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xl/tables/table31.xml" ContentType="application/vnd.openxmlformats-officedocument.spreadsheetml.table+xml"/>
  <Override PartName="/xl/queryTables/queryTable31.xml" ContentType="application/vnd.openxmlformats-officedocument.spreadsheetml.queryTable+xml"/>
  <Override PartName="/xl/tables/table32.xml" ContentType="application/vnd.openxmlformats-officedocument.spreadsheetml.table+xml"/>
  <Override PartName="/xl/queryTables/queryTable32.xml" ContentType="application/vnd.openxmlformats-officedocument.spreadsheetml.queryTable+xml"/>
  <Override PartName="/xl/tables/table33.xml" ContentType="application/vnd.openxmlformats-officedocument.spreadsheetml.table+xml"/>
  <Override PartName="/xl/queryTables/queryTable33.xml" ContentType="application/vnd.openxmlformats-officedocument.spreadsheetml.queryTable+xml"/>
  <Override PartName="/xl/tables/table34.xml" ContentType="application/vnd.openxmlformats-officedocument.spreadsheetml.table+xml"/>
  <Override PartName="/xl/queryTables/queryTable34.xml" ContentType="application/vnd.openxmlformats-officedocument.spreadsheetml.queryTable+xml"/>
  <Override PartName="/xl/tables/table35.xml" ContentType="application/vnd.openxmlformats-officedocument.spreadsheetml.table+xml"/>
  <Override PartName="/xl/queryTables/queryTable35.xml" ContentType="application/vnd.openxmlformats-officedocument.spreadsheetml.queryTable+xml"/>
  <Override PartName="/xl/tables/table36.xml" ContentType="application/vnd.openxmlformats-officedocument.spreadsheetml.table+xml"/>
  <Override PartName="/xl/queryTables/queryTable36.xml" ContentType="application/vnd.openxmlformats-officedocument.spreadsheetml.queryTable+xml"/>
  <Override PartName="/xl/tables/table37.xml" ContentType="application/vnd.openxmlformats-officedocument.spreadsheetml.table+xml"/>
  <Override PartName="/xl/queryTables/queryTable37.xml" ContentType="application/vnd.openxmlformats-officedocument.spreadsheetml.queryTable+xml"/>
  <Override PartName="/xl/tables/table38.xml" ContentType="application/vnd.openxmlformats-officedocument.spreadsheetml.table+xml"/>
  <Override PartName="/xl/queryTables/queryTable38.xml" ContentType="application/vnd.openxmlformats-officedocument.spreadsheetml.queryTable+xml"/>
  <Override PartName="/xl/tables/table39.xml" ContentType="application/vnd.openxmlformats-officedocument.spreadsheetml.table+xml"/>
  <Override PartName="/xl/queryTables/queryTable39.xml" ContentType="application/vnd.openxmlformats-officedocument.spreadsheetml.queryTable+xml"/>
  <Override PartName="/xl/tables/table40.xml" ContentType="application/vnd.openxmlformats-officedocument.spreadsheetml.table+xml"/>
  <Override PartName="/xl/queryTables/queryTable40.xml" ContentType="application/vnd.openxmlformats-officedocument.spreadsheetml.queryTable+xml"/>
  <Override PartName="/xl/tables/table41.xml" ContentType="application/vnd.openxmlformats-officedocument.spreadsheetml.table+xml"/>
  <Override PartName="/xl/queryTables/queryTable41.xml" ContentType="application/vnd.openxmlformats-officedocument.spreadsheetml.queryTable+xml"/>
  <Override PartName="/xl/tables/table42.xml" ContentType="application/vnd.openxmlformats-officedocument.spreadsheetml.table+xml"/>
  <Override PartName="/xl/queryTables/queryTable42.xml" ContentType="application/vnd.openxmlformats-officedocument.spreadsheetml.queryTable+xml"/>
  <Override PartName="/xl/tables/table43.xml" ContentType="application/vnd.openxmlformats-officedocument.spreadsheetml.table+xml"/>
  <Override PartName="/xl/queryTables/queryTable43.xml" ContentType="application/vnd.openxmlformats-officedocument.spreadsheetml.queryTable+xml"/>
  <Override PartName="/xl/tables/table44.xml" ContentType="application/vnd.openxmlformats-officedocument.spreadsheetml.table+xml"/>
  <Override PartName="/xl/queryTables/queryTable44.xml" ContentType="application/vnd.openxmlformats-officedocument.spreadsheetml.queryTable+xml"/>
  <Override PartName="/xl/tables/table45.xml" ContentType="application/vnd.openxmlformats-officedocument.spreadsheetml.table+xml"/>
  <Override PartName="/xl/queryTables/queryTable45.xml" ContentType="application/vnd.openxmlformats-officedocument.spreadsheetml.queryTable+xml"/>
  <Override PartName="/xl/tables/table46.xml" ContentType="application/vnd.openxmlformats-officedocument.spreadsheetml.table+xml"/>
  <Override PartName="/xl/queryTables/queryTable46.xml" ContentType="application/vnd.openxmlformats-officedocument.spreadsheetml.queryTable+xml"/>
  <Override PartName="/xl/tables/table47.xml" ContentType="application/vnd.openxmlformats-officedocument.spreadsheetml.table+xml"/>
  <Override PartName="/xl/queryTables/queryTable47.xml" ContentType="application/vnd.openxmlformats-officedocument.spreadsheetml.queryTable+xml"/>
  <Override PartName="/xl/tables/table48.xml" ContentType="application/vnd.openxmlformats-officedocument.spreadsheetml.table+xml"/>
  <Override PartName="/xl/queryTables/queryTable48.xml" ContentType="application/vnd.openxmlformats-officedocument.spreadsheetml.queryTable+xml"/>
  <Override PartName="/xl/tables/table49.xml" ContentType="application/vnd.openxmlformats-officedocument.spreadsheetml.table+xml"/>
  <Override PartName="/xl/queryTables/queryTable49.xml" ContentType="application/vnd.openxmlformats-officedocument.spreadsheetml.queryTable+xml"/>
  <Override PartName="/xl/tables/table50.xml" ContentType="application/vnd.openxmlformats-officedocument.spreadsheetml.table+xml"/>
  <Override PartName="/xl/queryTables/queryTable50.xml" ContentType="application/vnd.openxmlformats-officedocument.spreadsheetml.queryTable+xml"/>
  <Override PartName="/xl/tables/table51.xml" ContentType="application/vnd.openxmlformats-officedocument.spreadsheetml.table+xml"/>
  <Override PartName="/xl/queryTables/queryTable51.xml" ContentType="application/vnd.openxmlformats-officedocument.spreadsheetml.queryTable+xml"/>
  <Override PartName="/xl/tables/table52.xml" ContentType="application/vnd.openxmlformats-officedocument.spreadsheetml.table+xml"/>
  <Override PartName="/xl/queryTables/queryTable52.xml" ContentType="application/vnd.openxmlformats-officedocument.spreadsheetml.queryTable+xml"/>
  <Override PartName="/xl/tables/table53.xml" ContentType="application/vnd.openxmlformats-officedocument.spreadsheetml.table+xml"/>
  <Override PartName="/xl/queryTables/queryTable53.xml" ContentType="application/vnd.openxmlformats-officedocument.spreadsheetml.queryTable+xml"/>
  <Override PartName="/xl/tables/table54.xml" ContentType="application/vnd.openxmlformats-officedocument.spreadsheetml.table+xml"/>
  <Override PartName="/xl/queryTables/queryTable54.xml" ContentType="application/vnd.openxmlformats-officedocument.spreadsheetml.queryTable+xml"/>
  <Override PartName="/xl/tables/table55.xml" ContentType="application/vnd.openxmlformats-officedocument.spreadsheetml.table+xml"/>
  <Override PartName="/xl/queryTables/queryTable55.xml" ContentType="application/vnd.openxmlformats-officedocument.spreadsheetml.queryTable+xml"/>
  <Override PartName="/xl/tables/table56.xml" ContentType="application/vnd.openxmlformats-officedocument.spreadsheetml.table+xml"/>
  <Override PartName="/xl/queryTables/queryTable56.xml" ContentType="application/vnd.openxmlformats-officedocument.spreadsheetml.queryTable+xml"/>
  <Override PartName="/xl/tables/table57.xml" ContentType="application/vnd.openxmlformats-officedocument.spreadsheetml.table+xml"/>
  <Override PartName="/xl/queryTables/queryTable57.xml" ContentType="application/vnd.openxmlformats-officedocument.spreadsheetml.queryTable+xml"/>
  <Override PartName="/xl/tables/table58.xml" ContentType="application/vnd.openxmlformats-officedocument.spreadsheetml.table+xml"/>
  <Override PartName="/xl/queryTables/queryTable58.xml" ContentType="application/vnd.openxmlformats-officedocument.spreadsheetml.queryTable+xml"/>
  <Override PartName="/xl/tables/table59.xml" ContentType="application/vnd.openxmlformats-officedocument.spreadsheetml.table+xml"/>
  <Override PartName="/xl/queryTables/queryTable59.xml" ContentType="application/vnd.openxmlformats-officedocument.spreadsheetml.queryTable+xml"/>
  <Override PartName="/xl/tables/table60.xml" ContentType="application/vnd.openxmlformats-officedocument.spreadsheetml.table+xml"/>
  <Override PartName="/xl/queryTables/queryTable60.xml" ContentType="application/vnd.openxmlformats-officedocument.spreadsheetml.queryTable+xml"/>
  <Override PartName="/xl/tables/table61.xml" ContentType="application/vnd.openxmlformats-officedocument.spreadsheetml.table+xml"/>
  <Override PartName="/xl/queryTables/queryTable61.xml" ContentType="application/vnd.openxmlformats-officedocument.spreadsheetml.queryTable+xml"/>
  <Override PartName="/xl/tables/table62.xml" ContentType="application/vnd.openxmlformats-officedocument.spreadsheetml.table+xml"/>
  <Override PartName="/xl/queryTables/queryTable62.xml" ContentType="application/vnd.openxmlformats-officedocument.spreadsheetml.queryTable+xml"/>
  <Override PartName="/xl/tables/table63.xml" ContentType="application/vnd.openxmlformats-officedocument.spreadsheetml.table+xml"/>
  <Override PartName="/xl/queryTables/queryTable63.xml" ContentType="application/vnd.openxmlformats-officedocument.spreadsheetml.queryTable+xml"/>
  <Override PartName="/xl/tables/table64.xml" ContentType="application/vnd.openxmlformats-officedocument.spreadsheetml.table+xml"/>
  <Override PartName="/xl/queryTables/queryTable64.xml" ContentType="application/vnd.openxmlformats-officedocument.spreadsheetml.queryTable+xml"/>
  <Override PartName="/xl/tables/table65.xml" ContentType="application/vnd.openxmlformats-officedocument.spreadsheetml.table+xml"/>
  <Override PartName="/xl/queryTables/queryTable65.xml" ContentType="application/vnd.openxmlformats-officedocument.spreadsheetml.queryTable+xml"/>
  <Override PartName="/xl/tables/table66.xml" ContentType="application/vnd.openxmlformats-officedocument.spreadsheetml.table+xml"/>
  <Override PartName="/xl/queryTables/queryTable66.xml" ContentType="application/vnd.openxmlformats-officedocument.spreadsheetml.queryTable+xml"/>
  <Override PartName="/xl/tables/table67.xml" ContentType="application/vnd.openxmlformats-officedocument.spreadsheetml.table+xml"/>
  <Override PartName="/xl/queryTables/queryTable67.xml" ContentType="application/vnd.openxmlformats-officedocument.spreadsheetml.queryTable+xml"/>
  <Override PartName="/xl/tables/table68.xml" ContentType="application/vnd.openxmlformats-officedocument.spreadsheetml.table+xml"/>
  <Override PartName="/xl/queryTables/queryTable68.xml" ContentType="application/vnd.openxmlformats-officedocument.spreadsheetml.queryTable+xml"/>
  <Override PartName="/xl/tables/table69.xml" ContentType="application/vnd.openxmlformats-officedocument.spreadsheetml.table+xml"/>
  <Override PartName="/xl/queryTables/queryTable69.xml" ContentType="application/vnd.openxmlformats-officedocument.spreadsheetml.queryTable+xml"/>
  <Override PartName="/xl/tables/table70.xml" ContentType="application/vnd.openxmlformats-officedocument.spreadsheetml.table+xml"/>
  <Override PartName="/xl/queryTables/queryTable70.xml" ContentType="application/vnd.openxmlformats-officedocument.spreadsheetml.queryTable+xml"/>
  <Override PartName="/xl/tables/table71.xml" ContentType="application/vnd.openxmlformats-officedocument.spreadsheetml.table+xml"/>
  <Override PartName="/xl/queryTables/queryTable71.xml" ContentType="application/vnd.openxmlformats-officedocument.spreadsheetml.query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e\OneDrive\Desktop\Sports Data\"/>
    </mc:Choice>
  </mc:AlternateContent>
  <xr:revisionPtr revIDLastSave="0" documentId="13_ncr:1_{4333630C-1004-4E19-B6F9-B989AC55D66D}" xr6:coauthVersionLast="47" xr6:coauthVersionMax="47" xr10:uidLastSave="{00000000-0000-0000-0000-000000000000}"/>
  <bookViews>
    <workbookView xWindow="-120" yWindow="-120" windowWidth="29040" windowHeight="15720" xr2:uid="{42B2CCA0-DFD9-4A61-B7FB-8386FCE53F92}"/>
  </bookViews>
  <sheets>
    <sheet name="SIMULATION" sheetId="1" r:id="rId1"/>
    <sheet name="CBB OFFENSE" sheetId="245" r:id="rId2"/>
    <sheet name="CBB DEFENSE" sheetId="246" r:id="rId3"/>
    <sheet name="NEUTRAL" sheetId="70" r:id="rId4"/>
    <sheet name="#2 VILLANOVA" sheetId="203" r:id="rId5"/>
    <sheet name="#1 KANSAS" sheetId="225" r:id="rId6"/>
    <sheet name="#8 UNC" sheetId="211" r:id="rId7"/>
    <sheet name="#2 DUKE" sheetId="186" r:id="rId8"/>
    <sheet name="#15 SPU" sheetId="224" r:id="rId9"/>
    <sheet name="#10 MIAMI" sheetId="238" r:id="rId10"/>
    <sheet name="#5 HOUSTON" sheetId="193" r:id="rId11"/>
    <sheet name="#4 ARKANSAS" sheetId="177" r:id="rId12"/>
    <sheet name="#16 GEORGIA STATE" sheetId="172" r:id="rId13"/>
    <sheet name="#1 GONZAGA" sheetId="171" r:id="rId14"/>
    <sheet name="#9 MEMPHIS" sheetId="174" r:id="rId15"/>
    <sheet name="#8 BOISE STATE" sheetId="173" r:id="rId16"/>
    <sheet name="#12 NEW MEXICO STATE" sheetId="176" r:id="rId17"/>
    <sheet name="#5 UCONN" sheetId="175" r:id="rId18"/>
    <sheet name="#13 VERMONT" sheetId="178" r:id="rId19"/>
    <sheet name="#11 NOTRE DAME" sheetId="181" r:id="rId20"/>
    <sheet name="#11 RUTGERS" sheetId="180" r:id="rId21"/>
    <sheet name="#6 ALABAMA" sheetId="179" r:id="rId22"/>
    <sheet name="#14 MONTANA STATE" sheetId="183" r:id="rId23"/>
    <sheet name="#3 TEXAS TECH" sheetId="182" r:id="rId24"/>
    <sheet name="#10 DAVIDSON" sheetId="185" r:id="rId25"/>
    <sheet name="#7 MICHIGAN STATE" sheetId="184" r:id="rId26"/>
    <sheet name="#15 CS FULLERTON" sheetId="187" r:id="rId27"/>
    <sheet name="#16 BRYANT" sheetId="190" r:id="rId28"/>
    <sheet name="#16 WRIGHT STATE" sheetId="189" r:id="rId29"/>
    <sheet name="#1 ARIZONA" sheetId="188" r:id="rId30"/>
    <sheet name="#9 TEXAS CHRISTAIN" sheetId="192" r:id="rId31"/>
    <sheet name="#8 SETON HALL" sheetId="191" r:id="rId32"/>
    <sheet name="#12 UAB" sheetId="194" r:id="rId33"/>
    <sheet name="#13 CHATTANOOGA" sheetId="196" r:id="rId34"/>
    <sheet name="#4 ILLINOIS" sheetId="195" r:id="rId35"/>
    <sheet name="#11 MICHIGAN" sheetId="198" r:id="rId36"/>
    <sheet name="#6 COLORADO STATE" sheetId="197" r:id="rId37"/>
    <sheet name="#14 LONGWOOD" sheetId="200" r:id="rId38"/>
    <sheet name="#3 TENNESSEE" sheetId="199" r:id="rId39"/>
    <sheet name="#10 LOYOLA CHICAGO" sheetId="202" r:id="rId40"/>
    <sheet name="#7 OHIO STATE" sheetId="201" r:id="rId41"/>
    <sheet name="#15 DELAWARE" sheetId="204" r:id="rId42"/>
    <sheet name="#16 TX A&amp;M CC" sheetId="206" r:id="rId43"/>
    <sheet name="#16 SOUTHERN TEXAS" sheetId="205" r:id="rId44"/>
    <sheet name="#12 WYOMING" sheetId="207" r:id="rId45"/>
    <sheet name="#16 NORFOLK STATE" sheetId="210" r:id="rId46"/>
    <sheet name="#1 BAYLOR" sheetId="209" r:id="rId47"/>
    <sheet name="#9 MARQUETTE" sheetId="212" r:id="rId48"/>
    <sheet name="#5 SAINT MARYS" sheetId="214" r:id="rId49"/>
    <sheet name="#12 INDIANA" sheetId="208" r:id="rId50"/>
    <sheet name="#13 AKRON" sheetId="216" r:id="rId51"/>
    <sheet name="#4 UCLA" sheetId="215" r:id="rId52"/>
    <sheet name="#11 VIRGINIA TECH" sheetId="218" r:id="rId53"/>
    <sheet name="#6 TEXAS" sheetId="217" r:id="rId54"/>
    <sheet name="#14 YALE" sheetId="220" r:id="rId55"/>
    <sheet name="#3 PURDUE" sheetId="219" r:id="rId56"/>
    <sheet name="#7 MURRAY STATE" sheetId="222" r:id="rId57"/>
    <sheet name="#10 SAN FRAN" sheetId="221" r:id="rId58"/>
    <sheet name="#2 KENTUCKY" sheetId="223" r:id="rId59"/>
    <sheet name="#16 TEXAS SOUTHERN" sheetId="226" r:id="rId60"/>
    <sheet name="#8 SDSU" sheetId="228" r:id="rId61"/>
    <sheet name="#9 CREIGHTON" sheetId="227" r:id="rId62"/>
    <sheet name="#12 RICHMOND" sheetId="230" r:id="rId63"/>
    <sheet name="#5 IOWA" sheetId="229" r:id="rId64"/>
    <sheet name="#13 SOUTH DAKOTA ST" sheetId="232" r:id="rId65"/>
    <sheet name="#4 PROVIDENCE" sheetId="231" r:id="rId66"/>
    <sheet name="#15 JVST" sheetId="240" r:id="rId67"/>
    <sheet name="#2 AUBURN" sheetId="239" r:id="rId68"/>
    <sheet name="#7 USC" sheetId="237" r:id="rId69"/>
    <sheet name="#14 COLGATE" sheetId="236" r:id="rId70"/>
    <sheet name="#3 WISCONSIN" sheetId="235" r:id="rId71"/>
    <sheet name="#11 IOWA STATE" sheetId="234" r:id="rId72"/>
    <sheet name="#6 LSU" sheetId="233" r:id="rId73"/>
    <sheet name="CBB SIM" sheetId="4" r:id="rId74"/>
    <sheet name="PRINCETON" sheetId="154" r:id="rId75"/>
    <sheet name="CORNELL" sheetId="153" r:id="rId76"/>
    <sheet name="UMBC" sheetId="156" r:id="rId77"/>
    <sheet name="VERMONT" sheetId="155" r:id="rId78"/>
    <sheet name="DAVIDSON" sheetId="158" r:id="rId79"/>
    <sheet name="SAINT LOUIS" sheetId="157" r:id="rId80"/>
    <sheet name="TENNESEE" sheetId="160" r:id="rId81"/>
    <sheet name="KENTUCKY" sheetId="159" r:id="rId82"/>
    <sheet name="DAYTON" sheetId="162" r:id="rId83"/>
    <sheet name="RICHMOND" sheetId="161" r:id="rId84"/>
    <sheet name="SMU" sheetId="164" r:id="rId85"/>
    <sheet name="MEMPHIS" sheetId="163" r:id="rId86"/>
    <sheet name="KANSAS" sheetId="166" r:id="rId87"/>
    <sheet name="TEXAS TECH" sheetId="165" r:id="rId88"/>
    <sheet name="TX SOUTHER" sheetId="168" r:id="rId89"/>
    <sheet name="ALCORN ST" sheetId="167" r:id="rId90"/>
    <sheet name="LA TECH" sheetId="148" r:id="rId91"/>
    <sheet name="NORTH TEXAS" sheetId="149" r:id="rId92"/>
    <sheet name="RUTGERS" sheetId="150" r:id="rId93"/>
    <sheet name="IOWA" sheetId="31" r:id="rId94"/>
    <sheet name="CBB OFFENSE PPG" sheetId="2" r:id="rId95"/>
    <sheet name="CBB OPONENT PPG" sheetId="5" r:id="rId96"/>
    <sheet name="Table 1 (9)" sheetId="16" r:id="rId97"/>
    <sheet name="GAME SCORES" sheetId="3" r:id="rId98"/>
    <sheet name="Sheet4" sheetId="9" r:id="rId99"/>
    <sheet name="OLD D" sheetId="10" r:id="rId100"/>
    <sheet name="MID TEN" sheetId="11" r:id="rId101"/>
    <sheet name="SAN DIEGO" sheetId="12" r:id="rId102"/>
    <sheet name="NEVADA" sheetId="13" r:id="rId103"/>
  </sheets>
  <definedNames>
    <definedName name="ExternalData_1" localSheetId="29" hidden="1">'#1 ARIZONA'!$A$1:$F$38</definedName>
    <definedName name="ExternalData_1" localSheetId="46" hidden="1">'#1 BAYLOR'!$A$1:$F$35</definedName>
    <definedName name="ExternalData_1" localSheetId="13" hidden="1">'#1 GONZAGA'!$A$1:$F$33</definedName>
    <definedName name="ExternalData_1" localSheetId="5" hidden="1">'#1 KANSAS'!$A$1:$F$41</definedName>
    <definedName name="ExternalData_1" localSheetId="57" hidden="1">'#10 SAN FRAN'!$A$1:$F$35</definedName>
    <definedName name="ExternalData_1" localSheetId="44" hidden="1">'#12 WYOMING'!$A$1:$F$35</definedName>
    <definedName name="ExternalData_1" localSheetId="43" hidden="1">'#16 SOUTHERN TEXAS'!$A$1:$F$33</definedName>
    <definedName name="ExternalData_1" localSheetId="7" hidden="1">'#2 DUKE'!$A$1:$F$40</definedName>
    <definedName name="ExternalData_1" localSheetId="58" hidden="1">'#2 KENTUCKY'!$A$1:$F$35</definedName>
    <definedName name="ExternalData_1" localSheetId="4" hidden="1">'#2 VILLANOVA'!$A$1:$F$39</definedName>
    <definedName name="ExternalData_1" localSheetId="55" hidden="1">'#3 PURDUE'!$A$1:$F$38</definedName>
    <definedName name="ExternalData_1" localSheetId="38" hidden="1">'#3 TENNESSEE'!$A$1:$F$36</definedName>
    <definedName name="ExternalData_1" localSheetId="23" hidden="1">'#3 TEXAS TECH'!$A$1:$F$38</definedName>
    <definedName name="ExternalData_1" localSheetId="11" hidden="1">'#4 ARKANSAS'!$A$1:$F$38</definedName>
    <definedName name="ExternalData_1" localSheetId="34" hidden="1">'#4 ILLINOIS'!$A$1:$F$34</definedName>
    <definedName name="ExternalData_1" localSheetId="65" hidden="1">'#4 PROVIDENCE'!$A$1:$F$34</definedName>
    <definedName name="ExternalData_1" localSheetId="51" hidden="1">'#4 UCLA'!$A$1:$F$36</definedName>
    <definedName name="ExternalData_1" localSheetId="10" hidden="1">'#5 HOUSTON'!$A$1:$F$39</definedName>
    <definedName name="ExternalData_1" localSheetId="63" hidden="1">'#5 IOWA'!$A$1:$F$37</definedName>
    <definedName name="ExternalData_1" localSheetId="17" hidden="1">'#5 UCONN'!$A$1:$F$34</definedName>
    <definedName name="ExternalData_1" localSheetId="21" hidden="1">'#6 ALABAMA'!$A$1:$F$34</definedName>
    <definedName name="ExternalData_1" localSheetId="36" hidden="1">'#6 COLORADO STATE'!$A$1:$F$32</definedName>
    <definedName name="ExternalData_1" localSheetId="72" hidden="1">'#6 LSU'!$A$1:$F$35</definedName>
    <definedName name="ExternalData_1" localSheetId="53" hidden="1">'#6 TEXAS'!$A$1:$F$35</definedName>
    <definedName name="ExternalData_1" localSheetId="25" hidden="1">'#7 MICHIGAN STATE'!$A$1:$F$37</definedName>
    <definedName name="ExternalData_1" localSheetId="40" hidden="1">'#7 OHIO STATE'!$A$1:$F$33</definedName>
    <definedName name="ExternalData_1" localSheetId="15" hidden="1">'#8 BOISE STATE'!$A$1:$F$36</definedName>
    <definedName name="ExternalData_1" localSheetId="31" hidden="1">'#8 SETON HALL'!$A$1:$F$33</definedName>
    <definedName name="ExternalData_1" localSheetId="6" hidden="1">'#8 UNC'!$A$1:$F$40</definedName>
    <definedName name="ExternalData_1" localSheetId="61" hidden="1">'#9 CREIGHTON'!$A$1:$F$36</definedName>
    <definedName name="ExternalData_1" localSheetId="89" hidden="1">'ALCORN ST'!$A$1:$F$34</definedName>
    <definedName name="ExternalData_1" localSheetId="1" hidden="1">'CBB OFFENSE'!$A$1:$H$359</definedName>
    <definedName name="ExternalData_1" localSheetId="75" hidden="1">CORNELL!$A$1:$F$27</definedName>
    <definedName name="ExternalData_1" localSheetId="93" hidden="1">IOWA!$A$1:$F$32</definedName>
    <definedName name="ExternalData_1" localSheetId="81" hidden="1">KENTUCKY!$A$1:$F$34</definedName>
    <definedName name="ExternalData_1" localSheetId="90" hidden="1">'LA TECH'!$A$1:$F$34</definedName>
    <definedName name="ExternalData_1" localSheetId="85" hidden="1">MEMPHIS!$A$1:$F$31</definedName>
    <definedName name="ExternalData_1" localSheetId="100" hidden="1">'MID TEN'!$A$1:$F$32</definedName>
    <definedName name="ExternalData_1" localSheetId="3" hidden="1">NEUTRAL!#REF!</definedName>
    <definedName name="ExternalData_1" localSheetId="102" hidden="1">NEVADA!$A$1:$F$30</definedName>
    <definedName name="ExternalData_1" localSheetId="91" hidden="1">'NORTH TEXAS'!$A$1:$F$31</definedName>
    <definedName name="ExternalData_1" localSheetId="99" hidden="1">'OLD D'!$A$1:$F$32</definedName>
    <definedName name="ExternalData_1" localSheetId="83" hidden="1">RICHMOND!$A$1:$F$35</definedName>
    <definedName name="ExternalData_1" localSheetId="79" hidden="1">'SAINT LOUIS'!$A$1:$F$35</definedName>
    <definedName name="ExternalData_1" localSheetId="101" hidden="1">'SAN DIEGO'!$A$1:$F$29</definedName>
    <definedName name="ExternalData_1" localSheetId="87" hidden="1">'TEXAS TECH'!$A$1:$F$35</definedName>
    <definedName name="ExternalData_1" localSheetId="77" hidden="1">VERMONT!$A$1:$F$34</definedName>
    <definedName name="ExternalData_2" localSheetId="24" hidden="1">'#10 DAVIDSON'!$A$1:$F$35</definedName>
    <definedName name="ExternalData_2" localSheetId="39" hidden="1">'#10 LOYOLA CHICAGO'!$A$1:$F$34</definedName>
    <definedName name="ExternalData_2" localSheetId="71" hidden="1">'#11 IOWA STATE'!$A$1:$F$36</definedName>
    <definedName name="ExternalData_2" localSheetId="35" hidden="1">'#11 MICHIGAN'!$A$1:$F$35</definedName>
    <definedName name="ExternalData_2" localSheetId="20" hidden="1">'#11 RUTGERS'!$A$1:$F$33</definedName>
    <definedName name="ExternalData_2" localSheetId="52" hidden="1">'#11 VIRGINIA TECH'!$A$1:$F$37</definedName>
    <definedName name="ExternalData_2" localSheetId="49" hidden="1">'#12 INDIANA'!$A$1:$F$36</definedName>
    <definedName name="ExternalData_2" localSheetId="16" hidden="1">'#12 NEW MEXICO STATE'!$A$1:$F$35</definedName>
    <definedName name="ExternalData_2" localSheetId="62" hidden="1">'#12 RICHMOND'!$A$1:$F$38</definedName>
    <definedName name="ExternalData_2" localSheetId="32" hidden="1">'#12 UAB'!$A$1:$F$36</definedName>
    <definedName name="ExternalData_2" localSheetId="50" hidden="1">'#13 AKRON'!$A$1:$F$35</definedName>
    <definedName name="ExternalData_2" localSheetId="33" hidden="1">'#13 CHATTANOOGA'!$A$1:$F$36</definedName>
    <definedName name="ExternalData_2" localSheetId="64" hidden="1">'#13 SOUTH DAKOTA ST'!$A$1:$F$36</definedName>
    <definedName name="ExternalData_2" localSheetId="18" hidden="1">'#13 VERMONT'!$A$1:$F$35</definedName>
    <definedName name="ExternalData_2" localSheetId="37" hidden="1">'#14 LONGWOOD'!$A$1:$F$34</definedName>
    <definedName name="ExternalData_2" localSheetId="22" hidden="1">'#14 MONTANA STATE'!$A$1:$F$36</definedName>
    <definedName name="ExternalData_2" localSheetId="54" hidden="1">'#14 YALE'!$A$1:$F$32</definedName>
    <definedName name="ExternalData_2" localSheetId="26" hidden="1">'#15 CS FULLERTON'!$A$1:$F$33</definedName>
    <definedName name="ExternalData_2" localSheetId="41" hidden="1">'#15 DELAWARE'!$A$1:$F$36</definedName>
    <definedName name="ExternalData_2" localSheetId="8" hidden="1">'#15 SPU'!$A$1:$F$35</definedName>
    <definedName name="ExternalData_2" localSheetId="12" hidden="1">'#16 GEORGIA STATE'!$A$1:$F$30</definedName>
    <definedName name="ExternalData_2" localSheetId="45" hidden="1">'#16 NORFOLK STATE'!$A$1:$F$32</definedName>
    <definedName name="ExternalData_2" localSheetId="59" hidden="1">'#16 TEXAS SOUTHERN'!$A$1:$F$33</definedName>
    <definedName name="ExternalData_2" localSheetId="42" hidden="1">'#16 TX A&amp;M CC'!$A$1:$F$36</definedName>
    <definedName name="ExternalData_2" localSheetId="28" hidden="1">'#16 WRIGHT STATE'!$A$1:$F$37</definedName>
    <definedName name="ExternalData_2" localSheetId="56" hidden="1">'#7 MURRAY STATE'!$A$1:$F$35</definedName>
    <definedName name="ExternalData_2" localSheetId="60" hidden="1">'#8 SDSU'!$A$1:$F$33</definedName>
    <definedName name="ExternalData_2" localSheetId="47" hidden="1">'#9 MARQUETTE'!$A$1:$F$33</definedName>
    <definedName name="ExternalData_2" localSheetId="14" hidden="1">'#9 MEMPHIS'!$A$1:$F$34</definedName>
    <definedName name="ExternalData_2" localSheetId="30" hidden="1">'#9 TEXAS CHRISTAIN'!$A$1:$F$35</definedName>
    <definedName name="ExternalData_2" localSheetId="2" hidden="1">'CBB DEFENSE'!$A$1:$H$359</definedName>
    <definedName name="ExternalData_2" localSheetId="78" hidden="1">DAVIDSON!$A$1:$F$33</definedName>
    <definedName name="ExternalData_2" localSheetId="82" hidden="1">DAYTON!$A$1:$F$34</definedName>
    <definedName name="ExternalData_2" localSheetId="86" hidden="1">KANSAS!$A$1:$F$35</definedName>
    <definedName name="ExternalData_2" localSheetId="74" hidden="1">PRINCETON!$A$1:$F$29</definedName>
    <definedName name="ExternalData_2" localSheetId="92" hidden="1">RUTGERS!$A$1:$F$32</definedName>
    <definedName name="ExternalData_2" localSheetId="84" hidden="1">SMU!$A$1:$F$32</definedName>
    <definedName name="ExternalData_2" localSheetId="80" hidden="1">TENNESEE!$A$1:$F$33</definedName>
    <definedName name="ExternalData_2" localSheetId="88" hidden="1">'TX SOUTHER'!$A$1:$F$31</definedName>
    <definedName name="ExternalData_2" localSheetId="76" hidden="1">UMBC!$A$1:$F$33</definedName>
    <definedName name="ExternalData_3" localSheetId="19" hidden="1">'#11 NOTRE DAME'!$A$1:$F$36</definedName>
    <definedName name="ExternalData_3" localSheetId="27" hidden="1">'#16 BRYANT'!$A$1:$F$34</definedName>
    <definedName name="ExternalData_3" localSheetId="70" hidden="1">'#3 WISCONSIN'!$A$1:$F$34</definedName>
    <definedName name="ExternalData_3" localSheetId="48" hidden="1">'#5 SAINT MARYS'!$A$1:$F$35</definedName>
    <definedName name="ExternalData_4" localSheetId="69" hidden="1">'#14 COLGATE'!$A$1:$F$36</definedName>
    <definedName name="ExternalData_5" localSheetId="68" hidden="1">'#7 USC'!$A$1:$F$35</definedName>
    <definedName name="ExternalData_6" localSheetId="9" hidden="1">'#10 MIAMI'!$A$1:$F$38</definedName>
    <definedName name="ExternalData_7" localSheetId="67" hidden="1">'#2 AUBURN'!$A$1:$F$35</definedName>
    <definedName name="ExternalData_8" localSheetId="66" hidden="1">'#15 JVST'!$A$1:$F$33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70" l="1"/>
  <c r="I4" i="70"/>
  <c r="C6" i="1"/>
  <c r="C20" i="1"/>
  <c r="C16" i="1"/>
  <c r="H39" i="211"/>
  <c r="H40" i="225"/>
  <c r="I2" i="246"/>
  <c r="I3" i="246"/>
  <c r="I4" i="246"/>
  <c r="I5" i="246"/>
  <c r="I6" i="246"/>
  <c r="I7" i="246"/>
  <c r="I8" i="246"/>
  <c r="I9" i="246"/>
  <c r="I10" i="246"/>
  <c r="I11" i="246"/>
  <c r="I12" i="246"/>
  <c r="I13" i="246"/>
  <c r="I14" i="246"/>
  <c r="I15" i="246"/>
  <c r="I16" i="246"/>
  <c r="I17" i="246"/>
  <c r="I18" i="246"/>
  <c r="I19" i="246"/>
  <c r="I20" i="246"/>
  <c r="I21" i="246"/>
  <c r="I22" i="246"/>
  <c r="I23" i="246"/>
  <c r="I24" i="246"/>
  <c r="I25" i="246"/>
  <c r="I26" i="246"/>
  <c r="I27" i="246"/>
  <c r="I28" i="246"/>
  <c r="I29" i="246"/>
  <c r="I30" i="246"/>
  <c r="I31" i="246"/>
  <c r="I32" i="246"/>
  <c r="I33" i="246"/>
  <c r="I34" i="246"/>
  <c r="I35" i="246"/>
  <c r="I36" i="246"/>
  <c r="I37" i="246"/>
  <c r="I38" i="246"/>
  <c r="I39" i="246"/>
  <c r="I40" i="246"/>
  <c r="I41" i="246"/>
  <c r="I42" i="246"/>
  <c r="I43" i="246"/>
  <c r="I44" i="246"/>
  <c r="I45" i="246"/>
  <c r="I46" i="246"/>
  <c r="I47" i="246"/>
  <c r="I48" i="246"/>
  <c r="I49" i="246"/>
  <c r="I50" i="246"/>
  <c r="I51" i="246"/>
  <c r="I52" i="246"/>
  <c r="I53" i="246"/>
  <c r="I54" i="246"/>
  <c r="I55" i="246"/>
  <c r="I56" i="246"/>
  <c r="I57" i="246"/>
  <c r="I58" i="246"/>
  <c r="I59" i="246"/>
  <c r="I60" i="246"/>
  <c r="I61" i="246"/>
  <c r="I62" i="246"/>
  <c r="I63" i="246"/>
  <c r="I64" i="246"/>
  <c r="I65" i="246"/>
  <c r="I66" i="246"/>
  <c r="I67" i="246"/>
  <c r="I68" i="246"/>
  <c r="I69" i="246"/>
  <c r="I70" i="246"/>
  <c r="I71" i="246"/>
  <c r="I72" i="246"/>
  <c r="I73" i="246"/>
  <c r="I74" i="246"/>
  <c r="I75" i="246"/>
  <c r="I76" i="246"/>
  <c r="I77" i="246"/>
  <c r="I78" i="246"/>
  <c r="I79" i="246"/>
  <c r="I80" i="246"/>
  <c r="I81" i="246"/>
  <c r="I82" i="246"/>
  <c r="I83" i="246"/>
  <c r="I84" i="246"/>
  <c r="I85" i="246"/>
  <c r="I86" i="246"/>
  <c r="I87" i="246"/>
  <c r="I88" i="246"/>
  <c r="I89" i="246"/>
  <c r="I90" i="246"/>
  <c r="I91" i="246"/>
  <c r="I92" i="246"/>
  <c r="I93" i="246"/>
  <c r="I94" i="246"/>
  <c r="I95" i="246"/>
  <c r="I96" i="246"/>
  <c r="I97" i="246"/>
  <c r="I98" i="246"/>
  <c r="I99" i="246"/>
  <c r="I100" i="246"/>
  <c r="I101" i="246"/>
  <c r="I102" i="246"/>
  <c r="I103" i="246"/>
  <c r="I104" i="246"/>
  <c r="I105" i="246"/>
  <c r="I106" i="246"/>
  <c r="I107" i="246"/>
  <c r="I108" i="246"/>
  <c r="I109" i="246"/>
  <c r="I110" i="246"/>
  <c r="I111" i="246"/>
  <c r="I112" i="246"/>
  <c r="I113" i="246"/>
  <c r="I114" i="246"/>
  <c r="I115" i="246"/>
  <c r="I116" i="246"/>
  <c r="I117" i="246"/>
  <c r="I118" i="246"/>
  <c r="I119" i="246"/>
  <c r="I120" i="246"/>
  <c r="I121" i="246"/>
  <c r="I122" i="246"/>
  <c r="I123" i="246"/>
  <c r="I124" i="246"/>
  <c r="I125" i="246"/>
  <c r="I126" i="246"/>
  <c r="I127" i="246"/>
  <c r="I128" i="246"/>
  <c r="I129" i="246"/>
  <c r="I130" i="246"/>
  <c r="I131" i="246"/>
  <c r="I132" i="246"/>
  <c r="I133" i="246"/>
  <c r="I134" i="246"/>
  <c r="I135" i="246"/>
  <c r="I136" i="246"/>
  <c r="I137" i="246"/>
  <c r="I138" i="246"/>
  <c r="I139" i="246"/>
  <c r="I140" i="246"/>
  <c r="I141" i="246"/>
  <c r="I142" i="246"/>
  <c r="I143" i="246"/>
  <c r="I144" i="246"/>
  <c r="I145" i="246"/>
  <c r="I146" i="246"/>
  <c r="I147" i="246"/>
  <c r="I148" i="246"/>
  <c r="I149" i="246"/>
  <c r="I150" i="246"/>
  <c r="I151" i="246"/>
  <c r="I152" i="246"/>
  <c r="I153" i="246"/>
  <c r="I154" i="246"/>
  <c r="I155" i="246"/>
  <c r="I156" i="246"/>
  <c r="I157" i="246"/>
  <c r="I158" i="246"/>
  <c r="I159" i="246"/>
  <c r="I160" i="246"/>
  <c r="I161" i="246"/>
  <c r="I162" i="246"/>
  <c r="I163" i="246"/>
  <c r="I164" i="246"/>
  <c r="I165" i="246"/>
  <c r="I166" i="246"/>
  <c r="I167" i="246"/>
  <c r="I168" i="246"/>
  <c r="I169" i="246"/>
  <c r="I170" i="246"/>
  <c r="I171" i="246"/>
  <c r="I172" i="246"/>
  <c r="I173" i="246"/>
  <c r="I174" i="246"/>
  <c r="I175" i="246"/>
  <c r="I176" i="246"/>
  <c r="I177" i="246"/>
  <c r="I178" i="246"/>
  <c r="I179" i="246"/>
  <c r="I180" i="246"/>
  <c r="I181" i="246"/>
  <c r="I182" i="246"/>
  <c r="I183" i="246"/>
  <c r="I184" i="246"/>
  <c r="I185" i="246"/>
  <c r="I186" i="246"/>
  <c r="I187" i="246"/>
  <c r="I188" i="246"/>
  <c r="I189" i="246"/>
  <c r="I190" i="246"/>
  <c r="I191" i="246"/>
  <c r="I192" i="246"/>
  <c r="I193" i="246"/>
  <c r="I194" i="246"/>
  <c r="I195" i="246"/>
  <c r="I196" i="246"/>
  <c r="I197" i="246"/>
  <c r="I198" i="246"/>
  <c r="I199" i="246"/>
  <c r="I200" i="246"/>
  <c r="I201" i="246"/>
  <c r="I202" i="246"/>
  <c r="I203" i="246"/>
  <c r="I204" i="246"/>
  <c r="I205" i="246"/>
  <c r="I206" i="246"/>
  <c r="I207" i="246"/>
  <c r="I208" i="246"/>
  <c r="I209" i="246"/>
  <c r="I210" i="246"/>
  <c r="I211" i="246"/>
  <c r="I212" i="246"/>
  <c r="I213" i="246"/>
  <c r="I214" i="246"/>
  <c r="I215" i="246"/>
  <c r="I216" i="246"/>
  <c r="I217" i="246"/>
  <c r="I218" i="246"/>
  <c r="I219" i="246"/>
  <c r="I220" i="246"/>
  <c r="I221" i="246"/>
  <c r="I222" i="246"/>
  <c r="I223" i="246"/>
  <c r="I224" i="246"/>
  <c r="I225" i="246"/>
  <c r="I226" i="246"/>
  <c r="I227" i="246"/>
  <c r="I228" i="246"/>
  <c r="I229" i="246"/>
  <c r="I230" i="246"/>
  <c r="I231" i="246"/>
  <c r="I232" i="246"/>
  <c r="I233" i="246"/>
  <c r="I234" i="246"/>
  <c r="I235" i="246"/>
  <c r="I236" i="246"/>
  <c r="I237" i="246"/>
  <c r="I238" i="246"/>
  <c r="I239" i="246"/>
  <c r="I240" i="246"/>
  <c r="I241" i="246"/>
  <c r="I242" i="246"/>
  <c r="I243" i="246"/>
  <c r="I244" i="246"/>
  <c r="I245" i="246"/>
  <c r="I246" i="246"/>
  <c r="I247" i="246"/>
  <c r="I248" i="246"/>
  <c r="I249" i="246"/>
  <c r="I250" i="246"/>
  <c r="I251" i="246"/>
  <c r="I252" i="246"/>
  <c r="I253" i="246"/>
  <c r="I254" i="246"/>
  <c r="I255" i="246"/>
  <c r="I256" i="246"/>
  <c r="I257" i="246"/>
  <c r="I258" i="246"/>
  <c r="I259" i="246"/>
  <c r="I260" i="246"/>
  <c r="I261" i="246"/>
  <c r="I262" i="246"/>
  <c r="I263" i="246"/>
  <c r="I264" i="246"/>
  <c r="I265" i="246"/>
  <c r="I266" i="246"/>
  <c r="I267" i="246"/>
  <c r="I268" i="246"/>
  <c r="I269" i="246"/>
  <c r="I270" i="246"/>
  <c r="I271" i="246"/>
  <c r="I272" i="246"/>
  <c r="I273" i="246"/>
  <c r="I274" i="246"/>
  <c r="I275" i="246"/>
  <c r="I276" i="246"/>
  <c r="I277" i="246"/>
  <c r="I278" i="246"/>
  <c r="I279" i="246"/>
  <c r="I280" i="246"/>
  <c r="I281" i="246"/>
  <c r="I282" i="246"/>
  <c r="I283" i="246"/>
  <c r="I284" i="246"/>
  <c r="I285" i="246"/>
  <c r="I286" i="246"/>
  <c r="I287" i="246"/>
  <c r="I288" i="246"/>
  <c r="I289" i="246"/>
  <c r="I290" i="246"/>
  <c r="I291" i="246"/>
  <c r="I292" i="246"/>
  <c r="I293" i="246"/>
  <c r="I294" i="246"/>
  <c r="I295" i="246"/>
  <c r="I296" i="246"/>
  <c r="I297" i="246"/>
  <c r="I298" i="246"/>
  <c r="I299" i="246"/>
  <c r="I300" i="246"/>
  <c r="I301" i="246"/>
  <c r="I302" i="246"/>
  <c r="I303" i="246"/>
  <c r="I304" i="246"/>
  <c r="I305" i="246"/>
  <c r="I306" i="246"/>
  <c r="I307" i="246"/>
  <c r="I308" i="246"/>
  <c r="I309" i="246"/>
  <c r="I310" i="246"/>
  <c r="I311" i="246"/>
  <c r="I312" i="246"/>
  <c r="I313" i="246"/>
  <c r="I314" i="246"/>
  <c r="I315" i="246"/>
  <c r="I316" i="246"/>
  <c r="I317" i="246"/>
  <c r="I318" i="246"/>
  <c r="I319" i="246"/>
  <c r="I320" i="246"/>
  <c r="I321" i="246"/>
  <c r="I322" i="246"/>
  <c r="I323" i="246"/>
  <c r="I324" i="246"/>
  <c r="I325" i="246"/>
  <c r="I326" i="246"/>
  <c r="I327" i="246"/>
  <c r="I328" i="246"/>
  <c r="I329" i="246"/>
  <c r="I330" i="246"/>
  <c r="I331" i="246"/>
  <c r="I332" i="246"/>
  <c r="I333" i="246"/>
  <c r="I334" i="246"/>
  <c r="I335" i="246"/>
  <c r="I336" i="246"/>
  <c r="I337" i="246"/>
  <c r="I338" i="246"/>
  <c r="I339" i="246"/>
  <c r="I340" i="246"/>
  <c r="I341" i="246"/>
  <c r="I342" i="246"/>
  <c r="I343" i="246"/>
  <c r="I344" i="246"/>
  <c r="I345" i="246"/>
  <c r="I346" i="246"/>
  <c r="I347" i="246"/>
  <c r="I348" i="246"/>
  <c r="I349" i="246"/>
  <c r="I350" i="246"/>
  <c r="I351" i="246"/>
  <c r="I352" i="246"/>
  <c r="I353" i="246"/>
  <c r="I354" i="246"/>
  <c r="I355" i="246"/>
  <c r="I356" i="246"/>
  <c r="I357" i="246"/>
  <c r="I358" i="246"/>
  <c r="I359" i="246"/>
  <c r="I2" i="245"/>
  <c r="I3" i="245"/>
  <c r="I4" i="245"/>
  <c r="I5" i="245"/>
  <c r="I6" i="245"/>
  <c r="I7" i="245"/>
  <c r="I8" i="245"/>
  <c r="I9" i="245"/>
  <c r="I10" i="245"/>
  <c r="I11" i="245"/>
  <c r="I12" i="245"/>
  <c r="I13" i="245"/>
  <c r="I14" i="245"/>
  <c r="I15" i="245"/>
  <c r="I16" i="245"/>
  <c r="I17" i="245"/>
  <c r="I18" i="245"/>
  <c r="I19" i="245"/>
  <c r="I20" i="245"/>
  <c r="I21" i="245"/>
  <c r="I22" i="245"/>
  <c r="I23" i="245"/>
  <c r="I24" i="245"/>
  <c r="I25" i="245"/>
  <c r="I26" i="245"/>
  <c r="I27" i="245"/>
  <c r="I28" i="245"/>
  <c r="I29" i="245"/>
  <c r="I30" i="245"/>
  <c r="I31" i="245"/>
  <c r="I32" i="245"/>
  <c r="I33" i="245"/>
  <c r="I34" i="245"/>
  <c r="I35" i="245"/>
  <c r="I36" i="245"/>
  <c r="I37" i="245"/>
  <c r="I38" i="245"/>
  <c r="I39" i="245"/>
  <c r="I40" i="245"/>
  <c r="I41" i="245"/>
  <c r="I42" i="245"/>
  <c r="I43" i="245"/>
  <c r="I44" i="245"/>
  <c r="I45" i="245"/>
  <c r="I46" i="245"/>
  <c r="I47" i="245"/>
  <c r="I48" i="245"/>
  <c r="I49" i="245"/>
  <c r="I50" i="245"/>
  <c r="I51" i="245"/>
  <c r="I52" i="245"/>
  <c r="I53" i="245"/>
  <c r="I54" i="245"/>
  <c r="I55" i="245"/>
  <c r="I56" i="245"/>
  <c r="I57" i="245"/>
  <c r="I58" i="245"/>
  <c r="I59" i="245"/>
  <c r="I60" i="245"/>
  <c r="I61" i="245"/>
  <c r="I62" i="245"/>
  <c r="I63" i="245"/>
  <c r="I64" i="245"/>
  <c r="I65" i="245"/>
  <c r="I66" i="245"/>
  <c r="I67" i="245"/>
  <c r="I68" i="245"/>
  <c r="I69" i="245"/>
  <c r="I70" i="245"/>
  <c r="I71" i="245"/>
  <c r="I72" i="245"/>
  <c r="I73" i="245"/>
  <c r="I74" i="245"/>
  <c r="I75" i="245"/>
  <c r="I76" i="245"/>
  <c r="I77" i="245"/>
  <c r="I78" i="245"/>
  <c r="I79" i="245"/>
  <c r="I80" i="245"/>
  <c r="I81" i="245"/>
  <c r="I82" i="245"/>
  <c r="I83" i="245"/>
  <c r="I84" i="245"/>
  <c r="I85" i="245"/>
  <c r="I86" i="245"/>
  <c r="I87" i="245"/>
  <c r="I88" i="245"/>
  <c r="I89" i="245"/>
  <c r="I90" i="245"/>
  <c r="I91" i="245"/>
  <c r="I92" i="245"/>
  <c r="I93" i="245"/>
  <c r="I94" i="245"/>
  <c r="I95" i="245"/>
  <c r="I96" i="245"/>
  <c r="I97" i="245"/>
  <c r="I98" i="245"/>
  <c r="I99" i="245"/>
  <c r="I100" i="245"/>
  <c r="I101" i="245"/>
  <c r="I102" i="245"/>
  <c r="I103" i="245"/>
  <c r="I104" i="245"/>
  <c r="I105" i="245"/>
  <c r="I106" i="245"/>
  <c r="I107" i="245"/>
  <c r="I108" i="245"/>
  <c r="I109" i="245"/>
  <c r="I110" i="245"/>
  <c r="I111" i="245"/>
  <c r="I112" i="245"/>
  <c r="I113" i="245"/>
  <c r="I114" i="245"/>
  <c r="I115" i="245"/>
  <c r="I116" i="245"/>
  <c r="I117" i="245"/>
  <c r="I118" i="245"/>
  <c r="I119" i="245"/>
  <c r="I120" i="245"/>
  <c r="I121" i="245"/>
  <c r="I122" i="245"/>
  <c r="I123" i="245"/>
  <c r="I124" i="245"/>
  <c r="I125" i="245"/>
  <c r="I126" i="245"/>
  <c r="I127" i="245"/>
  <c r="I128" i="245"/>
  <c r="I129" i="245"/>
  <c r="I130" i="245"/>
  <c r="I131" i="245"/>
  <c r="I132" i="245"/>
  <c r="I133" i="245"/>
  <c r="I134" i="245"/>
  <c r="I135" i="245"/>
  <c r="I136" i="245"/>
  <c r="I137" i="245"/>
  <c r="I138" i="245"/>
  <c r="I139" i="245"/>
  <c r="I140" i="245"/>
  <c r="I141" i="245"/>
  <c r="I142" i="245"/>
  <c r="I143" i="245"/>
  <c r="I144" i="245"/>
  <c r="I145" i="245"/>
  <c r="I146" i="245"/>
  <c r="I147" i="245"/>
  <c r="I148" i="245"/>
  <c r="I149" i="245"/>
  <c r="I150" i="245"/>
  <c r="I151" i="245"/>
  <c r="I152" i="245"/>
  <c r="I153" i="245"/>
  <c r="I154" i="245"/>
  <c r="I155" i="245"/>
  <c r="I156" i="245"/>
  <c r="I157" i="245"/>
  <c r="I158" i="245"/>
  <c r="I159" i="245"/>
  <c r="I160" i="245"/>
  <c r="I161" i="245"/>
  <c r="I162" i="245"/>
  <c r="I163" i="245"/>
  <c r="I164" i="245"/>
  <c r="I165" i="245"/>
  <c r="I166" i="245"/>
  <c r="I167" i="245"/>
  <c r="I168" i="245"/>
  <c r="I169" i="245"/>
  <c r="I170" i="245"/>
  <c r="I171" i="245"/>
  <c r="I172" i="245"/>
  <c r="I173" i="245"/>
  <c r="I174" i="245"/>
  <c r="I175" i="245"/>
  <c r="I176" i="245"/>
  <c r="I177" i="245"/>
  <c r="I178" i="245"/>
  <c r="I179" i="245"/>
  <c r="I180" i="245"/>
  <c r="I181" i="245"/>
  <c r="I182" i="245"/>
  <c r="I183" i="245"/>
  <c r="I184" i="245"/>
  <c r="I185" i="245"/>
  <c r="I186" i="245"/>
  <c r="I187" i="245"/>
  <c r="I188" i="245"/>
  <c r="I189" i="245"/>
  <c r="I190" i="245"/>
  <c r="I191" i="245"/>
  <c r="I192" i="245"/>
  <c r="I193" i="245"/>
  <c r="I194" i="245"/>
  <c r="I195" i="245"/>
  <c r="I196" i="245"/>
  <c r="I197" i="245"/>
  <c r="I198" i="245"/>
  <c r="I199" i="245"/>
  <c r="I200" i="245"/>
  <c r="I201" i="245"/>
  <c r="I202" i="245"/>
  <c r="I203" i="245"/>
  <c r="I204" i="245"/>
  <c r="I205" i="245"/>
  <c r="I206" i="245"/>
  <c r="I207" i="245"/>
  <c r="I208" i="245"/>
  <c r="I209" i="245"/>
  <c r="I210" i="245"/>
  <c r="I211" i="245"/>
  <c r="I212" i="245"/>
  <c r="I213" i="245"/>
  <c r="I214" i="245"/>
  <c r="I215" i="245"/>
  <c r="I216" i="245"/>
  <c r="I217" i="245"/>
  <c r="I218" i="245"/>
  <c r="I219" i="245"/>
  <c r="I220" i="245"/>
  <c r="I221" i="245"/>
  <c r="I222" i="245"/>
  <c r="I223" i="245"/>
  <c r="I224" i="245"/>
  <c r="I225" i="245"/>
  <c r="I226" i="245"/>
  <c r="I227" i="245"/>
  <c r="I228" i="245"/>
  <c r="I229" i="245"/>
  <c r="I230" i="245"/>
  <c r="I231" i="245"/>
  <c r="I232" i="245"/>
  <c r="I233" i="245"/>
  <c r="I234" i="245"/>
  <c r="I235" i="245"/>
  <c r="I236" i="245"/>
  <c r="I237" i="245"/>
  <c r="I238" i="245"/>
  <c r="I239" i="245"/>
  <c r="I240" i="245"/>
  <c r="I241" i="245"/>
  <c r="I242" i="245"/>
  <c r="I243" i="245"/>
  <c r="I244" i="245"/>
  <c r="I245" i="245"/>
  <c r="I246" i="245"/>
  <c r="I247" i="245"/>
  <c r="I248" i="245"/>
  <c r="I249" i="245"/>
  <c r="I250" i="245"/>
  <c r="I251" i="245"/>
  <c r="I252" i="245"/>
  <c r="I253" i="245"/>
  <c r="I254" i="245"/>
  <c r="I255" i="245"/>
  <c r="I256" i="245"/>
  <c r="I257" i="245"/>
  <c r="I258" i="245"/>
  <c r="I259" i="245"/>
  <c r="I260" i="245"/>
  <c r="I261" i="245"/>
  <c r="I262" i="245"/>
  <c r="I263" i="245"/>
  <c r="I264" i="245"/>
  <c r="I265" i="245"/>
  <c r="I266" i="245"/>
  <c r="I267" i="245"/>
  <c r="I268" i="245"/>
  <c r="I269" i="245"/>
  <c r="I270" i="245"/>
  <c r="I271" i="245"/>
  <c r="I272" i="245"/>
  <c r="I273" i="245"/>
  <c r="I274" i="245"/>
  <c r="I275" i="245"/>
  <c r="I276" i="245"/>
  <c r="I277" i="245"/>
  <c r="I278" i="245"/>
  <c r="I279" i="245"/>
  <c r="I280" i="245"/>
  <c r="I281" i="245"/>
  <c r="I282" i="245"/>
  <c r="I283" i="245"/>
  <c r="I284" i="245"/>
  <c r="I285" i="245"/>
  <c r="I286" i="245"/>
  <c r="I287" i="245"/>
  <c r="I288" i="245"/>
  <c r="I289" i="245"/>
  <c r="I290" i="245"/>
  <c r="I291" i="245"/>
  <c r="I292" i="245"/>
  <c r="I293" i="245"/>
  <c r="I294" i="245"/>
  <c r="I295" i="245"/>
  <c r="I296" i="245"/>
  <c r="I297" i="245"/>
  <c r="I298" i="245"/>
  <c r="I299" i="245"/>
  <c r="I300" i="245"/>
  <c r="I301" i="245"/>
  <c r="I302" i="245"/>
  <c r="I303" i="245"/>
  <c r="I304" i="245"/>
  <c r="I305" i="245"/>
  <c r="I306" i="245"/>
  <c r="I307" i="245"/>
  <c r="I308" i="245"/>
  <c r="I309" i="245"/>
  <c r="I310" i="245"/>
  <c r="I311" i="245"/>
  <c r="I312" i="245"/>
  <c r="I313" i="245"/>
  <c r="I314" i="245"/>
  <c r="I315" i="245"/>
  <c r="I316" i="245"/>
  <c r="I317" i="245"/>
  <c r="I318" i="245"/>
  <c r="I319" i="245"/>
  <c r="I320" i="245"/>
  <c r="I321" i="245"/>
  <c r="I322" i="245"/>
  <c r="I323" i="245"/>
  <c r="I324" i="245"/>
  <c r="I325" i="245"/>
  <c r="I326" i="245"/>
  <c r="I327" i="245"/>
  <c r="I328" i="245"/>
  <c r="I329" i="245"/>
  <c r="I330" i="245"/>
  <c r="I331" i="245"/>
  <c r="I332" i="245"/>
  <c r="I333" i="245"/>
  <c r="I334" i="245"/>
  <c r="I335" i="245"/>
  <c r="I336" i="245"/>
  <c r="I337" i="245"/>
  <c r="I338" i="245"/>
  <c r="I339" i="245"/>
  <c r="I340" i="245"/>
  <c r="I341" i="245"/>
  <c r="I342" i="245"/>
  <c r="I343" i="245"/>
  <c r="I344" i="245"/>
  <c r="I345" i="245"/>
  <c r="I346" i="245"/>
  <c r="I347" i="245"/>
  <c r="I348" i="245"/>
  <c r="I349" i="245"/>
  <c r="I350" i="245"/>
  <c r="I351" i="245"/>
  <c r="I352" i="245"/>
  <c r="I353" i="245"/>
  <c r="I354" i="245"/>
  <c r="I355" i="245"/>
  <c r="I356" i="245"/>
  <c r="I357" i="245"/>
  <c r="I358" i="245"/>
  <c r="I359" i="245"/>
  <c r="G20" i="1"/>
  <c r="D20" i="1"/>
  <c r="G16" i="1"/>
  <c r="D16" i="1"/>
  <c r="H3" i="186"/>
  <c r="H4" i="186"/>
  <c r="H5" i="186"/>
  <c r="H6" i="186"/>
  <c r="H7" i="186"/>
  <c r="H8" i="186"/>
  <c r="H9" i="186"/>
  <c r="H10" i="186"/>
  <c r="H11" i="186"/>
  <c r="H12" i="186"/>
  <c r="H13" i="186"/>
  <c r="H14" i="186"/>
  <c r="H15" i="186"/>
  <c r="H16" i="186"/>
  <c r="H17" i="186"/>
  <c r="H18" i="186"/>
  <c r="H19" i="186"/>
  <c r="H20" i="186"/>
  <c r="H21" i="186"/>
  <c r="H22" i="186"/>
  <c r="H23" i="186"/>
  <c r="H24" i="186"/>
  <c r="H25" i="186"/>
  <c r="H26" i="186"/>
  <c r="H27" i="186"/>
  <c r="H28" i="186"/>
  <c r="H29" i="186"/>
  <c r="H30" i="186"/>
  <c r="H31" i="186"/>
  <c r="H32" i="186"/>
  <c r="H33" i="186"/>
  <c r="H34" i="186"/>
  <c r="H35" i="186"/>
  <c r="H36" i="186"/>
  <c r="H37" i="186"/>
  <c r="H38" i="186"/>
  <c r="H39" i="186"/>
  <c r="H2" i="186"/>
  <c r="H16" i="211"/>
  <c r="H17" i="211"/>
  <c r="H18" i="211"/>
  <c r="H19" i="211"/>
  <c r="H20" i="211"/>
  <c r="H21" i="211"/>
  <c r="H22" i="211"/>
  <c r="H23" i="211"/>
  <c r="H24" i="211"/>
  <c r="H25" i="211"/>
  <c r="H26" i="211"/>
  <c r="H27" i="211"/>
  <c r="H28" i="211"/>
  <c r="H29" i="211"/>
  <c r="H30" i="211"/>
  <c r="H31" i="211"/>
  <c r="H32" i="211"/>
  <c r="H33" i="211"/>
  <c r="H34" i="211"/>
  <c r="H35" i="211"/>
  <c r="H36" i="211"/>
  <c r="H37" i="211"/>
  <c r="H38" i="211"/>
  <c r="H5" i="211"/>
  <c r="H6" i="211"/>
  <c r="H7" i="211"/>
  <c r="H8" i="211"/>
  <c r="H9" i="211"/>
  <c r="H10" i="211"/>
  <c r="H11" i="211"/>
  <c r="H12" i="211"/>
  <c r="H13" i="211"/>
  <c r="H14" i="211"/>
  <c r="H15" i="211"/>
  <c r="H4" i="211"/>
  <c r="H3" i="211"/>
  <c r="H2" i="211"/>
  <c r="H3" i="225"/>
  <c r="H4" i="225"/>
  <c r="H5" i="225"/>
  <c r="H6" i="225"/>
  <c r="H7" i="225"/>
  <c r="H8" i="225"/>
  <c r="H9" i="225"/>
  <c r="H10" i="225"/>
  <c r="H11" i="225"/>
  <c r="H12" i="225"/>
  <c r="H13" i="225"/>
  <c r="H14" i="225"/>
  <c r="H15" i="225"/>
  <c r="H16" i="225"/>
  <c r="H17" i="225"/>
  <c r="H18" i="225"/>
  <c r="H19" i="225"/>
  <c r="H20" i="225"/>
  <c r="H21" i="225"/>
  <c r="H22" i="225"/>
  <c r="H23" i="225"/>
  <c r="H24" i="225"/>
  <c r="H25" i="225"/>
  <c r="H26" i="225"/>
  <c r="H27" i="225"/>
  <c r="H28" i="225"/>
  <c r="H29" i="225"/>
  <c r="H30" i="225"/>
  <c r="H31" i="225"/>
  <c r="H32" i="225"/>
  <c r="H33" i="225"/>
  <c r="H34" i="225"/>
  <c r="H35" i="225"/>
  <c r="H36" i="225"/>
  <c r="H37" i="225"/>
  <c r="H38" i="225"/>
  <c r="H39" i="225"/>
  <c r="H2" i="225"/>
  <c r="H35" i="203"/>
  <c r="H36" i="203"/>
  <c r="H37" i="203"/>
  <c r="H38" i="203"/>
  <c r="H2" i="234"/>
  <c r="H3" i="240"/>
  <c r="H4" i="240"/>
  <c r="H5" i="240"/>
  <c r="H6" i="240"/>
  <c r="H7" i="240"/>
  <c r="H8" i="240"/>
  <c r="H9" i="240"/>
  <c r="H10" i="240"/>
  <c r="H11" i="240"/>
  <c r="H12" i="240"/>
  <c r="H13" i="240"/>
  <c r="H14" i="240"/>
  <c r="H15" i="240"/>
  <c r="H16" i="240"/>
  <c r="H17" i="240"/>
  <c r="H18" i="240"/>
  <c r="H19" i="240"/>
  <c r="H20" i="240"/>
  <c r="H21" i="240"/>
  <c r="H22" i="240"/>
  <c r="H23" i="240"/>
  <c r="H24" i="240"/>
  <c r="H25" i="240"/>
  <c r="H26" i="240"/>
  <c r="H27" i="240"/>
  <c r="H28" i="240"/>
  <c r="H29" i="240"/>
  <c r="H30" i="240"/>
  <c r="H31" i="240"/>
  <c r="H32" i="240"/>
  <c r="H2" i="240"/>
  <c r="H3" i="239"/>
  <c r="H4" i="239"/>
  <c r="H5" i="239"/>
  <c r="H6" i="239"/>
  <c r="H7" i="239"/>
  <c r="H8" i="239"/>
  <c r="H9" i="239"/>
  <c r="H10" i="239"/>
  <c r="H11" i="239"/>
  <c r="H12" i="239"/>
  <c r="H13" i="239"/>
  <c r="H14" i="239"/>
  <c r="H15" i="239"/>
  <c r="H16" i="239"/>
  <c r="H17" i="239"/>
  <c r="H18" i="239"/>
  <c r="H19" i="239"/>
  <c r="H20" i="239"/>
  <c r="H21" i="239"/>
  <c r="H22" i="239"/>
  <c r="H23" i="239"/>
  <c r="H24" i="239"/>
  <c r="H25" i="239"/>
  <c r="H26" i="239"/>
  <c r="H27" i="239"/>
  <c r="H28" i="239"/>
  <c r="H29" i="239"/>
  <c r="H30" i="239"/>
  <c r="H31" i="239"/>
  <c r="H32" i="239"/>
  <c r="H33" i="239"/>
  <c r="H2" i="239"/>
  <c r="H3" i="238"/>
  <c r="H4" i="238"/>
  <c r="H5" i="238"/>
  <c r="H6" i="238"/>
  <c r="H7" i="238"/>
  <c r="H8" i="238"/>
  <c r="H9" i="238"/>
  <c r="H10" i="238"/>
  <c r="H11" i="238"/>
  <c r="H12" i="238"/>
  <c r="H13" i="238"/>
  <c r="H14" i="238"/>
  <c r="H15" i="238"/>
  <c r="H16" i="238"/>
  <c r="H17" i="238"/>
  <c r="H18" i="238"/>
  <c r="H19" i="238"/>
  <c r="H20" i="238"/>
  <c r="H21" i="238"/>
  <c r="H22" i="238"/>
  <c r="H23" i="238"/>
  <c r="H24" i="238"/>
  <c r="H25" i="238"/>
  <c r="H26" i="238"/>
  <c r="H27" i="238"/>
  <c r="H28" i="238"/>
  <c r="H29" i="238"/>
  <c r="H30" i="238"/>
  <c r="H31" i="238"/>
  <c r="H32" i="238"/>
  <c r="H33" i="238"/>
  <c r="H34" i="238"/>
  <c r="H2" i="238"/>
  <c r="H3" i="237"/>
  <c r="H4" i="237"/>
  <c r="H5" i="237"/>
  <c r="H6" i="237"/>
  <c r="H7" i="237"/>
  <c r="H8" i="237"/>
  <c r="H9" i="237"/>
  <c r="H10" i="237"/>
  <c r="H11" i="237"/>
  <c r="H12" i="237"/>
  <c r="H13" i="237"/>
  <c r="H14" i="237"/>
  <c r="H15" i="237"/>
  <c r="H16" i="237"/>
  <c r="H17" i="237"/>
  <c r="H18" i="237"/>
  <c r="H19" i="237"/>
  <c r="H20" i="237"/>
  <c r="H21" i="237"/>
  <c r="H22" i="237"/>
  <c r="H23" i="237"/>
  <c r="H24" i="237"/>
  <c r="H25" i="237"/>
  <c r="H26" i="237"/>
  <c r="H27" i="237"/>
  <c r="H28" i="237"/>
  <c r="H29" i="237"/>
  <c r="H30" i="237"/>
  <c r="H31" i="237"/>
  <c r="H32" i="237"/>
  <c r="H33" i="237"/>
  <c r="H34" i="237"/>
  <c r="H2" i="237"/>
  <c r="H3" i="236"/>
  <c r="H4" i="236"/>
  <c r="H5" i="236"/>
  <c r="H6" i="236"/>
  <c r="H7" i="236"/>
  <c r="H8" i="236"/>
  <c r="H9" i="236"/>
  <c r="H10" i="236"/>
  <c r="H11" i="236"/>
  <c r="H12" i="236"/>
  <c r="H13" i="236"/>
  <c r="H14" i="236"/>
  <c r="H15" i="236"/>
  <c r="H16" i="236"/>
  <c r="H17" i="236"/>
  <c r="H18" i="236"/>
  <c r="H19" i="236"/>
  <c r="H20" i="236"/>
  <c r="H21" i="236"/>
  <c r="H22" i="236"/>
  <c r="H23" i="236"/>
  <c r="H24" i="236"/>
  <c r="H25" i="236"/>
  <c r="H26" i="236"/>
  <c r="H27" i="236"/>
  <c r="H28" i="236"/>
  <c r="H29" i="236"/>
  <c r="H30" i="236"/>
  <c r="H31" i="236"/>
  <c r="H32" i="236"/>
  <c r="H33" i="236"/>
  <c r="H34" i="236"/>
  <c r="H35" i="236"/>
  <c r="H2" i="236"/>
  <c r="H3" i="235"/>
  <c r="H4" i="235"/>
  <c r="H5" i="235"/>
  <c r="H6" i="235"/>
  <c r="H7" i="235"/>
  <c r="H8" i="235"/>
  <c r="H9" i="235"/>
  <c r="H10" i="235"/>
  <c r="H11" i="235"/>
  <c r="H12" i="235"/>
  <c r="H13" i="235"/>
  <c r="H14" i="235"/>
  <c r="H15" i="235"/>
  <c r="H16" i="235"/>
  <c r="H17" i="235"/>
  <c r="H18" i="235"/>
  <c r="H19" i="235"/>
  <c r="H20" i="235"/>
  <c r="H21" i="235"/>
  <c r="H22" i="235"/>
  <c r="H23" i="235"/>
  <c r="H24" i="235"/>
  <c r="H25" i="235"/>
  <c r="H26" i="235"/>
  <c r="H27" i="235"/>
  <c r="H28" i="235"/>
  <c r="H29" i="235"/>
  <c r="H30" i="235"/>
  <c r="H31" i="235"/>
  <c r="H32" i="235"/>
  <c r="H2" i="235"/>
  <c r="H3" i="234"/>
  <c r="H4" i="234"/>
  <c r="H5" i="234"/>
  <c r="H6" i="234"/>
  <c r="H7" i="234"/>
  <c r="H8" i="234"/>
  <c r="H9" i="234"/>
  <c r="H10" i="234"/>
  <c r="H11" i="234"/>
  <c r="H12" i="234"/>
  <c r="H13" i="234"/>
  <c r="H14" i="234"/>
  <c r="H15" i="234"/>
  <c r="H16" i="234"/>
  <c r="H17" i="234"/>
  <c r="H18" i="234"/>
  <c r="H19" i="234"/>
  <c r="H20" i="234"/>
  <c r="H21" i="234"/>
  <c r="H22" i="234"/>
  <c r="H23" i="234"/>
  <c r="H24" i="234"/>
  <c r="H25" i="234"/>
  <c r="H26" i="234"/>
  <c r="H27" i="234"/>
  <c r="H28" i="234"/>
  <c r="H29" i="234"/>
  <c r="H30" i="234"/>
  <c r="H31" i="234"/>
  <c r="H32" i="234"/>
  <c r="H33" i="234"/>
  <c r="H3" i="233"/>
  <c r="H4" i="233"/>
  <c r="H5" i="233"/>
  <c r="H6" i="233"/>
  <c r="H7" i="233"/>
  <c r="H8" i="233"/>
  <c r="H9" i="233"/>
  <c r="H10" i="233"/>
  <c r="H11" i="233"/>
  <c r="H12" i="233"/>
  <c r="H13" i="233"/>
  <c r="H14" i="233"/>
  <c r="H15" i="233"/>
  <c r="H16" i="233"/>
  <c r="H17" i="233"/>
  <c r="H18" i="233"/>
  <c r="H19" i="233"/>
  <c r="H20" i="233"/>
  <c r="H21" i="233"/>
  <c r="H22" i="233"/>
  <c r="H23" i="233"/>
  <c r="H24" i="233"/>
  <c r="H25" i="233"/>
  <c r="H26" i="233"/>
  <c r="H27" i="233"/>
  <c r="H28" i="233"/>
  <c r="H29" i="233"/>
  <c r="H30" i="233"/>
  <c r="H31" i="233"/>
  <c r="H32" i="233"/>
  <c r="H33" i="233"/>
  <c r="H34" i="233"/>
  <c r="H2" i="233"/>
  <c r="H3" i="232"/>
  <c r="H4" i="232"/>
  <c r="H5" i="232"/>
  <c r="H6" i="232"/>
  <c r="H7" i="232"/>
  <c r="H8" i="232"/>
  <c r="H9" i="232"/>
  <c r="H10" i="232"/>
  <c r="H11" i="232"/>
  <c r="H12" i="232"/>
  <c r="H13" i="232"/>
  <c r="H14" i="232"/>
  <c r="H15" i="232"/>
  <c r="H16" i="232"/>
  <c r="H17" i="232"/>
  <c r="H18" i="232"/>
  <c r="H19" i="232"/>
  <c r="H20" i="232"/>
  <c r="H21" i="232"/>
  <c r="H22" i="232"/>
  <c r="H23" i="232"/>
  <c r="H24" i="232"/>
  <c r="H25" i="232"/>
  <c r="H26" i="232"/>
  <c r="H27" i="232"/>
  <c r="H28" i="232"/>
  <c r="H29" i="232"/>
  <c r="H30" i="232"/>
  <c r="H31" i="232"/>
  <c r="H32" i="232"/>
  <c r="H33" i="232"/>
  <c r="H34" i="232"/>
  <c r="H35" i="232"/>
  <c r="H2" i="232"/>
  <c r="H3" i="231"/>
  <c r="H4" i="231"/>
  <c r="H5" i="231"/>
  <c r="H6" i="231"/>
  <c r="H7" i="231"/>
  <c r="H8" i="231"/>
  <c r="H9" i="231"/>
  <c r="H10" i="231"/>
  <c r="H11" i="231"/>
  <c r="H12" i="231"/>
  <c r="H13" i="231"/>
  <c r="H14" i="231"/>
  <c r="H15" i="231"/>
  <c r="H16" i="231"/>
  <c r="H17" i="231"/>
  <c r="H18" i="231"/>
  <c r="H19" i="231"/>
  <c r="H20" i="231"/>
  <c r="H21" i="231"/>
  <c r="H22" i="231"/>
  <c r="H23" i="231"/>
  <c r="H24" i="231"/>
  <c r="H25" i="231"/>
  <c r="H26" i="231"/>
  <c r="H27" i="231"/>
  <c r="H28" i="231"/>
  <c r="H29" i="231"/>
  <c r="H30" i="231"/>
  <c r="H31" i="231"/>
  <c r="H2" i="231"/>
  <c r="H3" i="230"/>
  <c r="H4" i="230"/>
  <c r="H5" i="230"/>
  <c r="H6" i="230"/>
  <c r="H7" i="230"/>
  <c r="H8" i="230"/>
  <c r="H9" i="230"/>
  <c r="H10" i="230"/>
  <c r="H11" i="230"/>
  <c r="H12" i="230"/>
  <c r="H13" i="230"/>
  <c r="H14" i="230"/>
  <c r="H15" i="230"/>
  <c r="H16" i="230"/>
  <c r="H17" i="230"/>
  <c r="H18" i="230"/>
  <c r="H19" i="230"/>
  <c r="H20" i="230"/>
  <c r="H21" i="230"/>
  <c r="H22" i="230"/>
  <c r="H23" i="230"/>
  <c r="H24" i="230"/>
  <c r="H25" i="230"/>
  <c r="H26" i="230"/>
  <c r="H27" i="230"/>
  <c r="H28" i="230"/>
  <c r="H29" i="230"/>
  <c r="H30" i="230"/>
  <c r="H31" i="230"/>
  <c r="H32" i="230"/>
  <c r="H33" i="230"/>
  <c r="H34" i="230"/>
  <c r="H35" i="230"/>
  <c r="H36" i="230"/>
  <c r="H2" i="230"/>
  <c r="H3" i="229"/>
  <c r="H4" i="229"/>
  <c r="H5" i="229"/>
  <c r="H6" i="229"/>
  <c r="H7" i="229"/>
  <c r="H8" i="229"/>
  <c r="H9" i="229"/>
  <c r="H10" i="229"/>
  <c r="H11" i="229"/>
  <c r="H12" i="229"/>
  <c r="H13" i="229"/>
  <c r="H14" i="229"/>
  <c r="H15" i="229"/>
  <c r="H16" i="229"/>
  <c r="H17" i="229"/>
  <c r="H18" i="229"/>
  <c r="H19" i="229"/>
  <c r="H20" i="229"/>
  <c r="H21" i="229"/>
  <c r="H22" i="229"/>
  <c r="H23" i="229"/>
  <c r="H24" i="229"/>
  <c r="H25" i="229"/>
  <c r="H26" i="229"/>
  <c r="H27" i="229"/>
  <c r="H28" i="229"/>
  <c r="H29" i="229"/>
  <c r="H30" i="229"/>
  <c r="H31" i="229"/>
  <c r="H32" i="229"/>
  <c r="H33" i="229"/>
  <c r="H34" i="229"/>
  <c r="H35" i="229"/>
  <c r="H36" i="229"/>
  <c r="H2" i="229"/>
  <c r="H3" i="228"/>
  <c r="H4" i="228"/>
  <c r="H5" i="228"/>
  <c r="H6" i="228"/>
  <c r="H7" i="228"/>
  <c r="H8" i="228"/>
  <c r="H9" i="228"/>
  <c r="H10" i="228"/>
  <c r="H11" i="228"/>
  <c r="H12" i="228"/>
  <c r="H13" i="228"/>
  <c r="H14" i="228"/>
  <c r="H15" i="228"/>
  <c r="H16" i="228"/>
  <c r="H17" i="228"/>
  <c r="H18" i="228"/>
  <c r="H19" i="228"/>
  <c r="H20" i="228"/>
  <c r="H21" i="228"/>
  <c r="H22" i="228"/>
  <c r="H23" i="228"/>
  <c r="H24" i="228"/>
  <c r="H25" i="228"/>
  <c r="H26" i="228"/>
  <c r="H27" i="228"/>
  <c r="H28" i="228"/>
  <c r="H29" i="228"/>
  <c r="H30" i="228"/>
  <c r="H31" i="228"/>
  <c r="H32" i="228"/>
  <c r="H2" i="228"/>
  <c r="H3" i="227"/>
  <c r="H4" i="227"/>
  <c r="H5" i="227"/>
  <c r="H6" i="227"/>
  <c r="H7" i="227"/>
  <c r="H8" i="227"/>
  <c r="H9" i="227"/>
  <c r="H10" i="227"/>
  <c r="H11" i="227"/>
  <c r="H12" i="227"/>
  <c r="H13" i="227"/>
  <c r="H14" i="227"/>
  <c r="H15" i="227"/>
  <c r="H16" i="227"/>
  <c r="H17" i="227"/>
  <c r="H18" i="227"/>
  <c r="H19" i="227"/>
  <c r="H20" i="227"/>
  <c r="H21" i="227"/>
  <c r="H22" i="227"/>
  <c r="H23" i="227"/>
  <c r="H24" i="227"/>
  <c r="H25" i="227"/>
  <c r="H26" i="227"/>
  <c r="H27" i="227"/>
  <c r="H28" i="227"/>
  <c r="H29" i="227"/>
  <c r="H30" i="227"/>
  <c r="H31" i="227"/>
  <c r="H32" i="227"/>
  <c r="H33" i="227"/>
  <c r="H34" i="227"/>
  <c r="H2" i="227"/>
  <c r="H3" i="226"/>
  <c r="H4" i="226"/>
  <c r="H5" i="226"/>
  <c r="H6" i="226"/>
  <c r="H7" i="226"/>
  <c r="H8" i="226"/>
  <c r="H9" i="226"/>
  <c r="H10" i="226"/>
  <c r="H11" i="226"/>
  <c r="H12" i="226"/>
  <c r="H13" i="226"/>
  <c r="H14" i="226"/>
  <c r="H15" i="226"/>
  <c r="H16" i="226"/>
  <c r="H17" i="226"/>
  <c r="H18" i="226"/>
  <c r="H19" i="226"/>
  <c r="H20" i="226"/>
  <c r="H21" i="226"/>
  <c r="H22" i="226"/>
  <c r="H23" i="226"/>
  <c r="H24" i="226"/>
  <c r="H25" i="226"/>
  <c r="H26" i="226"/>
  <c r="H27" i="226"/>
  <c r="H28" i="226"/>
  <c r="H29" i="226"/>
  <c r="H30" i="226"/>
  <c r="H31" i="226"/>
  <c r="H32" i="226"/>
  <c r="H2" i="226"/>
  <c r="H3" i="224"/>
  <c r="H4" i="224"/>
  <c r="H5" i="224"/>
  <c r="H6" i="224"/>
  <c r="H7" i="224"/>
  <c r="H8" i="224"/>
  <c r="H9" i="224"/>
  <c r="H10" i="224"/>
  <c r="H11" i="224"/>
  <c r="H12" i="224"/>
  <c r="H13" i="224"/>
  <c r="H14" i="224"/>
  <c r="H15" i="224"/>
  <c r="H16" i="224"/>
  <c r="H17" i="224"/>
  <c r="H18" i="224"/>
  <c r="H19" i="224"/>
  <c r="H20" i="224"/>
  <c r="H21" i="224"/>
  <c r="H22" i="224"/>
  <c r="H23" i="224"/>
  <c r="H24" i="224"/>
  <c r="H25" i="224"/>
  <c r="H26" i="224"/>
  <c r="H27" i="224"/>
  <c r="H28" i="224"/>
  <c r="H29" i="224"/>
  <c r="H30" i="224"/>
  <c r="H31" i="224"/>
  <c r="H2" i="224"/>
  <c r="H2" i="223"/>
  <c r="H3" i="223"/>
  <c r="H4" i="223"/>
  <c r="H5" i="223"/>
  <c r="H6" i="223"/>
  <c r="H7" i="223"/>
  <c r="H8" i="223"/>
  <c r="H9" i="223"/>
  <c r="H10" i="223"/>
  <c r="H11" i="223"/>
  <c r="H12" i="223"/>
  <c r="H13" i="223"/>
  <c r="H14" i="223"/>
  <c r="H15" i="223"/>
  <c r="H16" i="223"/>
  <c r="H17" i="223"/>
  <c r="H18" i="223"/>
  <c r="H19" i="223"/>
  <c r="H20" i="223"/>
  <c r="H21" i="223"/>
  <c r="H22" i="223"/>
  <c r="H23" i="223"/>
  <c r="H24" i="223"/>
  <c r="H25" i="223"/>
  <c r="H26" i="223"/>
  <c r="H27" i="223"/>
  <c r="H28" i="223"/>
  <c r="H29" i="223"/>
  <c r="H30" i="223"/>
  <c r="H31" i="223"/>
  <c r="H32" i="223"/>
  <c r="H33" i="223"/>
  <c r="H34" i="223"/>
  <c r="H3" i="222"/>
  <c r="H4" i="222"/>
  <c r="H5" i="222"/>
  <c r="H6" i="222"/>
  <c r="H7" i="222"/>
  <c r="H8" i="222"/>
  <c r="H9" i="222"/>
  <c r="H10" i="222"/>
  <c r="H11" i="222"/>
  <c r="H12" i="222"/>
  <c r="H13" i="222"/>
  <c r="H14" i="222"/>
  <c r="H15" i="222"/>
  <c r="H16" i="222"/>
  <c r="H17" i="222"/>
  <c r="H18" i="222"/>
  <c r="H19" i="222"/>
  <c r="H20" i="222"/>
  <c r="H21" i="222"/>
  <c r="H22" i="222"/>
  <c r="H23" i="222"/>
  <c r="H24" i="222"/>
  <c r="H25" i="222"/>
  <c r="H26" i="222"/>
  <c r="H27" i="222"/>
  <c r="H28" i="222"/>
  <c r="H29" i="222"/>
  <c r="H30" i="222"/>
  <c r="H31" i="222"/>
  <c r="H32" i="222"/>
  <c r="H33" i="222"/>
  <c r="H2" i="222"/>
  <c r="H3" i="221"/>
  <c r="H4" i="221"/>
  <c r="H5" i="221"/>
  <c r="H6" i="221"/>
  <c r="H7" i="221"/>
  <c r="H8" i="221"/>
  <c r="H9" i="221"/>
  <c r="H10" i="221"/>
  <c r="H11" i="221"/>
  <c r="H12" i="221"/>
  <c r="H13" i="221"/>
  <c r="H14" i="221"/>
  <c r="H15" i="221"/>
  <c r="H16" i="221"/>
  <c r="H17" i="221"/>
  <c r="H18" i="221"/>
  <c r="H19" i="221"/>
  <c r="H20" i="221"/>
  <c r="H21" i="221"/>
  <c r="H22" i="221"/>
  <c r="H23" i="221"/>
  <c r="H24" i="221"/>
  <c r="H25" i="221"/>
  <c r="H26" i="221"/>
  <c r="H27" i="221"/>
  <c r="H28" i="221"/>
  <c r="H29" i="221"/>
  <c r="H30" i="221"/>
  <c r="H31" i="221"/>
  <c r="H32" i="221"/>
  <c r="H33" i="221"/>
  <c r="H34" i="221"/>
  <c r="H2" i="221"/>
  <c r="H3" i="220"/>
  <c r="H4" i="220"/>
  <c r="H5" i="220"/>
  <c r="H6" i="220"/>
  <c r="H7" i="220"/>
  <c r="H8" i="220"/>
  <c r="H9" i="220"/>
  <c r="H10" i="220"/>
  <c r="H11" i="220"/>
  <c r="H12" i="220"/>
  <c r="H13" i="220"/>
  <c r="H14" i="220"/>
  <c r="H15" i="220"/>
  <c r="H16" i="220"/>
  <c r="H17" i="220"/>
  <c r="H18" i="220"/>
  <c r="H19" i="220"/>
  <c r="H20" i="220"/>
  <c r="H21" i="220"/>
  <c r="H22" i="220"/>
  <c r="H23" i="220"/>
  <c r="H24" i="220"/>
  <c r="H25" i="220"/>
  <c r="H26" i="220"/>
  <c r="H27" i="220"/>
  <c r="H28" i="220"/>
  <c r="H29" i="220"/>
  <c r="H30" i="220"/>
  <c r="H31" i="220"/>
  <c r="H2" i="220"/>
  <c r="H3" i="219"/>
  <c r="H4" i="219"/>
  <c r="H5" i="219"/>
  <c r="H6" i="219"/>
  <c r="H7" i="219"/>
  <c r="H8" i="219"/>
  <c r="H9" i="219"/>
  <c r="H10" i="219"/>
  <c r="H11" i="219"/>
  <c r="H12" i="219"/>
  <c r="H13" i="219"/>
  <c r="H14" i="219"/>
  <c r="H15" i="219"/>
  <c r="H16" i="219"/>
  <c r="H17" i="219"/>
  <c r="H18" i="219"/>
  <c r="H19" i="219"/>
  <c r="H20" i="219"/>
  <c r="H21" i="219"/>
  <c r="H22" i="219"/>
  <c r="H23" i="219"/>
  <c r="H24" i="219"/>
  <c r="H25" i="219"/>
  <c r="H26" i="219"/>
  <c r="H27" i="219"/>
  <c r="H28" i="219"/>
  <c r="H29" i="219"/>
  <c r="H30" i="219"/>
  <c r="H31" i="219"/>
  <c r="H32" i="219"/>
  <c r="H33" i="219"/>
  <c r="H34" i="219"/>
  <c r="H35" i="219"/>
  <c r="H2" i="219"/>
  <c r="H3" i="217"/>
  <c r="H4" i="217"/>
  <c r="H5" i="217"/>
  <c r="H6" i="217"/>
  <c r="H7" i="217"/>
  <c r="H8" i="217"/>
  <c r="H9" i="217"/>
  <c r="H10" i="217"/>
  <c r="H11" i="217"/>
  <c r="H12" i="217"/>
  <c r="H13" i="217"/>
  <c r="H14" i="217"/>
  <c r="H15" i="217"/>
  <c r="H16" i="217"/>
  <c r="H17" i="217"/>
  <c r="H18" i="217"/>
  <c r="H19" i="217"/>
  <c r="H20" i="217"/>
  <c r="H21" i="217"/>
  <c r="H22" i="217"/>
  <c r="H23" i="217"/>
  <c r="H24" i="217"/>
  <c r="H25" i="217"/>
  <c r="H26" i="217"/>
  <c r="H27" i="217"/>
  <c r="H28" i="217"/>
  <c r="H29" i="217"/>
  <c r="H30" i="217"/>
  <c r="H31" i="217"/>
  <c r="H32" i="217"/>
  <c r="H33" i="217"/>
  <c r="H2" i="217"/>
  <c r="H3" i="218"/>
  <c r="H4" i="218"/>
  <c r="H5" i="218"/>
  <c r="H6" i="218"/>
  <c r="H7" i="218"/>
  <c r="H8" i="218"/>
  <c r="H9" i="218"/>
  <c r="H10" i="218"/>
  <c r="H11" i="218"/>
  <c r="H12" i="218"/>
  <c r="H13" i="218"/>
  <c r="H14" i="218"/>
  <c r="H15" i="218"/>
  <c r="H16" i="218"/>
  <c r="H17" i="218"/>
  <c r="H18" i="218"/>
  <c r="H19" i="218"/>
  <c r="H20" i="218"/>
  <c r="H21" i="218"/>
  <c r="H22" i="218"/>
  <c r="H23" i="218"/>
  <c r="H24" i="218"/>
  <c r="H25" i="218"/>
  <c r="H26" i="218"/>
  <c r="H27" i="218"/>
  <c r="H28" i="218"/>
  <c r="H29" i="218"/>
  <c r="H30" i="218"/>
  <c r="H31" i="218"/>
  <c r="H32" i="218"/>
  <c r="H33" i="218"/>
  <c r="H34" i="218"/>
  <c r="H35" i="218"/>
  <c r="H36" i="218"/>
  <c r="H2" i="218"/>
  <c r="H3" i="216"/>
  <c r="H4" i="216"/>
  <c r="H5" i="216"/>
  <c r="H6" i="216"/>
  <c r="H7" i="216"/>
  <c r="H8" i="216"/>
  <c r="H9" i="216"/>
  <c r="H10" i="216"/>
  <c r="H11" i="216"/>
  <c r="H12" i="216"/>
  <c r="H13" i="216"/>
  <c r="H14" i="216"/>
  <c r="H15" i="216"/>
  <c r="H16" i="216"/>
  <c r="H17" i="216"/>
  <c r="H18" i="216"/>
  <c r="H19" i="216"/>
  <c r="H20" i="216"/>
  <c r="H21" i="216"/>
  <c r="H22" i="216"/>
  <c r="H23" i="216"/>
  <c r="H24" i="216"/>
  <c r="H25" i="216"/>
  <c r="H26" i="216"/>
  <c r="H27" i="216"/>
  <c r="H28" i="216"/>
  <c r="H29" i="216"/>
  <c r="H30" i="216"/>
  <c r="H31" i="216"/>
  <c r="H32" i="216"/>
  <c r="H33" i="216"/>
  <c r="H34" i="216"/>
  <c r="H2" i="216"/>
  <c r="H3" i="215"/>
  <c r="H4" i="215"/>
  <c r="H5" i="215"/>
  <c r="H6" i="215"/>
  <c r="H7" i="215"/>
  <c r="H8" i="215"/>
  <c r="H9" i="215"/>
  <c r="H10" i="215"/>
  <c r="H11" i="215"/>
  <c r="H12" i="215"/>
  <c r="H13" i="215"/>
  <c r="H14" i="215"/>
  <c r="H15" i="215"/>
  <c r="H16" i="215"/>
  <c r="H17" i="215"/>
  <c r="H18" i="215"/>
  <c r="H19" i="215"/>
  <c r="H20" i="215"/>
  <c r="H21" i="215"/>
  <c r="H22" i="215"/>
  <c r="H23" i="215"/>
  <c r="H24" i="215"/>
  <c r="H25" i="215"/>
  <c r="H26" i="215"/>
  <c r="H27" i="215"/>
  <c r="H28" i="215"/>
  <c r="H29" i="215"/>
  <c r="H30" i="215"/>
  <c r="H31" i="215"/>
  <c r="H32" i="215"/>
  <c r="H33" i="215"/>
  <c r="H2" i="215"/>
  <c r="H3" i="214"/>
  <c r="H4" i="214"/>
  <c r="H5" i="214"/>
  <c r="H6" i="214"/>
  <c r="H7" i="214"/>
  <c r="H8" i="214"/>
  <c r="H9" i="214"/>
  <c r="H10" i="214"/>
  <c r="H11" i="214"/>
  <c r="H12" i="214"/>
  <c r="H13" i="214"/>
  <c r="H14" i="214"/>
  <c r="H15" i="214"/>
  <c r="H16" i="214"/>
  <c r="H17" i="214"/>
  <c r="H18" i="214"/>
  <c r="H19" i="214"/>
  <c r="H20" i="214"/>
  <c r="H21" i="214"/>
  <c r="H22" i="214"/>
  <c r="H23" i="214"/>
  <c r="H24" i="214"/>
  <c r="H25" i="214"/>
  <c r="H26" i="214"/>
  <c r="H27" i="214"/>
  <c r="H28" i="214"/>
  <c r="H29" i="214"/>
  <c r="H30" i="214"/>
  <c r="H31" i="214"/>
  <c r="H32" i="214"/>
  <c r="H33" i="214"/>
  <c r="H2" i="214"/>
  <c r="H3" i="212"/>
  <c r="H4" i="212"/>
  <c r="H5" i="212"/>
  <c r="H6" i="212"/>
  <c r="H7" i="212"/>
  <c r="H8" i="212"/>
  <c r="H9" i="212"/>
  <c r="H10" i="212"/>
  <c r="H11" i="212"/>
  <c r="H12" i="212"/>
  <c r="H13" i="212"/>
  <c r="H14" i="212"/>
  <c r="H15" i="212"/>
  <c r="H16" i="212"/>
  <c r="H17" i="212"/>
  <c r="H18" i="212"/>
  <c r="H19" i="212"/>
  <c r="H20" i="212"/>
  <c r="H21" i="212"/>
  <c r="H22" i="212"/>
  <c r="H23" i="212"/>
  <c r="H24" i="212"/>
  <c r="H25" i="212"/>
  <c r="H26" i="212"/>
  <c r="H27" i="212"/>
  <c r="H28" i="212"/>
  <c r="H29" i="212"/>
  <c r="H30" i="212"/>
  <c r="H31" i="212"/>
  <c r="H32" i="212"/>
  <c r="H2" i="212"/>
  <c r="H3" i="210"/>
  <c r="H4" i="210"/>
  <c r="H5" i="210"/>
  <c r="H6" i="210"/>
  <c r="H7" i="210"/>
  <c r="H8" i="210"/>
  <c r="H9" i="210"/>
  <c r="H10" i="210"/>
  <c r="H11" i="210"/>
  <c r="H12" i="210"/>
  <c r="H13" i="210"/>
  <c r="H14" i="210"/>
  <c r="H15" i="210"/>
  <c r="H16" i="210"/>
  <c r="H17" i="210"/>
  <c r="H18" i="210"/>
  <c r="H19" i="210"/>
  <c r="H20" i="210"/>
  <c r="H21" i="210"/>
  <c r="H22" i="210"/>
  <c r="H23" i="210"/>
  <c r="H24" i="210"/>
  <c r="H25" i="210"/>
  <c r="H26" i="210"/>
  <c r="H27" i="210"/>
  <c r="H28" i="210"/>
  <c r="H29" i="210"/>
  <c r="H30" i="210"/>
  <c r="H31" i="210"/>
  <c r="H2" i="210"/>
  <c r="H3" i="209"/>
  <c r="H4" i="209"/>
  <c r="H5" i="209"/>
  <c r="H6" i="209"/>
  <c r="H7" i="209"/>
  <c r="H8" i="209"/>
  <c r="H9" i="209"/>
  <c r="H10" i="209"/>
  <c r="H11" i="209"/>
  <c r="H12" i="209"/>
  <c r="H13" i="209"/>
  <c r="H14" i="209"/>
  <c r="H15" i="209"/>
  <c r="H16" i="209"/>
  <c r="H17" i="209"/>
  <c r="H18" i="209"/>
  <c r="H19" i="209"/>
  <c r="H20" i="209"/>
  <c r="H21" i="209"/>
  <c r="H22" i="209"/>
  <c r="H23" i="209"/>
  <c r="H24" i="209"/>
  <c r="H25" i="209"/>
  <c r="H26" i="209"/>
  <c r="H27" i="209"/>
  <c r="H28" i="209"/>
  <c r="H29" i="209"/>
  <c r="H30" i="209"/>
  <c r="H31" i="209"/>
  <c r="H32" i="209"/>
  <c r="H33" i="209"/>
  <c r="H2" i="209"/>
  <c r="H3" i="208"/>
  <c r="H4" i="208"/>
  <c r="H5" i="208"/>
  <c r="H6" i="208"/>
  <c r="H7" i="208"/>
  <c r="H8" i="208"/>
  <c r="H9" i="208"/>
  <c r="H10" i="208"/>
  <c r="H11" i="208"/>
  <c r="H12" i="208"/>
  <c r="H13" i="208"/>
  <c r="H14" i="208"/>
  <c r="H15" i="208"/>
  <c r="H16" i="208"/>
  <c r="H17" i="208"/>
  <c r="H18" i="208"/>
  <c r="H19" i="208"/>
  <c r="H20" i="208"/>
  <c r="H21" i="208"/>
  <c r="H22" i="208"/>
  <c r="H23" i="208"/>
  <c r="H24" i="208"/>
  <c r="H25" i="208"/>
  <c r="H26" i="208"/>
  <c r="H27" i="208"/>
  <c r="H28" i="208"/>
  <c r="H29" i="208"/>
  <c r="H30" i="208"/>
  <c r="H31" i="208"/>
  <c r="H32" i="208"/>
  <c r="H33" i="208"/>
  <c r="H34" i="208"/>
  <c r="H2" i="208"/>
  <c r="H3" i="207"/>
  <c r="H4" i="207"/>
  <c r="H5" i="207"/>
  <c r="H6" i="207"/>
  <c r="H7" i="207"/>
  <c r="H8" i="207"/>
  <c r="H9" i="207"/>
  <c r="H10" i="207"/>
  <c r="H11" i="207"/>
  <c r="H12" i="207"/>
  <c r="H13" i="207"/>
  <c r="H14" i="207"/>
  <c r="H15" i="207"/>
  <c r="H16" i="207"/>
  <c r="H17" i="207"/>
  <c r="H18" i="207"/>
  <c r="H19" i="207"/>
  <c r="H20" i="207"/>
  <c r="H21" i="207"/>
  <c r="H22" i="207"/>
  <c r="H23" i="207"/>
  <c r="H24" i="207"/>
  <c r="H25" i="207"/>
  <c r="H26" i="207"/>
  <c r="H27" i="207"/>
  <c r="H28" i="207"/>
  <c r="H29" i="207"/>
  <c r="H30" i="207"/>
  <c r="H31" i="207"/>
  <c r="H32" i="207"/>
  <c r="H33" i="207"/>
  <c r="H34" i="207"/>
  <c r="H2" i="207"/>
  <c r="H3" i="206"/>
  <c r="H4" i="206"/>
  <c r="H5" i="206"/>
  <c r="H6" i="206"/>
  <c r="H7" i="206"/>
  <c r="H8" i="206"/>
  <c r="H9" i="206"/>
  <c r="H10" i="206"/>
  <c r="H11" i="206"/>
  <c r="H12" i="206"/>
  <c r="H13" i="206"/>
  <c r="H14" i="206"/>
  <c r="H15" i="206"/>
  <c r="H16" i="206"/>
  <c r="H17" i="206"/>
  <c r="H18" i="206"/>
  <c r="H19" i="206"/>
  <c r="H20" i="206"/>
  <c r="H21" i="206"/>
  <c r="H22" i="206"/>
  <c r="H23" i="206"/>
  <c r="H24" i="206"/>
  <c r="H25" i="206"/>
  <c r="H26" i="206"/>
  <c r="H27" i="206"/>
  <c r="H28" i="206"/>
  <c r="H29" i="206"/>
  <c r="H30" i="206"/>
  <c r="H31" i="206"/>
  <c r="H32" i="206"/>
  <c r="H33" i="206"/>
  <c r="H34" i="206"/>
  <c r="H35" i="206"/>
  <c r="H2" i="206"/>
  <c r="H3" i="205"/>
  <c r="H4" i="205"/>
  <c r="H5" i="205"/>
  <c r="H6" i="205"/>
  <c r="H7" i="205"/>
  <c r="H8" i="205"/>
  <c r="H9" i="205"/>
  <c r="H10" i="205"/>
  <c r="H11" i="205"/>
  <c r="H12" i="205"/>
  <c r="H13" i="205"/>
  <c r="H14" i="205"/>
  <c r="H15" i="205"/>
  <c r="H16" i="205"/>
  <c r="H17" i="205"/>
  <c r="H18" i="205"/>
  <c r="H19" i="205"/>
  <c r="H20" i="205"/>
  <c r="H21" i="205"/>
  <c r="H22" i="205"/>
  <c r="H23" i="205"/>
  <c r="H24" i="205"/>
  <c r="H25" i="205"/>
  <c r="H26" i="205"/>
  <c r="H27" i="205"/>
  <c r="H28" i="205"/>
  <c r="H29" i="205"/>
  <c r="H30" i="205"/>
  <c r="H31" i="205"/>
  <c r="H2" i="205"/>
  <c r="H3" i="204"/>
  <c r="H4" i="204"/>
  <c r="H5" i="204"/>
  <c r="H6" i="204"/>
  <c r="H7" i="204"/>
  <c r="H8" i="204"/>
  <c r="H9" i="204"/>
  <c r="H10" i="204"/>
  <c r="H11" i="204"/>
  <c r="H12" i="204"/>
  <c r="H13" i="204"/>
  <c r="H14" i="204"/>
  <c r="H15" i="204"/>
  <c r="H16" i="204"/>
  <c r="H17" i="204"/>
  <c r="H18" i="204"/>
  <c r="H19" i="204"/>
  <c r="H20" i="204"/>
  <c r="H21" i="204"/>
  <c r="H22" i="204"/>
  <c r="H23" i="204"/>
  <c r="H24" i="204"/>
  <c r="H25" i="204"/>
  <c r="H26" i="204"/>
  <c r="H27" i="204"/>
  <c r="H28" i="204"/>
  <c r="H29" i="204"/>
  <c r="H30" i="204"/>
  <c r="H31" i="204"/>
  <c r="H32" i="204"/>
  <c r="H33" i="204"/>
  <c r="H34" i="204"/>
  <c r="H35" i="204"/>
  <c r="H2" i="204"/>
  <c r="H3" i="203"/>
  <c r="H4" i="203"/>
  <c r="H5" i="203"/>
  <c r="H6" i="203"/>
  <c r="H7" i="203"/>
  <c r="H8" i="203"/>
  <c r="H9" i="203"/>
  <c r="H10" i="203"/>
  <c r="H11" i="203"/>
  <c r="H12" i="203"/>
  <c r="H13" i="203"/>
  <c r="H14" i="203"/>
  <c r="H15" i="203"/>
  <c r="H16" i="203"/>
  <c r="H17" i="203"/>
  <c r="H18" i="203"/>
  <c r="H19" i="203"/>
  <c r="H20" i="203"/>
  <c r="H21" i="203"/>
  <c r="H22" i="203"/>
  <c r="H23" i="203"/>
  <c r="H24" i="203"/>
  <c r="H25" i="203"/>
  <c r="H26" i="203"/>
  <c r="H27" i="203"/>
  <c r="H28" i="203"/>
  <c r="H29" i="203"/>
  <c r="H30" i="203"/>
  <c r="H31" i="203"/>
  <c r="H32" i="203"/>
  <c r="H33" i="203"/>
  <c r="H34" i="203"/>
  <c r="H2" i="203"/>
  <c r="H3" i="202"/>
  <c r="H4" i="202"/>
  <c r="H5" i="202"/>
  <c r="H6" i="202"/>
  <c r="H7" i="202"/>
  <c r="H8" i="202"/>
  <c r="H9" i="202"/>
  <c r="H10" i="202"/>
  <c r="H11" i="202"/>
  <c r="H12" i="202"/>
  <c r="H13" i="202"/>
  <c r="H14" i="202"/>
  <c r="H15" i="202"/>
  <c r="H16" i="202"/>
  <c r="H17" i="202"/>
  <c r="H18" i="202"/>
  <c r="H19" i="202"/>
  <c r="H20" i="202"/>
  <c r="H21" i="202"/>
  <c r="H22" i="202"/>
  <c r="H23" i="202"/>
  <c r="H24" i="202"/>
  <c r="H25" i="202"/>
  <c r="H26" i="202"/>
  <c r="H27" i="202"/>
  <c r="H28" i="202"/>
  <c r="H29" i="202"/>
  <c r="H30" i="202"/>
  <c r="H31" i="202"/>
  <c r="H32" i="202"/>
  <c r="H33" i="202"/>
  <c r="H2" i="202"/>
  <c r="H3" i="201"/>
  <c r="H4" i="201"/>
  <c r="H5" i="201"/>
  <c r="H6" i="201"/>
  <c r="H7" i="201"/>
  <c r="H8" i="201"/>
  <c r="H9" i="201"/>
  <c r="H10" i="201"/>
  <c r="H11" i="201"/>
  <c r="H12" i="201"/>
  <c r="H13" i="201"/>
  <c r="H14" i="201"/>
  <c r="H15" i="201"/>
  <c r="H16" i="201"/>
  <c r="H17" i="201"/>
  <c r="H18" i="201"/>
  <c r="H19" i="201"/>
  <c r="H20" i="201"/>
  <c r="H21" i="201"/>
  <c r="H22" i="201"/>
  <c r="H23" i="201"/>
  <c r="H24" i="201"/>
  <c r="H25" i="201"/>
  <c r="H26" i="201"/>
  <c r="H27" i="201"/>
  <c r="H28" i="201"/>
  <c r="H29" i="201"/>
  <c r="H30" i="201"/>
  <c r="H31" i="201"/>
  <c r="H2" i="201"/>
  <c r="H3" i="200"/>
  <c r="H4" i="200"/>
  <c r="H5" i="200"/>
  <c r="H6" i="200"/>
  <c r="H7" i="200"/>
  <c r="H8" i="200"/>
  <c r="H9" i="200"/>
  <c r="H10" i="200"/>
  <c r="H11" i="200"/>
  <c r="H12" i="200"/>
  <c r="H13" i="200"/>
  <c r="H14" i="200"/>
  <c r="H15" i="200"/>
  <c r="H16" i="200"/>
  <c r="H17" i="200"/>
  <c r="H18" i="200"/>
  <c r="H19" i="200"/>
  <c r="H20" i="200"/>
  <c r="H21" i="200"/>
  <c r="H22" i="200"/>
  <c r="H23" i="200"/>
  <c r="H24" i="200"/>
  <c r="H25" i="200"/>
  <c r="H26" i="200"/>
  <c r="H27" i="200"/>
  <c r="H28" i="200"/>
  <c r="H29" i="200"/>
  <c r="H30" i="200"/>
  <c r="H31" i="200"/>
  <c r="H32" i="200"/>
  <c r="H33" i="200"/>
  <c r="H2" i="200"/>
  <c r="H3" i="199"/>
  <c r="H4" i="199"/>
  <c r="H5" i="199"/>
  <c r="H6" i="199"/>
  <c r="H7" i="199"/>
  <c r="H8" i="199"/>
  <c r="H9" i="199"/>
  <c r="H10" i="199"/>
  <c r="H11" i="199"/>
  <c r="H12" i="199"/>
  <c r="H13" i="199"/>
  <c r="H14" i="199"/>
  <c r="H15" i="199"/>
  <c r="H16" i="199"/>
  <c r="H17" i="199"/>
  <c r="H18" i="199"/>
  <c r="H19" i="199"/>
  <c r="H20" i="199"/>
  <c r="H21" i="199"/>
  <c r="H22" i="199"/>
  <c r="H23" i="199"/>
  <c r="H24" i="199"/>
  <c r="H25" i="199"/>
  <c r="H26" i="199"/>
  <c r="H27" i="199"/>
  <c r="H28" i="199"/>
  <c r="H29" i="199"/>
  <c r="H30" i="199"/>
  <c r="H31" i="199"/>
  <c r="H32" i="199"/>
  <c r="H33" i="199"/>
  <c r="H34" i="199"/>
  <c r="H2" i="199"/>
  <c r="H3" i="198"/>
  <c r="H4" i="198"/>
  <c r="H5" i="198"/>
  <c r="H6" i="198"/>
  <c r="H7" i="198"/>
  <c r="H8" i="198"/>
  <c r="H9" i="198"/>
  <c r="H10" i="198"/>
  <c r="H11" i="198"/>
  <c r="H12" i="198"/>
  <c r="H13" i="198"/>
  <c r="H14" i="198"/>
  <c r="H15" i="198"/>
  <c r="H16" i="198"/>
  <c r="H17" i="198"/>
  <c r="H18" i="198"/>
  <c r="H19" i="198"/>
  <c r="H20" i="198"/>
  <c r="H21" i="198"/>
  <c r="H22" i="198"/>
  <c r="H23" i="198"/>
  <c r="H24" i="198"/>
  <c r="H25" i="198"/>
  <c r="H26" i="198"/>
  <c r="H27" i="198"/>
  <c r="H28" i="198"/>
  <c r="H29" i="198"/>
  <c r="H30" i="198"/>
  <c r="H31" i="198"/>
  <c r="H32" i="198"/>
  <c r="H2" i="198"/>
  <c r="H3" i="197"/>
  <c r="H4" i="197"/>
  <c r="H5" i="197"/>
  <c r="H6" i="197"/>
  <c r="H7" i="197"/>
  <c r="H8" i="197"/>
  <c r="H9" i="197"/>
  <c r="H10" i="197"/>
  <c r="H11" i="197"/>
  <c r="H12" i="197"/>
  <c r="H13" i="197"/>
  <c r="H14" i="197"/>
  <c r="H15" i="197"/>
  <c r="H16" i="197"/>
  <c r="H17" i="197"/>
  <c r="H18" i="197"/>
  <c r="H19" i="197"/>
  <c r="H20" i="197"/>
  <c r="H21" i="197"/>
  <c r="H22" i="197"/>
  <c r="H23" i="197"/>
  <c r="H24" i="197"/>
  <c r="H25" i="197"/>
  <c r="H26" i="197"/>
  <c r="H27" i="197"/>
  <c r="H28" i="197"/>
  <c r="H29" i="197"/>
  <c r="H30" i="197"/>
  <c r="H31" i="197"/>
  <c r="H2" i="197"/>
  <c r="H3" i="196"/>
  <c r="H4" i="196"/>
  <c r="H5" i="196"/>
  <c r="H6" i="196"/>
  <c r="H7" i="196"/>
  <c r="H8" i="196"/>
  <c r="H9" i="196"/>
  <c r="H10" i="196"/>
  <c r="H11" i="196"/>
  <c r="H12" i="196"/>
  <c r="H13" i="196"/>
  <c r="H14" i="196"/>
  <c r="H15" i="196"/>
  <c r="H16" i="196"/>
  <c r="H17" i="196"/>
  <c r="H18" i="196"/>
  <c r="H19" i="196"/>
  <c r="H20" i="196"/>
  <c r="H21" i="196"/>
  <c r="H22" i="196"/>
  <c r="H23" i="196"/>
  <c r="H24" i="196"/>
  <c r="H25" i="196"/>
  <c r="H26" i="196"/>
  <c r="H27" i="196"/>
  <c r="H28" i="196"/>
  <c r="H29" i="196"/>
  <c r="H30" i="196"/>
  <c r="H31" i="196"/>
  <c r="H32" i="196"/>
  <c r="H33" i="196"/>
  <c r="H34" i="196"/>
  <c r="H35" i="196"/>
  <c r="H2" i="196"/>
  <c r="H3" i="195"/>
  <c r="H4" i="195"/>
  <c r="H5" i="195"/>
  <c r="H6" i="195"/>
  <c r="H7" i="195"/>
  <c r="H8" i="195"/>
  <c r="H9" i="195"/>
  <c r="H10" i="195"/>
  <c r="H11" i="195"/>
  <c r="H12" i="195"/>
  <c r="H13" i="195"/>
  <c r="H14" i="195"/>
  <c r="H15" i="195"/>
  <c r="H16" i="195"/>
  <c r="H17" i="195"/>
  <c r="H18" i="195"/>
  <c r="H19" i="195"/>
  <c r="H20" i="195"/>
  <c r="H21" i="195"/>
  <c r="H22" i="195"/>
  <c r="H23" i="195"/>
  <c r="H24" i="195"/>
  <c r="H25" i="195"/>
  <c r="H26" i="195"/>
  <c r="H27" i="195"/>
  <c r="H28" i="195"/>
  <c r="H29" i="195"/>
  <c r="H30" i="195"/>
  <c r="H31" i="195"/>
  <c r="H32" i="195"/>
  <c r="H2" i="195"/>
  <c r="H3" i="194"/>
  <c r="H4" i="194"/>
  <c r="H5" i="194"/>
  <c r="H6" i="194"/>
  <c r="H7" i="194"/>
  <c r="H8" i="194"/>
  <c r="H9" i="194"/>
  <c r="H10" i="194"/>
  <c r="H11" i="194"/>
  <c r="H12" i="194"/>
  <c r="H13" i="194"/>
  <c r="H14" i="194"/>
  <c r="H15" i="194"/>
  <c r="H16" i="194"/>
  <c r="H17" i="194"/>
  <c r="H18" i="194"/>
  <c r="H19" i="194"/>
  <c r="H20" i="194"/>
  <c r="H21" i="194"/>
  <c r="H22" i="194"/>
  <c r="H23" i="194"/>
  <c r="H24" i="194"/>
  <c r="H25" i="194"/>
  <c r="H26" i="194"/>
  <c r="H27" i="194"/>
  <c r="H28" i="194"/>
  <c r="H29" i="194"/>
  <c r="H30" i="194"/>
  <c r="H31" i="194"/>
  <c r="H32" i="194"/>
  <c r="H33" i="194"/>
  <c r="H34" i="194"/>
  <c r="H35" i="194"/>
  <c r="H2" i="194"/>
  <c r="H3" i="193"/>
  <c r="H4" i="193"/>
  <c r="H5" i="193"/>
  <c r="H6" i="193"/>
  <c r="H7" i="193"/>
  <c r="H8" i="193"/>
  <c r="H9" i="193"/>
  <c r="H10" i="193"/>
  <c r="H11" i="193"/>
  <c r="H12" i="193"/>
  <c r="H13" i="193"/>
  <c r="H14" i="193"/>
  <c r="H15" i="193"/>
  <c r="H16" i="193"/>
  <c r="H17" i="193"/>
  <c r="H18" i="193"/>
  <c r="H19" i="193"/>
  <c r="H20" i="193"/>
  <c r="H21" i="193"/>
  <c r="H22" i="193"/>
  <c r="H23" i="193"/>
  <c r="H24" i="193"/>
  <c r="H25" i="193"/>
  <c r="H26" i="193"/>
  <c r="H27" i="193"/>
  <c r="H28" i="193"/>
  <c r="H29" i="193"/>
  <c r="H30" i="193"/>
  <c r="H31" i="193"/>
  <c r="H32" i="193"/>
  <c r="H33" i="193"/>
  <c r="H34" i="193"/>
  <c r="H35" i="193"/>
  <c r="H2" i="193"/>
  <c r="H3" i="192"/>
  <c r="H4" i="192"/>
  <c r="H5" i="192"/>
  <c r="H6" i="192"/>
  <c r="H7" i="192"/>
  <c r="H8" i="192"/>
  <c r="H9" i="192"/>
  <c r="H10" i="192"/>
  <c r="H11" i="192"/>
  <c r="H12" i="192"/>
  <c r="H13" i="192"/>
  <c r="H14" i="192"/>
  <c r="H15" i="192"/>
  <c r="H16" i="192"/>
  <c r="H17" i="192"/>
  <c r="H18" i="192"/>
  <c r="H19" i="192"/>
  <c r="H20" i="192"/>
  <c r="H21" i="192"/>
  <c r="H22" i="192"/>
  <c r="H23" i="192"/>
  <c r="H24" i="192"/>
  <c r="H25" i="192"/>
  <c r="H26" i="192"/>
  <c r="H27" i="192"/>
  <c r="H28" i="192"/>
  <c r="H29" i="192"/>
  <c r="H30" i="192"/>
  <c r="H31" i="192"/>
  <c r="H32" i="192"/>
  <c r="H33" i="192"/>
  <c r="H2" i="192"/>
  <c r="H3" i="191"/>
  <c r="H4" i="191"/>
  <c r="H5" i="191"/>
  <c r="H6" i="191"/>
  <c r="H7" i="191"/>
  <c r="H8" i="191"/>
  <c r="H9" i="191"/>
  <c r="H10" i="191"/>
  <c r="H11" i="191"/>
  <c r="H12" i="191"/>
  <c r="H13" i="191"/>
  <c r="H14" i="191"/>
  <c r="H15" i="191"/>
  <c r="H16" i="191"/>
  <c r="H17" i="191"/>
  <c r="H18" i="191"/>
  <c r="H19" i="191"/>
  <c r="H20" i="191"/>
  <c r="H21" i="191"/>
  <c r="H22" i="191"/>
  <c r="H23" i="191"/>
  <c r="H24" i="191"/>
  <c r="H25" i="191"/>
  <c r="H26" i="191"/>
  <c r="H27" i="191"/>
  <c r="H28" i="191"/>
  <c r="H29" i="191"/>
  <c r="H30" i="191"/>
  <c r="H31" i="191"/>
  <c r="H32" i="191"/>
  <c r="H2" i="191"/>
  <c r="H3" i="190"/>
  <c r="H4" i="190"/>
  <c r="H5" i="190"/>
  <c r="H6" i="190"/>
  <c r="H7" i="190"/>
  <c r="H8" i="190"/>
  <c r="H9" i="190"/>
  <c r="H10" i="190"/>
  <c r="H11" i="190"/>
  <c r="H12" i="190"/>
  <c r="H13" i="190"/>
  <c r="H14" i="190"/>
  <c r="H15" i="190"/>
  <c r="H17" i="190"/>
  <c r="H18" i="190"/>
  <c r="H19" i="190"/>
  <c r="H20" i="190"/>
  <c r="H21" i="190"/>
  <c r="H22" i="190"/>
  <c r="H23" i="190"/>
  <c r="H24" i="190"/>
  <c r="H25" i="190"/>
  <c r="H26" i="190"/>
  <c r="H27" i="190"/>
  <c r="H28" i="190"/>
  <c r="H29" i="190"/>
  <c r="H30" i="190"/>
  <c r="H31" i="190"/>
  <c r="H32" i="190"/>
  <c r="H33" i="190"/>
  <c r="H2" i="190"/>
  <c r="H3" i="189"/>
  <c r="H4" i="189"/>
  <c r="H5" i="189"/>
  <c r="H6" i="189"/>
  <c r="H7" i="189"/>
  <c r="H8" i="189"/>
  <c r="H9" i="189"/>
  <c r="H10" i="189"/>
  <c r="H11" i="189"/>
  <c r="H12" i="189"/>
  <c r="H13" i="189"/>
  <c r="H14" i="189"/>
  <c r="H15" i="189"/>
  <c r="H16" i="189"/>
  <c r="H17" i="189"/>
  <c r="H18" i="189"/>
  <c r="H19" i="189"/>
  <c r="H20" i="189"/>
  <c r="H21" i="189"/>
  <c r="H22" i="189"/>
  <c r="H23" i="189"/>
  <c r="H24" i="189"/>
  <c r="H25" i="189"/>
  <c r="H26" i="189"/>
  <c r="H27" i="189"/>
  <c r="H28" i="189"/>
  <c r="H29" i="189"/>
  <c r="H30" i="189"/>
  <c r="H31" i="189"/>
  <c r="H32" i="189"/>
  <c r="H33" i="189"/>
  <c r="H34" i="189"/>
  <c r="H35" i="189"/>
  <c r="H2" i="189"/>
  <c r="H3" i="188"/>
  <c r="H4" i="188"/>
  <c r="H5" i="188"/>
  <c r="H6" i="188"/>
  <c r="H7" i="188"/>
  <c r="H8" i="188"/>
  <c r="H9" i="188"/>
  <c r="H10" i="188"/>
  <c r="H11" i="188"/>
  <c r="H12" i="188"/>
  <c r="H13" i="188"/>
  <c r="H14" i="188"/>
  <c r="H15" i="188"/>
  <c r="H16" i="188"/>
  <c r="H17" i="188"/>
  <c r="H18" i="188"/>
  <c r="H19" i="188"/>
  <c r="H20" i="188"/>
  <c r="H21" i="188"/>
  <c r="H22" i="188"/>
  <c r="H23" i="188"/>
  <c r="H24" i="188"/>
  <c r="H25" i="188"/>
  <c r="H26" i="188"/>
  <c r="H27" i="188"/>
  <c r="H28" i="188"/>
  <c r="H29" i="188"/>
  <c r="H30" i="188"/>
  <c r="H31" i="188"/>
  <c r="H32" i="188"/>
  <c r="H33" i="188"/>
  <c r="H34" i="188"/>
  <c r="H35" i="188"/>
  <c r="H2" i="188"/>
  <c r="H3" i="187"/>
  <c r="H4" i="187"/>
  <c r="H5" i="187"/>
  <c r="H6" i="187"/>
  <c r="H7" i="187"/>
  <c r="H8" i="187"/>
  <c r="H9" i="187"/>
  <c r="H10" i="187"/>
  <c r="H11" i="187"/>
  <c r="H12" i="187"/>
  <c r="H13" i="187"/>
  <c r="H14" i="187"/>
  <c r="H15" i="187"/>
  <c r="H16" i="187"/>
  <c r="H17" i="187"/>
  <c r="H18" i="187"/>
  <c r="H19" i="187"/>
  <c r="H20" i="187"/>
  <c r="H21" i="187"/>
  <c r="H22" i="187"/>
  <c r="H23" i="187"/>
  <c r="H24" i="187"/>
  <c r="H25" i="187"/>
  <c r="H26" i="187"/>
  <c r="H27" i="187"/>
  <c r="H28" i="187"/>
  <c r="H29" i="187"/>
  <c r="H30" i="187"/>
  <c r="H31" i="187"/>
  <c r="H32" i="187"/>
  <c r="H2" i="187"/>
  <c r="H3" i="185"/>
  <c r="H4" i="185"/>
  <c r="H5" i="185"/>
  <c r="H6" i="185"/>
  <c r="H7" i="185"/>
  <c r="H8" i="185"/>
  <c r="H9" i="185"/>
  <c r="H10" i="185"/>
  <c r="H11" i="185"/>
  <c r="H12" i="185"/>
  <c r="H13" i="185"/>
  <c r="H14" i="185"/>
  <c r="H15" i="185"/>
  <c r="H16" i="185"/>
  <c r="H17" i="185"/>
  <c r="H18" i="185"/>
  <c r="H19" i="185"/>
  <c r="H20" i="185"/>
  <c r="H21" i="185"/>
  <c r="H22" i="185"/>
  <c r="H23" i="185"/>
  <c r="H24" i="185"/>
  <c r="H25" i="185"/>
  <c r="H26" i="185"/>
  <c r="H27" i="185"/>
  <c r="H28" i="185"/>
  <c r="H29" i="185"/>
  <c r="H30" i="185"/>
  <c r="H31" i="185"/>
  <c r="H32" i="185"/>
  <c r="H33" i="185"/>
  <c r="H34" i="185"/>
  <c r="H2" i="185"/>
  <c r="H3" i="184"/>
  <c r="H4" i="184"/>
  <c r="H5" i="184"/>
  <c r="H6" i="184"/>
  <c r="H7" i="184"/>
  <c r="H8" i="184"/>
  <c r="H9" i="184"/>
  <c r="H10" i="184"/>
  <c r="H11" i="184"/>
  <c r="H12" i="184"/>
  <c r="H13" i="184"/>
  <c r="H14" i="184"/>
  <c r="H15" i="184"/>
  <c r="H16" i="184"/>
  <c r="H17" i="184"/>
  <c r="H18" i="184"/>
  <c r="H19" i="184"/>
  <c r="H20" i="184"/>
  <c r="H21" i="184"/>
  <c r="H22" i="184"/>
  <c r="H23" i="184"/>
  <c r="H24" i="184"/>
  <c r="H25" i="184"/>
  <c r="H26" i="184"/>
  <c r="H27" i="184"/>
  <c r="H28" i="184"/>
  <c r="H29" i="184"/>
  <c r="H30" i="184"/>
  <c r="H31" i="184"/>
  <c r="H32" i="184"/>
  <c r="H33" i="184"/>
  <c r="H34" i="184"/>
  <c r="H35" i="184"/>
  <c r="H2" i="184"/>
  <c r="H3" i="183"/>
  <c r="H4" i="183"/>
  <c r="H5" i="183"/>
  <c r="H6" i="183"/>
  <c r="H7" i="183"/>
  <c r="H8" i="183"/>
  <c r="H9" i="183"/>
  <c r="H10" i="183"/>
  <c r="H11" i="183"/>
  <c r="H12" i="183"/>
  <c r="H13" i="183"/>
  <c r="H14" i="183"/>
  <c r="H15" i="183"/>
  <c r="H16" i="183"/>
  <c r="H17" i="183"/>
  <c r="H18" i="183"/>
  <c r="H19" i="183"/>
  <c r="H20" i="183"/>
  <c r="H21" i="183"/>
  <c r="H22" i="183"/>
  <c r="H23" i="183"/>
  <c r="H24" i="183"/>
  <c r="H25" i="183"/>
  <c r="H26" i="183"/>
  <c r="H27" i="183"/>
  <c r="H28" i="183"/>
  <c r="H29" i="183"/>
  <c r="H30" i="183"/>
  <c r="H31" i="183"/>
  <c r="H32" i="183"/>
  <c r="H33" i="183"/>
  <c r="H34" i="183"/>
  <c r="H35" i="183"/>
  <c r="H2" i="183"/>
  <c r="H3" i="182"/>
  <c r="H4" i="182"/>
  <c r="H5" i="182"/>
  <c r="H6" i="182"/>
  <c r="H7" i="182"/>
  <c r="H8" i="182"/>
  <c r="H9" i="182"/>
  <c r="H10" i="182"/>
  <c r="H11" i="182"/>
  <c r="H12" i="182"/>
  <c r="H13" i="182"/>
  <c r="H14" i="182"/>
  <c r="H15" i="182"/>
  <c r="H16" i="182"/>
  <c r="H17" i="182"/>
  <c r="H18" i="182"/>
  <c r="H19" i="182"/>
  <c r="H20" i="182"/>
  <c r="H21" i="182"/>
  <c r="H22" i="182"/>
  <c r="H23" i="182"/>
  <c r="H24" i="182"/>
  <c r="H25" i="182"/>
  <c r="H26" i="182"/>
  <c r="H27" i="182"/>
  <c r="H28" i="182"/>
  <c r="H29" i="182"/>
  <c r="H30" i="182"/>
  <c r="H31" i="182"/>
  <c r="H32" i="182"/>
  <c r="H33" i="182"/>
  <c r="H34" i="182"/>
  <c r="H35" i="182"/>
  <c r="H2" i="182"/>
  <c r="H3" i="181"/>
  <c r="H4" i="181"/>
  <c r="H5" i="181"/>
  <c r="H6" i="181"/>
  <c r="H7" i="181"/>
  <c r="H8" i="181"/>
  <c r="H9" i="181"/>
  <c r="H10" i="181"/>
  <c r="H11" i="181"/>
  <c r="H12" i="181"/>
  <c r="H13" i="181"/>
  <c r="H14" i="181"/>
  <c r="H15" i="181"/>
  <c r="H16" i="181"/>
  <c r="H17" i="181"/>
  <c r="H18" i="181"/>
  <c r="H19" i="181"/>
  <c r="H20" i="181"/>
  <c r="H21" i="181"/>
  <c r="H22" i="181"/>
  <c r="H23" i="181"/>
  <c r="H24" i="181"/>
  <c r="H25" i="181"/>
  <c r="H26" i="181"/>
  <c r="H27" i="181"/>
  <c r="H28" i="181"/>
  <c r="H29" i="181"/>
  <c r="H30" i="181"/>
  <c r="H31" i="181"/>
  <c r="H32" i="181"/>
  <c r="H33" i="181"/>
  <c r="H2" i="181"/>
  <c r="H3" i="180"/>
  <c r="H4" i="180"/>
  <c r="H5" i="180"/>
  <c r="H6" i="180"/>
  <c r="H7" i="180"/>
  <c r="H8" i="180"/>
  <c r="H9" i="180"/>
  <c r="H10" i="180"/>
  <c r="H11" i="180"/>
  <c r="H12" i="180"/>
  <c r="H13" i="180"/>
  <c r="H14" i="180"/>
  <c r="H15" i="180"/>
  <c r="H16" i="180"/>
  <c r="H17" i="180"/>
  <c r="H18" i="180"/>
  <c r="H19" i="180"/>
  <c r="H20" i="180"/>
  <c r="H21" i="180"/>
  <c r="H22" i="180"/>
  <c r="H23" i="180"/>
  <c r="H24" i="180"/>
  <c r="H25" i="180"/>
  <c r="H26" i="180"/>
  <c r="H27" i="180"/>
  <c r="H28" i="180"/>
  <c r="H29" i="180"/>
  <c r="H30" i="180"/>
  <c r="H31" i="180"/>
  <c r="H32" i="180"/>
  <c r="H2" i="180"/>
  <c r="H3" i="179"/>
  <c r="H4" i="179"/>
  <c r="H5" i="179"/>
  <c r="H6" i="179"/>
  <c r="H7" i="179"/>
  <c r="H8" i="179"/>
  <c r="H9" i="179"/>
  <c r="H10" i="179"/>
  <c r="H11" i="179"/>
  <c r="H12" i="179"/>
  <c r="H13" i="179"/>
  <c r="H14" i="179"/>
  <c r="H15" i="179"/>
  <c r="H16" i="179"/>
  <c r="H17" i="179"/>
  <c r="H18" i="179"/>
  <c r="H19" i="179"/>
  <c r="H20" i="179"/>
  <c r="H21" i="179"/>
  <c r="H22" i="179"/>
  <c r="H23" i="179"/>
  <c r="H24" i="179"/>
  <c r="H25" i="179"/>
  <c r="H26" i="179"/>
  <c r="H27" i="179"/>
  <c r="H28" i="179"/>
  <c r="H29" i="179"/>
  <c r="H30" i="179"/>
  <c r="H31" i="179"/>
  <c r="H32" i="179"/>
  <c r="H33" i="179"/>
  <c r="H2" i="179"/>
  <c r="H3" i="178"/>
  <c r="H4" i="178"/>
  <c r="H5" i="178"/>
  <c r="H6" i="178"/>
  <c r="H7" i="178"/>
  <c r="H8" i="178"/>
  <c r="H9" i="178"/>
  <c r="H10" i="178"/>
  <c r="H11" i="178"/>
  <c r="H12" i="178"/>
  <c r="H13" i="178"/>
  <c r="H14" i="178"/>
  <c r="H15" i="178"/>
  <c r="H16" i="178"/>
  <c r="H17" i="178"/>
  <c r="H18" i="178"/>
  <c r="H19" i="178"/>
  <c r="H20" i="178"/>
  <c r="H21" i="178"/>
  <c r="H22" i="178"/>
  <c r="H23" i="178"/>
  <c r="H24" i="178"/>
  <c r="H25" i="178"/>
  <c r="H26" i="178"/>
  <c r="H27" i="178"/>
  <c r="H28" i="178"/>
  <c r="H29" i="178"/>
  <c r="H30" i="178"/>
  <c r="H31" i="178"/>
  <c r="H32" i="178"/>
  <c r="H33" i="178"/>
  <c r="H34" i="178"/>
  <c r="H2" i="178"/>
  <c r="H3" i="177"/>
  <c r="H4" i="177"/>
  <c r="H5" i="177"/>
  <c r="H6" i="177"/>
  <c r="H7" i="177"/>
  <c r="H8" i="177"/>
  <c r="H9" i="177"/>
  <c r="H10" i="177"/>
  <c r="H11" i="177"/>
  <c r="H12" i="177"/>
  <c r="H13" i="177"/>
  <c r="H14" i="177"/>
  <c r="H15" i="177"/>
  <c r="H16" i="177"/>
  <c r="H17" i="177"/>
  <c r="H18" i="177"/>
  <c r="H19" i="177"/>
  <c r="H20" i="177"/>
  <c r="H21" i="177"/>
  <c r="H22" i="177"/>
  <c r="H23" i="177"/>
  <c r="H24" i="177"/>
  <c r="H25" i="177"/>
  <c r="H26" i="177"/>
  <c r="H27" i="177"/>
  <c r="H28" i="177"/>
  <c r="H29" i="177"/>
  <c r="H30" i="177"/>
  <c r="H31" i="177"/>
  <c r="H32" i="177"/>
  <c r="H33" i="177"/>
  <c r="H34" i="177"/>
  <c r="H2" i="177"/>
  <c r="H3" i="176"/>
  <c r="H4" i="176"/>
  <c r="H5" i="176"/>
  <c r="H6" i="176"/>
  <c r="H7" i="176"/>
  <c r="H8" i="176"/>
  <c r="H9" i="176"/>
  <c r="H10" i="176"/>
  <c r="H11" i="176"/>
  <c r="H12" i="176"/>
  <c r="H13" i="176"/>
  <c r="H14" i="176"/>
  <c r="H15" i="176"/>
  <c r="H16" i="176"/>
  <c r="H17" i="176"/>
  <c r="H18" i="176"/>
  <c r="H19" i="176"/>
  <c r="H20" i="176"/>
  <c r="H21" i="176"/>
  <c r="H22" i="176"/>
  <c r="H23" i="176"/>
  <c r="H24" i="176"/>
  <c r="H25" i="176"/>
  <c r="H26" i="176"/>
  <c r="H27" i="176"/>
  <c r="H28" i="176"/>
  <c r="H29" i="176"/>
  <c r="H30" i="176"/>
  <c r="H31" i="176"/>
  <c r="H32" i="176"/>
  <c r="H33" i="176"/>
  <c r="H2" i="176"/>
  <c r="H3" i="175"/>
  <c r="H4" i="175"/>
  <c r="H5" i="175"/>
  <c r="H6" i="175"/>
  <c r="H7" i="175"/>
  <c r="H8" i="175"/>
  <c r="H9" i="175"/>
  <c r="H10" i="175"/>
  <c r="H11" i="175"/>
  <c r="H12" i="175"/>
  <c r="H13" i="175"/>
  <c r="H14" i="175"/>
  <c r="H15" i="175"/>
  <c r="H16" i="175"/>
  <c r="H17" i="175"/>
  <c r="H18" i="175"/>
  <c r="H19" i="175"/>
  <c r="H20" i="175"/>
  <c r="H21" i="175"/>
  <c r="H22" i="175"/>
  <c r="H23" i="175"/>
  <c r="H24" i="175"/>
  <c r="H25" i="175"/>
  <c r="H26" i="175"/>
  <c r="H27" i="175"/>
  <c r="H28" i="175"/>
  <c r="H29" i="175"/>
  <c r="H30" i="175"/>
  <c r="H31" i="175"/>
  <c r="H32" i="175"/>
  <c r="H33" i="175"/>
  <c r="H2" i="175"/>
  <c r="H3" i="174"/>
  <c r="H4" i="174"/>
  <c r="H5" i="174"/>
  <c r="H6" i="174"/>
  <c r="H7" i="174"/>
  <c r="H8" i="174"/>
  <c r="H9" i="174"/>
  <c r="H10" i="174"/>
  <c r="H11" i="174"/>
  <c r="H12" i="174"/>
  <c r="H13" i="174"/>
  <c r="H14" i="174"/>
  <c r="H15" i="174"/>
  <c r="H16" i="174"/>
  <c r="H17" i="174"/>
  <c r="H18" i="174"/>
  <c r="H19" i="174"/>
  <c r="H20" i="174"/>
  <c r="H21" i="174"/>
  <c r="H22" i="174"/>
  <c r="H23" i="174"/>
  <c r="H24" i="174"/>
  <c r="H25" i="174"/>
  <c r="H26" i="174"/>
  <c r="H27" i="174"/>
  <c r="H28" i="174"/>
  <c r="H29" i="174"/>
  <c r="H30" i="174"/>
  <c r="H31" i="174"/>
  <c r="H32" i="174"/>
  <c r="H2" i="174"/>
  <c r="H3" i="173"/>
  <c r="H4" i="173"/>
  <c r="H5" i="173"/>
  <c r="H6" i="173"/>
  <c r="H7" i="173"/>
  <c r="H8" i="173"/>
  <c r="H9" i="173"/>
  <c r="H10" i="173"/>
  <c r="H11" i="173"/>
  <c r="H12" i="173"/>
  <c r="H13" i="173"/>
  <c r="H14" i="173"/>
  <c r="H15" i="173"/>
  <c r="H16" i="173"/>
  <c r="H17" i="173"/>
  <c r="H18" i="173"/>
  <c r="H19" i="173"/>
  <c r="H20" i="173"/>
  <c r="H21" i="173"/>
  <c r="H22" i="173"/>
  <c r="H23" i="173"/>
  <c r="H24" i="173"/>
  <c r="H25" i="173"/>
  <c r="H26" i="173"/>
  <c r="H27" i="173"/>
  <c r="H28" i="173"/>
  <c r="H29" i="173"/>
  <c r="H30" i="173"/>
  <c r="H31" i="173"/>
  <c r="H32" i="173"/>
  <c r="H33" i="173"/>
  <c r="H34" i="173"/>
  <c r="H35" i="173"/>
  <c r="H2" i="173"/>
  <c r="H3" i="172"/>
  <c r="H4" i="172"/>
  <c r="H5" i="172"/>
  <c r="H6" i="172"/>
  <c r="H7" i="172"/>
  <c r="H8" i="172"/>
  <c r="H9" i="172"/>
  <c r="H10" i="172"/>
  <c r="H11" i="172"/>
  <c r="H12" i="172"/>
  <c r="H13" i="172"/>
  <c r="H14" i="172"/>
  <c r="H15" i="172"/>
  <c r="H16" i="172"/>
  <c r="H17" i="172"/>
  <c r="H18" i="172"/>
  <c r="H19" i="172"/>
  <c r="H20" i="172"/>
  <c r="H21" i="172"/>
  <c r="H22" i="172"/>
  <c r="H23" i="172"/>
  <c r="H24" i="172"/>
  <c r="H25" i="172"/>
  <c r="H26" i="172"/>
  <c r="H27" i="172"/>
  <c r="H28" i="172"/>
  <c r="H29" i="172"/>
  <c r="H2" i="172"/>
  <c r="H3" i="171"/>
  <c r="H4" i="171"/>
  <c r="H5" i="171"/>
  <c r="H6" i="171"/>
  <c r="H7" i="171"/>
  <c r="H8" i="171"/>
  <c r="H9" i="171"/>
  <c r="H10" i="171"/>
  <c r="H11" i="171"/>
  <c r="H12" i="171"/>
  <c r="H13" i="171"/>
  <c r="H14" i="171"/>
  <c r="H15" i="171"/>
  <c r="H16" i="171"/>
  <c r="H17" i="171"/>
  <c r="H18" i="171"/>
  <c r="H19" i="171"/>
  <c r="H20" i="171"/>
  <c r="H21" i="171"/>
  <c r="H22" i="171"/>
  <c r="H23" i="171"/>
  <c r="H24" i="171"/>
  <c r="H25" i="171"/>
  <c r="H26" i="171"/>
  <c r="H27" i="171"/>
  <c r="H28" i="171"/>
  <c r="H29" i="171"/>
  <c r="H30" i="171"/>
  <c r="H2" i="171"/>
  <c r="I1024" i="70" l="1"/>
  <c r="C10" i="1"/>
  <c r="I2" i="4" s="1"/>
  <c r="H2" i="4"/>
  <c r="D6" i="1"/>
  <c r="C7" i="9"/>
  <c r="B6" i="9"/>
  <c r="B5" i="9"/>
  <c r="C4" i="9"/>
  <c r="C2" i="9"/>
  <c r="B3" i="9"/>
  <c r="AG177" i="3"/>
  <c r="AG229" i="3"/>
  <c r="D10" i="1"/>
  <c r="AG2" i="3"/>
  <c r="H1241" i="70" l="1"/>
  <c r="K2" i="4"/>
  <c r="N2" i="4"/>
  <c r="L2" i="4"/>
  <c r="J2" i="4"/>
  <c r="H975" i="4"/>
  <c r="H9" i="70"/>
  <c r="H1809" i="70"/>
  <c r="H1975" i="70"/>
  <c r="H18" i="70"/>
  <c r="I1896" i="70"/>
  <c r="I17" i="70"/>
  <c r="I1982" i="70"/>
  <c r="H1782" i="70"/>
  <c r="H1689" i="70"/>
  <c r="H8" i="70"/>
  <c r="H1846" i="70"/>
  <c r="I1995" i="70"/>
  <c r="I15" i="70"/>
  <c r="H1936" i="70"/>
  <c r="I1992" i="70"/>
  <c r="H1982" i="70"/>
  <c r="I1970" i="70"/>
  <c r="H1959" i="70"/>
  <c r="H1947" i="70"/>
  <c r="H1935" i="70"/>
  <c r="I1920" i="70"/>
  <c r="I1906" i="70"/>
  <c r="I1891" i="70"/>
  <c r="I1871" i="70"/>
  <c r="H1835" i="70"/>
  <c r="H1781" i="70"/>
  <c r="H1688" i="70"/>
  <c r="I1986" i="70"/>
  <c r="H19" i="70"/>
  <c r="I1743" i="70"/>
  <c r="H1911" i="70"/>
  <c r="I1923" i="70"/>
  <c r="I1947" i="70"/>
  <c r="I3" i="70"/>
  <c r="H1992" i="70"/>
  <c r="H1981" i="70"/>
  <c r="H1970" i="70"/>
  <c r="H1958" i="70"/>
  <c r="I1946" i="70"/>
  <c r="H1934" i="70"/>
  <c r="H1920" i="70"/>
  <c r="H1906" i="70"/>
  <c r="H1891" i="70"/>
  <c r="H1865" i="70"/>
  <c r="I1832" i="70"/>
  <c r="H1780" i="70"/>
  <c r="H1681" i="70"/>
  <c r="H1745" i="70"/>
  <c r="H1952" i="70"/>
  <c r="H1985" i="70"/>
  <c r="H1845" i="70"/>
  <c r="H1896" i="70"/>
  <c r="H1993" i="70"/>
  <c r="H1971" i="70"/>
  <c r="H3" i="70"/>
  <c r="H1991" i="70"/>
  <c r="H1980" i="70"/>
  <c r="H1969" i="70"/>
  <c r="H1957" i="70"/>
  <c r="H1946" i="70"/>
  <c r="H1932" i="70"/>
  <c r="H1919" i="70"/>
  <c r="I1904" i="70"/>
  <c r="I1890" i="70"/>
  <c r="I1864" i="70"/>
  <c r="H1824" i="70"/>
  <c r="I1776" i="70"/>
  <c r="H1671" i="70"/>
  <c r="I1963" i="70"/>
  <c r="H1847" i="70"/>
  <c r="H1986" i="70"/>
  <c r="H1912" i="70"/>
  <c r="H1798" i="70"/>
  <c r="H1995" i="70"/>
  <c r="I1938" i="70"/>
  <c r="H1907" i="70"/>
  <c r="I25" i="70"/>
  <c r="I23" i="70"/>
  <c r="I12" i="70"/>
  <c r="H2001" i="70"/>
  <c r="I1990" i="70"/>
  <c r="I1979" i="70"/>
  <c r="I1968" i="70"/>
  <c r="H1956" i="70"/>
  <c r="H1945" i="70"/>
  <c r="I1931" i="70"/>
  <c r="H1918" i="70"/>
  <c r="H1904" i="70"/>
  <c r="H1890" i="70"/>
  <c r="H1864" i="70"/>
  <c r="I1823" i="70"/>
  <c r="H1766" i="70"/>
  <c r="H1641" i="70"/>
  <c r="H1997" i="70"/>
  <c r="H1882" i="70"/>
  <c r="H1926" i="70"/>
  <c r="H1880" i="70"/>
  <c r="H1973" i="70"/>
  <c r="H1873" i="70"/>
  <c r="H14" i="70"/>
  <c r="H23" i="70"/>
  <c r="H12" i="70"/>
  <c r="I2000" i="70"/>
  <c r="H1990" i="70"/>
  <c r="H1979" i="70"/>
  <c r="H1968" i="70"/>
  <c r="I1955" i="70"/>
  <c r="I1944" i="70"/>
  <c r="H1931" i="70"/>
  <c r="H1916" i="70"/>
  <c r="H1903" i="70"/>
  <c r="I1888" i="70"/>
  <c r="H1862" i="70"/>
  <c r="H1823" i="70"/>
  <c r="H1765" i="70"/>
  <c r="H1631" i="70"/>
  <c r="H1927" i="70"/>
  <c r="I1939" i="70"/>
  <c r="H1939" i="70"/>
  <c r="H1962" i="70"/>
  <c r="H1960" i="70"/>
  <c r="H15" i="70"/>
  <c r="H22" i="70"/>
  <c r="I11" i="70"/>
  <c r="H2000" i="70"/>
  <c r="H1989" i="70"/>
  <c r="I1978" i="70"/>
  <c r="H1967" i="70"/>
  <c r="H1955" i="70"/>
  <c r="H1944" i="70"/>
  <c r="I1930" i="70"/>
  <c r="I1915" i="70"/>
  <c r="H1902" i="70"/>
  <c r="H1888" i="70"/>
  <c r="H1856" i="70"/>
  <c r="H1820" i="70"/>
  <c r="H1764" i="70"/>
  <c r="I1615" i="70"/>
  <c r="H1976" i="70"/>
  <c r="I1807" i="70"/>
  <c r="H1974" i="70"/>
  <c r="H1836" i="70"/>
  <c r="H25" i="70"/>
  <c r="H21" i="70"/>
  <c r="H11" i="70"/>
  <c r="H1999" i="70"/>
  <c r="H1988" i="70"/>
  <c r="H1978" i="70"/>
  <c r="H1966" i="70"/>
  <c r="I1954" i="70"/>
  <c r="H1943" i="70"/>
  <c r="H1930" i="70"/>
  <c r="H1915" i="70"/>
  <c r="H1900" i="70"/>
  <c r="I1883" i="70"/>
  <c r="I1855" i="70"/>
  <c r="H1812" i="70"/>
  <c r="I1760" i="70"/>
  <c r="I1598" i="70"/>
  <c r="I1912" i="70"/>
  <c r="H1996" i="70"/>
  <c r="H1728" i="70"/>
  <c r="H1922" i="70"/>
  <c r="H24" i="70"/>
  <c r="I20" i="70"/>
  <c r="H10" i="70"/>
  <c r="I1998" i="70"/>
  <c r="I1987" i="70"/>
  <c r="H1977" i="70"/>
  <c r="H1965" i="70"/>
  <c r="H1954" i="70"/>
  <c r="H1942" i="70"/>
  <c r="I1928" i="70"/>
  <c r="I1914" i="70"/>
  <c r="I1899" i="70"/>
  <c r="H1883" i="70"/>
  <c r="H1855" i="70"/>
  <c r="H1811" i="70"/>
  <c r="H1749" i="70"/>
  <c r="H1940" i="70"/>
  <c r="H1898" i="70"/>
  <c r="H1951" i="70"/>
  <c r="H7" i="70"/>
  <c r="H1892" i="70"/>
  <c r="H13" i="70"/>
  <c r="H20" i="70"/>
  <c r="I9" i="70"/>
  <c r="H1998" i="70"/>
  <c r="H1987" i="70"/>
  <c r="I1976" i="70"/>
  <c r="H1964" i="70"/>
  <c r="H1953" i="70"/>
  <c r="H1941" i="70"/>
  <c r="H1928" i="70"/>
  <c r="H1914" i="70"/>
  <c r="H1899" i="70"/>
  <c r="I1882" i="70"/>
  <c r="I1852" i="70"/>
  <c r="H1810" i="70"/>
  <c r="H1748" i="70"/>
  <c r="I1898" i="70"/>
  <c r="H1963" i="70"/>
  <c r="I7" i="70"/>
  <c r="H1924" i="70"/>
  <c r="H1950" i="70"/>
  <c r="I1874" i="70"/>
  <c r="I1843" i="70"/>
  <c r="H1721" i="70"/>
  <c r="H17" i="70"/>
  <c r="H6" i="70"/>
  <c r="I1994" i="70"/>
  <c r="H1984" i="70"/>
  <c r="H1972" i="70"/>
  <c r="H1961" i="70"/>
  <c r="H1949" i="70"/>
  <c r="H1938" i="70"/>
  <c r="H1923" i="70"/>
  <c r="H1908" i="70"/>
  <c r="H1895" i="70"/>
  <c r="H1874" i="70"/>
  <c r="H1838" i="70"/>
  <c r="H1796" i="70"/>
  <c r="I1720" i="70"/>
  <c r="I19" i="70"/>
  <c r="I1952" i="70"/>
  <c r="I1880" i="70"/>
  <c r="I1962" i="70"/>
  <c r="I1984" i="70"/>
  <c r="L1984" i="70" s="1"/>
  <c r="H1910" i="70"/>
  <c r="H1797" i="70"/>
  <c r="H2" i="70"/>
  <c r="H16" i="70"/>
  <c r="H5" i="70"/>
  <c r="H1994" i="70"/>
  <c r="H1983" i="70"/>
  <c r="I1971" i="70"/>
  <c r="I1960" i="70"/>
  <c r="H1948" i="70"/>
  <c r="I1936" i="70"/>
  <c r="I1922" i="70"/>
  <c r="I1907" i="70"/>
  <c r="H1894" i="70"/>
  <c r="I1873" i="70"/>
  <c r="H1837" i="70"/>
  <c r="I1792" i="70"/>
  <c r="H1713" i="70"/>
  <c r="H1871" i="70"/>
  <c r="H1861" i="70"/>
  <c r="H1852" i="70"/>
  <c r="H1843" i="70"/>
  <c r="H1832" i="70"/>
  <c r="H1819" i="70"/>
  <c r="H1807" i="70"/>
  <c r="H1792" i="70"/>
  <c r="H1776" i="70"/>
  <c r="H1760" i="70"/>
  <c r="H1741" i="70"/>
  <c r="I1712" i="70"/>
  <c r="I1670" i="70"/>
  <c r="H1598" i="70"/>
  <c r="I24" i="70"/>
  <c r="I16" i="70"/>
  <c r="I8" i="70"/>
  <c r="I1999" i="70"/>
  <c r="I1991" i="70"/>
  <c r="I1983" i="70"/>
  <c r="I1975" i="70"/>
  <c r="I1967" i="70"/>
  <c r="I1959" i="70"/>
  <c r="I1951" i="70"/>
  <c r="I1943" i="70"/>
  <c r="I1935" i="70"/>
  <c r="I1927" i="70"/>
  <c r="I1919" i="70"/>
  <c r="I1911" i="70"/>
  <c r="I1903" i="70"/>
  <c r="I1895" i="70"/>
  <c r="I1887" i="70"/>
  <c r="I1879" i="70"/>
  <c r="H1870" i="70"/>
  <c r="I1860" i="70"/>
  <c r="I1851" i="70"/>
  <c r="I1842" i="70"/>
  <c r="I1831" i="70"/>
  <c r="H1818" i="70"/>
  <c r="H1806" i="70"/>
  <c r="I1791" i="70"/>
  <c r="I1775" i="70"/>
  <c r="I1759" i="70"/>
  <c r="H1740" i="70"/>
  <c r="H1712" i="70"/>
  <c r="H1662" i="70"/>
  <c r="H1582" i="70"/>
  <c r="H1887" i="70"/>
  <c r="H1879" i="70"/>
  <c r="H1869" i="70"/>
  <c r="H1860" i="70"/>
  <c r="H1851" i="70"/>
  <c r="H1842" i="70"/>
  <c r="H1831" i="70"/>
  <c r="H1817" i="70"/>
  <c r="H1805" i="70"/>
  <c r="H1790" i="70"/>
  <c r="H1774" i="70"/>
  <c r="H1758" i="70"/>
  <c r="H1737" i="70"/>
  <c r="I1711" i="70"/>
  <c r="I1661" i="70"/>
  <c r="I1575" i="70"/>
  <c r="I1974" i="70"/>
  <c r="I1966" i="70"/>
  <c r="I1958" i="70"/>
  <c r="I1950" i="70"/>
  <c r="I1942" i="70"/>
  <c r="I1934" i="70"/>
  <c r="I1926" i="70"/>
  <c r="I1918" i="70"/>
  <c r="I1910" i="70"/>
  <c r="I1902" i="70"/>
  <c r="I1894" i="70"/>
  <c r="I1886" i="70"/>
  <c r="H1878" i="70"/>
  <c r="I1868" i="70"/>
  <c r="I1859" i="70"/>
  <c r="I1850" i="70"/>
  <c r="I1841" i="70"/>
  <c r="H1830" i="70"/>
  <c r="I1816" i="70"/>
  <c r="H1804" i="70"/>
  <c r="H1789" i="70"/>
  <c r="H1773" i="70"/>
  <c r="H1757" i="70"/>
  <c r="I1736" i="70"/>
  <c r="H1705" i="70"/>
  <c r="H1661" i="70"/>
  <c r="H1548" i="70"/>
  <c r="H1886" i="70"/>
  <c r="H1877" i="70"/>
  <c r="H1868" i="70"/>
  <c r="H1859" i="70"/>
  <c r="H1850" i="70"/>
  <c r="H1841" i="70"/>
  <c r="H1829" i="70"/>
  <c r="H1816" i="70"/>
  <c r="H1803" i="70"/>
  <c r="H1788" i="70"/>
  <c r="H1772" i="70"/>
  <c r="H1756" i="70"/>
  <c r="H1736" i="70"/>
  <c r="H1704" i="70"/>
  <c r="H1653" i="70"/>
  <c r="H1539" i="70"/>
  <c r="I22" i="70"/>
  <c r="I14" i="70"/>
  <c r="I6" i="70"/>
  <c r="I1997" i="70"/>
  <c r="I1989" i="70"/>
  <c r="I1981" i="70"/>
  <c r="I1973" i="70"/>
  <c r="I1965" i="70"/>
  <c r="I1957" i="70"/>
  <c r="I1949" i="70"/>
  <c r="I1941" i="70"/>
  <c r="I1933" i="70"/>
  <c r="I1925" i="70"/>
  <c r="I1917" i="70"/>
  <c r="I1909" i="70"/>
  <c r="I1901" i="70"/>
  <c r="I1893" i="70"/>
  <c r="I1885" i="70"/>
  <c r="I1876" i="70"/>
  <c r="I1867" i="70"/>
  <c r="I1858" i="70"/>
  <c r="I1849" i="70"/>
  <c r="I1840" i="70"/>
  <c r="H1828" i="70"/>
  <c r="I1815" i="70"/>
  <c r="H1802" i="70"/>
  <c r="H1786" i="70"/>
  <c r="H1770" i="70"/>
  <c r="H1754" i="70"/>
  <c r="I1735" i="70"/>
  <c r="I1703" i="70"/>
  <c r="I1651" i="70"/>
  <c r="I1538" i="70"/>
  <c r="H1933" i="70"/>
  <c r="H1925" i="70"/>
  <c r="H1917" i="70"/>
  <c r="H1909" i="70"/>
  <c r="H1901" i="70"/>
  <c r="H1893" i="70"/>
  <c r="H1885" i="70"/>
  <c r="H1876" i="70"/>
  <c r="H1867" i="70"/>
  <c r="H1858" i="70"/>
  <c r="H1849" i="70"/>
  <c r="H1840" i="70"/>
  <c r="H1827" i="70"/>
  <c r="H1815" i="70"/>
  <c r="H1801" i="70"/>
  <c r="H1785" i="70"/>
  <c r="H1769" i="70"/>
  <c r="H1753" i="70"/>
  <c r="H1732" i="70"/>
  <c r="H1697" i="70"/>
  <c r="H1651" i="70"/>
  <c r="I1476" i="70"/>
  <c r="I21" i="70"/>
  <c r="I13" i="70"/>
  <c r="I5" i="70"/>
  <c r="I1996" i="70"/>
  <c r="I1988" i="70"/>
  <c r="I1980" i="70"/>
  <c r="I1972" i="70"/>
  <c r="I1964" i="70"/>
  <c r="I1956" i="70"/>
  <c r="I1948" i="70"/>
  <c r="I1940" i="70"/>
  <c r="I1932" i="70"/>
  <c r="I1924" i="70"/>
  <c r="I1916" i="70"/>
  <c r="I1908" i="70"/>
  <c r="I1900" i="70"/>
  <c r="I1892" i="70"/>
  <c r="I1884" i="70"/>
  <c r="I1875" i="70"/>
  <c r="I1866" i="70"/>
  <c r="I1857" i="70"/>
  <c r="I1848" i="70"/>
  <c r="I1839" i="70"/>
  <c r="H1826" i="70"/>
  <c r="H1814" i="70"/>
  <c r="I1800" i="70"/>
  <c r="I1784" i="70"/>
  <c r="I1768" i="70"/>
  <c r="I1752" i="70"/>
  <c r="H1729" i="70"/>
  <c r="H1696" i="70"/>
  <c r="H1643" i="70"/>
  <c r="H1884" i="70"/>
  <c r="H1875" i="70"/>
  <c r="H1866" i="70"/>
  <c r="H1857" i="70"/>
  <c r="H1848" i="70"/>
  <c r="H1839" i="70"/>
  <c r="H1825" i="70"/>
  <c r="H1813" i="70"/>
  <c r="H1800" i="70"/>
  <c r="H1784" i="70"/>
  <c r="H1768" i="70"/>
  <c r="H1752" i="70"/>
  <c r="I1728" i="70"/>
  <c r="I1695" i="70"/>
  <c r="I1641" i="70"/>
  <c r="I1865" i="70"/>
  <c r="I1856" i="70"/>
  <c r="I1847" i="70"/>
  <c r="I1824" i="70"/>
  <c r="I1799" i="70"/>
  <c r="I1783" i="70"/>
  <c r="I1767" i="70"/>
  <c r="I1751" i="70"/>
  <c r="I1727" i="70"/>
  <c r="I1687" i="70"/>
  <c r="I1630" i="70"/>
  <c r="I18" i="70"/>
  <c r="I10" i="70"/>
  <c r="I2001" i="70"/>
  <c r="I1993" i="70"/>
  <c r="I1985" i="70"/>
  <c r="I1977" i="70"/>
  <c r="I1969" i="70"/>
  <c r="I1961" i="70"/>
  <c r="I1953" i="70"/>
  <c r="I1945" i="70"/>
  <c r="I1937" i="70"/>
  <c r="I1929" i="70"/>
  <c r="I1921" i="70"/>
  <c r="I1913" i="70"/>
  <c r="I1905" i="70"/>
  <c r="I1897" i="70"/>
  <c r="I1889" i="70"/>
  <c r="I1881" i="70"/>
  <c r="I1872" i="70"/>
  <c r="I1863" i="70"/>
  <c r="H1854" i="70"/>
  <c r="I1844" i="70"/>
  <c r="H1834" i="70"/>
  <c r="H1822" i="70"/>
  <c r="I1808" i="70"/>
  <c r="H1794" i="70"/>
  <c r="H1778" i="70"/>
  <c r="H1762" i="70"/>
  <c r="I1744" i="70"/>
  <c r="H1720" i="70"/>
  <c r="H1680" i="70"/>
  <c r="H1615" i="70"/>
  <c r="I2" i="70"/>
  <c r="H1937" i="70"/>
  <c r="H1929" i="70"/>
  <c r="H1921" i="70"/>
  <c r="H1913" i="70"/>
  <c r="H1905" i="70"/>
  <c r="H1897" i="70"/>
  <c r="H1889" i="70"/>
  <c r="H1881" i="70"/>
  <c r="H1872" i="70"/>
  <c r="H1863" i="70"/>
  <c r="H1853" i="70"/>
  <c r="H1844" i="70"/>
  <c r="H1833" i="70"/>
  <c r="H1821" i="70"/>
  <c r="H1808" i="70"/>
  <c r="H1793" i="70"/>
  <c r="H1777" i="70"/>
  <c r="H1761" i="70"/>
  <c r="H1744" i="70"/>
  <c r="I1719" i="70"/>
  <c r="I1679" i="70"/>
  <c r="H1599" i="70"/>
  <c r="H1750" i="70"/>
  <c r="H1742" i="70"/>
  <c r="H1734" i="70"/>
  <c r="H1726" i="70"/>
  <c r="H1718" i="70"/>
  <c r="H1710" i="70"/>
  <c r="H1702" i="70"/>
  <c r="H1694" i="70"/>
  <c r="H1686" i="70"/>
  <c r="H1678" i="70"/>
  <c r="H1669" i="70"/>
  <c r="H1659" i="70"/>
  <c r="H1649" i="70"/>
  <c r="H1639" i="70"/>
  <c r="H1629" i="70"/>
  <c r="I1613" i="70"/>
  <c r="I1592" i="70"/>
  <c r="H1574" i="70"/>
  <c r="I1529" i="70"/>
  <c r="I1459" i="70"/>
  <c r="I1877" i="70"/>
  <c r="I1869" i="70"/>
  <c r="I1861" i="70"/>
  <c r="I1853" i="70"/>
  <c r="I1845" i="70"/>
  <c r="I1837" i="70"/>
  <c r="I1829" i="70"/>
  <c r="I1821" i="70"/>
  <c r="I1813" i="70"/>
  <c r="I1805" i="70"/>
  <c r="I1797" i="70"/>
  <c r="I1789" i="70"/>
  <c r="I1781" i="70"/>
  <c r="I1773" i="70"/>
  <c r="I1765" i="70"/>
  <c r="I1757" i="70"/>
  <c r="I1749" i="70"/>
  <c r="I1741" i="70"/>
  <c r="I1733" i="70"/>
  <c r="I1725" i="70"/>
  <c r="I1717" i="70"/>
  <c r="I1709" i="70"/>
  <c r="I1701" i="70"/>
  <c r="I1693" i="70"/>
  <c r="I1685" i="70"/>
  <c r="I1677" i="70"/>
  <c r="I1668" i="70"/>
  <c r="I1658" i="70"/>
  <c r="I1648" i="70"/>
  <c r="I1638" i="70"/>
  <c r="H1627" i="70"/>
  <c r="I1609" i="70"/>
  <c r="I1591" i="70"/>
  <c r="I1573" i="70"/>
  <c r="I1528" i="70"/>
  <c r="H1459" i="70"/>
  <c r="H1733" i="70"/>
  <c r="H1725" i="70"/>
  <c r="H1717" i="70"/>
  <c r="H1709" i="70"/>
  <c r="H1701" i="70"/>
  <c r="H1693" i="70"/>
  <c r="H1685" i="70"/>
  <c r="H1677" i="70"/>
  <c r="I1667" i="70"/>
  <c r="I1657" i="70"/>
  <c r="I1647" i="70"/>
  <c r="H1638" i="70"/>
  <c r="I1625" i="70"/>
  <c r="I1608" i="70"/>
  <c r="H1591" i="70"/>
  <c r="I1566" i="70"/>
  <c r="I1520" i="70"/>
  <c r="H1425" i="70"/>
  <c r="I1836" i="70"/>
  <c r="I1828" i="70"/>
  <c r="I1820" i="70"/>
  <c r="I1812" i="70"/>
  <c r="I1804" i="70"/>
  <c r="I1796" i="70"/>
  <c r="I1788" i="70"/>
  <c r="I1780" i="70"/>
  <c r="I1772" i="70"/>
  <c r="I1764" i="70"/>
  <c r="I1756" i="70"/>
  <c r="I1748" i="70"/>
  <c r="I1740" i="70"/>
  <c r="I1732" i="70"/>
  <c r="I1724" i="70"/>
  <c r="I1716" i="70"/>
  <c r="I1708" i="70"/>
  <c r="I1700" i="70"/>
  <c r="I1692" i="70"/>
  <c r="I1684" i="70"/>
  <c r="I1676" i="70"/>
  <c r="H1667" i="70"/>
  <c r="H1657" i="70"/>
  <c r="H1647" i="70"/>
  <c r="I1637" i="70"/>
  <c r="H1625" i="70"/>
  <c r="I1607" i="70"/>
  <c r="I1590" i="70"/>
  <c r="H1566" i="70"/>
  <c r="H1520" i="70"/>
  <c r="H1424" i="70"/>
  <c r="H1724" i="70"/>
  <c r="H1716" i="70"/>
  <c r="H1708" i="70"/>
  <c r="H1700" i="70"/>
  <c r="H1692" i="70"/>
  <c r="H1684" i="70"/>
  <c r="H1676" i="70"/>
  <c r="I1666" i="70"/>
  <c r="I1656" i="70"/>
  <c r="I1646" i="70"/>
  <c r="H1637" i="70"/>
  <c r="I1624" i="70"/>
  <c r="H1607" i="70"/>
  <c r="H1590" i="70"/>
  <c r="I1565" i="70"/>
  <c r="I1519" i="70"/>
  <c r="I1374" i="70"/>
  <c r="I1835" i="70"/>
  <c r="I1827" i="70"/>
  <c r="I1819" i="70"/>
  <c r="I1811" i="70"/>
  <c r="I1803" i="70"/>
  <c r="I1795" i="70"/>
  <c r="I1787" i="70"/>
  <c r="I1779" i="70"/>
  <c r="I1771" i="70"/>
  <c r="I1763" i="70"/>
  <c r="I1755" i="70"/>
  <c r="I1747" i="70"/>
  <c r="I1739" i="70"/>
  <c r="I1731" i="70"/>
  <c r="I1723" i="70"/>
  <c r="I1715" i="70"/>
  <c r="I1707" i="70"/>
  <c r="I1699" i="70"/>
  <c r="I1691" i="70"/>
  <c r="I1683" i="70"/>
  <c r="I1675" i="70"/>
  <c r="I1665" i="70"/>
  <c r="I1655" i="70"/>
  <c r="H1646" i="70"/>
  <c r="I1636" i="70"/>
  <c r="I1623" i="70"/>
  <c r="I1606" i="70"/>
  <c r="I1589" i="70"/>
  <c r="I1558" i="70"/>
  <c r="I1518" i="70"/>
  <c r="I1372" i="70"/>
  <c r="H1795" i="70"/>
  <c r="H1787" i="70"/>
  <c r="H1779" i="70"/>
  <c r="H1771" i="70"/>
  <c r="H1763" i="70"/>
  <c r="H1755" i="70"/>
  <c r="H1747" i="70"/>
  <c r="H1739" i="70"/>
  <c r="H1731" i="70"/>
  <c r="H1723" i="70"/>
  <c r="H1715" i="70"/>
  <c r="H1707" i="70"/>
  <c r="H1699" i="70"/>
  <c r="H1691" i="70"/>
  <c r="H1683" i="70"/>
  <c r="H1675" i="70"/>
  <c r="H1665" i="70"/>
  <c r="H1655" i="70"/>
  <c r="I1645" i="70"/>
  <c r="I1635" i="70"/>
  <c r="H1623" i="70"/>
  <c r="H1606" i="70"/>
  <c r="I1585" i="70"/>
  <c r="H1558" i="70"/>
  <c r="H1510" i="70"/>
  <c r="I1322" i="70"/>
  <c r="I1834" i="70"/>
  <c r="I1826" i="70"/>
  <c r="I1818" i="70"/>
  <c r="I1810" i="70"/>
  <c r="I1802" i="70"/>
  <c r="I1794" i="70"/>
  <c r="I1786" i="70"/>
  <c r="I1778" i="70"/>
  <c r="I1770" i="70"/>
  <c r="I1762" i="70"/>
  <c r="I1754" i="70"/>
  <c r="I1746" i="70"/>
  <c r="I1738" i="70"/>
  <c r="I1730" i="70"/>
  <c r="I1722" i="70"/>
  <c r="I1714" i="70"/>
  <c r="I1706" i="70"/>
  <c r="I1698" i="70"/>
  <c r="I1690" i="70"/>
  <c r="I1682" i="70"/>
  <c r="I1674" i="70"/>
  <c r="I1664" i="70"/>
  <c r="I1654" i="70"/>
  <c r="H1645" i="70"/>
  <c r="H1635" i="70"/>
  <c r="I1622" i="70"/>
  <c r="I1605" i="70"/>
  <c r="I1584" i="70"/>
  <c r="I1557" i="70"/>
  <c r="I1509" i="70"/>
  <c r="I1308" i="70"/>
  <c r="H1746" i="70"/>
  <c r="H1738" i="70"/>
  <c r="H1730" i="70"/>
  <c r="H1722" i="70"/>
  <c r="H1714" i="70"/>
  <c r="H1706" i="70"/>
  <c r="H1698" i="70"/>
  <c r="H1690" i="70"/>
  <c r="H1682" i="70"/>
  <c r="I1673" i="70"/>
  <c r="I1663" i="70"/>
  <c r="H1654" i="70"/>
  <c r="I1644" i="70"/>
  <c r="I1633" i="70"/>
  <c r="H1622" i="70"/>
  <c r="I1601" i="70"/>
  <c r="I1583" i="70"/>
  <c r="I1549" i="70"/>
  <c r="I1508" i="70"/>
  <c r="I1833" i="70"/>
  <c r="I1825" i="70"/>
  <c r="I1817" i="70"/>
  <c r="I1809" i="70"/>
  <c r="I1801" i="70"/>
  <c r="I1793" i="70"/>
  <c r="I1785" i="70"/>
  <c r="I1777" i="70"/>
  <c r="I1769" i="70"/>
  <c r="I1761" i="70"/>
  <c r="I1753" i="70"/>
  <c r="I1745" i="70"/>
  <c r="I1737" i="70"/>
  <c r="I1729" i="70"/>
  <c r="I1721" i="70"/>
  <c r="I1713" i="70"/>
  <c r="I1705" i="70"/>
  <c r="I1697" i="70"/>
  <c r="I1689" i="70"/>
  <c r="I1681" i="70"/>
  <c r="H1673" i="70"/>
  <c r="H1663" i="70"/>
  <c r="I1653" i="70"/>
  <c r="I1643" i="70"/>
  <c r="H1633" i="70"/>
  <c r="I1621" i="70"/>
  <c r="I1600" i="70"/>
  <c r="H1583" i="70"/>
  <c r="I1548" i="70"/>
  <c r="I1498" i="70"/>
  <c r="I1672" i="70"/>
  <c r="I1662" i="70"/>
  <c r="I1632" i="70"/>
  <c r="I1617" i="70"/>
  <c r="I1599" i="70"/>
  <c r="I1582" i="70"/>
  <c r="I1494" i="70"/>
  <c r="I1704" i="70"/>
  <c r="I1696" i="70"/>
  <c r="I1688" i="70"/>
  <c r="I1680" i="70"/>
  <c r="I1671" i="70"/>
  <c r="I1652" i="70"/>
  <c r="I1642" i="70"/>
  <c r="I1631" i="70"/>
  <c r="I1616" i="70"/>
  <c r="I1539" i="70"/>
  <c r="I1493" i="70"/>
  <c r="I1581" i="70"/>
  <c r="I1477" i="70"/>
  <c r="H1799" i="70"/>
  <c r="H1791" i="70"/>
  <c r="H1783" i="70"/>
  <c r="H1775" i="70"/>
  <c r="H1767" i="70"/>
  <c r="H1759" i="70"/>
  <c r="H1751" i="70"/>
  <c r="H1743" i="70"/>
  <c r="H1735" i="70"/>
  <c r="H1727" i="70"/>
  <c r="H1719" i="70"/>
  <c r="H1711" i="70"/>
  <c r="H1703" i="70"/>
  <c r="H1695" i="70"/>
  <c r="H1687" i="70"/>
  <c r="H1679" i="70"/>
  <c r="H1670" i="70"/>
  <c r="I1660" i="70"/>
  <c r="I1650" i="70"/>
  <c r="I1640" i="70"/>
  <c r="H1630" i="70"/>
  <c r="I1614" i="70"/>
  <c r="I1597" i="70"/>
  <c r="H1575" i="70"/>
  <c r="I1530" i="70"/>
  <c r="H1476" i="70"/>
  <c r="I1878" i="70"/>
  <c r="I1870" i="70"/>
  <c r="I1862" i="70"/>
  <c r="I1854" i="70"/>
  <c r="I1846" i="70"/>
  <c r="I1838" i="70"/>
  <c r="I1830" i="70"/>
  <c r="I1822" i="70"/>
  <c r="I1814" i="70"/>
  <c r="I1806" i="70"/>
  <c r="I1798" i="70"/>
  <c r="I1790" i="70"/>
  <c r="I1782" i="70"/>
  <c r="I1774" i="70"/>
  <c r="I1766" i="70"/>
  <c r="I1758" i="70"/>
  <c r="I1750" i="70"/>
  <c r="I1742" i="70"/>
  <c r="I1734" i="70"/>
  <c r="I1726" i="70"/>
  <c r="I1718" i="70"/>
  <c r="I1710" i="70"/>
  <c r="I1702" i="70"/>
  <c r="I1694" i="70"/>
  <c r="I1686" i="70"/>
  <c r="I1678" i="70"/>
  <c r="I1669" i="70"/>
  <c r="I1659" i="70"/>
  <c r="I1649" i="70"/>
  <c r="I1639" i="70"/>
  <c r="I1629" i="70"/>
  <c r="H1614" i="70"/>
  <c r="I1593" i="70"/>
  <c r="I1574" i="70"/>
  <c r="H1530" i="70"/>
  <c r="H1460" i="70"/>
  <c r="H1619" i="70"/>
  <c r="H1611" i="70"/>
  <c r="H1603" i="70"/>
  <c r="H1595" i="70"/>
  <c r="H1587" i="70"/>
  <c r="H1579" i="70"/>
  <c r="H1571" i="70"/>
  <c r="H1563" i="70"/>
  <c r="H1555" i="70"/>
  <c r="I1545" i="70"/>
  <c r="I1535" i="70"/>
  <c r="I1525" i="70"/>
  <c r="I1515" i="70"/>
  <c r="I1505" i="70"/>
  <c r="I1490" i="70"/>
  <c r="I1469" i="70"/>
  <c r="I1449" i="70"/>
  <c r="I1400" i="70"/>
  <c r="I1349" i="70"/>
  <c r="H1256" i="70"/>
  <c r="I1634" i="70"/>
  <c r="I1626" i="70"/>
  <c r="I1618" i="70"/>
  <c r="I1610" i="70"/>
  <c r="I1602" i="70"/>
  <c r="I1594" i="70"/>
  <c r="I1586" i="70"/>
  <c r="I1578" i="70"/>
  <c r="I1570" i="70"/>
  <c r="I1562" i="70"/>
  <c r="I1554" i="70"/>
  <c r="I1544" i="70"/>
  <c r="I1534" i="70"/>
  <c r="I1524" i="70"/>
  <c r="H1515" i="70"/>
  <c r="I1504" i="70"/>
  <c r="I1486" i="70"/>
  <c r="I1468" i="70"/>
  <c r="H1449" i="70"/>
  <c r="H1400" i="70"/>
  <c r="I1348" i="70"/>
  <c r="I1254" i="70"/>
  <c r="H1674" i="70"/>
  <c r="H1666" i="70"/>
  <c r="H1658" i="70"/>
  <c r="H1650" i="70"/>
  <c r="H1642" i="70"/>
  <c r="H1634" i="70"/>
  <c r="H1626" i="70"/>
  <c r="H1618" i="70"/>
  <c r="H1610" i="70"/>
  <c r="H1602" i="70"/>
  <c r="H1594" i="70"/>
  <c r="H1586" i="70"/>
  <c r="H1578" i="70"/>
  <c r="H1570" i="70"/>
  <c r="H1562" i="70"/>
  <c r="H1554" i="70"/>
  <c r="H1544" i="70"/>
  <c r="H1534" i="70"/>
  <c r="H1524" i="70"/>
  <c r="I1514" i="70"/>
  <c r="I1503" i="70"/>
  <c r="I1485" i="70"/>
  <c r="H1468" i="70"/>
  <c r="I1448" i="70"/>
  <c r="I1399" i="70"/>
  <c r="I1347" i="70"/>
  <c r="I1249" i="70"/>
  <c r="I1577" i="70"/>
  <c r="I1569" i="70"/>
  <c r="I1561" i="70"/>
  <c r="I1553" i="70"/>
  <c r="I1543" i="70"/>
  <c r="I1533" i="70"/>
  <c r="I1523" i="70"/>
  <c r="H1514" i="70"/>
  <c r="I1502" i="70"/>
  <c r="I1484" i="70"/>
  <c r="I1467" i="70"/>
  <c r="H1448" i="70"/>
  <c r="I1398" i="70"/>
  <c r="I1346" i="70"/>
  <c r="I1192" i="70"/>
  <c r="H1617" i="70"/>
  <c r="H1609" i="70"/>
  <c r="H1601" i="70"/>
  <c r="H1593" i="70"/>
  <c r="H1585" i="70"/>
  <c r="H1577" i="70"/>
  <c r="H1569" i="70"/>
  <c r="H1561" i="70"/>
  <c r="I1552" i="70"/>
  <c r="I1542" i="70"/>
  <c r="I1532" i="70"/>
  <c r="H1523" i="70"/>
  <c r="I1513" i="70"/>
  <c r="I1501" i="70"/>
  <c r="H1484" i="70"/>
  <c r="H1467" i="70"/>
  <c r="I1439" i="70"/>
  <c r="I1387" i="70"/>
  <c r="I1336" i="70"/>
  <c r="I1073" i="70"/>
  <c r="I1576" i="70"/>
  <c r="I1568" i="70"/>
  <c r="I1560" i="70"/>
  <c r="H1552" i="70"/>
  <c r="H1542" i="70"/>
  <c r="H1532" i="70"/>
  <c r="I1522" i="70"/>
  <c r="I1512" i="70"/>
  <c r="I1500" i="70"/>
  <c r="I1483" i="70"/>
  <c r="I1466" i="70"/>
  <c r="I1438" i="70"/>
  <c r="I1386" i="70"/>
  <c r="H1336" i="70"/>
  <c r="I1072" i="70"/>
  <c r="H1672" i="70"/>
  <c r="H1664" i="70"/>
  <c r="H1656" i="70"/>
  <c r="H1648" i="70"/>
  <c r="H1640" i="70"/>
  <c r="H1632" i="70"/>
  <c r="H1624" i="70"/>
  <c r="H1616" i="70"/>
  <c r="H1608" i="70"/>
  <c r="H1600" i="70"/>
  <c r="H1592" i="70"/>
  <c r="H1584" i="70"/>
  <c r="H1576" i="70"/>
  <c r="H1568" i="70"/>
  <c r="H1560" i="70"/>
  <c r="I1551" i="70"/>
  <c r="I1541" i="70"/>
  <c r="I1531" i="70"/>
  <c r="H1522" i="70"/>
  <c r="H1512" i="70"/>
  <c r="H1500" i="70"/>
  <c r="H1483" i="70"/>
  <c r="I1462" i="70"/>
  <c r="I1437" i="70"/>
  <c r="I1385" i="70"/>
  <c r="I1335" i="70"/>
  <c r="I1567" i="70"/>
  <c r="I1559" i="70"/>
  <c r="I1550" i="70"/>
  <c r="I1540" i="70"/>
  <c r="H1531" i="70"/>
  <c r="I1521" i="70"/>
  <c r="I1511" i="70"/>
  <c r="I1499" i="70"/>
  <c r="I1482" i="70"/>
  <c r="I1461" i="70"/>
  <c r="I1436" i="70"/>
  <c r="H1385" i="70"/>
  <c r="I1334" i="70"/>
  <c r="H1567" i="70"/>
  <c r="H1559" i="70"/>
  <c r="H1550" i="70"/>
  <c r="H1540" i="70"/>
  <c r="I1510" i="70"/>
  <c r="H1499" i="70"/>
  <c r="I1478" i="70"/>
  <c r="I1460" i="70"/>
  <c r="I1425" i="70"/>
  <c r="I1375" i="70"/>
  <c r="I1323" i="70"/>
  <c r="I1424" i="70"/>
  <c r="I1373" i="70"/>
  <c r="I1321" i="70"/>
  <c r="H1621" i="70"/>
  <c r="H1613" i="70"/>
  <c r="H1605" i="70"/>
  <c r="H1597" i="70"/>
  <c r="H1589" i="70"/>
  <c r="H1581" i="70"/>
  <c r="H1573" i="70"/>
  <c r="H1565" i="70"/>
  <c r="H1557" i="70"/>
  <c r="I1547" i="70"/>
  <c r="H1538" i="70"/>
  <c r="H1528" i="70"/>
  <c r="H1518" i="70"/>
  <c r="H1508" i="70"/>
  <c r="I1492" i="70"/>
  <c r="I1475" i="70"/>
  <c r="I1458" i="70"/>
  <c r="I1413" i="70"/>
  <c r="I1361" i="70"/>
  <c r="I1306" i="70"/>
  <c r="I1628" i="70"/>
  <c r="I1620" i="70"/>
  <c r="I1612" i="70"/>
  <c r="I1604" i="70"/>
  <c r="I1596" i="70"/>
  <c r="I1588" i="70"/>
  <c r="I1580" i="70"/>
  <c r="I1572" i="70"/>
  <c r="I1564" i="70"/>
  <c r="I1556" i="70"/>
  <c r="H1547" i="70"/>
  <c r="I1537" i="70"/>
  <c r="I1527" i="70"/>
  <c r="I1517" i="70"/>
  <c r="I1507" i="70"/>
  <c r="H1492" i="70"/>
  <c r="H1475" i="70"/>
  <c r="I1457" i="70"/>
  <c r="I1412" i="70"/>
  <c r="H1361" i="70"/>
  <c r="I1304" i="70"/>
  <c r="H1668" i="70"/>
  <c r="H1660" i="70"/>
  <c r="H1652" i="70"/>
  <c r="H1644" i="70"/>
  <c r="H1636" i="70"/>
  <c r="H1628" i="70"/>
  <c r="H1620" i="70"/>
  <c r="H1612" i="70"/>
  <c r="H1604" i="70"/>
  <c r="H1596" i="70"/>
  <c r="H1588" i="70"/>
  <c r="H1580" i="70"/>
  <c r="H1572" i="70"/>
  <c r="H1564" i="70"/>
  <c r="H1556" i="70"/>
  <c r="I1546" i="70"/>
  <c r="I1536" i="70"/>
  <c r="I1526" i="70"/>
  <c r="I1516" i="70"/>
  <c r="H1507" i="70"/>
  <c r="I1491" i="70"/>
  <c r="I1474" i="70"/>
  <c r="I1455" i="70"/>
  <c r="I1411" i="70"/>
  <c r="I1360" i="70"/>
  <c r="I1290" i="70"/>
  <c r="I1627" i="70"/>
  <c r="I1619" i="70"/>
  <c r="I1611" i="70"/>
  <c r="I1603" i="70"/>
  <c r="I1595" i="70"/>
  <c r="L1595" i="70" s="1"/>
  <c r="I1587" i="70"/>
  <c r="I1579" i="70"/>
  <c r="I1571" i="70"/>
  <c r="I1563" i="70"/>
  <c r="I1555" i="70"/>
  <c r="H1546" i="70"/>
  <c r="H1536" i="70"/>
  <c r="H1526" i="70"/>
  <c r="H1516" i="70"/>
  <c r="I1506" i="70"/>
  <c r="H1491" i="70"/>
  <c r="I1470" i="70"/>
  <c r="I1450" i="70"/>
  <c r="I1410" i="70"/>
  <c r="H1360" i="70"/>
  <c r="I1289" i="70"/>
  <c r="H1504" i="70"/>
  <c r="H1496" i="70"/>
  <c r="H1488" i="70"/>
  <c r="H1480" i="70"/>
  <c r="H1472" i="70"/>
  <c r="H1464" i="70"/>
  <c r="I1444" i="70"/>
  <c r="I1432" i="70"/>
  <c r="I1419" i="70"/>
  <c r="I1407" i="70"/>
  <c r="I1393" i="70"/>
  <c r="I1381" i="70"/>
  <c r="I1368" i="70"/>
  <c r="I1355" i="70"/>
  <c r="I1343" i="70"/>
  <c r="I1329" i="70"/>
  <c r="I1315" i="70"/>
  <c r="I1299" i="70"/>
  <c r="I1277" i="70"/>
  <c r="I1225" i="70"/>
  <c r="I1145" i="70"/>
  <c r="H1024" i="70"/>
  <c r="M1024" i="70" s="1"/>
  <c r="I1495" i="70"/>
  <c r="I1487" i="70"/>
  <c r="I1479" i="70"/>
  <c r="I1471" i="70"/>
  <c r="I1463" i="70"/>
  <c r="H1455" i="70"/>
  <c r="I1443" i="70"/>
  <c r="H1432" i="70"/>
  <c r="I1418" i="70"/>
  <c r="I1406" i="70"/>
  <c r="H1393" i="70"/>
  <c r="I1380" i="70"/>
  <c r="H1368" i="70"/>
  <c r="I1354" i="70"/>
  <c r="I1342" i="70"/>
  <c r="H1329" i="70"/>
  <c r="I1314" i="70"/>
  <c r="I1298" i="70"/>
  <c r="I1276" i="70"/>
  <c r="H1225" i="70"/>
  <c r="I1142" i="70"/>
  <c r="H993" i="70"/>
  <c r="H1551" i="70"/>
  <c r="H1543" i="70"/>
  <c r="H1535" i="70"/>
  <c r="H1527" i="70"/>
  <c r="H1519" i="70"/>
  <c r="H1511" i="70"/>
  <c r="H1503" i="70"/>
  <c r="H1495" i="70"/>
  <c r="H1487" i="70"/>
  <c r="H1479" i="70"/>
  <c r="H1471" i="70"/>
  <c r="H1463" i="70"/>
  <c r="I1454" i="70"/>
  <c r="H1443" i="70"/>
  <c r="I1431" i="70"/>
  <c r="I1417" i="70"/>
  <c r="I1405" i="70"/>
  <c r="I1392" i="70"/>
  <c r="I1379" i="70"/>
  <c r="I1367" i="70"/>
  <c r="I1353" i="70"/>
  <c r="I1341" i="70"/>
  <c r="I1328" i="70"/>
  <c r="H1313" i="70"/>
  <c r="I1297" i="70"/>
  <c r="I1273" i="70"/>
  <c r="I1224" i="70"/>
  <c r="H1128" i="70"/>
  <c r="I992" i="70"/>
  <c r="I1453" i="70"/>
  <c r="I1442" i="70"/>
  <c r="I1430" i="70"/>
  <c r="H1417" i="70"/>
  <c r="I1404" i="70"/>
  <c r="H1392" i="70"/>
  <c r="I1378" i="70"/>
  <c r="I1366" i="70"/>
  <c r="H1353" i="70"/>
  <c r="I1340" i="70"/>
  <c r="H1328" i="70"/>
  <c r="I1312" i="70"/>
  <c r="H1297" i="70"/>
  <c r="H1273" i="70"/>
  <c r="I1217" i="70"/>
  <c r="I1118" i="70"/>
  <c r="I984" i="70"/>
  <c r="H1502" i="70"/>
  <c r="H1494" i="70"/>
  <c r="H1486" i="70"/>
  <c r="H1478" i="70"/>
  <c r="H1470" i="70"/>
  <c r="H1462" i="70"/>
  <c r="I1452" i="70"/>
  <c r="I1441" i="70"/>
  <c r="I1429" i="70"/>
  <c r="I1416" i="70"/>
  <c r="I1403" i="70"/>
  <c r="I1391" i="70"/>
  <c r="I1377" i="70"/>
  <c r="I1365" i="70"/>
  <c r="I1352" i="70"/>
  <c r="I1339" i="70"/>
  <c r="I1327" i="70"/>
  <c r="H1312" i="70"/>
  <c r="H1296" i="70"/>
  <c r="H1272" i="70"/>
  <c r="H1217" i="70"/>
  <c r="I1113" i="70"/>
  <c r="I960" i="70"/>
  <c r="I1451" i="70"/>
  <c r="H1441" i="70"/>
  <c r="I1428" i="70"/>
  <c r="H1416" i="70"/>
  <c r="I1402" i="70"/>
  <c r="I1390" i="70"/>
  <c r="H1377" i="70"/>
  <c r="I1364" i="70"/>
  <c r="H1352" i="70"/>
  <c r="I1338" i="70"/>
  <c r="I1326" i="70"/>
  <c r="I1311" i="70"/>
  <c r="I1294" i="70"/>
  <c r="I1270" i="70"/>
  <c r="I1201" i="70"/>
  <c r="I1102" i="70"/>
  <c r="H888" i="70"/>
  <c r="H1549" i="70"/>
  <c r="H1541" i="70"/>
  <c r="H1533" i="70"/>
  <c r="H1525" i="70"/>
  <c r="H1517" i="70"/>
  <c r="H1509" i="70"/>
  <c r="H1501" i="70"/>
  <c r="H1493" i="70"/>
  <c r="H1485" i="70"/>
  <c r="H1477" i="70"/>
  <c r="H1469" i="70"/>
  <c r="H1461" i="70"/>
  <c r="H1451" i="70"/>
  <c r="I1440" i="70"/>
  <c r="I1427" i="70"/>
  <c r="I1415" i="70"/>
  <c r="I1401" i="70"/>
  <c r="I1389" i="70"/>
  <c r="I1376" i="70"/>
  <c r="I1363" i="70"/>
  <c r="I1351" i="70"/>
  <c r="I1337" i="70"/>
  <c r="I1325" i="70"/>
  <c r="I1310" i="70"/>
  <c r="I1292" i="70"/>
  <c r="H1265" i="70"/>
  <c r="H1201" i="70"/>
  <c r="H1097" i="70"/>
  <c r="H1440" i="70"/>
  <c r="I1426" i="70"/>
  <c r="I1414" i="70"/>
  <c r="H1401" i="70"/>
  <c r="I1388" i="70"/>
  <c r="H1376" i="70"/>
  <c r="I1362" i="70"/>
  <c r="I1350" i="70"/>
  <c r="H1337" i="70"/>
  <c r="I1324" i="70"/>
  <c r="I1309" i="70"/>
  <c r="I1291" i="70"/>
  <c r="H1264" i="70"/>
  <c r="H1200" i="70"/>
  <c r="H1089" i="70"/>
  <c r="H1257" i="70"/>
  <c r="H1193" i="70"/>
  <c r="H1305" i="70"/>
  <c r="H1289" i="70"/>
  <c r="H1177" i="70"/>
  <c r="H1072" i="70"/>
  <c r="H1321" i="70"/>
  <c r="H1288" i="70"/>
  <c r="H1176" i="70"/>
  <c r="H1065" i="70"/>
  <c r="H1506" i="70"/>
  <c r="H1498" i="70"/>
  <c r="H1490" i="70"/>
  <c r="H1482" i="70"/>
  <c r="H1474" i="70"/>
  <c r="H1466" i="70"/>
  <c r="I1447" i="70"/>
  <c r="I1435" i="70"/>
  <c r="I1423" i="70"/>
  <c r="I1409" i="70"/>
  <c r="I1397" i="70"/>
  <c r="I1384" i="70"/>
  <c r="I1371" i="70"/>
  <c r="I1359" i="70"/>
  <c r="I1345" i="70"/>
  <c r="I1333" i="70"/>
  <c r="H1320" i="70"/>
  <c r="H1304" i="70"/>
  <c r="I1287" i="70"/>
  <c r="H1249" i="70"/>
  <c r="H1168" i="70"/>
  <c r="I1064" i="70"/>
  <c r="H1040" i="70"/>
  <c r="I1497" i="70"/>
  <c r="I1489" i="70"/>
  <c r="I1481" i="70"/>
  <c r="I1473" i="70"/>
  <c r="I1465" i="70"/>
  <c r="H1457" i="70"/>
  <c r="H1447" i="70"/>
  <c r="I1434" i="70"/>
  <c r="I1422" i="70"/>
  <c r="H1409" i="70"/>
  <c r="I1396" i="70"/>
  <c r="H1384" i="70"/>
  <c r="I1370" i="70"/>
  <c r="I1358" i="70"/>
  <c r="H1345" i="70"/>
  <c r="I1332" i="70"/>
  <c r="I1318" i="70"/>
  <c r="I1303" i="70"/>
  <c r="H1281" i="70"/>
  <c r="H1248" i="70"/>
  <c r="I1152" i="70"/>
  <c r="H1049" i="70"/>
  <c r="I993" i="70"/>
  <c r="H1553" i="70"/>
  <c r="H1545" i="70"/>
  <c r="H1537" i="70"/>
  <c r="H1529" i="70"/>
  <c r="H1521" i="70"/>
  <c r="H1513" i="70"/>
  <c r="H1505" i="70"/>
  <c r="H1497" i="70"/>
  <c r="H1489" i="70"/>
  <c r="H1481" i="70"/>
  <c r="H1473" i="70"/>
  <c r="H1465" i="70"/>
  <c r="I1456" i="70"/>
  <c r="I1446" i="70"/>
  <c r="I1433" i="70"/>
  <c r="I1421" i="70"/>
  <c r="I1408" i="70"/>
  <c r="I1395" i="70"/>
  <c r="I1383" i="70"/>
  <c r="I1369" i="70"/>
  <c r="I1357" i="70"/>
  <c r="I1344" i="70"/>
  <c r="I1331" i="70"/>
  <c r="I1317" i="70"/>
  <c r="I1302" i="70"/>
  <c r="H1280" i="70"/>
  <c r="I1241" i="70"/>
  <c r="H1152" i="70"/>
  <c r="I1040" i="70"/>
  <c r="I1496" i="70"/>
  <c r="I1488" i="70"/>
  <c r="I1480" i="70"/>
  <c r="I1472" i="70"/>
  <c r="I1464" i="70"/>
  <c r="H1456" i="70"/>
  <c r="I1445" i="70"/>
  <c r="H1433" i="70"/>
  <c r="I1420" i="70"/>
  <c r="H1408" i="70"/>
  <c r="I1394" i="70"/>
  <c r="I1382" i="70"/>
  <c r="H1369" i="70"/>
  <c r="I1356" i="70"/>
  <c r="H1344" i="70"/>
  <c r="I1330" i="70"/>
  <c r="I1316" i="70"/>
  <c r="I1300" i="70"/>
  <c r="I1278" i="70"/>
  <c r="I1150" i="70"/>
  <c r="I961" i="70"/>
  <c r="I950" i="70"/>
  <c r="I1200" i="70"/>
  <c r="I1126" i="70"/>
  <c r="I1048" i="70"/>
  <c r="I949" i="70"/>
  <c r="I1121" i="70"/>
  <c r="I1046" i="70"/>
  <c r="I888" i="70"/>
  <c r="I1246" i="70"/>
  <c r="I1176" i="70"/>
  <c r="I1097" i="70"/>
  <c r="I1022" i="70"/>
  <c r="I4999" i="70"/>
  <c r="I1017" i="70"/>
  <c r="I1174" i="70"/>
  <c r="I1096" i="70"/>
  <c r="I1014" i="70"/>
  <c r="I1230" i="70"/>
  <c r="I1168" i="70"/>
  <c r="I1089" i="70"/>
  <c r="I998" i="70"/>
  <c r="I4695" i="70"/>
  <c r="H880" i="70"/>
  <c r="H1016" i="70"/>
  <c r="H864" i="70"/>
  <c r="H1073" i="70"/>
  <c r="H802" i="70"/>
  <c r="H1144" i="70"/>
  <c r="H791" i="70"/>
  <c r="H764" i="70"/>
  <c r="H985" i="70"/>
  <c r="H1121" i="70"/>
  <c r="H1048" i="70"/>
  <c r="H4592" i="70"/>
  <c r="H961" i="70"/>
  <c r="I1286" i="70"/>
  <c r="I1265" i="70"/>
  <c r="I1216" i="70"/>
  <c r="H1192" i="70"/>
  <c r="I1166" i="70"/>
  <c r="I1137" i="70"/>
  <c r="H1113" i="70"/>
  <c r="I1088" i="70"/>
  <c r="H1064" i="70"/>
  <c r="I1038" i="70"/>
  <c r="I1009" i="70"/>
  <c r="I982" i="70"/>
  <c r="I948" i="70"/>
  <c r="I862" i="70"/>
  <c r="I4950" i="70"/>
  <c r="I1285" i="70"/>
  <c r="I1240" i="70"/>
  <c r="H1216" i="70"/>
  <c r="I1190" i="70"/>
  <c r="I1161" i="70"/>
  <c r="H1137" i="70"/>
  <c r="I1112" i="70"/>
  <c r="H1088" i="70"/>
  <c r="I1062" i="70"/>
  <c r="I1033" i="70"/>
  <c r="H1009" i="70"/>
  <c r="I977" i="70"/>
  <c r="I945" i="70"/>
  <c r="I857" i="70"/>
  <c r="H4949" i="70"/>
  <c r="I1284" i="70"/>
  <c r="I1264" i="70"/>
  <c r="H1240" i="70"/>
  <c r="I1214" i="70"/>
  <c r="I1185" i="70"/>
  <c r="H1161" i="70"/>
  <c r="I1136" i="70"/>
  <c r="H1112" i="70"/>
  <c r="I1086" i="70"/>
  <c r="I1057" i="70"/>
  <c r="H1033" i="70"/>
  <c r="I1008" i="70"/>
  <c r="H977" i="70"/>
  <c r="I937" i="70"/>
  <c r="I854" i="70"/>
  <c r="I4943" i="70"/>
  <c r="I1296" i="70"/>
  <c r="I1281" i="70"/>
  <c r="I1238" i="70"/>
  <c r="I1209" i="70"/>
  <c r="H1185" i="70"/>
  <c r="I1160" i="70"/>
  <c r="H1136" i="70"/>
  <c r="I1110" i="70"/>
  <c r="I1081" i="70"/>
  <c r="H1057" i="70"/>
  <c r="I1032" i="70"/>
  <c r="H1008" i="70"/>
  <c r="I976" i="70"/>
  <c r="H937" i="70"/>
  <c r="I838" i="70"/>
  <c r="H4920" i="70"/>
  <c r="I1262" i="70"/>
  <c r="I1233" i="70"/>
  <c r="H1209" i="70"/>
  <c r="I1184" i="70"/>
  <c r="H1160" i="70"/>
  <c r="I1134" i="70"/>
  <c r="I1105" i="70"/>
  <c r="H1081" i="70"/>
  <c r="I1056" i="70"/>
  <c r="H1032" i="70"/>
  <c r="I1006" i="70"/>
  <c r="I974" i="70"/>
  <c r="I936" i="70"/>
  <c r="I833" i="70"/>
  <c r="H4858" i="70"/>
  <c r="I1320" i="70"/>
  <c r="I1307" i="70"/>
  <c r="I1295" i="70"/>
  <c r="I1280" i="70"/>
  <c r="I1257" i="70"/>
  <c r="H1233" i="70"/>
  <c r="I1208" i="70"/>
  <c r="H1184" i="70"/>
  <c r="I1158" i="70"/>
  <c r="I1129" i="70"/>
  <c r="H1105" i="70"/>
  <c r="I1080" i="70"/>
  <c r="H1056" i="70"/>
  <c r="I1030" i="70"/>
  <c r="I1001" i="70"/>
  <c r="I969" i="70"/>
  <c r="H929" i="70"/>
  <c r="I832" i="70"/>
  <c r="H4856" i="70"/>
  <c r="I1232" i="70"/>
  <c r="H1208" i="70"/>
  <c r="I1182" i="70"/>
  <c r="I1153" i="70"/>
  <c r="H1129" i="70"/>
  <c r="I1104" i="70"/>
  <c r="H1080" i="70"/>
  <c r="I1054" i="70"/>
  <c r="I1025" i="70"/>
  <c r="H1001" i="70"/>
  <c r="H969" i="70"/>
  <c r="H913" i="70"/>
  <c r="H824" i="70"/>
  <c r="I4854" i="70"/>
  <c r="I1319" i="70"/>
  <c r="I1305" i="70"/>
  <c r="I1293" i="70"/>
  <c r="I1279" i="70"/>
  <c r="I1256" i="70"/>
  <c r="H1232" i="70"/>
  <c r="I1206" i="70"/>
  <c r="I1177" i="70"/>
  <c r="H1153" i="70"/>
  <c r="I1128" i="70"/>
  <c r="H1104" i="70"/>
  <c r="I1078" i="70"/>
  <c r="I1049" i="70"/>
  <c r="H1025" i="70"/>
  <c r="I1000" i="70"/>
  <c r="I968" i="70"/>
  <c r="I912" i="70"/>
  <c r="H803" i="70"/>
  <c r="H4811" i="70"/>
  <c r="I966" i="70"/>
  <c r="I910" i="70"/>
  <c r="I904" i="70"/>
  <c r="I800" i="70"/>
  <c r="I1248" i="70"/>
  <c r="H1224" i="70"/>
  <c r="I1198" i="70"/>
  <c r="I1169" i="70"/>
  <c r="H1145" i="70"/>
  <c r="I1120" i="70"/>
  <c r="H1096" i="70"/>
  <c r="I1070" i="70"/>
  <c r="I1041" i="70"/>
  <c r="H1017" i="70"/>
  <c r="I990" i="70"/>
  <c r="I958" i="70"/>
  <c r="I886" i="70"/>
  <c r="H763" i="70"/>
  <c r="I1313" i="70"/>
  <c r="I1301" i="70"/>
  <c r="I1288" i="70"/>
  <c r="I1272" i="70"/>
  <c r="I1222" i="70"/>
  <c r="I1193" i="70"/>
  <c r="H1169" i="70"/>
  <c r="I1144" i="70"/>
  <c r="H1120" i="70"/>
  <c r="I1094" i="70"/>
  <c r="I1065" i="70"/>
  <c r="H1041" i="70"/>
  <c r="I1016" i="70"/>
  <c r="I985" i="70"/>
  <c r="I951" i="70"/>
  <c r="I881" i="70"/>
  <c r="H1454" i="70"/>
  <c r="H1446" i="70"/>
  <c r="H1438" i="70"/>
  <c r="H1430" i="70"/>
  <c r="H1422" i="70"/>
  <c r="H1414" i="70"/>
  <c r="H1406" i="70"/>
  <c r="H1398" i="70"/>
  <c r="H1390" i="70"/>
  <c r="H1382" i="70"/>
  <c r="H1374" i="70"/>
  <c r="H1366" i="70"/>
  <c r="H1358" i="70"/>
  <c r="H1350" i="70"/>
  <c r="H1342" i="70"/>
  <c r="H1334" i="70"/>
  <c r="H1326" i="70"/>
  <c r="H1318" i="70"/>
  <c r="J1318" i="70" s="1"/>
  <c r="H1310" i="70"/>
  <c r="H1302" i="70"/>
  <c r="H1294" i="70"/>
  <c r="H1286" i="70"/>
  <c r="H1278" i="70"/>
  <c r="H1270" i="70"/>
  <c r="H1262" i="70"/>
  <c r="H1254" i="70"/>
  <c r="H1246" i="70"/>
  <c r="H1238" i="70"/>
  <c r="H1230" i="70"/>
  <c r="H1222" i="70"/>
  <c r="H1214" i="70"/>
  <c r="H1206" i="70"/>
  <c r="H1198" i="70"/>
  <c r="H1190" i="70"/>
  <c r="H1182" i="70"/>
  <c r="H1174" i="70"/>
  <c r="H1166" i="70"/>
  <c r="H1158" i="70"/>
  <c r="H1150" i="70"/>
  <c r="H1142" i="70"/>
  <c r="H1134" i="70"/>
  <c r="H1126" i="70"/>
  <c r="H1118" i="70"/>
  <c r="H1110" i="70"/>
  <c r="H1102" i="70"/>
  <c r="H1094" i="70"/>
  <c r="H1086" i="70"/>
  <c r="H1078" i="70"/>
  <c r="H1070" i="70"/>
  <c r="H1062" i="70"/>
  <c r="H1054" i="70"/>
  <c r="H1046" i="70"/>
  <c r="H1038" i="70"/>
  <c r="H1030" i="70"/>
  <c r="H1022" i="70"/>
  <c r="H1014" i="70"/>
  <c r="H1006" i="70"/>
  <c r="H998" i="70"/>
  <c r="H990" i="70"/>
  <c r="H982" i="70"/>
  <c r="H974" i="70"/>
  <c r="H966" i="70"/>
  <c r="I957" i="70"/>
  <c r="H945" i="70"/>
  <c r="I928" i="70"/>
  <c r="H904" i="70"/>
  <c r="I878" i="70"/>
  <c r="I849" i="70"/>
  <c r="H823" i="70"/>
  <c r="I790" i="70"/>
  <c r="H4999" i="70"/>
  <c r="I4919" i="70"/>
  <c r="I4802" i="70"/>
  <c r="I1269" i="70"/>
  <c r="I1261" i="70"/>
  <c r="I1253" i="70"/>
  <c r="I1245" i="70"/>
  <c r="I1237" i="70"/>
  <c r="I1229" i="70"/>
  <c r="I1221" i="70"/>
  <c r="I1213" i="70"/>
  <c r="I1205" i="70"/>
  <c r="I1197" i="70"/>
  <c r="I1189" i="70"/>
  <c r="I1181" i="70"/>
  <c r="I1173" i="70"/>
  <c r="I1165" i="70"/>
  <c r="I1157" i="70"/>
  <c r="I1149" i="70"/>
  <c r="I1141" i="70"/>
  <c r="I1133" i="70"/>
  <c r="I1125" i="70"/>
  <c r="I1117" i="70"/>
  <c r="I1109" i="70"/>
  <c r="I1101" i="70"/>
  <c r="I1093" i="70"/>
  <c r="I1085" i="70"/>
  <c r="I1077" i="70"/>
  <c r="I1069" i="70"/>
  <c r="I1061" i="70"/>
  <c r="I1053" i="70"/>
  <c r="I1045" i="70"/>
  <c r="I1037" i="70"/>
  <c r="I1029" i="70"/>
  <c r="I1021" i="70"/>
  <c r="I1013" i="70"/>
  <c r="I1005" i="70"/>
  <c r="I997" i="70"/>
  <c r="I989" i="70"/>
  <c r="I981" i="70"/>
  <c r="I973" i="70"/>
  <c r="I965" i="70"/>
  <c r="I956" i="70"/>
  <c r="I944" i="70"/>
  <c r="H928" i="70"/>
  <c r="I902" i="70"/>
  <c r="I873" i="70"/>
  <c r="H849" i="70"/>
  <c r="I822" i="70"/>
  <c r="H790" i="70"/>
  <c r="I4998" i="70"/>
  <c r="H4919" i="70"/>
  <c r="I4799" i="70"/>
  <c r="H1453" i="70"/>
  <c r="H1445" i="70"/>
  <c r="H1437" i="70"/>
  <c r="H1429" i="70"/>
  <c r="H1421" i="70"/>
  <c r="H1413" i="70"/>
  <c r="H1405" i="70"/>
  <c r="H1397" i="70"/>
  <c r="H1389" i="70"/>
  <c r="H1381" i="70"/>
  <c r="H1373" i="70"/>
  <c r="H1365" i="70"/>
  <c r="H1357" i="70"/>
  <c r="H1349" i="70"/>
  <c r="H1341" i="70"/>
  <c r="H1333" i="70"/>
  <c r="H1325" i="70"/>
  <c r="H1317" i="70"/>
  <c r="H1309" i="70"/>
  <c r="H1301" i="70"/>
  <c r="H1293" i="70"/>
  <c r="H1285" i="70"/>
  <c r="H1277" i="70"/>
  <c r="H1269" i="70"/>
  <c r="H1261" i="70"/>
  <c r="H1253" i="70"/>
  <c r="H1245" i="70"/>
  <c r="H1237" i="70"/>
  <c r="H1229" i="70"/>
  <c r="H1221" i="70"/>
  <c r="H1213" i="70"/>
  <c r="H1205" i="70"/>
  <c r="H1197" i="70"/>
  <c r="H1189" i="70"/>
  <c r="H1181" i="70"/>
  <c r="H1173" i="70"/>
  <c r="H1165" i="70"/>
  <c r="H1157" i="70"/>
  <c r="H1149" i="70"/>
  <c r="H1141" i="70"/>
  <c r="H1133" i="70"/>
  <c r="H1125" i="70"/>
  <c r="H1117" i="70"/>
  <c r="H1109" i="70"/>
  <c r="H1101" i="70"/>
  <c r="H1093" i="70"/>
  <c r="H1085" i="70"/>
  <c r="H1077" i="70"/>
  <c r="H1069" i="70"/>
  <c r="H1061" i="70"/>
  <c r="H1053" i="70"/>
  <c r="H1045" i="70"/>
  <c r="H1037" i="70"/>
  <c r="H1029" i="70"/>
  <c r="H1021" i="70"/>
  <c r="H1013" i="70"/>
  <c r="H1005" i="70"/>
  <c r="H997" i="70"/>
  <c r="H989" i="70"/>
  <c r="H981" i="70"/>
  <c r="H973" i="70"/>
  <c r="H965" i="70"/>
  <c r="I955" i="70"/>
  <c r="H944" i="70"/>
  <c r="I926" i="70"/>
  <c r="I897" i="70"/>
  <c r="H873" i="70"/>
  <c r="I848" i="70"/>
  <c r="H822" i="70"/>
  <c r="H788" i="70"/>
  <c r="H4997" i="70"/>
  <c r="H4912" i="70"/>
  <c r="H4770" i="70"/>
  <c r="I1268" i="70"/>
  <c r="I1260" i="70"/>
  <c r="I1252" i="70"/>
  <c r="I1244" i="70"/>
  <c r="I1236" i="70"/>
  <c r="I1228" i="70"/>
  <c r="I1220" i="70"/>
  <c r="I1212" i="70"/>
  <c r="I1204" i="70"/>
  <c r="I1196" i="70"/>
  <c r="I1188" i="70"/>
  <c r="I1180" i="70"/>
  <c r="I1172" i="70"/>
  <c r="I1164" i="70"/>
  <c r="I1156" i="70"/>
  <c r="I1148" i="70"/>
  <c r="I1140" i="70"/>
  <c r="I1132" i="70"/>
  <c r="I1124" i="70"/>
  <c r="I1116" i="70"/>
  <c r="I1108" i="70"/>
  <c r="I1100" i="70"/>
  <c r="I1092" i="70"/>
  <c r="I1084" i="70"/>
  <c r="I1076" i="70"/>
  <c r="I1068" i="70"/>
  <c r="I1060" i="70"/>
  <c r="I1052" i="70"/>
  <c r="I1044" i="70"/>
  <c r="I1036" i="70"/>
  <c r="I1028" i="70"/>
  <c r="I1020" i="70"/>
  <c r="I1012" i="70"/>
  <c r="I1004" i="70"/>
  <c r="I996" i="70"/>
  <c r="I988" i="70"/>
  <c r="I980" i="70"/>
  <c r="I972" i="70"/>
  <c r="I964" i="70"/>
  <c r="H955" i="70"/>
  <c r="I943" i="70"/>
  <c r="I921" i="70"/>
  <c r="H897" i="70"/>
  <c r="I872" i="70"/>
  <c r="H848" i="70"/>
  <c r="H820" i="70"/>
  <c r="H780" i="70"/>
  <c r="H4991" i="70"/>
  <c r="I4894" i="70"/>
  <c r="H4767" i="70"/>
  <c r="H1452" i="70"/>
  <c r="H1444" i="70"/>
  <c r="H1436" i="70"/>
  <c r="H1428" i="70"/>
  <c r="H1420" i="70"/>
  <c r="H1412" i="70"/>
  <c r="H1404" i="70"/>
  <c r="H1396" i="70"/>
  <c r="H1388" i="70"/>
  <c r="H1380" i="70"/>
  <c r="H1372" i="70"/>
  <c r="H1364" i="70"/>
  <c r="H1356" i="70"/>
  <c r="L1356" i="70" s="1"/>
  <c r="H1348" i="70"/>
  <c r="H1340" i="70"/>
  <c r="H1332" i="70"/>
  <c r="H1324" i="70"/>
  <c r="H1316" i="70"/>
  <c r="H1308" i="70"/>
  <c r="H1300" i="70"/>
  <c r="H1292" i="70"/>
  <c r="H1284" i="70"/>
  <c r="H1276" i="70"/>
  <c r="H1268" i="70"/>
  <c r="H1260" i="70"/>
  <c r="H1252" i="70"/>
  <c r="H1244" i="70"/>
  <c r="H1236" i="70"/>
  <c r="H1228" i="70"/>
  <c r="H1220" i="70"/>
  <c r="H1212" i="70"/>
  <c r="H1204" i="70"/>
  <c r="H1196" i="70"/>
  <c r="H1188" i="70"/>
  <c r="H1180" i="70"/>
  <c r="H1172" i="70"/>
  <c r="H1164" i="70"/>
  <c r="H1156" i="70"/>
  <c r="H1148" i="70"/>
  <c r="H1140" i="70"/>
  <c r="H1132" i="70"/>
  <c r="H1124" i="70"/>
  <c r="H1116" i="70"/>
  <c r="H1108" i="70"/>
  <c r="H1100" i="70"/>
  <c r="H1092" i="70"/>
  <c r="H1084" i="70"/>
  <c r="H1076" i="70"/>
  <c r="H1068" i="70"/>
  <c r="H1060" i="70"/>
  <c r="H1052" i="70"/>
  <c r="H1044" i="70"/>
  <c r="H1036" i="70"/>
  <c r="H1028" i="70"/>
  <c r="H1020" i="70"/>
  <c r="H1012" i="70"/>
  <c r="H1004" i="70"/>
  <c r="H996" i="70"/>
  <c r="H988" i="70"/>
  <c r="H980" i="70"/>
  <c r="H972" i="70"/>
  <c r="H964" i="70"/>
  <c r="I954" i="70"/>
  <c r="I942" i="70"/>
  <c r="H921" i="70"/>
  <c r="I896" i="70"/>
  <c r="H872" i="70"/>
  <c r="I846" i="70"/>
  <c r="H813" i="70"/>
  <c r="I779" i="70"/>
  <c r="H4975" i="70"/>
  <c r="H4894" i="70"/>
  <c r="H4758" i="70"/>
  <c r="I1283" i="70"/>
  <c r="I1275" i="70"/>
  <c r="I1267" i="70"/>
  <c r="I1259" i="70"/>
  <c r="I1251" i="70"/>
  <c r="I1243" i="70"/>
  <c r="I1235" i="70"/>
  <c r="I1227" i="70"/>
  <c r="I1219" i="70"/>
  <c r="I1211" i="70"/>
  <c r="I1203" i="70"/>
  <c r="I1195" i="70"/>
  <c r="I1187" i="70"/>
  <c r="I1179" i="70"/>
  <c r="I1171" i="70"/>
  <c r="I1163" i="70"/>
  <c r="I1155" i="70"/>
  <c r="I1147" i="70"/>
  <c r="I1139" i="70"/>
  <c r="I1131" i="70"/>
  <c r="I1123" i="70"/>
  <c r="I1115" i="70"/>
  <c r="I1107" i="70"/>
  <c r="I1099" i="70"/>
  <c r="I1091" i="70"/>
  <c r="I1083" i="70"/>
  <c r="I1075" i="70"/>
  <c r="I1067" i="70"/>
  <c r="I1059" i="70"/>
  <c r="I1051" i="70"/>
  <c r="I1043" i="70"/>
  <c r="I1035" i="70"/>
  <c r="I1027" i="70"/>
  <c r="I1019" i="70"/>
  <c r="I1011" i="70"/>
  <c r="I1003" i="70"/>
  <c r="I995" i="70"/>
  <c r="I987" i="70"/>
  <c r="I979" i="70"/>
  <c r="I971" i="70"/>
  <c r="I963" i="70"/>
  <c r="I953" i="70"/>
  <c r="I941" i="70"/>
  <c r="I920" i="70"/>
  <c r="H896" i="70"/>
  <c r="I870" i="70"/>
  <c r="I841" i="70"/>
  <c r="I812" i="70"/>
  <c r="H779" i="70"/>
  <c r="I4974" i="70"/>
  <c r="H4893" i="70"/>
  <c r="I4756" i="70"/>
  <c r="H1435" i="70"/>
  <c r="H1427" i="70"/>
  <c r="H1419" i="70"/>
  <c r="H1411" i="70"/>
  <c r="H1403" i="70"/>
  <c r="H1395" i="70"/>
  <c r="H1387" i="70"/>
  <c r="H1379" i="70"/>
  <c r="H1371" i="70"/>
  <c r="H1363" i="70"/>
  <c r="H1355" i="70"/>
  <c r="H1347" i="70"/>
  <c r="H1339" i="70"/>
  <c r="H1331" i="70"/>
  <c r="H1323" i="70"/>
  <c r="H1315" i="70"/>
  <c r="H1307" i="70"/>
  <c r="H1299" i="70"/>
  <c r="H1291" i="70"/>
  <c r="H1283" i="70"/>
  <c r="H1275" i="70"/>
  <c r="H1267" i="70"/>
  <c r="H1259" i="70"/>
  <c r="H1251" i="70"/>
  <c r="H1243" i="70"/>
  <c r="H1235" i="70"/>
  <c r="H1227" i="70"/>
  <c r="H1219" i="70"/>
  <c r="H1211" i="70"/>
  <c r="H1203" i="70"/>
  <c r="H1195" i="70"/>
  <c r="H1187" i="70"/>
  <c r="H1179" i="70"/>
  <c r="H1171" i="70"/>
  <c r="H1163" i="70"/>
  <c r="H1155" i="70"/>
  <c r="H1147" i="70"/>
  <c r="H1139" i="70"/>
  <c r="H1131" i="70"/>
  <c r="H1123" i="70"/>
  <c r="H1115" i="70"/>
  <c r="H1107" i="70"/>
  <c r="H1099" i="70"/>
  <c r="H1091" i="70"/>
  <c r="H1083" i="70"/>
  <c r="H1075" i="70"/>
  <c r="H1067" i="70"/>
  <c r="H1059" i="70"/>
  <c r="H1051" i="70"/>
  <c r="H1043" i="70"/>
  <c r="H1035" i="70"/>
  <c r="H1027" i="70"/>
  <c r="H1019" i="70"/>
  <c r="H1011" i="70"/>
  <c r="H1003" i="70"/>
  <c r="H995" i="70"/>
  <c r="H987" i="70"/>
  <c r="H979" i="70"/>
  <c r="H971" i="70"/>
  <c r="H963" i="70"/>
  <c r="H953" i="70"/>
  <c r="I940" i="70"/>
  <c r="H920" i="70"/>
  <c r="I894" i="70"/>
  <c r="I865" i="70"/>
  <c r="H841" i="70"/>
  <c r="H812" i="70"/>
  <c r="H778" i="70"/>
  <c r="H4973" i="70"/>
  <c r="I4892" i="70"/>
  <c r="I4748" i="70"/>
  <c r="I1282" i="70"/>
  <c r="I1274" i="70"/>
  <c r="I1266" i="70"/>
  <c r="I1258" i="70"/>
  <c r="I1250" i="70"/>
  <c r="I1242" i="70"/>
  <c r="I1234" i="70"/>
  <c r="I1226" i="70"/>
  <c r="I1218" i="70"/>
  <c r="I1210" i="70"/>
  <c r="I1202" i="70"/>
  <c r="I1194" i="70"/>
  <c r="I1186" i="70"/>
  <c r="I1178" i="70"/>
  <c r="I1170" i="70"/>
  <c r="I1162" i="70"/>
  <c r="I1154" i="70"/>
  <c r="I1146" i="70"/>
  <c r="I1138" i="70"/>
  <c r="I1130" i="70"/>
  <c r="I1122" i="70"/>
  <c r="I1114" i="70"/>
  <c r="I1106" i="70"/>
  <c r="I1098" i="70"/>
  <c r="I1090" i="70"/>
  <c r="I1082" i="70"/>
  <c r="I1074" i="70"/>
  <c r="I1066" i="70"/>
  <c r="I1058" i="70"/>
  <c r="I1050" i="70"/>
  <c r="I1042" i="70"/>
  <c r="I1034" i="70"/>
  <c r="I1026" i="70"/>
  <c r="I1018" i="70"/>
  <c r="I1010" i="70"/>
  <c r="I1002" i="70"/>
  <c r="I994" i="70"/>
  <c r="I986" i="70"/>
  <c r="I978" i="70"/>
  <c r="I970" i="70"/>
  <c r="I962" i="70"/>
  <c r="I952" i="70"/>
  <c r="I939" i="70"/>
  <c r="I918" i="70"/>
  <c r="I889" i="70"/>
  <c r="H865" i="70"/>
  <c r="I840" i="70"/>
  <c r="I811" i="70"/>
  <c r="H776" i="70"/>
  <c r="H4968" i="70"/>
  <c r="H4883" i="70"/>
  <c r="H4695" i="70"/>
  <c r="H1458" i="70"/>
  <c r="H1450" i="70"/>
  <c r="H1442" i="70"/>
  <c r="H1434" i="70"/>
  <c r="H1426" i="70"/>
  <c r="H1418" i="70"/>
  <c r="H1410" i="70"/>
  <c r="H1402" i="70"/>
  <c r="H1394" i="70"/>
  <c r="H1386" i="70"/>
  <c r="H1378" i="70"/>
  <c r="H1370" i="70"/>
  <c r="H1362" i="70"/>
  <c r="H1354" i="70"/>
  <c r="H1346" i="70"/>
  <c r="H1338" i="70"/>
  <c r="H1330" i="70"/>
  <c r="H1322" i="70"/>
  <c r="H1314" i="70"/>
  <c r="H1306" i="70"/>
  <c r="H1298" i="70"/>
  <c r="H1290" i="70"/>
  <c r="H1282" i="70"/>
  <c r="H1274" i="70"/>
  <c r="H1266" i="70"/>
  <c r="H1258" i="70"/>
  <c r="H1250" i="70"/>
  <c r="H1242" i="70"/>
  <c r="H1234" i="70"/>
  <c r="H1226" i="70"/>
  <c r="H1218" i="70"/>
  <c r="H1210" i="70"/>
  <c r="H1202" i="70"/>
  <c r="H1194" i="70"/>
  <c r="H1186" i="70"/>
  <c r="H1178" i="70"/>
  <c r="H1170" i="70"/>
  <c r="H1162" i="70"/>
  <c r="H1154" i="70"/>
  <c r="H1146" i="70"/>
  <c r="H1138" i="70"/>
  <c r="H1130" i="70"/>
  <c r="H1122" i="70"/>
  <c r="H1114" i="70"/>
  <c r="H1106" i="70"/>
  <c r="H1098" i="70"/>
  <c r="H1090" i="70"/>
  <c r="H1082" i="70"/>
  <c r="H1074" i="70"/>
  <c r="H1066" i="70"/>
  <c r="H1058" i="70"/>
  <c r="H1050" i="70"/>
  <c r="H1042" i="70"/>
  <c r="H1034" i="70"/>
  <c r="H1026" i="70"/>
  <c r="H1018" i="70"/>
  <c r="H1010" i="70"/>
  <c r="H1002" i="70"/>
  <c r="H994" i="70"/>
  <c r="H986" i="70"/>
  <c r="H978" i="70"/>
  <c r="H970" i="70"/>
  <c r="H962" i="70"/>
  <c r="H952" i="70"/>
  <c r="I938" i="70"/>
  <c r="I913" i="70"/>
  <c r="H889" i="70"/>
  <c r="I864" i="70"/>
  <c r="H840" i="70"/>
  <c r="H809" i="70"/>
  <c r="H765" i="70"/>
  <c r="I4966" i="70"/>
  <c r="I4858" i="70"/>
  <c r="I4678" i="70"/>
  <c r="H912" i="70"/>
  <c r="H833" i="70"/>
  <c r="H801" i="70"/>
  <c r="H762" i="70"/>
  <c r="H4944" i="70"/>
  <c r="H1000" i="70"/>
  <c r="H992" i="70"/>
  <c r="H984" i="70"/>
  <c r="H976" i="70"/>
  <c r="H968" i="70"/>
  <c r="H960" i="70"/>
  <c r="H936" i="70"/>
  <c r="H857" i="70"/>
  <c r="H759" i="70"/>
  <c r="H4843" i="70"/>
  <c r="I1271" i="70"/>
  <c r="I1263" i="70"/>
  <c r="I1255" i="70"/>
  <c r="I1247" i="70"/>
  <c r="I1239" i="70"/>
  <c r="I1231" i="70"/>
  <c r="I1223" i="70"/>
  <c r="I1215" i="70"/>
  <c r="I1207" i="70"/>
  <c r="I1199" i="70"/>
  <c r="I1191" i="70"/>
  <c r="I1183" i="70"/>
  <c r="I1175" i="70"/>
  <c r="I1167" i="70"/>
  <c r="I1159" i="70"/>
  <c r="I1151" i="70"/>
  <c r="I1143" i="70"/>
  <c r="I1135" i="70"/>
  <c r="I1127" i="70"/>
  <c r="I1119" i="70"/>
  <c r="I1111" i="70"/>
  <c r="I1103" i="70"/>
  <c r="I1095" i="70"/>
  <c r="I1087" i="70"/>
  <c r="I1079" i="70"/>
  <c r="I1071" i="70"/>
  <c r="I1063" i="70"/>
  <c r="I1055" i="70"/>
  <c r="I1047" i="70"/>
  <c r="I1039" i="70"/>
  <c r="I1031" i="70"/>
  <c r="I1023" i="70"/>
  <c r="I1015" i="70"/>
  <c r="I1007" i="70"/>
  <c r="I999" i="70"/>
  <c r="I991" i="70"/>
  <c r="I983" i="70"/>
  <c r="I975" i="70"/>
  <c r="I967" i="70"/>
  <c r="I959" i="70"/>
  <c r="I947" i="70"/>
  <c r="I934" i="70"/>
  <c r="I905" i="70"/>
  <c r="H881" i="70"/>
  <c r="I856" i="70"/>
  <c r="H832" i="70"/>
  <c r="I798" i="70"/>
  <c r="H4941" i="70"/>
  <c r="H4815" i="70"/>
  <c r="H4646" i="70"/>
  <c r="H1439" i="70"/>
  <c r="H1431" i="70"/>
  <c r="H1423" i="70"/>
  <c r="H1415" i="70"/>
  <c r="H1407" i="70"/>
  <c r="H1399" i="70"/>
  <c r="H1391" i="70"/>
  <c r="H1383" i="70"/>
  <c r="H1375" i="70"/>
  <c r="H1367" i="70"/>
  <c r="H1359" i="70"/>
  <c r="H1351" i="70"/>
  <c r="H1343" i="70"/>
  <c r="H1335" i="70"/>
  <c r="H1327" i="70"/>
  <c r="H1319" i="70"/>
  <c r="H1311" i="70"/>
  <c r="H1303" i="70"/>
  <c r="H1295" i="70"/>
  <c r="H1287" i="70"/>
  <c r="H1279" i="70"/>
  <c r="H1271" i="70"/>
  <c r="H1263" i="70"/>
  <c r="H1255" i="70"/>
  <c r="H1247" i="70"/>
  <c r="H1239" i="70"/>
  <c r="H1231" i="70"/>
  <c r="H1223" i="70"/>
  <c r="H1215" i="70"/>
  <c r="H1207" i="70"/>
  <c r="H1199" i="70"/>
  <c r="H1191" i="70"/>
  <c r="H1183" i="70"/>
  <c r="H1175" i="70"/>
  <c r="H1167" i="70"/>
  <c r="H1159" i="70"/>
  <c r="H1151" i="70"/>
  <c r="H1143" i="70"/>
  <c r="H1135" i="70"/>
  <c r="H1127" i="70"/>
  <c r="H1119" i="70"/>
  <c r="H1111" i="70"/>
  <c r="H1103" i="70"/>
  <c r="H1095" i="70"/>
  <c r="H1087" i="70"/>
  <c r="H1079" i="70"/>
  <c r="H1071" i="70"/>
  <c r="H1063" i="70"/>
  <c r="H1055" i="70"/>
  <c r="H1047" i="70"/>
  <c r="H1039" i="70"/>
  <c r="H1031" i="70"/>
  <c r="H1023" i="70"/>
  <c r="H1015" i="70"/>
  <c r="H1007" i="70"/>
  <c r="H999" i="70"/>
  <c r="H991" i="70"/>
  <c r="H983" i="70"/>
  <c r="H975" i="70"/>
  <c r="H967" i="70"/>
  <c r="H959" i="70"/>
  <c r="I946" i="70"/>
  <c r="I929" i="70"/>
  <c r="H905" i="70"/>
  <c r="I880" i="70"/>
  <c r="H856" i="70"/>
  <c r="I830" i="70"/>
  <c r="H792" i="70"/>
  <c r="H4925" i="70"/>
  <c r="I4814" i="70"/>
  <c r="H4679" i="70"/>
  <c r="H4678" i="70"/>
  <c r="H958" i="70"/>
  <c r="H950" i="70"/>
  <c r="H942" i="70"/>
  <c r="H934" i="70"/>
  <c r="H926" i="70"/>
  <c r="H918" i="70"/>
  <c r="H910" i="70"/>
  <c r="H902" i="70"/>
  <c r="H894" i="70"/>
  <c r="H886" i="70"/>
  <c r="H878" i="70"/>
  <c r="H870" i="70"/>
  <c r="H862" i="70"/>
  <c r="H854" i="70"/>
  <c r="H846" i="70"/>
  <c r="H838" i="70"/>
  <c r="H830" i="70"/>
  <c r="I819" i="70"/>
  <c r="I808" i="70"/>
  <c r="H798" i="70"/>
  <c r="I787" i="70"/>
  <c r="H775" i="70"/>
  <c r="I758" i="70"/>
  <c r="I4990" i="70"/>
  <c r="H4965" i="70"/>
  <c r="H4936" i="70"/>
  <c r="I4911" i="70"/>
  <c r="I4882" i="70"/>
  <c r="I4842" i="70"/>
  <c r="H4798" i="70"/>
  <c r="I4732" i="70"/>
  <c r="H4643" i="70"/>
  <c r="I933" i="70"/>
  <c r="I925" i="70"/>
  <c r="I917" i="70"/>
  <c r="I909" i="70"/>
  <c r="I901" i="70"/>
  <c r="I893" i="70"/>
  <c r="I885" i="70"/>
  <c r="I877" i="70"/>
  <c r="I869" i="70"/>
  <c r="I861" i="70"/>
  <c r="I853" i="70"/>
  <c r="I845" i="70"/>
  <c r="I837" i="70"/>
  <c r="H829" i="70"/>
  <c r="H819" i="70"/>
  <c r="H808" i="70"/>
  <c r="H797" i="70"/>
  <c r="H787" i="70"/>
  <c r="I774" i="70"/>
  <c r="I756" i="70"/>
  <c r="H4989" i="70"/>
  <c r="H4960" i="70"/>
  <c r="I4935" i="70"/>
  <c r="H4911" i="70"/>
  <c r="H4882" i="70"/>
  <c r="I4839" i="70"/>
  <c r="I4788" i="70"/>
  <c r="I4727" i="70"/>
  <c r="H4637" i="70"/>
  <c r="H957" i="70"/>
  <c r="H949" i="70"/>
  <c r="H941" i="70"/>
  <c r="H933" i="70"/>
  <c r="H925" i="70"/>
  <c r="H917" i="70"/>
  <c r="H909" i="70"/>
  <c r="H901" i="70"/>
  <c r="H893" i="70"/>
  <c r="H885" i="70"/>
  <c r="H877" i="70"/>
  <c r="H869" i="70"/>
  <c r="H861" i="70"/>
  <c r="H853" i="70"/>
  <c r="H845" i="70"/>
  <c r="H837" i="70"/>
  <c r="I828" i="70"/>
  <c r="H818" i="70"/>
  <c r="H807" i="70"/>
  <c r="I796" i="70"/>
  <c r="H786" i="70"/>
  <c r="H774" i="70"/>
  <c r="H746" i="70"/>
  <c r="H4984" i="70"/>
  <c r="I4959" i="70"/>
  <c r="H4935" i="70"/>
  <c r="I4910" i="70"/>
  <c r="I4879" i="70"/>
  <c r="H4831" i="70"/>
  <c r="H4787" i="70"/>
  <c r="H4727" i="70"/>
  <c r="H4636" i="70"/>
  <c r="I932" i="70"/>
  <c r="I924" i="70"/>
  <c r="I916" i="70"/>
  <c r="I908" i="70"/>
  <c r="I900" i="70"/>
  <c r="I892" i="70"/>
  <c r="I884" i="70"/>
  <c r="I876" i="70"/>
  <c r="I868" i="70"/>
  <c r="I860" i="70"/>
  <c r="I852" i="70"/>
  <c r="I844" i="70"/>
  <c r="I836" i="70"/>
  <c r="H828" i="70"/>
  <c r="H817" i="70"/>
  <c r="I806" i="70"/>
  <c r="H796" i="70"/>
  <c r="H785" i="70"/>
  <c r="H773" i="70"/>
  <c r="H741" i="70"/>
  <c r="I4983" i="70"/>
  <c r="H4959" i="70"/>
  <c r="I4934" i="70"/>
  <c r="H4909" i="70"/>
  <c r="H4873" i="70"/>
  <c r="I4830" i="70"/>
  <c r="I4786" i="70"/>
  <c r="I4726" i="70"/>
  <c r="I4632" i="70"/>
  <c r="H956" i="70"/>
  <c r="H948" i="70"/>
  <c r="H940" i="70"/>
  <c r="H932" i="70"/>
  <c r="H924" i="70"/>
  <c r="H916" i="70"/>
  <c r="M916" i="70" s="1"/>
  <c r="H908" i="70"/>
  <c r="H900" i="70"/>
  <c r="H892" i="70"/>
  <c r="H884" i="70"/>
  <c r="H876" i="70"/>
  <c r="H868" i="70"/>
  <c r="H860" i="70"/>
  <c r="H852" i="70"/>
  <c r="H844" i="70"/>
  <c r="H836" i="70"/>
  <c r="I827" i="70"/>
  <c r="I816" i="70"/>
  <c r="H806" i="70"/>
  <c r="I795" i="70"/>
  <c r="H784" i="70"/>
  <c r="H772" i="70"/>
  <c r="H737" i="70"/>
  <c r="H4983" i="70"/>
  <c r="I4958" i="70"/>
  <c r="H4933" i="70"/>
  <c r="H4904" i="70"/>
  <c r="H4872" i="70"/>
  <c r="H4830" i="70"/>
  <c r="H4786" i="70"/>
  <c r="I4719" i="70"/>
  <c r="H4604" i="70"/>
  <c r="I931" i="70"/>
  <c r="I923" i="70"/>
  <c r="I915" i="70"/>
  <c r="I907" i="70"/>
  <c r="I899" i="70"/>
  <c r="I891" i="70"/>
  <c r="I883" i="70"/>
  <c r="I875" i="70"/>
  <c r="I867" i="70"/>
  <c r="I859" i="70"/>
  <c r="I851" i="70"/>
  <c r="I843" i="70"/>
  <c r="I835" i="70"/>
  <c r="H827" i="70"/>
  <c r="H816" i="70"/>
  <c r="H805" i="70"/>
  <c r="H795" i="70"/>
  <c r="H783" i="70"/>
  <c r="I771" i="70"/>
  <c r="H735" i="70"/>
  <c r="I4982" i="70"/>
  <c r="H4957" i="70"/>
  <c r="H4928" i="70"/>
  <c r="I4903" i="70"/>
  <c r="I4871" i="70"/>
  <c r="I4828" i="70"/>
  <c r="H4783" i="70"/>
  <c r="I4703" i="70"/>
  <c r="H4603" i="70"/>
  <c r="H947" i="70"/>
  <c r="H939" i="70"/>
  <c r="H931" i="70"/>
  <c r="H923" i="70"/>
  <c r="H915" i="70"/>
  <c r="H907" i="70"/>
  <c r="H899" i="70"/>
  <c r="H891" i="70"/>
  <c r="H883" i="70"/>
  <c r="H875" i="70"/>
  <c r="H867" i="70"/>
  <c r="H859" i="70"/>
  <c r="H851" i="70"/>
  <c r="H843" i="70"/>
  <c r="H835" i="70"/>
  <c r="H826" i="70"/>
  <c r="H815" i="70"/>
  <c r="I804" i="70"/>
  <c r="H794" i="70"/>
  <c r="I782" i="70"/>
  <c r="H770" i="70"/>
  <c r="H4981" i="70"/>
  <c r="H4952" i="70"/>
  <c r="I4927" i="70"/>
  <c r="H4903" i="70"/>
  <c r="H4871" i="70"/>
  <c r="H4826" i="70"/>
  <c r="H4774" i="70"/>
  <c r="H4703" i="70"/>
  <c r="H4602" i="70"/>
  <c r="I930" i="70"/>
  <c r="I922" i="70"/>
  <c r="I914" i="70"/>
  <c r="I906" i="70"/>
  <c r="I898" i="70"/>
  <c r="I890" i="70"/>
  <c r="I882" i="70"/>
  <c r="I874" i="70"/>
  <c r="I866" i="70"/>
  <c r="I858" i="70"/>
  <c r="I850" i="70"/>
  <c r="I842" i="70"/>
  <c r="I834" i="70"/>
  <c r="H825" i="70"/>
  <c r="I814" i="70"/>
  <c r="H804" i="70"/>
  <c r="H793" i="70"/>
  <c r="H781" i="70"/>
  <c r="H767" i="70"/>
  <c r="H4976" i="70"/>
  <c r="I4951" i="70"/>
  <c r="H4927" i="70"/>
  <c r="I4902" i="70"/>
  <c r="I4868" i="70"/>
  <c r="H4816" i="70"/>
  <c r="I4772" i="70"/>
  <c r="I4702" i="70"/>
  <c r="I4600" i="70"/>
  <c r="H954" i="70"/>
  <c r="H946" i="70"/>
  <c r="H938" i="70"/>
  <c r="H930" i="70"/>
  <c r="H922" i="70"/>
  <c r="H914" i="70"/>
  <c r="H906" i="70"/>
  <c r="H898" i="70"/>
  <c r="H890" i="70"/>
  <c r="H882" i="70"/>
  <c r="H874" i="70"/>
  <c r="H866" i="70"/>
  <c r="H858" i="70"/>
  <c r="H850" i="70"/>
  <c r="H842" i="70"/>
  <c r="H834" i="70"/>
  <c r="I824" i="70"/>
  <c r="H814" i="70"/>
  <c r="I803" i="70"/>
  <c r="I792" i="70"/>
  <c r="I780" i="70"/>
  <c r="H766" i="70"/>
  <c r="H5000" i="70"/>
  <c r="I4975" i="70"/>
  <c r="H4951" i="70"/>
  <c r="I4926" i="70"/>
  <c r="H4901" i="70"/>
  <c r="H4859" i="70"/>
  <c r="I4815" i="70"/>
  <c r="H4771" i="70"/>
  <c r="H4702" i="70"/>
  <c r="J4702" i="70" s="1"/>
  <c r="I4591" i="70"/>
  <c r="I935" i="70"/>
  <c r="I927" i="70"/>
  <c r="I919" i="70"/>
  <c r="I911" i="70"/>
  <c r="I903" i="70"/>
  <c r="I895" i="70"/>
  <c r="I887" i="70"/>
  <c r="I879" i="70"/>
  <c r="I871" i="70"/>
  <c r="I863" i="70"/>
  <c r="I855" i="70"/>
  <c r="I847" i="70"/>
  <c r="I839" i="70"/>
  <c r="I831" i="70"/>
  <c r="H821" i="70"/>
  <c r="H811" i="70"/>
  <c r="H800" i="70"/>
  <c r="H789" i="70"/>
  <c r="H777" i="70"/>
  <c r="H761" i="70"/>
  <c r="H4992" i="70"/>
  <c r="I4967" i="70"/>
  <c r="H4943" i="70"/>
  <c r="I4918" i="70"/>
  <c r="I4890" i="70"/>
  <c r="H4846" i="70"/>
  <c r="H4802" i="70"/>
  <c r="I4751" i="70"/>
  <c r="H4675" i="70"/>
  <c r="H951" i="70"/>
  <c r="H943" i="70"/>
  <c r="H935" i="70"/>
  <c r="H927" i="70"/>
  <c r="H919" i="70"/>
  <c r="H911" i="70"/>
  <c r="H903" i="70"/>
  <c r="H895" i="70"/>
  <c r="H887" i="70"/>
  <c r="H879" i="70"/>
  <c r="H871" i="70"/>
  <c r="H863" i="70"/>
  <c r="H855" i="70"/>
  <c r="H847" i="70"/>
  <c r="H839" i="70"/>
  <c r="H831" i="70"/>
  <c r="I820" i="70"/>
  <c r="H810" i="70"/>
  <c r="H799" i="70"/>
  <c r="I788" i="70"/>
  <c r="I776" i="70"/>
  <c r="H760" i="70"/>
  <c r="I4991" i="70"/>
  <c r="H4967" i="70"/>
  <c r="I4942" i="70"/>
  <c r="H4917" i="70"/>
  <c r="H4884" i="70"/>
  <c r="I4844" i="70"/>
  <c r="H4800" i="70"/>
  <c r="H4751" i="70"/>
  <c r="H4667" i="70"/>
  <c r="I768" i="70"/>
  <c r="I726" i="70"/>
  <c r="I4996" i="70"/>
  <c r="I4988" i="70"/>
  <c r="I4980" i="70"/>
  <c r="I4972" i="70"/>
  <c r="I4964" i="70"/>
  <c r="I4956" i="70"/>
  <c r="I4948" i="70"/>
  <c r="I4940" i="70"/>
  <c r="I4932" i="70"/>
  <c r="I4924" i="70"/>
  <c r="I4916" i="70"/>
  <c r="I4908" i="70"/>
  <c r="I4900" i="70"/>
  <c r="H4890" i="70"/>
  <c r="H4879" i="70"/>
  <c r="H4867" i="70"/>
  <c r="H4854" i="70"/>
  <c r="H4839" i="70"/>
  <c r="H4824" i="70"/>
  <c r="I4810" i="70"/>
  <c r="I4796" i="70"/>
  <c r="I4782" i="70"/>
  <c r="I4766" i="70"/>
  <c r="I4743" i="70"/>
  <c r="H4719" i="70"/>
  <c r="I4694" i="70"/>
  <c r="H4666" i="70"/>
  <c r="I4625" i="70"/>
  <c r="H4588" i="70"/>
  <c r="I723" i="70"/>
  <c r="H4996" i="70"/>
  <c r="H4988" i="70"/>
  <c r="H4980" i="70"/>
  <c r="H4972" i="70"/>
  <c r="H4964" i="70"/>
  <c r="H4956" i="70"/>
  <c r="H4948" i="70"/>
  <c r="H4940" i="70"/>
  <c r="H4932" i="70"/>
  <c r="H4924" i="70"/>
  <c r="H4916" i="70"/>
  <c r="H4908" i="70"/>
  <c r="H4900" i="70"/>
  <c r="H4889" i="70"/>
  <c r="I4878" i="70"/>
  <c r="I4866" i="70"/>
  <c r="I4852" i="70"/>
  <c r="I4838" i="70"/>
  <c r="I4823" i="70"/>
  <c r="H4810" i="70"/>
  <c r="H4795" i="70"/>
  <c r="H4782" i="70"/>
  <c r="H4766" i="70"/>
  <c r="H4743" i="70"/>
  <c r="I4718" i="70"/>
  <c r="H4694" i="70"/>
  <c r="I4664" i="70"/>
  <c r="H4625" i="70"/>
  <c r="H4577" i="70"/>
  <c r="I4995" i="70"/>
  <c r="I4987" i="70"/>
  <c r="I4979" i="70"/>
  <c r="I4971" i="70"/>
  <c r="I4963" i="70"/>
  <c r="I4955" i="70"/>
  <c r="I4947" i="70"/>
  <c r="I4939" i="70"/>
  <c r="I4931" i="70"/>
  <c r="I4923" i="70"/>
  <c r="I4915" i="70"/>
  <c r="I4907" i="70"/>
  <c r="H4899" i="70"/>
  <c r="H4888" i="70"/>
  <c r="H4878" i="70"/>
  <c r="H4866" i="70"/>
  <c r="H4851" i="70"/>
  <c r="H4838" i="70"/>
  <c r="H4823" i="70"/>
  <c r="H4808" i="70"/>
  <c r="I4794" i="70"/>
  <c r="I4780" i="70"/>
  <c r="I4764" i="70"/>
  <c r="I4742" i="70"/>
  <c r="H4718" i="70"/>
  <c r="I4692" i="70"/>
  <c r="I4657" i="70"/>
  <c r="I4624" i="70"/>
  <c r="H4576" i="70"/>
  <c r="H4995" i="70"/>
  <c r="H4987" i="70"/>
  <c r="H4979" i="70"/>
  <c r="H4971" i="70"/>
  <c r="H4963" i="70"/>
  <c r="H4955" i="70"/>
  <c r="H4947" i="70"/>
  <c r="H4939" i="70"/>
  <c r="H4931" i="70"/>
  <c r="H4923" i="70"/>
  <c r="H4915" i="70"/>
  <c r="H4907" i="70"/>
  <c r="I4898" i="70"/>
  <c r="I4887" i="70"/>
  <c r="H4877" i="70"/>
  <c r="H4864" i="70"/>
  <c r="I4850" i="70"/>
  <c r="I4836" i="70"/>
  <c r="I4822" i="70"/>
  <c r="I4807" i="70"/>
  <c r="H4794" i="70"/>
  <c r="H4779" i="70"/>
  <c r="H4763" i="70"/>
  <c r="H4742" i="70"/>
  <c r="I4716" i="70"/>
  <c r="I4687" i="70"/>
  <c r="H4657" i="70"/>
  <c r="H4624" i="70"/>
  <c r="H4565" i="70"/>
  <c r="I740" i="70"/>
  <c r="I4994" i="70"/>
  <c r="I4986" i="70"/>
  <c r="I4978" i="70"/>
  <c r="I4970" i="70"/>
  <c r="I4962" i="70"/>
  <c r="I4954" i="70"/>
  <c r="I4946" i="70"/>
  <c r="I4938" i="70"/>
  <c r="I4930" i="70"/>
  <c r="I4922" i="70"/>
  <c r="I4914" i="70"/>
  <c r="I4906" i="70"/>
  <c r="H4898" i="70"/>
  <c r="H4887" i="70"/>
  <c r="I4876" i="70"/>
  <c r="I4863" i="70"/>
  <c r="H4850" i="70"/>
  <c r="H4835" i="70"/>
  <c r="H4822" i="70"/>
  <c r="H4807" i="70"/>
  <c r="H4792" i="70"/>
  <c r="H4778" i="70"/>
  <c r="H4762" i="70"/>
  <c r="I4740" i="70"/>
  <c r="I4711" i="70"/>
  <c r="H4687" i="70"/>
  <c r="I4656" i="70"/>
  <c r="I4622" i="70"/>
  <c r="H4542" i="70"/>
  <c r="H752" i="70"/>
  <c r="H4994" i="70"/>
  <c r="H4986" i="70"/>
  <c r="H4978" i="70"/>
  <c r="H4970" i="70"/>
  <c r="H4962" i="70"/>
  <c r="H4954" i="70"/>
  <c r="H4946" i="70"/>
  <c r="H4938" i="70"/>
  <c r="H4930" i="70"/>
  <c r="H4922" i="70"/>
  <c r="H4914" i="70"/>
  <c r="H4906" i="70"/>
  <c r="H4897" i="70"/>
  <c r="I4886" i="70"/>
  <c r="H4876" i="70"/>
  <c r="H4863" i="70"/>
  <c r="H4848" i="70"/>
  <c r="I4834" i="70"/>
  <c r="I4820" i="70"/>
  <c r="I4806" i="70"/>
  <c r="I4791" i="70"/>
  <c r="H4776" i="70"/>
  <c r="H4760" i="70"/>
  <c r="I4735" i="70"/>
  <c r="H4711" i="70"/>
  <c r="I4686" i="70"/>
  <c r="H4656" i="70"/>
  <c r="H4615" i="70"/>
  <c r="I4527" i="70"/>
  <c r="I5001" i="70"/>
  <c r="I4993" i="70"/>
  <c r="I4985" i="70"/>
  <c r="I4977" i="70"/>
  <c r="I4969" i="70"/>
  <c r="I4961" i="70"/>
  <c r="I4953" i="70"/>
  <c r="I4945" i="70"/>
  <c r="I4937" i="70"/>
  <c r="I4929" i="70"/>
  <c r="I4921" i="70"/>
  <c r="I4913" i="70"/>
  <c r="I4905" i="70"/>
  <c r="H4896" i="70"/>
  <c r="H4886" i="70"/>
  <c r="H4875" i="70"/>
  <c r="I4862" i="70"/>
  <c r="I4847" i="70"/>
  <c r="H4834" i="70"/>
  <c r="H4819" i="70"/>
  <c r="H4806" i="70"/>
  <c r="H4791" i="70"/>
  <c r="I4775" i="70"/>
  <c r="I4759" i="70"/>
  <c r="H4735" i="70"/>
  <c r="I4710" i="70"/>
  <c r="H4686" i="70"/>
  <c r="I4647" i="70"/>
  <c r="H4614" i="70"/>
  <c r="H4527" i="70"/>
  <c r="H5001" i="70"/>
  <c r="H4993" i="70"/>
  <c r="H4985" i="70"/>
  <c r="H4977" i="70"/>
  <c r="H4969" i="70"/>
  <c r="H4961" i="70"/>
  <c r="H4953" i="70"/>
  <c r="H4945" i="70"/>
  <c r="H4937" i="70"/>
  <c r="H4929" i="70"/>
  <c r="H4921" i="70"/>
  <c r="H4913" i="70"/>
  <c r="H4905" i="70"/>
  <c r="I4895" i="70"/>
  <c r="H4885" i="70"/>
  <c r="I4874" i="70"/>
  <c r="H4862" i="70"/>
  <c r="H4847" i="70"/>
  <c r="H4832" i="70"/>
  <c r="I4818" i="70"/>
  <c r="I4804" i="70"/>
  <c r="I4790" i="70"/>
  <c r="H4775" i="70"/>
  <c r="H4759" i="70"/>
  <c r="I4734" i="70"/>
  <c r="H4710" i="70"/>
  <c r="I4684" i="70"/>
  <c r="H4647" i="70"/>
  <c r="H4611" i="70"/>
  <c r="I4526" i="70"/>
  <c r="I5000" i="70"/>
  <c r="I4992" i="70"/>
  <c r="I4984" i="70"/>
  <c r="I4976" i="70"/>
  <c r="I4968" i="70"/>
  <c r="I4960" i="70"/>
  <c r="I4952" i="70"/>
  <c r="I4944" i="70"/>
  <c r="I4936" i="70"/>
  <c r="I4928" i="70"/>
  <c r="I4920" i="70"/>
  <c r="I4912" i="70"/>
  <c r="I4904" i="70"/>
  <c r="H4895" i="70"/>
  <c r="I4884" i="70"/>
  <c r="H4874" i="70"/>
  <c r="I4860" i="70"/>
  <c r="I4846" i="70"/>
  <c r="I4831" i="70"/>
  <c r="H4818" i="70"/>
  <c r="H4803" i="70"/>
  <c r="H4790" i="70"/>
  <c r="I4774" i="70"/>
  <c r="I4758" i="70"/>
  <c r="H4734" i="70"/>
  <c r="I4708" i="70"/>
  <c r="I4679" i="70"/>
  <c r="I4646" i="70"/>
  <c r="H4605" i="70"/>
  <c r="I4519" i="70"/>
  <c r="H4998" i="70"/>
  <c r="H4990" i="70"/>
  <c r="H4982" i="70"/>
  <c r="H4974" i="70"/>
  <c r="H4966" i="70"/>
  <c r="H4958" i="70"/>
  <c r="H4950" i="70"/>
  <c r="H4942" i="70"/>
  <c r="H4934" i="70"/>
  <c r="H4926" i="70"/>
  <c r="H4918" i="70"/>
  <c r="H4910" i="70"/>
  <c r="H4902" i="70"/>
  <c r="H4892" i="70"/>
  <c r="H4881" i="70"/>
  <c r="I4870" i="70"/>
  <c r="I4855" i="70"/>
  <c r="H4842" i="70"/>
  <c r="H4827" i="70"/>
  <c r="H4814" i="70"/>
  <c r="H4799" i="70"/>
  <c r="H4784" i="70"/>
  <c r="H4768" i="70"/>
  <c r="I4750" i="70"/>
  <c r="H4726" i="70"/>
  <c r="I4700" i="70"/>
  <c r="H4669" i="70"/>
  <c r="H4635" i="70"/>
  <c r="I4592" i="70"/>
  <c r="H4392" i="70"/>
  <c r="I4997" i="70"/>
  <c r="I4989" i="70"/>
  <c r="I4981" i="70"/>
  <c r="I4973" i="70"/>
  <c r="I4965" i="70"/>
  <c r="I4957" i="70"/>
  <c r="I4949" i="70"/>
  <c r="I4941" i="70"/>
  <c r="I4933" i="70"/>
  <c r="I4925" i="70"/>
  <c r="I4917" i="70"/>
  <c r="I4909" i="70"/>
  <c r="I4901" i="70"/>
  <c r="H4891" i="70"/>
  <c r="H4880" i="70"/>
  <c r="H4870" i="70"/>
  <c r="H4855" i="70"/>
  <c r="H4840" i="70"/>
  <c r="I4826" i="70"/>
  <c r="I4812" i="70"/>
  <c r="I4798" i="70"/>
  <c r="I4783" i="70"/>
  <c r="I4767" i="70"/>
  <c r="H4750" i="70"/>
  <c r="I4724" i="70"/>
  <c r="H4668" i="70"/>
  <c r="H4634" i="70"/>
  <c r="I4528" i="70"/>
  <c r="I4495" i="70"/>
  <c r="I4577" i="70"/>
  <c r="I4448" i="70"/>
  <c r="I4447" i="70"/>
  <c r="I4654" i="70"/>
  <c r="I4615" i="70"/>
  <c r="I4576" i="70"/>
  <c r="I4431" i="70"/>
  <c r="I4391" i="70"/>
  <c r="I4614" i="70"/>
  <c r="I4574" i="70"/>
  <c r="I4384" i="70"/>
  <c r="I4383" i="70"/>
  <c r="I4559" i="70"/>
  <c r="I4287" i="70"/>
  <c r="I4544" i="70"/>
  <c r="I4543" i="70"/>
  <c r="I3813" i="70"/>
  <c r="H4367" i="70"/>
  <c r="H4318" i="70"/>
  <c r="H4316" i="70"/>
  <c r="H4566" i="70"/>
  <c r="H4494" i="70"/>
  <c r="H4315" i="70"/>
  <c r="H4493" i="70"/>
  <c r="H4564" i="70"/>
  <c r="H4492" i="70"/>
  <c r="H4190" i="70"/>
  <c r="H4561" i="70"/>
  <c r="H4480" i="70"/>
  <c r="H4187" i="70"/>
  <c r="H4183" i="70"/>
  <c r="H4550" i="70"/>
  <c r="H4122" i="70"/>
  <c r="H4593" i="70"/>
  <c r="H4549" i="70"/>
  <c r="H4446" i="70"/>
  <c r="H4444" i="70"/>
  <c r="H4126" i="70"/>
  <c r="H4868" i="70"/>
  <c r="H4860" i="70"/>
  <c r="H4852" i="70"/>
  <c r="H4844" i="70"/>
  <c r="H4836" i="70"/>
  <c r="H4828" i="70"/>
  <c r="H4820" i="70"/>
  <c r="H4812" i="70"/>
  <c r="H4804" i="70"/>
  <c r="H4796" i="70"/>
  <c r="H4788" i="70"/>
  <c r="H4780" i="70"/>
  <c r="H4772" i="70"/>
  <c r="H4764" i="70"/>
  <c r="H4756" i="70"/>
  <c r="H4748" i="70"/>
  <c r="H4740" i="70"/>
  <c r="H4732" i="70"/>
  <c r="H4724" i="70"/>
  <c r="H4716" i="70"/>
  <c r="H4708" i="70"/>
  <c r="H4700" i="70"/>
  <c r="H4692" i="70"/>
  <c r="H4684" i="70"/>
  <c r="H4674" i="70"/>
  <c r="H4664" i="70"/>
  <c r="H4654" i="70"/>
  <c r="H4642" i="70"/>
  <c r="H4632" i="70"/>
  <c r="H4622" i="70"/>
  <c r="H4610" i="70"/>
  <c r="H4600" i="70"/>
  <c r="H4587" i="70"/>
  <c r="H4573" i="70"/>
  <c r="I4558" i="70"/>
  <c r="H4538" i="70"/>
  <c r="H4519" i="70"/>
  <c r="H4479" i="70"/>
  <c r="I4423" i="70"/>
  <c r="I4359" i="70"/>
  <c r="I4279" i="70"/>
  <c r="H4064" i="70"/>
  <c r="I4899" i="70"/>
  <c r="I4891" i="70"/>
  <c r="I4883" i="70"/>
  <c r="I4875" i="70"/>
  <c r="I4867" i="70"/>
  <c r="I4859" i="70"/>
  <c r="I4851" i="70"/>
  <c r="I4843" i="70"/>
  <c r="I4835" i="70"/>
  <c r="I4827" i="70"/>
  <c r="I4819" i="70"/>
  <c r="I4811" i="70"/>
  <c r="I4803" i="70"/>
  <c r="I4795" i="70"/>
  <c r="I4787" i="70"/>
  <c r="I4779" i="70"/>
  <c r="I4771" i="70"/>
  <c r="I4763" i="70"/>
  <c r="I4755" i="70"/>
  <c r="I4747" i="70"/>
  <c r="I4739" i="70"/>
  <c r="I4731" i="70"/>
  <c r="I4723" i="70"/>
  <c r="I4715" i="70"/>
  <c r="I4707" i="70"/>
  <c r="I4699" i="70"/>
  <c r="I4691" i="70"/>
  <c r="I4683" i="70"/>
  <c r="I4673" i="70"/>
  <c r="I4663" i="70"/>
  <c r="H4653" i="70"/>
  <c r="I4641" i="70"/>
  <c r="I4631" i="70"/>
  <c r="H4621" i="70"/>
  <c r="I4609" i="70"/>
  <c r="I4599" i="70"/>
  <c r="H4586" i="70"/>
  <c r="H4572" i="70"/>
  <c r="H4556" i="70"/>
  <c r="H4537" i="70"/>
  <c r="I4518" i="70"/>
  <c r="H4478" i="70"/>
  <c r="H4420" i="70"/>
  <c r="I4352" i="70"/>
  <c r="I4263" i="70"/>
  <c r="H4062" i="70"/>
  <c r="H4755" i="70"/>
  <c r="H4747" i="70"/>
  <c r="H4739" i="70"/>
  <c r="H4731" i="70"/>
  <c r="H4723" i="70"/>
  <c r="H4715" i="70"/>
  <c r="H4707" i="70"/>
  <c r="H4699" i="70"/>
  <c r="H4691" i="70"/>
  <c r="H4683" i="70"/>
  <c r="H4673" i="70"/>
  <c r="H4663" i="70"/>
  <c r="H4652" i="70"/>
  <c r="H4641" i="70"/>
  <c r="H4631" i="70"/>
  <c r="H4620" i="70"/>
  <c r="H4609" i="70"/>
  <c r="H4599" i="70"/>
  <c r="I4585" i="70"/>
  <c r="H4571" i="70"/>
  <c r="H4555" i="70"/>
  <c r="I4536" i="70"/>
  <c r="H4515" i="70"/>
  <c r="I4472" i="70"/>
  <c r="H4418" i="70"/>
  <c r="I4344" i="70"/>
  <c r="H4262" i="70"/>
  <c r="H4061" i="70"/>
  <c r="I4778" i="70"/>
  <c r="I4770" i="70"/>
  <c r="I4762" i="70"/>
  <c r="I4754" i="70"/>
  <c r="I4746" i="70"/>
  <c r="I4738" i="70"/>
  <c r="I4730" i="70"/>
  <c r="I4722" i="70"/>
  <c r="I4714" i="70"/>
  <c r="I4706" i="70"/>
  <c r="I4698" i="70"/>
  <c r="I4690" i="70"/>
  <c r="I4682" i="70"/>
  <c r="I4672" i="70"/>
  <c r="I4662" i="70"/>
  <c r="H4651" i="70"/>
  <c r="I4640" i="70"/>
  <c r="I4630" i="70"/>
  <c r="H4619" i="70"/>
  <c r="I4608" i="70"/>
  <c r="I4598" i="70"/>
  <c r="H4585" i="70"/>
  <c r="H4570" i="70"/>
  <c r="H4554" i="70"/>
  <c r="I4535" i="70"/>
  <c r="I4511" i="70"/>
  <c r="I4471" i="70"/>
  <c r="H4417" i="70"/>
  <c r="I4343" i="70"/>
  <c r="H4260" i="70"/>
  <c r="H3994" i="70"/>
  <c r="H4754" i="70"/>
  <c r="H4746" i="70"/>
  <c r="H4738" i="70"/>
  <c r="H4730" i="70"/>
  <c r="H4722" i="70"/>
  <c r="H4714" i="70"/>
  <c r="H4706" i="70"/>
  <c r="H4698" i="70"/>
  <c r="H4690" i="70"/>
  <c r="H4682" i="70"/>
  <c r="H4672" i="70"/>
  <c r="H4662" i="70"/>
  <c r="H4650" i="70"/>
  <c r="H4640" i="70"/>
  <c r="H4630" i="70"/>
  <c r="H4618" i="70"/>
  <c r="H4608" i="70"/>
  <c r="H4598" i="70"/>
  <c r="I4584" i="70"/>
  <c r="I4569" i="70"/>
  <c r="H4553" i="70"/>
  <c r="I4534" i="70"/>
  <c r="I4510" i="70"/>
  <c r="H4466" i="70"/>
  <c r="I4416" i="70"/>
  <c r="H4342" i="70"/>
  <c r="H4259" i="70"/>
  <c r="H3992" i="70"/>
  <c r="I4897" i="70"/>
  <c r="I4889" i="70"/>
  <c r="I4881" i="70"/>
  <c r="I4873" i="70"/>
  <c r="I4865" i="70"/>
  <c r="I4857" i="70"/>
  <c r="I4849" i="70"/>
  <c r="I4841" i="70"/>
  <c r="I4833" i="70"/>
  <c r="I4825" i="70"/>
  <c r="I4817" i="70"/>
  <c r="I4809" i="70"/>
  <c r="I4801" i="70"/>
  <c r="I4793" i="70"/>
  <c r="I4785" i="70"/>
  <c r="I4777" i="70"/>
  <c r="I4769" i="70"/>
  <c r="I4761" i="70"/>
  <c r="I4753" i="70"/>
  <c r="I4745" i="70"/>
  <c r="I4737" i="70"/>
  <c r="I4729" i="70"/>
  <c r="I4721" i="70"/>
  <c r="I4713" i="70"/>
  <c r="I4705" i="70"/>
  <c r="I4697" i="70"/>
  <c r="I4689" i="70"/>
  <c r="I4681" i="70"/>
  <c r="I4671" i="70"/>
  <c r="H4661" i="70"/>
  <c r="I4649" i="70"/>
  <c r="I4639" i="70"/>
  <c r="H4629" i="70"/>
  <c r="I4617" i="70"/>
  <c r="I4607" i="70"/>
  <c r="H4597" i="70"/>
  <c r="I4583" i="70"/>
  <c r="I4568" i="70"/>
  <c r="I4552" i="70"/>
  <c r="H4532" i="70"/>
  <c r="H4508" i="70"/>
  <c r="H4465" i="70"/>
  <c r="I4408" i="70"/>
  <c r="H4341" i="70"/>
  <c r="I4247" i="70"/>
  <c r="H3991" i="70"/>
  <c r="H4865" i="70"/>
  <c r="H4857" i="70"/>
  <c r="H4849" i="70"/>
  <c r="H4841" i="70"/>
  <c r="H4833" i="70"/>
  <c r="H4825" i="70"/>
  <c r="H4817" i="70"/>
  <c r="H4809" i="70"/>
  <c r="H4801" i="70"/>
  <c r="H4793" i="70"/>
  <c r="H4785" i="70"/>
  <c r="H4777" i="70"/>
  <c r="H4769" i="70"/>
  <c r="H4761" i="70"/>
  <c r="H4753" i="70"/>
  <c r="H4745" i="70"/>
  <c r="H4737" i="70"/>
  <c r="H4729" i="70"/>
  <c r="H4721" i="70"/>
  <c r="H4713" i="70"/>
  <c r="H4705" i="70"/>
  <c r="H4697" i="70"/>
  <c r="H4689" i="70"/>
  <c r="H4681" i="70"/>
  <c r="H4671" i="70"/>
  <c r="H4660" i="70"/>
  <c r="H4649" i="70"/>
  <c r="H4639" i="70"/>
  <c r="H4628" i="70"/>
  <c r="H4617" i="70"/>
  <c r="H4607" i="70"/>
  <c r="H4596" i="70"/>
  <c r="H4583" i="70"/>
  <c r="I4567" i="70"/>
  <c r="H4552" i="70"/>
  <c r="H4531" i="70"/>
  <c r="H4507" i="70"/>
  <c r="H4464" i="70"/>
  <c r="I4407" i="70"/>
  <c r="I4328" i="70"/>
  <c r="H4233" i="70"/>
  <c r="H3922" i="70"/>
  <c r="I4896" i="70"/>
  <c r="I4888" i="70"/>
  <c r="I4880" i="70"/>
  <c r="I4872" i="70"/>
  <c r="I4864" i="70"/>
  <c r="I4856" i="70"/>
  <c r="I4848" i="70"/>
  <c r="I4840" i="70"/>
  <c r="I4832" i="70"/>
  <c r="I4824" i="70"/>
  <c r="I4816" i="70"/>
  <c r="I4808" i="70"/>
  <c r="I4800" i="70"/>
  <c r="I4792" i="70"/>
  <c r="I4784" i="70"/>
  <c r="I4776" i="70"/>
  <c r="I4768" i="70"/>
  <c r="I4760" i="70"/>
  <c r="I4752" i="70"/>
  <c r="I4744" i="70"/>
  <c r="I4736" i="70"/>
  <c r="I4728" i="70"/>
  <c r="I4720" i="70"/>
  <c r="I4712" i="70"/>
  <c r="I4704" i="70"/>
  <c r="I4696" i="70"/>
  <c r="I4688" i="70"/>
  <c r="I4680" i="70"/>
  <c r="I4670" i="70"/>
  <c r="H4659" i="70"/>
  <c r="I4648" i="70"/>
  <c r="I4638" i="70"/>
  <c r="H4627" i="70"/>
  <c r="I4616" i="70"/>
  <c r="I4606" i="70"/>
  <c r="H4595" i="70"/>
  <c r="I4582" i="70"/>
  <c r="H4567" i="70"/>
  <c r="I4551" i="70"/>
  <c r="H4530" i="70"/>
  <c r="H4506" i="70"/>
  <c r="I4456" i="70"/>
  <c r="H4394" i="70"/>
  <c r="I4327" i="70"/>
  <c r="I4231" i="70"/>
  <c r="H3920" i="70"/>
  <c r="H4752" i="70"/>
  <c r="H4744" i="70"/>
  <c r="H4736" i="70"/>
  <c r="H4728" i="70"/>
  <c r="H4720" i="70"/>
  <c r="H4712" i="70"/>
  <c r="H4704" i="70"/>
  <c r="H4696" i="70"/>
  <c r="H4688" i="70"/>
  <c r="H4680" i="70"/>
  <c r="H4670" i="70"/>
  <c r="H4658" i="70"/>
  <c r="H4648" i="70"/>
  <c r="H4638" i="70"/>
  <c r="H4626" i="70"/>
  <c r="H4616" i="70"/>
  <c r="H4606" i="70"/>
  <c r="I4593" i="70"/>
  <c r="H4582" i="70"/>
  <c r="I4566" i="70"/>
  <c r="I4550" i="70"/>
  <c r="H4529" i="70"/>
  <c r="I4496" i="70"/>
  <c r="I4455" i="70"/>
  <c r="I4392" i="70"/>
  <c r="I4320" i="70"/>
  <c r="H4231" i="70"/>
  <c r="H3919" i="70"/>
  <c r="I4319" i="70"/>
  <c r="I4215" i="70"/>
  <c r="I4893" i="70"/>
  <c r="I4885" i="70"/>
  <c r="I4877" i="70"/>
  <c r="I4869" i="70"/>
  <c r="I4861" i="70"/>
  <c r="I4853" i="70"/>
  <c r="I4845" i="70"/>
  <c r="I4837" i="70"/>
  <c r="I4829" i="70"/>
  <c r="I4821" i="70"/>
  <c r="I4813" i="70"/>
  <c r="I4805" i="70"/>
  <c r="I4797" i="70"/>
  <c r="I4789" i="70"/>
  <c r="I4781" i="70"/>
  <c r="I4773" i="70"/>
  <c r="I4765" i="70"/>
  <c r="I4757" i="70"/>
  <c r="I4749" i="70"/>
  <c r="I4741" i="70"/>
  <c r="I4733" i="70"/>
  <c r="I4725" i="70"/>
  <c r="I4717" i="70"/>
  <c r="I4709" i="70"/>
  <c r="I4701" i="70"/>
  <c r="I4693" i="70"/>
  <c r="I4685" i="70"/>
  <c r="H4677" i="70"/>
  <c r="I4665" i="70"/>
  <c r="I4655" i="70"/>
  <c r="H4645" i="70"/>
  <c r="I4633" i="70"/>
  <c r="I4623" i="70"/>
  <c r="H4613" i="70"/>
  <c r="I4601" i="70"/>
  <c r="I4590" i="70"/>
  <c r="I4575" i="70"/>
  <c r="I4560" i="70"/>
  <c r="H4543" i="70"/>
  <c r="I4520" i="70"/>
  <c r="I4487" i="70"/>
  <c r="H4443" i="70"/>
  <c r="I4368" i="70"/>
  <c r="H4290" i="70"/>
  <c r="H4131" i="70"/>
  <c r="H3923" i="70"/>
  <c r="H4869" i="70"/>
  <c r="H4861" i="70"/>
  <c r="H4853" i="70"/>
  <c r="H4845" i="70"/>
  <c r="H4837" i="70"/>
  <c r="H4829" i="70"/>
  <c r="H4821" i="70"/>
  <c r="H4813" i="70"/>
  <c r="H4805" i="70"/>
  <c r="H4797" i="70"/>
  <c r="H4789" i="70"/>
  <c r="H4781" i="70"/>
  <c r="H4773" i="70"/>
  <c r="H4765" i="70"/>
  <c r="H4757" i="70"/>
  <c r="H4749" i="70"/>
  <c r="H4741" i="70"/>
  <c r="H4733" i="70"/>
  <c r="H4725" i="70"/>
  <c r="H4717" i="70"/>
  <c r="H4709" i="70"/>
  <c r="H4701" i="70"/>
  <c r="H4693" i="70"/>
  <c r="H4685" i="70"/>
  <c r="H4676" i="70"/>
  <c r="H4665" i="70"/>
  <c r="H4655" i="70"/>
  <c r="H4644" i="70"/>
  <c r="H4633" i="70"/>
  <c r="H4623" i="70"/>
  <c r="H4612" i="70"/>
  <c r="H4601" i="70"/>
  <c r="H4589" i="70"/>
  <c r="H4575" i="70"/>
  <c r="H4560" i="70"/>
  <c r="I4542" i="70"/>
  <c r="H4520" i="70"/>
  <c r="I4480" i="70"/>
  <c r="I4432" i="70"/>
  <c r="I4367" i="70"/>
  <c r="H4288" i="70"/>
  <c r="H4505" i="70"/>
  <c r="H4491" i="70"/>
  <c r="H4477" i="70"/>
  <c r="H4462" i="70"/>
  <c r="H4442" i="70"/>
  <c r="H4366" i="70"/>
  <c r="H4340" i="70"/>
  <c r="H4314" i="70"/>
  <c r="H4287" i="70"/>
  <c r="H4258" i="70"/>
  <c r="H4230" i="70"/>
  <c r="H4179" i="70"/>
  <c r="H4121" i="70"/>
  <c r="H4059" i="70"/>
  <c r="H3990" i="70"/>
  <c r="H3917" i="70"/>
  <c r="H4541" i="70"/>
  <c r="H4518" i="70"/>
  <c r="H4504" i="70"/>
  <c r="H4490" i="70"/>
  <c r="H4476" i="70"/>
  <c r="H4461" i="70"/>
  <c r="H4436" i="70"/>
  <c r="H4410" i="70"/>
  <c r="H4334" i="70"/>
  <c r="H4308" i="70"/>
  <c r="H4251" i="70"/>
  <c r="H4220" i="70"/>
  <c r="H4164" i="70"/>
  <c r="H4105" i="70"/>
  <c r="H4036" i="70"/>
  <c r="H3965" i="70"/>
  <c r="H3892" i="70"/>
  <c r="H4563" i="70"/>
  <c r="H4540" i="70"/>
  <c r="H4528" i="70"/>
  <c r="H4517" i="70"/>
  <c r="H4503" i="70"/>
  <c r="H4489" i="70"/>
  <c r="H4475" i="70"/>
  <c r="H4460" i="70"/>
  <c r="H4435" i="70"/>
  <c r="H4409" i="70"/>
  <c r="H4384" i="70"/>
  <c r="H4359" i="70"/>
  <c r="H4333" i="70"/>
  <c r="H4307" i="70"/>
  <c r="H4279" i="70"/>
  <c r="H4250" i="70"/>
  <c r="H4219" i="70"/>
  <c r="H4163" i="70"/>
  <c r="H4104" i="70"/>
  <c r="H4035" i="70"/>
  <c r="H3964" i="70"/>
  <c r="H3891" i="70"/>
  <c r="H4594" i="70"/>
  <c r="H4584" i="70"/>
  <c r="H4574" i="70"/>
  <c r="H4562" i="70"/>
  <c r="H4551" i="70"/>
  <c r="H4539" i="70"/>
  <c r="H4516" i="70"/>
  <c r="H4502" i="70"/>
  <c r="H4488" i="70"/>
  <c r="H4474" i="70"/>
  <c r="H4459" i="70"/>
  <c r="H4434" i="70"/>
  <c r="H4358" i="70"/>
  <c r="H4332" i="70"/>
  <c r="H4306" i="70"/>
  <c r="H4278" i="70"/>
  <c r="H4249" i="70"/>
  <c r="H4217" i="70"/>
  <c r="H4162" i="70"/>
  <c r="H4102" i="70"/>
  <c r="H4034" i="70"/>
  <c r="H3963" i="70"/>
  <c r="H3889" i="70"/>
  <c r="H4501" i="70"/>
  <c r="H4473" i="70"/>
  <c r="H4458" i="70"/>
  <c r="H4433" i="70"/>
  <c r="H4408" i="70"/>
  <c r="H4383" i="70"/>
  <c r="H4357" i="70"/>
  <c r="H4331" i="70"/>
  <c r="H4305" i="70"/>
  <c r="H4277" i="70"/>
  <c r="H4248" i="70"/>
  <c r="H4216" i="70"/>
  <c r="H4161" i="70"/>
  <c r="H4101" i="70"/>
  <c r="H4033" i="70"/>
  <c r="H3962" i="70"/>
  <c r="H3876" i="70"/>
  <c r="H4514" i="70"/>
  <c r="H4500" i="70"/>
  <c r="H4487" i="70"/>
  <c r="H4457" i="70"/>
  <c r="H4382" i="70"/>
  <c r="H4356" i="70"/>
  <c r="H4330" i="70"/>
  <c r="H4304" i="70"/>
  <c r="H4276" i="70"/>
  <c r="H4159" i="70"/>
  <c r="H4098" i="70"/>
  <c r="H4031" i="70"/>
  <c r="H3960" i="70"/>
  <c r="H3874" i="70"/>
  <c r="H4526" i="70"/>
  <c r="H4513" i="70"/>
  <c r="H4499" i="70"/>
  <c r="H4486" i="70"/>
  <c r="H4472" i="70"/>
  <c r="H4406" i="70"/>
  <c r="H4380" i="70"/>
  <c r="H4354" i="70"/>
  <c r="H4303" i="70"/>
  <c r="H4274" i="70"/>
  <c r="H4246" i="70"/>
  <c r="H4212" i="70"/>
  <c r="H4155" i="70"/>
  <c r="H4092" i="70"/>
  <c r="H4022" i="70"/>
  <c r="H3951" i="70"/>
  <c r="H3868" i="70"/>
  <c r="H4548" i="70"/>
  <c r="H4536" i="70"/>
  <c r="H4525" i="70"/>
  <c r="H4512" i="70"/>
  <c r="H4498" i="70"/>
  <c r="H4485" i="70"/>
  <c r="H4456" i="70"/>
  <c r="H4431" i="70"/>
  <c r="H4405" i="70"/>
  <c r="H4379" i="70"/>
  <c r="H4353" i="70"/>
  <c r="H4328" i="70"/>
  <c r="H4302" i="70"/>
  <c r="H4273" i="70"/>
  <c r="H4245" i="70"/>
  <c r="H4209" i="70"/>
  <c r="H4150" i="70"/>
  <c r="H4091" i="70"/>
  <c r="H4021" i="70"/>
  <c r="H3950" i="70"/>
  <c r="H3866" i="70"/>
  <c r="H4581" i="70"/>
  <c r="H4559" i="70"/>
  <c r="H4547" i="70"/>
  <c r="H4524" i="70"/>
  <c r="H4497" i="70"/>
  <c r="H4484" i="70"/>
  <c r="H4471" i="70"/>
  <c r="H4430" i="70"/>
  <c r="H4404" i="70"/>
  <c r="H4378" i="70"/>
  <c r="H4301" i="70"/>
  <c r="H4272" i="70"/>
  <c r="H4244" i="70"/>
  <c r="H4208" i="70"/>
  <c r="H4149" i="70"/>
  <c r="H4090" i="70"/>
  <c r="H4020" i="70"/>
  <c r="H3949" i="70"/>
  <c r="H4591" i="70"/>
  <c r="H4580" i="70"/>
  <c r="H4569" i="70"/>
  <c r="H4546" i="70"/>
  <c r="H4535" i="70"/>
  <c r="H4523" i="70"/>
  <c r="H4511" i="70"/>
  <c r="H4483" i="70"/>
  <c r="H4470" i="70"/>
  <c r="H4398" i="70"/>
  <c r="H4372" i="70"/>
  <c r="H4346" i="70"/>
  <c r="H4294" i="70"/>
  <c r="H4265" i="70"/>
  <c r="H4237" i="70"/>
  <c r="H4196" i="70"/>
  <c r="H4135" i="70"/>
  <c r="H4074" i="70"/>
  <c r="H4005" i="70"/>
  <c r="H3934" i="70"/>
  <c r="H4579" i="70"/>
  <c r="H4558" i="70"/>
  <c r="H4545" i="70"/>
  <c r="H4522" i="70"/>
  <c r="H4496" i="70"/>
  <c r="H4482" i="70"/>
  <c r="H4469" i="70"/>
  <c r="H4448" i="70"/>
  <c r="H4423" i="70"/>
  <c r="H4397" i="70"/>
  <c r="H4371" i="70"/>
  <c r="H4345" i="70"/>
  <c r="H4320" i="70"/>
  <c r="H4293" i="70"/>
  <c r="H4264" i="70"/>
  <c r="H4236" i="70"/>
  <c r="H4193" i="70"/>
  <c r="H4134" i="70"/>
  <c r="H4073" i="70"/>
  <c r="H4004" i="70"/>
  <c r="H3933" i="70"/>
  <c r="H3596" i="70"/>
  <c r="H4590" i="70"/>
  <c r="H4578" i="70"/>
  <c r="H4568" i="70"/>
  <c r="H4557" i="70"/>
  <c r="H4534" i="70"/>
  <c r="H4521" i="70"/>
  <c r="H4510" i="70"/>
  <c r="H4481" i="70"/>
  <c r="H4468" i="70"/>
  <c r="H4422" i="70"/>
  <c r="H4396" i="70"/>
  <c r="H4370" i="70"/>
  <c r="H4292" i="70"/>
  <c r="H4235" i="70"/>
  <c r="H4192" i="70"/>
  <c r="H4133" i="70"/>
  <c r="H4069" i="70"/>
  <c r="H4003" i="70"/>
  <c r="H3931" i="70"/>
  <c r="H4544" i="70"/>
  <c r="H4533" i="70"/>
  <c r="H4509" i="70"/>
  <c r="H4495" i="70"/>
  <c r="H4467" i="70"/>
  <c r="H4447" i="70"/>
  <c r="H4421" i="70"/>
  <c r="H4395" i="70"/>
  <c r="H4369" i="70"/>
  <c r="H4344" i="70"/>
  <c r="H4319" i="70"/>
  <c r="H4291" i="70"/>
  <c r="H4263" i="70"/>
  <c r="H4234" i="70"/>
  <c r="H4191" i="70"/>
  <c r="H4132" i="70"/>
  <c r="H4065" i="70"/>
  <c r="H4002" i="70"/>
  <c r="H4445" i="70"/>
  <c r="H4432" i="70"/>
  <c r="H4419" i="70"/>
  <c r="H4407" i="70"/>
  <c r="H4393" i="70"/>
  <c r="H4381" i="70"/>
  <c r="H4368" i="70"/>
  <c r="H4355" i="70"/>
  <c r="H4343" i="70"/>
  <c r="H4329" i="70"/>
  <c r="H4317" i="70"/>
  <c r="I4303" i="70"/>
  <c r="H4289" i="70"/>
  <c r="H4275" i="70"/>
  <c r="H4261" i="70"/>
  <c r="H4247" i="70"/>
  <c r="H4232" i="70"/>
  <c r="H4214" i="70"/>
  <c r="H4189" i="70"/>
  <c r="H4158" i="70"/>
  <c r="H4130" i="70"/>
  <c r="H4093" i="70"/>
  <c r="H4063" i="70"/>
  <c r="H4030" i="70"/>
  <c r="H3993" i="70"/>
  <c r="H3959" i="70"/>
  <c r="H3921" i="70"/>
  <c r="H3875" i="70"/>
  <c r="H4455" i="70"/>
  <c r="H4441" i="70"/>
  <c r="H4429" i="70"/>
  <c r="H4416" i="70"/>
  <c r="H4403" i="70"/>
  <c r="H4391" i="70"/>
  <c r="H4377" i="70"/>
  <c r="H4365" i="70"/>
  <c r="H4352" i="70"/>
  <c r="H4339" i="70"/>
  <c r="H4327" i="70"/>
  <c r="H4313" i="70"/>
  <c r="H4300" i="70"/>
  <c r="H4286" i="70"/>
  <c r="I4271" i="70"/>
  <c r="H4257" i="70"/>
  <c r="H4243" i="70"/>
  <c r="H4228" i="70"/>
  <c r="I4207" i="70"/>
  <c r="H4178" i="70"/>
  <c r="H4148" i="70"/>
  <c r="H4120" i="70"/>
  <c r="H4088" i="70"/>
  <c r="H4051" i="70"/>
  <c r="I4019" i="70"/>
  <c r="H3988" i="70"/>
  <c r="H3948" i="70"/>
  <c r="H3916" i="70"/>
  <c r="H3835" i="70"/>
  <c r="I4504" i="70"/>
  <c r="I4479" i="70"/>
  <c r="H4454" i="70"/>
  <c r="I4440" i="70"/>
  <c r="H4428" i="70"/>
  <c r="I4415" i="70"/>
  <c r="H4402" i="70"/>
  <c r="H4390" i="70"/>
  <c r="I4376" i="70"/>
  <c r="H4364" i="70"/>
  <c r="I4351" i="70"/>
  <c r="H4338" i="70"/>
  <c r="H4326" i="70"/>
  <c r="I4312" i="70"/>
  <c r="H4299" i="70"/>
  <c r="H4285" i="70"/>
  <c r="H4271" i="70"/>
  <c r="H4256" i="70"/>
  <c r="H4242" i="70"/>
  <c r="H4227" i="70"/>
  <c r="H4206" i="70"/>
  <c r="H4177" i="70"/>
  <c r="I4147" i="70"/>
  <c r="H4119" i="70"/>
  <c r="H4087" i="70"/>
  <c r="H4050" i="70"/>
  <c r="H4019" i="70"/>
  <c r="H3979" i="70"/>
  <c r="I3947" i="70"/>
  <c r="H3908" i="70"/>
  <c r="H3815" i="70"/>
  <c r="H4453" i="70"/>
  <c r="H4440" i="70"/>
  <c r="H4427" i="70"/>
  <c r="H4415" i="70"/>
  <c r="H4401" i="70"/>
  <c r="H4389" i="70"/>
  <c r="H4376" i="70"/>
  <c r="H4363" i="70"/>
  <c r="H4351" i="70"/>
  <c r="H4337" i="70"/>
  <c r="H4325" i="70"/>
  <c r="H4312" i="70"/>
  <c r="H4298" i="70"/>
  <c r="H4284" i="70"/>
  <c r="H4270" i="70"/>
  <c r="I4255" i="70"/>
  <c r="H4241" i="70"/>
  <c r="H4225" i="70"/>
  <c r="H4204" i="70"/>
  <c r="H4176" i="70"/>
  <c r="H4147" i="70"/>
  <c r="H4118" i="70"/>
  <c r="H4079" i="70"/>
  <c r="H4049" i="70"/>
  <c r="H4017" i="70"/>
  <c r="H3978" i="70"/>
  <c r="H3946" i="70"/>
  <c r="H3907" i="70"/>
  <c r="I3812" i="70"/>
  <c r="I4503" i="70"/>
  <c r="I4464" i="70"/>
  <c r="H4452" i="70"/>
  <c r="I4439" i="70"/>
  <c r="H4426" i="70"/>
  <c r="H4414" i="70"/>
  <c r="I4400" i="70"/>
  <c r="H4388" i="70"/>
  <c r="I4375" i="70"/>
  <c r="H4362" i="70"/>
  <c r="H4350" i="70"/>
  <c r="I4336" i="70"/>
  <c r="H4324" i="70"/>
  <c r="I4311" i="70"/>
  <c r="H4297" i="70"/>
  <c r="H4283" i="70"/>
  <c r="H4269" i="70"/>
  <c r="H4255" i="70"/>
  <c r="H4240" i="70"/>
  <c r="H4224" i="70"/>
  <c r="H4201" i="70"/>
  <c r="H4175" i="70"/>
  <c r="H4145" i="70"/>
  <c r="H4116" i="70"/>
  <c r="H4078" i="70"/>
  <c r="H4048" i="70"/>
  <c r="H4016" i="70"/>
  <c r="H3977" i="70"/>
  <c r="H3945" i="70"/>
  <c r="H3906" i="70"/>
  <c r="H3803" i="70"/>
  <c r="H4451" i="70"/>
  <c r="H4439" i="70"/>
  <c r="H4425" i="70"/>
  <c r="H4413" i="70"/>
  <c r="H4400" i="70"/>
  <c r="H4387" i="70"/>
  <c r="H4375" i="70"/>
  <c r="H4361" i="70"/>
  <c r="H4349" i="70"/>
  <c r="H4336" i="70"/>
  <c r="H4323" i="70"/>
  <c r="H4311" i="70"/>
  <c r="H4296" i="70"/>
  <c r="H4282" i="70"/>
  <c r="H4268" i="70"/>
  <c r="H4254" i="70"/>
  <c r="I4239" i="70"/>
  <c r="I4223" i="70"/>
  <c r="H4200" i="70"/>
  <c r="H4173" i="70"/>
  <c r="H4144" i="70"/>
  <c r="H4112" i="70"/>
  <c r="H4077" i="70"/>
  <c r="H4047" i="70"/>
  <c r="H4008" i="70"/>
  <c r="H3976" i="70"/>
  <c r="H3937" i="70"/>
  <c r="H3905" i="70"/>
  <c r="H3775" i="70"/>
  <c r="I4488" i="70"/>
  <c r="I4463" i="70"/>
  <c r="H4450" i="70"/>
  <c r="H4438" i="70"/>
  <c r="I4424" i="70"/>
  <c r="H4412" i="70"/>
  <c r="I4399" i="70"/>
  <c r="H4386" i="70"/>
  <c r="H4374" i="70"/>
  <c r="I4360" i="70"/>
  <c r="H4348" i="70"/>
  <c r="I4335" i="70"/>
  <c r="H4322" i="70"/>
  <c r="H4310" i="70"/>
  <c r="I4295" i="70"/>
  <c r="H4281" i="70"/>
  <c r="H4267" i="70"/>
  <c r="H4253" i="70"/>
  <c r="H4239" i="70"/>
  <c r="H4223" i="70"/>
  <c r="I4199" i="70"/>
  <c r="H4172" i="70"/>
  <c r="H4140" i="70"/>
  <c r="H4107" i="70"/>
  <c r="H4076" i="70"/>
  <c r="H4045" i="70"/>
  <c r="H4007" i="70"/>
  <c r="H3974" i="70"/>
  <c r="H3936" i="70"/>
  <c r="H3903" i="70"/>
  <c r="I4512" i="70"/>
  <c r="H4463" i="70"/>
  <c r="H4449" i="70"/>
  <c r="H4437" i="70"/>
  <c r="H4424" i="70"/>
  <c r="H4411" i="70"/>
  <c r="H4399" i="70"/>
  <c r="H4385" i="70"/>
  <c r="H4373" i="70"/>
  <c r="H4360" i="70"/>
  <c r="H4347" i="70"/>
  <c r="H4335" i="70"/>
  <c r="H4321" i="70"/>
  <c r="H4309" i="70"/>
  <c r="H4295" i="70"/>
  <c r="H4280" i="70"/>
  <c r="H4266" i="70"/>
  <c r="H4252" i="70"/>
  <c r="H4238" i="70"/>
  <c r="H4222" i="70"/>
  <c r="H4198" i="70"/>
  <c r="H4169" i="70"/>
  <c r="H4136" i="70"/>
  <c r="H4106" i="70"/>
  <c r="I4075" i="70"/>
  <c r="H4044" i="70"/>
  <c r="H4006" i="70"/>
  <c r="H3973" i="70"/>
  <c r="H3935" i="70"/>
  <c r="H3893" i="70"/>
  <c r="I3891" i="70"/>
  <c r="H4215" i="70"/>
  <c r="H4207" i="70"/>
  <c r="H4199" i="70"/>
  <c r="H4188" i="70"/>
  <c r="H4174" i="70"/>
  <c r="H4160" i="70"/>
  <c r="H4146" i="70"/>
  <c r="I4131" i="70"/>
  <c r="H4117" i="70"/>
  <c r="H4103" i="70"/>
  <c r="H4089" i="70"/>
  <c r="H4075" i="70"/>
  <c r="H4060" i="70"/>
  <c r="H4046" i="70"/>
  <c r="H4032" i="70"/>
  <c r="H4018" i="70"/>
  <c r="I4003" i="70"/>
  <c r="H3989" i="70"/>
  <c r="H3975" i="70"/>
  <c r="H3961" i="70"/>
  <c r="H3947" i="70"/>
  <c r="H3932" i="70"/>
  <c r="H3918" i="70"/>
  <c r="H3904" i="70"/>
  <c r="H3890" i="70"/>
  <c r="H3867" i="70"/>
  <c r="H3788" i="70"/>
  <c r="I4502" i="70"/>
  <c r="I4494" i="70"/>
  <c r="I4486" i="70"/>
  <c r="I4478" i="70"/>
  <c r="I4470" i="70"/>
  <c r="I4462" i="70"/>
  <c r="I4454" i="70"/>
  <c r="I4446" i="70"/>
  <c r="I4438" i="70"/>
  <c r="I4430" i="70"/>
  <c r="I4422" i="70"/>
  <c r="I4414" i="70"/>
  <c r="I4406" i="70"/>
  <c r="I4398" i="70"/>
  <c r="I4390" i="70"/>
  <c r="I4382" i="70"/>
  <c r="I4374" i="70"/>
  <c r="I4366" i="70"/>
  <c r="I4358" i="70"/>
  <c r="I4350" i="70"/>
  <c r="I4342" i="70"/>
  <c r="I4334" i="70"/>
  <c r="I4326" i="70"/>
  <c r="I4318" i="70"/>
  <c r="I4310" i="70"/>
  <c r="I4302" i="70"/>
  <c r="I4294" i="70"/>
  <c r="I4286" i="70"/>
  <c r="I4278" i="70"/>
  <c r="I4270" i="70"/>
  <c r="L4270" i="70" s="1"/>
  <c r="I4262" i="70"/>
  <c r="I4254" i="70"/>
  <c r="I4246" i="70"/>
  <c r="I4238" i="70"/>
  <c r="I4230" i="70"/>
  <c r="I4222" i="70"/>
  <c r="I4214" i="70"/>
  <c r="I4206" i="70"/>
  <c r="I4198" i="70"/>
  <c r="I4187" i="70"/>
  <c r="I4059" i="70"/>
  <c r="I3931" i="70"/>
  <c r="I4115" i="70"/>
  <c r="I3987" i="70"/>
  <c r="H3902" i="70"/>
  <c r="H3888" i="70"/>
  <c r="I3861" i="70"/>
  <c r="H3747" i="70"/>
  <c r="I4677" i="70"/>
  <c r="I4669" i="70"/>
  <c r="I4661" i="70"/>
  <c r="I4653" i="70"/>
  <c r="I4645" i="70"/>
  <c r="I4637" i="70"/>
  <c r="I4629" i="70"/>
  <c r="I4621" i="70"/>
  <c r="I4613" i="70"/>
  <c r="I4605" i="70"/>
  <c r="I4597" i="70"/>
  <c r="I4589" i="70"/>
  <c r="I4581" i="70"/>
  <c r="I4573" i="70"/>
  <c r="I4565" i="70"/>
  <c r="I4557" i="70"/>
  <c r="I4549" i="70"/>
  <c r="I4541" i="70"/>
  <c r="I4533" i="70"/>
  <c r="I4525" i="70"/>
  <c r="I4517" i="70"/>
  <c r="I4509" i="70"/>
  <c r="I4501" i="70"/>
  <c r="I4493" i="70"/>
  <c r="I4485" i="70"/>
  <c r="I4477" i="70"/>
  <c r="I4469" i="70"/>
  <c r="I4461" i="70"/>
  <c r="I4453" i="70"/>
  <c r="I4445" i="70"/>
  <c r="I4437" i="70"/>
  <c r="I4429" i="70"/>
  <c r="I4421" i="70"/>
  <c r="I4413" i="70"/>
  <c r="I4405" i="70"/>
  <c r="I4397" i="70"/>
  <c r="I4389" i="70"/>
  <c r="I4381" i="70"/>
  <c r="I4373" i="70"/>
  <c r="I4365" i="70"/>
  <c r="I4357" i="70"/>
  <c r="I4349" i="70"/>
  <c r="I4341" i="70"/>
  <c r="I4333" i="70"/>
  <c r="I4325" i="70"/>
  <c r="I4317" i="70"/>
  <c r="I4309" i="70"/>
  <c r="I4301" i="70"/>
  <c r="I4293" i="70"/>
  <c r="I4285" i="70"/>
  <c r="I4277" i="70"/>
  <c r="I4269" i="70"/>
  <c r="I4261" i="70"/>
  <c r="I4253" i="70"/>
  <c r="I4245" i="70"/>
  <c r="I4237" i="70"/>
  <c r="I4229" i="70"/>
  <c r="I4221" i="70"/>
  <c r="I4213" i="70"/>
  <c r="I4205" i="70"/>
  <c r="I4197" i="70"/>
  <c r="H4186" i="70"/>
  <c r="I4171" i="70"/>
  <c r="H4157" i="70"/>
  <c r="H4143" i="70"/>
  <c r="H4129" i="70"/>
  <c r="H4115" i="70"/>
  <c r="H4100" i="70"/>
  <c r="H4086" i="70"/>
  <c r="H4072" i="70"/>
  <c r="H4058" i="70"/>
  <c r="I4043" i="70"/>
  <c r="H4029" i="70"/>
  <c r="H4015" i="70"/>
  <c r="H4001" i="70"/>
  <c r="H3987" i="70"/>
  <c r="H3972" i="70"/>
  <c r="H3958" i="70"/>
  <c r="H3944" i="70"/>
  <c r="H3930" i="70"/>
  <c r="I3915" i="70"/>
  <c r="H3901" i="70"/>
  <c r="H3887" i="70"/>
  <c r="H3860" i="70"/>
  <c r="H3731" i="70"/>
  <c r="H4229" i="70"/>
  <c r="H4221" i="70"/>
  <c r="H4213" i="70"/>
  <c r="H4205" i="70"/>
  <c r="H4197" i="70"/>
  <c r="H4185" i="70"/>
  <c r="H4171" i="70"/>
  <c r="H4156" i="70"/>
  <c r="H4142" i="70"/>
  <c r="H4128" i="70"/>
  <c r="H4114" i="70"/>
  <c r="I4099" i="70"/>
  <c r="H4085" i="70"/>
  <c r="H4071" i="70"/>
  <c r="H4057" i="70"/>
  <c r="H4043" i="70"/>
  <c r="H4028" i="70"/>
  <c r="H4014" i="70"/>
  <c r="H4000" i="70"/>
  <c r="H3986" i="70"/>
  <c r="I3971" i="70"/>
  <c r="H3957" i="70"/>
  <c r="H3943" i="70"/>
  <c r="H3929" i="70"/>
  <c r="H3915" i="70"/>
  <c r="H3900" i="70"/>
  <c r="H3886" i="70"/>
  <c r="H3859" i="70"/>
  <c r="H3715" i="70"/>
  <c r="I4676" i="70"/>
  <c r="I4668" i="70"/>
  <c r="I4660" i="70"/>
  <c r="I4652" i="70"/>
  <c r="I4644" i="70"/>
  <c r="I4636" i="70"/>
  <c r="I4628" i="70"/>
  <c r="I4620" i="70"/>
  <c r="I4612" i="70"/>
  <c r="I4604" i="70"/>
  <c r="I4596" i="70"/>
  <c r="I4588" i="70"/>
  <c r="I4580" i="70"/>
  <c r="I4572" i="70"/>
  <c r="I4564" i="70"/>
  <c r="I4556" i="70"/>
  <c r="I4548" i="70"/>
  <c r="I4540" i="70"/>
  <c r="I4532" i="70"/>
  <c r="I4524" i="70"/>
  <c r="I4516" i="70"/>
  <c r="I4508" i="70"/>
  <c r="I4500" i="70"/>
  <c r="I4492" i="70"/>
  <c r="I4484" i="70"/>
  <c r="I4476" i="70"/>
  <c r="I4468" i="70"/>
  <c r="I4460" i="70"/>
  <c r="I4452" i="70"/>
  <c r="I4444" i="70"/>
  <c r="I4436" i="70"/>
  <c r="I4428" i="70"/>
  <c r="I4420" i="70"/>
  <c r="I4412" i="70"/>
  <c r="I4404" i="70"/>
  <c r="I4396" i="70"/>
  <c r="I4388" i="70"/>
  <c r="I4380" i="70"/>
  <c r="I4372" i="70"/>
  <c r="I4364" i="70"/>
  <c r="I4356" i="70"/>
  <c r="I4348" i="70"/>
  <c r="I4340" i="70"/>
  <c r="I4332" i="70"/>
  <c r="I4324" i="70"/>
  <c r="I4316" i="70"/>
  <c r="I4308" i="70"/>
  <c r="I4300" i="70"/>
  <c r="I4292" i="70"/>
  <c r="I4284" i="70"/>
  <c r="I4276" i="70"/>
  <c r="I4268" i="70"/>
  <c r="I4260" i="70"/>
  <c r="I4252" i="70"/>
  <c r="I4244" i="70"/>
  <c r="I4236" i="70"/>
  <c r="I4228" i="70"/>
  <c r="I4220" i="70"/>
  <c r="I4212" i="70"/>
  <c r="I4204" i="70"/>
  <c r="I4196" i="70"/>
  <c r="H4184" i="70"/>
  <c r="H4170" i="70"/>
  <c r="I4155" i="70"/>
  <c r="H4141" i="70"/>
  <c r="H4127" i="70"/>
  <c r="H4113" i="70"/>
  <c r="H4099" i="70"/>
  <c r="H4084" i="70"/>
  <c r="H4070" i="70"/>
  <c r="H4056" i="70"/>
  <c r="H4042" i="70"/>
  <c r="I4027" i="70"/>
  <c r="H4013" i="70"/>
  <c r="H3999" i="70"/>
  <c r="H3985" i="70"/>
  <c r="H3971" i="70"/>
  <c r="H3956" i="70"/>
  <c r="H3942" i="70"/>
  <c r="H3928" i="70"/>
  <c r="H3914" i="70"/>
  <c r="I3899" i="70"/>
  <c r="H3885" i="70"/>
  <c r="H3858" i="70"/>
  <c r="H3696" i="70"/>
  <c r="I4083" i="70"/>
  <c r="H4055" i="70"/>
  <c r="H4041" i="70"/>
  <c r="H4027" i="70"/>
  <c r="H4012" i="70"/>
  <c r="H3998" i="70"/>
  <c r="H3984" i="70"/>
  <c r="H3970" i="70"/>
  <c r="I3955" i="70"/>
  <c r="H3941" i="70"/>
  <c r="H3927" i="70"/>
  <c r="H3913" i="70"/>
  <c r="H3899" i="70"/>
  <c r="H3884" i="70"/>
  <c r="H3852" i="70"/>
  <c r="H3662" i="70"/>
  <c r="I4675" i="70"/>
  <c r="I4667" i="70"/>
  <c r="I4659" i="70"/>
  <c r="I4651" i="70"/>
  <c r="I4643" i="70"/>
  <c r="I4635" i="70"/>
  <c r="I4627" i="70"/>
  <c r="I4619" i="70"/>
  <c r="I4611" i="70"/>
  <c r="I4603" i="70"/>
  <c r="I4595" i="70"/>
  <c r="I4587" i="70"/>
  <c r="I4579" i="70"/>
  <c r="I4571" i="70"/>
  <c r="I4563" i="70"/>
  <c r="I4555" i="70"/>
  <c r="I4547" i="70"/>
  <c r="I4539" i="70"/>
  <c r="I4531" i="70"/>
  <c r="I4523" i="70"/>
  <c r="I4515" i="70"/>
  <c r="I4507" i="70"/>
  <c r="I4499" i="70"/>
  <c r="I4491" i="70"/>
  <c r="I4483" i="70"/>
  <c r="I4475" i="70"/>
  <c r="I4467" i="70"/>
  <c r="I4459" i="70"/>
  <c r="I4451" i="70"/>
  <c r="I4443" i="70"/>
  <c r="I4435" i="70"/>
  <c r="I4427" i="70"/>
  <c r="I4419" i="70"/>
  <c r="I4411" i="70"/>
  <c r="I4403" i="70"/>
  <c r="I4395" i="70"/>
  <c r="I4387" i="70"/>
  <c r="I4379" i="70"/>
  <c r="I4371" i="70"/>
  <c r="I4363" i="70"/>
  <c r="I4355" i="70"/>
  <c r="I4347" i="70"/>
  <c r="I4339" i="70"/>
  <c r="I4331" i="70"/>
  <c r="I4323" i="70"/>
  <c r="I4315" i="70"/>
  <c r="I4307" i="70"/>
  <c r="I4299" i="70"/>
  <c r="I4291" i="70"/>
  <c r="I4283" i="70"/>
  <c r="I4275" i="70"/>
  <c r="I4267" i="70"/>
  <c r="I4259" i="70"/>
  <c r="I4251" i="70"/>
  <c r="I4243" i="70"/>
  <c r="I4235" i="70"/>
  <c r="I4227" i="70"/>
  <c r="I4219" i="70"/>
  <c r="I4211" i="70"/>
  <c r="I4203" i="70"/>
  <c r="I4195" i="70"/>
  <c r="H4182" i="70"/>
  <c r="H4168" i="70"/>
  <c r="H4154" i="70"/>
  <c r="I4139" i="70"/>
  <c r="H4125" i="70"/>
  <c r="H4111" i="70"/>
  <c r="H4097" i="70"/>
  <c r="H4083" i="70"/>
  <c r="H4068" i="70"/>
  <c r="H4054" i="70"/>
  <c r="H4040" i="70"/>
  <c r="H4026" i="70"/>
  <c r="I4011" i="70"/>
  <c r="H3997" i="70"/>
  <c r="H3983" i="70"/>
  <c r="H3969" i="70"/>
  <c r="H3955" i="70"/>
  <c r="H3940" i="70"/>
  <c r="H3926" i="70"/>
  <c r="H3912" i="70"/>
  <c r="H3898" i="70"/>
  <c r="I3883" i="70"/>
  <c r="H3851" i="70"/>
  <c r="H3590" i="70"/>
  <c r="H4211" i="70"/>
  <c r="H4203" i="70"/>
  <c r="H4195" i="70"/>
  <c r="H4181" i="70"/>
  <c r="H4167" i="70"/>
  <c r="H4153" i="70"/>
  <c r="H4139" i="70"/>
  <c r="H4124" i="70"/>
  <c r="H4110" i="70"/>
  <c r="H4096" i="70"/>
  <c r="H4082" i="70"/>
  <c r="I4067" i="70"/>
  <c r="H4053" i="70"/>
  <c r="H4039" i="70"/>
  <c r="H4025" i="70"/>
  <c r="H4011" i="70"/>
  <c r="H3996" i="70"/>
  <c r="H3982" i="70"/>
  <c r="H3968" i="70"/>
  <c r="H3954" i="70"/>
  <c r="I3939" i="70"/>
  <c r="H3925" i="70"/>
  <c r="H3911" i="70"/>
  <c r="H3897" i="70"/>
  <c r="H3883" i="70"/>
  <c r="I3850" i="70"/>
  <c r="H3477" i="70"/>
  <c r="I4674" i="70"/>
  <c r="I4666" i="70"/>
  <c r="I4658" i="70"/>
  <c r="I4650" i="70"/>
  <c r="I4642" i="70"/>
  <c r="I4634" i="70"/>
  <c r="I4626" i="70"/>
  <c r="I4618" i="70"/>
  <c r="I4610" i="70"/>
  <c r="I4602" i="70"/>
  <c r="I4594" i="70"/>
  <c r="I4586" i="70"/>
  <c r="I4578" i="70"/>
  <c r="I4570" i="70"/>
  <c r="I4562" i="70"/>
  <c r="I4554" i="70"/>
  <c r="I4546" i="70"/>
  <c r="I4538" i="70"/>
  <c r="I4530" i="70"/>
  <c r="I4522" i="70"/>
  <c r="I4514" i="70"/>
  <c r="I4506" i="70"/>
  <c r="I4498" i="70"/>
  <c r="I4490" i="70"/>
  <c r="I4482" i="70"/>
  <c r="I4474" i="70"/>
  <c r="I4466" i="70"/>
  <c r="I4458" i="70"/>
  <c r="I4450" i="70"/>
  <c r="I4442" i="70"/>
  <c r="I4434" i="70"/>
  <c r="I4426" i="70"/>
  <c r="I4418" i="70"/>
  <c r="I4410" i="70"/>
  <c r="I4402" i="70"/>
  <c r="I4394" i="70"/>
  <c r="I4386" i="70"/>
  <c r="I4378" i="70"/>
  <c r="I4370" i="70"/>
  <c r="I4362" i="70"/>
  <c r="I4354" i="70"/>
  <c r="I4346" i="70"/>
  <c r="I4338" i="70"/>
  <c r="I4330" i="70"/>
  <c r="I4322" i="70"/>
  <c r="I4314" i="70"/>
  <c r="I4306" i="70"/>
  <c r="I4298" i="70"/>
  <c r="I4290" i="70"/>
  <c r="I4282" i="70"/>
  <c r="I4274" i="70"/>
  <c r="I4266" i="70"/>
  <c r="I4258" i="70"/>
  <c r="I4250" i="70"/>
  <c r="I4242" i="70"/>
  <c r="I4234" i="70"/>
  <c r="I4226" i="70"/>
  <c r="I4218" i="70"/>
  <c r="I4210" i="70"/>
  <c r="I4202" i="70"/>
  <c r="I4194" i="70"/>
  <c r="H4180" i="70"/>
  <c r="H4166" i="70"/>
  <c r="H4152" i="70"/>
  <c r="H4138" i="70"/>
  <c r="I4123" i="70"/>
  <c r="H4109" i="70"/>
  <c r="H4095" i="70"/>
  <c r="H4081" i="70"/>
  <c r="H4067" i="70"/>
  <c r="H4052" i="70"/>
  <c r="H4038" i="70"/>
  <c r="H4024" i="70"/>
  <c r="H4010" i="70"/>
  <c r="I3995" i="70"/>
  <c r="H3981" i="70"/>
  <c r="H3967" i="70"/>
  <c r="H3953" i="70"/>
  <c r="H3939" i="70"/>
  <c r="H3924" i="70"/>
  <c r="H3910" i="70"/>
  <c r="H3896" i="70"/>
  <c r="H3882" i="70"/>
  <c r="H3844" i="70"/>
  <c r="H4226" i="70"/>
  <c r="H4218" i="70"/>
  <c r="H4210" i="70"/>
  <c r="H4202" i="70"/>
  <c r="H4194" i="70"/>
  <c r="I4179" i="70"/>
  <c r="H4165" i="70"/>
  <c r="H4151" i="70"/>
  <c r="H4137" i="70"/>
  <c r="H4123" i="70"/>
  <c r="H4108" i="70"/>
  <c r="H4094" i="70"/>
  <c r="H4080" i="70"/>
  <c r="H4066" i="70"/>
  <c r="I4051" i="70"/>
  <c r="H4037" i="70"/>
  <c r="H4023" i="70"/>
  <c r="H4009" i="70"/>
  <c r="H3995" i="70"/>
  <c r="H3980" i="70"/>
  <c r="H3966" i="70"/>
  <c r="H3952" i="70"/>
  <c r="H3938" i="70"/>
  <c r="I3923" i="70"/>
  <c r="H3909" i="70"/>
  <c r="H3895" i="70"/>
  <c r="H3881" i="70"/>
  <c r="H3843" i="70"/>
  <c r="I4561" i="70"/>
  <c r="I4553" i="70"/>
  <c r="I4545" i="70"/>
  <c r="I4537" i="70"/>
  <c r="I4529" i="70"/>
  <c r="I4521" i="70"/>
  <c r="I4513" i="70"/>
  <c r="I4505" i="70"/>
  <c r="I4497" i="70"/>
  <c r="I4489" i="70"/>
  <c r="I4481" i="70"/>
  <c r="I4473" i="70"/>
  <c r="I4465" i="70"/>
  <c r="I4457" i="70"/>
  <c r="I4449" i="70"/>
  <c r="I4441" i="70"/>
  <c r="I4433" i="70"/>
  <c r="I4425" i="70"/>
  <c r="I4417" i="70"/>
  <c r="I4409" i="70"/>
  <c r="I4401" i="70"/>
  <c r="I4393" i="70"/>
  <c r="I4385" i="70"/>
  <c r="L4385" i="70" s="1"/>
  <c r="I4377" i="70"/>
  <c r="I4369" i="70"/>
  <c r="I4361" i="70"/>
  <c r="I4353" i="70"/>
  <c r="I4345" i="70"/>
  <c r="I4337" i="70"/>
  <c r="I4329" i="70"/>
  <c r="I4321" i="70"/>
  <c r="I4313" i="70"/>
  <c r="I4305" i="70"/>
  <c r="I4297" i="70"/>
  <c r="I4289" i="70"/>
  <c r="I4281" i="70"/>
  <c r="I4273" i="70"/>
  <c r="I4265" i="70"/>
  <c r="I4257" i="70"/>
  <c r="I4249" i="70"/>
  <c r="I4241" i="70"/>
  <c r="L4241" i="70" s="1"/>
  <c r="I4233" i="70"/>
  <c r="I4225" i="70"/>
  <c r="I4217" i="70"/>
  <c r="I4209" i="70"/>
  <c r="I4201" i="70"/>
  <c r="I4107" i="70"/>
  <c r="I3979" i="70"/>
  <c r="H3894" i="70"/>
  <c r="H3878" i="70"/>
  <c r="I3836" i="70"/>
  <c r="I4163" i="70"/>
  <c r="I4035" i="70"/>
  <c r="I3907" i="70"/>
  <c r="I4304" i="70"/>
  <c r="I4296" i="70"/>
  <c r="I4288" i="70"/>
  <c r="I4280" i="70"/>
  <c r="I4272" i="70"/>
  <c r="I4264" i="70"/>
  <c r="I4256" i="70"/>
  <c r="I4248" i="70"/>
  <c r="I4240" i="70"/>
  <c r="I4232" i="70"/>
  <c r="I4224" i="70"/>
  <c r="I4216" i="70"/>
  <c r="I4208" i="70"/>
  <c r="I4200" i="70"/>
  <c r="I4091" i="70"/>
  <c r="I3963" i="70"/>
  <c r="I3873" i="70"/>
  <c r="I3860" i="70"/>
  <c r="I3849" i="70"/>
  <c r="I3835" i="70"/>
  <c r="I3805" i="70"/>
  <c r="I4186" i="70"/>
  <c r="I4178" i="70"/>
  <c r="I4170" i="70"/>
  <c r="I4162" i="70"/>
  <c r="I4154" i="70"/>
  <c r="I4146" i="70"/>
  <c r="I4138" i="70"/>
  <c r="I4130" i="70"/>
  <c r="I4122" i="70"/>
  <c r="I4114" i="70"/>
  <c r="I4106" i="70"/>
  <c r="I4098" i="70"/>
  <c r="I4090" i="70"/>
  <c r="I4082" i="70"/>
  <c r="I4074" i="70"/>
  <c r="I4066" i="70"/>
  <c r="I4058" i="70"/>
  <c r="I4050" i="70"/>
  <c r="I4042" i="70"/>
  <c r="I4034" i="70"/>
  <c r="I4026" i="70"/>
  <c r="I4018" i="70"/>
  <c r="I4010" i="70"/>
  <c r="I4002" i="70"/>
  <c r="I3994" i="70"/>
  <c r="I3986" i="70"/>
  <c r="I3978" i="70"/>
  <c r="I3970" i="70"/>
  <c r="I3962" i="70"/>
  <c r="I3954" i="70"/>
  <c r="I3946" i="70"/>
  <c r="I3938" i="70"/>
  <c r="I3930" i="70"/>
  <c r="I3922" i="70"/>
  <c r="I3914" i="70"/>
  <c r="I3906" i="70"/>
  <c r="I3898" i="70"/>
  <c r="I3890" i="70"/>
  <c r="I3882" i="70"/>
  <c r="I3872" i="70"/>
  <c r="I3848" i="70"/>
  <c r="I3804" i="70"/>
  <c r="I3871" i="70"/>
  <c r="I3859" i="70"/>
  <c r="I3847" i="70"/>
  <c r="I3834" i="70"/>
  <c r="I3628" i="70"/>
  <c r="I4193" i="70"/>
  <c r="I4185" i="70"/>
  <c r="I4177" i="70"/>
  <c r="I4169" i="70"/>
  <c r="I4161" i="70"/>
  <c r="I4153" i="70"/>
  <c r="I4145" i="70"/>
  <c r="I4137" i="70"/>
  <c r="I4129" i="70"/>
  <c r="I4121" i="70"/>
  <c r="I4113" i="70"/>
  <c r="I4105" i="70"/>
  <c r="I4097" i="70"/>
  <c r="I4089" i="70"/>
  <c r="I4081" i="70"/>
  <c r="I4073" i="70"/>
  <c r="I4065" i="70"/>
  <c r="I4057" i="70"/>
  <c r="I4049" i="70"/>
  <c r="I4041" i="70"/>
  <c r="I4033" i="70"/>
  <c r="I4025" i="70"/>
  <c r="I4017" i="70"/>
  <c r="I4009" i="70"/>
  <c r="I4001" i="70"/>
  <c r="I3993" i="70"/>
  <c r="I3985" i="70"/>
  <c r="I3977" i="70"/>
  <c r="I3969" i="70"/>
  <c r="I3961" i="70"/>
  <c r="I3953" i="70"/>
  <c r="I3945" i="70"/>
  <c r="I3937" i="70"/>
  <c r="I3929" i="70"/>
  <c r="I3921" i="70"/>
  <c r="I3913" i="70"/>
  <c r="I3905" i="70"/>
  <c r="I3897" i="70"/>
  <c r="I3889" i="70"/>
  <c r="I3881" i="70"/>
  <c r="I3870" i="70"/>
  <c r="I3846" i="70"/>
  <c r="I3833" i="70"/>
  <c r="I3797" i="70"/>
  <c r="I3869" i="70"/>
  <c r="I3858" i="70"/>
  <c r="I3845" i="70"/>
  <c r="I3832" i="70"/>
  <c r="I3477" i="70"/>
  <c r="I4192" i="70"/>
  <c r="I4184" i="70"/>
  <c r="I4176" i="70"/>
  <c r="I4168" i="70"/>
  <c r="I4160" i="70"/>
  <c r="I4152" i="70"/>
  <c r="I4144" i="70"/>
  <c r="I4136" i="70"/>
  <c r="I4128" i="70"/>
  <c r="I4120" i="70"/>
  <c r="I4112" i="70"/>
  <c r="I4104" i="70"/>
  <c r="I4096" i="70"/>
  <c r="I4088" i="70"/>
  <c r="I4080" i="70"/>
  <c r="I4072" i="70"/>
  <c r="I4064" i="70"/>
  <c r="I4056" i="70"/>
  <c r="I4048" i="70"/>
  <c r="I4040" i="70"/>
  <c r="I4032" i="70"/>
  <c r="I4024" i="70"/>
  <c r="I4016" i="70"/>
  <c r="I4008" i="70"/>
  <c r="I4000" i="70"/>
  <c r="I3992" i="70"/>
  <c r="I3984" i="70"/>
  <c r="I3976" i="70"/>
  <c r="I3968" i="70"/>
  <c r="I3960" i="70"/>
  <c r="I3952" i="70"/>
  <c r="I3944" i="70"/>
  <c r="I3936" i="70"/>
  <c r="I3928" i="70"/>
  <c r="I3920" i="70"/>
  <c r="I3912" i="70"/>
  <c r="I3904" i="70"/>
  <c r="I3896" i="70"/>
  <c r="I3888" i="70"/>
  <c r="I3880" i="70"/>
  <c r="I3868" i="70"/>
  <c r="I3844" i="70"/>
  <c r="I3831" i="70"/>
  <c r="I3785" i="70"/>
  <c r="I3879" i="70"/>
  <c r="I3857" i="70"/>
  <c r="I3829" i="70"/>
  <c r="I3783" i="70"/>
  <c r="I3429" i="70"/>
  <c r="I4191" i="70"/>
  <c r="I4183" i="70"/>
  <c r="I4175" i="70"/>
  <c r="I4167" i="70"/>
  <c r="I4159" i="70"/>
  <c r="I4151" i="70"/>
  <c r="I4143" i="70"/>
  <c r="I4135" i="70"/>
  <c r="I4127" i="70"/>
  <c r="I4119" i="70"/>
  <c r="I4111" i="70"/>
  <c r="I4103" i="70"/>
  <c r="I4095" i="70"/>
  <c r="I4087" i="70"/>
  <c r="I4079" i="70"/>
  <c r="I4071" i="70"/>
  <c r="I4063" i="70"/>
  <c r="I4055" i="70"/>
  <c r="I4047" i="70"/>
  <c r="I4039" i="70"/>
  <c r="I4031" i="70"/>
  <c r="I4023" i="70"/>
  <c r="I4015" i="70"/>
  <c r="I4007" i="70"/>
  <c r="I3999" i="70"/>
  <c r="I3991" i="70"/>
  <c r="I3983" i="70"/>
  <c r="I3975" i="70"/>
  <c r="I3967" i="70"/>
  <c r="I3959" i="70"/>
  <c r="I3951" i="70"/>
  <c r="I3943" i="70"/>
  <c r="I3935" i="70"/>
  <c r="I3927" i="70"/>
  <c r="I3919" i="70"/>
  <c r="I3911" i="70"/>
  <c r="I3903" i="70"/>
  <c r="I3895" i="70"/>
  <c r="I3887" i="70"/>
  <c r="I3878" i="70"/>
  <c r="I3867" i="70"/>
  <c r="I3856" i="70"/>
  <c r="I3843" i="70"/>
  <c r="I3828" i="70"/>
  <c r="I3781" i="70"/>
  <c r="I3252" i="70"/>
  <c r="I3855" i="70"/>
  <c r="I3826" i="70"/>
  <c r="I3207" i="70"/>
  <c r="I4190" i="70"/>
  <c r="I4182" i="70"/>
  <c r="I4174" i="70"/>
  <c r="I4166" i="70"/>
  <c r="I4158" i="70"/>
  <c r="I4150" i="70"/>
  <c r="I4142" i="70"/>
  <c r="I4134" i="70"/>
  <c r="I4126" i="70"/>
  <c r="I4118" i="70"/>
  <c r="I4110" i="70"/>
  <c r="I4102" i="70"/>
  <c r="I4094" i="70"/>
  <c r="I4086" i="70"/>
  <c r="I4078" i="70"/>
  <c r="I4070" i="70"/>
  <c r="I4062" i="70"/>
  <c r="I4054" i="70"/>
  <c r="I4046" i="70"/>
  <c r="I4038" i="70"/>
  <c r="I4030" i="70"/>
  <c r="I4022" i="70"/>
  <c r="I4014" i="70"/>
  <c r="I4006" i="70"/>
  <c r="I3998" i="70"/>
  <c r="I3990" i="70"/>
  <c r="I3982" i="70"/>
  <c r="I3974" i="70"/>
  <c r="I3966" i="70"/>
  <c r="I3958" i="70"/>
  <c r="I3950" i="70"/>
  <c r="I3942" i="70"/>
  <c r="I3934" i="70"/>
  <c r="I3926" i="70"/>
  <c r="I3918" i="70"/>
  <c r="I3910" i="70"/>
  <c r="I3902" i="70"/>
  <c r="I3894" i="70"/>
  <c r="I3886" i="70"/>
  <c r="I3877" i="70"/>
  <c r="I3866" i="70"/>
  <c r="I3854" i="70"/>
  <c r="I3842" i="70"/>
  <c r="I3824" i="70"/>
  <c r="I3773" i="70"/>
  <c r="I3876" i="70"/>
  <c r="I3853" i="70"/>
  <c r="I3841" i="70"/>
  <c r="I3821" i="70"/>
  <c r="I3769" i="70"/>
  <c r="I4189" i="70"/>
  <c r="I4181" i="70"/>
  <c r="I4173" i="70"/>
  <c r="I4165" i="70"/>
  <c r="I4157" i="70"/>
  <c r="I4149" i="70"/>
  <c r="I4141" i="70"/>
  <c r="I4133" i="70"/>
  <c r="I4125" i="70"/>
  <c r="I4117" i="70"/>
  <c r="I4109" i="70"/>
  <c r="I4101" i="70"/>
  <c r="I4093" i="70"/>
  <c r="I4085" i="70"/>
  <c r="I4077" i="70"/>
  <c r="I4069" i="70"/>
  <c r="I4061" i="70"/>
  <c r="I4053" i="70"/>
  <c r="I4045" i="70"/>
  <c r="I4037" i="70"/>
  <c r="I4029" i="70"/>
  <c r="I4021" i="70"/>
  <c r="I4013" i="70"/>
  <c r="I4005" i="70"/>
  <c r="I3997" i="70"/>
  <c r="I3989" i="70"/>
  <c r="I3981" i="70"/>
  <c r="I3973" i="70"/>
  <c r="I3965" i="70"/>
  <c r="I3957" i="70"/>
  <c r="I3949" i="70"/>
  <c r="I3941" i="70"/>
  <c r="I3933" i="70"/>
  <c r="I3925" i="70"/>
  <c r="I3917" i="70"/>
  <c r="I3909" i="70"/>
  <c r="I3901" i="70"/>
  <c r="I3893" i="70"/>
  <c r="I3885" i="70"/>
  <c r="I3865" i="70"/>
  <c r="I3852" i="70"/>
  <c r="I3840" i="70"/>
  <c r="I3820" i="70"/>
  <c r="I3761" i="70"/>
  <c r="I2981" i="70"/>
  <c r="I3875" i="70"/>
  <c r="I3864" i="70"/>
  <c r="I3839" i="70"/>
  <c r="I3816" i="70"/>
  <c r="I3759" i="70"/>
  <c r="I4188" i="70"/>
  <c r="I4180" i="70"/>
  <c r="I4172" i="70"/>
  <c r="I4164" i="70"/>
  <c r="I4156" i="70"/>
  <c r="I4148" i="70"/>
  <c r="I4140" i="70"/>
  <c r="I4132" i="70"/>
  <c r="I4124" i="70"/>
  <c r="I4116" i="70"/>
  <c r="I4108" i="70"/>
  <c r="I4100" i="70"/>
  <c r="I4092" i="70"/>
  <c r="I4084" i="70"/>
  <c r="I4076" i="70"/>
  <c r="I4068" i="70"/>
  <c r="I4060" i="70"/>
  <c r="I4052" i="70"/>
  <c r="I4044" i="70"/>
  <c r="I4036" i="70"/>
  <c r="I4028" i="70"/>
  <c r="I4020" i="70"/>
  <c r="I4012" i="70"/>
  <c r="I4004" i="70"/>
  <c r="I3996" i="70"/>
  <c r="I3988" i="70"/>
  <c r="I3980" i="70"/>
  <c r="I3972" i="70"/>
  <c r="I3964" i="70"/>
  <c r="I3956" i="70"/>
  <c r="I3948" i="70"/>
  <c r="I3940" i="70"/>
  <c r="I3932" i="70"/>
  <c r="I3924" i="70"/>
  <c r="I3916" i="70"/>
  <c r="I3908" i="70"/>
  <c r="I3900" i="70"/>
  <c r="I3892" i="70"/>
  <c r="I3884" i="70"/>
  <c r="I3863" i="70"/>
  <c r="I3851" i="70"/>
  <c r="I3838" i="70"/>
  <c r="I3874" i="70"/>
  <c r="I3862" i="70"/>
  <c r="I3837" i="70"/>
  <c r="H3826" i="70"/>
  <c r="H3814" i="70"/>
  <c r="H3802" i="70"/>
  <c r="H3787" i="70"/>
  <c r="H3774" i="70"/>
  <c r="H3761" i="70"/>
  <c r="H3746" i="70"/>
  <c r="H3730" i="70"/>
  <c r="H3714" i="70"/>
  <c r="H3695" i="70"/>
  <c r="H3652" i="70"/>
  <c r="H3589" i="70"/>
  <c r="H3444" i="70"/>
  <c r="H3825" i="70"/>
  <c r="H3801" i="70"/>
  <c r="H3786" i="70"/>
  <c r="H3760" i="70"/>
  <c r="H3745" i="70"/>
  <c r="H3729" i="70"/>
  <c r="H3713" i="70"/>
  <c r="H3694" i="70"/>
  <c r="H3651" i="70"/>
  <c r="H3564" i="70"/>
  <c r="H3437" i="70"/>
  <c r="H3850" i="70"/>
  <c r="H3842" i="70"/>
  <c r="M3842" i="70" s="1"/>
  <c r="H3834" i="70"/>
  <c r="H3813" i="70"/>
  <c r="H3800" i="70"/>
  <c r="H3773" i="70"/>
  <c r="H3744" i="70"/>
  <c r="H3728" i="70"/>
  <c r="H3712" i="70"/>
  <c r="H3693" i="70"/>
  <c r="H3650" i="70"/>
  <c r="H3558" i="70"/>
  <c r="H3436" i="70"/>
  <c r="H3824" i="70"/>
  <c r="H3799" i="70"/>
  <c r="H3785" i="70"/>
  <c r="H3772" i="70"/>
  <c r="H3759" i="70"/>
  <c r="H3743" i="70"/>
  <c r="H3727" i="70"/>
  <c r="H3711" i="70"/>
  <c r="H3684" i="70"/>
  <c r="H3649" i="70"/>
  <c r="H3557" i="70"/>
  <c r="H3873" i="70"/>
  <c r="H3865" i="70"/>
  <c r="H3857" i="70"/>
  <c r="H3849" i="70"/>
  <c r="H3841" i="70"/>
  <c r="H3833" i="70"/>
  <c r="H3823" i="70"/>
  <c r="H3812" i="70"/>
  <c r="H3798" i="70"/>
  <c r="H3784" i="70"/>
  <c r="H3771" i="70"/>
  <c r="H3758" i="70"/>
  <c r="H3742" i="70"/>
  <c r="H3726" i="70"/>
  <c r="H3710" i="70"/>
  <c r="H3683" i="70"/>
  <c r="H3648" i="70"/>
  <c r="H3556" i="70"/>
  <c r="H3429" i="70"/>
  <c r="H3822" i="70"/>
  <c r="H3811" i="70"/>
  <c r="H3770" i="70"/>
  <c r="H3757" i="70"/>
  <c r="H3741" i="70"/>
  <c r="H3725" i="70"/>
  <c r="H3709" i="70"/>
  <c r="H3682" i="70"/>
  <c r="H3646" i="70"/>
  <c r="H3550" i="70"/>
  <c r="H3333" i="70"/>
  <c r="H3880" i="70"/>
  <c r="H3872" i="70"/>
  <c r="H3864" i="70"/>
  <c r="H3856" i="70"/>
  <c r="H3848" i="70"/>
  <c r="H3840" i="70"/>
  <c r="H3832" i="70"/>
  <c r="H3810" i="70"/>
  <c r="H3797" i="70"/>
  <c r="H3783" i="70"/>
  <c r="H3756" i="70"/>
  <c r="H3740" i="70"/>
  <c r="H3724" i="70"/>
  <c r="H3708" i="70"/>
  <c r="H3681" i="70"/>
  <c r="H3636" i="70"/>
  <c r="H3548" i="70"/>
  <c r="H3284" i="70"/>
  <c r="H3821" i="70"/>
  <c r="H3809" i="70"/>
  <c r="H3796" i="70"/>
  <c r="H3782" i="70"/>
  <c r="H3769" i="70"/>
  <c r="H3755" i="70"/>
  <c r="H3739" i="70"/>
  <c r="H3723" i="70"/>
  <c r="H3706" i="70"/>
  <c r="H3680" i="70"/>
  <c r="H3635" i="70"/>
  <c r="H3524" i="70"/>
  <c r="H3879" i="70"/>
  <c r="H3871" i="70"/>
  <c r="H3863" i="70"/>
  <c r="H3855" i="70"/>
  <c r="H3847" i="70"/>
  <c r="H3839" i="70"/>
  <c r="H3831" i="70"/>
  <c r="H3808" i="70"/>
  <c r="H3795" i="70"/>
  <c r="H3768" i="70"/>
  <c r="H3754" i="70"/>
  <c r="H3738" i="70"/>
  <c r="H3722" i="70"/>
  <c r="H3705" i="70"/>
  <c r="H3678" i="70"/>
  <c r="H3630" i="70"/>
  <c r="H3518" i="70"/>
  <c r="H3830" i="70"/>
  <c r="H3820" i="70"/>
  <c r="H3807" i="70"/>
  <c r="H3794" i="70"/>
  <c r="H3781" i="70"/>
  <c r="H3767" i="70"/>
  <c r="H3753" i="70"/>
  <c r="H3737" i="70"/>
  <c r="H3721" i="70"/>
  <c r="H3704" i="70"/>
  <c r="H3677" i="70"/>
  <c r="H3629" i="70"/>
  <c r="H3517" i="70"/>
  <c r="H3870" i="70"/>
  <c r="H3862" i="70"/>
  <c r="H3854" i="70"/>
  <c r="H3846" i="70"/>
  <c r="H3838" i="70"/>
  <c r="H3819" i="70"/>
  <c r="H3806" i="70"/>
  <c r="H3793" i="70"/>
  <c r="H3780" i="70"/>
  <c r="H3766" i="70"/>
  <c r="H3752" i="70"/>
  <c r="H3736" i="70"/>
  <c r="H3720" i="70"/>
  <c r="H3701" i="70"/>
  <c r="H3668" i="70"/>
  <c r="H3516" i="70"/>
  <c r="H3829" i="70"/>
  <c r="H3818" i="70"/>
  <c r="H3792" i="70"/>
  <c r="H3779" i="70"/>
  <c r="H3765" i="70"/>
  <c r="H3751" i="70"/>
  <c r="H3735" i="70"/>
  <c r="H3719" i="70"/>
  <c r="H3700" i="70"/>
  <c r="H3667" i="70"/>
  <c r="H3622" i="70"/>
  <c r="H3485" i="70"/>
  <c r="H2837" i="70"/>
  <c r="H3877" i="70"/>
  <c r="H3869" i="70"/>
  <c r="K3869" i="70" s="1"/>
  <c r="H3861" i="70"/>
  <c r="N3861" i="70" s="1"/>
  <c r="H3853" i="70"/>
  <c r="H3845" i="70"/>
  <c r="H3837" i="70"/>
  <c r="H3817" i="70"/>
  <c r="H3805" i="70"/>
  <c r="H3791" i="70"/>
  <c r="H3778" i="70"/>
  <c r="H3764" i="70"/>
  <c r="H3750" i="70"/>
  <c r="H3734" i="70"/>
  <c r="H3718" i="70"/>
  <c r="H3699" i="70"/>
  <c r="H3666" i="70"/>
  <c r="H3598" i="70"/>
  <c r="H3484" i="70"/>
  <c r="H3828" i="70"/>
  <c r="H3790" i="70"/>
  <c r="H3777" i="70"/>
  <c r="H3763" i="70"/>
  <c r="H3749" i="70"/>
  <c r="H3733" i="70"/>
  <c r="H3717" i="70"/>
  <c r="H3698" i="70"/>
  <c r="H3665" i="70"/>
  <c r="H3597" i="70"/>
  <c r="H3478" i="70"/>
  <c r="H3836" i="70"/>
  <c r="H3827" i="70"/>
  <c r="H3816" i="70"/>
  <c r="H3804" i="70"/>
  <c r="H3789" i="70"/>
  <c r="H3776" i="70"/>
  <c r="H3762" i="70"/>
  <c r="H3748" i="70"/>
  <c r="H3732" i="70"/>
  <c r="H3716" i="70"/>
  <c r="H3697" i="70"/>
  <c r="H3664" i="70"/>
  <c r="I3827" i="70"/>
  <c r="I3819" i="70"/>
  <c r="I3811" i="70"/>
  <c r="I3803" i="70"/>
  <c r="I3793" i="70"/>
  <c r="H3679" i="70"/>
  <c r="H3663" i="70"/>
  <c r="H3647" i="70"/>
  <c r="H3628" i="70"/>
  <c r="H3588" i="70"/>
  <c r="H3549" i="70"/>
  <c r="H3510" i="70"/>
  <c r="H3476" i="70"/>
  <c r="H3428" i="70"/>
  <c r="H3205" i="70"/>
  <c r="I3583" i="70"/>
  <c r="H3509" i="70"/>
  <c r="H3470" i="70"/>
  <c r="H3421" i="70"/>
  <c r="I3167" i="70"/>
  <c r="I3818" i="70"/>
  <c r="I3810" i="70"/>
  <c r="I3802" i="70"/>
  <c r="H3661" i="70"/>
  <c r="H3645" i="70"/>
  <c r="H3621" i="70"/>
  <c r="H3582" i="70"/>
  <c r="H3542" i="70"/>
  <c r="H3508" i="70"/>
  <c r="H3469" i="70"/>
  <c r="H3420" i="70"/>
  <c r="H3156" i="70"/>
  <c r="I3791" i="70"/>
  <c r="H3692" i="70"/>
  <c r="H3676" i="70"/>
  <c r="H3660" i="70"/>
  <c r="H3644" i="70"/>
  <c r="H3620" i="70"/>
  <c r="H3581" i="70"/>
  <c r="I3541" i="70"/>
  <c r="H3502" i="70"/>
  <c r="H3468" i="70"/>
  <c r="H3413" i="70"/>
  <c r="I3127" i="70"/>
  <c r="I3825" i="70"/>
  <c r="I3817" i="70"/>
  <c r="I3809" i="70"/>
  <c r="I3801" i="70"/>
  <c r="I3767" i="70"/>
  <c r="H3707" i="70"/>
  <c r="H3691" i="70"/>
  <c r="H3675" i="70"/>
  <c r="H3659" i="70"/>
  <c r="H3643" i="70"/>
  <c r="H3614" i="70"/>
  <c r="H3580" i="70"/>
  <c r="H3541" i="70"/>
  <c r="H3501" i="70"/>
  <c r="H3462" i="70"/>
  <c r="H3412" i="70"/>
  <c r="I3085" i="70"/>
  <c r="H3690" i="70"/>
  <c r="H3674" i="70"/>
  <c r="H3658" i="70"/>
  <c r="H3642" i="70"/>
  <c r="H3613" i="70"/>
  <c r="H3574" i="70"/>
  <c r="H3540" i="70"/>
  <c r="I3500" i="70"/>
  <c r="H3461" i="70"/>
  <c r="H3405" i="70"/>
  <c r="H3077" i="70"/>
  <c r="I3808" i="70"/>
  <c r="I3800" i="70"/>
  <c r="I3789" i="70"/>
  <c r="I3777" i="70"/>
  <c r="H3689" i="70"/>
  <c r="H3673" i="70"/>
  <c r="H3657" i="70"/>
  <c r="H3641" i="70"/>
  <c r="H3612" i="70"/>
  <c r="H3573" i="70"/>
  <c r="H3534" i="70"/>
  <c r="H3500" i="70"/>
  <c r="H3460" i="70"/>
  <c r="H3397" i="70"/>
  <c r="H3043" i="70"/>
  <c r="I3765" i="70"/>
  <c r="H3688" i="70"/>
  <c r="H3672" i="70"/>
  <c r="H3656" i="70"/>
  <c r="H3640" i="70"/>
  <c r="H3606" i="70"/>
  <c r="H3572" i="70"/>
  <c r="H3533" i="70"/>
  <c r="H3494" i="70"/>
  <c r="I3455" i="70"/>
  <c r="H3396" i="70"/>
  <c r="I2978" i="70"/>
  <c r="I3823" i="70"/>
  <c r="I3815" i="70"/>
  <c r="I3807" i="70"/>
  <c r="I3799" i="70"/>
  <c r="H3703" i="70"/>
  <c r="H3687" i="70"/>
  <c r="H3671" i="70"/>
  <c r="H3655" i="70"/>
  <c r="H3639" i="70"/>
  <c r="I3605" i="70"/>
  <c r="H3566" i="70"/>
  <c r="H3532" i="70"/>
  <c r="H3493" i="70"/>
  <c r="H3453" i="70"/>
  <c r="H3388" i="70"/>
  <c r="H2822" i="70"/>
  <c r="I3775" i="70"/>
  <c r="H3702" i="70"/>
  <c r="H3686" i="70"/>
  <c r="H3670" i="70"/>
  <c r="H3654" i="70"/>
  <c r="H3638" i="70"/>
  <c r="H3605" i="70"/>
  <c r="H3565" i="70"/>
  <c r="H3526" i="70"/>
  <c r="H3492" i="70"/>
  <c r="H3452" i="70"/>
  <c r="H3381" i="70"/>
  <c r="I3830" i="70"/>
  <c r="I3822" i="70"/>
  <c r="I3814" i="70"/>
  <c r="I3806" i="70"/>
  <c r="H3685" i="70"/>
  <c r="H3669" i="70"/>
  <c r="H3653" i="70"/>
  <c r="H3637" i="70"/>
  <c r="H3604" i="70"/>
  <c r="I3564" i="70"/>
  <c r="H3525" i="70"/>
  <c r="H3486" i="70"/>
  <c r="H3445" i="70"/>
  <c r="I3373" i="70"/>
  <c r="I3519" i="70"/>
  <c r="I3292" i="70"/>
  <c r="I3792" i="70"/>
  <c r="I3784" i="70"/>
  <c r="I3776" i="70"/>
  <c r="I3768" i="70"/>
  <c r="I3760" i="70"/>
  <c r="I3752" i="70"/>
  <c r="I3744" i="70"/>
  <c r="I3736" i="70"/>
  <c r="I3728" i="70"/>
  <c r="I3720" i="70"/>
  <c r="I3712" i="70"/>
  <c r="I3704" i="70"/>
  <c r="I3696" i="70"/>
  <c r="I3688" i="70"/>
  <c r="I3680" i="70"/>
  <c r="I3672" i="70"/>
  <c r="I3664" i="70"/>
  <c r="I3656" i="70"/>
  <c r="I3648" i="70"/>
  <c r="I3640" i="70"/>
  <c r="I3453" i="70"/>
  <c r="I3404" i="70"/>
  <c r="I3372" i="70"/>
  <c r="I3332" i="70"/>
  <c r="I3287" i="70"/>
  <c r="I3247" i="70"/>
  <c r="I3205" i="70"/>
  <c r="I3165" i="70"/>
  <c r="I3125" i="70"/>
  <c r="I3084" i="70"/>
  <c r="I2968" i="70"/>
  <c r="I3623" i="70"/>
  <c r="I3604" i="70"/>
  <c r="I3581" i="70"/>
  <c r="I3559" i="70"/>
  <c r="I3540" i="70"/>
  <c r="I3517" i="70"/>
  <c r="I3495" i="70"/>
  <c r="I3476" i="70"/>
  <c r="I3428" i="70"/>
  <c r="I3399" i="70"/>
  <c r="I3367" i="70"/>
  <c r="I3327" i="70"/>
  <c r="I3285" i="70"/>
  <c r="I3245" i="70"/>
  <c r="I3164" i="70"/>
  <c r="I3124" i="70"/>
  <c r="I3079" i="70"/>
  <c r="I2949" i="70"/>
  <c r="I3751" i="70"/>
  <c r="I3743" i="70"/>
  <c r="I3735" i="70"/>
  <c r="I3727" i="70"/>
  <c r="I3719" i="70"/>
  <c r="I3711" i="70"/>
  <c r="I3703" i="70"/>
  <c r="I3695" i="70"/>
  <c r="I3687" i="70"/>
  <c r="I3679" i="70"/>
  <c r="I3671" i="70"/>
  <c r="I3663" i="70"/>
  <c r="I3655" i="70"/>
  <c r="I3647" i="70"/>
  <c r="I3639" i="70"/>
  <c r="I3452" i="70"/>
  <c r="I3397" i="70"/>
  <c r="I3365" i="70"/>
  <c r="I3325" i="70"/>
  <c r="I3284" i="70"/>
  <c r="I3244" i="70"/>
  <c r="I3204" i="70"/>
  <c r="I3159" i="70"/>
  <c r="I3119" i="70"/>
  <c r="I3077" i="70"/>
  <c r="I2946" i="70"/>
  <c r="I3621" i="70"/>
  <c r="I3599" i="70"/>
  <c r="I3580" i="70"/>
  <c r="I3557" i="70"/>
  <c r="I3535" i="70"/>
  <c r="I3516" i="70"/>
  <c r="I3493" i="70"/>
  <c r="I3471" i="70"/>
  <c r="I3423" i="70"/>
  <c r="I3364" i="70"/>
  <c r="I3324" i="70"/>
  <c r="I3239" i="70"/>
  <c r="I3199" i="70"/>
  <c r="I3157" i="70"/>
  <c r="I3117" i="70"/>
  <c r="I2938" i="70"/>
  <c r="I3798" i="70"/>
  <c r="I3790" i="70"/>
  <c r="I3782" i="70"/>
  <c r="I3774" i="70"/>
  <c r="I3766" i="70"/>
  <c r="I3758" i="70"/>
  <c r="I3750" i="70"/>
  <c r="I3742" i="70"/>
  <c r="I3734" i="70"/>
  <c r="I3726" i="70"/>
  <c r="I3718" i="70"/>
  <c r="I3710" i="70"/>
  <c r="I3702" i="70"/>
  <c r="I3694" i="70"/>
  <c r="I3686" i="70"/>
  <c r="I3678" i="70"/>
  <c r="I3670" i="70"/>
  <c r="I3662" i="70"/>
  <c r="I3654" i="70"/>
  <c r="I3646" i="70"/>
  <c r="I3638" i="70"/>
  <c r="I3447" i="70"/>
  <c r="I3421" i="70"/>
  <c r="I3396" i="70"/>
  <c r="I3359" i="70"/>
  <c r="I3319" i="70"/>
  <c r="I3279" i="70"/>
  <c r="I3237" i="70"/>
  <c r="I3197" i="70"/>
  <c r="I3156" i="70"/>
  <c r="I3116" i="70"/>
  <c r="I3066" i="70"/>
  <c r="I2914" i="70"/>
  <c r="I3620" i="70"/>
  <c r="I3597" i="70"/>
  <c r="I3575" i="70"/>
  <c r="I3556" i="70"/>
  <c r="I3533" i="70"/>
  <c r="I3511" i="70"/>
  <c r="I3492" i="70"/>
  <c r="I3469" i="70"/>
  <c r="I3445" i="70"/>
  <c r="I3357" i="70"/>
  <c r="I3317" i="70"/>
  <c r="I3277" i="70"/>
  <c r="I3236" i="70"/>
  <c r="I3196" i="70"/>
  <c r="I3111" i="70"/>
  <c r="I3065" i="70"/>
  <c r="I2903" i="70"/>
  <c r="I3757" i="70"/>
  <c r="I3749" i="70"/>
  <c r="I3741" i="70"/>
  <c r="I3733" i="70"/>
  <c r="I3725" i="70"/>
  <c r="I3717" i="70"/>
  <c r="I3709" i="70"/>
  <c r="I3701" i="70"/>
  <c r="I3693" i="70"/>
  <c r="I3685" i="70"/>
  <c r="I3677" i="70"/>
  <c r="I3669" i="70"/>
  <c r="I3661" i="70"/>
  <c r="I3653" i="70"/>
  <c r="I3645" i="70"/>
  <c r="I3637" i="70"/>
  <c r="I3420" i="70"/>
  <c r="I3391" i="70"/>
  <c r="I3356" i="70"/>
  <c r="I3316" i="70"/>
  <c r="I3276" i="70"/>
  <c r="I3231" i="70"/>
  <c r="I3191" i="70"/>
  <c r="I3151" i="70"/>
  <c r="I3109" i="70"/>
  <c r="I3055" i="70"/>
  <c r="I2901" i="70"/>
  <c r="I3615" i="70"/>
  <c r="I3596" i="70"/>
  <c r="I3573" i="70"/>
  <c r="I3551" i="70"/>
  <c r="I3532" i="70"/>
  <c r="I3509" i="70"/>
  <c r="I3487" i="70"/>
  <c r="I3468" i="70"/>
  <c r="I3444" i="70"/>
  <c r="I3389" i="70"/>
  <c r="I3351" i="70"/>
  <c r="I3311" i="70"/>
  <c r="I3271" i="70"/>
  <c r="I3229" i="70"/>
  <c r="I3189" i="70"/>
  <c r="I3149" i="70"/>
  <c r="I3108" i="70"/>
  <c r="I3047" i="70"/>
  <c r="I2861" i="70"/>
  <c r="I3796" i="70"/>
  <c r="I3788" i="70"/>
  <c r="I3780" i="70"/>
  <c r="I3772" i="70"/>
  <c r="I3764" i="70"/>
  <c r="I3756" i="70"/>
  <c r="I3748" i="70"/>
  <c r="I3740" i="70"/>
  <c r="I3732" i="70"/>
  <c r="I3724" i="70"/>
  <c r="I3716" i="70"/>
  <c r="I3708" i="70"/>
  <c r="I3700" i="70"/>
  <c r="I3692" i="70"/>
  <c r="I3684" i="70"/>
  <c r="I3676" i="70"/>
  <c r="I3668" i="70"/>
  <c r="I3660" i="70"/>
  <c r="I3652" i="70"/>
  <c r="I3644" i="70"/>
  <c r="I3636" i="70"/>
  <c r="I3415" i="70"/>
  <c r="I3388" i="70"/>
  <c r="I3349" i="70"/>
  <c r="I3309" i="70"/>
  <c r="I3269" i="70"/>
  <c r="I3228" i="70"/>
  <c r="I3188" i="70"/>
  <c r="I3148" i="70"/>
  <c r="I3103" i="70"/>
  <c r="I3613" i="70"/>
  <c r="I3591" i="70"/>
  <c r="I3572" i="70"/>
  <c r="I3549" i="70"/>
  <c r="I3527" i="70"/>
  <c r="I3508" i="70"/>
  <c r="I3485" i="70"/>
  <c r="I3463" i="70"/>
  <c r="I3439" i="70"/>
  <c r="I3413" i="70"/>
  <c r="I3348" i="70"/>
  <c r="I3308" i="70"/>
  <c r="I3268" i="70"/>
  <c r="I3223" i="70"/>
  <c r="I3183" i="70"/>
  <c r="I3143" i="70"/>
  <c r="I3101" i="70"/>
  <c r="I3031" i="70"/>
  <c r="I2685" i="70"/>
  <c r="I3795" i="70"/>
  <c r="I3787" i="70"/>
  <c r="I3779" i="70"/>
  <c r="I3771" i="70"/>
  <c r="I3763" i="70"/>
  <c r="I3755" i="70"/>
  <c r="I3747" i="70"/>
  <c r="I3739" i="70"/>
  <c r="I3731" i="70"/>
  <c r="I3723" i="70"/>
  <c r="I3715" i="70"/>
  <c r="I3707" i="70"/>
  <c r="I3699" i="70"/>
  <c r="I3691" i="70"/>
  <c r="I3683" i="70"/>
  <c r="I3675" i="70"/>
  <c r="I3667" i="70"/>
  <c r="I3659" i="70"/>
  <c r="I3651" i="70"/>
  <c r="I3643" i="70"/>
  <c r="I3437" i="70"/>
  <c r="I3383" i="70"/>
  <c r="I3343" i="70"/>
  <c r="I3303" i="70"/>
  <c r="I3263" i="70"/>
  <c r="I3221" i="70"/>
  <c r="I3181" i="70"/>
  <c r="I3141" i="70"/>
  <c r="I3100" i="70"/>
  <c r="I3030" i="70"/>
  <c r="I3631" i="70"/>
  <c r="I3612" i="70"/>
  <c r="I3589" i="70"/>
  <c r="I3567" i="70"/>
  <c r="I3548" i="70"/>
  <c r="I3525" i="70"/>
  <c r="I3503" i="70"/>
  <c r="I3484" i="70"/>
  <c r="I3461" i="70"/>
  <c r="I3412" i="70"/>
  <c r="I3381" i="70"/>
  <c r="I3341" i="70"/>
  <c r="I3301" i="70"/>
  <c r="I3261" i="70"/>
  <c r="I3220" i="70"/>
  <c r="I3180" i="70"/>
  <c r="I3140" i="70"/>
  <c r="I3095" i="70"/>
  <c r="I3002" i="70"/>
  <c r="I3794" i="70"/>
  <c r="I3786" i="70"/>
  <c r="I3778" i="70"/>
  <c r="I3770" i="70"/>
  <c r="I3762" i="70"/>
  <c r="I3754" i="70"/>
  <c r="I3746" i="70"/>
  <c r="I3738" i="70"/>
  <c r="I3730" i="70"/>
  <c r="I3722" i="70"/>
  <c r="I3714" i="70"/>
  <c r="I3706" i="70"/>
  <c r="I3698" i="70"/>
  <c r="I3690" i="70"/>
  <c r="I3682" i="70"/>
  <c r="L3682" i="70" s="1"/>
  <c r="I3674" i="70"/>
  <c r="I3666" i="70"/>
  <c r="I3658" i="70"/>
  <c r="I3650" i="70"/>
  <c r="I3642" i="70"/>
  <c r="I3436" i="70"/>
  <c r="I3340" i="70"/>
  <c r="I3300" i="70"/>
  <c r="I3260" i="70"/>
  <c r="I3215" i="70"/>
  <c r="I3175" i="70"/>
  <c r="I3135" i="70"/>
  <c r="I3093" i="70"/>
  <c r="I2991" i="70"/>
  <c r="I3629" i="70"/>
  <c r="I3607" i="70"/>
  <c r="I3588" i="70"/>
  <c r="I3565" i="70"/>
  <c r="I3543" i="70"/>
  <c r="I3524" i="70"/>
  <c r="I3501" i="70"/>
  <c r="I3479" i="70"/>
  <c r="I3460" i="70"/>
  <c r="I3407" i="70"/>
  <c r="I3380" i="70"/>
  <c r="I3335" i="70"/>
  <c r="I3295" i="70"/>
  <c r="I3255" i="70"/>
  <c r="I3213" i="70"/>
  <c r="I3173" i="70"/>
  <c r="I3133" i="70"/>
  <c r="I3092" i="70"/>
  <c r="I2989" i="70"/>
  <c r="I3753" i="70"/>
  <c r="I3745" i="70"/>
  <c r="I3737" i="70"/>
  <c r="I3729" i="70"/>
  <c r="I3721" i="70"/>
  <c r="I3713" i="70"/>
  <c r="I3705" i="70"/>
  <c r="I3697" i="70"/>
  <c r="I3689" i="70"/>
  <c r="I3681" i="70"/>
  <c r="I3673" i="70"/>
  <c r="I3665" i="70"/>
  <c r="I3657" i="70"/>
  <c r="I3649" i="70"/>
  <c r="I3641" i="70"/>
  <c r="I3431" i="70"/>
  <c r="I3405" i="70"/>
  <c r="I3375" i="70"/>
  <c r="I3333" i="70"/>
  <c r="I3293" i="70"/>
  <c r="I3253" i="70"/>
  <c r="I3212" i="70"/>
  <c r="I3172" i="70"/>
  <c r="I3132" i="70"/>
  <c r="I3087" i="70"/>
  <c r="H3357" i="70"/>
  <c r="H3308" i="70"/>
  <c r="H3229" i="70"/>
  <c r="H3180" i="70"/>
  <c r="H3101" i="70"/>
  <c r="H3076" i="70"/>
  <c r="H3042" i="70"/>
  <c r="H2995" i="70"/>
  <c r="H2813" i="70"/>
  <c r="H3332" i="70"/>
  <c r="H3253" i="70"/>
  <c r="H3204" i="70"/>
  <c r="H3125" i="70"/>
  <c r="H3075" i="70"/>
  <c r="H3035" i="70"/>
  <c r="H2812" i="70"/>
  <c r="H3356" i="70"/>
  <c r="H3277" i="70"/>
  <c r="H3228" i="70"/>
  <c r="H3149" i="70"/>
  <c r="H3100" i="70"/>
  <c r="H3070" i="70"/>
  <c r="H2991" i="70"/>
  <c r="H2938" i="70"/>
  <c r="H2810" i="70"/>
  <c r="H3380" i="70"/>
  <c r="H3301" i="70"/>
  <c r="H3252" i="70"/>
  <c r="H3173" i="70"/>
  <c r="H3124" i="70"/>
  <c r="H3067" i="70"/>
  <c r="H3031" i="70"/>
  <c r="H2990" i="70"/>
  <c r="H2937" i="70"/>
  <c r="H2754" i="70"/>
  <c r="H3404" i="70"/>
  <c r="H3325" i="70"/>
  <c r="H3276" i="70"/>
  <c r="H3197" i="70"/>
  <c r="H3148" i="70"/>
  <c r="H2722" i="70"/>
  <c r="H3349" i="70"/>
  <c r="H3300" i="70"/>
  <c r="H3221" i="70"/>
  <c r="H3172" i="70"/>
  <c r="H3093" i="70"/>
  <c r="H3066" i="70"/>
  <c r="H3030" i="70"/>
  <c r="H2719" i="70"/>
  <c r="H3373" i="70"/>
  <c r="H3324" i="70"/>
  <c r="H3245" i="70"/>
  <c r="H3196" i="70"/>
  <c r="H3117" i="70"/>
  <c r="H3022" i="70"/>
  <c r="H2903" i="70"/>
  <c r="H2718" i="70"/>
  <c r="H3348" i="70"/>
  <c r="H3269" i="70"/>
  <c r="H3220" i="70"/>
  <c r="H3141" i="70"/>
  <c r="H3092" i="70"/>
  <c r="H3060" i="70"/>
  <c r="H3019" i="70"/>
  <c r="H2978" i="70"/>
  <c r="H2902" i="70"/>
  <c r="H2693" i="70"/>
  <c r="H3372" i="70"/>
  <c r="H3293" i="70"/>
  <c r="H3244" i="70"/>
  <c r="H3165" i="70"/>
  <c r="H3116" i="70"/>
  <c r="H3057" i="70"/>
  <c r="H3018" i="70"/>
  <c r="H2977" i="70"/>
  <c r="H2536" i="70"/>
  <c r="H3317" i="70"/>
  <c r="H3268" i="70"/>
  <c r="H3189" i="70"/>
  <c r="H3140" i="70"/>
  <c r="H3056" i="70"/>
  <c r="H3017" i="70"/>
  <c r="H2976" i="70"/>
  <c r="H2876" i="70"/>
  <c r="H2438" i="70"/>
  <c r="H3341" i="70"/>
  <c r="H3292" i="70"/>
  <c r="H3213" i="70"/>
  <c r="H3164" i="70"/>
  <c r="H3085" i="70"/>
  <c r="H3016" i="70"/>
  <c r="H2863" i="70"/>
  <c r="H3365" i="70"/>
  <c r="H3316" i="70"/>
  <c r="H3237" i="70"/>
  <c r="H3188" i="70"/>
  <c r="H3109" i="70"/>
  <c r="H3055" i="70"/>
  <c r="H3009" i="70"/>
  <c r="H2965" i="70"/>
  <c r="H2862" i="70"/>
  <c r="H3389" i="70"/>
  <c r="H3340" i="70"/>
  <c r="H3261" i="70"/>
  <c r="H3212" i="70"/>
  <c r="H3133" i="70"/>
  <c r="H3084" i="70"/>
  <c r="H3005" i="70"/>
  <c r="H2964" i="70"/>
  <c r="H3364" i="70"/>
  <c r="H3285" i="70"/>
  <c r="H3236" i="70"/>
  <c r="H3157" i="70"/>
  <c r="H3108" i="70"/>
  <c r="H3045" i="70"/>
  <c r="H3004" i="70"/>
  <c r="H2963" i="70"/>
  <c r="H2861" i="70"/>
  <c r="H3309" i="70"/>
  <c r="H3260" i="70"/>
  <c r="H3181" i="70"/>
  <c r="H3132" i="70"/>
  <c r="H3044" i="70"/>
  <c r="H3003" i="70"/>
  <c r="H2962" i="70"/>
  <c r="I3634" i="70"/>
  <c r="I3626" i="70"/>
  <c r="I3618" i="70"/>
  <c r="I3610" i="70"/>
  <c r="I3602" i="70"/>
  <c r="I3594" i="70"/>
  <c r="I3586" i="70"/>
  <c r="I3578" i="70"/>
  <c r="I3570" i="70"/>
  <c r="I3562" i="70"/>
  <c r="I3554" i="70"/>
  <c r="I3546" i="70"/>
  <c r="I3538" i="70"/>
  <c r="I3530" i="70"/>
  <c r="I3522" i="70"/>
  <c r="I3514" i="70"/>
  <c r="I3506" i="70"/>
  <c r="I3498" i="70"/>
  <c r="I3490" i="70"/>
  <c r="I3482" i="70"/>
  <c r="I3474" i="70"/>
  <c r="I3466" i="70"/>
  <c r="I3458" i="70"/>
  <c r="I3450" i="70"/>
  <c r="I3442" i="70"/>
  <c r="I3434" i="70"/>
  <c r="I3426" i="70"/>
  <c r="I3418" i="70"/>
  <c r="I3410" i="70"/>
  <c r="I3402" i="70"/>
  <c r="I3394" i="70"/>
  <c r="I3386" i="70"/>
  <c r="I3378" i="70"/>
  <c r="I3370" i="70"/>
  <c r="I3362" i="70"/>
  <c r="I3354" i="70"/>
  <c r="I3346" i="70"/>
  <c r="I3338" i="70"/>
  <c r="I3330" i="70"/>
  <c r="I3322" i="70"/>
  <c r="I3314" i="70"/>
  <c r="I3306" i="70"/>
  <c r="I3298" i="70"/>
  <c r="I3290" i="70"/>
  <c r="I3282" i="70"/>
  <c r="I3274" i="70"/>
  <c r="I3266" i="70"/>
  <c r="I3258" i="70"/>
  <c r="I3250" i="70"/>
  <c r="I3242" i="70"/>
  <c r="I3234" i="70"/>
  <c r="I3226" i="70"/>
  <c r="I3218" i="70"/>
  <c r="I3210" i="70"/>
  <c r="I3202" i="70"/>
  <c r="I3194" i="70"/>
  <c r="I3186" i="70"/>
  <c r="I3178" i="70"/>
  <c r="I3170" i="70"/>
  <c r="I3162" i="70"/>
  <c r="I3154" i="70"/>
  <c r="I3146" i="70"/>
  <c r="I3138" i="70"/>
  <c r="I3130" i="70"/>
  <c r="I3122" i="70"/>
  <c r="I3114" i="70"/>
  <c r="I3106" i="70"/>
  <c r="I3098" i="70"/>
  <c r="I3090" i="70"/>
  <c r="I3082" i="70"/>
  <c r="I3073" i="70"/>
  <c r="I3063" i="70"/>
  <c r="H3053" i="70"/>
  <c r="I3039" i="70"/>
  <c r="H3027" i="70"/>
  <c r="I3013" i="70"/>
  <c r="I3000" i="70"/>
  <c r="H2987" i="70"/>
  <c r="H2973" i="70"/>
  <c r="H2959" i="70"/>
  <c r="H2927" i="70"/>
  <c r="H2890" i="70"/>
  <c r="I2850" i="70"/>
  <c r="H2792" i="70"/>
  <c r="H2685" i="70"/>
  <c r="H3634" i="70"/>
  <c r="H3626" i="70"/>
  <c r="H3618" i="70"/>
  <c r="H3610" i="70"/>
  <c r="H3602" i="70"/>
  <c r="H3594" i="70"/>
  <c r="H3586" i="70"/>
  <c r="H3578" i="70"/>
  <c r="H3570" i="70"/>
  <c r="H3562" i="70"/>
  <c r="H3554" i="70"/>
  <c r="H3546" i="70"/>
  <c r="H3538" i="70"/>
  <c r="H3530" i="70"/>
  <c r="H3522" i="70"/>
  <c r="H3514" i="70"/>
  <c r="H3506" i="70"/>
  <c r="H3498" i="70"/>
  <c r="H3490" i="70"/>
  <c r="H3482" i="70"/>
  <c r="H3474" i="70"/>
  <c r="H3466" i="70"/>
  <c r="H3458" i="70"/>
  <c r="H3450" i="70"/>
  <c r="H3442" i="70"/>
  <c r="H3434" i="70"/>
  <c r="H3426" i="70"/>
  <c r="H3418" i="70"/>
  <c r="H3410" i="70"/>
  <c r="H3402" i="70"/>
  <c r="H3394" i="70"/>
  <c r="H3386" i="70"/>
  <c r="H3378" i="70"/>
  <c r="H3370" i="70"/>
  <c r="H3362" i="70"/>
  <c r="H3354" i="70"/>
  <c r="H3346" i="70"/>
  <c r="H3338" i="70"/>
  <c r="H3330" i="70"/>
  <c r="H3322" i="70"/>
  <c r="H3314" i="70"/>
  <c r="H3306" i="70"/>
  <c r="H3298" i="70"/>
  <c r="H3290" i="70"/>
  <c r="H3282" i="70"/>
  <c r="H3274" i="70"/>
  <c r="H3266" i="70"/>
  <c r="H3258" i="70"/>
  <c r="H3250" i="70"/>
  <c r="H3242" i="70"/>
  <c r="H3234" i="70"/>
  <c r="H3226" i="70"/>
  <c r="H3218" i="70"/>
  <c r="H3210" i="70"/>
  <c r="H3202" i="70"/>
  <c r="H3194" i="70"/>
  <c r="H3186" i="70"/>
  <c r="H3178" i="70"/>
  <c r="H3170" i="70"/>
  <c r="H3162" i="70"/>
  <c r="H3154" i="70"/>
  <c r="H3146" i="70"/>
  <c r="H3138" i="70"/>
  <c r="H3130" i="70"/>
  <c r="H3122" i="70"/>
  <c r="H3114" i="70"/>
  <c r="H3106" i="70"/>
  <c r="H3098" i="70"/>
  <c r="H3090" i="70"/>
  <c r="H3082" i="70"/>
  <c r="H3073" i="70"/>
  <c r="H3063" i="70"/>
  <c r="H3052" i="70"/>
  <c r="H3039" i="70"/>
  <c r="H3026" i="70"/>
  <c r="H3013" i="70"/>
  <c r="H3000" i="70"/>
  <c r="H2986" i="70"/>
  <c r="H2972" i="70"/>
  <c r="H2958" i="70"/>
  <c r="H2926" i="70"/>
  <c r="H2889" i="70"/>
  <c r="H2850" i="70"/>
  <c r="I2788" i="70"/>
  <c r="H2654" i="70"/>
  <c r="I3633" i="70"/>
  <c r="I3625" i="70"/>
  <c r="I3617" i="70"/>
  <c r="I3609" i="70"/>
  <c r="I3601" i="70"/>
  <c r="I3593" i="70"/>
  <c r="I3585" i="70"/>
  <c r="I3577" i="70"/>
  <c r="I3569" i="70"/>
  <c r="I3561" i="70"/>
  <c r="I3553" i="70"/>
  <c r="I3545" i="70"/>
  <c r="I3537" i="70"/>
  <c r="I3529" i="70"/>
  <c r="I3521" i="70"/>
  <c r="I3513" i="70"/>
  <c r="I3505" i="70"/>
  <c r="I3497" i="70"/>
  <c r="I3489" i="70"/>
  <c r="I3481" i="70"/>
  <c r="I3473" i="70"/>
  <c r="I3465" i="70"/>
  <c r="I3457" i="70"/>
  <c r="I3449" i="70"/>
  <c r="I3441" i="70"/>
  <c r="I3433" i="70"/>
  <c r="I3425" i="70"/>
  <c r="I3417" i="70"/>
  <c r="I3409" i="70"/>
  <c r="I3401" i="70"/>
  <c r="I3393" i="70"/>
  <c r="I3385" i="70"/>
  <c r="I3377" i="70"/>
  <c r="I3369" i="70"/>
  <c r="I3361" i="70"/>
  <c r="I3353" i="70"/>
  <c r="I3345" i="70"/>
  <c r="I3337" i="70"/>
  <c r="I3329" i="70"/>
  <c r="I3321" i="70"/>
  <c r="I3313" i="70"/>
  <c r="I3305" i="70"/>
  <c r="I3297" i="70"/>
  <c r="I3289" i="70"/>
  <c r="I3281" i="70"/>
  <c r="I3273" i="70"/>
  <c r="I3265" i="70"/>
  <c r="I3257" i="70"/>
  <c r="I3249" i="70"/>
  <c r="I3241" i="70"/>
  <c r="I3233" i="70"/>
  <c r="I3225" i="70"/>
  <c r="I3217" i="70"/>
  <c r="I3209" i="70"/>
  <c r="I3201" i="70"/>
  <c r="I3193" i="70"/>
  <c r="I3185" i="70"/>
  <c r="I3177" i="70"/>
  <c r="I3169" i="70"/>
  <c r="I3161" i="70"/>
  <c r="I3153" i="70"/>
  <c r="I3145" i="70"/>
  <c r="I3137" i="70"/>
  <c r="I3129" i="70"/>
  <c r="I3121" i="70"/>
  <c r="I3113" i="70"/>
  <c r="I3105" i="70"/>
  <c r="I3097" i="70"/>
  <c r="I3089" i="70"/>
  <c r="I3081" i="70"/>
  <c r="H3072" i="70"/>
  <c r="I3062" i="70"/>
  <c r="H3051" i="70"/>
  <c r="I3038" i="70"/>
  <c r="H3025" i="70"/>
  <c r="H3012" i="70"/>
  <c r="H2999" i="70"/>
  <c r="H2985" i="70"/>
  <c r="H2971" i="70"/>
  <c r="I2957" i="70"/>
  <c r="I2925" i="70"/>
  <c r="H2888" i="70"/>
  <c r="I2849" i="70"/>
  <c r="H2783" i="70"/>
  <c r="H2645" i="70"/>
  <c r="H3633" i="70"/>
  <c r="H3625" i="70"/>
  <c r="H3617" i="70"/>
  <c r="H3609" i="70"/>
  <c r="H3601" i="70"/>
  <c r="H3593" i="70"/>
  <c r="H3585" i="70"/>
  <c r="H3577" i="70"/>
  <c r="H3569" i="70"/>
  <c r="H3561" i="70"/>
  <c r="H3553" i="70"/>
  <c r="H3545" i="70"/>
  <c r="H3537" i="70"/>
  <c r="H3529" i="70"/>
  <c r="H3521" i="70"/>
  <c r="H3513" i="70"/>
  <c r="H3505" i="70"/>
  <c r="H3497" i="70"/>
  <c r="H3489" i="70"/>
  <c r="H3481" i="70"/>
  <c r="H3473" i="70"/>
  <c r="H3465" i="70"/>
  <c r="H3457" i="70"/>
  <c r="H3449" i="70"/>
  <c r="H3441" i="70"/>
  <c r="H3433" i="70"/>
  <c r="H3425" i="70"/>
  <c r="H3417" i="70"/>
  <c r="H3409" i="70"/>
  <c r="H3401" i="70"/>
  <c r="H3393" i="70"/>
  <c r="H3385" i="70"/>
  <c r="H3377" i="70"/>
  <c r="H3369" i="70"/>
  <c r="H3361" i="70"/>
  <c r="H3353" i="70"/>
  <c r="H3345" i="70"/>
  <c r="H3337" i="70"/>
  <c r="H3329" i="70"/>
  <c r="H3321" i="70"/>
  <c r="H3313" i="70"/>
  <c r="H3305" i="70"/>
  <c r="H3297" i="70"/>
  <c r="H3289" i="70"/>
  <c r="H3281" i="70"/>
  <c r="H3273" i="70"/>
  <c r="H3265" i="70"/>
  <c r="H3257" i="70"/>
  <c r="H3249" i="70"/>
  <c r="H3241" i="70"/>
  <c r="H3233" i="70"/>
  <c r="H3225" i="70"/>
  <c r="H3217" i="70"/>
  <c r="H3209" i="70"/>
  <c r="H3201" i="70"/>
  <c r="H3193" i="70"/>
  <c r="H3185" i="70"/>
  <c r="H3177" i="70"/>
  <c r="H3169" i="70"/>
  <c r="H3161" i="70"/>
  <c r="H3153" i="70"/>
  <c r="H3145" i="70"/>
  <c r="H3137" i="70"/>
  <c r="H3129" i="70"/>
  <c r="H3121" i="70"/>
  <c r="H3113" i="70"/>
  <c r="H3105" i="70"/>
  <c r="H3097" i="70"/>
  <c r="H3089" i="70"/>
  <c r="H3081" i="70"/>
  <c r="I3071" i="70"/>
  <c r="H3062" i="70"/>
  <c r="H3050" i="70"/>
  <c r="H3038" i="70"/>
  <c r="H3024" i="70"/>
  <c r="H3011" i="70"/>
  <c r="H2998" i="70"/>
  <c r="H2984" i="70"/>
  <c r="I2970" i="70"/>
  <c r="H2957" i="70"/>
  <c r="H2925" i="70"/>
  <c r="H2887" i="70"/>
  <c r="H2840" i="70"/>
  <c r="H2782" i="70"/>
  <c r="H2640" i="70"/>
  <c r="I3632" i="70"/>
  <c r="I3624" i="70"/>
  <c r="I3616" i="70"/>
  <c r="I3608" i="70"/>
  <c r="I3600" i="70"/>
  <c r="I3592" i="70"/>
  <c r="I3584" i="70"/>
  <c r="I3576" i="70"/>
  <c r="I3568" i="70"/>
  <c r="I3560" i="70"/>
  <c r="I3552" i="70"/>
  <c r="I3544" i="70"/>
  <c r="I3536" i="70"/>
  <c r="I3528" i="70"/>
  <c r="I3520" i="70"/>
  <c r="I3512" i="70"/>
  <c r="I3504" i="70"/>
  <c r="I3496" i="70"/>
  <c r="I3488" i="70"/>
  <c r="I3480" i="70"/>
  <c r="I3472" i="70"/>
  <c r="I3464" i="70"/>
  <c r="I3456" i="70"/>
  <c r="I3448" i="70"/>
  <c r="I3440" i="70"/>
  <c r="I3432" i="70"/>
  <c r="I3424" i="70"/>
  <c r="I3416" i="70"/>
  <c r="I3408" i="70"/>
  <c r="I3400" i="70"/>
  <c r="I3392" i="70"/>
  <c r="I3384" i="70"/>
  <c r="I3376" i="70"/>
  <c r="I3368" i="70"/>
  <c r="I3360" i="70"/>
  <c r="I3352" i="70"/>
  <c r="I3344" i="70"/>
  <c r="I3336" i="70"/>
  <c r="I3328" i="70"/>
  <c r="I3320" i="70"/>
  <c r="I3312" i="70"/>
  <c r="I3304" i="70"/>
  <c r="I3296" i="70"/>
  <c r="I3288" i="70"/>
  <c r="I3280" i="70"/>
  <c r="I3272" i="70"/>
  <c r="I3264" i="70"/>
  <c r="I3256" i="70"/>
  <c r="I3248" i="70"/>
  <c r="I3240" i="70"/>
  <c r="I3232" i="70"/>
  <c r="I3224" i="70"/>
  <c r="I3216" i="70"/>
  <c r="I3208" i="70"/>
  <c r="I3200" i="70"/>
  <c r="I3192" i="70"/>
  <c r="I3184" i="70"/>
  <c r="I3176" i="70"/>
  <c r="I3168" i="70"/>
  <c r="I3160" i="70"/>
  <c r="I3152" i="70"/>
  <c r="I3144" i="70"/>
  <c r="I3136" i="70"/>
  <c r="I3128" i="70"/>
  <c r="I3120" i="70"/>
  <c r="I3112" i="70"/>
  <c r="I3104" i="70"/>
  <c r="I3096" i="70"/>
  <c r="I3088" i="70"/>
  <c r="I3080" i="70"/>
  <c r="H3071" i="70"/>
  <c r="I3061" i="70"/>
  <c r="H3049" i="70"/>
  <c r="H3037" i="70"/>
  <c r="I3023" i="70"/>
  <c r="I3010" i="70"/>
  <c r="H2997" i="70"/>
  <c r="H2983" i="70"/>
  <c r="H2970" i="70"/>
  <c r="H2953" i="70"/>
  <c r="H2924" i="70"/>
  <c r="H2877" i="70"/>
  <c r="H2839" i="70"/>
  <c r="H2766" i="70"/>
  <c r="H2639" i="70"/>
  <c r="H3632" i="70"/>
  <c r="H3624" i="70"/>
  <c r="H3616" i="70"/>
  <c r="H3608" i="70"/>
  <c r="H3600" i="70"/>
  <c r="H3592" i="70"/>
  <c r="H3584" i="70"/>
  <c r="H3576" i="70"/>
  <c r="H3568" i="70"/>
  <c r="H3560" i="70"/>
  <c r="H3552" i="70"/>
  <c r="H3544" i="70"/>
  <c r="H3536" i="70"/>
  <c r="H3528" i="70"/>
  <c r="H3520" i="70"/>
  <c r="H3512" i="70"/>
  <c r="H3504" i="70"/>
  <c r="H3496" i="70"/>
  <c r="H3488" i="70"/>
  <c r="H3480" i="70"/>
  <c r="H3472" i="70"/>
  <c r="H3464" i="70"/>
  <c r="H3456" i="70"/>
  <c r="H3448" i="70"/>
  <c r="H3440" i="70"/>
  <c r="H3432" i="70"/>
  <c r="H3424" i="70"/>
  <c r="H3416" i="70"/>
  <c r="H3408" i="70"/>
  <c r="H3400" i="70"/>
  <c r="H3392" i="70"/>
  <c r="H3384" i="70"/>
  <c r="H3376" i="70"/>
  <c r="H3368" i="70"/>
  <c r="H3360" i="70"/>
  <c r="H3352" i="70"/>
  <c r="H3344" i="70"/>
  <c r="H3336" i="70"/>
  <c r="H3328" i="70"/>
  <c r="H3320" i="70"/>
  <c r="H3312" i="70"/>
  <c r="H3304" i="70"/>
  <c r="H3296" i="70"/>
  <c r="H3288" i="70"/>
  <c r="H3280" i="70"/>
  <c r="H3272" i="70"/>
  <c r="H3264" i="70"/>
  <c r="H3256" i="70"/>
  <c r="H3248" i="70"/>
  <c r="H3240" i="70"/>
  <c r="H3232" i="70"/>
  <c r="H3224" i="70"/>
  <c r="H3216" i="70"/>
  <c r="H3208" i="70"/>
  <c r="H3200" i="70"/>
  <c r="H3192" i="70"/>
  <c r="H3184" i="70"/>
  <c r="H3176" i="70"/>
  <c r="H3168" i="70"/>
  <c r="H3160" i="70"/>
  <c r="H3152" i="70"/>
  <c r="H3144" i="70"/>
  <c r="H3136" i="70"/>
  <c r="H3128" i="70"/>
  <c r="H3120" i="70"/>
  <c r="H3112" i="70"/>
  <c r="H3104" i="70"/>
  <c r="H3096" i="70"/>
  <c r="H3088" i="70"/>
  <c r="H3080" i="70"/>
  <c r="I3070" i="70"/>
  <c r="H3061" i="70"/>
  <c r="H3048" i="70"/>
  <c r="H3036" i="70"/>
  <c r="H3023" i="70"/>
  <c r="H3010" i="70"/>
  <c r="H2996" i="70"/>
  <c r="H2982" i="70"/>
  <c r="H2969" i="70"/>
  <c r="H2952" i="70"/>
  <c r="H2915" i="70"/>
  <c r="I2876" i="70"/>
  <c r="H2838" i="70"/>
  <c r="H2757" i="70"/>
  <c r="H2629" i="70"/>
  <c r="H3631" i="70"/>
  <c r="H3623" i="70"/>
  <c r="H3615" i="70"/>
  <c r="H3607" i="70"/>
  <c r="H3599" i="70"/>
  <c r="H3591" i="70"/>
  <c r="H3583" i="70"/>
  <c r="H3575" i="70"/>
  <c r="H3567" i="70"/>
  <c r="H3559" i="70"/>
  <c r="H3551" i="70"/>
  <c r="H3543" i="70"/>
  <c r="H3535" i="70"/>
  <c r="H3527" i="70"/>
  <c r="H3519" i="70"/>
  <c r="H3511" i="70"/>
  <c r="H3503" i="70"/>
  <c r="H3495" i="70"/>
  <c r="H3487" i="70"/>
  <c r="H3479" i="70"/>
  <c r="H3471" i="70"/>
  <c r="H3463" i="70"/>
  <c r="H3455" i="70"/>
  <c r="H3447" i="70"/>
  <c r="H3439" i="70"/>
  <c r="H3431" i="70"/>
  <c r="H3423" i="70"/>
  <c r="H3415" i="70"/>
  <c r="H3407" i="70"/>
  <c r="H3399" i="70"/>
  <c r="H3391" i="70"/>
  <c r="H3383" i="70"/>
  <c r="H3375" i="70"/>
  <c r="H3367" i="70"/>
  <c r="H3359" i="70"/>
  <c r="H3351" i="70"/>
  <c r="H3343" i="70"/>
  <c r="H3335" i="70"/>
  <c r="H3327" i="70"/>
  <c r="H3319" i="70"/>
  <c r="H3311" i="70"/>
  <c r="H3303" i="70"/>
  <c r="H3295" i="70"/>
  <c r="H3287" i="70"/>
  <c r="H3279" i="70"/>
  <c r="H3271" i="70"/>
  <c r="H3263" i="70"/>
  <c r="H3255" i="70"/>
  <c r="H3247" i="70"/>
  <c r="H3239" i="70"/>
  <c r="H3231" i="70"/>
  <c r="H3223" i="70"/>
  <c r="H3215" i="70"/>
  <c r="H3207" i="70"/>
  <c r="H3199" i="70"/>
  <c r="H3191" i="70"/>
  <c r="H3183" i="70"/>
  <c r="H3175" i="70"/>
  <c r="H3167" i="70"/>
  <c r="H3159" i="70"/>
  <c r="H3151" i="70"/>
  <c r="H3143" i="70"/>
  <c r="H3135" i="70"/>
  <c r="H3127" i="70"/>
  <c r="H3119" i="70"/>
  <c r="H3111" i="70"/>
  <c r="H3103" i="70"/>
  <c r="H3095" i="70"/>
  <c r="H3087" i="70"/>
  <c r="H3079" i="70"/>
  <c r="I3069" i="70"/>
  <c r="H3059" i="70"/>
  <c r="H3047" i="70"/>
  <c r="H3034" i="70"/>
  <c r="I3021" i="70"/>
  <c r="H3008" i="70"/>
  <c r="H2994" i="70"/>
  <c r="H2981" i="70"/>
  <c r="H2968" i="70"/>
  <c r="H2949" i="70"/>
  <c r="H2914" i="70"/>
  <c r="H2875" i="70"/>
  <c r="H2825" i="70"/>
  <c r="H2751" i="70"/>
  <c r="H2521" i="70"/>
  <c r="I3630" i="70"/>
  <c r="I3622" i="70"/>
  <c r="I3614" i="70"/>
  <c r="I3606" i="70"/>
  <c r="I3598" i="70"/>
  <c r="I3590" i="70"/>
  <c r="I3582" i="70"/>
  <c r="I3574" i="70"/>
  <c r="I3566" i="70"/>
  <c r="I3558" i="70"/>
  <c r="I3550" i="70"/>
  <c r="I3542" i="70"/>
  <c r="I3534" i="70"/>
  <c r="I3526" i="70"/>
  <c r="I3518" i="70"/>
  <c r="I3510" i="70"/>
  <c r="I3502" i="70"/>
  <c r="I3494" i="70"/>
  <c r="I3486" i="70"/>
  <c r="I3478" i="70"/>
  <c r="I3470" i="70"/>
  <c r="I3462" i="70"/>
  <c r="I3454" i="70"/>
  <c r="I3446" i="70"/>
  <c r="I3438" i="70"/>
  <c r="I3430" i="70"/>
  <c r="I3422" i="70"/>
  <c r="I3414" i="70"/>
  <c r="I3406" i="70"/>
  <c r="I3398" i="70"/>
  <c r="I3390" i="70"/>
  <c r="I3382" i="70"/>
  <c r="I3374" i="70"/>
  <c r="I3366" i="70"/>
  <c r="I3358" i="70"/>
  <c r="I3350" i="70"/>
  <c r="I3342" i="70"/>
  <c r="I3334" i="70"/>
  <c r="I3326" i="70"/>
  <c r="I3318" i="70"/>
  <c r="I3310" i="70"/>
  <c r="I3302" i="70"/>
  <c r="I3294" i="70"/>
  <c r="I3286" i="70"/>
  <c r="I3278" i="70"/>
  <c r="I3270" i="70"/>
  <c r="I3262" i="70"/>
  <c r="I3254" i="70"/>
  <c r="I3246" i="70"/>
  <c r="I3238" i="70"/>
  <c r="I3230" i="70"/>
  <c r="I3222" i="70"/>
  <c r="I3214" i="70"/>
  <c r="I3206" i="70"/>
  <c r="I3198" i="70"/>
  <c r="I3190" i="70"/>
  <c r="I3182" i="70"/>
  <c r="I3174" i="70"/>
  <c r="I3166" i="70"/>
  <c r="I3158" i="70"/>
  <c r="I3150" i="70"/>
  <c r="I3142" i="70"/>
  <c r="I3134" i="70"/>
  <c r="I3126" i="70"/>
  <c r="I3118" i="70"/>
  <c r="I3110" i="70"/>
  <c r="I3102" i="70"/>
  <c r="I3094" i="70"/>
  <c r="I3086" i="70"/>
  <c r="I3078" i="70"/>
  <c r="H3069" i="70"/>
  <c r="I3058" i="70"/>
  <c r="I3046" i="70"/>
  <c r="H3033" i="70"/>
  <c r="H3021" i="70"/>
  <c r="H3007" i="70"/>
  <c r="H2993" i="70"/>
  <c r="H2980" i="70"/>
  <c r="H2967" i="70"/>
  <c r="H2948" i="70"/>
  <c r="H2913" i="70"/>
  <c r="H2874" i="70"/>
  <c r="H2824" i="70"/>
  <c r="H2733" i="70"/>
  <c r="H2518" i="70"/>
  <c r="H3454" i="70"/>
  <c r="H3446" i="70"/>
  <c r="H3438" i="70"/>
  <c r="H3430" i="70"/>
  <c r="H3422" i="70"/>
  <c r="H3414" i="70"/>
  <c r="H3406" i="70"/>
  <c r="H3398" i="70"/>
  <c r="H3390" i="70"/>
  <c r="H3382" i="70"/>
  <c r="H3374" i="70"/>
  <c r="H3366" i="70"/>
  <c r="H3358" i="70"/>
  <c r="H3350" i="70"/>
  <c r="H3342" i="70"/>
  <c r="H3334" i="70"/>
  <c r="H3326" i="70"/>
  <c r="H3318" i="70"/>
  <c r="H3310" i="70"/>
  <c r="H3302" i="70"/>
  <c r="H3294" i="70"/>
  <c r="H3286" i="70"/>
  <c r="H3278" i="70"/>
  <c r="H3270" i="70"/>
  <c r="H3262" i="70"/>
  <c r="H3254" i="70"/>
  <c r="H3246" i="70"/>
  <c r="H3238" i="70"/>
  <c r="H3230" i="70"/>
  <c r="H3222" i="70"/>
  <c r="H3214" i="70"/>
  <c r="H3206" i="70"/>
  <c r="H3198" i="70"/>
  <c r="H3190" i="70"/>
  <c r="H3182" i="70"/>
  <c r="H3174" i="70"/>
  <c r="H3166" i="70"/>
  <c r="H3158" i="70"/>
  <c r="H3150" i="70"/>
  <c r="H3142" i="70"/>
  <c r="H3134" i="70"/>
  <c r="H3126" i="70"/>
  <c r="H3118" i="70"/>
  <c r="H3110" i="70"/>
  <c r="H3102" i="70"/>
  <c r="H3094" i="70"/>
  <c r="H3086" i="70"/>
  <c r="H3078" i="70"/>
  <c r="H3068" i="70"/>
  <c r="H3058" i="70"/>
  <c r="H3046" i="70"/>
  <c r="H3032" i="70"/>
  <c r="H3020" i="70"/>
  <c r="H3006" i="70"/>
  <c r="H2992" i="70"/>
  <c r="H2979" i="70"/>
  <c r="H2966" i="70"/>
  <c r="H2947" i="70"/>
  <c r="H2912" i="70"/>
  <c r="H2864" i="70"/>
  <c r="H2823" i="70"/>
  <c r="H2727" i="70"/>
  <c r="H2512" i="70"/>
  <c r="I3635" i="70"/>
  <c r="I3627" i="70"/>
  <c r="I3619" i="70"/>
  <c r="I3611" i="70"/>
  <c r="I3603" i="70"/>
  <c r="I3595" i="70"/>
  <c r="I3587" i="70"/>
  <c r="I3579" i="70"/>
  <c r="I3571" i="70"/>
  <c r="I3563" i="70"/>
  <c r="I3555" i="70"/>
  <c r="I3547" i="70"/>
  <c r="I3539" i="70"/>
  <c r="I3531" i="70"/>
  <c r="I3523" i="70"/>
  <c r="I3515" i="70"/>
  <c r="I3507" i="70"/>
  <c r="I3499" i="70"/>
  <c r="I3491" i="70"/>
  <c r="I3483" i="70"/>
  <c r="I3475" i="70"/>
  <c r="I3467" i="70"/>
  <c r="I3459" i="70"/>
  <c r="I3451" i="70"/>
  <c r="I3443" i="70"/>
  <c r="I3435" i="70"/>
  <c r="I3427" i="70"/>
  <c r="I3419" i="70"/>
  <c r="I3411" i="70"/>
  <c r="I3403" i="70"/>
  <c r="I3395" i="70"/>
  <c r="I3387" i="70"/>
  <c r="I3379" i="70"/>
  <c r="I3371" i="70"/>
  <c r="I3363" i="70"/>
  <c r="I3355" i="70"/>
  <c r="I3347" i="70"/>
  <c r="I3339" i="70"/>
  <c r="I3331" i="70"/>
  <c r="I3323" i="70"/>
  <c r="I3315" i="70"/>
  <c r="I3307" i="70"/>
  <c r="I3299" i="70"/>
  <c r="I3291" i="70"/>
  <c r="I3283" i="70"/>
  <c r="I3275" i="70"/>
  <c r="I3267" i="70"/>
  <c r="I3259" i="70"/>
  <c r="I3251" i="70"/>
  <c r="I3243" i="70"/>
  <c r="I3235" i="70"/>
  <c r="I3227" i="70"/>
  <c r="I3219" i="70"/>
  <c r="I3211" i="70"/>
  <c r="I3203" i="70"/>
  <c r="I3195" i="70"/>
  <c r="I3187" i="70"/>
  <c r="I3179" i="70"/>
  <c r="I3171" i="70"/>
  <c r="I3163" i="70"/>
  <c r="I3155" i="70"/>
  <c r="I3147" i="70"/>
  <c r="I3139" i="70"/>
  <c r="I3131" i="70"/>
  <c r="I3123" i="70"/>
  <c r="I3115" i="70"/>
  <c r="I3107" i="70"/>
  <c r="I3099" i="70"/>
  <c r="I3091" i="70"/>
  <c r="I3083" i="70"/>
  <c r="I3074" i="70"/>
  <c r="H3065" i="70"/>
  <c r="I3054" i="70"/>
  <c r="H3041" i="70"/>
  <c r="H3029" i="70"/>
  <c r="H3015" i="70"/>
  <c r="H3002" i="70"/>
  <c r="H2989" i="70"/>
  <c r="H2975" i="70"/>
  <c r="H2960" i="70"/>
  <c r="H2936" i="70"/>
  <c r="H2901" i="70"/>
  <c r="H2852" i="70"/>
  <c r="H2809" i="70"/>
  <c r="H2686" i="70"/>
  <c r="H3627" i="70"/>
  <c r="H3619" i="70"/>
  <c r="H3611" i="70"/>
  <c r="H3603" i="70"/>
  <c r="H3595" i="70"/>
  <c r="H3587" i="70"/>
  <c r="H3579" i="70"/>
  <c r="H3571" i="70"/>
  <c r="H3563" i="70"/>
  <c r="H3555" i="70"/>
  <c r="H3547" i="70"/>
  <c r="H3539" i="70"/>
  <c r="H3531" i="70"/>
  <c r="H3523" i="70"/>
  <c r="H3515" i="70"/>
  <c r="H3507" i="70"/>
  <c r="H3499" i="70"/>
  <c r="H3491" i="70"/>
  <c r="H3483" i="70"/>
  <c r="H3475" i="70"/>
  <c r="H3467" i="70"/>
  <c r="H3459" i="70"/>
  <c r="H3451" i="70"/>
  <c r="H3443" i="70"/>
  <c r="H3435" i="70"/>
  <c r="H3427" i="70"/>
  <c r="H3419" i="70"/>
  <c r="H3411" i="70"/>
  <c r="H3403" i="70"/>
  <c r="H3395" i="70"/>
  <c r="H3387" i="70"/>
  <c r="H3379" i="70"/>
  <c r="H3371" i="70"/>
  <c r="H3363" i="70"/>
  <c r="H3355" i="70"/>
  <c r="H3347" i="70"/>
  <c r="H3339" i="70"/>
  <c r="H3331" i="70"/>
  <c r="H3323" i="70"/>
  <c r="H3315" i="70"/>
  <c r="H3307" i="70"/>
  <c r="H3299" i="70"/>
  <c r="H3291" i="70"/>
  <c r="H3283" i="70"/>
  <c r="H3275" i="70"/>
  <c r="H3267" i="70"/>
  <c r="H3259" i="70"/>
  <c r="H3251" i="70"/>
  <c r="H3243" i="70"/>
  <c r="H3235" i="70"/>
  <c r="H3227" i="70"/>
  <c r="H3219" i="70"/>
  <c r="H3211" i="70"/>
  <c r="H3203" i="70"/>
  <c r="H3195" i="70"/>
  <c r="H3187" i="70"/>
  <c r="H3179" i="70"/>
  <c r="H3171" i="70"/>
  <c r="H3163" i="70"/>
  <c r="H3155" i="70"/>
  <c r="H3147" i="70"/>
  <c r="H3139" i="70"/>
  <c r="H3131" i="70"/>
  <c r="H3123" i="70"/>
  <c r="H3115" i="70"/>
  <c r="H3107" i="70"/>
  <c r="H3099" i="70"/>
  <c r="H3091" i="70"/>
  <c r="H3083" i="70"/>
  <c r="H3074" i="70"/>
  <c r="H3064" i="70"/>
  <c r="H3054" i="70"/>
  <c r="H3040" i="70"/>
  <c r="H3028" i="70"/>
  <c r="H3014" i="70"/>
  <c r="H3001" i="70"/>
  <c r="H2988" i="70"/>
  <c r="H2974" i="70"/>
  <c r="I2959" i="70"/>
  <c r="I2935" i="70"/>
  <c r="H2891" i="70"/>
  <c r="H2851" i="70"/>
  <c r="I2808" i="70"/>
  <c r="I2823" i="70"/>
  <c r="I2253" i="70"/>
  <c r="I3053" i="70"/>
  <c r="I3045" i="70"/>
  <c r="I3037" i="70"/>
  <c r="I3029" i="70"/>
  <c r="I2999" i="70"/>
  <c r="I2967" i="70"/>
  <c r="H2946" i="70"/>
  <c r="H2935" i="70"/>
  <c r="H2923" i="70"/>
  <c r="I2911" i="70"/>
  <c r="I2900" i="70"/>
  <c r="H2886" i="70"/>
  <c r="I2873" i="70"/>
  <c r="I2860" i="70"/>
  <c r="H2849" i="70"/>
  <c r="H2836" i="70"/>
  <c r="H2821" i="70"/>
  <c r="H2808" i="70"/>
  <c r="I2781" i="70"/>
  <c r="H2750" i="70"/>
  <c r="I2717" i="70"/>
  <c r="I2682" i="70"/>
  <c r="H2628" i="70"/>
  <c r="H2511" i="70"/>
  <c r="H2956" i="70"/>
  <c r="H2945" i="70"/>
  <c r="H2934" i="70"/>
  <c r="I2922" i="70"/>
  <c r="H2911" i="70"/>
  <c r="H2900" i="70"/>
  <c r="H2885" i="70"/>
  <c r="H2873" i="70"/>
  <c r="H2860" i="70"/>
  <c r="H2848" i="70"/>
  <c r="H2834" i="70"/>
  <c r="I2820" i="70"/>
  <c r="H2807" i="70"/>
  <c r="I2780" i="70"/>
  <c r="H2749" i="70"/>
  <c r="I2716" i="70"/>
  <c r="H2681" i="70"/>
  <c r="H2627" i="70"/>
  <c r="I2485" i="70"/>
  <c r="I3076" i="70"/>
  <c r="I3068" i="70"/>
  <c r="I3060" i="70"/>
  <c r="I3052" i="70"/>
  <c r="I3044" i="70"/>
  <c r="I3036" i="70"/>
  <c r="I3028" i="70"/>
  <c r="I3008" i="70"/>
  <c r="I2976" i="70"/>
  <c r="H2955" i="70"/>
  <c r="I2944" i="70"/>
  <c r="I2933" i="70"/>
  <c r="H2922" i="70"/>
  <c r="H2910" i="70"/>
  <c r="H2899" i="70"/>
  <c r="H2884" i="70"/>
  <c r="H2872" i="70"/>
  <c r="H2859" i="70"/>
  <c r="H2847" i="70"/>
  <c r="H2833" i="70"/>
  <c r="H2820" i="70"/>
  <c r="H2805" i="70"/>
  <c r="I2778" i="70"/>
  <c r="I2748" i="70"/>
  <c r="I2714" i="70"/>
  <c r="I2680" i="70"/>
  <c r="H2621" i="70"/>
  <c r="H2458" i="70"/>
  <c r="I3018" i="70"/>
  <c r="I2997" i="70"/>
  <c r="I2986" i="70"/>
  <c r="I2965" i="70"/>
  <c r="I2954" i="70"/>
  <c r="H2944" i="70"/>
  <c r="H2933" i="70"/>
  <c r="H2921" i="70"/>
  <c r="I2909" i="70"/>
  <c r="H2898" i="70"/>
  <c r="H2883" i="70"/>
  <c r="H2871" i="70"/>
  <c r="H2858" i="70"/>
  <c r="H2846" i="70"/>
  <c r="H2832" i="70"/>
  <c r="I2818" i="70"/>
  <c r="I2804" i="70"/>
  <c r="H2778" i="70"/>
  <c r="I2746" i="70"/>
  <c r="H2714" i="70"/>
  <c r="H2680" i="70"/>
  <c r="H2602" i="70"/>
  <c r="H2455" i="70"/>
  <c r="I3075" i="70"/>
  <c r="I3067" i="70"/>
  <c r="I3059" i="70"/>
  <c r="I3051" i="70"/>
  <c r="I3043" i="70"/>
  <c r="I3035" i="70"/>
  <c r="I3027" i="70"/>
  <c r="I3007" i="70"/>
  <c r="I2975" i="70"/>
  <c r="H2954" i="70"/>
  <c r="I2943" i="70"/>
  <c r="H2932" i="70"/>
  <c r="H2920" i="70"/>
  <c r="H2909" i="70"/>
  <c r="H2897" i="70"/>
  <c r="I2882" i="70"/>
  <c r="H2870" i="70"/>
  <c r="H2857" i="70"/>
  <c r="H2845" i="70"/>
  <c r="I2831" i="70"/>
  <c r="H2818" i="70"/>
  <c r="H2802" i="70"/>
  <c r="I2775" i="70"/>
  <c r="H2741" i="70"/>
  <c r="I2706" i="70"/>
  <c r="I2672" i="70"/>
  <c r="H2600" i="70"/>
  <c r="H2454" i="70"/>
  <c r="H2943" i="70"/>
  <c r="H2931" i="70"/>
  <c r="I2919" i="70"/>
  <c r="H2908" i="70"/>
  <c r="H2896" i="70"/>
  <c r="H2882" i="70"/>
  <c r="I2869" i="70"/>
  <c r="I2856" i="70"/>
  <c r="H2844" i="70"/>
  <c r="H2831" i="70"/>
  <c r="I2817" i="70"/>
  <c r="H2801" i="70"/>
  <c r="H2770" i="70"/>
  <c r="H2738" i="70"/>
  <c r="H2705" i="70"/>
  <c r="H2669" i="70"/>
  <c r="I2599" i="70"/>
  <c r="I2450" i="70"/>
  <c r="I3050" i="70"/>
  <c r="I3042" i="70"/>
  <c r="I3034" i="70"/>
  <c r="I3026" i="70"/>
  <c r="I3016" i="70"/>
  <c r="I2984" i="70"/>
  <c r="I2952" i="70"/>
  <c r="H2942" i="70"/>
  <c r="I2930" i="70"/>
  <c r="H2919" i="70"/>
  <c r="H2907" i="70"/>
  <c r="H2895" i="70"/>
  <c r="H2881" i="70"/>
  <c r="H2869" i="70"/>
  <c r="H2856" i="70"/>
  <c r="H2843" i="70"/>
  <c r="H2830" i="70"/>
  <c r="H2817" i="70"/>
  <c r="H2799" i="70"/>
  <c r="I2769" i="70"/>
  <c r="H2737" i="70"/>
  <c r="H2704" i="70"/>
  <c r="H2666" i="70"/>
  <c r="H2598" i="70"/>
  <c r="H2439" i="70"/>
  <c r="I3005" i="70"/>
  <c r="I2994" i="70"/>
  <c r="I2973" i="70"/>
  <c r="I2962" i="70"/>
  <c r="I2941" i="70"/>
  <c r="H2930" i="70"/>
  <c r="H2918" i="70"/>
  <c r="I2906" i="70"/>
  <c r="H2894" i="70"/>
  <c r="H2880" i="70"/>
  <c r="H2868" i="70"/>
  <c r="H2855" i="70"/>
  <c r="I2842" i="70"/>
  <c r="H2829" i="70"/>
  <c r="I2816" i="70"/>
  <c r="H2798" i="70"/>
  <c r="H2769" i="70"/>
  <c r="I2736" i="70"/>
  <c r="I2703" i="70"/>
  <c r="H2663" i="70"/>
  <c r="H2576" i="70"/>
  <c r="H2437" i="70"/>
  <c r="I3057" i="70"/>
  <c r="I3049" i="70"/>
  <c r="I3041" i="70"/>
  <c r="I3033" i="70"/>
  <c r="I3025" i="70"/>
  <c r="I3015" i="70"/>
  <c r="I2983" i="70"/>
  <c r="I2951" i="70"/>
  <c r="H2941" i="70"/>
  <c r="H2929" i="70"/>
  <c r="I2917" i="70"/>
  <c r="H2906" i="70"/>
  <c r="I2893" i="70"/>
  <c r="I2879" i="70"/>
  <c r="H2867" i="70"/>
  <c r="H2854" i="70"/>
  <c r="H2842" i="70"/>
  <c r="I2828" i="70"/>
  <c r="H2816" i="70"/>
  <c r="I2797" i="70"/>
  <c r="I2768" i="70"/>
  <c r="H2736" i="70"/>
  <c r="H2703" i="70"/>
  <c r="I2661" i="70"/>
  <c r="H2575" i="70"/>
  <c r="I2364" i="70"/>
  <c r="H2961" i="70"/>
  <c r="H2951" i="70"/>
  <c r="H2940" i="70"/>
  <c r="H2928" i="70"/>
  <c r="H2917" i="70"/>
  <c r="H2905" i="70"/>
  <c r="H2893" i="70"/>
  <c r="H2879" i="70"/>
  <c r="H2866" i="70"/>
  <c r="H2853" i="70"/>
  <c r="I2841" i="70"/>
  <c r="H2828" i="70"/>
  <c r="H2815" i="70"/>
  <c r="H2797" i="70"/>
  <c r="I2767" i="70"/>
  <c r="H2735" i="70"/>
  <c r="H2701" i="70"/>
  <c r="H2661" i="70"/>
  <c r="H2574" i="70"/>
  <c r="I3072" i="70"/>
  <c r="I3064" i="70"/>
  <c r="I3056" i="70"/>
  <c r="I3048" i="70"/>
  <c r="I3040" i="70"/>
  <c r="I3032" i="70"/>
  <c r="I3024" i="70"/>
  <c r="I2992" i="70"/>
  <c r="I2960" i="70"/>
  <c r="H2950" i="70"/>
  <c r="H2939" i="70"/>
  <c r="I2927" i="70"/>
  <c r="H2916" i="70"/>
  <c r="H2904" i="70"/>
  <c r="H2892" i="70"/>
  <c r="H2878" i="70"/>
  <c r="H2865" i="70"/>
  <c r="I2852" i="70"/>
  <c r="H2841" i="70"/>
  <c r="H2826" i="70"/>
  <c r="H2814" i="70"/>
  <c r="H2793" i="70"/>
  <c r="H2767" i="70"/>
  <c r="H2734" i="70"/>
  <c r="H2697" i="70"/>
  <c r="H2658" i="70"/>
  <c r="H2549" i="70"/>
  <c r="I2840" i="70"/>
  <c r="I2792" i="70"/>
  <c r="I2696" i="70"/>
  <c r="I2759" i="70"/>
  <c r="I2535" i="70"/>
  <c r="I3022" i="70"/>
  <c r="I3014" i="70"/>
  <c r="I3006" i="70"/>
  <c r="I2998" i="70"/>
  <c r="I2990" i="70"/>
  <c r="I2982" i="70"/>
  <c r="I2974" i="70"/>
  <c r="I2966" i="70"/>
  <c r="I2958" i="70"/>
  <c r="I2950" i="70"/>
  <c r="I2942" i="70"/>
  <c r="I2934" i="70"/>
  <c r="I2926" i="70"/>
  <c r="I2918" i="70"/>
  <c r="I2910" i="70"/>
  <c r="I2892" i="70"/>
  <c r="I2807" i="70"/>
  <c r="I2793" i="70"/>
  <c r="H2781" i="70"/>
  <c r="H2768" i="70"/>
  <c r="I2749" i="70"/>
  <c r="I2735" i="70"/>
  <c r="H2717" i="70"/>
  <c r="H2702" i="70"/>
  <c r="H2682" i="70"/>
  <c r="H2662" i="70"/>
  <c r="H2632" i="70"/>
  <c r="H2596" i="70"/>
  <c r="H2519" i="70"/>
  <c r="I2453" i="70"/>
  <c r="I3020" i="70"/>
  <c r="I3012" i="70"/>
  <c r="I3004" i="70"/>
  <c r="I2996" i="70"/>
  <c r="I2988" i="70"/>
  <c r="I2980" i="70"/>
  <c r="I2972" i="70"/>
  <c r="I2964" i="70"/>
  <c r="I2956" i="70"/>
  <c r="I2948" i="70"/>
  <c r="I2940" i="70"/>
  <c r="I2932" i="70"/>
  <c r="I2924" i="70"/>
  <c r="I2916" i="70"/>
  <c r="I2908" i="70"/>
  <c r="I2868" i="70"/>
  <c r="I2858" i="70"/>
  <c r="I2826" i="70"/>
  <c r="H2804" i="70"/>
  <c r="I2791" i="70"/>
  <c r="I2777" i="70"/>
  <c r="H2765" i="70"/>
  <c r="H2746" i="70"/>
  <c r="H2729" i="70"/>
  <c r="I2713" i="70"/>
  <c r="H2696" i="70"/>
  <c r="H2679" i="70"/>
  <c r="H2657" i="70"/>
  <c r="H2626" i="70"/>
  <c r="I2573" i="70"/>
  <c r="I2509" i="70"/>
  <c r="H2391" i="70"/>
  <c r="I2888" i="70"/>
  <c r="I2837" i="70"/>
  <c r="I2802" i="70"/>
  <c r="H2791" i="70"/>
  <c r="H2777" i="70"/>
  <c r="H2761" i="70"/>
  <c r="I2745" i="70"/>
  <c r="I2728" i="70"/>
  <c r="H2713" i="70"/>
  <c r="I2695" i="70"/>
  <c r="H2674" i="70"/>
  <c r="H2656" i="70"/>
  <c r="H2625" i="70"/>
  <c r="H2573" i="70"/>
  <c r="H2509" i="70"/>
  <c r="I2376" i="70"/>
  <c r="I3019" i="70"/>
  <c r="I3011" i="70"/>
  <c r="I3003" i="70"/>
  <c r="I2995" i="70"/>
  <c r="I2987" i="70"/>
  <c r="I2979" i="70"/>
  <c r="I2971" i="70"/>
  <c r="I2963" i="70"/>
  <c r="I2955" i="70"/>
  <c r="I2947" i="70"/>
  <c r="I2939" i="70"/>
  <c r="I2931" i="70"/>
  <c r="I2923" i="70"/>
  <c r="I2915" i="70"/>
  <c r="I2907" i="70"/>
  <c r="I2877" i="70"/>
  <c r="I2857" i="70"/>
  <c r="I2847" i="70"/>
  <c r="H2790" i="70"/>
  <c r="I2776" i="70"/>
  <c r="I2760" i="70"/>
  <c r="H2745" i="70"/>
  <c r="H2728" i="70"/>
  <c r="H2712" i="70"/>
  <c r="H2695" i="70"/>
  <c r="I2673" i="70"/>
  <c r="I2655" i="70"/>
  <c r="H2624" i="70"/>
  <c r="H2569" i="70"/>
  <c r="H2493" i="70"/>
  <c r="H2375" i="70"/>
  <c r="I2897" i="70"/>
  <c r="I2887" i="70"/>
  <c r="I2866" i="70"/>
  <c r="I2836" i="70"/>
  <c r="I2813" i="70"/>
  <c r="I2801" i="70"/>
  <c r="H2789" i="70"/>
  <c r="H2776" i="70"/>
  <c r="H2760" i="70"/>
  <c r="H2744" i="70"/>
  <c r="I2727" i="70"/>
  <c r="H2709" i="70"/>
  <c r="H2694" i="70"/>
  <c r="H2673" i="70"/>
  <c r="H2655" i="70"/>
  <c r="I2621" i="70"/>
  <c r="H2564" i="70"/>
  <c r="H2487" i="70"/>
  <c r="I2366" i="70"/>
  <c r="I2896" i="70"/>
  <c r="I2865" i="70"/>
  <c r="I2845" i="70"/>
  <c r="I2812" i="70"/>
  <c r="I2800" i="70"/>
  <c r="I2786" i="70"/>
  <c r="H2773" i="70"/>
  <c r="H2759" i="70"/>
  <c r="I2740" i="70"/>
  <c r="H2726" i="70"/>
  <c r="H2706" i="70"/>
  <c r="I2692" i="70"/>
  <c r="H2672" i="70"/>
  <c r="H2648" i="70"/>
  <c r="H2611" i="70"/>
  <c r="H2548" i="70"/>
  <c r="H2485" i="70"/>
  <c r="I3017" i="70"/>
  <c r="I3009" i="70"/>
  <c r="I3001" i="70"/>
  <c r="I2993" i="70"/>
  <c r="I2985" i="70"/>
  <c r="I2977" i="70"/>
  <c r="I2969" i="70"/>
  <c r="I2961" i="70"/>
  <c r="I2953" i="70"/>
  <c r="I2945" i="70"/>
  <c r="I2937" i="70"/>
  <c r="I2929" i="70"/>
  <c r="I2921" i="70"/>
  <c r="I2913" i="70"/>
  <c r="I2905" i="70"/>
  <c r="I2885" i="70"/>
  <c r="I2855" i="70"/>
  <c r="I2833" i="70"/>
  <c r="H2800" i="70"/>
  <c r="H2786" i="70"/>
  <c r="I2772" i="70"/>
  <c r="H2758" i="70"/>
  <c r="I2738" i="70"/>
  <c r="H2725" i="70"/>
  <c r="I2705" i="70"/>
  <c r="H2690" i="70"/>
  <c r="I2671" i="70"/>
  <c r="H2647" i="70"/>
  <c r="H2608" i="70"/>
  <c r="H2547" i="70"/>
  <c r="H2484" i="70"/>
  <c r="I2895" i="70"/>
  <c r="I2874" i="70"/>
  <c r="I2864" i="70"/>
  <c r="I2821" i="70"/>
  <c r="I2810" i="70"/>
  <c r="I2799" i="70"/>
  <c r="I2785" i="70"/>
  <c r="I2770" i="70"/>
  <c r="I2724" i="70"/>
  <c r="H2687" i="70"/>
  <c r="H2670" i="70"/>
  <c r="H2646" i="70"/>
  <c r="H2607" i="70"/>
  <c r="H2544" i="70"/>
  <c r="H2480" i="70"/>
  <c r="I2936" i="70"/>
  <c r="I2928" i="70"/>
  <c r="I2920" i="70"/>
  <c r="I2912" i="70"/>
  <c r="I2904" i="70"/>
  <c r="I2884" i="70"/>
  <c r="I2832" i="70"/>
  <c r="I2783" i="70"/>
  <c r="I2756" i="70"/>
  <c r="I2737" i="70"/>
  <c r="I2704" i="70"/>
  <c r="I2669" i="70"/>
  <c r="I2645" i="70"/>
  <c r="I2543" i="70"/>
  <c r="I2479" i="70"/>
  <c r="I2848" i="70"/>
  <c r="I2839" i="70"/>
  <c r="I2829" i="70"/>
  <c r="I2809" i="70"/>
  <c r="I2789" i="70"/>
  <c r="I2757" i="70"/>
  <c r="I2725" i="70"/>
  <c r="I2693" i="70"/>
  <c r="I2681" i="70"/>
  <c r="H2671" i="70"/>
  <c r="I2656" i="70"/>
  <c r="H2641" i="70"/>
  <c r="I2623" i="70"/>
  <c r="H2599" i="70"/>
  <c r="H2570" i="70"/>
  <c r="H2538" i="70"/>
  <c r="H2510" i="70"/>
  <c r="H2483" i="70"/>
  <c r="H2450" i="70"/>
  <c r="H2373" i="70"/>
  <c r="I2754" i="70"/>
  <c r="I2744" i="70"/>
  <c r="I2722" i="70"/>
  <c r="I2712" i="70"/>
  <c r="I2690" i="70"/>
  <c r="H2638" i="70"/>
  <c r="H2620" i="70"/>
  <c r="H2595" i="70"/>
  <c r="H2562" i="70"/>
  <c r="H2535" i="70"/>
  <c r="H2506" i="70"/>
  <c r="H2474" i="70"/>
  <c r="H2431" i="70"/>
  <c r="I2363" i="70"/>
  <c r="I2765" i="70"/>
  <c r="I2733" i="70"/>
  <c r="I2701" i="70"/>
  <c r="I2679" i="70"/>
  <c r="I2637" i="70"/>
  <c r="H2615" i="70"/>
  <c r="I2589" i="70"/>
  <c r="H2561" i="70"/>
  <c r="H2534" i="70"/>
  <c r="H2505" i="70"/>
  <c r="H2472" i="70"/>
  <c r="I2430" i="70"/>
  <c r="I2333" i="70"/>
  <c r="I2753" i="70"/>
  <c r="I2743" i="70"/>
  <c r="I2721" i="70"/>
  <c r="I2711" i="70"/>
  <c r="I2689" i="70"/>
  <c r="I2665" i="70"/>
  <c r="I2653" i="70"/>
  <c r="H2637" i="70"/>
  <c r="H2614" i="70"/>
  <c r="H2588" i="70"/>
  <c r="H2560" i="70"/>
  <c r="H2532" i="70"/>
  <c r="H2500" i="70"/>
  <c r="I2471" i="70"/>
  <c r="H2430" i="70"/>
  <c r="I2317" i="70"/>
  <c r="I2890" i="70"/>
  <c r="I2881" i="70"/>
  <c r="I2872" i="70"/>
  <c r="I2863" i="70"/>
  <c r="I2825" i="70"/>
  <c r="H2806" i="70"/>
  <c r="I2796" i="70"/>
  <c r="H2785" i="70"/>
  <c r="H2775" i="70"/>
  <c r="I2764" i="70"/>
  <c r="H2753" i="70"/>
  <c r="H2743" i="70"/>
  <c r="I2732" i="70"/>
  <c r="H2721" i="70"/>
  <c r="H2711" i="70"/>
  <c r="I2700" i="70"/>
  <c r="H2689" i="70"/>
  <c r="H2678" i="70"/>
  <c r="H2665" i="70"/>
  <c r="H2653" i="70"/>
  <c r="H2636" i="70"/>
  <c r="I2613" i="70"/>
  <c r="H2587" i="70"/>
  <c r="I2559" i="70"/>
  <c r="H2531" i="70"/>
  <c r="H2498" i="70"/>
  <c r="H2471" i="70"/>
  <c r="H2423" i="70"/>
  <c r="I2315" i="70"/>
  <c r="I2853" i="70"/>
  <c r="I2844" i="70"/>
  <c r="I2834" i="70"/>
  <c r="I2815" i="70"/>
  <c r="I2805" i="70"/>
  <c r="I2794" i="70"/>
  <c r="I2784" i="70"/>
  <c r="H2774" i="70"/>
  <c r="I2762" i="70"/>
  <c r="I2752" i="70"/>
  <c r="H2742" i="70"/>
  <c r="I2730" i="70"/>
  <c r="I2720" i="70"/>
  <c r="H2710" i="70"/>
  <c r="I2698" i="70"/>
  <c r="I2688" i="70"/>
  <c r="I2677" i="70"/>
  <c r="I2664" i="70"/>
  <c r="H2650" i="70"/>
  <c r="H2634" i="70"/>
  <c r="H2613" i="70"/>
  <c r="H2586" i="70"/>
  <c r="I2557" i="70"/>
  <c r="I2525" i="70"/>
  <c r="H2497" i="70"/>
  <c r="H2470" i="70"/>
  <c r="H2422" i="70"/>
  <c r="I2289" i="70"/>
  <c r="I2898" i="70"/>
  <c r="I2889" i="70"/>
  <c r="I2880" i="70"/>
  <c r="I2871" i="70"/>
  <c r="I2824" i="70"/>
  <c r="H2794" i="70"/>
  <c r="H2784" i="70"/>
  <c r="I2773" i="70"/>
  <c r="H2762" i="70"/>
  <c r="H2752" i="70"/>
  <c r="I2741" i="70"/>
  <c r="H2730" i="70"/>
  <c r="H2720" i="70"/>
  <c r="I2709" i="70"/>
  <c r="H2698" i="70"/>
  <c r="H2688" i="70"/>
  <c r="H2677" i="70"/>
  <c r="H2664" i="70"/>
  <c r="H2649" i="70"/>
  <c r="H2633" i="70"/>
  <c r="H2612" i="70"/>
  <c r="H2585" i="70"/>
  <c r="H2557" i="70"/>
  <c r="H2524" i="70"/>
  <c r="H2496" i="70"/>
  <c r="H2468" i="70"/>
  <c r="H2407" i="70"/>
  <c r="I2288" i="70"/>
  <c r="I2761" i="70"/>
  <c r="I2751" i="70"/>
  <c r="I2729" i="70"/>
  <c r="I2719" i="70"/>
  <c r="I2697" i="70"/>
  <c r="I2687" i="70"/>
  <c r="I2674" i="70"/>
  <c r="I2663" i="70"/>
  <c r="I2648" i="70"/>
  <c r="H2583" i="70"/>
  <c r="H2551" i="70"/>
  <c r="H2523" i="70"/>
  <c r="I2495" i="70"/>
  <c r="H2467" i="70"/>
  <c r="H2405" i="70"/>
  <c r="H2589" i="70"/>
  <c r="I2708" i="70"/>
  <c r="H2582" i="70"/>
  <c r="I2549" i="70"/>
  <c r="H2522" i="70"/>
  <c r="I2493" i="70"/>
  <c r="I2461" i="70"/>
  <c r="I2402" i="70"/>
  <c r="I2647" i="70"/>
  <c r="I2607" i="70"/>
  <c r="H2399" i="70"/>
  <c r="I2391" i="70"/>
  <c r="H2623" i="70"/>
  <c r="H2610" i="70"/>
  <c r="I2597" i="70"/>
  <c r="H2584" i="70"/>
  <c r="H2572" i="70"/>
  <c r="H2559" i="70"/>
  <c r="H2546" i="70"/>
  <c r="I2533" i="70"/>
  <c r="H2520" i="70"/>
  <c r="H2508" i="70"/>
  <c r="H2495" i="70"/>
  <c r="H2482" i="70"/>
  <c r="I2469" i="70"/>
  <c r="H2453" i="70"/>
  <c r="H2429" i="70"/>
  <c r="H2398" i="70"/>
  <c r="I2365" i="70"/>
  <c r="I2313" i="70"/>
  <c r="I2902" i="70"/>
  <c r="I2894" i="70"/>
  <c r="I2886" i="70"/>
  <c r="I2878" i="70"/>
  <c r="I2870" i="70"/>
  <c r="I2862" i="70"/>
  <c r="I2854" i="70"/>
  <c r="I2846" i="70"/>
  <c r="I2838" i="70"/>
  <c r="I2830" i="70"/>
  <c r="I2822" i="70"/>
  <c r="I2814" i="70"/>
  <c r="I2806" i="70"/>
  <c r="I2798" i="70"/>
  <c r="I2790" i="70"/>
  <c r="I2782" i="70"/>
  <c r="I2774" i="70"/>
  <c r="I2766" i="70"/>
  <c r="I2758" i="70"/>
  <c r="I2750" i="70"/>
  <c r="I2742" i="70"/>
  <c r="I2734" i="70"/>
  <c r="I2726" i="70"/>
  <c r="I2718" i="70"/>
  <c r="I2710" i="70"/>
  <c r="I2702" i="70"/>
  <c r="I2694" i="70"/>
  <c r="I2686" i="70"/>
  <c r="I2678" i="70"/>
  <c r="I2670" i="70"/>
  <c r="I2662" i="70"/>
  <c r="I2654" i="70"/>
  <c r="I2646" i="70"/>
  <c r="H2635" i="70"/>
  <c r="H2622" i="70"/>
  <c r="H2609" i="70"/>
  <c r="H2597" i="70"/>
  <c r="I2583" i="70"/>
  <c r="H2571" i="70"/>
  <c r="H2558" i="70"/>
  <c r="H2545" i="70"/>
  <c r="H2533" i="70"/>
  <c r="I2519" i="70"/>
  <c r="H2507" i="70"/>
  <c r="H2494" i="70"/>
  <c r="H2481" i="70"/>
  <c r="H2469" i="70"/>
  <c r="I2451" i="70"/>
  <c r="I2428" i="70"/>
  <c r="I2392" i="70"/>
  <c r="H2365" i="70"/>
  <c r="I2311" i="70"/>
  <c r="H2594" i="70"/>
  <c r="I2581" i="70"/>
  <c r="H2568" i="70"/>
  <c r="H2556" i="70"/>
  <c r="H2543" i="70"/>
  <c r="H2530" i="70"/>
  <c r="I2517" i="70"/>
  <c r="H2504" i="70"/>
  <c r="H2492" i="70"/>
  <c r="H2479" i="70"/>
  <c r="H2466" i="70"/>
  <c r="H2447" i="70"/>
  <c r="H2421" i="70"/>
  <c r="I2390" i="70"/>
  <c r="H2358" i="70"/>
  <c r="I2286" i="70"/>
  <c r="I2684" i="70"/>
  <c r="I2676" i="70"/>
  <c r="I2668" i="70"/>
  <c r="I2660" i="70"/>
  <c r="I2652" i="70"/>
  <c r="I2644" i="70"/>
  <c r="I2631" i="70"/>
  <c r="H2619" i="70"/>
  <c r="H2606" i="70"/>
  <c r="H2593" i="70"/>
  <c r="H2581" i="70"/>
  <c r="I2567" i="70"/>
  <c r="H2555" i="70"/>
  <c r="H2542" i="70"/>
  <c r="H2529" i="70"/>
  <c r="H2517" i="70"/>
  <c r="I2503" i="70"/>
  <c r="H2491" i="70"/>
  <c r="H2478" i="70"/>
  <c r="H2465" i="70"/>
  <c r="H2446" i="70"/>
  <c r="I2419" i="70"/>
  <c r="I2389" i="70"/>
  <c r="H2357" i="70"/>
  <c r="I2278" i="70"/>
  <c r="H2796" i="70"/>
  <c r="H2788" i="70"/>
  <c r="H2780" i="70"/>
  <c r="H2772" i="70"/>
  <c r="H2764" i="70"/>
  <c r="H2756" i="70"/>
  <c r="H2748" i="70"/>
  <c r="H2740" i="70"/>
  <c r="H2732" i="70"/>
  <c r="H2724" i="70"/>
  <c r="H2716" i="70"/>
  <c r="H2708" i="70"/>
  <c r="H2700" i="70"/>
  <c r="H2692" i="70"/>
  <c r="H2684" i="70"/>
  <c r="H2676" i="70"/>
  <c r="H2668" i="70"/>
  <c r="H2660" i="70"/>
  <c r="H2652" i="70"/>
  <c r="H2644" i="70"/>
  <c r="H2631" i="70"/>
  <c r="H2618" i="70"/>
  <c r="I2605" i="70"/>
  <c r="H2592" i="70"/>
  <c r="H2580" i="70"/>
  <c r="H2567" i="70"/>
  <c r="H2554" i="70"/>
  <c r="I2541" i="70"/>
  <c r="H2528" i="70"/>
  <c r="H2516" i="70"/>
  <c r="H2503" i="70"/>
  <c r="H2490" i="70"/>
  <c r="I2477" i="70"/>
  <c r="H2464" i="70"/>
  <c r="H2445" i="70"/>
  <c r="I2418" i="70"/>
  <c r="H2389" i="70"/>
  <c r="I2353" i="70"/>
  <c r="I2252" i="70"/>
  <c r="I2899" i="70"/>
  <c r="I2891" i="70"/>
  <c r="I2883" i="70"/>
  <c r="I2875" i="70"/>
  <c r="I2867" i="70"/>
  <c r="I2859" i="70"/>
  <c r="I2851" i="70"/>
  <c r="I2843" i="70"/>
  <c r="I2835" i="70"/>
  <c r="I2827" i="70"/>
  <c r="I2819" i="70"/>
  <c r="I2811" i="70"/>
  <c r="I2803" i="70"/>
  <c r="I2795" i="70"/>
  <c r="I2787" i="70"/>
  <c r="I2779" i="70"/>
  <c r="I2771" i="70"/>
  <c r="I2763" i="70"/>
  <c r="I2755" i="70"/>
  <c r="I2747" i="70"/>
  <c r="I2739" i="70"/>
  <c r="I2731" i="70"/>
  <c r="I2723" i="70"/>
  <c r="I2715" i="70"/>
  <c r="I2707" i="70"/>
  <c r="I2699" i="70"/>
  <c r="I2691" i="70"/>
  <c r="I2683" i="70"/>
  <c r="I2675" i="70"/>
  <c r="I2667" i="70"/>
  <c r="I2659" i="70"/>
  <c r="I2651" i="70"/>
  <c r="H2643" i="70"/>
  <c r="H2630" i="70"/>
  <c r="H2617" i="70"/>
  <c r="H2605" i="70"/>
  <c r="I2591" i="70"/>
  <c r="H2579" i="70"/>
  <c r="H2566" i="70"/>
  <c r="H2553" i="70"/>
  <c r="H2541" i="70"/>
  <c r="I2527" i="70"/>
  <c r="H2515" i="70"/>
  <c r="H2502" i="70"/>
  <c r="H2489" i="70"/>
  <c r="H2477" i="70"/>
  <c r="I2463" i="70"/>
  <c r="I2442" i="70"/>
  <c r="I2416" i="70"/>
  <c r="H2382" i="70"/>
  <c r="I2352" i="70"/>
  <c r="I2248" i="70"/>
  <c r="H2835" i="70"/>
  <c r="H2827" i="70"/>
  <c r="H2819" i="70"/>
  <c r="H2811" i="70"/>
  <c r="H2803" i="70"/>
  <c r="H2795" i="70"/>
  <c r="H2787" i="70"/>
  <c r="H2779" i="70"/>
  <c r="H2771" i="70"/>
  <c r="H2763" i="70"/>
  <c r="H2755" i="70"/>
  <c r="H2747" i="70"/>
  <c r="H2739" i="70"/>
  <c r="H2731" i="70"/>
  <c r="H2723" i="70"/>
  <c r="H2715" i="70"/>
  <c r="H2707" i="70"/>
  <c r="H2699" i="70"/>
  <c r="H2691" i="70"/>
  <c r="H2683" i="70"/>
  <c r="H2675" i="70"/>
  <c r="H2667" i="70"/>
  <c r="H2659" i="70"/>
  <c r="H2651" i="70"/>
  <c r="H2642" i="70"/>
  <c r="I2629" i="70"/>
  <c r="H2616" i="70"/>
  <c r="H2604" i="70"/>
  <c r="H2591" i="70"/>
  <c r="H2578" i="70"/>
  <c r="I2565" i="70"/>
  <c r="H2552" i="70"/>
  <c r="H2540" i="70"/>
  <c r="H2527" i="70"/>
  <c r="H2514" i="70"/>
  <c r="I2501" i="70"/>
  <c r="H2488" i="70"/>
  <c r="H2476" i="70"/>
  <c r="H2463" i="70"/>
  <c r="I2441" i="70"/>
  <c r="I2415" i="70"/>
  <c r="H2381" i="70"/>
  <c r="H2351" i="70"/>
  <c r="H2247" i="70"/>
  <c r="I2666" i="70"/>
  <c r="I2658" i="70"/>
  <c r="I2650" i="70"/>
  <c r="I2615" i="70"/>
  <c r="H2603" i="70"/>
  <c r="H2590" i="70"/>
  <c r="H2577" i="70"/>
  <c r="H2565" i="70"/>
  <c r="I2551" i="70"/>
  <c r="H2539" i="70"/>
  <c r="H2526" i="70"/>
  <c r="H2513" i="70"/>
  <c r="H2501" i="70"/>
  <c r="I2487" i="70"/>
  <c r="H2475" i="70"/>
  <c r="H2462" i="70"/>
  <c r="I2439" i="70"/>
  <c r="H2415" i="70"/>
  <c r="I2380" i="70"/>
  <c r="I2350" i="70"/>
  <c r="I2246" i="70"/>
  <c r="I2379" i="70"/>
  <c r="I2336" i="70"/>
  <c r="I2657" i="70"/>
  <c r="I2649" i="70"/>
  <c r="I2639" i="70"/>
  <c r="H2601" i="70"/>
  <c r="I2575" i="70"/>
  <c r="H2563" i="70"/>
  <c r="H2550" i="70"/>
  <c r="H2537" i="70"/>
  <c r="H2525" i="70"/>
  <c r="I2511" i="70"/>
  <c r="H2499" i="70"/>
  <c r="H2486" i="70"/>
  <c r="H2473" i="70"/>
  <c r="H2461" i="70"/>
  <c r="I2405" i="70"/>
  <c r="I2377" i="70"/>
  <c r="I2335" i="70"/>
  <c r="I2403" i="70"/>
  <c r="I2332" i="70"/>
  <c r="H2350" i="70"/>
  <c r="I2638" i="70"/>
  <c r="I2630" i="70"/>
  <c r="I2622" i="70"/>
  <c r="I2614" i="70"/>
  <c r="I2606" i="70"/>
  <c r="I2598" i="70"/>
  <c r="I2590" i="70"/>
  <c r="I2582" i="70"/>
  <c r="I2574" i="70"/>
  <c r="I2566" i="70"/>
  <c r="I2558" i="70"/>
  <c r="I2550" i="70"/>
  <c r="I2542" i="70"/>
  <c r="I2534" i="70"/>
  <c r="I2526" i="70"/>
  <c r="I2518" i="70"/>
  <c r="I2510" i="70"/>
  <c r="I2502" i="70"/>
  <c r="I2494" i="70"/>
  <c r="I2486" i="70"/>
  <c r="I2478" i="70"/>
  <c r="I2470" i="70"/>
  <c r="I2462" i="70"/>
  <c r="I2452" i="70"/>
  <c r="I2440" i="70"/>
  <c r="I2429" i="70"/>
  <c r="I2417" i="70"/>
  <c r="I2404" i="70"/>
  <c r="I2378" i="70"/>
  <c r="I2351" i="70"/>
  <c r="I2334" i="70"/>
  <c r="I2314" i="70"/>
  <c r="I2287" i="70"/>
  <c r="I2247" i="70"/>
  <c r="I2438" i="70"/>
  <c r="I2427" i="70"/>
  <c r="I2401" i="70"/>
  <c r="I2375" i="70"/>
  <c r="I2362" i="70"/>
  <c r="I2349" i="70"/>
  <c r="I2331" i="70"/>
  <c r="I2310" i="70"/>
  <c r="I2277" i="70"/>
  <c r="I2236" i="70"/>
  <c r="I2636" i="70"/>
  <c r="I2628" i="70"/>
  <c r="I2620" i="70"/>
  <c r="I2612" i="70"/>
  <c r="I2604" i="70"/>
  <c r="I2596" i="70"/>
  <c r="I2588" i="70"/>
  <c r="I2580" i="70"/>
  <c r="I2572" i="70"/>
  <c r="I2564" i="70"/>
  <c r="I2556" i="70"/>
  <c r="I2548" i="70"/>
  <c r="I2540" i="70"/>
  <c r="I2532" i="70"/>
  <c r="I2524" i="70"/>
  <c r="I2516" i="70"/>
  <c r="I2508" i="70"/>
  <c r="I2500" i="70"/>
  <c r="I2492" i="70"/>
  <c r="I2484" i="70"/>
  <c r="I2476" i="70"/>
  <c r="I2468" i="70"/>
  <c r="I2460" i="70"/>
  <c r="I2449" i="70"/>
  <c r="I2426" i="70"/>
  <c r="I2414" i="70"/>
  <c r="I2400" i="70"/>
  <c r="I2388" i="70"/>
  <c r="I2361" i="70"/>
  <c r="I2348" i="70"/>
  <c r="I2328" i="70"/>
  <c r="I2308" i="70"/>
  <c r="I2275" i="70"/>
  <c r="I2235" i="70"/>
  <c r="I2459" i="70"/>
  <c r="I2448" i="70"/>
  <c r="I2437" i="70"/>
  <c r="I2425" i="70"/>
  <c r="I2413" i="70"/>
  <c r="I2399" i="70"/>
  <c r="I2387" i="70"/>
  <c r="I2374" i="70"/>
  <c r="I2360" i="70"/>
  <c r="I2347" i="70"/>
  <c r="I2327" i="70"/>
  <c r="I2305" i="70"/>
  <c r="I2274" i="70"/>
  <c r="I2231" i="70"/>
  <c r="I2643" i="70"/>
  <c r="I2635" i="70"/>
  <c r="I2627" i="70"/>
  <c r="I2619" i="70"/>
  <c r="I2611" i="70"/>
  <c r="I2603" i="70"/>
  <c r="I2595" i="70"/>
  <c r="I2587" i="70"/>
  <c r="I2579" i="70"/>
  <c r="I2571" i="70"/>
  <c r="I2563" i="70"/>
  <c r="I2555" i="70"/>
  <c r="I2547" i="70"/>
  <c r="I2539" i="70"/>
  <c r="I2531" i="70"/>
  <c r="I2523" i="70"/>
  <c r="I2515" i="70"/>
  <c r="I2507" i="70"/>
  <c r="I2499" i="70"/>
  <c r="I2491" i="70"/>
  <c r="I2483" i="70"/>
  <c r="I2475" i="70"/>
  <c r="I2467" i="70"/>
  <c r="I2458" i="70"/>
  <c r="I2447" i="70"/>
  <c r="I2424" i="70"/>
  <c r="I2412" i="70"/>
  <c r="I2386" i="70"/>
  <c r="I2373" i="70"/>
  <c r="I2359" i="70"/>
  <c r="I2346" i="70"/>
  <c r="I2326" i="70"/>
  <c r="I2304" i="70"/>
  <c r="I2272" i="70"/>
  <c r="I2230" i="70"/>
  <c r="I2436" i="70"/>
  <c r="I2423" i="70"/>
  <c r="I2411" i="70"/>
  <c r="I2398" i="70"/>
  <c r="I2385" i="70"/>
  <c r="I2358" i="70"/>
  <c r="I2345" i="70"/>
  <c r="I2325" i="70"/>
  <c r="I2302" i="70"/>
  <c r="I2271" i="70"/>
  <c r="I2224" i="70"/>
  <c r="I2642" i="70"/>
  <c r="I2634" i="70"/>
  <c r="I2626" i="70"/>
  <c r="I2618" i="70"/>
  <c r="I2610" i="70"/>
  <c r="I2602" i="70"/>
  <c r="I2594" i="70"/>
  <c r="I2586" i="70"/>
  <c r="I2578" i="70"/>
  <c r="I2570" i="70"/>
  <c r="I2562" i="70"/>
  <c r="I2554" i="70"/>
  <c r="I2546" i="70"/>
  <c r="I2538" i="70"/>
  <c r="I2530" i="70"/>
  <c r="I2522" i="70"/>
  <c r="I2514" i="70"/>
  <c r="I2506" i="70"/>
  <c r="I2498" i="70"/>
  <c r="I2490" i="70"/>
  <c r="I2482" i="70"/>
  <c r="I2474" i="70"/>
  <c r="I2466" i="70"/>
  <c r="I2457" i="70"/>
  <c r="I2446" i="70"/>
  <c r="I2435" i="70"/>
  <c r="I2410" i="70"/>
  <c r="I2384" i="70"/>
  <c r="I2372" i="70"/>
  <c r="I2344" i="70"/>
  <c r="I2324" i="70"/>
  <c r="I2301" i="70"/>
  <c r="I2269" i="70"/>
  <c r="I2222" i="70"/>
  <c r="I2456" i="70"/>
  <c r="I2434" i="70"/>
  <c r="I2422" i="70"/>
  <c r="I2409" i="70"/>
  <c r="I2397" i="70"/>
  <c r="I2383" i="70"/>
  <c r="I2371" i="70"/>
  <c r="I2357" i="70"/>
  <c r="I2343" i="70"/>
  <c r="I2323" i="70"/>
  <c r="I2296" i="70"/>
  <c r="I2267" i="70"/>
  <c r="I2641" i="70"/>
  <c r="I2633" i="70"/>
  <c r="I2625" i="70"/>
  <c r="I2617" i="70"/>
  <c r="I2609" i="70"/>
  <c r="I2601" i="70"/>
  <c r="I2593" i="70"/>
  <c r="I2585" i="70"/>
  <c r="I2577" i="70"/>
  <c r="I2569" i="70"/>
  <c r="I2561" i="70"/>
  <c r="I2553" i="70"/>
  <c r="I2545" i="70"/>
  <c r="I2537" i="70"/>
  <c r="I2529" i="70"/>
  <c r="I2521" i="70"/>
  <c r="I2513" i="70"/>
  <c r="I2505" i="70"/>
  <c r="I2497" i="70"/>
  <c r="I2489" i="70"/>
  <c r="I2481" i="70"/>
  <c r="I2473" i="70"/>
  <c r="I2465" i="70"/>
  <c r="I2455" i="70"/>
  <c r="I2445" i="70"/>
  <c r="I2433" i="70"/>
  <c r="I2408" i="70"/>
  <c r="I2396" i="70"/>
  <c r="I2382" i="70"/>
  <c r="I2370" i="70"/>
  <c r="I2342" i="70"/>
  <c r="I2322" i="70"/>
  <c r="I2295" i="70"/>
  <c r="I2261" i="70"/>
  <c r="I2232" i="70"/>
  <c r="I2432" i="70"/>
  <c r="I2421" i="70"/>
  <c r="I2407" i="70"/>
  <c r="I2395" i="70"/>
  <c r="I2369" i="70"/>
  <c r="I2356" i="70"/>
  <c r="I2340" i="70"/>
  <c r="I2321" i="70"/>
  <c r="I2293" i="70"/>
  <c r="I2260" i="70"/>
  <c r="I2640" i="70"/>
  <c r="I2632" i="70"/>
  <c r="I2624" i="70"/>
  <c r="I2616" i="70"/>
  <c r="I2608" i="70"/>
  <c r="I2600" i="70"/>
  <c r="I2592" i="70"/>
  <c r="I2584" i="70"/>
  <c r="I2576" i="70"/>
  <c r="I2568" i="70"/>
  <c r="I2560" i="70"/>
  <c r="I2552" i="70"/>
  <c r="I2544" i="70"/>
  <c r="I2536" i="70"/>
  <c r="I2528" i="70"/>
  <c r="I2520" i="70"/>
  <c r="I2512" i="70"/>
  <c r="I2504" i="70"/>
  <c r="I2496" i="70"/>
  <c r="I2488" i="70"/>
  <c r="I2480" i="70"/>
  <c r="I2472" i="70"/>
  <c r="I2464" i="70"/>
  <c r="I2454" i="70"/>
  <c r="I2444" i="70"/>
  <c r="I2431" i="70"/>
  <c r="I2394" i="70"/>
  <c r="I2381" i="70"/>
  <c r="I2368" i="70"/>
  <c r="I2355" i="70"/>
  <c r="I2338" i="70"/>
  <c r="I2320" i="70"/>
  <c r="I2291" i="70"/>
  <c r="I2259" i="70"/>
  <c r="I2443" i="70"/>
  <c r="I2420" i="70"/>
  <c r="I2406" i="70"/>
  <c r="I2393" i="70"/>
  <c r="I2367" i="70"/>
  <c r="I2354" i="70"/>
  <c r="I2337" i="70"/>
  <c r="I2319" i="70"/>
  <c r="I2290" i="70"/>
  <c r="H2383" i="70"/>
  <c r="H2349" i="70"/>
  <c r="H2333" i="70"/>
  <c r="H2317" i="70"/>
  <c r="H2406" i="70"/>
  <c r="H2359" i="70"/>
  <c r="H2294" i="70"/>
  <c r="H2246" i="70"/>
  <c r="H2269" i="70"/>
  <c r="H2311" i="70"/>
  <c r="H2414" i="70"/>
  <c r="H2367" i="70"/>
  <c r="H2326" i="70"/>
  <c r="H2263" i="70"/>
  <c r="H2390" i="70"/>
  <c r="H2310" i="70"/>
  <c r="H2413" i="70"/>
  <c r="H2366" i="70"/>
  <c r="H2341" i="70"/>
  <c r="H2325" i="70"/>
  <c r="H2309" i="70"/>
  <c r="H2287" i="70"/>
  <c r="H2222" i="70"/>
  <c r="H2221" i="70"/>
  <c r="H2285" i="70"/>
  <c r="H2254" i="70"/>
  <c r="H2141" i="70"/>
  <c r="H2279" i="70"/>
  <c r="H2231" i="70"/>
  <c r="H2374" i="70"/>
  <c r="H2302" i="70"/>
  <c r="H2278" i="70"/>
  <c r="H2397" i="70"/>
  <c r="I2221" i="70"/>
  <c r="I2300" i="70"/>
  <c r="I2266" i="70"/>
  <c r="I2220" i="70"/>
  <c r="I2299" i="70"/>
  <c r="I2284" i="70"/>
  <c r="I2265" i="70"/>
  <c r="I2245" i="70"/>
  <c r="I2219" i="70"/>
  <c r="I2298" i="70"/>
  <c r="I2281" i="70"/>
  <c r="I2264" i="70"/>
  <c r="I2242" i="70"/>
  <c r="I2206" i="70"/>
  <c r="I2312" i="70"/>
  <c r="I2297" i="70"/>
  <c r="I2280" i="70"/>
  <c r="I2263" i="70"/>
  <c r="I2239" i="70"/>
  <c r="I2203" i="70"/>
  <c r="I2094" i="70"/>
  <c r="I2234" i="70"/>
  <c r="I2233" i="70"/>
  <c r="I2309" i="70"/>
  <c r="I2292" i="70"/>
  <c r="I2276" i="70"/>
  <c r="I2255" i="70"/>
  <c r="H2335" i="70"/>
  <c r="H2277" i="70"/>
  <c r="H2261" i="70"/>
  <c r="H2237" i="70"/>
  <c r="H2214" i="70"/>
  <c r="H2334" i="70"/>
  <c r="H2207" i="70"/>
  <c r="H2319" i="70"/>
  <c r="H2303" i="70"/>
  <c r="H2301" i="70"/>
  <c r="H2271" i="70"/>
  <c r="H2253" i="70"/>
  <c r="H2343" i="70"/>
  <c r="H2286" i="70"/>
  <c r="H2206" i="70"/>
  <c r="I2258" i="70"/>
  <c r="H2245" i="70"/>
  <c r="H2230" i="70"/>
  <c r="I2205" i="70"/>
  <c r="H2342" i="70"/>
  <c r="I2330" i="70"/>
  <c r="I2318" i="70"/>
  <c r="I2307" i="70"/>
  <c r="H2295" i="70"/>
  <c r="I2283" i="70"/>
  <c r="I2270" i="70"/>
  <c r="I2257" i="70"/>
  <c r="I2244" i="70"/>
  <c r="I2229" i="70"/>
  <c r="H2205" i="70"/>
  <c r="I2341" i="70"/>
  <c r="I2329" i="70"/>
  <c r="H2318" i="70"/>
  <c r="I2306" i="70"/>
  <c r="I2294" i="70"/>
  <c r="I2282" i="70"/>
  <c r="H2270" i="70"/>
  <c r="I2256" i="70"/>
  <c r="I2243" i="70"/>
  <c r="H2229" i="70"/>
  <c r="I2204" i="70"/>
  <c r="H2255" i="70"/>
  <c r="I2241" i="70"/>
  <c r="I2223" i="70"/>
  <c r="H2199" i="70"/>
  <c r="I2339" i="70"/>
  <c r="H2327" i="70"/>
  <c r="I2316" i="70"/>
  <c r="I2303" i="70"/>
  <c r="H2293" i="70"/>
  <c r="I2279" i="70"/>
  <c r="I2268" i="70"/>
  <c r="I2254" i="70"/>
  <c r="I2240" i="70"/>
  <c r="H2223" i="70"/>
  <c r="I2175" i="70"/>
  <c r="I2198" i="70"/>
  <c r="H2215" i="70"/>
  <c r="H2198" i="70"/>
  <c r="I2214" i="70"/>
  <c r="I2195" i="70"/>
  <c r="I2194" i="70"/>
  <c r="I2262" i="70"/>
  <c r="I2251" i="70"/>
  <c r="H2239" i="70"/>
  <c r="I2228" i="70"/>
  <c r="I2213" i="70"/>
  <c r="H2182" i="70"/>
  <c r="I2285" i="70"/>
  <c r="I2273" i="70"/>
  <c r="H2262" i="70"/>
  <c r="I2250" i="70"/>
  <c r="I2238" i="70"/>
  <c r="I2227" i="70"/>
  <c r="H2213" i="70"/>
  <c r="I2178" i="70"/>
  <c r="I2249" i="70"/>
  <c r="H2238" i="70"/>
  <c r="I2226" i="70"/>
  <c r="I2212" i="70"/>
  <c r="H2178" i="70"/>
  <c r="I2237" i="70"/>
  <c r="I2225" i="70"/>
  <c r="I2211" i="70"/>
  <c r="I2176" i="70"/>
  <c r="H2196" i="70"/>
  <c r="H2177" i="70"/>
  <c r="H2195" i="70"/>
  <c r="H2176" i="70"/>
  <c r="H2460" i="70"/>
  <c r="H2452" i="70"/>
  <c r="H2444" i="70"/>
  <c r="H2436" i="70"/>
  <c r="H2428" i="70"/>
  <c r="H2420" i="70"/>
  <c r="H2412" i="70"/>
  <c r="H2404" i="70"/>
  <c r="H2396" i="70"/>
  <c r="H2388" i="70"/>
  <c r="H2380" i="70"/>
  <c r="H2372" i="70"/>
  <c r="H2364" i="70"/>
  <c r="H2356" i="70"/>
  <c r="H2348" i="70"/>
  <c r="H2340" i="70"/>
  <c r="H2332" i="70"/>
  <c r="H2324" i="70"/>
  <c r="H2316" i="70"/>
  <c r="H2308" i="70"/>
  <c r="H2300" i="70"/>
  <c r="H2292" i="70"/>
  <c r="H2284" i="70"/>
  <c r="H2276" i="70"/>
  <c r="H2268" i="70"/>
  <c r="H2260" i="70"/>
  <c r="H2252" i="70"/>
  <c r="H2244" i="70"/>
  <c r="H2236" i="70"/>
  <c r="H2228" i="70"/>
  <c r="H2220" i="70"/>
  <c r="H2212" i="70"/>
  <c r="H2204" i="70"/>
  <c r="H2194" i="70"/>
  <c r="H2175" i="70"/>
  <c r="H2459" i="70"/>
  <c r="H2451" i="70"/>
  <c r="H2443" i="70"/>
  <c r="H2435" i="70"/>
  <c r="H2427" i="70"/>
  <c r="H2419" i="70"/>
  <c r="H2411" i="70"/>
  <c r="H2403" i="70"/>
  <c r="H2395" i="70"/>
  <c r="H2387" i="70"/>
  <c r="H2379" i="70"/>
  <c r="H2371" i="70"/>
  <c r="H2363" i="70"/>
  <c r="H2355" i="70"/>
  <c r="H2347" i="70"/>
  <c r="H2339" i="70"/>
  <c r="H2331" i="70"/>
  <c r="H2323" i="70"/>
  <c r="H2315" i="70"/>
  <c r="H2307" i="70"/>
  <c r="H2299" i="70"/>
  <c r="H2291" i="70"/>
  <c r="H2283" i="70"/>
  <c r="H2275" i="70"/>
  <c r="H2267" i="70"/>
  <c r="H2259" i="70"/>
  <c r="H2251" i="70"/>
  <c r="H2243" i="70"/>
  <c r="H2235" i="70"/>
  <c r="H2227" i="70"/>
  <c r="H2219" i="70"/>
  <c r="H2211" i="70"/>
  <c r="H2203" i="70"/>
  <c r="H2193" i="70"/>
  <c r="I2166" i="70"/>
  <c r="I2218" i="70"/>
  <c r="I2210" i="70"/>
  <c r="I2202" i="70"/>
  <c r="I2192" i="70"/>
  <c r="H2161" i="70"/>
  <c r="H2442" i="70"/>
  <c r="H2434" i="70"/>
  <c r="H2426" i="70"/>
  <c r="H2418" i="70"/>
  <c r="H2410" i="70"/>
  <c r="H2402" i="70"/>
  <c r="H2394" i="70"/>
  <c r="H2386" i="70"/>
  <c r="H2378" i="70"/>
  <c r="H2370" i="70"/>
  <c r="H2362" i="70"/>
  <c r="H2354" i="70"/>
  <c r="H2346" i="70"/>
  <c r="H2338" i="70"/>
  <c r="H2330" i="70"/>
  <c r="H2322" i="70"/>
  <c r="H2314" i="70"/>
  <c r="H2306" i="70"/>
  <c r="H2298" i="70"/>
  <c r="H2290" i="70"/>
  <c r="H2282" i="70"/>
  <c r="H2274" i="70"/>
  <c r="H2266" i="70"/>
  <c r="H2258" i="70"/>
  <c r="H2250" i="70"/>
  <c r="H2242" i="70"/>
  <c r="H2234" i="70"/>
  <c r="H2226" i="70"/>
  <c r="H2218" i="70"/>
  <c r="H2210" i="70"/>
  <c r="H2202" i="70"/>
  <c r="H2192" i="70"/>
  <c r="I2160" i="70"/>
  <c r="I2217" i="70"/>
  <c r="I2209" i="70"/>
  <c r="I2201" i="70"/>
  <c r="I2191" i="70"/>
  <c r="I2159" i="70"/>
  <c r="H2457" i="70"/>
  <c r="H2449" i="70"/>
  <c r="H2441" i="70"/>
  <c r="H2433" i="70"/>
  <c r="H2425" i="70"/>
  <c r="H2417" i="70"/>
  <c r="H2409" i="70"/>
  <c r="H2401" i="70"/>
  <c r="H2393" i="70"/>
  <c r="H2385" i="70"/>
  <c r="H2377" i="70"/>
  <c r="H2369" i="70"/>
  <c r="H2361" i="70"/>
  <c r="H2353" i="70"/>
  <c r="H2345" i="70"/>
  <c r="H2337" i="70"/>
  <c r="H2329" i="70"/>
  <c r="H2321" i="70"/>
  <c r="H2313" i="70"/>
  <c r="H2305" i="70"/>
  <c r="H2297" i="70"/>
  <c r="H2289" i="70"/>
  <c r="H2281" i="70"/>
  <c r="H2273" i="70"/>
  <c r="H2265" i="70"/>
  <c r="H2257" i="70"/>
  <c r="H2249" i="70"/>
  <c r="H2241" i="70"/>
  <c r="H2233" i="70"/>
  <c r="H2225" i="70"/>
  <c r="H2217" i="70"/>
  <c r="H2209" i="70"/>
  <c r="H2201" i="70"/>
  <c r="H2191" i="70"/>
  <c r="I2158" i="70"/>
  <c r="I2216" i="70"/>
  <c r="I2208" i="70"/>
  <c r="I2200" i="70"/>
  <c r="I2190" i="70"/>
  <c r="H2152" i="70"/>
  <c r="H2456" i="70"/>
  <c r="H2448" i="70"/>
  <c r="H2440" i="70"/>
  <c r="H2432" i="70"/>
  <c r="H2424" i="70"/>
  <c r="H2416" i="70"/>
  <c r="H2408" i="70"/>
  <c r="H2400" i="70"/>
  <c r="H2392" i="70"/>
  <c r="H2384" i="70"/>
  <c r="H2376" i="70"/>
  <c r="H2368" i="70"/>
  <c r="H2360" i="70"/>
  <c r="H2352" i="70"/>
  <c r="H2344" i="70"/>
  <c r="H2336" i="70"/>
  <c r="H2328" i="70"/>
  <c r="H2320" i="70"/>
  <c r="H2312" i="70"/>
  <c r="H2304" i="70"/>
  <c r="H2296" i="70"/>
  <c r="H2288" i="70"/>
  <c r="H2280" i="70"/>
  <c r="H2272" i="70"/>
  <c r="H2264" i="70"/>
  <c r="H2256" i="70"/>
  <c r="H2248" i="70"/>
  <c r="H2240" i="70"/>
  <c r="H2232" i="70"/>
  <c r="H2224" i="70"/>
  <c r="H2216" i="70"/>
  <c r="H2208" i="70"/>
  <c r="H2200" i="70"/>
  <c r="H2190" i="70"/>
  <c r="I2151" i="70"/>
  <c r="I2215" i="70"/>
  <c r="I2207" i="70"/>
  <c r="I2199" i="70"/>
  <c r="H2183" i="70"/>
  <c r="I2149" i="70"/>
  <c r="H2149" i="70"/>
  <c r="I2187" i="70"/>
  <c r="H2174" i="70"/>
  <c r="I2148" i="70"/>
  <c r="I2186" i="70"/>
  <c r="H2170" i="70"/>
  <c r="H2148" i="70"/>
  <c r="H2186" i="70"/>
  <c r="I2169" i="70"/>
  <c r="H2140" i="70"/>
  <c r="H2185" i="70"/>
  <c r="I2168" i="70"/>
  <c r="I2139" i="70"/>
  <c r="I2184" i="70"/>
  <c r="H2168" i="70"/>
  <c r="H2138" i="70"/>
  <c r="H2184" i="70"/>
  <c r="I2167" i="70"/>
  <c r="H2137" i="70"/>
  <c r="I2183" i="70"/>
  <c r="H2167" i="70"/>
  <c r="I2136" i="70"/>
  <c r="H2136" i="70"/>
  <c r="H2125" i="70"/>
  <c r="H2159" i="70"/>
  <c r="H2124" i="70"/>
  <c r="H2121" i="70"/>
  <c r="I2157" i="70"/>
  <c r="I2120" i="70"/>
  <c r="I2119" i="70"/>
  <c r="I2118" i="70"/>
  <c r="H2157" i="70"/>
  <c r="I2147" i="70"/>
  <c r="I2135" i="70"/>
  <c r="I2114" i="70"/>
  <c r="I2182" i="70"/>
  <c r="I2174" i="70"/>
  <c r="I2165" i="70"/>
  <c r="I2156" i="70"/>
  <c r="I2146" i="70"/>
  <c r="H2135" i="70"/>
  <c r="H2114" i="70"/>
  <c r="H2165" i="70"/>
  <c r="H2156" i="70"/>
  <c r="H2146" i="70"/>
  <c r="I2132" i="70"/>
  <c r="H2112" i="70"/>
  <c r="I2197" i="70"/>
  <c r="I2189" i="70"/>
  <c r="I2181" i="70"/>
  <c r="I2173" i="70"/>
  <c r="I2164" i="70"/>
  <c r="I2155" i="70"/>
  <c r="I2145" i="70"/>
  <c r="H2130" i="70"/>
  <c r="H2111" i="70"/>
  <c r="H2197" i="70"/>
  <c r="H2189" i="70"/>
  <c r="H2181" i="70"/>
  <c r="H2173" i="70"/>
  <c r="H2164" i="70"/>
  <c r="I2154" i="70"/>
  <c r="I2144" i="70"/>
  <c r="I2129" i="70"/>
  <c r="I2108" i="70"/>
  <c r="I2196" i="70"/>
  <c r="I2188" i="70"/>
  <c r="I2180" i="70"/>
  <c r="I2172" i="70"/>
  <c r="I2163" i="70"/>
  <c r="H2154" i="70"/>
  <c r="H2144" i="70"/>
  <c r="I2128" i="70"/>
  <c r="H2108" i="70"/>
  <c r="H2188" i="70"/>
  <c r="H2180" i="70"/>
  <c r="H2172" i="70"/>
  <c r="I2162" i="70"/>
  <c r="I2153" i="70"/>
  <c r="H2143" i="70"/>
  <c r="H2128" i="70"/>
  <c r="I2106" i="70"/>
  <c r="I2179" i="70"/>
  <c r="I2171" i="70"/>
  <c r="H2162" i="70"/>
  <c r="H2153" i="70"/>
  <c r="I2142" i="70"/>
  <c r="I2127" i="70"/>
  <c r="I2084" i="70"/>
  <c r="H2187" i="70"/>
  <c r="H2179" i="70"/>
  <c r="I2170" i="70"/>
  <c r="I2161" i="70"/>
  <c r="I2152" i="70"/>
  <c r="I2141" i="70"/>
  <c r="H2127" i="70"/>
  <c r="I2083" i="70"/>
  <c r="I2193" i="70"/>
  <c r="I2185" i="70"/>
  <c r="I2177" i="70"/>
  <c r="H2169" i="70"/>
  <c r="H2160" i="70"/>
  <c r="I2150" i="70"/>
  <c r="I2138" i="70"/>
  <c r="H2122" i="70"/>
  <c r="I2107" i="70"/>
  <c r="I2123" i="70"/>
  <c r="H2106" i="70"/>
  <c r="H2105" i="70"/>
  <c r="H2145" i="70"/>
  <c r="H2133" i="70"/>
  <c r="H2120" i="70"/>
  <c r="H2100" i="70"/>
  <c r="H2097" i="70"/>
  <c r="H2132" i="70"/>
  <c r="H2119" i="70"/>
  <c r="H2093" i="70"/>
  <c r="H2117" i="70"/>
  <c r="H2129" i="70"/>
  <c r="H2116" i="70"/>
  <c r="H2044" i="70"/>
  <c r="H2151" i="70"/>
  <c r="I2117" i="70"/>
  <c r="I2096" i="70"/>
  <c r="I2095" i="70"/>
  <c r="I2137" i="70"/>
  <c r="I2126" i="70"/>
  <c r="I2113" i="70"/>
  <c r="I2082" i="70"/>
  <c r="I2077" i="70"/>
  <c r="I2073" i="70"/>
  <c r="I2072" i="70"/>
  <c r="I2071" i="70"/>
  <c r="I2068" i="70"/>
  <c r="I2069" i="70"/>
  <c r="I2091" i="70"/>
  <c r="I2102" i="70"/>
  <c r="I2067" i="70"/>
  <c r="I2058" i="70"/>
  <c r="I2099" i="70"/>
  <c r="I2036" i="70"/>
  <c r="I2065" i="70"/>
  <c r="I2122" i="70"/>
  <c r="I2110" i="70"/>
  <c r="I2092" i="70"/>
  <c r="I2078" i="70"/>
  <c r="I2109" i="70"/>
  <c r="I2090" i="70"/>
  <c r="I2063" i="70"/>
  <c r="I2125" i="70"/>
  <c r="I2116" i="70"/>
  <c r="I2105" i="70"/>
  <c r="I2087" i="70"/>
  <c r="I2062" i="70"/>
  <c r="I2143" i="70"/>
  <c r="I2134" i="70"/>
  <c r="I2086" i="70"/>
  <c r="I2060" i="70"/>
  <c r="I2133" i="70"/>
  <c r="I2124" i="70"/>
  <c r="I2115" i="70"/>
  <c r="I2103" i="70"/>
  <c r="I2085" i="70"/>
  <c r="I2059" i="70"/>
  <c r="I2140" i="70"/>
  <c r="I2131" i="70"/>
  <c r="I2112" i="70"/>
  <c r="I2098" i="70"/>
  <c r="I2081" i="70"/>
  <c r="I2061" i="70"/>
  <c r="I2130" i="70"/>
  <c r="I2121" i="70"/>
  <c r="I2097" i="70"/>
  <c r="H2104" i="70"/>
  <c r="H2103" i="70"/>
  <c r="H2113" i="70"/>
  <c r="H2098" i="70"/>
  <c r="I2057" i="70"/>
  <c r="I2104" i="70"/>
  <c r="I2093" i="70"/>
  <c r="I2075" i="70"/>
  <c r="I2056" i="70"/>
  <c r="I2074" i="70"/>
  <c r="I2017" i="70"/>
  <c r="I2111" i="70"/>
  <c r="I2101" i="70"/>
  <c r="I2089" i="70"/>
  <c r="I2070" i="70"/>
  <c r="I2052" i="70"/>
  <c r="I2100" i="70"/>
  <c r="I2088" i="70"/>
  <c r="I2055" i="70"/>
  <c r="H2081" i="70"/>
  <c r="H2080" i="70"/>
  <c r="H2166" i="70"/>
  <c r="H2158" i="70"/>
  <c r="H2150" i="70"/>
  <c r="H2142" i="70"/>
  <c r="H2134" i="70"/>
  <c r="H2126" i="70"/>
  <c r="H2118" i="70"/>
  <c r="H2110" i="70"/>
  <c r="H2102" i="70"/>
  <c r="H2109" i="70"/>
  <c r="H2101" i="70"/>
  <c r="H2091" i="70"/>
  <c r="H2171" i="70"/>
  <c r="H2163" i="70"/>
  <c r="H2155" i="70"/>
  <c r="H2147" i="70"/>
  <c r="H2139" i="70"/>
  <c r="H2131" i="70"/>
  <c r="H2123" i="70"/>
  <c r="H2115" i="70"/>
  <c r="H2107" i="70"/>
  <c r="H2099" i="70"/>
  <c r="I2051" i="70"/>
  <c r="I2047" i="70"/>
  <c r="I2046" i="70"/>
  <c r="H2090" i="70"/>
  <c r="H2089" i="70"/>
  <c r="H2087" i="70"/>
  <c r="H2071" i="70"/>
  <c r="H2095" i="70"/>
  <c r="H2094" i="70"/>
  <c r="I2080" i="70"/>
  <c r="I2066" i="70"/>
  <c r="I2044" i="70"/>
  <c r="I2079" i="70"/>
  <c r="I2064" i="70"/>
  <c r="I2018" i="70"/>
  <c r="I2076" i="70"/>
  <c r="H2079" i="70"/>
  <c r="H2055" i="70"/>
  <c r="H2096" i="70"/>
  <c r="H2088" i="70"/>
  <c r="H2054" i="70"/>
  <c r="H2064" i="70"/>
  <c r="H2074" i="70"/>
  <c r="H2063" i="70"/>
  <c r="H2083" i="70"/>
  <c r="H2073" i="70"/>
  <c r="H2092" i="70"/>
  <c r="H2082" i="70"/>
  <c r="H2072" i="70"/>
  <c r="H2060" i="70"/>
  <c r="H2053" i="70"/>
  <c r="H2062" i="70"/>
  <c r="H2052" i="70"/>
  <c r="H2086" i="70"/>
  <c r="H2078" i="70"/>
  <c r="H2070" i="70"/>
  <c r="H2061" i="70"/>
  <c r="H2051" i="70"/>
  <c r="H2085" i="70"/>
  <c r="H2077" i="70"/>
  <c r="H2069" i="70"/>
  <c r="H2050" i="70"/>
  <c r="H2084" i="70"/>
  <c r="H2076" i="70"/>
  <c r="H2068" i="70"/>
  <c r="H2059" i="70"/>
  <c r="H2045" i="70"/>
  <c r="H2075" i="70"/>
  <c r="H2067" i="70"/>
  <c r="H2065" i="70"/>
  <c r="H2056" i="70"/>
  <c r="H2043" i="70"/>
  <c r="H2042" i="70"/>
  <c r="H2041" i="70"/>
  <c r="I2054" i="70"/>
  <c r="I2037" i="70"/>
  <c r="I2053" i="70"/>
  <c r="H2038" i="70"/>
  <c r="H2037" i="70"/>
  <c r="H2066" i="70"/>
  <c r="H2058" i="70"/>
  <c r="H2049" i="70"/>
  <c r="H2036" i="70"/>
  <c r="H2048" i="70"/>
  <c r="H2034" i="70"/>
  <c r="H2057" i="70"/>
  <c r="H2033" i="70"/>
  <c r="H2047" i="70"/>
  <c r="H2031" i="70"/>
  <c r="H2030" i="70"/>
  <c r="H2046" i="70"/>
  <c r="H2025" i="70"/>
  <c r="H2002" i="70"/>
  <c r="I2045" i="70"/>
  <c r="I2029" i="70"/>
  <c r="I2028" i="70"/>
  <c r="I2042" i="70"/>
  <c r="I2027" i="70"/>
  <c r="I2050" i="70"/>
  <c r="I2039" i="70"/>
  <c r="I2016" i="70"/>
  <c r="I2038" i="70"/>
  <c r="H2040" i="70"/>
  <c r="H2028" i="70"/>
  <c r="H2039" i="70"/>
  <c r="H2027" i="70"/>
  <c r="H2026" i="70"/>
  <c r="H2018" i="70"/>
  <c r="H2017" i="70"/>
  <c r="H2035" i="70"/>
  <c r="I2015" i="70"/>
  <c r="I2043" i="70"/>
  <c r="I2035" i="70"/>
  <c r="I2026" i="70"/>
  <c r="I2014" i="70"/>
  <c r="I2013" i="70"/>
  <c r="I2034" i="70"/>
  <c r="I2025" i="70"/>
  <c r="I2012" i="70"/>
  <c r="I2011" i="70"/>
  <c r="I2049" i="70"/>
  <c r="I2041" i="70"/>
  <c r="I2033" i="70"/>
  <c r="I2024" i="70"/>
  <c r="I2010" i="70"/>
  <c r="I2023" i="70"/>
  <c r="I2009" i="70"/>
  <c r="I2048" i="70"/>
  <c r="I2040" i="70"/>
  <c r="I2032" i="70"/>
  <c r="I2022" i="70"/>
  <c r="I2006" i="70"/>
  <c r="I2031" i="70"/>
  <c r="I2021" i="70"/>
  <c r="I2004" i="70"/>
  <c r="I2020" i="70"/>
  <c r="I2002" i="70"/>
  <c r="I2030" i="70"/>
  <c r="I2019" i="70"/>
  <c r="I2003" i="70"/>
  <c r="H2032" i="70"/>
  <c r="H2024" i="70"/>
  <c r="H2020" i="70"/>
  <c r="H2029" i="70"/>
  <c r="I2008" i="70"/>
  <c r="I2007" i="70"/>
  <c r="I2005" i="70"/>
  <c r="H2009" i="70"/>
  <c r="H2008" i="70"/>
  <c r="H2016" i="70"/>
  <c r="H2023" i="70"/>
  <c r="H2015" i="70"/>
  <c r="H2007" i="70"/>
  <c r="H2022" i="70"/>
  <c r="H2014" i="70"/>
  <c r="H2006" i="70"/>
  <c r="H2021" i="70"/>
  <c r="H2013" i="70"/>
  <c r="H2005" i="70"/>
  <c r="H2012" i="70"/>
  <c r="H2004" i="70"/>
  <c r="H2019" i="70"/>
  <c r="H2011" i="70"/>
  <c r="H2003" i="70"/>
  <c r="H2010" i="70"/>
  <c r="N4385" i="70"/>
  <c r="H722" i="70"/>
  <c r="H721" i="70"/>
  <c r="H716" i="70"/>
  <c r="H758" i="70"/>
  <c r="H712" i="70"/>
  <c r="H782" i="70"/>
  <c r="H771" i="70"/>
  <c r="H757" i="70"/>
  <c r="H710" i="70"/>
  <c r="H709" i="70"/>
  <c r="H769" i="70"/>
  <c r="H755" i="70"/>
  <c r="H754" i="70"/>
  <c r="H768" i="70"/>
  <c r="H753" i="70"/>
  <c r="H723" i="70"/>
  <c r="I694" i="70"/>
  <c r="I683" i="70"/>
  <c r="I750" i="70"/>
  <c r="I764" i="70"/>
  <c r="I747" i="70"/>
  <c r="I699" i="70"/>
  <c r="H745" i="70"/>
  <c r="H743" i="70"/>
  <c r="H740" i="70"/>
  <c r="I691" i="70"/>
  <c r="I742" i="70"/>
  <c r="I686" i="70"/>
  <c r="H693" i="70"/>
  <c r="H734" i="70"/>
  <c r="H733" i="70"/>
  <c r="H731" i="70"/>
  <c r="H730" i="70"/>
  <c r="H677" i="70"/>
  <c r="H749" i="70"/>
  <c r="H729" i="70"/>
  <c r="H748" i="70"/>
  <c r="H640" i="70"/>
  <c r="I755" i="70"/>
  <c r="I718" i="70"/>
  <c r="I675" i="70"/>
  <c r="I766" i="70"/>
  <c r="I739" i="70"/>
  <c r="I670" i="70"/>
  <c r="I715" i="70"/>
  <c r="I667" i="70"/>
  <c r="I654" i="70"/>
  <c r="I734" i="70"/>
  <c r="I710" i="70"/>
  <c r="I643" i="70"/>
  <c r="I638" i="70"/>
  <c r="I784" i="70"/>
  <c r="I763" i="70"/>
  <c r="I748" i="70"/>
  <c r="I731" i="70"/>
  <c r="I707" i="70"/>
  <c r="I772" i="70"/>
  <c r="I702" i="70"/>
  <c r="I582" i="70"/>
  <c r="H675" i="70"/>
  <c r="H672" i="70"/>
  <c r="H728" i="70"/>
  <c r="H706" i="70"/>
  <c r="H756" i="70"/>
  <c r="H742" i="70"/>
  <c r="H727" i="70"/>
  <c r="H705" i="70"/>
  <c r="H704" i="70"/>
  <c r="H751" i="70"/>
  <c r="H736" i="70"/>
  <c r="H719" i="70"/>
  <c r="H692" i="70"/>
  <c r="H691" i="70"/>
  <c r="H667" i="70"/>
  <c r="H690" i="70"/>
  <c r="H658" i="70"/>
  <c r="H708" i="70"/>
  <c r="H689" i="70"/>
  <c r="H656" i="70"/>
  <c r="H750" i="70"/>
  <c r="H739" i="70"/>
  <c r="H725" i="70"/>
  <c r="H688" i="70"/>
  <c r="H655" i="70"/>
  <c r="H738" i="70"/>
  <c r="H707" i="70"/>
  <c r="H687" i="70"/>
  <c r="H647" i="70"/>
  <c r="H645" i="70"/>
  <c r="H747" i="70"/>
  <c r="H720" i="70"/>
  <c r="H703" i="70"/>
  <c r="H676" i="70"/>
  <c r="H744" i="70"/>
  <c r="H732" i="70"/>
  <c r="H718" i="70"/>
  <c r="H674" i="70"/>
  <c r="H694" i="70"/>
  <c r="H673" i="70"/>
  <c r="H641" i="70"/>
  <c r="H639" i="70"/>
  <c r="H666" i="70"/>
  <c r="H638" i="70"/>
  <c r="H717" i="70"/>
  <c r="H702" i="70"/>
  <c r="H682" i="70"/>
  <c r="H665" i="70"/>
  <c r="H637" i="70"/>
  <c r="H681" i="70"/>
  <c r="H664" i="70"/>
  <c r="H635" i="70"/>
  <c r="H698" i="70"/>
  <c r="H680" i="70"/>
  <c r="H663" i="70"/>
  <c r="H715" i="70"/>
  <c r="H696" i="70"/>
  <c r="H679" i="70"/>
  <c r="H661" i="70"/>
  <c r="H678" i="70"/>
  <c r="H660" i="70"/>
  <c r="I614" i="70"/>
  <c r="I603" i="70"/>
  <c r="I659" i="70"/>
  <c r="H617" i="70"/>
  <c r="H714" i="70"/>
  <c r="H701" i="70"/>
  <c r="H654" i="70"/>
  <c r="H726" i="70"/>
  <c r="H713" i="70"/>
  <c r="H700" i="70"/>
  <c r="H686" i="70"/>
  <c r="H669" i="70"/>
  <c r="H653" i="70"/>
  <c r="H685" i="70"/>
  <c r="H668" i="70"/>
  <c r="H652" i="70"/>
  <c r="H724" i="70"/>
  <c r="H711" i="70"/>
  <c r="H699" i="70"/>
  <c r="H648" i="70"/>
  <c r="H629" i="70"/>
  <c r="H651" i="70"/>
  <c r="H650" i="70"/>
  <c r="I635" i="70"/>
  <c r="I651" i="70"/>
  <c r="I678" i="70"/>
  <c r="I662" i="70"/>
  <c r="I646" i="70"/>
  <c r="H614" i="70"/>
  <c r="H613" i="70"/>
  <c r="H643" i="70"/>
  <c r="H642" i="70"/>
  <c r="H589" i="70"/>
  <c r="H612" i="70"/>
  <c r="H608" i="70"/>
  <c r="H601" i="70"/>
  <c r="H662" i="70"/>
  <c r="H649" i="70"/>
  <c r="H636" i="70"/>
  <c r="H600" i="70"/>
  <c r="H599" i="70"/>
  <c r="H592" i="70"/>
  <c r="H634" i="70"/>
  <c r="H576" i="70"/>
  <c r="H697" i="70"/>
  <c r="H684" i="70"/>
  <c r="H671" i="70"/>
  <c r="H659" i="70"/>
  <c r="H646" i="70"/>
  <c r="H632" i="70"/>
  <c r="H631" i="70"/>
  <c r="H695" i="70"/>
  <c r="H683" i="70"/>
  <c r="H670" i="70"/>
  <c r="H657" i="70"/>
  <c r="H644" i="70"/>
  <c r="H630" i="70"/>
  <c r="I590" i="70"/>
  <c r="I627" i="70"/>
  <c r="I619" i="70"/>
  <c r="H625" i="70"/>
  <c r="H621" i="70"/>
  <c r="I587" i="70"/>
  <c r="H588" i="70"/>
  <c r="H618" i="70"/>
  <c r="H587" i="70"/>
  <c r="H616" i="70"/>
  <c r="H556" i="70"/>
  <c r="I579" i="70"/>
  <c r="I574" i="70"/>
  <c r="I611" i="70"/>
  <c r="I630" i="70"/>
  <c r="I606" i="70"/>
  <c r="H572" i="70"/>
  <c r="H627" i="70"/>
  <c r="H605" i="70"/>
  <c r="H626" i="70"/>
  <c r="H604" i="70"/>
  <c r="H624" i="70"/>
  <c r="H602" i="70"/>
  <c r="I622" i="70"/>
  <c r="I571" i="70"/>
  <c r="I566" i="70"/>
  <c r="I563" i="70"/>
  <c r="I558" i="70"/>
  <c r="I598" i="70"/>
  <c r="I555" i="70"/>
  <c r="I595" i="70"/>
  <c r="I286" i="70"/>
  <c r="I507" i="70"/>
  <c r="I550" i="70"/>
  <c r="H555" i="70"/>
  <c r="H554" i="70"/>
  <c r="H586" i="70"/>
  <c r="H571" i="70"/>
  <c r="H534" i="70"/>
  <c r="H623" i="70"/>
  <c r="H611" i="70"/>
  <c r="H598" i="70"/>
  <c r="H585" i="70"/>
  <c r="H570" i="70"/>
  <c r="H531" i="70"/>
  <c r="H610" i="70"/>
  <c r="H597" i="70"/>
  <c r="H584" i="70"/>
  <c r="H568" i="70"/>
  <c r="H530" i="70"/>
  <c r="H622" i="70"/>
  <c r="H609" i="70"/>
  <c r="H596" i="70"/>
  <c r="H583" i="70"/>
  <c r="H567" i="70"/>
  <c r="H527" i="70"/>
  <c r="H526" i="70"/>
  <c r="H633" i="70"/>
  <c r="H620" i="70"/>
  <c r="H607" i="70"/>
  <c r="H595" i="70"/>
  <c r="H582" i="70"/>
  <c r="H564" i="70"/>
  <c r="H509" i="70"/>
  <c r="H594" i="70"/>
  <c r="H581" i="70"/>
  <c r="H619" i="70"/>
  <c r="H606" i="70"/>
  <c r="H593" i="70"/>
  <c r="H580" i="70"/>
  <c r="H562" i="70"/>
  <c r="H591" i="70"/>
  <c r="H579" i="70"/>
  <c r="H558" i="70"/>
  <c r="H578" i="70"/>
  <c r="H557" i="70"/>
  <c r="H535" i="70"/>
  <c r="H628" i="70"/>
  <c r="H615" i="70"/>
  <c r="H603" i="70"/>
  <c r="H590" i="70"/>
  <c r="H577" i="70"/>
  <c r="H508" i="70"/>
  <c r="H569" i="70"/>
  <c r="H553" i="70"/>
  <c r="H505" i="70"/>
  <c r="H498" i="70"/>
  <c r="H550" i="70"/>
  <c r="H493" i="70"/>
  <c r="H549" i="70"/>
  <c r="H492" i="70"/>
  <c r="H566" i="70"/>
  <c r="H543" i="70"/>
  <c r="H565" i="70"/>
  <c r="H542" i="70"/>
  <c r="H541" i="70"/>
  <c r="H539" i="70"/>
  <c r="H472" i="70"/>
  <c r="H490" i="70"/>
  <c r="H528" i="70"/>
  <c r="H483" i="70"/>
  <c r="H469" i="70"/>
  <c r="H468" i="70"/>
  <c r="H575" i="70"/>
  <c r="H563" i="70"/>
  <c r="H548" i="70"/>
  <c r="H522" i="70"/>
  <c r="H467" i="70"/>
  <c r="H547" i="70"/>
  <c r="H518" i="70"/>
  <c r="H450" i="70"/>
  <c r="H574" i="70"/>
  <c r="H561" i="70"/>
  <c r="H546" i="70"/>
  <c r="H514" i="70"/>
  <c r="H573" i="70"/>
  <c r="H560" i="70"/>
  <c r="H545" i="70"/>
  <c r="H513" i="70"/>
  <c r="H559" i="70"/>
  <c r="H544" i="70"/>
  <c r="H512" i="70"/>
  <c r="I526" i="70"/>
  <c r="I523" i="70"/>
  <c r="I518" i="70"/>
  <c r="I539" i="70"/>
  <c r="H489" i="70"/>
  <c r="H457" i="70"/>
  <c r="H488" i="70"/>
  <c r="H456" i="70"/>
  <c r="H540" i="70"/>
  <c r="H525" i="70"/>
  <c r="H507" i="70"/>
  <c r="H487" i="70"/>
  <c r="H454" i="70"/>
  <c r="H506" i="70"/>
  <c r="H485" i="70"/>
  <c r="H453" i="70"/>
  <c r="H552" i="70"/>
  <c r="H538" i="70"/>
  <c r="H521" i="70"/>
  <c r="H504" i="70"/>
  <c r="H482" i="70"/>
  <c r="H429" i="70"/>
  <c r="H551" i="70"/>
  <c r="H537" i="70"/>
  <c r="H520" i="70"/>
  <c r="H502" i="70"/>
  <c r="H481" i="70"/>
  <c r="H428" i="70"/>
  <c r="H536" i="70"/>
  <c r="H519" i="70"/>
  <c r="H501" i="70"/>
  <c r="H480" i="70"/>
  <c r="H427" i="70"/>
  <c r="H500" i="70"/>
  <c r="H479" i="70"/>
  <c r="H477" i="70"/>
  <c r="H533" i="70"/>
  <c r="H517" i="70"/>
  <c r="H496" i="70"/>
  <c r="H476" i="70"/>
  <c r="H321" i="70"/>
  <c r="H532" i="70"/>
  <c r="H515" i="70"/>
  <c r="H495" i="70"/>
  <c r="H475" i="70"/>
  <c r="H470" i="70"/>
  <c r="H494" i="70"/>
  <c r="I547" i="70"/>
  <c r="I534" i="70"/>
  <c r="I502" i="70"/>
  <c r="I451" i="70"/>
  <c r="I531" i="70"/>
  <c r="I515" i="70"/>
  <c r="I478" i="70"/>
  <c r="I542" i="70"/>
  <c r="H426" i="70"/>
  <c r="H399" i="70"/>
  <c r="I491" i="70"/>
  <c r="I475" i="70"/>
  <c r="I446" i="70"/>
  <c r="I443" i="70"/>
  <c r="I470" i="70"/>
  <c r="I486" i="70"/>
  <c r="I483" i="70"/>
  <c r="I467" i="70"/>
  <c r="I422" i="70"/>
  <c r="I499" i="70"/>
  <c r="I411" i="70"/>
  <c r="I459" i="70"/>
  <c r="I510" i="70"/>
  <c r="I494" i="70"/>
  <c r="I454" i="70"/>
  <c r="H401" i="70"/>
  <c r="H451" i="70"/>
  <c r="H400" i="70"/>
  <c r="H449" i="70"/>
  <c r="H398" i="70"/>
  <c r="H397" i="70"/>
  <c r="H444" i="70"/>
  <c r="H390" i="70"/>
  <c r="H378" i="70"/>
  <c r="H466" i="70"/>
  <c r="H440" i="70"/>
  <c r="H464" i="70"/>
  <c r="H437" i="70"/>
  <c r="H463" i="70"/>
  <c r="H430" i="70"/>
  <c r="I462" i="70"/>
  <c r="I435" i="70"/>
  <c r="I374" i="70"/>
  <c r="I430" i="70"/>
  <c r="H423" i="70"/>
  <c r="H377" i="70"/>
  <c r="H416" i="70"/>
  <c r="H372" i="70"/>
  <c r="H443" i="70"/>
  <c r="H415" i="70"/>
  <c r="H368" i="70"/>
  <c r="H462" i="70"/>
  <c r="H442" i="70"/>
  <c r="H414" i="70"/>
  <c r="H352" i="70"/>
  <c r="H441" i="70"/>
  <c r="H413" i="70"/>
  <c r="H412" i="70"/>
  <c r="H455" i="70"/>
  <c r="H436" i="70"/>
  <c r="H409" i="70"/>
  <c r="H394" i="70"/>
  <c r="H365" i="70"/>
  <c r="H529" i="70"/>
  <c r="H516" i="70"/>
  <c r="H503" i="70"/>
  <c r="H491" i="70"/>
  <c r="H478" i="70"/>
  <c r="H465" i="70"/>
  <c r="H452" i="70"/>
  <c r="H439" i="70"/>
  <c r="H425" i="70"/>
  <c r="H411" i="70"/>
  <c r="H393" i="70"/>
  <c r="H360" i="70"/>
  <c r="H438" i="70"/>
  <c r="H424" i="70"/>
  <c r="H410" i="70"/>
  <c r="H392" i="70"/>
  <c r="H354" i="70"/>
  <c r="H408" i="70"/>
  <c r="H388" i="70"/>
  <c r="H351" i="70"/>
  <c r="H422" i="70"/>
  <c r="H407" i="70"/>
  <c r="H387" i="70"/>
  <c r="H349" i="70"/>
  <c r="H474" i="70"/>
  <c r="H461" i="70"/>
  <c r="H448" i="70"/>
  <c r="H435" i="70"/>
  <c r="H421" i="70"/>
  <c r="H406" i="70"/>
  <c r="H386" i="70"/>
  <c r="H330" i="70"/>
  <c r="H524" i="70"/>
  <c r="H511" i="70"/>
  <c r="H499" i="70"/>
  <c r="H486" i="70"/>
  <c r="H473" i="70"/>
  <c r="H460" i="70"/>
  <c r="H447" i="70"/>
  <c r="H434" i="70"/>
  <c r="H420" i="70"/>
  <c r="H405" i="70"/>
  <c r="H385" i="70"/>
  <c r="H433" i="70"/>
  <c r="H419" i="70"/>
  <c r="H404" i="70"/>
  <c r="H384" i="70"/>
  <c r="H523" i="70"/>
  <c r="H510" i="70"/>
  <c r="H497" i="70"/>
  <c r="H484" i="70"/>
  <c r="H471" i="70"/>
  <c r="H459" i="70"/>
  <c r="H446" i="70"/>
  <c r="H432" i="70"/>
  <c r="H418" i="70"/>
  <c r="H403" i="70"/>
  <c r="H381" i="70"/>
  <c r="H329" i="70"/>
  <c r="H458" i="70"/>
  <c r="H445" i="70"/>
  <c r="H431" i="70"/>
  <c r="H417" i="70"/>
  <c r="H402" i="70"/>
  <c r="H380" i="70"/>
  <c r="I395" i="70"/>
  <c r="I419" i="70"/>
  <c r="I406" i="70"/>
  <c r="I390" i="70"/>
  <c r="I403" i="70"/>
  <c r="I427" i="70"/>
  <c r="I414" i="70"/>
  <c r="I438" i="70"/>
  <c r="I350" i="70"/>
  <c r="H348" i="70"/>
  <c r="H374" i="70"/>
  <c r="H346" i="70"/>
  <c r="H373" i="70"/>
  <c r="H342" i="70"/>
  <c r="H336" i="70"/>
  <c r="H367" i="70"/>
  <c r="H328" i="70"/>
  <c r="H364" i="70"/>
  <c r="H362" i="70"/>
  <c r="H361" i="70"/>
  <c r="I371" i="70"/>
  <c r="I387" i="70"/>
  <c r="I366" i="70"/>
  <c r="I318" i="70"/>
  <c r="I398" i="70"/>
  <c r="I379" i="70"/>
  <c r="I358" i="70"/>
  <c r="I355" i="70"/>
  <c r="H326" i="70"/>
  <c r="H311" i="70"/>
  <c r="I315" i="70"/>
  <c r="H313" i="70"/>
  <c r="H310" i="70"/>
  <c r="H294" i="70"/>
  <c r="I347" i="70"/>
  <c r="I302" i="70"/>
  <c r="I299" i="70"/>
  <c r="I342" i="70"/>
  <c r="I283" i="70"/>
  <c r="I382" i="70"/>
  <c r="I363" i="70"/>
  <c r="I339" i="70"/>
  <c r="I334" i="70"/>
  <c r="H341" i="70"/>
  <c r="H293" i="70"/>
  <c r="H291" i="70"/>
  <c r="H278" i="70"/>
  <c r="H355" i="70"/>
  <c r="I331" i="70"/>
  <c r="I278" i="70"/>
  <c r="H391" i="70"/>
  <c r="H379" i="70"/>
  <c r="H366" i="70"/>
  <c r="H353" i="70"/>
  <c r="H340" i="70"/>
  <c r="H327" i="70"/>
  <c r="H309" i="70"/>
  <c r="H289" i="70"/>
  <c r="H308" i="70"/>
  <c r="H339" i="70"/>
  <c r="H324" i="70"/>
  <c r="H307" i="70"/>
  <c r="H280" i="70"/>
  <c r="H389" i="70"/>
  <c r="H376" i="70"/>
  <c r="H338" i="70"/>
  <c r="H323" i="70"/>
  <c r="H304" i="70"/>
  <c r="H279" i="70"/>
  <c r="H375" i="70"/>
  <c r="H363" i="70"/>
  <c r="H350" i="70"/>
  <c r="H337" i="70"/>
  <c r="H322" i="70"/>
  <c r="H303" i="70"/>
  <c r="H335" i="70"/>
  <c r="H320" i="70"/>
  <c r="H302" i="70"/>
  <c r="H276" i="70"/>
  <c r="H319" i="70"/>
  <c r="H300" i="70"/>
  <c r="H267" i="70"/>
  <c r="H359" i="70"/>
  <c r="H347" i="70"/>
  <c r="H334" i="70"/>
  <c r="H261" i="70"/>
  <c r="H333" i="70"/>
  <c r="H317" i="70"/>
  <c r="H299" i="70"/>
  <c r="H258" i="70"/>
  <c r="H396" i="70"/>
  <c r="H383" i="70"/>
  <c r="H371" i="70"/>
  <c r="H358" i="70"/>
  <c r="H345" i="70"/>
  <c r="H332" i="70"/>
  <c r="H316" i="70"/>
  <c r="H298" i="70"/>
  <c r="H370" i="70"/>
  <c r="H357" i="70"/>
  <c r="H344" i="70"/>
  <c r="H296" i="70"/>
  <c r="H395" i="70"/>
  <c r="H382" i="70"/>
  <c r="H369" i="70"/>
  <c r="H356" i="70"/>
  <c r="H343" i="70"/>
  <c r="H331" i="70"/>
  <c r="H315" i="70"/>
  <c r="H295" i="70"/>
  <c r="H262" i="70"/>
  <c r="I270" i="70"/>
  <c r="I267" i="70"/>
  <c r="I326" i="70"/>
  <c r="I310" i="70"/>
  <c r="I294" i="70"/>
  <c r="I259" i="70"/>
  <c r="I323" i="70"/>
  <c r="I291" i="70"/>
  <c r="I307" i="70"/>
  <c r="I251" i="70"/>
  <c r="H254" i="70"/>
  <c r="H277" i="70"/>
  <c r="H253" i="70"/>
  <c r="H251" i="70"/>
  <c r="H306" i="70"/>
  <c r="H292" i="70"/>
  <c r="H275" i="70"/>
  <c r="H247" i="70"/>
  <c r="H318" i="70"/>
  <c r="H305" i="70"/>
  <c r="H274" i="70"/>
  <c r="H246" i="70"/>
  <c r="H233" i="70"/>
  <c r="H290" i="70"/>
  <c r="H227" i="70"/>
  <c r="H222" i="70"/>
  <c r="H288" i="70"/>
  <c r="H266" i="70"/>
  <c r="H215" i="70"/>
  <c r="H314" i="70"/>
  <c r="H301" i="70"/>
  <c r="H287" i="70"/>
  <c r="H265" i="70"/>
  <c r="H234" i="70"/>
  <c r="H264" i="70"/>
  <c r="H325" i="70"/>
  <c r="H312" i="70"/>
  <c r="H286" i="70"/>
  <c r="H263" i="70"/>
  <c r="I246" i="70"/>
  <c r="I243" i="70"/>
  <c r="I238" i="70"/>
  <c r="I262" i="70"/>
  <c r="I230" i="70"/>
  <c r="I206" i="70"/>
  <c r="I254" i="70"/>
  <c r="I275" i="70"/>
  <c r="I190" i="70"/>
  <c r="H248" i="70"/>
  <c r="H220" i="70"/>
  <c r="H213" i="70"/>
  <c r="H273" i="70"/>
  <c r="H260" i="70"/>
  <c r="H244" i="70"/>
  <c r="H198" i="70"/>
  <c r="H285" i="70"/>
  <c r="H272" i="70"/>
  <c r="H196" i="70"/>
  <c r="H297" i="70"/>
  <c r="H284" i="70"/>
  <c r="H271" i="70"/>
  <c r="H259" i="70"/>
  <c r="H241" i="70"/>
  <c r="H195" i="70"/>
  <c r="H182" i="70"/>
  <c r="H283" i="70"/>
  <c r="H270" i="70"/>
  <c r="H257" i="70"/>
  <c r="H237" i="70"/>
  <c r="H282" i="70"/>
  <c r="H269" i="70"/>
  <c r="H256" i="70"/>
  <c r="H236" i="70"/>
  <c r="H281" i="70"/>
  <c r="H268" i="70"/>
  <c r="H255" i="70"/>
  <c r="H235" i="70"/>
  <c r="H217" i="70"/>
  <c r="H250" i="70"/>
  <c r="H232" i="70"/>
  <c r="H189" i="70"/>
  <c r="H249" i="70"/>
  <c r="H231" i="70"/>
  <c r="H187" i="70"/>
  <c r="H183" i="70"/>
  <c r="H224" i="70"/>
  <c r="H130" i="70"/>
  <c r="H245" i="70"/>
  <c r="H221" i="70"/>
  <c r="H219" i="70"/>
  <c r="H201" i="70"/>
  <c r="H181" i="70"/>
  <c r="H212" i="70"/>
  <c r="H173" i="70"/>
  <c r="H230" i="70"/>
  <c r="H211" i="70"/>
  <c r="H169" i="70"/>
  <c r="H243" i="70"/>
  <c r="H229" i="70"/>
  <c r="H210" i="70"/>
  <c r="H168" i="70"/>
  <c r="H242" i="70"/>
  <c r="H228" i="70"/>
  <c r="H209" i="70"/>
  <c r="H167" i="70"/>
  <c r="H240" i="70"/>
  <c r="H226" i="70"/>
  <c r="H205" i="70"/>
  <c r="H252" i="70"/>
  <c r="H239" i="70"/>
  <c r="H225" i="70"/>
  <c r="H203" i="70"/>
  <c r="H131" i="70"/>
  <c r="H238" i="70"/>
  <c r="H223" i="70"/>
  <c r="H197" i="70"/>
  <c r="I214" i="70"/>
  <c r="I222" i="70"/>
  <c r="I235" i="70"/>
  <c r="H155" i="70"/>
  <c r="I198" i="70"/>
  <c r="I182" i="70"/>
  <c r="I174" i="70"/>
  <c r="I166" i="70"/>
  <c r="I158" i="70"/>
  <c r="H154" i="70"/>
  <c r="H128" i="70"/>
  <c r="H153" i="70"/>
  <c r="H123" i="70"/>
  <c r="H152" i="70"/>
  <c r="H122" i="70"/>
  <c r="H208" i="70"/>
  <c r="H194" i="70"/>
  <c r="H180" i="70"/>
  <c r="H166" i="70"/>
  <c r="H149" i="70"/>
  <c r="H119" i="70"/>
  <c r="H207" i="70"/>
  <c r="H193" i="70"/>
  <c r="H179" i="70"/>
  <c r="H165" i="70"/>
  <c r="H148" i="70"/>
  <c r="H118" i="70"/>
  <c r="H192" i="70"/>
  <c r="H178" i="70"/>
  <c r="H164" i="70"/>
  <c r="H147" i="70"/>
  <c r="H114" i="70"/>
  <c r="H206" i="70"/>
  <c r="H191" i="70"/>
  <c r="H177" i="70"/>
  <c r="H163" i="70"/>
  <c r="H146" i="70"/>
  <c r="H113" i="70"/>
  <c r="H176" i="70"/>
  <c r="H162" i="70"/>
  <c r="H145" i="70"/>
  <c r="H104" i="70"/>
  <c r="H218" i="70"/>
  <c r="H204" i="70"/>
  <c r="H190" i="70"/>
  <c r="H175" i="70"/>
  <c r="H161" i="70"/>
  <c r="H144" i="70"/>
  <c r="H103" i="70"/>
  <c r="H160" i="70"/>
  <c r="H141" i="70"/>
  <c r="H216" i="70"/>
  <c r="H202" i="70"/>
  <c r="H188" i="70"/>
  <c r="H174" i="70"/>
  <c r="H159" i="70"/>
  <c r="H139" i="70"/>
  <c r="H136" i="70"/>
  <c r="H61" i="70"/>
  <c r="H200" i="70"/>
  <c r="H186" i="70"/>
  <c r="H172" i="70"/>
  <c r="H158" i="70"/>
  <c r="H135" i="70"/>
  <c r="H102" i="70"/>
  <c r="H214" i="70"/>
  <c r="H199" i="70"/>
  <c r="H185" i="70"/>
  <c r="H171" i="70"/>
  <c r="H157" i="70"/>
  <c r="H133" i="70"/>
  <c r="H110" i="70"/>
  <c r="H184" i="70"/>
  <c r="H170" i="70"/>
  <c r="H156" i="70"/>
  <c r="I148" i="70"/>
  <c r="I159" i="70"/>
  <c r="I167" i="70"/>
  <c r="I175" i="70"/>
  <c r="I183" i="70"/>
  <c r="I191" i="70"/>
  <c r="I199" i="70"/>
  <c r="I207" i="70"/>
  <c r="I215" i="70"/>
  <c r="I223" i="70"/>
  <c r="I231" i="70"/>
  <c r="I239" i="70"/>
  <c r="I247" i="70"/>
  <c r="I255" i="70"/>
  <c r="I263" i="70"/>
  <c r="I271" i="70"/>
  <c r="I279" i="70"/>
  <c r="I287" i="70"/>
  <c r="I295" i="70"/>
  <c r="I303" i="70"/>
  <c r="I311" i="70"/>
  <c r="I319" i="70"/>
  <c r="I327" i="70"/>
  <c r="I335" i="70"/>
  <c r="I343" i="70"/>
  <c r="I351" i="70"/>
  <c r="I359" i="70"/>
  <c r="I367" i="70"/>
  <c r="I375" i="70"/>
  <c r="I383" i="70"/>
  <c r="I391" i="70"/>
  <c r="I399" i="70"/>
  <c r="I407" i="70"/>
  <c r="I415" i="70"/>
  <c r="I423" i="70"/>
  <c r="I431" i="70"/>
  <c r="I439" i="70"/>
  <c r="I447" i="70"/>
  <c r="I455" i="70"/>
  <c r="I463" i="70"/>
  <c r="I471" i="70"/>
  <c r="I479" i="70"/>
  <c r="I487" i="70"/>
  <c r="I495" i="70"/>
  <c r="I503" i="70"/>
  <c r="I511" i="70"/>
  <c r="I519" i="70"/>
  <c r="I527" i="70"/>
  <c r="I535" i="70"/>
  <c r="I543" i="70"/>
  <c r="I551" i="70"/>
  <c r="I559" i="70"/>
  <c r="I567" i="70"/>
  <c r="I575" i="70"/>
  <c r="I583" i="70"/>
  <c r="I591" i="70"/>
  <c r="I599" i="70"/>
  <c r="I607" i="70"/>
  <c r="I615" i="70"/>
  <c r="I623" i="70"/>
  <c r="I631" i="70"/>
  <c r="I639" i="70"/>
  <c r="I647" i="70"/>
  <c r="I655" i="70"/>
  <c r="I663" i="70"/>
  <c r="I671" i="70"/>
  <c r="I679" i="70"/>
  <c r="I687" i="70"/>
  <c r="I695" i="70"/>
  <c r="I703" i="70"/>
  <c r="I711" i="70"/>
  <c r="I719" i="70"/>
  <c r="I727" i="70"/>
  <c r="I735" i="70"/>
  <c r="I743" i="70"/>
  <c r="I751" i="70"/>
  <c r="I759" i="70"/>
  <c r="I767" i="70"/>
  <c r="I775" i="70"/>
  <c r="I783" i="70"/>
  <c r="I791" i="70"/>
  <c r="I799" i="70"/>
  <c r="I807" i="70"/>
  <c r="I815" i="70"/>
  <c r="I823" i="70"/>
  <c r="I150" i="70"/>
  <c r="I118" i="70"/>
  <c r="I160" i="70"/>
  <c r="I168" i="70"/>
  <c r="I176" i="70"/>
  <c r="I184" i="70"/>
  <c r="I192" i="70"/>
  <c r="I200" i="70"/>
  <c r="I208" i="70"/>
  <c r="I216" i="70"/>
  <c r="I224" i="70"/>
  <c r="I232" i="70"/>
  <c r="I240" i="70"/>
  <c r="I248" i="70"/>
  <c r="I256" i="70"/>
  <c r="I264" i="70"/>
  <c r="I272" i="70"/>
  <c r="I280" i="70"/>
  <c r="I288" i="70"/>
  <c r="I296" i="70"/>
  <c r="I304" i="70"/>
  <c r="I312" i="70"/>
  <c r="I320" i="70"/>
  <c r="I328" i="70"/>
  <c r="I336" i="70"/>
  <c r="I344" i="70"/>
  <c r="I352" i="70"/>
  <c r="I360" i="70"/>
  <c r="I368" i="70"/>
  <c r="I376" i="70"/>
  <c r="I384" i="70"/>
  <c r="I392" i="70"/>
  <c r="I400" i="70"/>
  <c r="I408" i="70"/>
  <c r="I416" i="70"/>
  <c r="I424" i="70"/>
  <c r="I432" i="70"/>
  <c r="I440" i="70"/>
  <c r="I448" i="70"/>
  <c r="I456" i="70"/>
  <c r="I464" i="70"/>
  <c r="I472" i="70"/>
  <c r="I480" i="70"/>
  <c r="I488" i="70"/>
  <c r="I496" i="70"/>
  <c r="I504" i="70"/>
  <c r="I512" i="70"/>
  <c r="I520" i="70"/>
  <c r="I528" i="70"/>
  <c r="I536" i="70"/>
  <c r="I544" i="70"/>
  <c r="I552" i="70"/>
  <c r="I560" i="70"/>
  <c r="I568" i="70"/>
  <c r="I576" i="70"/>
  <c r="I584" i="70"/>
  <c r="I592" i="70"/>
  <c r="I600" i="70"/>
  <c r="I608" i="70"/>
  <c r="I616" i="70"/>
  <c r="I624" i="70"/>
  <c r="I632" i="70"/>
  <c r="I640" i="70"/>
  <c r="I648" i="70"/>
  <c r="I656" i="70"/>
  <c r="I664" i="70"/>
  <c r="I672" i="70"/>
  <c r="I680" i="70"/>
  <c r="I688" i="70"/>
  <c r="I696" i="70"/>
  <c r="I704" i="70"/>
  <c r="I712" i="70"/>
  <c r="I720" i="70"/>
  <c r="I728" i="70"/>
  <c r="I736" i="70"/>
  <c r="I744" i="70"/>
  <c r="I752" i="70"/>
  <c r="I760" i="70"/>
  <c r="I153" i="70"/>
  <c r="I161" i="70"/>
  <c r="I169" i="70"/>
  <c r="I177" i="70"/>
  <c r="I185" i="70"/>
  <c r="I193" i="70"/>
  <c r="I201" i="70"/>
  <c r="I209" i="70"/>
  <c r="I217" i="70"/>
  <c r="I225" i="70"/>
  <c r="I233" i="70"/>
  <c r="I241" i="70"/>
  <c r="I249" i="70"/>
  <c r="I257" i="70"/>
  <c r="I265" i="70"/>
  <c r="I273" i="70"/>
  <c r="I281" i="70"/>
  <c r="I289" i="70"/>
  <c r="I297" i="70"/>
  <c r="I305" i="70"/>
  <c r="I313" i="70"/>
  <c r="I321" i="70"/>
  <c r="I329" i="70"/>
  <c r="I337" i="70"/>
  <c r="I345" i="70"/>
  <c r="I353" i="70"/>
  <c r="I361" i="70"/>
  <c r="I369" i="70"/>
  <c r="I377" i="70"/>
  <c r="I385" i="70"/>
  <c r="I393" i="70"/>
  <c r="I401" i="70"/>
  <c r="I409" i="70"/>
  <c r="I417" i="70"/>
  <c r="I425" i="70"/>
  <c r="I433" i="70"/>
  <c r="I441" i="70"/>
  <c r="I449" i="70"/>
  <c r="I457" i="70"/>
  <c r="I465" i="70"/>
  <c r="I473" i="70"/>
  <c r="I481" i="70"/>
  <c r="I489" i="70"/>
  <c r="I497" i="70"/>
  <c r="I505" i="70"/>
  <c r="I513" i="70"/>
  <c r="I521" i="70"/>
  <c r="I529" i="70"/>
  <c r="I537" i="70"/>
  <c r="I545" i="70"/>
  <c r="I553" i="70"/>
  <c r="I561" i="70"/>
  <c r="I569" i="70"/>
  <c r="I577" i="70"/>
  <c r="I585" i="70"/>
  <c r="I593" i="70"/>
  <c r="I601" i="70"/>
  <c r="I609" i="70"/>
  <c r="I617" i="70"/>
  <c r="I625" i="70"/>
  <c r="I633" i="70"/>
  <c r="I641" i="70"/>
  <c r="I649" i="70"/>
  <c r="I657" i="70"/>
  <c r="I665" i="70"/>
  <c r="I673" i="70"/>
  <c r="I681" i="70"/>
  <c r="I689" i="70"/>
  <c r="I697" i="70"/>
  <c r="I705" i="70"/>
  <c r="I713" i="70"/>
  <c r="I721" i="70"/>
  <c r="I729" i="70"/>
  <c r="I737" i="70"/>
  <c r="I745" i="70"/>
  <c r="I753" i="70"/>
  <c r="I761" i="70"/>
  <c r="I769" i="70"/>
  <c r="I777" i="70"/>
  <c r="I785" i="70"/>
  <c r="I793" i="70"/>
  <c r="I801" i="70"/>
  <c r="I809" i="70"/>
  <c r="I817" i="70"/>
  <c r="I825" i="70"/>
  <c r="I135" i="70"/>
  <c r="I154" i="70"/>
  <c r="I162" i="70"/>
  <c r="I170" i="70"/>
  <c r="I178" i="70"/>
  <c r="I186" i="70"/>
  <c r="I194" i="70"/>
  <c r="I202" i="70"/>
  <c r="I210" i="70"/>
  <c r="I218" i="70"/>
  <c r="I226" i="70"/>
  <c r="I234" i="70"/>
  <c r="I242" i="70"/>
  <c r="I250" i="70"/>
  <c r="I258" i="70"/>
  <c r="I266" i="70"/>
  <c r="I274" i="70"/>
  <c r="I282" i="70"/>
  <c r="I290" i="70"/>
  <c r="I298" i="70"/>
  <c r="I306" i="70"/>
  <c r="I314" i="70"/>
  <c r="I322" i="70"/>
  <c r="I330" i="70"/>
  <c r="I338" i="70"/>
  <c r="I346" i="70"/>
  <c r="I354" i="70"/>
  <c r="I362" i="70"/>
  <c r="I370" i="70"/>
  <c r="I378" i="70"/>
  <c r="I386" i="70"/>
  <c r="I394" i="70"/>
  <c r="I402" i="70"/>
  <c r="I410" i="70"/>
  <c r="I418" i="70"/>
  <c r="I426" i="70"/>
  <c r="I434" i="70"/>
  <c r="I442" i="70"/>
  <c r="I450" i="70"/>
  <c r="I458" i="70"/>
  <c r="I466" i="70"/>
  <c r="I474" i="70"/>
  <c r="I482" i="70"/>
  <c r="I490" i="70"/>
  <c r="I498" i="70"/>
  <c r="I506" i="70"/>
  <c r="I514" i="70"/>
  <c r="I522" i="70"/>
  <c r="I530" i="70"/>
  <c r="I538" i="70"/>
  <c r="I546" i="70"/>
  <c r="I554" i="70"/>
  <c r="I562" i="70"/>
  <c r="I570" i="70"/>
  <c r="I578" i="70"/>
  <c r="I586" i="70"/>
  <c r="I594" i="70"/>
  <c r="I602" i="70"/>
  <c r="I610" i="70"/>
  <c r="I618" i="70"/>
  <c r="I626" i="70"/>
  <c r="I634" i="70"/>
  <c r="I642" i="70"/>
  <c r="I650" i="70"/>
  <c r="I658" i="70"/>
  <c r="I666" i="70"/>
  <c r="I674" i="70"/>
  <c r="I682" i="70"/>
  <c r="I690" i="70"/>
  <c r="I698" i="70"/>
  <c r="I706" i="70"/>
  <c r="I714" i="70"/>
  <c r="I722" i="70"/>
  <c r="I730" i="70"/>
  <c r="I738" i="70"/>
  <c r="I746" i="70"/>
  <c r="I754" i="70"/>
  <c r="I762" i="70"/>
  <c r="I770" i="70"/>
  <c r="I778" i="70"/>
  <c r="I786" i="70"/>
  <c r="I794" i="70"/>
  <c r="I802" i="70"/>
  <c r="I810" i="70"/>
  <c r="I818" i="70"/>
  <c r="I826" i="70"/>
  <c r="I155" i="70"/>
  <c r="I163" i="70"/>
  <c r="I171" i="70"/>
  <c r="I179" i="70"/>
  <c r="I187" i="70"/>
  <c r="I195" i="70"/>
  <c r="I203" i="70"/>
  <c r="I211" i="70"/>
  <c r="I219" i="70"/>
  <c r="I227" i="70"/>
  <c r="I143" i="70"/>
  <c r="I156" i="70"/>
  <c r="I164" i="70"/>
  <c r="I172" i="70"/>
  <c r="I180" i="70"/>
  <c r="I188" i="70"/>
  <c r="I196" i="70"/>
  <c r="I204" i="70"/>
  <c r="I212" i="70"/>
  <c r="I220" i="70"/>
  <c r="I228" i="70"/>
  <c r="I236" i="70"/>
  <c r="I244" i="70"/>
  <c r="I252" i="70"/>
  <c r="I260" i="70"/>
  <c r="I268" i="70"/>
  <c r="I276" i="70"/>
  <c r="I284" i="70"/>
  <c r="I292" i="70"/>
  <c r="I300" i="70"/>
  <c r="I308" i="70"/>
  <c r="I316" i="70"/>
  <c r="I324" i="70"/>
  <c r="I332" i="70"/>
  <c r="I340" i="70"/>
  <c r="I348" i="70"/>
  <c r="I356" i="70"/>
  <c r="I364" i="70"/>
  <c r="I372" i="70"/>
  <c r="I380" i="70"/>
  <c r="I388" i="70"/>
  <c r="I396" i="70"/>
  <c r="I404" i="70"/>
  <c r="I412" i="70"/>
  <c r="I420" i="70"/>
  <c r="I428" i="70"/>
  <c r="I436" i="70"/>
  <c r="I444" i="70"/>
  <c r="I452" i="70"/>
  <c r="I460" i="70"/>
  <c r="I468" i="70"/>
  <c r="I476" i="70"/>
  <c r="I484" i="70"/>
  <c r="I492" i="70"/>
  <c r="I500" i="70"/>
  <c r="I508" i="70"/>
  <c r="I516" i="70"/>
  <c r="I524" i="70"/>
  <c r="I532" i="70"/>
  <c r="I540" i="70"/>
  <c r="I548" i="70"/>
  <c r="I556" i="70"/>
  <c r="I564" i="70"/>
  <c r="I572" i="70"/>
  <c r="I580" i="70"/>
  <c r="I588" i="70"/>
  <c r="I596" i="70"/>
  <c r="I604" i="70"/>
  <c r="I612" i="70"/>
  <c r="I620" i="70"/>
  <c r="I628" i="70"/>
  <c r="I636" i="70"/>
  <c r="I644" i="70"/>
  <c r="I652" i="70"/>
  <c r="I660" i="70"/>
  <c r="I668" i="70"/>
  <c r="I676" i="70"/>
  <c r="I684" i="70"/>
  <c r="I692" i="70"/>
  <c r="I700" i="70"/>
  <c r="I708" i="70"/>
  <c r="I716" i="70"/>
  <c r="I724" i="70"/>
  <c r="I732" i="70"/>
  <c r="I117" i="70"/>
  <c r="I157" i="70"/>
  <c r="I165" i="70"/>
  <c r="I173" i="70"/>
  <c r="I181" i="70"/>
  <c r="I189" i="70"/>
  <c r="I197" i="70"/>
  <c r="I205" i="70"/>
  <c r="I213" i="70"/>
  <c r="I221" i="70"/>
  <c r="I229" i="70"/>
  <c r="I237" i="70"/>
  <c r="I245" i="70"/>
  <c r="I253" i="70"/>
  <c r="I261" i="70"/>
  <c r="I269" i="70"/>
  <c r="I277" i="70"/>
  <c r="I285" i="70"/>
  <c r="I293" i="70"/>
  <c r="I301" i="70"/>
  <c r="I309" i="70"/>
  <c r="I317" i="70"/>
  <c r="I325" i="70"/>
  <c r="I333" i="70"/>
  <c r="I341" i="70"/>
  <c r="I349" i="70"/>
  <c r="I357" i="70"/>
  <c r="I365" i="70"/>
  <c r="I373" i="70"/>
  <c r="I381" i="70"/>
  <c r="I389" i="70"/>
  <c r="I397" i="70"/>
  <c r="I405" i="70"/>
  <c r="I413" i="70"/>
  <c r="I421" i="70"/>
  <c r="I429" i="70"/>
  <c r="I437" i="70"/>
  <c r="I445" i="70"/>
  <c r="I453" i="70"/>
  <c r="I461" i="70"/>
  <c r="I469" i="70"/>
  <c r="I477" i="70"/>
  <c r="I485" i="70"/>
  <c r="I493" i="70"/>
  <c r="I501" i="70"/>
  <c r="I509" i="70"/>
  <c r="I517" i="70"/>
  <c r="I525" i="70"/>
  <c r="I533" i="70"/>
  <c r="I541" i="70"/>
  <c r="I549" i="70"/>
  <c r="I557" i="70"/>
  <c r="I565" i="70"/>
  <c r="I573" i="70"/>
  <c r="I581" i="70"/>
  <c r="I589" i="70"/>
  <c r="I597" i="70"/>
  <c r="I605" i="70"/>
  <c r="I613" i="70"/>
  <c r="I621" i="70"/>
  <c r="I629" i="70"/>
  <c r="I637" i="70"/>
  <c r="I645" i="70"/>
  <c r="I653" i="70"/>
  <c r="I661" i="70"/>
  <c r="I669" i="70"/>
  <c r="I677" i="70"/>
  <c r="I685" i="70"/>
  <c r="I693" i="70"/>
  <c r="I701" i="70"/>
  <c r="I709" i="70"/>
  <c r="I717" i="70"/>
  <c r="I725" i="70"/>
  <c r="I733" i="70"/>
  <c r="I741" i="70"/>
  <c r="I749" i="70"/>
  <c r="I757" i="70"/>
  <c r="I765" i="70"/>
  <c r="I773" i="70"/>
  <c r="I781" i="70"/>
  <c r="I789" i="70"/>
  <c r="I797" i="70"/>
  <c r="I805" i="70"/>
  <c r="I813" i="70"/>
  <c r="I821" i="70"/>
  <c r="I829" i="70"/>
  <c r="I147" i="70"/>
  <c r="I134" i="70"/>
  <c r="I116" i="70"/>
  <c r="I146" i="70"/>
  <c r="I132" i="70"/>
  <c r="I113" i="70"/>
  <c r="I145" i="70"/>
  <c r="I130" i="70"/>
  <c r="I106" i="70"/>
  <c r="I129" i="70"/>
  <c r="I128" i="70"/>
  <c r="I93" i="70"/>
  <c r="I152" i="70"/>
  <c r="I140" i="70"/>
  <c r="I124" i="70"/>
  <c r="I139" i="70"/>
  <c r="I149" i="70"/>
  <c r="I138" i="70"/>
  <c r="I107" i="70"/>
  <c r="I137" i="70"/>
  <c r="I127" i="70"/>
  <c r="I115" i="70"/>
  <c r="I99" i="70"/>
  <c r="I136" i="70"/>
  <c r="I126" i="70"/>
  <c r="I114" i="70"/>
  <c r="I98" i="70"/>
  <c r="I125" i="70"/>
  <c r="I94" i="70"/>
  <c r="I123" i="70"/>
  <c r="I87" i="70"/>
  <c r="I112" i="70"/>
  <c r="I85" i="70"/>
  <c r="I144" i="70"/>
  <c r="I133" i="70"/>
  <c r="I122" i="70"/>
  <c r="I111" i="70"/>
  <c r="I84" i="70"/>
  <c r="I110" i="70"/>
  <c r="I72" i="70"/>
  <c r="I121" i="70"/>
  <c r="I142" i="70"/>
  <c r="I131" i="70"/>
  <c r="I120" i="70"/>
  <c r="I109" i="70"/>
  <c r="I151" i="70"/>
  <c r="I141" i="70"/>
  <c r="I119" i="70"/>
  <c r="I108" i="70"/>
  <c r="I63" i="70"/>
  <c r="H138" i="70"/>
  <c r="H121" i="70"/>
  <c r="H112" i="70"/>
  <c r="H129" i="70"/>
  <c r="H90" i="70"/>
  <c r="H137" i="70"/>
  <c r="H120" i="70"/>
  <c r="H89" i="70"/>
  <c r="H127" i="70"/>
  <c r="H151" i="70"/>
  <c r="H143" i="70"/>
  <c r="H126" i="70"/>
  <c r="H134" i="70"/>
  <c r="H117" i="70"/>
  <c r="H106" i="70"/>
  <c r="H150" i="70"/>
  <c r="H142" i="70"/>
  <c r="H125" i="70"/>
  <c r="H105" i="70"/>
  <c r="I83" i="70"/>
  <c r="I82" i="70"/>
  <c r="I81" i="70"/>
  <c r="I102" i="70"/>
  <c r="I71" i="70"/>
  <c r="I100" i="70"/>
  <c r="I73" i="70"/>
  <c r="H111" i="70"/>
  <c r="H101" i="70"/>
  <c r="H82" i="70"/>
  <c r="H100" i="70"/>
  <c r="H109" i="70"/>
  <c r="H99" i="70"/>
  <c r="H140" i="70"/>
  <c r="H132" i="70"/>
  <c r="H124" i="70"/>
  <c r="H116" i="70"/>
  <c r="H108" i="70"/>
  <c r="H98" i="70"/>
  <c r="H115" i="70"/>
  <c r="H107" i="70"/>
  <c r="H92" i="70"/>
  <c r="H97" i="70"/>
  <c r="H93" i="70"/>
  <c r="I64" i="70"/>
  <c r="H77" i="70"/>
  <c r="H76" i="70"/>
  <c r="H74" i="70"/>
  <c r="H88" i="70"/>
  <c r="H60" i="70"/>
  <c r="H57" i="70"/>
  <c r="H85" i="70"/>
  <c r="I53" i="70"/>
  <c r="I52" i="70"/>
  <c r="I51" i="70"/>
  <c r="I92" i="70"/>
  <c r="I80" i="70"/>
  <c r="I39" i="70"/>
  <c r="I79" i="70"/>
  <c r="I38" i="70"/>
  <c r="I91" i="70"/>
  <c r="I37" i="70"/>
  <c r="I90" i="70"/>
  <c r="I101" i="70"/>
  <c r="I74" i="70"/>
  <c r="I89" i="70"/>
  <c r="I41" i="70"/>
  <c r="H53" i="70"/>
  <c r="H73" i="70"/>
  <c r="H96" i="70"/>
  <c r="H84" i="70"/>
  <c r="H72" i="70"/>
  <c r="H49" i="70"/>
  <c r="H45" i="70"/>
  <c r="H69" i="70"/>
  <c r="H68" i="70"/>
  <c r="H66" i="70"/>
  <c r="H81" i="70"/>
  <c r="H65" i="70"/>
  <c r="H37" i="70"/>
  <c r="H80" i="70"/>
  <c r="H64" i="70"/>
  <c r="H41" i="70"/>
  <c r="I62" i="70"/>
  <c r="I50" i="70"/>
  <c r="I36" i="70"/>
  <c r="I61" i="70"/>
  <c r="I49" i="70"/>
  <c r="I35" i="70"/>
  <c r="I34" i="70"/>
  <c r="I70" i="70"/>
  <c r="I60" i="70"/>
  <c r="I48" i="70"/>
  <c r="I33" i="70"/>
  <c r="I69" i="70"/>
  <c r="I47" i="70"/>
  <c r="I32" i="70"/>
  <c r="I59" i="70"/>
  <c r="I46" i="70"/>
  <c r="I30" i="70"/>
  <c r="I88" i="70"/>
  <c r="I78" i="70"/>
  <c r="I68" i="70"/>
  <c r="I58" i="70"/>
  <c r="I45" i="70"/>
  <c r="I28" i="70"/>
  <c r="I105" i="70"/>
  <c r="I97" i="70"/>
  <c r="I77" i="70"/>
  <c r="I57" i="70"/>
  <c r="I26" i="70"/>
  <c r="I67" i="70"/>
  <c r="I44" i="70"/>
  <c r="I40" i="70"/>
  <c r="I104" i="70"/>
  <c r="I96" i="70"/>
  <c r="I86" i="70"/>
  <c r="I76" i="70"/>
  <c r="I66" i="70"/>
  <c r="I56" i="70"/>
  <c r="I43" i="70"/>
  <c r="I55" i="70"/>
  <c r="I42" i="70"/>
  <c r="I103" i="70"/>
  <c r="I95" i="70"/>
  <c r="I75" i="70"/>
  <c r="I65" i="70"/>
  <c r="I54" i="70"/>
  <c r="H33" i="70"/>
  <c r="H34" i="70"/>
  <c r="I31" i="70"/>
  <c r="I29" i="70"/>
  <c r="H56" i="70"/>
  <c r="H48" i="70"/>
  <c r="H40" i="70"/>
  <c r="H32" i="70"/>
  <c r="H95" i="70"/>
  <c r="H87" i="70"/>
  <c r="H79" i="70"/>
  <c r="H71" i="70"/>
  <c r="H63" i="70"/>
  <c r="H55" i="70"/>
  <c r="H47" i="70"/>
  <c r="H39" i="70"/>
  <c r="H31" i="70"/>
  <c r="H94" i="70"/>
  <c r="H86" i="70"/>
  <c r="H78" i="70"/>
  <c r="H70" i="70"/>
  <c r="H62" i="70"/>
  <c r="H54" i="70"/>
  <c r="H46" i="70"/>
  <c r="H38" i="70"/>
  <c r="H30" i="70"/>
  <c r="H28" i="70"/>
  <c r="H52" i="70"/>
  <c r="H44" i="70"/>
  <c r="H36" i="70"/>
  <c r="H27" i="70"/>
  <c r="H26" i="70"/>
  <c r="H91" i="70"/>
  <c r="H83" i="70"/>
  <c r="H75" i="70"/>
  <c r="H67" i="70"/>
  <c r="H59" i="70"/>
  <c r="H51" i="70"/>
  <c r="H43" i="70"/>
  <c r="H35" i="70"/>
  <c r="H58" i="70"/>
  <c r="H50" i="70"/>
  <c r="H42" i="70"/>
  <c r="I27" i="70"/>
  <c r="H29" i="70"/>
  <c r="H69" i="4"/>
  <c r="H261" i="4"/>
  <c r="H388" i="4"/>
  <c r="H71" i="4"/>
  <c r="H87" i="4"/>
  <c r="H485" i="4"/>
  <c r="H469" i="4"/>
  <c r="H453" i="4"/>
  <c r="H437" i="4"/>
  <c r="H421" i="4"/>
  <c r="H405" i="4"/>
  <c r="H387" i="4"/>
  <c r="H361" i="4"/>
  <c r="H340" i="4"/>
  <c r="H313" i="4"/>
  <c r="H291" i="4"/>
  <c r="H248" i="4"/>
  <c r="H190" i="4"/>
  <c r="H54" i="4"/>
  <c r="H486" i="4"/>
  <c r="H39" i="4"/>
  <c r="H8" i="4"/>
  <c r="H24" i="4"/>
  <c r="H40" i="4"/>
  <c r="H56" i="4"/>
  <c r="H72" i="4"/>
  <c r="H88" i="4"/>
  <c r="H500" i="4"/>
  <c r="H484" i="4"/>
  <c r="H468" i="4"/>
  <c r="H452" i="4"/>
  <c r="H436" i="4"/>
  <c r="H420" i="4"/>
  <c r="H404" i="4"/>
  <c r="H384" i="4"/>
  <c r="H360" i="4"/>
  <c r="H339" i="4"/>
  <c r="H312" i="4"/>
  <c r="H288" i="4"/>
  <c r="H247" i="4"/>
  <c r="H184" i="4"/>
  <c r="H37" i="4"/>
  <c r="H423" i="4"/>
  <c r="H6" i="4"/>
  <c r="H406" i="4"/>
  <c r="H419" i="4"/>
  <c r="H498" i="4"/>
  <c r="H482" i="4"/>
  <c r="H466" i="4"/>
  <c r="H450" i="4"/>
  <c r="H434" i="4"/>
  <c r="H418" i="4"/>
  <c r="H402" i="4"/>
  <c r="H381" i="4"/>
  <c r="H358" i="4"/>
  <c r="H334" i="4"/>
  <c r="H310" i="4"/>
  <c r="H283" i="4"/>
  <c r="H245" i="4"/>
  <c r="H182" i="4"/>
  <c r="H318" i="4"/>
  <c r="H470" i="4"/>
  <c r="H9" i="4"/>
  <c r="H286" i="4"/>
  <c r="H43" i="4"/>
  <c r="H75" i="4"/>
  <c r="H91" i="4"/>
  <c r="H497" i="4"/>
  <c r="H481" i="4"/>
  <c r="H465" i="4"/>
  <c r="H449" i="4"/>
  <c r="H433" i="4"/>
  <c r="H417" i="4"/>
  <c r="H401" i="4"/>
  <c r="H379" i="4"/>
  <c r="H357" i="4"/>
  <c r="H333" i="4"/>
  <c r="H309" i="4"/>
  <c r="H281" i="4"/>
  <c r="H238" i="4"/>
  <c r="H168" i="4"/>
  <c r="H471" i="4"/>
  <c r="H4" i="4"/>
  <c r="H254" i="4"/>
  <c r="H183" i="4"/>
  <c r="H12" i="4"/>
  <c r="H60" i="4"/>
  <c r="H76" i="4"/>
  <c r="H92" i="4"/>
  <c r="H496" i="4"/>
  <c r="H480" i="4"/>
  <c r="H464" i="4"/>
  <c r="H448" i="4"/>
  <c r="H432" i="4"/>
  <c r="H416" i="4"/>
  <c r="H400" i="4"/>
  <c r="H377" i="4"/>
  <c r="H356" i="4"/>
  <c r="H331" i="4"/>
  <c r="H308" i="4"/>
  <c r="H280" i="4"/>
  <c r="H232" i="4"/>
  <c r="H167" i="4"/>
  <c r="H5" i="4"/>
  <c r="H199" i="4"/>
  <c r="H70" i="4"/>
  <c r="H438" i="4"/>
  <c r="H23" i="4"/>
  <c r="H483" i="4"/>
  <c r="H435" i="4"/>
  <c r="H26" i="4"/>
  <c r="H44" i="4"/>
  <c r="H13" i="4"/>
  <c r="H29" i="4"/>
  <c r="H45" i="4"/>
  <c r="H61" i="4"/>
  <c r="H77" i="4"/>
  <c r="H93" i="4"/>
  <c r="H495" i="4"/>
  <c r="H479" i="4"/>
  <c r="H463" i="4"/>
  <c r="H447" i="4"/>
  <c r="H431" i="4"/>
  <c r="H415" i="4"/>
  <c r="H398" i="4"/>
  <c r="H376" i="4"/>
  <c r="H355" i="4"/>
  <c r="H329" i="4"/>
  <c r="H307" i="4"/>
  <c r="H279" i="4"/>
  <c r="H231" i="4"/>
  <c r="H152" i="4"/>
  <c r="H85" i="4"/>
  <c r="H365" i="4"/>
  <c r="H292" i="4"/>
  <c r="H25" i="4"/>
  <c r="H311" i="4"/>
  <c r="H27" i="4"/>
  <c r="H62" i="4"/>
  <c r="H78" i="4"/>
  <c r="H94" i="4"/>
  <c r="H494" i="4"/>
  <c r="H478" i="4"/>
  <c r="H462" i="4"/>
  <c r="H446" i="4"/>
  <c r="H430" i="4"/>
  <c r="H414" i="4"/>
  <c r="H397" i="4"/>
  <c r="H375" i="4"/>
  <c r="H352" i="4"/>
  <c r="H328" i="4"/>
  <c r="H304" i="4"/>
  <c r="H278" i="4"/>
  <c r="H230" i="4"/>
  <c r="H151" i="4"/>
  <c r="H53" i="4"/>
  <c r="H407" i="4"/>
  <c r="H22" i="4"/>
  <c r="H454" i="4"/>
  <c r="H7" i="4"/>
  <c r="H499" i="4"/>
  <c r="H451" i="4"/>
  <c r="H42" i="4"/>
  <c r="H46" i="4"/>
  <c r="H15" i="4"/>
  <c r="H31" i="4"/>
  <c r="H47" i="4"/>
  <c r="H63" i="4"/>
  <c r="H79" i="4"/>
  <c r="H95" i="4"/>
  <c r="H493" i="4"/>
  <c r="H477" i="4"/>
  <c r="H461" i="4"/>
  <c r="H445" i="4"/>
  <c r="H429" i="4"/>
  <c r="H413" i="4"/>
  <c r="H396" i="4"/>
  <c r="H374" i="4"/>
  <c r="H350" i="4"/>
  <c r="H327" i="4"/>
  <c r="H302" i="4"/>
  <c r="H277" i="4"/>
  <c r="H222" i="4"/>
  <c r="H136" i="4"/>
  <c r="H21" i="4"/>
  <c r="H293" i="4"/>
  <c r="H363" i="4"/>
  <c r="H73" i="4"/>
  <c r="H359" i="4"/>
  <c r="H10" i="4"/>
  <c r="H14" i="4"/>
  <c r="H48" i="4"/>
  <c r="H64" i="4"/>
  <c r="H80" i="4"/>
  <c r="H96" i="4"/>
  <c r="H492" i="4"/>
  <c r="H476" i="4"/>
  <c r="H460" i="4"/>
  <c r="H444" i="4"/>
  <c r="H428" i="4"/>
  <c r="H412" i="4"/>
  <c r="H395" i="4"/>
  <c r="H373" i="4"/>
  <c r="H349" i="4"/>
  <c r="H326" i="4"/>
  <c r="H299" i="4"/>
  <c r="H275" i="4"/>
  <c r="H216" i="4"/>
  <c r="H118" i="4"/>
  <c r="H101" i="4"/>
  <c r="H389" i="4"/>
  <c r="H315" i="4"/>
  <c r="H57" i="4"/>
  <c r="H336" i="4"/>
  <c r="H58" i="4"/>
  <c r="H59" i="4"/>
  <c r="H16" i="4"/>
  <c r="H33" i="4"/>
  <c r="H81" i="4"/>
  <c r="H491" i="4"/>
  <c r="H459" i="4"/>
  <c r="H427" i="4"/>
  <c r="H393" i="4"/>
  <c r="H347" i="4"/>
  <c r="H297" i="4"/>
  <c r="H270" i="4"/>
  <c r="H215" i="4"/>
  <c r="H974" i="4"/>
  <c r="H487" i="4"/>
  <c r="H342" i="4"/>
  <c r="H198" i="4"/>
  <c r="H55" i="4"/>
  <c r="H467" i="4"/>
  <c r="H382" i="4"/>
  <c r="H90" i="4"/>
  <c r="H28" i="4"/>
  <c r="H32" i="4"/>
  <c r="H17" i="4"/>
  <c r="H49" i="4"/>
  <c r="H65" i="4"/>
  <c r="H97" i="4"/>
  <c r="H475" i="4"/>
  <c r="H443" i="4"/>
  <c r="H411" i="4"/>
  <c r="H372" i="4"/>
  <c r="H325" i="4"/>
  <c r="H18" i="4"/>
  <c r="H34" i="4"/>
  <c r="H50" i="4"/>
  <c r="H66" i="4"/>
  <c r="H82" i="4"/>
  <c r="H98" i="4"/>
  <c r="H490" i="4"/>
  <c r="H474" i="4"/>
  <c r="H458" i="4"/>
  <c r="H442" i="4"/>
  <c r="H426" i="4"/>
  <c r="H410" i="4"/>
  <c r="H392" i="4"/>
  <c r="H371" i="4"/>
  <c r="H345" i="4"/>
  <c r="H324" i="4"/>
  <c r="H296" i="4"/>
  <c r="H264" i="4"/>
  <c r="H214" i="4"/>
  <c r="H439" i="4"/>
  <c r="H38" i="4"/>
  <c r="H422" i="4"/>
  <c r="H41" i="4"/>
  <c r="H246" i="4"/>
  <c r="H11" i="4"/>
  <c r="H30" i="4"/>
  <c r="H19" i="4"/>
  <c r="H35" i="4"/>
  <c r="H51" i="4"/>
  <c r="H67" i="4"/>
  <c r="H83" i="4"/>
  <c r="H99" i="4"/>
  <c r="H489" i="4"/>
  <c r="H473" i="4"/>
  <c r="H457" i="4"/>
  <c r="H441" i="4"/>
  <c r="H425" i="4"/>
  <c r="H409" i="4"/>
  <c r="H391" i="4"/>
  <c r="H368" i="4"/>
  <c r="H344" i="4"/>
  <c r="H323" i="4"/>
  <c r="H295" i="4"/>
  <c r="H263" i="4"/>
  <c r="H206" i="4"/>
  <c r="H455" i="4"/>
  <c r="H86" i="4"/>
  <c r="H341" i="4"/>
  <c r="H89" i="4"/>
  <c r="H403" i="4"/>
  <c r="H74" i="4"/>
  <c r="H3" i="4"/>
  <c r="H20" i="4"/>
  <c r="H36" i="4"/>
  <c r="H52" i="4"/>
  <c r="H68" i="4"/>
  <c r="H84" i="4"/>
  <c r="H100" i="4"/>
  <c r="H488" i="4"/>
  <c r="H472" i="4"/>
  <c r="H456" i="4"/>
  <c r="H440" i="4"/>
  <c r="H424" i="4"/>
  <c r="H408" i="4"/>
  <c r="H390" i="4"/>
  <c r="H366" i="4"/>
  <c r="H343" i="4"/>
  <c r="H320" i="4"/>
  <c r="H294" i="4"/>
  <c r="H262" i="4"/>
  <c r="H200" i="4"/>
  <c r="H135" i="4"/>
  <c r="H117" i="4"/>
  <c r="H973" i="4"/>
  <c r="H166" i="4"/>
  <c r="H150" i="4"/>
  <c r="H134" i="4"/>
  <c r="H116" i="4"/>
  <c r="H972" i="4"/>
  <c r="H229" i="4"/>
  <c r="H213" i="4"/>
  <c r="H197" i="4"/>
  <c r="H181" i="4"/>
  <c r="H165" i="4"/>
  <c r="H149" i="4"/>
  <c r="H133" i="4"/>
  <c r="H114" i="4"/>
  <c r="H957" i="4"/>
  <c r="H276" i="4"/>
  <c r="H260" i="4"/>
  <c r="H244" i="4"/>
  <c r="H228" i="4"/>
  <c r="H212" i="4"/>
  <c r="H196" i="4"/>
  <c r="H180" i="4"/>
  <c r="H164" i="4"/>
  <c r="H148" i="4"/>
  <c r="H132" i="4"/>
  <c r="H111" i="4"/>
  <c r="H956" i="4"/>
  <c r="H259" i="4"/>
  <c r="H243" i="4"/>
  <c r="H227" i="4"/>
  <c r="H211" i="4"/>
  <c r="H195" i="4"/>
  <c r="H179" i="4"/>
  <c r="H163" i="4"/>
  <c r="H147" i="4"/>
  <c r="H131" i="4"/>
  <c r="H110" i="4"/>
  <c r="H955" i="4"/>
  <c r="H386" i="4"/>
  <c r="H370" i="4"/>
  <c r="H354" i="4"/>
  <c r="H338" i="4"/>
  <c r="H322" i="4"/>
  <c r="H306" i="4"/>
  <c r="H290" i="4"/>
  <c r="H274" i="4"/>
  <c r="H258" i="4"/>
  <c r="H242" i="4"/>
  <c r="H226" i="4"/>
  <c r="H210" i="4"/>
  <c r="H194" i="4"/>
  <c r="H178" i="4"/>
  <c r="H162" i="4"/>
  <c r="H146" i="4"/>
  <c r="H130" i="4"/>
  <c r="H109" i="4"/>
  <c r="H954" i="4"/>
  <c r="H385" i="4"/>
  <c r="H369" i="4"/>
  <c r="H353" i="4"/>
  <c r="H337" i="4"/>
  <c r="H321" i="4"/>
  <c r="H305" i="4"/>
  <c r="H289" i="4"/>
  <c r="H273" i="4"/>
  <c r="H257" i="4"/>
  <c r="H241" i="4"/>
  <c r="H225" i="4"/>
  <c r="H209" i="4"/>
  <c r="H193" i="4"/>
  <c r="H177" i="4"/>
  <c r="H161" i="4"/>
  <c r="H145" i="4"/>
  <c r="H129" i="4"/>
  <c r="H108" i="4"/>
  <c r="H939" i="4"/>
  <c r="H272" i="4"/>
  <c r="H256" i="4"/>
  <c r="H240" i="4"/>
  <c r="H224" i="4"/>
  <c r="H208" i="4"/>
  <c r="H192" i="4"/>
  <c r="H176" i="4"/>
  <c r="H160" i="4"/>
  <c r="H144" i="4"/>
  <c r="H128" i="4"/>
  <c r="H107" i="4"/>
  <c r="H938" i="4"/>
  <c r="H399" i="4"/>
  <c r="H383" i="4"/>
  <c r="H367" i="4"/>
  <c r="H351" i="4"/>
  <c r="H335" i="4"/>
  <c r="H319" i="4"/>
  <c r="H303" i="4"/>
  <c r="H287" i="4"/>
  <c r="H271" i="4"/>
  <c r="H255" i="4"/>
  <c r="H239" i="4"/>
  <c r="H223" i="4"/>
  <c r="H207" i="4"/>
  <c r="H191" i="4"/>
  <c r="H175" i="4"/>
  <c r="H159" i="4"/>
  <c r="H143" i="4"/>
  <c r="H127" i="4"/>
  <c r="H106" i="4"/>
  <c r="H917" i="4"/>
  <c r="H174" i="4"/>
  <c r="H158" i="4"/>
  <c r="H142" i="4"/>
  <c r="H126" i="4"/>
  <c r="H105" i="4"/>
  <c r="H910" i="4"/>
  <c r="H317" i="4"/>
  <c r="H301" i="4"/>
  <c r="H285" i="4"/>
  <c r="H269" i="4"/>
  <c r="H253" i="4"/>
  <c r="H237" i="4"/>
  <c r="H221" i="4"/>
  <c r="H205" i="4"/>
  <c r="H189" i="4"/>
  <c r="H173" i="4"/>
  <c r="H157" i="4"/>
  <c r="H141" i="4"/>
  <c r="H125" i="4"/>
  <c r="H993" i="4"/>
  <c r="H875" i="4"/>
  <c r="H380" i="4"/>
  <c r="H364" i="4"/>
  <c r="H348" i="4"/>
  <c r="H332" i="4"/>
  <c r="H316" i="4"/>
  <c r="H300" i="4"/>
  <c r="H284" i="4"/>
  <c r="H268" i="4"/>
  <c r="H252" i="4"/>
  <c r="H236" i="4"/>
  <c r="H220" i="4"/>
  <c r="H204" i="4"/>
  <c r="H188" i="4"/>
  <c r="H172" i="4"/>
  <c r="H156" i="4"/>
  <c r="H140" i="4"/>
  <c r="H124" i="4"/>
  <c r="H992" i="4"/>
  <c r="H874" i="4"/>
  <c r="H267" i="4"/>
  <c r="H251" i="4"/>
  <c r="H235" i="4"/>
  <c r="H219" i="4"/>
  <c r="H203" i="4"/>
  <c r="H187" i="4"/>
  <c r="H171" i="4"/>
  <c r="H155" i="4"/>
  <c r="H139" i="4"/>
  <c r="H123" i="4"/>
  <c r="H991" i="4"/>
  <c r="H394" i="4"/>
  <c r="H378" i="4"/>
  <c r="H362" i="4"/>
  <c r="H346" i="4"/>
  <c r="H330" i="4"/>
  <c r="H314" i="4"/>
  <c r="H298" i="4"/>
  <c r="H282" i="4"/>
  <c r="H266" i="4"/>
  <c r="H250" i="4"/>
  <c r="H234" i="4"/>
  <c r="H218" i="4"/>
  <c r="H202" i="4"/>
  <c r="H186" i="4"/>
  <c r="H170" i="4"/>
  <c r="H154" i="4"/>
  <c r="H138" i="4"/>
  <c r="H122" i="4"/>
  <c r="H990" i="4"/>
  <c r="H876" i="4"/>
  <c r="H265" i="4"/>
  <c r="H249" i="4"/>
  <c r="H233" i="4"/>
  <c r="H217" i="4"/>
  <c r="H201" i="4"/>
  <c r="H185" i="4"/>
  <c r="H169" i="4"/>
  <c r="H153" i="4"/>
  <c r="H137" i="4"/>
  <c r="H121" i="4"/>
  <c r="H937" i="4"/>
  <c r="H909" i="4"/>
  <c r="H873" i="4"/>
  <c r="H936" i="4"/>
  <c r="H908" i="4"/>
  <c r="H861" i="4"/>
  <c r="H989" i="4"/>
  <c r="H971" i="4"/>
  <c r="H953" i="4"/>
  <c r="H935" i="4"/>
  <c r="H907" i="4"/>
  <c r="H860" i="4"/>
  <c r="H120" i="4"/>
  <c r="H104" i="4"/>
  <c r="H988" i="4"/>
  <c r="H970" i="4"/>
  <c r="H952" i="4"/>
  <c r="H934" i="4"/>
  <c r="H906" i="4"/>
  <c r="H858" i="4"/>
  <c r="H119" i="4"/>
  <c r="H103" i="4"/>
  <c r="H987" i="4"/>
  <c r="H969" i="4"/>
  <c r="H951" i="4"/>
  <c r="H933" i="4"/>
  <c r="H905" i="4"/>
  <c r="H843" i="4"/>
  <c r="H102" i="4"/>
  <c r="H986" i="4"/>
  <c r="H968" i="4"/>
  <c r="H950" i="4"/>
  <c r="H932" i="4"/>
  <c r="H904" i="4"/>
  <c r="H842" i="4"/>
  <c r="H1001" i="4"/>
  <c r="H985" i="4"/>
  <c r="H967" i="4"/>
  <c r="H949" i="4"/>
  <c r="H931" i="4"/>
  <c r="H894" i="4"/>
  <c r="H841" i="4"/>
  <c r="H1000" i="4"/>
  <c r="H984" i="4"/>
  <c r="H966" i="4"/>
  <c r="H948" i="4"/>
  <c r="H929" i="4"/>
  <c r="H893" i="4"/>
  <c r="H834" i="4"/>
  <c r="H115" i="4"/>
  <c r="H999" i="4"/>
  <c r="H983" i="4"/>
  <c r="H965" i="4"/>
  <c r="H947" i="4"/>
  <c r="H927" i="4"/>
  <c r="H891" i="4"/>
  <c r="H825" i="4"/>
  <c r="H998" i="4"/>
  <c r="H982" i="4"/>
  <c r="H964" i="4"/>
  <c r="H945" i="4"/>
  <c r="H926" i="4"/>
  <c r="H889" i="4"/>
  <c r="H790" i="4"/>
  <c r="H113" i="4"/>
  <c r="H997" i="4"/>
  <c r="H981" i="4"/>
  <c r="H963" i="4"/>
  <c r="H943" i="4"/>
  <c r="H924" i="4"/>
  <c r="H885" i="4"/>
  <c r="H783" i="4"/>
  <c r="H112" i="4"/>
  <c r="H996" i="4"/>
  <c r="H980" i="4"/>
  <c r="H961" i="4"/>
  <c r="H942" i="4"/>
  <c r="H923" i="4"/>
  <c r="H878" i="4"/>
  <c r="H995" i="4"/>
  <c r="H979" i="4"/>
  <c r="H959" i="4"/>
  <c r="H941" i="4"/>
  <c r="H921" i="4"/>
  <c r="H877" i="4"/>
  <c r="H844" i="4"/>
  <c r="H994" i="4"/>
  <c r="H977" i="4"/>
  <c r="H958" i="4"/>
  <c r="H940" i="4"/>
  <c r="H919" i="4"/>
  <c r="H824" i="4"/>
  <c r="H903" i="4"/>
  <c r="H869" i="4"/>
  <c r="H823" i="4"/>
  <c r="H925" i="4"/>
  <c r="H901" i="4"/>
  <c r="H862" i="4"/>
  <c r="H822" i="4"/>
  <c r="H808" i="4"/>
  <c r="H922" i="4"/>
  <c r="H892" i="4"/>
  <c r="H859" i="4"/>
  <c r="H784" i="4"/>
  <c r="H920" i="4"/>
  <c r="H890" i="4"/>
  <c r="H857" i="4"/>
  <c r="H745" i="4"/>
  <c r="H853" i="4"/>
  <c r="H887" i="4"/>
  <c r="H845" i="4"/>
  <c r="H791" i="4"/>
  <c r="H782" i="4"/>
  <c r="H817" i="4"/>
  <c r="H777" i="4"/>
  <c r="H840" i="4"/>
  <c r="H816" i="4"/>
  <c r="H775" i="4"/>
  <c r="H888" i="4"/>
  <c r="H872" i="4"/>
  <c r="H856" i="4"/>
  <c r="H839" i="4"/>
  <c r="H815" i="4"/>
  <c r="H770" i="4"/>
  <c r="H871" i="4"/>
  <c r="H855" i="4"/>
  <c r="H838" i="4"/>
  <c r="H811" i="4"/>
  <c r="H769" i="4"/>
  <c r="H918" i="4"/>
  <c r="H902" i="4"/>
  <c r="H886" i="4"/>
  <c r="H870" i="4"/>
  <c r="H854" i="4"/>
  <c r="H837" i="4"/>
  <c r="H809" i="4"/>
  <c r="H764" i="4"/>
  <c r="H916" i="4"/>
  <c r="H900" i="4"/>
  <c r="H884" i="4"/>
  <c r="H868" i="4"/>
  <c r="H852" i="4"/>
  <c r="H833" i="4"/>
  <c r="H807" i="4"/>
  <c r="H728" i="4"/>
  <c r="H915" i="4"/>
  <c r="H899" i="4"/>
  <c r="H883" i="4"/>
  <c r="H867" i="4"/>
  <c r="H851" i="4"/>
  <c r="H832" i="4"/>
  <c r="H805" i="4"/>
  <c r="H978" i="4"/>
  <c r="H962" i="4"/>
  <c r="H946" i="4"/>
  <c r="H930" i="4"/>
  <c r="H914" i="4"/>
  <c r="H898" i="4"/>
  <c r="H882" i="4"/>
  <c r="H866" i="4"/>
  <c r="H850" i="4"/>
  <c r="H831" i="4"/>
  <c r="H801" i="4"/>
  <c r="H712" i="4"/>
  <c r="H913" i="4"/>
  <c r="H897" i="4"/>
  <c r="H881" i="4"/>
  <c r="H865" i="4"/>
  <c r="H849" i="4"/>
  <c r="H829" i="4"/>
  <c r="H800" i="4"/>
  <c r="H720" i="4"/>
  <c r="H976" i="4"/>
  <c r="H960" i="4"/>
  <c r="H944" i="4"/>
  <c r="H928" i="4"/>
  <c r="H912" i="4"/>
  <c r="H896" i="4"/>
  <c r="H880" i="4"/>
  <c r="H864" i="4"/>
  <c r="H848" i="4"/>
  <c r="H827" i="4"/>
  <c r="H795" i="4"/>
  <c r="H793" i="4"/>
  <c r="H911" i="4"/>
  <c r="H895" i="4"/>
  <c r="H879" i="4"/>
  <c r="H863" i="4"/>
  <c r="H847" i="4"/>
  <c r="H826" i="4"/>
  <c r="H750" i="4"/>
  <c r="H748" i="4"/>
  <c r="H744" i="4"/>
  <c r="H733" i="4"/>
  <c r="H732" i="4"/>
  <c r="H781" i="4"/>
  <c r="H731" i="4"/>
  <c r="H730" i="4"/>
  <c r="H806" i="4"/>
  <c r="H776" i="4"/>
  <c r="H729" i="4"/>
  <c r="H802" i="4"/>
  <c r="H773" i="4"/>
  <c r="H721" i="4"/>
  <c r="H702" i="4"/>
  <c r="H799" i="4"/>
  <c r="H768" i="4"/>
  <c r="H699" i="4"/>
  <c r="H818" i="4"/>
  <c r="H792" i="4"/>
  <c r="H749" i="4"/>
  <c r="H821" i="4"/>
  <c r="H794" i="4"/>
  <c r="H765" i="4"/>
  <c r="H711" i="4"/>
  <c r="H754" i="4"/>
  <c r="H701" i="4"/>
  <c r="H752" i="4"/>
  <c r="H708" i="4"/>
  <c r="H810" i="4"/>
  <c r="H789" i="4"/>
  <c r="H751" i="4"/>
  <c r="H703" i="4"/>
  <c r="H836" i="4"/>
  <c r="H820" i="4"/>
  <c r="H804" i="4"/>
  <c r="H786" i="4"/>
  <c r="H767" i="4"/>
  <c r="H747" i="4"/>
  <c r="H727" i="4"/>
  <c r="H698" i="4"/>
  <c r="H835" i="4"/>
  <c r="H819" i="4"/>
  <c r="H803" i="4"/>
  <c r="H785" i="4"/>
  <c r="H766" i="4"/>
  <c r="H746" i="4"/>
  <c r="H725" i="4"/>
  <c r="H697" i="4"/>
  <c r="H695" i="4"/>
  <c r="H686" i="4"/>
  <c r="H763" i="4"/>
  <c r="H743" i="4"/>
  <c r="H719" i="4"/>
  <c r="H680" i="4"/>
  <c r="H762" i="4"/>
  <c r="H741" i="4"/>
  <c r="H718" i="4"/>
  <c r="H678" i="4"/>
  <c r="H846" i="4"/>
  <c r="H830" i="4"/>
  <c r="H814" i="4"/>
  <c r="H798" i="4"/>
  <c r="H780" i="4"/>
  <c r="H761" i="4"/>
  <c r="H738" i="4"/>
  <c r="H717" i="4"/>
  <c r="H813" i="4"/>
  <c r="H797" i="4"/>
  <c r="H779" i="4"/>
  <c r="H760" i="4"/>
  <c r="H737" i="4"/>
  <c r="H716" i="4"/>
  <c r="H668" i="4"/>
  <c r="H828" i="4"/>
  <c r="H812" i="4"/>
  <c r="H796" i="4"/>
  <c r="H778" i="4"/>
  <c r="H759" i="4"/>
  <c r="H736" i="4"/>
  <c r="H715" i="4"/>
  <c r="H713" i="4"/>
  <c r="H757" i="4"/>
  <c r="H735" i="4"/>
  <c r="H753" i="4"/>
  <c r="H734" i="4"/>
  <c r="H714" i="4"/>
  <c r="H694" i="4"/>
  <c r="H688" i="4"/>
  <c r="H774" i="4"/>
  <c r="H758" i="4"/>
  <c r="H742" i="4"/>
  <c r="H726" i="4"/>
  <c r="H709" i="4"/>
  <c r="H679" i="4"/>
  <c r="H788" i="4"/>
  <c r="H772" i="4"/>
  <c r="H756" i="4"/>
  <c r="H740" i="4"/>
  <c r="H724" i="4"/>
  <c r="H706" i="4"/>
  <c r="H655" i="4"/>
  <c r="H787" i="4"/>
  <c r="H771" i="4"/>
  <c r="H755" i="4"/>
  <c r="H739" i="4"/>
  <c r="H723" i="4"/>
  <c r="H705" i="4"/>
  <c r="H722" i="4"/>
  <c r="H704" i="4"/>
  <c r="I740" i="4"/>
  <c r="I804" i="4"/>
  <c r="I935" i="4"/>
  <c r="I944" i="4"/>
  <c r="I115" i="4"/>
  <c r="I131" i="4"/>
  <c r="I147" i="4"/>
  <c r="I163" i="4"/>
  <c r="I179" i="4"/>
  <c r="I195" i="4"/>
  <c r="I211" i="4"/>
  <c r="I227" i="4"/>
  <c r="I243" i="4"/>
  <c r="I259" i="4"/>
  <c r="I275" i="4"/>
  <c r="I291" i="4"/>
  <c r="I307" i="4"/>
  <c r="I323" i="4"/>
  <c r="I339" i="4"/>
  <c r="I355" i="4"/>
  <c r="I371" i="4"/>
  <c r="I387" i="4"/>
  <c r="I403" i="4"/>
  <c r="I419" i="4"/>
  <c r="I435" i="4"/>
  <c r="I451" i="4"/>
  <c r="I467" i="4"/>
  <c r="I483" i="4"/>
  <c r="I499" i="4"/>
  <c r="I728" i="4"/>
  <c r="I792" i="4"/>
  <c r="I843" i="4"/>
  <c r="I899" i="4"/>
  <c r="I908" i="4"/>
  <c r="I917" i="4"/>
  <c r="I953" i="4"/>
  <c r="I961" i="4"/>
  <c r="I969" i="4"/>
  <c r="I977" i="4"/>
  <c r="I985" i="4"/>
  <c r="I993" i="4"/>
  <c r="I1001" i="4"/>
  <c r="I116" i="4"/>
  <c r="I132" i="4"/>
  <c r="I148" i="4"/>
  <c r="I164" i="4"/>
  <c r="I180" i="4"/>
  <c r="I196" i="4"/>
  <c r="I212" i="4"/>
  <c r="I228" i="4"/>
  <c r="I244" i="4"/>
  <c r="I260" i="4"/>
  <c r="I276" i="4"/>
  <c r="I292" i="4"/>
  <c r="I308" i="4"/>
  <c r="I324" i="4"/>
  <c r="I340" i="4"/>
  <c r="I356" i="4"/>
  <c r="I372" i="4"/>
  <c r="I388" i="4"/>
  <c r="I404" i="4"/>
  <c r="I420" i="4"/>
  <c r="I436" i="4"/>
  <c r="I452" i="4"/>
  <c r="I468" i="4"/>
  <c r="I484" i="4"/>
  <c r="I1895" i="4"/>
  <c r="I716" i="4"/>
  <c r="I780" i="4"/>
  <c r="I867" i="4"/>
  <c r="I927" i="4"/>
  <c r="I936" i="4"/>
  <c r="I945" i="4"/>
  <c r="I500" i="4"/>
  <c r="I117" i="4"/>
  <c r="I133" i="4"/>
  <c r="I149" i="4"/>
  <c r="I165" i="4"/>
  <c r="I181" i="4"/>
  <c r="I197" i="4"/>
  <c r="I213" i="4"/>
  <c r="I229" i="4"/>
  <c r="I245" i="4"/>
  <c r="I261" i="4"/>
  <c r="I277" i="4"/>
  <c r="I293" i="4"/>
  <c r="I309" i="4"/>
  <c r="I325" i="4"/>
  <c r="I341" i="4"/>
  <c r="I357" i="4"/>
  <c r="I373" i="4"/>
  <c r="I389" i="4"/>
  <c r="I405" i="4"/>
  <c r="I421" i="4"/>
  <c r="I437" i="4"/>
  <c r="I453" i="4"/>
  <c r="I469" i="4"/>
  <c r="I485" i="4"/>
  <c r="I768" i="4"/>
  <c r="I832" i="4"/>
  <c r="I844" i="4"/>
  <c r="I856" i="4"/>
  <c r="I891" i="4"/>
  <c r="I900" i="4"/>
  <c r="I909" i="4"/>
  <c r="I954" i="4"/>
  <c r="I962" i="4"/>
  <c r="I970" i="4"/>
  <c r="I978" i="4"/>
  <c r="I986" i="4"/>
  <c r="I994" i="4"/>
  <c r="I102" i="4"/>
  <c r="I118" i="4"/>
  <c r="I134" i="4"/>
  <c r="I150" i="4"/>
  <c r="I166" i="4"/>
  <c r="I182" i="4"/>
  <c r="I198" i="4"/>
  <c r="I214" i="4"/>
  <c r="I230" i="4"/>
  <c r="I246" i="4"/>
  <c r="I262" i="4"/>
  <c r="I278" i="4"/>
  <c r="I294" i="4"/>
  <c r="I310" i="4"/>
  <c r="I326" i="4"/>
  <c r="I342" i="4"/>
  <c r="I358" i="4"/>
  <c r="I374" i="4"/>
  <c r="I390" i="4"/>
  <c r="I406" i="4"/>
  <c r="I422" i="4"/>
  <c r="I438" i="4"/>
  <c r="I454" i="4"/>
  <c r="I470" i="4"/>
  <c r="I486" i="4"/>
  <c r="I756" i="4"/>
  <c r="I820" i="4"/>
  <c r="I868" i="4"/>
  <c r="I880" i="4"/>
  <c r="I919" i="4"/>
  <c r="I928" i="4"/>
  <c r="I937" i="4"/>
  <c r="I103" i="4"/>
  <c r="I119" i="4"/>
  <c r="I135" i="4"/>
  <c r="I151" i="4"/>
  <c r="I167" i="4"/>
  <c r="I183" i="4"/>
  <c r="I199" i="4"/>
  <c r="I215" i="4"/>
  <c r="I231" i="4"/>
  <c r="I247" i="4"/>
  <c r="I263" i="4"/>
  <c r="I279" i="4"/>
  <c r="I295" i="4"/>
  <c r="I311" i="4"/>
  <c r="I327" i="4"/>
  <c r="I343" i="4"/>
  <c r="I359" i="4"/>
  <c r="I375" i="4"/>
  <c r="I391" i="4"/>
  <c r="I407" i="4"/>
  <c r="I423" i="4"/>
  <c r="I439" i="4"/>
  <c r="I455" i="4"/>
  <c r="I471" i="4"/>
  <c r="I487" i="4"/>
  <c r="I6" i="4"/>
  <c r="I744" i="4"/>
  <c r="I808" i="4"/>
  <c r="I892" i="4"/>
  <c r="I901" i="4"/>
  <c r="I947" i="4"/>
  <c r="I955" i="4"/>
  <c r="I963" i="4"/>
  <c r="I971" i="4"/>
  <c r="I979" i="4"/>
  <c r="I987" i="4"/>
  <c r="I995" i="4"/>
  <c r="I104" i="4"/>
  <c r="I120" i="4"/>
  <c r="I136" i="4"/>
  <c r="I152" i="4"/>
  <c r="I168" i="4"/>
  <c r="I184" i="4"/>
  <c r="I200" i="4"/>
  <c r="I216" i="4"/>
  <c r="I232" i="4"/>
  <c r="I248" i="4"/>
  <c r="I264" i="4"/>
  <c r="I280" i="4"/>
  <c r="I296" i="4"/>
  <c r="I312" i="4"/>
  <c r="I328" i="4"/>
  <c r="I344" i="4"/>
  <c r="I360" i="4"/>
  <c r="I376" i="4"/>
  <c r="I392" i="4"/>
  <c r="I408" i="4"/>
  <c r="I424" i="4"/>
  <c r="I440" i="4"/>
  <c r="I456" i="4"/>
  <c r="I472" i="4"/>
  <c r="I488" i="4"/>
  <c r="I704" i="4"/>
  <c r="I732" i="4"/>
  <c r="I796" i="4"/>
  <c r="I911" i="4"/>
  <c r="I920" i="4"/>
  <c r="I929" i="4"/>
  <c r="I105" i="4"/>
  <c r="I121" i="4"/>
  <c r="I137" i="4"/>
  <c r="I153" i="4"/>
  <c r="I169" i="4"/>
  <c r="I185" i="4"/>
  <c r="I201" i="4"/>
  <c r="I217" i="4"/>
  <c r="I233" i="4"/>
  <c r="I249" i="4"/>
  <c r="I265" i="4"/>
  <c r="I281" i="4"/>
  <c r="I297" i="4"/>
  <c r="I313" i="4"/>
  <c r="I329" i="4"/>
  <c r="I345" i="4"/>
  <c r="I361" i="4"/>
  <c r="I377" i="4"/>
  <c r="I393" i="4"/>
  <c r="I409" i="4"/>
  <c r="I425" i="4"/>
  <c r="I441" i="4"/>
  <c r="I457" i="4"/>
  <c r="I473" i="4"/>
  <c r="I489" i="4"/>
  <c r="I720" i="4"/>
  <c r="I784" i="4"/>
  <c r="I859" i="4"/>
  <c r="I893" i="4"/>
  <c r="I939" i="4"/>
  <c r="I948" i="4"/>
  <c r="I956" i="4"/>
  <c r="I964" i="4"/>
  <c r="I972" i="4"/>
  <c r="I980" i="4"/>
  <c r="I988" i="4"/>
  <c r="I996" i="4"/>
  <c r="I106" i="4"/>
  <c r="I122" i="4"/>
  <c r="I138" i="4"/>
  <c r="I154" i="4"/>
  <c r="I170" i="4"/>
  <c r="I186" i="4"/>
  <c r="I202" i="4"/>
  <c r="I218" i="4"/>
  <c r="I234" i="4"/>
  <c r="I250" i="4"/>
  <c r="I266" i="4"/>
  <c r="I282" i="4"/>
  <c r="I298" i="4"/>
  <c r="I314" i="4"/>
  <c r="I330" i="4"/>
  <c r="I346" i="4"/>
  <c r="I362" i="4"/>
  <c r="I378" i="4"/>
  <c r="I394" i="4"/>
  <c r="I410" i="4"/>
  <c r="I426" i="4"/>
  <c r="I442" i="4"/>
  <c r="I458" i="4"/>
  <c r="I474" i="4"/>
  <c r="I490" i="4"/>
  <c r="I772" i="4"/>
  <c r="I836" i="4"/>
  <c r="I848" i="4"/>
  <c r="I883" i="4"/>
  <c r="I903" i="4"/>
  <c r="I912" i="4"/>
  <c r="I921" i="4"/>
  <c r="I107" i="4"/>
  <c r="I123" i="4"/>
  <c r="I139" i="4"/>
  <c r="I155" i="4"/>
  <c r="I171" i="4"/>
  <c r="I187" i="4"/>
  <c r="I203" i="4"/>
  <c r="I219" i="4"/>
  <c r="I235" i="4"/>
  <c r="I251" i="4"/>
  <c r="I267" i="4"/>
  <c r="I283" i="4"/>
  <c r="I299" i="4"/>
  <c r="I315" i="4"/>
  <c r="I331" i="4"/>
  <c r="I347" i="4"/>
  <c r="I363" i="4"/>
  <c r="I379" i="4"/>
  <c r="I395" i="4"/>
  <c r="I411" i="4"/>
  <c r="I427" i="4"/>
  <c r="I443" i="4"/>
  <c r="I459" i="4"/>
  <c r="I475" i="4"/>
  <c r="I491" i="4"/>
  <c r="I760" i="4"/>
  <c r="I824" i="4"/>
  <c r="I860" i="4"/>
  <c r="I872" i="4"/>
  <c r="I931" i="4"/>
  <c r="I940" i="4"/>
  <c r="I949" i="4"/>
  <c r="I957" i="4"/>
  <c r="I965" i="4"/>
  <c r="I973" i="4"/>
  <c r="I981" i="4"/>
  <c r="I989" i="4"/>
  <c r="I997" i="4"/>
  <c r="I108" i="4"/>
  <c r="I124" i="4"/>
  <c r="I140" i="4"/>
  <c r="I156" i="4"/>
  <c r="I172" i="4"/>
  <c r="I188" i="4"/>
  <c r="I204" i="4"/>
  <c r="I220" i="4"/>
  <c r="I236" i="4"/>
  <c r="I252" i="4"/>
  <c r="I268" i="4"/>
  <c r="I284" i="4"/>
  <c r="I300" i="4"/>
  <c r="I316" i="4"/>
  <c r="I332" i="4"/>
  <c r="I348" i="4"/>
  <c r="I364" i="4"/>
  <c r="I380" i="4"/>
  <c r="I396" i="4"/>
  <c r="I412" i="4"/>
  <c r="I428" i="4"/>
  <c r="I444" i="4"/>
  <c r="I460" i="4"/>
  <c r="I476" i="4"/>
  <c r="I492" i="4"/>
  <c r="I748" i="4"/>
  <c r="I812" i="4"/>
  <c r="I884" i="4"/>
  <c r="I895" i="4"/>
  <c r="I904" i="4"/>
  <c r="I913" i="4"/>
  <c r="I109" i="4"/>
  <c r="I125" i="4"/>
  <c r="I141" i="4"/>
  <c r="I157" i="4"/>
  <c r="I173" i="4"/>
  <c r="I189" i="4"/>
  <c r="I205" i="4"/>
  <c r="I221" i="4"/>
  <c r="I237" i="4"/>
  <c r="I253" i="4"/>
  <c r="I269" i="4"/>
  <c r="I285" i="4"/>
  <c r="I301" i="4"/>
  <c r="I317" i="4"/>
  <c r="I333" i="4"/>
  <c r="I349" i="4"/>
  <c r="I365" i="4"/>
  <c r="I381" i="4"/>
  <c r="I397" i="4"/>
  <c r="I413" i="4"/>
  <c r="I429" i="4"/>
  <c r="I445" i="4"/>
  <c r="I461" i="4"/>
  <c r="I477" i="4"/>
  <c r="I493" i="4"/>
  <c r="I688" i="4"/>
  <c r="I736" i="4"/>
  <c r="I800" i="4"/>
  <c r="I923" i="4"/>
  <c r="I932" i="4"/>
  <c r="I941" i="4"/>
  <c r="I950" i="4"/>
  <c r="I958" i="4"/>
  <c r="I966" i="4"/>
  <c r="I974" i="4"/>
  <c r="I982" i="4"/>
  <c r="I990" i="4"/>
  <c r="I998" i="4"/>
  <c r="I110" i="4"/>
  <c r="I126" i="4"/>
  <c r="I142" i="4"/>
  <c r="I158" i="4"/>
  <c r="I174" i="4"/>
  <c r="I190" i="4"/>
  <c r="I206" i="4"/>
  <c r="I222" i="4"/>
  <c r="I238" i="4"/>
  <c r="I254" i="4"/>
  <c r="I270" i="4"/>
  <c r="I286" i="4"/>
  <c r="I302" i="4"/>
  <c r="I318" i="4"/>
  <c r="I334" i="4"/>
  <c r="I350" i="4"/>
  <c r="I366" i="4"/>
  <c r="I382" i="4"/>
  <c r="I398" i="4"/>
  <c r="I414" i="4"/>
  <c r="I430" i="4"/>
  <c r="I446" i="4"/>
  <c r="I462" i="4"/>
  <c r="I478" i="4"/>
  <c r="I494" i="4"/>
  <c r="I724" i="4"/>
  <c r="I788" i="4"/>
  <c r="I851" i="4"/>
  <c r="I896" i="4"/>
  <c r="I905" i="4"/>
  <c r="I111" i="4"/>
  <c r="I127" i="4"/>
  <c r="I143" i="4"/>
  <c r="I159" i="4"/>
  <c r="I175" i="4"/>
  <c r="I191" i="4"/>
  <c r="I207" i="4"/>
  <c r="I223" i="4"/>
  <c r="I239" i="4"/>
  <c r="I255" i="4"/>
  <c r="I271" i="4"/>
  <c r="I287" i="4"/>
  <c r="I303" i="4"/>
  <c r="I319" i="4"/>
  <c r="I335" i="4"/>
  <c r="I351" i="4"/>
  <c r="I367" i="4"/>
  <c r="I383" i="4"/>
  <c r="I399" i="4"/>
  <c r="I415" i="4"/>
  <c r="I431" i="4"/>
  <c r="I447" i="4"/>
  <c r="I463" i="4"/>
  <c r="I479" i="4"/>
  <c r="I495" i="4"/>
  <c r="I712" i="4"/>
  <c r="I776" i="4"/>
  <c r="I840" i="4"/>
  <c r="I875" i="4"/>
  <c r="I915" i="4"/>
  <c r="I924" i="4"/>
  <c r="I933" i="4"/>
  <c r="I951" i="4"/>
  <c r="I959" i="4"/>
  <c r="I967" i="4"/>
  <c r="I975" i="4"/>
  <c r="I983" i="4"/>
  <c r="I991" i="4"/>
  <c r="I999" i="4"/>
  <c r="I112" i="4"/>
  <c r="I128" i="4"/>
  <c r="I144" i="4"/>
  <c r="I160" i="4"/>
  <c r="I176" i="4"/>
  <c r="I192" i="4"/>
  <c r="I208" i="4"/>
  <c r="I224" i="4"/>
  <c r="I240" i="4"/>
  <c r="I256" i="4"/>
  <c r="I272" i="4"/>
  <c r="I288" i="4"/>
  <c r="I304" i="4"/>
  <c r="I320" i="4"/>
  <c r="I336" i="4"/>
  <c r="I352" i="4"/>
  <c r="I368" i="4"/>
  <c r="I384" i="4"/>
  <c r="I400" i="4"/>
  <c r="I416" i="4"/>
  <c r="I432" i="4"/>
  <c r="I448" i="4"/>
  <c r="I464" i="4"/>
  <c r="I480" i="4"/>
  <c r="I496" i="4"/>
  <c r="I696" i="4"/>
  <c r="I764" i="4"/>
  <c r="I828" i="4"/>
  <c r="I852" i="4"/>
  <c r="I864" i="4"/>
  <c r="I897" i="4"/>
  <c r="I943" i="4"/>
  <c r="I113" i="4"/>
  <c r="I129" i="4"/>
  <c r="I145" i="4"/>
  <c r="I161" i="4"/>
  <c r="I177" i="4"/>
  <c r="I193" i="4"/>
  <c r="I209" i="4"/>
  <c r="I225" i="4"/>
  <c r="I241" i="4"/>
  <c r="I257" i="4"/>
  <c r="I273" i="4"/>
  <c r="I289" i="4"/>
  <c r="I305" i="4"/>
  <c r="I321" i="4"/>
  <c r="I337" i="4"/>
  <c r="I353" i="4"/>
  <c r="I369" i="4"/>
  <c r="I385" i="4"/>
  <c r="I401" i="4"/>
  <c r="I417" i="4"/>
  <c r="I433" i="4"/>
  <c r="I449" i="4"/>
  <c r="I465" i="4"/>
  <c r="I481" i="4"/>
  <c r="I497" i="4"/>
  <c r="I752" i="4"/>
  <c r="I816" i="4"/>
  <c r="I876" i="4"/>
  <c r="I888" i="4"/>
  <c r="I907" i="4"/>
  <c r="I916" i="4"/>
  <c r="I925" i="4"/>
  <c r="I952" i="4"/>
  <c r="I960" i="4"/>
  <c r="I968" i="4"/>
  <c r="I976" i="4"/>
  <c r="I984" i="4"/>
  <c r="I992" i="4"/>
  <c r="I1000" i="4"/>
  <c r="I114" i="4"/>
  <c r="I130" i="4"/>
  <c r="I146" i="4"/>
  <c r="I162" i="4"/>
  <c r="I178" i="4"/>
  <c r="I194" i="4"/>
  <c r="I210" i="4"/>
  <c r="I226" i="4"/>
  <c r="I242" i="4"/>
  <c r="I258" i="4"/>
  <c r="I274" i="4"/>
  <c r="I290" i="4"/>
  <c r="I306" i="4"/>
  <c r="I322" i="4"/>
  <c r="I338" i="4"/>
  <c r="I354" i="4"/>
  <c r="I370" i="4"/>
  <c r="I386" i="4"/>
  <c r="I402" i="4"/>
  <c r="I418" i="4"/>
  <c r="I434" i="4"/>
  <c r="I450" i="4"/>
  <c r="I466" i="4"/>
  <c r="I482" i="4"/>
  <c r="I498" i="4"/>
  <c r="I680" i="4"/>
  <c r="H700" i="4"/>
  <c r="H672" i="4"/>
  <c r="H665" i="4"/>
  <c r="H656" i="4"/>
  <c r="H654" i="4"/>
  <c r="H710" i="4"/>
  <c r="H696" i="4"/>
  <c r="H651" i="4"/>
  <c r="H629" i="4"/>
  <c r="H707" i="4"/>
  <c r="H691" i="4"/>
  <c r="I648" i="4"/>
  <c r="I624" i="4"/>
  <c r="H645" i="4"/>
  <c r="H641" i="4"/>
  <c r="H628" i="4"/>
  <c r="H627" i="4"/>
  <c r="H626" i="4"/>
  <c r="H625" i="4"/>
  <c r="H677" i="4"/>
  <c r="I640" i="4"/>
  <c r="I672" i="4"/>
  <c r="I616" i="4"/>
  <c r="I664" i="4"/>
  <c r="H644" i="4"/>
  <c r="H622" i="4"/>
  <c r="H693" i="4"/>
  <c r="H671" i="4"/>
  <c r="H643" i="4"/>
  <c r="H621" i="4"/>
  <c r="H669" i="4"/>
  <c r="H642" i="4"/>
  <c r="H620" i="4"/>
  <c r="H615" i="4"/>
  <c r="H639" i="4"/>
  <c r="H612" i="4"/>
  <c r="H685" i="4"/>
  <c r="H664" i="4"/>
  <c r="H638" i="4"/>
  <c r="H608" i="4"/>
  <c r="H683" i="4"/>
  <c r="H663" i="4"/>
  <c r="H637" i="4"/>
  <c r="H607" i="4"/>
  <c r="H682" i="4"/>
  <c r="H659" i="4"/>
  <c r="H634" i="4"/>
  <c r="H681" i="4"/>
  <c r="H658" i="4"/>
  <c r="H630" i="4"/>
  <c r="H583" i="4"/>
  <c r="I656" i="4"/>
  <c r="I632" i="4"/>
  <c r="I600" i="4"/>
  <c r="H606" i="4"/>
  <c r="H601" i="4"/>
  <c r="H657" i="4"/>
  <c r="H600" i="4"/>
  <c r="H692" i="4"/>
  <c r="H673" i="4"/>
  <c r="H640" i="4"/>
  <c r="H623" i="4"/>
  <c r="H599" i="4"/>
  <c r="H598" i="4"/>
  <c r="H594" i="4"/>
  <c r="H582" i="4"/>
  <c r="H687" i="4"/>
  <c r="H670" i="4"/>
  <c r="H653" i="4"/>
  <c r="H636" i="4"/>
  <c r="H581" i="4"/>
  <c r="H652" i="4"/>
  <c r="H635" i="4"/>
  <c r="H616" i="4"/>
  <c r="H574" i="4"/>
  <c r="H570" i="4"/>
  <c r="H684" i="4"/>
  <c r="H667" i="4"/>
  <c r="H650" i="4"/>
  <c r="H614" i="4"/>
  <c r="H666" i="4"/>
  <c r="H649" i="4"/>
  <c r="H631" i="4"/>
  <c r="H613" i="4"/>
  <c r="H597" i="4"/>
  <c r="H579" i="4"/>
  <c r="H611" i="4"/>
  <c r="I592" i="4"/>
  <c r="I608" i="4"/>
  <c r="H568" i="4"/>
  <c r="H610" i="4"/>
  <c r="H596" i="4"/>
  <c r="H554" i="4"/>
  <c r="H624" i="4"/>
  <c r="H609" i="4"/>
  <c r="H595" i="4"/>
  <c r="H1996" i="4"/>
  <c r="H1994" i="4"/>
  <c r="H593" i="4"/>
  <c r="H1993" i="4"/>
  <c r="H1992" i="4"/>
  <c r="H592" i="4"/>
  <c r="H1991" i="4"/>
  <c r="H690" i="4"/>
  <c r="H676" i="4"/>
  <c r="H662" i="4"/>
  <c r="H648" i="4"/>
  <c r="H633" i="4"/>
  <c r="H619" i="4"/>
  <c r="H605" i="4"/>
  <c r="H589" i="4"/>
  <c r="H1990" i="4"/>
  <c r="H689" i="4"/>
  <c r="H675" i="4"/>
  <c r="H661" i="4"/>
  <c r="H647" i="4"/>
  <c r="H618" i="4"/>
  <c r="H604" i="4"/>
  <c r="H586" i="4"/>
  <c r="H674" i="4"/>
  <c r="H660" i="4"/>
  <c r="H646" i="4"/>
  <c r="H632" i="4"/>
  <c r="H617" i="4"/>
  <c r="H603" i="4"/>
  <c r="H584" i="4"/>
  <c r="H553" i="4"/>
  <c r="H602" i="4"/>
  <c r="I1991" i="4"/>
  <c r="H569" i="4"/>
  <c r="H1976" i="4"/>
  <c r="H1974" i="4"/>
  <c r="H591" i="4"/>
  <c r="H567" i="4"/>
  <c r="H1973" i="4"/>
  <c r="H590" i="4"/>
  <c r="H564" i="4"/>
  <c r="H1972" i="4"/>
  <c r="H563" i="4"/>
  <c r="H1967" i="4"/>
  <c r="H588" i="4"/>
  <c r="H562" i="4"/>
  <c r="H1966" i="4"/>
  <c r="H587" i="4"/>
  <c r="H558" i="4"/>
  <c r="H1975" i="4"/>
  <c r="H585" i="4"/>
  <c r="I1967" i="4"/>
  <c r="I1959" i="4"/>
  <c r="I1999" i="4"/>
  <c r="H1965" i="4"/>
  <c r="H1989" i="4"/>
  <c r="H1964" i="4"/>
  <c r="H552" i="4"/>
  <c r="H1988" i="4"/>
  <c r="H550" i="4"/>
  <c r="H1987" i="4"/>
  <c r="H1958" i="4"/>
  <c r="H578" i="4"/>
  <c r="H540" i="4"/>
  <c r="H1986" i="4"/>
  <c r="H1951" i="4"/>
  <c r="H501" i="4"/>
  <c r="H1982" i="4"/>
  <c r="H1950" i="4"/>
  <c r="H573" i="4"/>
  <c r="H2001" i="4"/>
  <c r="H1981" i="4"/>
  <c r="H1949" i="4"/>
  <c r="H572" i="4"/>
  <c r="H2000" i="4"/>
  <c r="H1977" i="4"/>
  <c r="H1851" i="4"/>
  <c r="H1946" i="4"/>
  <c r="H1998" i="4"/>
  <c r="I1983" i="4"/>
  <c r="I1951" i="4"/>
  <c r="I1975" i="4"/>
  <c r="I1935" i="4"/>
  <c r="H1948" i="4"/>
  <c r="H1947" i="4"/>
  <c r="I1943" i="4"/>
  <c r="H1934" i="4"/>
  <c r="H1963" i="4"/>
  <c r="H1933" i="4"/>
  <c r="H1980" i="4"/>
  <c r="H1962" i="4"/>
  <c r="H1932" i="4"/>
  <c r="H1979" i="4"/>
  <c r="H1961" i="4"/>
  <c r="H1931" i="4"/>
  <c r="H1995" i="4"/>
  <c r="H1978" i="4"/>
  <c r="H1960" i="4"/>
  <c r="H1930" i="4"/>
  <c r="H1929" i="4"/>
  <c r="H1945" i="4"/>
  <c r="H1928" i="4"/>
  <c r="H1959" i="4"/>
  <c r="H1944" i="4"/>
  <c r="H1927" i="4"/>
  <c r="H1926" i="4"/>
  <c r="H1985" i="4"/>
  <c r="H1971" i="4"/>
  <c r="H1957" i="4"/>
  <c r="H1943" i="4"/>
  <c r="H1925" i="4"/>
  <c r="H1999" i="4"/>
  <c r="H1984" i="4"/>
  <c r="H1970" i="4"/>
  <c r="H1956" i="4"/>
  <c r="H1942" i="4"/>
  <c r="H1923" i="4"/>
  <c r="H1969" i="4"/>
  <c r="H1955" i="4"/>
  <c r="H1941" i="4"/>
  <c r="H1922" i="4"/>
  <c r="H1997" i="4"/>
  <c r="H1983" i="4"/>
  <c r="H1968" i="4"/>
  <c r="H1954" i="4"/>
  <c r="H1940" i="4"/>
  <c r="H1921" i="4"/>
  <c r="H1953" i="4"/>
  <c r="H1939" i="4"/>
  <c r="H1903" i="4"/>
  <c r="H1952" i="4"/>
  <c r="H1937" i="4"/>
  <c r="I1919" i="4"/>
  <c r="I1282" i="4"/>
  <c r="H1936" i="4"/>
  <c r="H1920" i="4"/>
  <c r="H1935" i="4"/>
  <c r="H1907" i="4"/>
  <c r="I1908" i="4"/>
  <c r="I1884" i="4"/>
  <c r="I1872" i="4"/>
  <c r="I1927" i="4"/>
  <c r="I1896" i="4"/>
  <c r="H1765" i="4"/>
  <c r="H1799" i="4"/>
  <c r="H1938" i="4"/>
  <c r="H1924" i="4"/>
  <c r="H1883" i="4"/>
  <c r="H1877" i="4"/>
  <c r="I1873" i="4"/>
  <c r="H1847" i="4"/>
  <c r="H1845" i="4"/>
  <c r="H1915" i="4"/>
  <c r="H1843" i="4"/>
  <c r="H1911" i="4"/>
  <c r="H1839" i="4"/>
  <c r="H1909" i="4"/>
  <c r="I1861" i="4"/>
  <c r="I1907" i="4"/>
  <c r="I1838" i="4"/>
  <c r="H1811" i="4"/>
  <c r="H1895" i="4"/>
  <c r="H1805" i="4"/>
  <c r="H1803" i="4"/>
  <c r="H1879" i="4"/>
  <c r="H1797" i="4"/>
  <c r="H1875" i="4"/>
  <c r="H1795" i="4"/>
  <c r="H1837" i="4"/>
  <c r="H1791" i="4"/>
  <c r="H1901" i="4"/>
  <c r="H1871" i="4"/>
  <c r="H1835" i="4"/>
  <c r="H1789" i="4"/>
  <c r="H1899" i="4"/>
  <c r="H1869" i="4"/>
  <c r="H1831" i="4"/>
  <c r="H1787" i="4"/>
  <c r="H1867" i="4"/>
  <c r="H1829" i="4"/>
  <c r="H1783" i="4"/>
  <c r="H1863" i="4"/>
  <c r="H1827" i="4"/>
  <c r="H1781" i="4"/>
  <c r="H1823" i="4"/>
  <c r="H1779" i="4"/>
  <c r="H1893" i="4"/>
  <c r="H1861" i="4"/>
  <c r="H1821" i="4"/>
  <c r="H1775" i="4"/>
  <c r="H1891" i="4"/>
  <c r="H1859" i="4"/>
  <c r="H1819" i="4"/>
  <c r="H1773" i="4"/>
  <c r="H1919" i="4"/>
  <c r="H1887" i="4"/>
  <c r="H1855" i="4"/>
  <c r="H1815" i="4"/>
  <c r="H1763" i="4"/>
  <c r="H1917" i="4"/>
  <c r="H1885" i="4"/>
  <c r="H1853" i="4"/>
  <c r="H1813" i="4"/>
  <c r="I1826" i="4"/>
  <c r="I1850" i="4"/>
  <c r="I1754" i="4"/>
  <c r="H1771" i="4"/>
  <c r="H1767" i="4"/>
  <c r="H1807" i="4"/>
  <c r="I1755" i="4"/>
  <c r="I1739" i="4"/>
  <c r="I1791" i="4"/>
  <c r="I1738" i="4"/>
  <c r="I1642" i="4"/>
  <c r="I1627" i="4"/>
  <c r="I1626" i="4"/>
  <c r="I1611" i="4"/>
  <c r="I1610" i="4"/>
  <c r="I1498" i="4"/>
  <c r="I1467" i="4"/>
  <c r="I1483" i="4"/>
  <c r="I1435" i="4"/>
  <c r="I1434" i="4"/>
  <c r="I1595" i="4"/>
  <c r="I1419" i="4"/>
  <c r="I1849" i="4"/>
  <c r="I1723" i="4"/>
  <c r="I1579" i="4"/>
  <c r="I1418" i="4"/>
  <c r="I1814" i="4"/>
  <c r="I1780" i="4"/>
  <c r="I1722" i="4"/>
  <c r="I1563" i="4"/>
  <c r="I1403" i="4"/>
  <c r="I1779" i="4"/>
  <c r="I1707" i="4"/>
  <c r="I1562" i="4"/>
  <c r="I1402" i="4"/>
  <c r="I1691" i="4"/>
  <c r="I1547" i="4"/>
  <c r="I1387" i="4"/>
  <c r="I1690" i="4"/>
  <c r="I1546" i="4"/>
  <c r="I1386" i="4"/>
  <c r="I1675" i="4"/>
  <c r="I1531" i="4"/>
  <c r="I1368" i="4"/>
  <c r="I1837" i="4"/>
  <c r="I1803" i="4"/>
  <c r="I1674" i="4"/>
  <c r="I1530" i="4"/>
  <c r="I1347" i="4"/>
  <c r="I1768" i="4"/>
  <c r="I1659" i="4"/>
  <c r="I1515" i="4"/>
  <c r="I1319" i="4"/>
  <c r="I1767" i="4"/>
  <c r="I1658" i="4"/>
  <c r="I1514" i="4"/>
  <c r="I1643" i="4"/>
  <c r="I1499" i="4"/>
  <c r="I1367" i="4"/>
  <c r="I1482" i="4"/>
  <c r="I1346" i="4"/>
  <c r="I1594" i="4"/>
  <c r="I1466" i="4"/>
  <c r="I1316" i="4"/>
  <c r="I1451" i="4"/>
  <c r="I1283" i="4"/>
  <c r="I1706" i="4"/>
  <c r="I1578" i="4"/>
  <c r="I1450" i="4"/>
  <c r="I1284" i="4"/>
  <c r="I1325" i="4"/>
  <c r="I1348" i="4"/>
  <c r="I1370" i="4"/>
  <c r="I1388" i="4"/>
  <c r="I1404" i="4"/>
  <c r="I1420" i="4"/>
  <c r="I1436" i="4"/>
  <c r="I1452" i="4"/>
  <c r="I1468" i="4"/>
  <c r="I1484" i="4"/>
  <c r="I1500" i="4"/>
  <c r="I1516" i="4"/>
  <c r="I1532" i="4"/>
  <c r="I1548" i="4"/>
  <c r="I1564" i="4"/>
  <c r="I1580" i="4"/>
  <c r="I1596" i="4"/>
  <c r="I1612" i="4"/>
  <c r="I1628" i="4"/>
  <c r="I1644" i="4"/>
  <c r="I1660" i="4"/>
  <c r="I1676" i="4"/>
  <c r="I1692" i="4"/>
  <c r="I1708" i="4"/>
  <c r="I1724" i="4"/>
  <c r="I1740" i="4"/>
  <c r="I1756" i="4"/>
  <c r="I1769" i="4"/>
  <c r="I1792" i="4"/>
  <c r="I1804" i="4"/>
  <c r="I1815" i="4"/>
  <c r="I1827" i="4"/>
  <c r="I1862" i="4"/>
  <c r="I1874" i="4"/>
  <c r="I1885" i="4"/>
  <c r="I1897" i="4"/>
  <c r="I553" i="4"/>
  <c r="I573" i="4"/>
  <c r="I585" i="4"/>
  <c r="I593" i="4"/>
  <c r="I601" i="4"/>
  <c r="I609" i="4"/>
  <c r="I617" i="4"/>
  <c r="I625" i="4"/>
  <c r="I633" i="4"/>
  <c r="I641" i="4"/>
  <c r="I649" i="4"/>
  <c r="I657" i="4"/>
  <c r="I665" i="4"/>
  <c r="I673" i="4"/>
  <c r="I681" i="4"/>
  <c r="I689" i="4"/>
  <c r="I697" i="4"/>
  <c r="I705" i="4"/>
  <c r="I713" i="4"/>
  <c r="I721" i="4"/>
  <c r="I729" i="4"/>
  <c r="I737" i="4"/>
  <c r="I745" i="4"/>
  <c r="I753" i="4"/>
  <c r="I761" i="4"/>
  <c r="I769" i="4"/>
  <c r="I777" i="4"/>
  <c r="I785" i="4"/>
  <c r="I793" i="4"/>
  <c r="I801" i="4"/>
  <c r="I809" i="4"/>
  <c r="I817" i="4"/>
  <c r="I825" i="4"/>
  <c r="I833" i="4"/>
  <c r="I841" i="4"/>
  <c r="I849" i="4"/>
  <c r="I857" i="4"/>
  <c r="I865" i="4"/>
  <c r="I873" i="4"/>
  <c r="I881" i="4"/>
  <c r="I889" i="4"/>
  <c r="I1287" i="4"/>
  <c r="I1326" i="4"/>
  <c r="I1351" i="4"/>
  <c r="I1371" i="4"/>
  <c r="I1389" i="4"/>
  <c r="I1405" i="4"/>
  <c r="I1421" i="4"/>
  <c r="I1437" i="4"/>
  <c r="I1453" i="4"/>
  <c r="I1469" i="4"/>
  <c r="I1485" i="4"/>
  <c r="I1501" i="4"/>
  <c r="I1517" i="4"/>
  <c r="I1533" i="4"/>
  <c r="I1549" i="4"/>
  <c r="I1565" i="4"/>
  <c r="I1581" i="4"/>
  <c r="I1597" i="4"/>
  <c r="I1613" i="4"/>
  <c r="I1629" i="4"/>
  <c r="I1645" i="4"/>
  <c r="I1661" i="4"/>
  <c r="I1677" i="4"/>
  <c r="I1693" i="4"/>
  <c r="I1709" i="4"/>
  <c r="I1725" i="4"/>
  <c r="I1741" i="4"/>
  <c r="I1757" i="4"/>
  <c r="I1770" i="4"/>
  <c r="I1781" i="4"/>
  <c r="I1793" i="4"/>
  <c r="I1816" i="4"/>
  <c r="I1828" i="4"/>
  <c r="I1839" i="4"/>
  <c r="I1851" i="4"/>
  <c r="I1886" i="4"/>
  <c r="I1898" i="4"/>
  <c r="I1909" i="4"/>
  <c r="I1920" i="4"/>
  <c r="I1928" i="4"/>
  <c r="I1936" i="4"/>
  <c r="I1944" i="4"/>
  <c r="I1952" i="4"/>
  <c r="I1960" i="4"/>
  <c r="I1968" i="4"/>
  <c r="I1976" i="4"/>
  <c r="I1984" i="4"/>
  <c r="I1992" i="4"/>
  <c r="I2000" i="4"/>
  <c r="I1295" i="4"/>
  <c r="I1327" i="4"/>
  <c r="I1352" i="4"/>
  <c r="I1372" i="4"/>
  <c r="I1390" i="4"/>
  <c r="I1406" i="4"/>
  <c r="I1422" i="4"/>
  <c r="I1438" i="4"/>
  <c r="I1454" i="4"/>
  <c r="I1470" i="4"/>
  <c r="I1486" i="4"/>
  <c r="I1502" i="4"/>
  <c r="I1518" i="4"/>
  <c r="I1534" i="4"/>
  <c r="I1550" i="4"/>
  <c r="I1566" i="4"/>
  <c r="I1582" i="4"/>
  <c r="I1598" i="4"/>
  <c r="I1614" i="4"/>
  <c r="I1630" i="4"/>
  <c r="I1646" i="4"/>
  <c r="I1662" i="4"/>
  <c r="I1678" i="4"/>
  <c r="I1694" i="4"/>
  <c r="I1710" i="4"/>
  <c r="I1726" i="4"/>
  <c r="I1742" i="4"/>
  <c r="I1758" i="4"/>
  <c r="I1782" i="4"/>
  <c r="I1794" i="4"/>
  <c r="I1805" i="4"/>
  <c r="I1817" i="4"/>
  <c r="I1840" i="4"/>
  <c r="I1852" i="4"/>
  <c r="I1863" i="4"/>
  <c r="I1875" i="4"/>
  <c r="I1910" i="4"/>
  <c r="I574" i="4"/>
  <c r="I586" i="4"/>
  <c r="I594" i="4"/>
  <c r="I602" i="4"/>
  <c r="I610" i="4"/>
  <c r="I618" i="4"/>
  <c r="I626" i="4"/>
  <c r="I634" i="4"/>
  <c r="I642" i="4"/>
  <c r="I650" i="4"/>
  <c r="I658" i="4"/>
  <c r="I666" i="4"/>
  <c r="I674" i="4"/>
  <c r="I682" i="4"/>
  <c r="I690" i="4"/>
  <c r="I698" i="4"/>
  <c r="I706" i="4"/>
  <c r="I714" i="4"/>
  <c r="I722" i="4"/>
  <c r="I730" i="4"/>
  <c r="I738" i="4"/>
  <c r="I746" i="4"/>
  <c r="I754" i="4"/>
  <c r="I762" i="4"/>
  <c r="I770" i="4"/>
  <c r="I778" i="4"/>
  <c r="I786" i="4"/>
  <c r="I794" i="4"/>
  <c r="I802" i="4"/>
  <c r="I810" i="4"/>
  <c r="I818" i="4"/>
  <c r="I826" i="4"/>
  <c r="I834" i="4"/>
  <c r="I842" i="4"/>
  <c r="I850" i="4"/>
  <c r="I858" i="4"/>
  <c r="I866" i="4"/>
  <c r="I874" i="4"/>
  <c r="I882" i="4"/>
  <c r="I890" i="4"/>
  <c r="I898" i="4"/>
  <c r="I906" i="4"/>
  <c r="I914" i="4"/>
  <c r="I922" i="4"/>
  <c r="I930" i="4"/>
  <c r="I938" i="4"/>
  <c r="I946" i="4"/>
  <c r="I1268" i="4"/>
  <c r="I1296" i="4"/>
  <c r="I1328" i="4"/>
  <c r="I1355" i="4"/>
  <c r="I1373" i="4"/>
  <c r="I1391" i="4"/>
  <c r="I1407" i="4"/>
  <c r="I1423" i="4"/>
  <c r="I1439" i="4"/>
  <c r="I1455" i="4"/>
  <c r="I1471" i="4"/>
  <c r="I1487" i="4"/>
  <c r="I1503" i="4"/>
  <c r="I1519" i="4"/>
  <c r="I1535" i="4"/>
  <c r="I1551" i="4"/>
  <c r="I1567" i="4"/>
  <c r="I1583" i="4"/>
  <c r="I1599" i="4"/>
  <c r="I1615" i="4"/>
  <c r="I1631" i="4"/>
  <c r="I1647" i="4"/>
  <c r="I1663" i="4"/>
  <c r="I1679" i="4"/>
  <c r="I1695" i="4"/>
  <c r="I1711" i="4"/>
  <c r="I1727" i="4"/>
  <c r="I1743" i="4"/>
  <c r="I1759" i="4"/>
  <c r="I1771" i="4"/>
  <c r="I1806" i="4"/>
  <c r="I1818" i="4"/>
  <c r="I1829" i="4"/>
  <c r="I1841" i="4"/>
  <c r="I1864" i="4"/>
  <c r="I1876" i="4"/>
  <c r="I1887" i="4"/>
  <c r="I1899" i="4"/>
  <c r="I1921" i="4"/>
  <c r="I1929" i="4"/>
  <c r="I1937" i="4"/>
  <c r="I1945" i="4"/>
  <c r="I1953" i="4"/>
  <c r="I1961" i="4"/>
  <c r="I1969" i="4"/>
  <c r="I1977" i="4"/>
  <c r="I1985" i="4"/>
  <c r="I1993" i="4"/>
  <c r="I2001" i="4"/>
  <c r="I577" i="4"/>
  <c r="I1238" i="4"/>
  <c r="I1297" i="4"/>
  <c r="I1329" i="4"/>
  <c r="I1356" i="4"/>
  <c r="I1374" i="4"/>
  <c r="I1392" i="4"/>
  <c r="I1408" i="4"/>
  <c r="I1424" i="4"/>
  <c r="I1440" i="4"/>
  <c r="I1456" i="4"/>
  <c r="I1472" i="4"/>
  <c r="I1488" i="4"/>
  <c r="I1504" i="4"/>
  <c r="I1520" i="4"/>
  <c r="I1536" i="4"/>
  <c r="I1552" i="4"/>
  <c r="I1568" i="4"/>
  <c r="I1584" i="4"/>
  <c r="I1600" i="4"/>
  <c r="I1616" i="4"/>
  <c r="I1632" i="4"/>
  <c r="I1648" i="4"/>
  <c r="I1664" i="4"/>
  <c r="I1680" i="4"/>
  <c r="I1696" i="4"/>
  <c r="I1712" i="4"/>
  <c r="I1728" i="4"/>
  <c r="I1744" i="4"/>
  <c r="I1760" i="4"/>
  <c r="I1772" i="4"/>
  <c r="I1783" i="4"/>
  <c r="I1795" i="4"/>
  <c r="I1830" i="4"/>
  <c r="I1842" i="4"/>
  <c r="I1853" i="4"/>
  <c r="I1865" i="4"/>
  <c r="I1888" i="4"/>
  <c r="I1900" i="4"/>
  <c r="I1911" i="4"/>
  <c r="I525" i="4"/>
  <c r="I587" i="4"/>
  <c r="I595" i="4"/>
  <c r="I603" i="4"/>
  <c r="I611" i="4"/>
  <c r="I619" i="4"/>
  <c r="I627" i="4"/>
  <c r="I635" i="4"/>
  <c r="I643" i="4"/>
  <c r="I651" i="4"/>
  <c r="I659" i="4"/>
  <c r="I667" i="4"/>
  <c r="I675" i="4"/>
  <c r="I683" i="4"/>
  <c r="I691" i="4"/>
  <c r="I699" i="4"/>
  <c r="I707" i="4"/>
  <c r="I715" i="4"/>
  <c r="I723" i="4"/>
  <c r="I731" i="4"/>
  <c r="I739" i="4"/>
  <c r="I747" i="4"/>
  <c r="I755" i="4"/>
  <c r="I763" i="4"/>
  <c r="I771" i="4"/>
  <c r="I779" i="4"/>
  <c r="I787" i="4"/>
  <c r="I795" i="4"/>
  <c r="I803" i="4"/>
  <c r="I811" i="4"/>
  <c r="I819" i="4"/>
  <c r="I827" i="4"/>
  <c r="I835" i="4"/>
  <c r="I1257" i="4"/>
  <c r="I1298" i="4"/>
  <c r="I1330" i="4"/>
  <c r="I1357" i="4"/>
  <c r="I1375" i="4"/>
  <c r="I1393" i="4"/>
  <c r="I1409" i="4"/>
  <c r="I1425" i="4"/>
  <c r="I1441" i="4"/>
  <c r="I1457" i="4"/>
  <c r="I1473" i="4"/>
  <c r="I1489" i="4"/>
  <c r="I1505" i="4"/>
  <c r="I1521" i="4"/>
  <c r="I1537" i="4"/>
  <c r="I1553" i="4"/>
  <c r="I1569" i="4"/>
  <c r="I1585" i="4"/>
  <c r="I1601" i="4"/>
  <c r="I1617" i="4"/>
  <c r="I1633" i="4"/>
  <c r="I1649" i="4"/>
  <c r="I1665" i="4"/>
  <c r="I1681" i="4"/>
  <c r="I1697" i="4"/>
  <c r="I1713" i="4"/>
  <c r="I1729" i="4"/>
  <c r="I1745" i="4"/>
  <c r="I1761" i="4"/>
  <c r="I1784" i="4"/>
  <c r="I1796" i="4"/>
  <c r="I1807" i="4"/>
  <c r="I1819" i="4"/>
  <c r="I1854" i="4"/>
  <c r="I1866" i="4"/>
  <c r="I1877" i="4"/>
  <c r="I1889" i="4"/>
  <c r="I1912" i="4"/>
  <c r="I1922" i="4"/>
  <c r="I1930" i="4"/>
  <c r="I1938" i="4"/>
  <c r="I1946" i="4"/>
  <c r="I1954" i="4"/>
  <c r="I1962" i="4"/>
  <c r="I1970" i="4"/>
  <c r="I1978" i="4"/>
  <c r="I1986" i="4"/>
  <c r="I1994" i="4"/>
  <c r="I563" i="4"/>
  <c r="I578" i="4"/>
  <c r="I1261" i="4"/>
  <c r="I1299" i="4"/>
  <c r="I1331" i="4"/>
  <c r="I1358" i="4"/>
  <c r="I1376" i="4"/>
  <c r="I1394" i="4"/>
  <c r="I1410" i="4"/>
  <c r="I1426" i="4"/>
  <c r="I1442" i="4"/>
  <c r="I1458" i="4"/>
  <c r="I1474" i="4"/>
  <c r="I1490" i="4"/>
  <c r="I1506" i="4"/>
  <c r="I1522" i="4"/>
  <c r="I1538" i="4"/>
  <c r="I1554" i="4"/>
  <c r="I1570" i="4"/>
  <c r="I1586" i="4"/>
  <c r="I1602" i="4"/>
  <c r="I1618" i="4"/>
  <c r="I1634" i="4"/>
  <c r="I1650" i="4"/>
  <c r="I1666" i="4"/>
  <c r="I1682" i="4"/>
  <c r="I1698" i="4"/>
  <c r="I1714" i="4"/>
  <c r="I1730" i="4"/>
  <c r="I1746" i="4"/>
  <c r="I1762" i="4"/>
  <c r="I1773" i="4"/>
  <c r="I1785" i="4"/>
  <c r="I1808" i="4"/>
  <c r="I1820" i="4"/>
  <c r="I1831" i="4"/>
  <c r="I1843" i="4"/>
  <c r="I1878" i="4"/>
  <c r="I1890" i="4"/>
  <c r="I1901" i="4"/>
  <c r="I1913" i="4"/>
  <c r="I501" i="4"/>
  <c r="I588" i="4"/>
  <c r="I596" i="4"/>
  <c r="I604" i="4"/>
  <c r="I612" i="4"/>
  <c r="I620" i="4"/>
  <c r="I628" i="4"/>
  <c r="I636" i="4"/>
  <c r="I644" i="4"/>
  <c r="I652" i="4"/>
  <c r="I660" i="4"/>
  <c r="I668" i="4"/>
  <c r="I676" i="4"/>
  <c r="I684" i="4"/>
  <c r="I692" i="4"/>
  <c r="I700" i="4"/>
  <c r="I708" i="4"/>
  <c r="I1263" i="4"/>
  <c r="I1300" i="4"/>
  <c r="I1332" i="4"/>
  <c r="I1359" i="4"/>
  <c r="I1377" i="4"/>
  <c r="I1395" i="4"/>
  <c r="I1411" i="4"/>
  <c r="I1427" i="4"/>
  <c r="I1443" i="4"/>
  <c r="I1459" i="4"/>
  <c r="I1475" i="4"/>
  <c r="I1491" i="4"/>
  <c r="I1507" i="4"/>
  <c r="I1523" i="4"/>
  <c r="I1539" i="4"/>
  <c r="I1555" i="4"/>
  <c r="I1571" i="4"/>
  <c r="I1587" i="4"/>
  <c r="I1603" i="4"/>
  <c r="I1619" i="4"/>
  <c r="I1635" i="4"/>
  <c r="I1651" i="4"/>
  <c r="I1667" i="4"/>
  <c r="I1683" i="4"/>
  <c r="I1699" i="4"/>
  <c r="I1715" i="4"/>
  <c r="I1731" i="4"/>
  <c r="I1747" i="4"/>
  <c r="I1774" i="4"/>
  <c r="I1786" i="4"/>
  <c r="I1797" i="4"/>
  <c r="I1809" i="4"/>
  <c r="I1832" i="4"/>
  <c r="I1844" i="4"/>
  <c r="I1855" i="4"/>
  <c r="I1867" i="4"/>
  <c r="I1902" i="4"/>
  <c r="I1914" i="4"/>
  <c r="I1923" i="4"/>
  <c r="I1931" i="4"/>
  <c r="I1939" i="4"/>
  <c r="I1947" i="4"/>
  <c r="I1955" i="4"/>
  <c r="I1963" i="4"/>
  <c r="I1971" i="4"/>
  <c r="I1979" i="4"/>
  <c r="I1987" i="4"/>
  <c r="I1995" i="4"/>
  <c r="I564" i="4"/>
  <c r="I579" i="4"/>
  <c r="I1264" i="4"/>
  <c r="I1303" i="4"/>
  <c r="I1335" i="4"/>
  <c r="I1360" i="4"/>
  <c r="I1378" i="4"/>
  <c r="I1396" i="4"/>
  <c r="I1412" i="4"/>
  <c r="I1428" i="4"/>
  <c r="I1444" i="4"/>
  <c r="I1460" i="4"/>
  <c r="I1476" i="4"/>
  <c r="I1492" i="4"/>
  <c r="I1508" i="4"/>
  <c r="I1524" i="4"/>
  <c r="I1540" i="4"/>
  <c r="I1556" i="4"/>
  <c r="I1572" i="4"/>
  <c r="I1588" i="4"/>
  <c r="I1604" i="4"/>
  <c r="I1620" i="4"/>
  <c r="I1636" i="4"/>
  <c r="I1652" i="4"/>
  <c r="I1668" i="4"/>
  <c r="I1684" i="4"/>
  <c r="I1700" i="4"/>
  <c r="I1716" i="4"/>
  <c r="I1732" i="4"/>
  <c r="I1748" i="4"/>
  <c r="I1763" i="4"/>
  <c r="I1798" i="4"/>
  <c r="I1810" i="4"/>
  <c r="I1821" i="4"/>
  <c r="I1833" i="4"/>
  <c r="I1856" i="4"/>
  <c r="I1868" i="4"/>
  <c r="I1879" i="4"/>
  <c r="I1891" i="4"/>
  <c r="I542" i="4"/>
  <c r="I565" i="4"/>
  <c r="I580" i="4"/>
  <c r="I589" i="4"/>
  <c r="I597" i="4"/>
  <c r="I605" i="4"/>
  <c r="I613" i="4"/>
  <c r="I621" i="4"/>
  <c r="I629" i="4"/>
  <c r="I637" i="4"/>
  <c r="I645" i="4"/>
  <c r="I653" i="4"/>
  <c r="I661" i="4"/>
  <c r="I669" i="4"/>
  <c r="I677" i="4"/>
  <c r="I685" i="4"/>
  <c r="I693" i="4"/>
  <c r="I701" i="4"/>
  <c r="I709" i="4"/>
  <c r="I717" i="4"/>
  <c r="I725" i="4"/>
  <c r="I733" i="4"/>
  <c r="I741" i="4"/>
  <c r="I749" i="4"/>
  <c r="I757" i="4"/>
  <c r="I765" i="4"/>
  <c r="I773" i="4"/>
  <c r="I781" i="4"/>
  <c r="I789" i="4"/>
  <c r="I797" i="4"/>
  <c r="I805" i="4"/>
  <c r="I813" i="4"/>
  <c r="I821" i="4"/>
  <c r="I829" i="4"/>
  <c r="I837" i="4"/>
  <c r="I845" i="4"/>
  <c r="I853" i="4"/>
  <c r="I861" i="4"/>
  <c r="I869" i="4"/>
  <c r="I877" i="4"/>
  <c r="I885" i="4"/>
  <c r="I1265" i="4"/>
  <c r="I1311" i="4"/>
  <c r="I1341" i="4"/>
  <c r="I1361" i="4"/>
  <c r="I1379" i="4"/>
  <c r="I1397" i="4"/>
  <c r="I1413" i="4"/>
  <c r="I1429" i="4"/>
  <c r="I1445" i="4"/>
  <c r="I1461" i="4"/>
  <c r="I1477" i="4"/>
  <c r="I1493" i="4"/>
  <c r="I1509" i="4"/>
  <c r="I1525" i="4"/>
  <c r="I1541" i="4"/>
  <c r="I1557" i="4"/>
  <c r="I1573" i="4"/>
  <c r="I1589" i="4"/>
  <c r="I1605" i="4"/>
  <c r="I1621" i="4"/>
  <c r="I1637" i="4"/>
  <c r="I1653" i="4"/>
  <c r="I1669" i="4"/>
  <c r="I1685" i="4"/>
  <c r="I1701" i="4"/>
  <c r="I1717" i="4"/>
  <c r="I1733" i="4"/>
  <c r="I1749" i="4"/>
  <c r="I1764" i="4"/>
  <c r="I1775" i="4"/>
  <c r="I1787" i="4"/>
  <c r="I1822" i="4"/>
  <c r="I1834" i="4"/>
  <c r="I1845" i="4"/>
  <c r="I1857" i="4"/>
  <c r="I1880" i="4"/>
  <c r="I1892" i="4"/>
  <c r="I1903" i="4"/>
  <c r="I1915" i="4"/>
  <c r="I1924" i="4"/>
  <c r="I1932" i="4"/>
  <c r="I1940" i="4"/>
  <c r="I1948" i="4"/>
  <c r="I1956" i="4"/>
  <c r="I1964" i="4"/>
  <c r="I1972" i="4"/>
  <c r="I1980" i="4"/>
  <c r="I1988" i="4"/>
  <c r="I1996" i="4"/>
  <c r="I543" i="4"/>
  <c r="I1270" i="4"/>
  <c r="I1312" i="4"/>
  <c r="I1342" i="4"/>
  <c r="I1362" i="4"/>
  <c r="I1380" i="4"/>
  <c r="I1398" i="4"/>
  <c r="I1414" i="4"/>
  <c r="I1430" i="4"/>
  <c r="I1446" i="4"/>
  <c r="I1462" i="4"/>
  <c r="I1478" i="4"/>
  <c r="I1494" i="4"/>
  <c r="I1510" i="4"/>
  <c r="I1526" i="4"/>
  <c r="I1542" i="4"/>
  <c r="I1558" i="4"/>
  <c r="I1574" i="4"/>
  <c r="I1590" i="4"/>
  <c r="I1606" i="4"/>
  <c r="I1622" i="4"/>
  <c r="I1638" i="4"/>
  <c r="I1654" i="4"/>
  <c r="I1670" i="4"/>
  <c r="I1686" i="4"/>
  <c r="I1702" i="4"/>
  <c r="I1718" i="4"/>
  <c r="I1734" i="4"/>
  <c r="I1750" i="4"/>
  <c r="I1776" i="4"/>
  <c r="I1788" i="4"/>
  <c r="I1799" i="4"/>
  <c r="I1811" i="4"/>
  <c r="I1846" i="4"/>
  <c r="I1858" i="4"/>
  <c r="I1869" i="4"/>
  <c r="I1881" i="4"/>
  <c r="I1904" i="4"/>
  <c r="I1916" i="4"/>
  <c r="I547" i="4"/>
  <c r="I581" i="4"/>
  <c r="I590" i="4"/>
  <c r="I598" i="4"/>
  <c r="I606" i="4"/>
  <c r="I614" i="4"/>
  <c r="I622" i="4"/>
  <c r="I630" i="4"/>
  <c r="I638" i="4"/>
  <c r="I646" i="4"/>
  <c r="I654" i="4"/>
  <c r="I662" i="4"/>
  <c r="I670" i="4"/>
  <c r="I678" i="4"/>
  <c r="I686" i="4"/>
  <c r="I694" i="4"/>
  <c r="I702" i="4"/>
  <c r="I710" i="4"/>
  <c r="I718" i="4"/>
  <c r="I726" i="4"/>
  <c r="I734" i="4"/>
  <c r="I742" i="4"/>
  <c r="I750" i="4"/>
  <c r="I758" i="4"/>
  <c r="I766" i="4"/>
  <c r="I774" i="4"/>
  <c r="I782" i="4"/>
  <c r="I790" i="4"/>
  <c r="I798" i="4"/>
  <c r="I806" i="4"/>
  <c r="I814" i="4"/>
  <c r="I822" i="4"/>
  <c r="I830" i="4"/>
  <c r="I838" i="4"/>
  <c r="I846" i="4"/>
  <c r="I854" i="4"/>
  <c r="I862" i="4"/>
  <c r="I870" i="4"/>
  <c r="I878" i="4"/>
  <c r="I886" i="4"/>
  <c r="I894" i="4"/>
  <c r="I902" i="4"/>
  <c r="I910" i="4"/>
  <c r="I918" i="4"/>
  <c r="I926" i="4"/>
  <c r="I934" i="4"/>
  <c r="I942" i="4"/>
  <c r="I1279" i="4"/>
  <c r="I1313" i="4"/>
  <c r="I1343" i="4"/>
  <c r="I1363" i="4"/>
  <c r="I1381" i="4"/>
  <c r="I1399" i="4"/>
  <c r="I1415" i="4"/>
  <c r="I1431" i="4"/>
  <c r="I1447" i="4"/>
  <c r="I1463" i="4"/>
  <c r="I1479" i="4"/>
  <c r="I1495" i="4"/>
  <c r="I1511" i="4"/>
  <c r="I1527" i="4"/>
  <c r="I1543" i="4"/>
  <c r="I1559" i="4"/>
  <c r="I1575" i="4"/>
  <c r="I1591" i="4"/>
  <c r="I1607" i="4"/>
  <c r="I1623" i="4"/>
  <c r="I1639" i="4"/>
  <c r="I1655" i="4"/>
  <c r="I1671" i="4"/>
  <c r="I1687" i="4"/>
  <c r="I1703" i="4"/>
  <c r="I1719" i="4"/>
  <c r="I1735" i="4"/>
  <c r="I1751" i="4"/>
  <c r="I1765" i="4"/>
  <c r="I1777" i="4"/>
  <c r="I1800" i="4"/>
  <c r="I1812" i="4"/>
  <c r="I1823" i="4"/>
  <c r="I1835" i="4"/>
  <c r="I1870" i="4"/>
  <c r="I1882" i="4"/>
  <c r="I1893" i="4"/>
  <c r="I1905" i="4"/>
  <c r="I1925" i="4"/>
  <c r="I1933" i="4"/>
  <c r="I1941" i="4"/>
  <c r="I1949" i="4"/>
  <c r="I1957" i="4"/>
  <c r="I1965" i="4"/>
  <c r="I1973" i="4"/>
  <c r="I1981" i="4"/>
  <c r="I1989" i="4"/>
  <c r="I1997" i="4"/>
  <c r="I548" i="4"/>
  <c r="I1280" i="4"/>
  <c r="I1314" i="4"/>
  <c r="I1344" i="4"/>
  <c r="I1364" i="4"/>
  <c r="I1383" i="4"/>
  <c r="I1400" i="4"/>
  <c r="I1416" i="4"/>
  <c r="I1432" i="4"/>
  <c r="I1448" i="4"/>
  <c r="I1464" i="4"/>
  <c r="I1480" i="4"/>
  <c r="I1496" i="4"/>
  <c r="I1512" i="4"/>
  <c r="I1528" i="4"/>
  <c r="I1544" i="4"/>
  <c r="I1560" i="4"/>
  <c r="I1576" i="4"/>
  <c r="I1592" i="4"/>
  <c r="I1608" i="4"/>
  <c r="I1624" i="4"/>
  <c r="I1640" i="4"/>
  <c r="I1656" i="4"/>
  <c r="I1672" i="4"/>
  <c r="I1688" i="4"/>
  <c r="I1704" i="4"/>
  <c r="I1720" i="4"/>
  <c r="I1736" i="4"/>
  <c r="I1752" i="4"/>
  <c r="I1766" i="4"/>
  <c r="I1778" i="4"/>
  <c r="I1789" i="4"/>
  <c r="I1801" i="4"/>
  <c r="I1824" i="4"/>
  <c r="I1836" i="4"/>
  <c r="I1847" i="4"/>
  <c r="I1859" i="4"/>
  <c r="I1894" i="4"/>
  <c r="I1906" i="4"/>
  <c r="I1917" i="4"/>
  <c r="I549" i="4"/>
  <c r="I569" i="4"/>
  <c r="I582" i="4"/>
  <c r="I591" i="4"/>
  <c r="I599" i="4"/>
  <c r="I607" i="4"/>
  <c r="I615" i="4"/>
  <c r="I623" i="4"/>
  <c r="I631" i="4"/>
  <c r="I639" i="4"/>
  <c r="I647" i="4"/>
  <c r="I655" i="4"/>
  <c r="I663" i="4"/>
  <c r="I671" i="4"/>
  <c r="I679" i="4"/>
  <c r="I687" i="4"/>
  <c r="I695" i="4"/>
  <c r="I703" i="4"/>
  <c r="I711" i="4"/>
  <c r="I719" i="4"/>
  <c r="I727" i="4"/>
  <c r="I735" i="4"/>
  <c r="I743" i="4"/>
  <c r="I751" i="4"/>
  <c r="I759" i="4"/>
  <c r="I767" i="4"/>
  <c r="I775" i="4"/>
  <c r="I783" i="4"/>
  <c r="I791" i="4"/>
  <c r="I799" i="4"/>
  <c r="I807" i="4"/>
  <c r="I815" i="4"/>
  <c r="I823" i="4"/>
  <c r="I831" i="4"/>
  <c r="I839" i="4"/>
  <c r="I847" i="4"/>
  <c r="I855" i="4"/>
  <c r="I863" i="4"/>
  <c r="I871" i="4"/>
  <c r="I879" i="4"/>
  <c r="I887" i="4"/>
  <c r="I1281" i="4"/>
  <c r="I1315" i="4"/>
  <c r="I1345" i="4"/>
  <c r="I1365" i="4"/>
  <c r="I1384" i="4"/>
  <c r="I1401" i="4"/>
  <c r="I1417" i="4"/>
  <c r="I1433" i="4"/>
  <c r="I1449" i="4"/>
  <c r="I1465" i="4"/>
  <c r="I1481" i="4"/>
  <c r="I1497" i="4"/>
  <c r="I1513" i="4"/>
  <c r="I1529" i="4"/>
  <c r="I1545" i="4"/>
  <c r="I1561" i="4"/>
  <c r="I1577" i="4"/>
  <c r="I1593" i="4"/>
  <c r="I1609" i="4"/>
  <c r="I1625" i="4"/>
  <c r="I1641" i="4"/>
  <c r="I1657" i="4"/>
  <c r="I1673" i="4"/>
  <c r="I1689" i="4"/>
  <c r="I1705" i="4"/>
  <c r="I1721" i="4"/>
  <c r="I1737" i="4"/>
  <c r="I1753" i="4"/>
  <c r="I1790" i="4"/>
  <c r="I1802" i="4"/>
  <c r="I1813" i="4"/>
  <c r="I1825" i="4"/>
  <c r="I1848" i="4"/>
  <c r="I1860" i="4"/>
  <c r="I1871" i="4"/>
  <c r="I1883" i="4"/>
  <c r="I1918" i="4"/>
  <c r="I1926" i="4"/>
  <c r="I1934" i="4"/>
  <c r="I1942" i="4"/>
  <c r="I1950" i="4"/>
  <c r="I1958" i="4"/>
  <c r="I1966" i="4"/>
  <c r="I1974" i="4"/>
  <c r="I1982" i="4"/>
  <c r="I1990" i="4"/>
  <c r="I1998" i="4"/>
  <c r="I1260" i="4"/>
  <c r="I1310" i="4"/>
  <c r="I1294" i="4"/>
  <c r="I1278" i="4"/>
  <c r="I1253" i="4"/>
  <c r="I1309" i="4"/>
  <c r="I1293" i="4"/>
  <c r="I1277" i="4"/>
  <c r="I1251" i="4"/>
  <c r="I1340" i="4"/>
  <c r="I1324" i="4"/>
  <c r="I1308" i="4"/>
  <c r="I1292" i="4"/>
  <c r="I1276" i="4"/>
  <c r="I1249" i="4"/>
  <c r="I1339" i="4"/>
  <c r="I1323" i="4"/>
  <c r="I1307" i="4"/>
  <c r="I1291" i="4"/>
  <c r="I1275" i="4"/>
  <c r="I1248" i="4"/>
  <c r="I1354" i="4"/>
  <c r="I1338" i="4"/>
  <c r="I1322" i="4"/>
  <c r="I1306" i="4"/>
  <c r="I1290" i="4"/>
  <c r="I1274" i="4"/>
  <c r="I1247" i="4"/>
  <c r="I1385" i="4"/>
  <c r="I1369" i="4"/>
  <c r="I1353" i="4"/>
  <c r="I1337" i="4"/>
  <c r="I1321" i="4"/>
  <c r="I1305" i="4"/>
  <c r="I1289" i="4"/>
  <c r="I1273" i="4"/>
  <c r="I1240" i="4"/>
  <c r="I1336" i="4"/>
  <c r="I1320" i="4"/>
  <c r="I1304" i="4"/>
  <c r="I1288" i="4"/>
  <c r="I1272" i="4"/>
  <c r="I1239" i="4"/>
  <c r="I1382" i="4"/>
  <c r="I1366" i="4"/>
  <c r="I1350" i="4"/>
  <c r="I1334" i="4"/>
  <c r="I1318" i="4"/>
  <c r="I1302" i="4"/>
  <c r="I1286" i="4"/>
  <c r="I1269" i="4"/>
  <c r="I1150" i="4"/>
  <c r="I1349" i="4"/>
  <c r="I1333" i="4"/>
  <c r="I1317" i="4"/>
  <c r="I1301" i="4"/>
  <c r="I1285" i="4"/>
  <c r="H1229" i="4"/>
  <c r="H1245" i="4"/>
  <c r="H1268" i="4"/>
  <c r="H1230" i="4"/>
  <c r="H1246" i="4"/>
  <c r="H1258" i="4"/>
  <c r="H1277" i="4"/>
  <c r="H1285" i="4"/>
  <c r="H1293" i="4"/>
  <c r="H1301" i="4"/>
  <c r="H1309" i="4"/>
  <c r="H1317" i="4"/>
  <c r="H1325" i="4"/>
  <c r="H1333" i="4"/>
  <c r="H1341" i="4"/>
  <c r="H1349" i="4"/>
  <c r="H1357" i="4"/>
  <c r="H1365" i="4"/>
  <c r="H1373" i="4"/>
  <c r="H1381" i="4"/>
  <c r="H1389" i="4"/>
  <c r="H1397" i="4"/>
  <c r="H1405" i="4"/>
  <c r="H1413" i="4"/>
  <c r="H1421" i="4"/>
  <c r="H1429" i="4"/>
  <c r="H1437" i="4"/>
  <c r="H1445" i="4"/>
  <c r="H1453" i="4"/>
  <c r="H1461" i="4"/>
  <c r="H1469" i="4"/>
  <c r="H1477" i="4"/>
  <c r="H1485" i="4"/>
  <c r="H1493" i="4"/>
  <c r="H1501" i="4"/>
  <c r="H1509" i="4"/>
  <c r="H1517" i="4"/>
  <c r="H1525" i="4"/>
  <c r="H1533" i="4"/>
  <c r="H1541" i="4"/>
  <c r="H1549" i="4"/>
  <c r="H1557" i="4"/>
  <c r="H1565" i="4"/>
  <c r="H1573" i="4"/>
  <c r="H1581" i="4"/>
  <c r="H1589" i="4"/>
  <c r="H1597" i="4"/>
  <c r="H1605" i="4"/>
  <c r="H1613" i="4"/>
  <c r="H1621" i="4"/>
  <c r="H1629" i="4"/>
  <c r="H1637" i="4"/>
  <c r="H1645" i="4"/>
  <c r="H1653" i="4"/>
  <c r="H1661" i="4"/>
  <c r="H1669" i="4"/>
  <c r="H1677" i="4"/>
  <c r="H1685" i="4"/>
  <c r="H1693" i="4"/>
  <c r="H1701" i="4"/>
  <c r="H1709" i="4"/>
  <c r="H1717" i="4"/>
  <c r="H1725" i="4"/>
  <c r="H1733" i="4"/>
  <c r="H1741" i="4"/>
  <c r="H1749" i="4"/>
  <c r="H1757" i="4"/>
  <c r="H1231" i="4"/>
  <c r="H1247" i="4"/>
  <c r="H1259" i="4"/>
  <c r="H1269" i="4"/>
  <c r="H1127" i="4"/>
  <c r="H1234" i="4"/>
  <c r="H1260" i="4"/>
  <c r="H1278" i="4"/>
  <c r="H1286" i="4"/>
  <c r="H1294" i="4"/>
  <c r="H1302" i="4"/>
  <c r="H1310" i="4"/>
  <c r="H1318" i="4"/>
  <c r="H1326" i="4"/>
  <c r="H1334" i="4"/>
  <c r="H1342" i="4"/>
  <c r="H1350" i="4"/>
  <c r="H1358" i="4"/>
  <c r="H1366" i="4"/>
  <c r="H1374" i="4"/>
  <c r="H1382" i="4"/>
  <c r="H1390" i="4"/>
  <c r="H1398" i="4"/>
  <c r="H1406" i="4"/>
  <c r="H1414" i="4"/>
  <c r="H1422" i="4"/>
  <c r="H1430" i="4"/>
  <c r="H1438" i="4"/>
  <c r="H1446" i="4"/>
  <c r="H1454" i="4"/>
  <c r="H1462" i="4"/>
  <c r="H1470" i="4"/>
  <c r="H1478" i="4"/>
  <c r="H1486" i="4"/>
  <c r="H1494" i="4"/>
  <c r="H1502" i="4"/>
  <c r="H1510" i="4"/>
  <c r="H1518" i="4"/>
  <c r="H1526" i="4"/>
  <c r="H1534" i="4"/>
  <c r="H1542" i="4"/>
  <c r="H1550" i="4"/>
  <c r="H1558" i="4"/>
  <c r="H1566" i="4"/>
  <c r="H1574" i="4"/>
  <c r="H1582" i="4"/>
  <c r="H1590" i="4"/>
  <c r="H1598" i="4"/>
  <c r="H1606" i="4"/>
  <c r="H1614" i="4"/>
  <c r="H1622" i="4"/>
  <c r="H1630" i="4"/>
  <c r="H1638" i="4"/>
  <c r="H1646" i="4"/>
  <c r="H1654" i="4"/>
  <c r="H1662" i="4"/>
  <c r="H1670" i="4"/>
  <c r="H1678" i="4"/>
  <c r="H1686" i="4"/>
  <c r="H1694" i="4"/>
  <c r="H1702" i="4"/>
  <c r="H1710" i="4"/>
  <c r="H1718" i="4"/>
  <c r="H1726" i="4"/>
  <c r="H1734" i="4"/>
  <c r="H1742" i="4"/>
  <c r="H1750" i="4"/>
  <c r="H1758" i="4"/>
  <c r="H1766" i="4"/>
  <c r="H1774" i="4"/>
  <c r="H1782" i="4"/>
  <c r="H1790" i="4"/>
  <c r="H1798" i="4"/>
  <c r="H1806" i="4"/>
  <c r="H1814" i="4"/>
  <c r="H1822" i="4"/>
  <c r="H1830" i="4"/>
  <c r="H1838" i="4"/>
  <c r="H1846" i="4"/>
  <c r="H1854" i="4"/>
  <c r="H1862" i="4"/>
  <c r="H1870" i="4"/>
  <c r="H1878" i="4"/>
  <c r="H1886" i="4"/>
  <c r="H1894" i="4"/>
  <c r="H1902" i="4"/>
  <c r="H1910" i="4"/>
  <c r="H1918" i="4"/>
  <c r="H1208" i="4"/>
  <c r="H1235" i="4"/>
  <c r="H1270" i="4"/>
  <c r="H1210" i="4"/>
  <c r="H1236" i="4"/>
  <c r="H1249" i="4"/>
  <c r="H1261" i="4"/>
  <c r="H1279" i="4"/>
  <c r="H1287" i="4"/>
  <c r="H1295" i="4"/>
  <c r="H1303" i="4"/>
  <c r="H1311" i="4"/>
  <c r="H1319" i="4"/>
  <c r="H1327" i="4"/>
  <c r="H1335" i="4"/>
  <c r="H1343" i="4"/>
  <c r="H1351" i="4"/>
  <c r="H1359" i="4"/>
  <c r="H1367" i="4"/>
  <c r="H1375" i="4"/>
  <c r="H1383" i="4"/>
  <c r="H1391" i="4"/>
  <c r="H1399" i="4"/>
  <c r="H1407" i="4"/>
  <c r="H1415" i="4"/>
  <c r="H1423" i="4"/>
  <c r="H1431" i="4"/>
  <c r="H1439" i="4"/>
  <c r="H1447" i="4"/>
  <c r="H1455" i="4"/>
  <c r="H1463" i="4"/>
  <c r="H1471" i="4"/>
  <c r="H1479" i="4"/>
  <c r="H1487" i="4"/>
  <c r="H1495" i="4"/>
  <c r="H1503" i="4"/>
  <c r="H1511" i="4"/>
  <c r="H1519" i="4"/>
  <c r="H1527" i="4"/>
  <c r="H1535" i="4"/>
  <c r="H1543" i="4"/>
  <c r="H1551" i="4"/>
  <c r="H1559" i="4"/>
  <c r="H1567" i="4"/>
  <c r="H1575" i="4"/>
  <c r="H1583" i="4"/>
  <c r="H1591" i="4"/>
  <c r="H1599" i="4"/>
  <c r="H1607" i="4"/>
  <c r="H1615" i="4"/>
  <c r="H1623" i="4"/>
  <c r="H1631" i="4"/>
  <c r="H1639" i="4"/>
  <c r="H1647" i="4"/>
  <c r="H1655" i="4"/>
  <c r="H1663" i="4"/>
  <c r="H1671" i="4"/>
  <c r="H1679" i="4"/>
  <c r="H1687" i="4"/>
  <c r="H1695" i="4"/>
  <c r="H1703" i="4"/>
  <c r="H1711" i="4"/>
  <c r="H1719" i="4"/>
  <c r="H1727" i="4"/>
  <c r="H1735" i="4"/>
  <c r="H1743" i="4"/>
  <c r="H1751" i="4"/>
  <c r="H1759" i="4"/>
  <c r="H1212" i="4"/>
  <c r="H1237" i="4"/>
  <c r="H1271" i="4"/>
  <c r="H1214" i="4"/>
  <c r="H1238" i="4"/>
  <c r="H1250" i="4"/>
  <c r="H1262" i="4"/>
  <c r="H1272" i="4"/>
  <c r="H1280" i="4"/>
  <c r="H1288" i="4"/>
  <c r="H1296" i="4"/>
  <c r="H1304" i="4"/>
  <c r="H1312" i="4"/>
  <c r="H1320" i="4"/>
  <c r="H1328" i="4"/>
  <c r="H1336" i="4"/>
  <c r="H1344" i="4"/>
  <c r="H1352" i="4"/>
  <c r="H1360" i="4"/>
  <c r="H1368" i="4"/>
  <c r="H1376" i="4"/>
  <c r="H1384" i="4"/>
  <c r="H1392" i="4"/>
  <c r="H1400" i="4"/>
  <c r="H1408" i="4"/>
  <c r="H1416" i="4"/>
  <c r="H1424" i="4"/>
  <c r="H1432" i="4"/>
  <c r="H1440" i="4"/>
  <c r="H1448" i="4"/>
  <c r="H1456" i="4"/>
  <c r="H1464" i="4"/>
  <c r="H1472" i="4"/>
  <c r="H1480" i="4"/>
  <c r="H1488" i="4"/>
  <c r="H1496" i="4"/>
  <c r="H1504" i="4"/>
  <c r="H1512" i="4"/>
  <c r="H1520" i="4"/>
  <c r="H1528" i="4"/>
  <c r="H1536" i="4"/>
  <c r="H1544" i="4"/>
  <c r="H1552" i="4"/>
  <c r="H1560" i="4"/>
  <c r="H1568" i="4"/>
  <c r="H1576" i="4"/>
  <c r="H1584" i="4"/>
  <c r="H1592" i="4"/>
  <c r="H1600" i="4"/>
  <c r="H1608" i="4"/>
  <c r="H1616" i="4"/>
  <c r="H1624" i="4"/>
  <c r="H1632" i="4"/>
  <c r="H1640" i="4"/>
  <c r="H1648" i="4"/>
  <c r="H1656" i="4"/>
  <c r="H1664" i="4"/>
  <c r="H1672" i="4"/>
  <c r="H1680" i="4"/>
  <c r="H1688" i="4"/>
  <c r="H1696" i="4"/>
  <c r="H1704" i="4"/>
  <c r="H1712" i="4"/>
  <c r="H1720" i="4"/>
  <c r="H1728" i="4"/>
  <c r="H1736" i="4"/>
  <c r="H1744" i="4"/>
  <c r="H1752" i="4"/>
  <c r="H1760" i="4"/>
  <c r="H1768" i="4"/>
  <c r="H1776" i="4"/>
  <c r="H1784" i="4"/>
  <c r="H1792" i="4"/>
  <c r="H1800" i="4"/>
  <c r="H1808" i="4"/>
  <c r="H1816" i="4"/>
  <c r="H1824" i="4"/>
  <c r="H1832" i="4"/>
  <c r="H1840" i="4"/>
  <c r="H1848" i="4"/>
  <c r="H1856" i="4"/>
  <c r="H1864" i="4"/>
  <c r="H1872" i="4"/>
  <c r="H1880" i="4"/>
  <c r="H1888" i="4"/>
  <c r="H1896" i="4"/>
  <c r="H1904" i="4"/>
  <c r="H1912" i="4"/>
  <c r="H1218" i="4"/>
  <c r="H1251" i="4"/>
  <c r="H1263" i="4"/>
  <c r="H1219" i="4"/>
  <c r="H1239" i="4"/>
  <c r="H1273" i="4"/>
  <c r="H1281" i="4"/>
  <c r="H1289" i="4"/>
  <c r="H1297" i="4"/>
  <c r="H1305" i="4"/>
  <c r="H1313" i="4"/>
  <c r="H1321" i="4"/>
  <c r="H1329" i="4"/>
  <c r="H1337" i="4"/>
  <c r="H1345" i="4"/>
  <c r="H1353" i="4"/>
  <c r="H1361" i="4"/>
  <c r="H1369" i="4"/>
  <c r="H1377" i="4"/>
  <c r="H1385" i="4"/>
  <c r="H1393" i="4"/>
  <c r="H1401" i="4"/>
  <c r="H1409" i="4"/>
  <c r="H1417" i="4"/>
  <c r="H1425" i="4"/>
  <c r="H1433" i="4"/>
  <c r="H1441" i="4"/>
  <c r="H1449" i="4"/>
  <c r="H1457" i="4"/>
  <c r="H1465" i="4"/>
  <c r="H1473" i="4"/>
  <c r="H1481" i="4"/>
  <c r="H1489" i="4"/>
  <c r="H1497" i="4"/>
  <c r="H1505" i="4"/>
  <c r="H1513" i="4"/>
  <c r="H1521" i="4"/>
  <c r="H1529" i="4"/>
  <c r="H1537" i="4"/>
  <c r="H1545" i="4"/>
  <c r="H1553" i="4"/>
  <c r="H1561" i="4"/>
  <c r="H1569" i="4"/>
  <c r="H1577" i="4"/>
  <c r="H1585" i="4"/>
  <c r="H1593" i="4"/>
  <c r="H1601" i="4"/>
  <c r="H1609" i="4"/>
  <c r="H1617" i="4"/>
  <c r="H1625" i="4"/>
  <c r="H1633" i="4"/>
  <c r="H1641" i="4"/>
  <c r="H1649" i="4"/>
  <c r="H1657" i="4"/>
  <c r="H1665" i="4"/>
  <c r="H1673" i="4"/>
  <c r="H1681" i="4"/>
  <c r="H1689" i="4"/>
  <c r="H1697" i="4"/>
  <c r="H1705" i="4"/>
  <c r="H1713" i="4"/>
  <c r="H1721" i="4"/>
  <c r="H1729" i="4"/>
  <c r="H1737" i="4"/>
  <c r="H1745" i="4"/>
  <c r="H1753" i="4"/>
  <c r="H1761" i="4"/>
  <c r="H1769" i="4"/>
  <c r="H1777" i="4"/>
  <c r="H1785" i="4"/>
  <c r="H1793" i="4"/>
  <c r="H1801" i="4"/>
  <c r="H1809" i="4"/>
  <c r="H1817" i="4"/>
  <c r="H1825" i="4"/>
  <c r="H1833" i="4"/>
  <c r="H1841" i="4"/>
  <c r="H1849" i="4"/>
  <c r="H1857" i="4"/>
  <c r="H1865" i="4"/>
  <c r="H1873" i="4"/>
  <c r="H1881" i="4"/>
  <c r="H1889" i="4"/>
  <c r="H1897" i="4"/>
  <c r="H1905" i="4"/>
  <c r="H1913" i="4"/>
  <c r="H1221" i="4"/>
  <c r="H1252" i="4"/>
  <c r="H1264" i="4"/>
  <c r="H1223" i="4"/>
  <c r="H1253" i="4"/>
  <c r="H1274" i="4"/>
  <c r="H1282" i="4"/>
  <c r="H1290" i="4"/>
  <c r="H1298" i="4"/>
  <c r="H1306" i="4"/>
  <c r="H1314" i="4"/>
  <c r="H1322" i="4"/>
  <c r="H1330" i="4"/>
  <c r="H1338" i="4"/>
  <c r="H1346" i="4"/>
  <c r="H1354" i="4"/>
  <c r="H1362" i="4"/>
  <c r="H1370" i="4"/>
  <c r="H1378" i="4"/>
  <c r="H1386" i="4"/>
  <c r="H1394" i="4"/>
  <c r="H1402" i="4"/>
  <c r="H1410" i="4"/>
  <c r="H1418" i="4"/>
  <c r="H1426" i="4"/>
  <c r="H1434" i="4"/>
  <c r="H1442" i="4"/>
  <c r="H1450" i="4"/>
  <c r="H1458" i="4"/>
  <c r="H1466" i="4"/>
  <c r="H1474" i="4"/>
  <c r="H1482" i="4"/>
  <c r="H1490" i="4"/>
  <c r="H1498" i="4"/>
  <c r="H1506" i="4"/>
  <c r="H1514" i="4"/>
  <c r="H1522" i="4"/>
  <c r="H1530" i="4"/>
  <c r="H1538" i="4"/>
  <c r="H1546" i="4"/>
  <c r="H1554" i="4"/>
  <c r="H1562" i="4"/>
  <c r="H1570" i="4"/>
  <c r="H1578" i="4"/>
  <c r="H1586" i="4"/>
  <c r="H1594" i="4"/>
  <c r="H1602" i="4"/>
  <c r="H1610" i="4"/>
  <c r="H1618" i="4"/>
  <c r="H1626" i="4"/>
  <c r="H1634" i="4"/>
  <c r="H1642" i="4"/>
  <c r="H1650" i="4"/>
  <c r="H1658" i="4"/>
  <c r="H1666" i="4"/>
  <c r="H1674" i="4"/>
  <c r="H1682" i="4"/>
  <c r="H1690" i="4"/>
  <c r="H1698" i="4"/>
  <c r="H1706" i="4"/>
  <c r="H1714" i="4"/>
  <c r="H1722" i="4"/>
  <c r="H1730" i="4"/>
  <c r="H1738" i="4"/>
  <c r="H1746" i="4"/>
  <c r="H1754" i="4"/>
  <c r="H1762" i="4"/>
  <c r="H1770" i="4"/>
  <c r="H1778" i="4"/>
  <c r="H1786" i="4"/>
  <c r="H1794" i="4"/>
  <c r="H1802" i="4"/>
  <c r="H1810" i="4"/>
  <c r="H1818" i="4"/>
  <c r="H1826" i="4"/>
  <c r="H1834" i="4"/>
  <c r="H1842" i="4"/>
  <c r="H1850" i="4"/>
  <c r="H1858" i="4"/>
  <c r="H1866" i="4"/>
  <c r="H1874" i="4"/>
  <c r="H1882" i="4"/>
  <c r="H1890" i="4"/>
  <c r="H1898" i="4"/>
  <c r="H1906" i="4"/>
  <c r="H1914" i="4"/>
  <c r="H1225" i="4"/>
  <c r="H1241" i="4"/>
  <c r="H1265" i="4"/>
  <c r="H1226" i="4"/>
  <c r="H1242" i="4"/>
  <c r="H1254" i="4"/>
  <c r="H1275" i="4"/>
  <c r="H1283" i="4"/>
  <c r="H1291" i="4"/>
  <c r="H1299" i="4"/>
  <c r="H1307" i="4"/>
  <c r="H1315" i="4"/>
  <c r="H1323" i="4"/>
  <c r="H1331" i="4"/>
  <c r="H1339" i="4"/>
  <c r="H1347" i="4"/>
  <c r="H1355" i="4"/>
  <c r="H1363" i="4"/>
  <c r="H1371" i="4"/>
  <c r="H1379" i="4"/>
  <c r="H1387" i="4"/>
  <c r="H1395" i="4"/>
  <c r="H1403" i="4"/>
  <c r="H1411" i="4"/>
  <c r="H1419" i="4"/>
  <c r="H1427" i="4"/>
  <c r="H1435" i="4"/>
  <c r="H1443" i="4"/>
  <c r="H1451" i="4"/>
  <c r="H1459" i="4"/>
  <c r="H1467" i="4"/>
  <c r="H1475" i="4"/>
  <c r="H1483" i="4"/>
  <c r="H1491" i="4"/>
  <c r="H1499" i="4"/>
  <c r="H1507" i="4"/>
  <c r="H1515" i="4"/>
  <c r="H1523" i="4"/>
  <c r="H1531" i="4"/>
  <c r="H1539" i="4"/>
  <c r="H1547" i="4"/>
  <c r="H1555" i="4"/>
  <c r="H1563" i="4"/>
  <c r="H1571" i="4"/>
  <c r="H1579" i="4"/>
  <c r="H1587" i="4"/>
  <c r="H1595" i="4"/>
  <c r="H1603" i="4"/>
  <c r="H1611" i="4"/>
  <c r="H1619" i="4"/>
  <c r="H1627" i="4"/>
  <c r="H1635" i="4"/>
  <c r="H1643" i="4"/>
  <c r="H1651" i="4"/>
  <c r="H1659" i="4"/>
  <c r="H1667" i="4"/>
  <c r="H1675" i="4"/>
  <c r="H1683" i="4"/>
  <c r="H1691" i="4"/>
  <c r="H1699" i="4"/>
  <c r="H1707" i="4"/>
  <c r="H1715" i="4"/>
  <c r="H1723" i="4"/>
  <c r="H1731" i="4"/>
  <c r="H1739" i="4"/>
  <c r="H1747" i="4"/>
  <c r="H1755" i="4"/>
  <c r="H1227" i="4"/>
  <c r="H1243" i="4"/>
  <c r="H1255" i="4"/>
  <c r="H1266" i="4"/>
  <c r="H1228" i="4"/>
  <c r="H1244" i="4"/>
  <c r="H1257" i="4"/>
  <c r="H1267" i="4"/>
  <c r="H1276" i="4"/>
  <c r="H1284" i="4"/>
  <c r="H1292" i="4"/>
  <c r="H1300" i="4"/>
  <c r="H1308" i="4"/>
  <c r="H1316" i="4"/>
  <c r="H1324" i="4"/>
  <c r="H1332" i="4"/>
  <c r="H1340" i="4"/>
  <c r="H1348" i="4"/>
  <c r="H1356" i="4"/>
  <c r="H1364" i="4"/>
  <c r="H1372" i="4"/>
  <c r="H1380" i="4"/>
  <c r="H1388" i="4"/>
  <c r="H1396" i="4"/>
  <c r="H1404" i="4"/>
  <c r="H1412" i="4"/>
  <c r="H1420" i="4"/>
  <c r="H1428" i="4"/>
  <c r="H1436" i="4"/>
  <c r="H1444" i="4"/>
  <c r="H1452" i="4"/>
  <c r="H1460" i="4"/>
  <c r="H1468" i="4"/>
  <c r="H1476" i="4"/>
  <c r="H1484" i="4"/>
  <c r="H1492" i="4"/>
  <c r="H1500" i="4"/>
  <c r="H1508" i="4"/>
  <c r="H1516" i="4"/>
  <c r="H1524" i="4"/>
  <c r="H1532" i="4"/>
  <c r="H1540" i="4"/>
  <c r="H1548" i="4"/>
  <c r="H1556" i="4"/>
  <c r="H1564" i="4"/>
  <c r="H1572" i="4"/>
  <c r="H1580" i="4"/>
  <c r="H1588" i="4"/>
  <c r="H1596" i="4"/>
  <c r="H1604" i="4"/>
  <c r="H1612" i="4"/>
  <c r="H1620" i="4"/>
  <c r="H1628" i="4"/>
  <c r="H1636" i="4"/>
  <c r="H1644" i="4"/>
  <c r="H1652" i="4"/>
  <c r="H1660" i="4"/>
  <c r="H1668" i="4"/>
  <c r="H1676" i="4"/>
  <c r="H1684" i="4"/>
  <c r="H1692" i="4"/>
  <c r="H1700" i="4"/>
  <c r="H1708" i="4"/>
  <c r="H1716" i="4"/>
  <c r="H1724" i="4"/>
  <c r="H1732" i="4"/>
  <c r="H1740" i="4"/>
  <c r="H1748" i="4"/>
  <c r="H1756" i="4"/>
  <c r="H1764" i="4"/>
  <c r="H1772" i="4"/>
  <c r="H1780" i="4"/>
  <c r="H1788" i="4"/>
  <c r="H1796" i="4"/>
  <c r="H1804" i="4"/>
  <c r="H1812" i="4"/>
  <c r="H1820" i="4"/>
  <c r="H1828" i="4"/>
  <c r="H1836" i="4"/>
  <c r="H1844" i="4"/>
  <c r="H1852" i="4"/>
  <c r="H1860" i="4"/>
  <c r="H1868" i="4"/>
  <c r="H1876" i="4"/>
  <c r="H1884" i="4"/>
  <c r="H1892" i="4"/>
  <c r="H1900" i="4"/>
  <c r="H1908" i="4"/>
  <c r="H1916" i="4"/>
  <c r="I1256" i="4"/>
  <c r="I1246" i="4"/>
  <c r="I1222" i="4"/>
  <c r="I1255" i="4"/>
  <c r="I1235" i="4"/>
  <c r="I1221" i="4"/>
  <c r="I1245" i="4"/>
  <c r="I1234" i="4"/>
  <c r="I1244" i="4"/>
  <c r="I1231" i="4"/>
  <c r="I1271" i="4"/>
  <c r="I1262" i="4"/>
  <c r="I1252" i="4"/>
  <c r="I1243" i="4"/>
  <c r="I1230" i="4"/>
  <c r="I1229" i="4"/>
  <c r="I1220" i="4"/>
  <c r="I1219" i="4"/>
  <c r="I1254" i="4"/>
  <c r="I1237" i="4"/>
  <c r="I1228" i="4"/>
  <c r="I1218" i="4"/>
  <c r="I1236" i="4"/>
  <c r="I1227" i="4"/>
  <c r="I1216" i="4"/>
  <c r="I1226" i="4"/>
  <c r="I1211" i="4"/>
  <c r="I1267" i="4"/>
  <c r="I1259" i="4"/>
  <c r="I1242" i="4"/>
  <c r="I1224" i="4"/>
  <c r="I1250" i="4"/>
  <c r="I1233" i="4"/>
  <c r="I1223" i="4"/>
  <c r="I1207" i="4"/>
  <c r="I1266" i="4"/>
  <c r="I1258" i="4"/>
  <c r="I1241" i="4"/>
  <c r="I1232" i="4"/>
  <c r="I1206" i="4"/>
  <c r="I1205" i="4"/>
  <c r="I1203" i="4"/>
  <c r="I1202" i="4"/>
  <c r="I1200" i="4"/>
  <c r="I1197" i="4"/>
  <c r="I1215" i="4"/>
  <c r="I1196" i="4"/>
  <c r="I1214" i="4"/>
  <c r="I1195" i="4"/>
  <c r="I1192" i="4"/>
  <c r="I1212" i="4"/>
  <c r="I1191" i="4"/>
  <c r="I1187" i="4"/>
  <c r="I1175" i="4"/>
  <c r="I1210" i="4"/>
  <c r="I1172" i="4"/>
  <c r="H1217" i="4"/>
  <c r="H1202" i="4"/>
  <c r="H1199" i="4"/>
  <c r="H1207" i="4"/>
  <c r="H1195" i="4"/>
  <c r="H1233" i="4"/>
  <c r="H1216" i="4"/>
  <c r="H1206" i="4"/>
  <c r="H1192" i="4"/>
  <c r="H1224" i="4"/>
  <c r="H1256" i="4"/>
  <c r="H1248" i="4"/>
  <c r="H1240" i="4"/>
  <c r="H1232" i="4"/>
  <c r="H1215" i="4"/>
  <c r="H1205" i="4"/>
  <c r="H1191" i="4"/>
  <c r="H1204" i="4"/>
  <c r="H1190" i="4"/>
  <c r="H1189" i="4"/>
  <c r="H1222" i="4"/>
  <c r="H1213" i="4"/>
  <c r="H1203" i="4"/>
  <c r="H1188" i="4"/>
  <c r="H1173" i="4"/>
  <c r="H1220" i="4"/>
  <c r="H1211" i="4"/>
  <c r="H1200" i="4"/>
  <c r="H1184" i="4"/>
  <c r="H1209" i="4"/>
  <c r="H1198" i="4"/>
  <c r="H1183" i="4"/>
  <c r="H1181" i="4"/>
  <c r="H1197" i="4"/>
  <c r="H1180" i="4"/>
  <c r="H1179" i="4"/>
  <c r="H1176" i="4"/>
  <c r="H1194" i="4"/>
  <c r="H1175" i="4"/>
  <c r="H1157" i="4"/>
  <c r="H1168" i="4"/>
  <c r="H1167" i="4"/>
  <c r="H1166" i="4"/>
  <c r="H1187" i="4"/>
  <c r="H1165" i="4"/>
  <c r="H1186" i="4"/>
  <c r="H1158" i="4"/>
  <c r="H1156" i="4"/>
  <c r="H1196" i="4"/>
  <c r="H1182" i="4"/>
  <c r="H1155" i="4"/>
  <c r="I1198" i="4"/>
  <c r="I1188" i="4"/>
  <c r="I1171" i="4"/>
  <c r="I1213" i="4"/>
  <c r="I1204" i="4"/>
  <c r="I1194" i="4"/>
  <c r="I1168" i="4"/>
  <c r="I1183" i="4"/>
  <c r="I1182" i="4"/>
  <c r="I1162" i="4"/>
  <c r="I1178" i="4"/>
  <c r="I1180" i="4"/>
  <c r="I1189" i="4"/>
  <c r="I1179" i="4"/>
  <c r="I1164" i="4"/>
  <c r="I1163" i="4"/>
  <c r="I1160" i="4"/>
  <c r="I1186" i="4"/>
  <c r="I1174" i="4"/>
  <c r="I1184" i="4"/>
  <c r="I1173" i="4"/>
  <c r="I1159" i="4"/>
  <c r="I1208" i="4"/>
  <c r="I1199" i="4"/>
  <c r="I1190" i="4"/>
  <c r="I1181" i="4"/>
  <c r="I1170" i="4"/>
  <c r="I1156" i="4"/>
  <c r="I1167" i="4"/>
  <c r="I1152" i="4"/>
  <c r="I1141" i="4"/>
  <c r="I1166" i="4"/>
  <c r="I1140" i="4"/>
  <c r="I1023" i="4"/>
  <c r="I1176" i="4"/>
  <c r="I1165" i="4"/>
  <c r="I1139" i="4"/>
  <c r="H1174" i="4"/>
  <c r="H1150" i="4"/>
  <c r="H1164" i="4"/>
  <c r="H1149" i="4"/>
  <c r="H1163" i="4"/>
  <c r="H1172" i="4"/>
  <c r="H1132" i="4"/>
  <c r="H1126" i="4"/>
  <c r="H1171" i="4"/>
  <c r="H1160" i="4"/>
  <c r="H1144" i="4"/>
  <c r="H1159" i="4"/>
  <c r="I1155" i="4"/>
  <c r="I1136" i="4"/>
  <c r="I1134" i="4"/>
  <c r="I1154" i="4"/>
  <c r="I1132" i="4"/>
  <c r="I1151" i="4"/>
  <c r="I1131" i="4"/>
  <c r="I1149" i="4"/>
  <c r="I1124" i="4"/>
  <c r="I1123" i="4"/>
  <c r="I1148" i="4"/>
  <c r="I1117" i="4"/>
  <c r="I1158" i="4"/>
  <c r="I1147" i="4"/>
  <c r="I1116" i="4"/>
  <c r="I1146" i="4"/>
  <c r="I1115" i="4"/>
  <c r="I1157" i="4"/>
  <c r="I1144" i="4"/>
  <c r="H1125" i="4"/>
  <c r="H1143" i="4"/>
  <c r="H1142" i="4"/>
  <c r="H1141" i="4"/>
  <c r="H1115" i="4"/>
  <c r="H1152" i="4"/>
  <c r="H1140" i="4"/>
  <c r="H1109" i="4"/>
  <c r="H1108" i="4"/>
  <c r="H1151" i="4"/>
  <c r="H1107" i="4"/>
  <c r="I1133" i="4"/>
  <c r="I1108" i="4"/>
  <c r="I1107" i="4"/>
  <c r="I1106" i="4"/>
  <c r="I1143" i="4"/>
  <c r="I1126" i="4"/>
  <c r="I1098" i="4"/>
  <c r="I1097" i="4"/>
  <c r="I1142" i="4"/>
  <c r="I1125" i="4"/>
  <c r="H1106" i="4"/>
  <c r="H1124" i="4"/>
  <c r="H1098" i="4"/>
  <c r="H1148" i="4"/>
  <c r="H1135" i="4"/>
  <c r="H1118" i="4"/>
  <c r="H1097" i="4"/>
  <c r="H1147" i="4"/>
  <c r="H1134" i="4"/>
  <c r="H1117" i="4"/>
  <c r="H1096" i="4"/>
  <c r="H1092" i="4"/>
  <c r="H1133" i="4"/>
  <c r="H1116" i="4"/>
  <c r="H1025" i="4"/>
  <c r="H1091" i="4"/>
  <c r="I1114" i="4"/>
  <c r="I1105" i="4"/>
  <c r="I1089" i="4"/>
  <c r="H1139" i="4"/>
  <c r="H1131" i="4"/>
  <c r="H1123" i="4"/>
  <c r="H1114" i="4"/>
  <c r="H1105" i="4"/>
  <c r="I1088" i="4"/>
  <c r="I1138" i="4"/>
  <c r="I1130" i="4"/>
  <c r="I1122" i="4"/>
  <c r="I1113" i="4"/>
  <c r="H1104" i="4"/>
  <c r="I1086" i="4"/>
  <c r="H1178" i="4"/>
  <c r="H1170" i="4"/>
  <c r="H1162" i="4"/>
  <c r="H1154" i="4"/>
  <c r="H1146" i="4"/>
  <c r="H1138" i="4"/>
  <c r="H1130" i="4"/>
  <c r="H1122" i="4"/>
  <c r="H1113" i="4"/>
  <c r="I1103" i="4"/>
  <c r="H1086" i="4"/>
  <c r="I1225" i="4"/>
  <c r="I1217" i="4"/>
  <c r="I1209" i="4"/>
  <c r="I1201" i="4"/>
  <c r="I1193" i="4"/>
  <c r="I1185" i="4"/>
  <c r="I1177" i="4"/>
  <c r="I1169" i="4"/>
  <c r="I1161" i="4"/>
  <c r="I1153" i="4"/>
  <c r="I1145" i="4"/>
  <c r="I1137" i="4"/>
  <c r="I1129" i="4"/>
  <c r="I1121" i="4"/>
  <c r="H1112" i="4"/>
  <c r="H1103" i="4"/>
  <c r="I1084" i="4"/>
  <c r="H1201" i="4"/>
  <c r="H1193" i="4"/>
  <c r="H1185" i="4"/>
  <c r="H1177" i="4"/>
  <c r="H1169" i="4"/>
  <c r="H1161" i="4"/>
  <c r="H1153" i="4"/>
  <c r="H1145" i="4"/>
  <c r="H1137" i="4"/>
  <c r="H1129" i="4"/>
  <c r="H1121" i="4"/>
  <c r="I1111" i="4"/>
  <c r="I1101" i="4"/>
  <c r="I1083" i="4"/>
  <c r="I1128" i="4"/>
  <c r="H1120" i="4"/>
  <c r="H1111" i="4"/>
  <c r="H1100" i="4"/>
  <c r="H1082" i="4"/>
  <c r="H1136" i="4"/>
  <c r="H1128" i="4"/>
  <c r="I1119" i="4"/>
  <c r="H1110" i="4"/>
  <c r="I1099" i="4"/>
  <c r="H1081" i="4"/>
  <c r="I1135" i="4"/>
  <c r="I1127" i="4"/>
  <c r="H1119" i="4"/>
  <c r="I1109" i="4"/>
  <c r="H1099" i="4"/>
  <c r="H1080" i="4"/>
  <c r="I1082" i="4"/>
  <c r="I1096" i="4"/>
  <c r="I1095" i="4"/>
  <c r="I1078" i="4"/>
  <c r="I1120" i="4"/>
  <c r="I1112" i="4"/>
  <c r="I1104" i="4"/>
  <c r="I1094" i="4"/>
  <c r="I1074" i="4"/>
  <c r="I1092" i="4"/>
  <c r="I1072" i="4"/>
  <c r="I1068" i="4"/>
  <c r="I1064" i="4"/>
  <c r="I1118" i="4"/>
  <c r="I1110" i="4"/>
  <c r="I1102" i="4"/>
  <c r="I1090" i="4"/>
  <c r="H1090" i="4"/>
  <c r="H1078" i="4"/>
  <c r="H1077" i="4"/>
  <c r="H1089" i="4"/>
  <c r="H1088" i="4"/>
  <c r="H1072" i="4"/>
  <c r="H1087" i="4"/>
  <c r="H1070" i="4"/>
  <c r="H1069" i="4"/>
  <c r="H1064" i="4"/>
  <c r="H1095" i="4"/>
  <c r="H1083" i="4"/>
  <c r="I1073" i="4"/>
  <c r="I1093" i="4"/>
  <c r="I1066" i="4"/>
  <c r="I1100" i="4"/>
  <c r="I1091" i="4"/>
  <c r="I1081" i="4"/>
  <c r="I1062" i="4"/>
  <c r="H1068" i="4"/>
  <c r="H1079" i="4"/>
  <c r="H1066" i="4"/>
  <c r="H1065" i="4"/>
  <c r="H1075" i="4"/>
  <c r="H1063" i="4"/>
  <c r="H1102" i="4"/>
  <c r="H1094" i="4"/>
  <c r="H1085" i="4"/>
  <c r="H1074" i="4"/>
  <c r="H1056" i="4"/>
  <c r="H1055" i="4"/>
  <c r="H1101" i="4"/>
  <c r="H1093" i="4"/>
  <c r="H1084" i="4"/>
  <c r="H1073" i="4"/>
  <c r="I1059" i="4"/>
  <c r="I1058" i="4"/>
  <c r="I1070" i="4"/>
  <c r="I1057" i="4"/>
  <c r="I1080" i="4"/>
  <c r="I1056" i="4"/>
  <c r="I1054" i="4"/>
  <c r="I1067" i="4"/>
  <c r="I1052" i="4"/>
  <c r="I1050" i="4"/>
  <c r="I1076" i="4"/>
  <c r="I1049" i="4"/>
  <c r="I1075" i="4"/>
  <c r="I1065" i="4"/>
  <c r="I1048" i="4"/>
  <c r="H1054" i="4"/>
  <c r="H1052" i="4"/>
  <c r="H1071" i="4"/>
  <c r="H1062" i="4"/>
  <c r="H1061" i="4"/>
  <c r="H1060" i="4"/>
  <c r="H1048" i="4"/>
  <c r="H1059" i="4"/>
  <c r="H1047" i="4"/>
  <c r="H1046" i="4"/>
  <c r="H1058" i="4"/>
  <c r="H1044" i="4"/>
  <c r="H1076" i="4"/>
  <c r="H1067" i="4"/>
  <c r="H1034" i="4"/>
  <c r="H1057" i="4"/>
  <c r="I1041" i="4"/>
  <c r="I1087" i="4"/>
  <c r="I1079" i="4"/>
  <c r="I1071" i="4"/>
  <c r="I1063" i="4"/>
  <c r="I1055" i="4"/>
  <c r="I1040" i="4"/>
  <c r="I1039" i="4"/>
  <c r="I1036" i="4"/>
  <c r="I1035" i="4"/>
  <c r="I1085" i="4"/>
  <c r="I1077" i="4"/>
  <c r="I1069" i="4"/>
  <c r="I1061" i="4"/>
  <c r="I1053" i="4"/>
  <c r="I1034" i="4"/>
  <c r="I1060" i="4"/>
  <c r="I1031" i="4"/>
  <c r="I1051" i="4"/>
  <c r="H1053" i="4"/>
  <c r="H1036" i="4"/>
  <c r="H1051" i="4"/>
  <c r="H1050" i="4"/>
  <c r="H1031" i="4"/>
  <c r="H1049" i="4"/>
  <c r="I1030" i="4"/>
  <c r="I1045" i="4"/>
  <c r="I1029" i="4"/>
  <c r="I1044" i="4"/>
  <c r="I1028" i="4"/>
  <c r="I1027" i="4"/>
  <c r="I1043" i="4"/>
  <c r="I1019" i="4"/>
  <c r="I1042" i="4"/>
  <c r="H1042" i="4"/>
  <c r="H1030" i="4"/>
  <c r="H1041" i="4"/>
  <c r="H1029" i="4"/>
  <c r="H1040" i="4"/>
  <c r="H1039" i="4"/>
  <c r="H1019" i="4"/>
  <c r="H1038" i="4"/>
  <c r="I1047" i="4"/>
  <c r="I1038" i="4"/>
  <c r="I1022" i="4"/>
  <c r="I1046" i="4"/>
  <c r="I1037" i="4"/>
  <c r="I1015" i="4"/>
  <c r="I1026" i="4"/>
  <c r="H1022" i="4"/>
  <c r="H1026" i="4"/>
  <c r="H1033" i="4"/>
  <c r="I1021" i="4"/>
  <c r="I1018" i="4"/>
  <c r="H1021" i="4"/>
  <c r="H1032" i="4"/>
  <c r="H1020" i="4"/>
  <c r="H1017" i="4"/>
  <c r="H1045" i="4"/>
  <c r="H1037" i="4"/>
  <c r="H1028" i="4"/>
  <c r="H1016" i="4"/>
  <c r="H1008" i="4"/>
  <c r="H1027" i="4"/>
  <c r="H1002" i="4"/>
  <c r="H1043" i="4"/>
  <c r="H1035" i="4"/>
  <c r="I1014" i="4"/>
  <c r="I1002" i="4"/>
  <c r="H1009" i="4"/>
  <c r="H1007" i="4"/>
  <c r="H1015" i="4"/>
  <c r="H1024" i="4"/>
  <c r="H1014" i="4"/>
  <c r="H1023" i="4"/>
  <c r="I1013" i="4"/>
  <c r="I1012" i="4"/>
  <c r="I1011" i="4"/>
  <c r="I1020" i="4"/>
  <c r="I1010" i="4"/>
  <c r="I1009" i="4"/>
  <c r="I1008" i="4"/>
  <c r="I1017" i="4"/>
  <c r="I1007" i="4"/>
  <c r="I1033" i="4"/>
  <c r="I1025" i="4"/>
  <c r="I1016" i="4"/>
  <c r="I1032" i="4"/>
  <c r="I1024" i="4"/>
  <c r="I1006" i="4"/>
  <c r="I1005" i="4"/>
  <c r="I1004" i="4"/>
  <c r="I1003" i="4"/>
  <c r="H1006" i="4"/>
  <c r="H1013" i="4"/>
  <c r="H1005" i="4"/>
  <c r="H1012" i="4"/>
  <c r="H1004" i="4"/>
  <c r="H1011" i="4"/>
  <c r="H1003" i="4"/>
  <c r="H1018" i="4"/>
  <c r="H1010" i="4"/>
  <c r="I561" i="4"/>
  <c r="I539" i="4"/>
  <c r="I537" i="4"/>
  <c r="I572" i="4"/>
  <c r="I557" i="4"/>
  <c r="I528" i="4"/>
  <c r="I556" i="4"/>
  <c r="I527" i="4"/>
  <c r="I571" i="4"/>
  <c r="I555" i="4"/>
  <c r="I526" i="4"/>
  <c r="H539" i="4"/>
  <c r="H551" i="4"/>
  <c r="H535" i="4"/>
  <c r="H533" i="4"/>
  <c r="H561" i="4"/>
  <c r="H532" i="4"/>
  <c r="H580" i="4"/>
  <c r="H571" i="4"/>
  <c r="H560" i="4"/>
  <c r="H549" i="4"/>
  <c r="H559" i="4"/>
  <c r="H548" i="4"/>
  <c r="H527" i="4"/>
  <c r="H557" i="4"/>
  <c r="H547" i="4"/>
  <c r="H524" i="4"/>
  <c r="H577" i="4"/>
  <c r="H566" i="4"/>
  <c r="H556" i="4"/>
  <c r="H543" i="4"/>
  <c r="H516" i="4"/>
  <c r="H576" i="4"/>
  <c r="H508" i="4"/>
  <c r="H575" i="4"/>
  <c r="H565" i="4"/>
  <c r="H555" i="4"/>
  <c r="H541" i="4"/>
  <c r="I520" i="4"/>
  <c r="I518" i="4"/>
  <c r="I515" i="4"/>
  <c r="I538" i="4"/>
  <c r="I514" i="4"/>
  <c r="I513" i="4"/>
  <c r="I536" i="4"/>
  <c r="I512" i="4"/>
  <c r="I511" i="4"/>
  <c r="I524" i="4"/>
  <c r="I510" i="4"/>
  <c r="I535" i="4"/>
  <c r="I509" i="4"/>
  <c r="I570" i="4"/>
  <c r="I562" i="4"/>
  <c r="I554" i="4"/>
  <c r="I546" i="4"/>
  <c r="I523" i="4"/>
  <c r="I508" i="4"/>
  <c r="I545" i="4"/>
  <c r="I534" i="4"/>
  <c r="I522" i="4"/>
  <c r="I544" i="4"/>
  <c r="I533" i="4"/>
  <c r="I521" i="4"/>
  <c r="I507" i="4"/>
  <c r="I506" i="4"/>
  <c r="I584" i="4"/>
  <c r="I576" i="4"/>
  <c r="I568" i="4"/>
  <c r="I560" i="4"/>
  <c r="I552" i="4"/>
  <c r="I532" i="4"/>
  <c r="I519" i="4"/>
  <c r="I505" i="4"/>
  <c r="I504" i="4"/>
  <c r="I583" i="4"/>
  <c r="I575" i="4"/>
  <c r="I567" i="4"/>
  <c r="I559" i="4"/>
  <c r="I551" i="4"/>
  <c r="I541" i="4"/>
  <c r="I531" i="4"/>
  <c r="I517" i="4"/>
  <c r="I503" i="4"/>
  <c r="I530" i="4"/>
  <c r="I516" i="4"/>
  <c r="I502" i="4"/>
  <c r="I566" i="4"/>
  <c r="I558" i="4"/>
  <c r="I550" i="4"/>
  <c r="I540" i="4"/>
  <c r="I529" i="4"/>
  <c r="H531" i="4"/>
  <c r="H523" i="4"/>
  <c r="H515" i="4"/>
  <c r="H507" i="4"/>
  <c r="H546" i="4"/>
  <c r="H538" i="4"/>
  <c r="H530" i="4"/>
  <c r="H522" i="4"/>
  <c r="H514" i="4"/>
  <c r="H506" i="4"/>
  <c r="H545" i="4"/>
  <c r="H537" i="4"/>
  <c r="H529" i="4"/>
  <c r="H521" i="4"/>
  <c r="H513" i="4"/>
  <c r="H505" i="4"/>
  <c r="H544" i="4"/>
  <c r="H536" i="4"/>
  <c r="H528" i="4"/>
  <c r="H520" i="4"/>
  <c r="H512" i="4"/>
  <c r="H504" i="4"/>
  <c r="H519" i="4"/>
  <c r="H511" i="4"/>
  <c r="H503" i="4"/>
  <c r="H542" i="4"/>
  <c r="H534" i="4"/>
  <c r="H526" i="4"/>
  <c r="H518" i="4"/>
  <c r="H510" i="4"/>
  <c r="H502" i="4"/>
  <c r="H525" i="4"/>
  <c r="H517" i="4"/>
  <c r="H509" i="4"/>
  <c r="I101" i="4"/>
  <c r="I32" i="4"/>
  <c r="I72" i="4"/>
  <c r="I44" i="4"/>
  <c r="I59" i="4"/>
  <c r="I76" i="4"/>
  <c r="I68" i="4"/>
  <c r="I62" i="4"/>
  <c r="I8" i="4"/>
  <c r="I95" i="4"/>
  <c r="I67" i="4"/>
  <c r="I64" i="4"/>
  <c r="I70" i="4"/>
  <c r="I26" i="4"/>
  <c r="I85" i="4"/>
  <c r="I81" i="4"/>
  <c r="I36" i="4"/>
  <c r="I65" i="4"/>
  <c r="I35" i="4"/>
  <c r="I29" i="4"/>
  <c r="I87" i="4"/>
  <c r="I71" i="4"/>
  <c r="I54" i="4"/>
  <c r="I100" i="4"/>
  <c r="I94" i="4"/>
  <c r="I61" i="4"/>
  <c r="I79" i="4"/>
  <c r="I91" i="4"/>
  <c r="I11" i="4"/>
  <c r="I42" i="4"/>
  <c r="I40" i="4"/>
  <c r="I53" i="4"/>
  <c r="I55" i="4"/>
  <c r="I31" i="4"/>
  <c r="I21" i="4"/>
  <c r="I90" i="4"/>
  <c r="I38" i="4"/>
  <c r="I25" i="4"/>
  <c r="I63" i="4"/>
  <c r="I22" i="4"/>
  <c r="I48" i="4"/>
  <c r="I41" i="4"/>
  <c r="I16" i="4"/>
  <c r="I24" i="4"/>
  <c r="I14" i="4"/>
  <c r="I13" i="4"/>
  <c r="I45" i="4"/>
  <c r="I49" i="4"/>
  <c r="I77" i="4"/>
  <c r="I50" i="4"/>
  <c r="I51" i="4"/>
  <c r="I82" i="4"/>
  <c r="I52" i="4"/>
  <c r="I30" i="4"/>
  <c r="I27" i="4"/>
  <c r="I15" i="4"/>
  <c r="I28" i="4"/>
  <c r="I74" i="4"/>
  <c r="I88" i="4"/>
  <c r="I73" i="4"/>
  <c r="I56" i="4"/>
  <c r="I20" i="4"/>
  <c r="I3" i="4"/>
  <c r="I75" i="4"/>
  <c r="I89" i="4"/>
  <c r="I23" i="4"/>
  <c r="I5" i="4"/>
  <c r="I80" i="4"/>
  <c r="I96" i="4"/>
  <c r="I66" i="4"/>
  <c r="I47" i="4"/>
  <c r="I12" i="4"/>
  <c r="I4" i="4"/>
  <c r="I78" i="4"/>
  <c r="I17" i="4"/>
  <c r="I7" i="4"/>
  <c r="I86" i="4"/>
  <c r="I39" i="4"/>
  <c r="I58" i="4"/>
  <c r="I98" i="4"/>
  <c r="I46" i="4"/>
  <c r="I18" i="4"/>
  <c r="I92" i="4"/>
  <c r="I57" i="4"/>
  <c r="I9" i="4"/>
  <c r="I60" i="4"/>
  <c r="I99" i="4"/>
  <c r="I93" i="4"/>
  <c r="I97" i="4"/>
  <c r="I37" i="4"/>
  <c r="I10" i="4"/>
  <c r="I19" i="4"/>
  <c r="I83" i="4"/>
  <c r="I43" i="4"/>
  <c r="I34" i="4"/>
  <c r="I69" i="4"/>
  <c r="I33" i="4"/>
  <c r="I84" i="4"/>
  <c r="J3180" i="70" l="1"/>
  <c r="L1603" i="70"/>
  <c r="L1241" i="70"/>
  <c r="K1112" i="70"/>
  <c r="N1426" i="70"/>
  <c r="M1964" i="70"/>
  <c r="L4004" i="70"/>
  <c r="N1161" i="70"/>
  <c r="L1720" i="70"/>
  <c r="N1438" i="70"/>
  <c r="N1720" i="70"/>
  <c r="M815" i="4"/>
  <c r="L4140" i="70"/>
  <c r="N1964" i="70"/>
  <c r="M1403" i="70"/>
  <c r="M975" i="4"/>
  <c r="K2366" i="70"/>
  <c r="J1964" i="70"/>
  <c r="K1720" i="70"/>
  <c r="M1720" i="70"/>
  <c r="J1611" i="70"/>
  <c r="L1611" i="70"/>
  <c r="L4103" i="70"/>
  <c r="M1896" i="70"/>
  <c r="L1320" i="70"/>
  <c r="M1338" i="70"/>
  <c r="M1879" i="70"/>
  <c r="M1666" i="70"/>
  <c r="L2510" i="70"/>
  <c r="N2946" i="70"/>
  <c r="L4452" i="70"/>
  <c r="K4290" i="70"/>
  <c r="L1982" i="70"/>
  <c r="L3687" i="70"/>
  <c r="J3022" i="70"/>
  <c r="M1952" i="70"/>
  <c r="N1970" i="70"/>
  <c r="J1947" i="70"/>
  <c r="N1952" i="70"/>
  <c r="K1952" i="70"/>
  <c r="J1952" i="70"/>
  <c r="L1952" i="70"/>
  <c r="J9" i="70"/>
  <c r="M1947" i="70"/>
  <c r="K1896" i="70"/>
  <c r="K1859" i="70"/>
  <c r="N1873" i="70"/>
  <c r="N1947" i="70"/>
  <c r="J1873" i="70"/>
  <c r="K1947" i="70"/>
  <c r="M18" i="70"/>
  <c r="L1947" i="70"/>
  <c r="J3" i="70"/>
  <c r="N1782" i="70"/>
  <c r="M4571" i="70"/>
  <c r="K1943" i="70"/>
  <c r="J10" i="1"/>
  <c r="N1943" i="70"/>
  <c r="N1611" i="70"/>
  <c r="K1964" i="70"/>
  <c r="J1720" i="70"/>
  <c r="J6" i="1"/>
  <c r="K1611" i="70"/>
  <c r="L1888" i="70"/>
  <c r="M1984" i="70"/>
  <c r="K1902" i="70"/>
  <c r="N17" i="70"/>
  <c r="L1964" i="70"/>
  <c r="L1896" i="70"/>
  <c r="M1611" i="70"/>
  <c r="L1745" i="70"/>
  <c r="L1923" i="70"/>
  <c r="N1896" i="70"/>
  <c r="L1902" i="70"/>
  <c r="K1984" i="70"/>
  <c r="J17" i="70"/>
  <c r="N1902" i="70"/>
  <c r="J1984" i="70"/>
  <c r="L1970" i="70"/>
  <c r="K1970" i="70"/>
  <c r="N1984" i="70"/>
  <c r="J1970" i="70"/>
  <c r="J1902" i="70"/>
  <c r="J1896" i="70"/>
  <c r="K17" i="70"/>
  <c r="M1902" i="70"/>
  <c r="L17" i="70"/>
  <c r="M17" i="70"/>
  <c r="M1970" i="70"/>
  <c r="K1982" i="70"/>
  <c r="M1982" i="70"/>
  <c r="J1982" i="70"/>
  <c r="N1982" i="70"/>
  <c r="J21" i="70"/>
  <c r="N1926" i="70"/>
  <c r="J1860" i="70"/>
  <c r="L4646" i="70"/>
  <c r="N1886" i="70"/>
  <c r="L3968" i="70"/>
  <c r="K3589" i="70"/>
  <c r="K1136" i="70"/>
  <c r="K3828" i="70"/>
  <c r="L1555" i="70"/>
  <c r="L4840" i="70"/>
  <c r="J3359" i="70"/>
  <c r="K892" i="70"/>
  <c r="L4864" i="70"/>
  <c r="N933" i="70"/>
  <c r="K1566" i="70"/>
  <c r="N1136" i="70"/>
  <c r="K908" i="70"/>
  <c r="J774" i="70"/>
  <c r="L3959" i="70"/>
  <c r="N2875" i="70"/>
  <c r="J1809" i="70"/>
  <c r="L1587" i="70"/>
  <c r="L4483" i="70"/>
  <c r="N1284" i="70"/>
  <c r="K1325" i="70"/>
  <c r="N1845" i="70"/>
  <c r="M3215" i="70"/>
  <c r="M917" i="70"/>
  <c r="L4531" i="70"/>
  <c r="K2445" i="70"/>
  <c r="J775" i="4"/>
  <c r="L4374" i="70"/>
  <c r="K1862" i="70"/>
  <c r="K1880" i="70"/>
  <c r="L1539" i="70"/>
  <c r="L1721" i="70"/>
  <c r="L2611" i="70"/>
  <c r="K861" i="70"/>
  <c r="L4064" i="70"/>
  <c r="J1713" i="70"/>
  <c r="K3834" i="70"/>
  <c r="J2966" i="70"/>
  <c r="N3551" i="70"/>
  <c r="J1541" i="70"/>
  <c r="L3938" i="70"/>
  <c r="M1959" i="70"/>
  <c r="N2353" i="70"/>
  <c r="K1850" i="70"/>
  <c r="L4537" i="70"/>
  <c r="L3462" i="70"/>
  <c r="L1579" i="70"/>
  <c r="J1990" i="70"/>
  <c r="M1816" i="70"/>
  <c r="M3566" i="70"/>
  <c r="N1888" i="70"/>
  <c r="N1939" i="70"/>
  <c r="J1888" i="70"/>
  <c r="M1888" i="70"/>
  <c r="K1888" i="70"/>
  <c r="M1939" i="70"/>
  <c r="J3047" i="70"/>
  <c r="N870" i="70"/>
  <c r="J1871" i="70"/>
  <c r="L3876" i="70"/>
  <c r="L1509" i="70"/>
  <c r="K4951" i="70"/>
  <c r="M4872" i="70"/>
  <c r="N1367" i="70"/>
  <c r="M3836" i="70"/>
  <c r="L1563" i="70"/>
  <c r="L1772" i="70"/>
  <c r="L773" i="70"/>
  <c r="N4017" i="70"/>
  <c r="L4252" i="70"/>
  <c r="K1975" i="70"/>
  <c r="K1824" i="70"/>
  <c r="J1966" i="70"/>
  <c r="L3752" i="70"/>
  <c r="L1705" i="70"/>
  <c r="L1985" i="70"/>
  <c r="L957" i="70"/>
  <c r="K4983" i="70"/>
  <c r="M900" i="70"/>
  <c r="J925" i="70"/>
  <c r="K1962" i="70"/>
  <c r="J836" i="70"/>
  <c r="L1679" i="70"/>
  <c r="M1810" i="70"/>
  <c r="L1912" i="70"/>
  <c r="N1967" i="70"/>
  <c r="M1912" i="70"/>
  <c r="K1890" i="70"/>
  <c r="L1790" i="70"/>
  <c r="K2001" i="70"/>
  <c r="K3087" i="70"/>
  <c r="L4658" i="70"/>
  <c r="K3365" i="70"/>
  <c r="J1880" i="70"/>
  <c r="L2626" i="70"/>
  <c r="L2305" i="70"/>
  <c r="K1736" i="70"/>
  <c r="J1265" i="70"/>
  <c r="L4370" i="70"/>
  <c r="L3952" i="70"/>
  <c r="M1477" i="70"/>
  <c r="N1826" i="70"/>
  <c r="N1703" i="70"/>
  <c r="J1843" i="70"/>
  <c r="M1727" i="70"/>
  <c r="N1653" i="70"/>
  <c r="L1791" i="70"/>
  <c r="N1702" i="70"/>
  <c r="L2937" i="70"/>
  <c r="J869" i="70"/>
  <c r="L2704" i="70"/>
  <c r="K1528" i="70"/>
  <c r="L1781" i="70"/>
  <c r="L1619" i="70"/>
  <c r="L2248" i="70"/>
  <c r="L4154" i="70"/>
  <c r="J4574" i="70"/>
  <c r="L4282" i="70"/>
  <c r="K1973" i="70"/>
  <c r="J1941" i="70"/>
  <c r="K1519" i="70"/>
  <c r="M1833" i="70"/>
  <c r="M1457" i="70"/>
  <c r="M4188" i="70"/>
  <c r="M2288" i="70"/>
  <c r="N1287" i="70"/>
  <c r="L1922" i="70"/>
  <c r="M1873" i="70"/>
  <c r="J1776" i="70"/>
  <c r="L1776" i="70"/>
  <c r="M1880" i="70"/>
  <c r="N1922" i="70"/>
  <c r="L1873" i="70"/>
  <c r="N1880" i="70"/>
  <c r="L1765" i="70"/>
  <c r="L3799" i="70"/>
  <c r="K1873" i="70"/>
  <c r="L1880" i="70"/>
  <c r="K1776" i="70"/>
  <c r="K1922" i="70"/>
  <c r="M1776" i="70"/>
  <c r="J1922" i="70"/>
  <c r="M1922" i="70"/>
  <c r="N1776" i="70"/>
  <c r="M1864" i="70"/>
  <c r="K1804" i="70"/>
  <c r="M1860" i="70"/>
  <c r="N1860" i="70"/>
  <c r="L13" i="70"/>
  <c r="N1864" i="70"/>
  <c r="L3396" i="70"/>
  <c r="L4347" i="70"/>
  <c r="J1813" i="70"/>
  <c r="L1961" i="70"/>
  <c r="N4156" i="70"/>
  <c r="J24" i="70"/>
  <c r="L3718" i="70"/>
  <c r="L3779" i="70"/>
  <c r="J1072" i="70"/>
  <c r="L3973" i="70"/>
  <c r="L3954" i="70"/>
  <c r="K1541" i="70"/>
  <c r="M1993" i="70"/>
  <c r="L1909" i="70"/>
  <c r="M1643" i="70"/>
  <c r="L1572" i="70"/>
  <c r="K1691" i="70"/>
  <c r="M1685" i="70"/>
  <c r="M1951" i="70"/>
  <c r="J1563" i="70"/>
  <c r="K1972" i="70"/>
  <c r="N1850" i="70"/>
  <c r="K1993" i="70"/>
  <c r="M1850" i="70"/>
  <c r="K1354" i="70"/>
  <c r="J1575" i="70"/>
  <c r="K1572" i="70"/>
  <c r="N1790" i="70"/>
  <c r="L1528" i="70"/>
  <c r="K1790" i="70"/>
  <c r="J1790" i="70"/>
  <c r="J1572" i="70"/>
  <c r="M868" i="70"/>
  <c r="J1988" i="70"/>
  <c r="K1910" i="70"/>
  <c r="L1718" i="70"/>
  <c r="N1818" i="70"/>
  <c r="J2995" i="70"/>
  <c r="L4480" i="70"/>
  <c r="N1999" i="70"/>
  <c r="K1450" i="70"/>
  <c r="K1300" i="70"/>
  <c r="J1428" i="70"/>
  <c r="N1558" i="70"/>
  <c r="J2461" i="70"/>
  <c r="L2710" i="70"/>
  <c r="L3910" i="70"/>
  <c r="L1631" i="70"/>
  <c r="J1671" i="70"/>
  <c r="M1981" i="70"/>
  <c r="K1940" i="70"/>
  <c r="J14" i="70"/>
  <c r="N1956" i="70"/>
  <c r="N1935" i="70"/>
  <c r="M1971" i="70"/>
  <c r="M1729" i="70"/>
  <c r="J1558" i="70"/>
  <c r="K1781" i="70"/>
  <c r="M1847" i="70"/>
  <c r="M1958" i="70"/>
  <c r="K1961" i="70"/>
  <c r="N1745" i="70"/>
  <c r="L10" i="70"/>
  <c r="K1558" i="70"/>
  <c r="K1727" i="70"/>
  <c r="K3998" i="70"/>
  <c r="K1792" i="70"/>
  <c r="K1968" i="70"/>
  <c r="L1864" i="70"/>
  <c r="J1906" i="70"/>
  <c r="K1749" i="70"/>
  <c r="M1851" i="70"/>
  <c r="N6" i="70"/>
  <c r="K24" i="70"/>
  <c r="K1617" i="70"/>
  <c r="L933" i="70"/>
  <c r="N1603" i="70"/>
  <c r="N799" i="70"/>
  <c r="M4997" i="70"/>
  <c r="L3810" i="70"/>
  <c r="J1136" i="70"/>
  <c r="M933" i="70"/>
  <c r="J908" i="70"/>
  <c r="K933" i="70"/>
  <c r="J933" i="70"/>
  <c r="L2809" i="70"/>
  <c r="M1990" i="70"/>
  <c r="L1739" i="70"/>
  <c r="K1996" i="70"/>
  <c r="K1622" i="70"/>
  <c r="L1592" i="70"/>
  <c r="M1804" i="70"/>
  <c r="M13" i="70"/>
  <c r="J1781" i="70"/>
  <c r="L1622" i="70"/>
  <c r="M1781" i="70"/>
  <c r="L1727" i="70"/>
  <c r="K1739" i="70"/>
  <c r="J1739" i="70"/>
  <c r="J1968" i="70"/>
  <c r="M1968" i="70"/>
  <c r="N1968" i="70"/>
  <c r="J1847" i="70"/>
  <c r="K1745" i="70"/>
  <c r="L2926" i="70"/>
  <c r="J1945" i="70"/>
  <c r="K1963" i="70"/>
  <c r="M1966" i="70"/>
  <c r="J1993" i="70"/>
  <c r="J1629" i="70"/>
  <c r="L1750" i="70"/>
  <c r="M1803" i="70"/>
  <c r="N1804" i="70"/>
  <c r="J1685" i="70"/>
  <c r="N1930" i="70"/>
  <c r="N1584" i="70"/>
  <c r="N1679" i="70"/>
  <c r="N1643" i="70"/>
  <c r="M1476" i="70"/>
  <c r="L1879" i="70"/>
  <c r="N1810" i="70"/>
  <c r="N1820" i="70"/>
  <c r="L1962" i="70"/>
  <c r="N1912" i="70"/>
  <c r="J1991" i="70"/>
  <c r="L1871" i="70"/>
  <c r="L1689" i="70"/>
  <c r="J1930" i="70"/>
  <c r="K1810" i="70"/>
  <c r="N1990" i="70"/>
  <c r="N1962" i="70"/>
  <c r="K1840" i="70"/>
  <c r="L1987" i="70"/>
  <c r="J1810" i="70"/>
  <c r="M1930" i="70"/>
  <c r="M1671" i="70"/>
  <c r="M1679" i="70"/>
  <c r="J1844" i="70"/>
  <c r="J1679" i="70"/>
  <c r="L1810" i="70"/>
  <c r="J1803" i="70"/>
  <c r="L1671" i="70"/>
  <c r="N1934" i="70"/>
  <c r="L1575" i="70"/>
  <c r="K1679" i="70"/>
  <c r="N1879" i="70"/>
  <c r="J1973" i="70"/>
  <c r="K1879" i="70"/>
  <c r="N1671" i="70"/>
  <c r="N1621" i="70"/>
  <c r="L1483" i="70"/>
  <c r="L1524" i="70"/>
  <c r="J1949" i="70"/>
  <c r="N1991" i="70"/>
  <c r="J1879" i="70"/>
  <c r="N1966" i="70"/>
  <c r="M1973" i="70"/>
  <c r="K1476" i="70"/>
  <c r="L1991" i="70"/>
  <c r="K1912" i="70"/>
  <c r="J1804" i="70"/>
  <c r="J1820" i="70"/>
  <c r="J1912" i="70"/>
  <c r="K1671" i="70"/>
  <c r="K1930" i="70"/>
  <c r="L1990" i="70"/>
  <c r="M1689" i="70"/>
  <c r="L1973" i="70"/>
  <c r="L1668" i="70"/>
  <c r="L1829" i="70"/>
  <c r="M1871" i="70"/>
  <c r="J1962" i="70"/>
  <c r="K1871" i="70"/>
  <c r="L2" i="70"/>
  <c r="N1871" i="70"/>
  <c r="M1962" i="70"/>
  <c r="L1966" i="70"/>
  <c r="N1973" i="70"/>
  <c r="M844" i="70"/>
  <c r="K1991" i="70"/>
  <c r="K1966" i="70"/>
  <c r="K1990" i="70"/>
  <c r="J1830" i="70"/>
  <c r="N1689" i="70"/>
  <c r="L1930" i="70"/>
  <c r="M1734" i="70"/>
  <c r="K1863" i="70"/>
  <c r="M1931" i="70"/>
  <c r="K565" i="70"/>
  <c r="M1978" i="70"/>
  <c r="L4702" i="70"/>
  <c r="L916" i="70"/>
  <c r="L1161" i="70"/>
  <c r="N916" i="70"/>
  <c r="K916" i="70"/>
  <c r="M1161" i="70"/>
  <c r="K880" i="70"/>
  <c r="J1382" i="70"/>
  <c r="K1161" i="70"/>
  <c r="J1161" i="70"/>
  <c r="J916" i="70"/>
  <c r="M4702" i="70"/>
  <c r="N788" i="70"/>
  <c r="J821" i="70"/>
  <c r="N1992" i="70"/>
  <c r="L1979" i="70"/>
  <c r="N3" i="70"/>
  <c r="N1954" i="70"/>
  <c r="N1831" i="70"/>
  <c r="L2928" i="70"/>
  <c r="M1642" i="70"/>
  <c r="N1994" i="70"/>
  <c r="M1085" i="70"/>
  <c r="K1915" i="70"/>
  <c r="L1920" i="70"/>
  <c r="K1813" i="70"/>
  <c r="N1995" i="70"/>
  <c r="L1892" i="70"/>
  <c r="L1915" i="70"/>
  <c r="N1695" i="70"/>
  <c r="K1858" i="70"/>
  <c r="M1614" i="70"/>
  <c r="M1649" i="70"/>
  <c r="M23" i="70"/>
  <c r="N1706" i="70"/>
  <c r="N1637" i="70"/>
  <c r="K1459" i="70"/>
  <c r="M1928" i="70"/>
  <c r="L1855" i="70"/>
  <c r="M11" i="70"/>
  <c r="J1944" i="70"/>
  <c r="M1883" i="70"/>
  <c r="K1823" i="70"/>
  <c r="J1939" i="70"/>
  <c r="J1612" i="70"/>
  <c r="N1548" i="70"/>
  <c r="M1731" i="70"/>
  <c r="K1953" i="70"/>
  <c r="L5" i="70"/>
  <c r="L1955" i="70"/>
  <c r="L1797" i="70"/>
  <c r="L1852" i="70"/>
  <c r="M1943" i="70"/>
  <c r="L4394" i="70"/>
  <c r="K1797" i="70"/>
  <c r="J1943" i="70"/>
  <c r="M1998" i="70"/>
  <c r="K2000" i="70"/>
  <c r="N7" i="70"/>
  <c r="L1946" i="70"/>
  <c r="L1918" i="70"/>
  <c r="J1797" i="70"/>
  <c r="K1891" i="70"/>
  <c r="M1797" i="70"/>
  <c r="M1961" i="70"/>
  <c r="N1852" i="70"/>
  <c r="N1856" i="70"/>
  <c r="K1939" i="70"/>
  <c r="L1943" i="70"/>
  <c r="L3" i="70"/>
  <c r="N1797" i="70"/>
  <c r="L1939" i="70"/>
  <c r="K3" i="70"/>
  <c r="M3" i="70"/>
  <c r="M999" i="70"/>
  <c r="N1075" i="70"/>
  <c r="J1044" i="70"/>
  <c r="L1070" i="70"/>
  <c r="N1461" i="70"/>
  <c r="J844" i="70"/>
  <c r="K1748" i="70"/>
  <c r="J1869" i="70"/>
  <c r="N1606" i="70"/>
  <c r="M1755" i="70"/>
  <c r="J1591" i="70"/>
  <c r="L1949" i="70"/>
  <c r="M853" i="70"/>
  <c r="N1314" i="70"/>
  <c r="K1892" i="70"/>
  <c r="N1915" i="70"/>
  <c r="K1920" i="70"/>
  <c r="L1044" i="70"/>
  <c r="J880" i="70"/>
  <c r="J1870" i="70"/>
  <c r="J1714" i="70"/>
  <c r="N1070" i="70"/>
  <c r="K21" i="70"/>
  <c r="M1920" i="70"/>
  <c r="L3814" i="70"/>
  <c r="N21" i="70"/>
  <c r="K1816" i="70"/>
  <c r="N830" i="70"/>
  <c r="M1986" i="70"/>
  <c r="J20" i="70"/>
  <c r="M1898" i="70"/>
  <c r="J1214" i="70"/>
  <c r="J1959" i="70"/>
  <c r="J1914" i="70"/>
  <c r="K1894" i="70"/>
  <c r="L1941" i="70"/>
  <c r="L1771" i="70"/>
  <c r="N1895" i="70"/>
  <c r="N1593" i="70"/>
  <c r="K1448" i="70"/>
  <c r="K1762" i="70"/>
  <c r="J1743" i="70"/>
  <c r="K1815" i="70"/>
  <c r="M1606" i="70"/>
  <c r="L1713" i="70"/>
  <c r="J1826" i="70"/>
  <c r="N1589" i="70"/>
  <c r="J1736" i="70"/>
  <c r="M1914" i="70"/>
  <c r="J1749" i="70"/>
  <c r="L4272" i="70"/>
  <c r="K1755" i="70"/>
  <c r="J1755" i="70"/>
  <c r="J1606" i="70"/>
  <c r="K1607" i="70"/>
  <c r="N1590" i="70"/>
  <c r="L1839" i="70"/>
  <c r="N12" i="70"/>
  <c r="M1730" i="70"/>
  <c r="J1698" i="70"/>
  <c r="L1736" i="70"/>
  <c r="L1817" i="70"/>
  <c r="M1838" i="70"/>
  <c r="N1950" i="70"/>
  <c r="M1989" i="70"/>
  <c r="L1743" i="70"/>
  <c r="J4" i="70"/>
  <c r="J1866" i="70"/>
  <c r="J837" i="70"/>
  <c r="L1999" i="70"/>
  <c r="K1811" i="70"/>
  <c r="M1909" i="70"/>
  <c r="N1728" i="70"/>
  <c r="M1289" i="70"/>
  <c r="J1504" i="70"/>
  <c r="J1686" i="70"/>
  <c r="M4814" i="70"/>
  <c r="J23" i="70"/>
  <c r="K1730" i="70"/>
  <c r="L1749" i="70"/>
  <c r="L1959" i="70"/>
  <c r="N1914" i="70"/>
  <c r="J1625" i="70"/>
  <c r="K4" i="70"/>
  <c r="M1749" i="70"/>
  <c r="L1591" i="70"/>
  <c r="K23" i="70"/>
  <c r="M1918" i="70"/>
  <c r="N1987" i="70"/>
  <c r="N23" i="70"/>
  <c r="M1713" i="70"/>
  <c r="L1840" i="70"/>
  <c r="J1454" i="70"/>
  <c r="M1510" i="70"/>
  <c r="L1780" i="70"/>
  <c r="L1657" i="70"/>
  <c r="L1875" i="70"/>
  <c r="J1788" i="70"/>
  <c r="J1957" i="70"/>
  <c r="L1995" i="70"/>
  <c r="L4" i="70"/>
  <c r="N1838" i="70"/>
  <c r="K1838" i="70"/>
  <c r="N1730" i="70"/>
  <c r="M1950" i="70"/>
  <c r="M4" i="70"/>
  <c r="L1826" i="70"/>
  <c r="J1840" i="70"/>
  <c r="M1826" i="70"/>
  <c r="N4" i="70"/>
  <c r="K1695" i="70"/>
  <c r="L1838" i="70"/>
  <c r="L1762" i="70"/>
  <c r="K1606" i="70"/>
  <c r="N1918" i="70"/>
  <c r="L23" i="70"/>
  <c r="K1713" i="70"/>
  <c r="J1918" i="70"/>
  <c r="K1914" i="70"/>
  <c r="N1959" i="70"/>
  <c r="N1840" i="70"/>
  <c r="L1606" i="70"/>
  <c r="N1749" i="70"/>
  <c r="K1918" i="70"/>
  <c r="J1987" i="70"/>
  <c r="M1987" i="70"/>
  <c r="K1826" i="70"/>
  <c r="L1755" i="70"/>
  <c r="M1840" i="70"/>
  <c r="L1914" i="70"/>
  <c r="K1959" i="70"/>
  <c r="J1838" i="70"/>
  <c r="N1591" i="70"/>
  <c r="K1743" i="70"/>
  <c r="K1987" i="70"/>
  <c r="M1591" i="70"/>
  <c r="N1736" i="70"/>
  <c r="N1743" i="70"/>
  <c r="N1713" i="70"/>
  <c r="K1591" i="70"/>
  <c r="M1736" i="70"/>
  <c r="N1755" i="70"/>
  <c r="M1743" i="70"/>
  <c r="K1638" i="70"/>
  <c r="L1857" i="70"/>
  <c r="K20" i="70"/>
  <c r="J1574" i="70"/>
  <c r="L1742" i="70"/>
  <c r="M1583" i="70"/>
  <c r="L1646" i="70"/>
  <c r="M1647" i="70"/>
  <c r="N1866" i="70"/>
  <c r="K1983" i="70"/>
  <c r="N1807" i="70"/>
  <c r="K1907" i="70"/>
  <c r="L15" i="70"/>
  <c r="M1843" i="70"/>
  <c r="M1524" i="70"/>
  <c r="N1657" i="70"/>
  <c r="M1592" i="70"/>
  <c r="J1750" i="70"/>
  <c r="N1875" i="70"/>
  <c r="L1957" i="70"/>
  <c r="L1803" i="70"/>
  <c r="L1804" i="70"/>
  <c r="L1860" i="70"/>
  <c r="N5" i="70"/>
  <c r="K13" i="70"/>
  <c r="N1900" i="70"/>
  <c r="J1995" i="70"/>
  <c r="N1781" i="70"/>
  <c r="L1325" i="70"/>
  <c r="N1788" i="70"/>
  <c r="M1875" i="70"/>
  <c r="N1949" i="70"/>
  <c r="K1843" i="70"/>
  <c r="L1674" i="70"/>
  <c r="L1284" i="70"/>
  <c r="L1851" i="70"/>
  <c r="M1824" i="70"/>
  <c r="L1788" i="70"/>
  <c r="J1891" i="70"/>
  <c r="K1955" i="70"/>
  <c r="M1788" i="70"/>
  <c r="N1851" i="70"/>
  <c r="M1866" i="70"/>
  <c r="K1851" i="70"/>
  <c r="N1975" i="70"/>
  <c r="J1851" i="70"/>
  <c r="N1803" i="70"/>
  <c r="N1714" i="70"/>
  <c r="K1852" i="70"/>
  <c r="J1963" i="70"/>
  <c r="J1823" i="70"/>
  <c r="M1949" i="70"/>
  <c r="J5" i="70"/>
  <c r="N1847" i="70"/>
  <c r="N1957" i="70"/>
  <c r="M1631" i="70"/>
  <c r="J1950" i="70"/>
  <c r="J1727" i="70"/>
  <c r="K1923" i="70"/>
  <c r="J1780" i="70"/>
  <c r="L1950" i="70"/>
  <c r="K850" i="70"/>
  <c r="J891" i="70"/>
  <c r="J1550" i="70"/>
  <c r="K1846" i="70"/>
  <c r="L1581" i="70"/>
  <c r="L1710" i="70"/>
  <c r="N1744" i="70"/>
  <c r="J1921" i="70"/>
  <c r="L1899" i="70"/>
  <c r="M1882" i="70"/>
  <c r="L1904" i="70"/>
  <c r="M1946" i="70"/>
  <c r="M1954" i="70"/>
  <c r="M1745" i="70"/>
  <c r="J1875" i="70"/>
  <c r="L1963" i="70"/>
  <c r="K1954" i="70"/>
  <c r="K1847" i="70"/>
  <c r="L1593" i="70"/>
  <c r="J1730" i="70"/>
  <c r="J1994" i="70"/>
  <c r="N1727" i="70"/>
  <c r="K1995" i="70"/>
  <c r="K1957" i="70"/>
  <c r="L1954" i="70"/>
  <c r="J13" i="70"/>
  <c r="N4860" i="70"/>
  <c r="J1646" i="70"/>
  <c r="M1750" i="70"/>
  <c r="N1963" i="70"/>
  <c r="K1883" i="70"/>
  <c r="L1968" i="70"/>
  <c r="K1864" i="70"/>
  <c r="M1558" i="70"/>
  <c r="N1961" i="70"/>
  <c r="K1860" i="70"/>
  <c r="M1852" i="70"/>
  <c r="L1558" i="70"/>
  <c r="J1898" i="70"/>
  <c r="L1730" i="70"/>
  <c r="N1044" i="70"/>
  <c r="K1172" i="70"/>
  <c r="K1085" i="70"/>
  <c r="M1213" i="70"/>
  <c r="L1648" i="70"/>
  <c r="M1667" i="70"/>
  <c r="L1789" i="70"/>
  <c r="J1969" i="70"/>
  <c r="J1884" i="70"/>
  <c r="J1965" i="70"/>
  <c r="L1938" i="70"/>
  <c r="K5" i="70"/>
  <c r="N13" i="70"/>
  <c r="K1454" i="70"/>
  <c r="J1815" i="70"/>
  <c r="M1657" i="70"/>
  <c r="N1898" i="70"/>
  <c r="L1900" i="70"/>
  <c r="L1891" i="70"/>
  <c r="J1864" i="70"/>
  <c r="L1454" i="70"/>
  <c r="J1900" i="70"/>
  <c r="N1631" i="70"/>
  <c r="L1906" i="70"/>
  <c r="M1995" i="70"/>
  <c r="J1954" i="70"/>
  <c r="L1883" i="70"/>
  <c r="N1906" i="70"/>
  <c r="M20" i="70"/>
  <c r="N1824" i="70"/>
  <c r="J1745" i="70"/>
  <c r="K1949" i="70"/>
  <c r="J1923" i="70"/>
  <c r="M1900" i="70"/>
  <c r="J1631" i="70"/>
  <c r="L20" i="70"/>
  <c r="J1961" i="70"/>
  <c r="L1953" i="70"/>
  <c r="M1991" i="70"/>
  <c r="K1875" i="70"/>
  <c r="M1996" i="70"/>
  <c r="N1953" i="70"/>
  <c r="N1843" i="70"/>
  <c r="K1657" i="70"/>
  <c r="K1994" i="70"/>
  <c r="M1963" i="70"/>
  <c r="N1923" i="70"/>
  <c r="M1891" i="70"/>
  <c r="K1906" i="70"/>
  <c r="L1847" i="70"/>
  <c r="J1476" i="70"/>
  <c r="K1631" i="70"/>
  <c r="M1934" i="70"/>
  <c r="K1934" i="70"/>
  <c r="L1815" i="70"/>
  <c r="L1843" i="70"/>
  <c r="L1824" i="70"/>
  <c r="N20" i="70"/>
  <c r="L1975" i="70"/>
  <c r="M5" i="70"/>
  <c r="N1592" i="70"/>
  <c r="J1657" i="70"/>
  <c r="N1780" i="70"/>
  <c r="L1994" i="70"/>
  <c r="M1994" i="70"/>
  <c r="M1923" i="70"/>
  <c r="M1906" i="70"/>
  <c r="K1950" i="70"/>
  <c r="J1592" i="70"/>
  <c r="M1957" i="70"/>
  <c r="J1614" i="70"/>
  <c r="L1823" i="70"/>
  <c r="J1842" i="70"/>
  <c r="J11" i="70"/>
  <c r="J853" i="70"/>
  <c r="N1891" i="70"/>
  <c r="K1788" i="70"/>
  <c r="L1807" i="70"/>
  <c r="L1898" i="70"/>
  <c r="J1953" i="70"/>
  <c r="K1780" i="70"/>
  <c r="L1621" i="70"/>
  <c r="L1476" i="70"/>
  <c r="K1592" i="70"/>
  <c r="J1284" i="70"/>
  <c r="N1739" i="70"/>
  <c r="J1824" i="70"/>
  <c r="N1883" i="70"/>
  <c r="M1955" i="70"/>
  <c r="N1476" i="70"/>
  <c r="N1955" i="70"/>
  <c r="L1614" i="70"/>
  <c r="M1815" i="70"/>
  <c r="J1955" i="70"/>
  <c r="M1739" i="70"/>
  <c r="N1750" i="70"/>
  <c r="J1883" i="70"/>
  <c r="N1823" i="70"/>
  <c r="J1996" i="70"/>
  <c r="M1780" i="70"/>
  <c r="J1852" i="70"/>
  <c r="K1615" i="70"/>
  <c r="K1803" i="70"/>
  <c r="M1823" i="70"/>
  <c r="K1900" i="70"/>
  <c r="L7" i="70"/>
  <c r="N1815" i="70"/>
  <c r="K1898" i="70"/>
  <c r="L1583" i="70"/>
  <c r="K1750" i="70"/>
  <c r="M1953" i="70"/>
  <c r="K1714" i="70"/>
  <c r="J1746" i="70"/>
  <c r="J1773" i="70"/>
  <c r="L1942" i="70"/>
  <c r="K15" i="70"/>
  <c r="K1621" i="70"/>
  <c r="K1629" i="70"/>
  <c r="J1676" i="70"/>
  <c r="J1644" i="70"/>
  <c r="J1643" i="70"/>
  <c r="M1584" i="70"/>
  <c r="M1498" i="70"/>
  <c r="L1529" i="70"/>
  <c r="K1772" i="70"/>
  <c r="L1842" i="70"/>
  <c r="K1865" i="70"/>
  <c r="N999" i="70"/>
  <c r="J1127" i="70"/>
  <c r="K1255" i="70"/>
  <c r="L1075" i="70"/>
  <c r="N1203" i="70"/>
  <c r="K955" i="70"/>
  <c r="J1070" i="70"/>
  <c r="N1941" i="70"/>
  <c r="N1942" i="70"/>
  <c r="L1574" i="70"/>
  <c r="M1807" i="70"/>
  <c r="J1807" i="70"/>
  <c r="N1773" i="70"/>
  <c r="J1772" i="70"/>
  <c r="J7" i="70"/>
  <c r="N1765" i="70"/>
  <c r="K1944" i="70"/>
  <c r="K7" i="70"/>
  <c r="M1646" i="70"/>
  <c r="J1742" i="70"/>
  <c r="L1944" i="70"/>
  <c r="K1646" i="70"/>
  <c r="M7" i="70"/>
  <c r="L1714" i="70"/>
  <c r="M1983" i="70"/>
  <c r="M9" i="70"/>
  <c r="N9" i="70"/>
  <c r="N1944" i="70"/>
  <c r="L9" i="70"/>
  <c r="L1983" i="70"/>
  <c r="M1714" i="70"/>
  <c r="K1855" i="70"/>
  <c r="M1941" i="70"/>
  <c r="J15" i="70"/>
  <c r="N1646" i="70"/>
  <c r="K1746" i="70"/>
  <c r="N1983" i="70"/>
  <c r="K1942" i="70"/>
  <c r="N11" i="70"/>
  <c r="K1742" i="70"/>
  <c r="N1865" i="70"/>
  <c r="N1946" i="70"/>
  <c r="J1858" i="70"/>
  <c r="L1866" i="70"/>
  <c r="K9" i="70"/>
  <c r="K1773" i="70"/>
  <c r="K1807" i="70"/>
  <c r="J4976" i="70"/>
  <c r="L844" i="70"/>
  <c r="L869" i="70"/>
  <c r="L811" i="70"/>
  <c r="J941" i="70"/>
  <c r="K838" i="70"/>
  <c r="K1314" i="70"/>
  <c r="J1495" i="70"/>
  <c r="J1461" i="70"/>
  <c r="K1535" i="70"/>
  <c r="L1766" i="70"/>
  <c r="K1652" i="70"/>
  <c r="L1658" i="70"/>
  <c r="L1599" i="70"/>
  <c r="L1816" i="70"/>
  <c r="L1870" i="70"/>
  <c r="J1861" i="70"/>
  <c r="M1892" i="70"/>
  <c r="L1977" i="70"/>
  <c r="J1960" i="70"/>
  <c r="K1980" i="70"/>
  <c r="K8" i="70"/>
  <c r="N15" i="70"/>
  <c r="L1907" i="70"/>
  <c r="N1746" i="70"/>
  <c r="N1574" i="70"/>
  <c r="J1986" i="70"/>
  <c r="N1647" i="70"/>
  <c r="L1945" i="70"/>
  <c r="J1983" i="70"/>
  <c r="N1583" i="70"/>
  <c r="N1907" i="70"/>
  <c r="M1742" i="70"/>
  <c r="K1945" i="70"/>
  <c r="K1574" i="70"/>
  <c r="K1866" i="70"/>
  <c r="L1647" i="70"/>
  <c r="J1975" i="70"/>
  <c r="L11" i="70"/>
  <c r="M1746" i="70"/>
  <c r="N1842" i="70"/>
  <c r="K1647" i="70"/>
  <c r="J1583" i="70"/>
  <c r="N1772" i="70"/>
  <c r="J1647" i="70"/>
  <c r="K1842" i="70"/>
  <c r="N1729" i="70"/>
  <c r="N1996" i="70"/>
  <c r="L1746" i="70"/>
  <c r="L1986" i="70"/>
  <c r="L1865" i="70"/>
  <c r="L1996" i="70"/>
  <c r="K11" i="70"/>
  <c r="N1742" i="70"/>
  <c r="J1907" i="70"/>
  <c r="K1941" i="70"/>
  <c r="M1842" i="70"/>
  <c r="L1773" i="70"/>
  <c r="M1975" i="70"/>
  <c r="K1765" i="70"/>
  <c r="M1945" i="70"/>
  <c r="N1240" i="70"/>
  <c r="M1574" i="70"/>
  <c r="M1865" i="70"/>
  <c r="N1855" i="70"/>
  <c r="J1946" i="70"/>
  <c r="J1765" i="70"/>
  <c r="M1772" i="70"/>
  <c r="K1946" i="70"/>
  <c r="M1855" i="70"/>
  <c r="J1855" i="70"/>
  <c r="M1765" i="70"/>
  <c r="J1865" i="70"/>
  <c r="M1944" i="70"/>
  <c r="N1945" i="70"/>
  <c r="N1986" i="70"/>
  <c r="M15" i="70"/>
  <c r="J1934" i="70"/>
  <c r="J1942" i="70"/>
  <c r="M1907" i="70"/>
  <c r="L1934" i="70"/>
  <c r="L4803" i="70"/>
  <c r="M1773" i="70"/>
  <c r="K1583" i="70"/>
  <c r="K1986" i="70"/>
  <c r="M1942" i="70"/>
  <c r="J806" i="70"/>
  <c r="N844" i="70"/>
  <c r="L1085" i="70"/>
  <c r="L999" i="70"/>
  <c r="K1428" i="70"/>
  <c r="K1884" i="70"/>
  <c r="L1884" i="70"/>
  <c r="M1870" i="70"/>
  <c r="K1075" i="70"/>
  <c r="J1816" i="70"/>
  <c r="M1461" i="70"/>
  <c r="K844" i="70"/>
  <c r="N1870" i="70"/>
  <c r="M1600" i="70"/>
  <c r="M1747" i="70"/>
  <c r="M1127" i="70"/>
  <c r="K999" i="70"/>
  <c r="L1314" i="70"/>
  <c r="N1652" i="70"/>
  <c r="N1861" i="70"/>
  <c r="N1892" i="70"/>
  <c r="N1884" i="70"/>
  <c r="L1890" i="70"/>
  <c r="L21" i="70"/>
  <c r="K1870" i="70"/>
  <c r="M1938" i="70"/>
  <c r="J1172" i="70"/>
  <c r="M1884" i="70"/>
  <c r="K1856" i="70"/>
  <c r="J1920" i="70"/>
  <c r="M1999" i="70"/>
  <c r="L1461" i="70"/>
  <c r="J1980" i="70"/>
  <c r="L1960" i="70"/>
  <c r="M1969" i="70"/>
  <c r="J1255" i="70"/>
  <c r="M1530" i="70"/>
  <c r="M1672" i="70"/>
  <c r="N1738" i="70"/>
  <c r="M1834" i="70"/>
  <c r="K1764" i="70"/>
  <c r="L1726" i="70"/>
  <c r="N1848" i="70"/>
  <c r="L1756" i="70"/>
  <c r="M1832" i="70"/>
  <c r="J19" i="70"/>
  <c r="M1936" i="70"/>
  <c r="M1203" i="70"/>
  <c r="M1314" i="70"/>
  <c r="N8" i="70"/>
  <c r="K1667" i="70"/>
  <c r="N1938" i="70"/>
  <c r="J1213" i="70"/>
  <c r="L1667" i="70"/>
  <c r="N1890" i="70"/>
  <c r="J1892" i="70"/>
  <c r="K1461" i="70"/>
  <c r="K1999" i="70"/>
  <c r="K1960" i="70"/>
  <c r="J1075" i="70"/>
  <c r="M1890" i="70"/>
  <c r="K846" i="70"/>
  <c r="J1121" i="70"/>
  <c r="K1628" i="70"/>
  <c r="M21" i="70"/>
  <c r="M941" i="70"/>
  <c r="N1213" i="70"/>
  <c r="M1382" i="70"/>
  <c r="K1674" i="70"/>
  <c r="J1667" i="70"/>
  <c r="M1856" i="70"/>
  <c r="N1766" i="70"/>
  <c r="J1890" i="70"/>
  <c r="K1382" i="70"/>
  <c r="L1629" i="70"/>
  <c r="J1648" i="70"/>
  <c r="L1676" i="70"/>
  <c r="M1648" i="70"/>
  <c r="J1958" i="70"/>
  <c r="J1999" i="70"/>
  <c r="J1915" i="70"/>
  <c r="L1382" i="70"/>
  <c r="M880" i="70"/>
  <c r="N880" i="70"/>
  <c r="L941" i="70"/>
  <c r="M1300" i="70"/>
  <c r="M1652" i="70"/>
  <c r="M1977" i="70"/>
  <c r="J1085" i="70"/>
  <c r="N1382" i="70"/>
  <c r="K1965" i="70"/>
  <c r="J838" i="70"/>
  <c r="L1856" i="70"/>
  <c r="L1980" i="70"/>
  <c r="J1856" i="70"/>
  <c r="J8" i="70"/>
  <c r="J1979" i="70"/>
  <c r="N1127" i="70"/>
  <c r="M1676" i="70"/>
  <c r="K1766" i="70"/>
  <c r="K1969" i="70"/>
  <c r="J1938" i="70"/>
  <c r="J1203" i="70"/>
  <c r="L1965" i="70"/>
  <c r="N1816" i="70"/>
  <c r="M1979" i="70"/>
  <c r="J1314" i="70"/>
  <c r="N1648" i="70"/>
  <c r="L838" i="70"/>
  <c r="L880" i="70"/>
  <c r="M1172" i="70"/>
  <c r="N1667" i="70"/>
  <c r="N1969" i="70"/>
  <c r="N869" i="70"/>
  <c r="J1599" i="70"/>
  <c r="M1915" i="70"/>
  <c r="J999" i="70"/>
  <c r="J1789" i="70"/>
  <c r="K1203" i="70"/>
  <c r="M1861" i="70"/>
  <c r="L1533" i="70"/>
  <c r="M1585" i="70"/>
  <c r="M1633" i="70"/>
  <c r="M838" i="70"/>
  <c r="K1070" i="70"/>
  <c r="N1085" i="70"/>
  <c r="K1676" i="70"/>
  <c r="N1676" i="70"/>
  <c r="K1979" i="70"/>
  <c r="N838" i="70"/>
  <c r="N1979" i="70"/>
  <c r="M869" i="70"/>
  <c r="N1965" i="70"/>
  <c r="K869" i="70"/>
  <c r="M1070" i="70"/>
  <c r="N1172" i="70"/>
  <c r="K1938" i="70"/>
  <c r="K1958" i="70"/>
  <c r="N1958" i="70"/>
  <c r="N1920" i="70"/>
  <c r="J1977" i="70"/>
  <c r="J1766" i="70"/>
  <c r="N1789" i="70"/>
  <c r="L1127" i="70"/>
  <c r="J1798" i="70"/>
  <c r="L1040" i="70"/>
  <c r="J1682" i="70"/>
  <c r="K1835" i="70"/>
  <c r="K1127" i="70"/>
  <c r="K1213" i="70"/>
  <c r="M1789" i="70"/>
  <c r="M1960" i="70"/>
  <c r="L1861" i="70"/>
  <c r="K1044" i="70"/>
  <c r="M1658" i="70"/>
  <c r="M1255" i="70"/>
  <c r="L1172" i="70"/>
  <c r="M1557" i="70"/>
  <c r="M1795" i="70"/>
  <c r="K941" i="70"/>
  <c r="K1648" i="70"/>
  <c r="K1977" i="70"/>
  <c r="K1861" i="70"/>
  <c r="L1213" i="70"/>
  <c r="N1629" i="70"/>
  <c r="M1965" i="70"/>
  <c r="M1075" i="70"/>
  <c r="M1044" i="70"/>
  <c r="M8" i="70"/>
  <c r="L1969" i="70"/>
  <c r="L1255" i="70"/>
  <c r="K4976" i="70"/>
  <c r="N4316" i="70"/>
  <c r="M1100" i="70"/>
  <c r="N1960" i="70"/>
  <c r="N941" i="70"/>
  <c r="L1203" i="70"/>
  <c r="M1629" i="70"/>
  <c r="M1766" i="70"/>
  <c r="L1958" i="70"/>
  <c r="N1977" i="70"/>
  <c r="K1789" i="70"/>
  <c r="N1255" i="70"/>
  <c r="J1392" i="70"/>
  <c r="K1599" i="70"/>
  <c r="N1980" i="70"/>
  <c r="M1980" i="70"/>
  <c r="L8" i="70"/>
  <c r="N1493" i="70"/>
  <c r="K1624" i="70"/>
  <c r="L1754" i="70"/>
  <c r="J1762" i="70"/>
  <c r="M1916" i="70"/>
  <c r="J1989" i="70"/>
  <c r="L1767" i="70"/>
  <c r="M1997" i="70"/>
  <c r="L1460" i="70"/>
  <c r="K1836" i="70"/>
  <c r="M1925" i="70"/>
  <c r="N1919" i="70"/>
  <c r="K1817" i="70"/>
  <c r="J1296" i="70"/>
  <c r="N1632" i="70"/>
  <c r="N1722" i="70"/>
  <c r="N1976" i="70"/>
  <c r="L1757" i="70"/>
  <c r="K1276" i="70"/>
  <c r="N1445" i="70"/>
  <c r="K1230" i="70"/>
  <c r="J1308" i="70"/>
  <c r="L1908" i="70"/>
  <c r="J1688" i="70"/>
  <c r="J1601" i="70"/>
  <c r="L1734" i="70"/>
  <c r="K1269" i="70"/>
  <c r="K22" i="70"/>
  <c r="K4968" i="70"/>
  <c r="K1364" i="70"/>
  <c r="N1510" i="70"/>
  <c r="N1802" i="70"/>
  <c r="L1831" i="70"/>
  <c r="N924" i="70"/>
  <c r="M16" i="70"/>
  <c r="J1593" i="70"/>
  <c r="J1185" i="70"/>
  <c r="N1655" i="70"/>
  <c r="L1787" i="70"/>
  <c r="M1876" i="70"/>
  <c r="M1113" i="70"/>
  <c r="L1822" i="70"/>
  <c r="L2468" i="70"/>
  <c r="N1764" i="70"/>
  <c r="M1757" i="70"/>
  <c r="J1764" i="70"/>
  <c r="M19" i="70"/>
  <c r="J1726" i="70"/>
  <c r="M1738" i="70"/>
  <c r="J1848" i="70"/>
  <c r="L1862" i="70"/>
  <c r="K1726" i="70"/>
  <c r="L1637" i="70"/>
  <c r="M1570" i="70"/>
  <c r="K1614" i="70"/>
  <c r="M1622" i="70"/>
  <c r="L1685" i="70"/>
  <c r="K1971" i="70"/>
  <c r="K1831" i="70"/>
  <c r="M1831" i="70"/>
  <c r="K1734" i="70"/>
  <c r="K19" i="70"/>
  <c r="K1936" i="70"/>
  <c r="K1706" i="70"/>
  <c r="N1988" i="70"/>
  <c r="L1764" i="70"/>
  <c r="K1998" i="70"/>
  <c r="J1971" i="70"/>
  <c r="K1926" i="70"/>
  <c r="M1311" i="70"/>
  <c r="M1573" i="70"/>
  <c r="M1825" i="70"/>
  <c r="N1735" i="70"/>
  <c r="J1796" i="70"/>
  <c r="M1874" i="70"/>
  <c r="L25" i="70"/>
  <c r="K1848" i="70"/>
  <c r="M1638" i="70"/>
  <c r="N1726" i="70"/>
  <c r="K1857" i="70"/>
  <c r="N1625" i="70"/>
  <c r="N2000" i="70"/>
  <c r="M1637" i="70"/>
  <c r="L2000" i="70"/>
  <c r="L1928" i="70"/>
  <c r="M1726" i="70"/>
  <c r="L1988" i="70"/>
  <c r="J1831" i="70"/>
  <c r="K1530" i="70"/>
  <c r="M1625" i="70"/>
  <c r="J1637" i="70"/>
  <c r="N1756" i="70"/>
  <c r="K1832" i="70"/>
  <c r="N1832" i="70"/>
  <c r="K1988" i="70"/>
  <c r="J1638" i="70"/>
  <c r="N1638" i="70"/>
  <c r="L1625" i="70"/>
  <c r="N1757" i="70"/>
  <c r="N1834" i="70"/>
  <c r="N1721" i="70"/>
  <c r="K1967" i="70"/>
  <c r="N1998" i="70"/>
  <c r="J1857" i="70"/>
  <c r="K1625" i="70"/>
  <c r="K1756" i="70"/>
  <c r="K1928" i="70"/>
  <c r="M1721" i="70"/>
  <c r="K1637" i="70"/>
  <c r="M2000" i="70"/>
  <c r="J1998" i="70"/>
  <c r="N1862" i="70"/>
  <c r="J1862" i="70"/>
  <c r="N1928" i="70"/>
  <c r="J1926" i="70"/>
  <c r="N19" i="70"/>
  <c r="J1928" i="70"/>
  <c r="J1721" i="70"/>
  <c r="J1756" i="70"/>
  <c r="M1988" i="70"/>
  <c r="N1734" i="70"/>
  <c r="M1703" i="70"/>
  <c r="L19" i="70"/>
  <c r="L1638" i="70"/>
  <c r="J1936" i="70"/>
  <c r="J1863" i="70"/>
  <c r="K1721" i="70"/>
  <c r="N1857" i="70"/>
  <c r="K1738" i="70"/>
  <c r="M1756" i="70"/>
  <c r="J1967" i="70"/>
  <c r="L1530" i="70"/>
  <c r="M1857" i="70"/>
  <c r="J1832" i="70"/>
  <c r="J1480" i="70"/>
  <c r="N1812" i="70"/>
  <c r="L1913" i="70"/>
  <c r="L1641" i="70"/>
  <c r="L1974" i="70"/>
  <c r="J1757" i="70"/>
  <c r="L1848" i="70"/>
  <c r="M1848" i="70"/>
  <c r="L1834" i="70"/>
  <c r="M1764" i="70"/>
  <c r="J2000" i="70"/>
  <c r="K1703" i="70"/>
  <c r="J1530" i="70"/>
  <c r="M1967" i="70"/>
  <c r="M1862" i="70"/>
  <c r="M1926" i="70"/>
  <c r="L1926" i="70"/>
  <c r="J1672" i="70"/>
  <c r="K1771" i="70"/>
  <c r="N1819" i="70"/>
  <c r="M1858" i="70"/>
  <c r="J1895" i="70"/>
  <c r="K1834" i="70"/>
  <c r="L1703" i="70"/>
  <c r="K1931" i="70"/>
  <c r="L1931" i="70"/>
  <c r="J1734" i="70"/>
  <c r="J1738" i="70"/>
  <c r="M1770" i="70"/>
  <c r="N1924" i="70"/>
  <c r="L1738" i="70"/>
  <c r="J1703" i="70"/>
  <c r="J1834" i="70"/>
  <c r="K1757" i="70"/>
  <c r="L1967" i="70"/>
  <c r="N1931" i="70"/>
  <c r="N1609" i="70"/>
  <c r="J1778" i="70"/>
  <c r="J1932" i="70"/>
  <c r="N1530" i="70"/>
  <c r="J1931" i="70"/>
  <c r="N1971" i="70"/>
  <c r="L1936" i="70"/>
  <c r="N1936" i="70"/>
  <c r="N1540" i="70"/>
  <c r="N1783" i="70"/>
  <c r="M1786" i="70"/>
  <c r="L1832" i="70"/>
  <c r="L1971" i="70"/>
  <c r="M1794" i="70"/>
  <c r="M1675" i="70"/>
  <c r="K1733" i="70"/>
  <c r="L1998" i="70"/>
  <c r="J1799" i="70"/>
  <c r="J1874" i="70"/>
  <c r="M1718" i="70"/>
  <c r="M1744" i="70"/>
  <c r="N1600" i="70"/>
  <c r="J1839" i="70"/>
  <c r="N1951" i="70"/>
  <c r="L1735" i="70"/>
  <c r="J1792" i="70"/>
  <c r="N1619" i="70"/>
  <c r="K1705" i="70"/>
  <c r="L1825" i="70"/>
  <c r="N1792" i="70"/>
  <c r="M1619" i="70"/>
  <c r="L1818" i="70"/>
  <c r="L1589" i="70"/>
  <c r="J1992" i="70"/>
  <c r="N1718" i="70"/>
  <c r="M1869" i="70"/>
  <c r="N1972" i="70"/>
  <c r="M1121" i="70"/>
  <c r="K1722" i="70"/>
  <c r="K1619" i="70"/>
  <c r="J1747" i="70"/>
  <c r="K1818" i="70"/>
  <c r="M1899" i="70"/>
  <c r="K1825" i="70"/>
  <c r="N1882" i="70"/>
  <c r="K1951" i="70"/>
  <c r="K1921" i="70"/>
  <c r="M1607" i="70"/>
  <c r="J1899" i="70"/>
  <c r="J1600" i="70"/>
  <c r="J1632" i="70"/>
  <c r="K1976" i="70"/>
  <c r="J25" i="70"/>
  <c r="K1121" i="70"/>
  <c r="K1839" i="70"/>
  <c r="J1619" i="70"/>
  <c r="K1833" i="70"/>
  <c r="N1899" i="70"/>
  <c r="J1818" i="70"/>
  <c r="L12" i="70"/>
  <c r="N1747" i="70"/>
  <c r="L1792" i="70"/>
  <c r="L1869" i="70"/>
  <c r="N1607" i="70"/>
  <c r="K1311" i="70"/>
  <c r="L1590" i="70"/>
  <c r="N1581" i="70"/>
  <c r="K1747" i="70"/>
  <c r="L1747" i="70"/>
  <c r="M1992" i="70"/>
  <c r="J1589" i="70"/>
  <c r="M1581" i="70"/>
  <c r="N1448" i="70"/>
  <c r="N1874" i="70"/>
  <c r="L1607" i="70"/>
  <c r="K1796" i="70"/>
  <c r="K1869" i="70"/>
  <c r="K25" i="70"/>
  <c r="N1311" i="70"/>
  <c r="K1581" i="70"/>
  <c r="J1448" i="70"/>
  <c r="N1833" i="70"/>
  <c r="J1904" i="70"/>
  <c r="N1710" i="70"/>
  <c r="N1705" i="70"/>
  <c r="J1910" i="70"/>
  <c r="N1844" i="70"/>
  <c r="J1590" i="70"/>
  <c r="M1910" i="70"/>
  <c r="J1718" i="70"/>
  <c r="J1882" i="70"/>
  <c r="N1121" i="70"/>
  <c r="J1581" i="70"/>
  <c r="M1448" i="70"/>
  <c r="K1874" i="70"/>
  <c r="L1951" i="70"/>
  <c r="K1899" i="70"/>
  <c r="L1978" i="70"/>
  <c r="L1311" i="70"/>
  <c r="J1748" i="70"/>
  <c r="J1978" i="70"/>
  <c r="L1844" i="70"/>
  <c r="J1705" i="70"/>
  <c r="M25" i="70"/>
  <c r="L1833" i="70"/>
  <c r="L1796" i="70"/>
  <c r="L1976" i="70"/>
  <c r="L1121" i="70"/>
  <c r="L1448" i="70"/>
  <c r="M1590" i="70"/>
  <c r="K1718" i="70"/>
  <c r="M1705" i="70"/>
  <c r="K1589" i="70"/>
  <c r="K1992" i="70"/>
  <c r="M1839" i="70"/>
  <c r="N1910" i="70"/>
  <c r="J12" i="70"/>
  <c r="M1796" i="70"/>
  <c r="M1748" i="70"/>
  <c r="K12" i="70"/>
  <c r="J1607" i="70"/>
  <c r="N1748" i="70"/>
  <c r="N1628" i="70"/>
  <c r="M1735" i="70"/>
  <c r="L1992" i="70"/>
  <c r="K1590" i="70"/>
  <c r="K1710" i="70"/>
  <c r="M1792" i="70"/>
  <c r="N1550" i="70"/>
  <c r="L1972" i="70"/>
  <c r="L1623" i="70"/>
  <c r="K1763" i="70"/>
  <c r="M1628" i="70"/>
  <c r="J1951" i="70"/>
  <c r="M1710" i="70"/>
  <c r="M1722" i="70"/>
  <c r="N25" i="70"/>
  <c r="L1748" i="70"/>
  <c r="N1825" i="70"/>
  <c r="L1516" i="70"/>
  <c r="L1628" i="70"/>
  <c r="N1904" i="70"/>
  <c r="L1874" i="70"/>
  <c r="J1722" i="70"/>
  <c r="J1825" i="70"/>
  <c r="J1833" i="70"/>
  <c r="J1710" i="70"/>
  <c r="N1869" i="70"/>
  <c r="M1844" i="70"/>
  <c r="N1796" i="70"/>
  <c r="K1978" i="70"/>
  <c r="N1779" i="70"/>
  <c r="J1929" i="70"/>
  <c r="L1872" i="70"/>
  <c r="L1722" i="70"/>
  <c r="J1628" i="70"/>
  <c r="J1735" i="70"/>
  <c r="K1735" i="70"/>
  <c r="M1904" i="70"/>
  <c r="K1844" i="70"/>
  <c r="M1972" i="70"/>
  <c r="M1846" i="70"/>
  <c r="N1978" i="70"/>
  <c r="N1707" i="70"/>
  <c r="N1881" i="70"/>
  <c r="N1296" i="70"/>
  <c r="N1839" i="70"/>
  <c r="J1976" i="70"/>
  <c r="K1904" i="70"/>
  <c r="M1976" i="70"/>
  <c r="M1589" i="70"/>
  <c r="L1846" i="70"/>
  <c r="K1882" i="70"/>
  <c r="J1846" i="70"/>
  <c r="N1846" i="70"/>
  <c r="K1889" i="70"/>
  <c r="M12" i="70"/>
  <c r="K1296" i="70"/>
  <c r="J1972" i="70"/>
  <c r="M1818" i="70"/>
  <c r="K1698" i="70"/>
  <c r="N1808" i="70"/>
  <c r="L1882" i="70"/>
  <c r="K1600" i="70"/>
  <c r="L1910" i="70"/>
  <c r="M1853" i="70"/>
  <c r="L1760" i="70"/>
  <c r="J1311" i="70"/>
  <c r="J1684" i="70"/>
  <c r="M1837" i="70"/>
  <c r="L1723" i="70"/>
  <c r="K1893" i="70"/>
  <c r="J1927" i="70"/>
  <c r="K1905" i="70"/>
  <c r="M1608" i="70"/>
  <c r="L1600" i="70"/>
  <c r="J2593" i="70"/>
  <c r="M924" i="70"/>
  <c r="K1751" i="70"/>
  <c r="N1677" i="70"/>
  <c r="L1805" i="70"/>
  <c r="M1849" i="70"/>
  <c r="N1335" i="70"/>
  <c r="K1394" i="70"/>
  <c r="K1744" i="70"/>
  <c r="L1921" i="70"/>
  <c r="N1064" i="70"/>
  <c r="M1368" i="70"/>
  <c r="N1827" i="70"/>
  <c r="J1917" i="70"/>
  <c r="L1661" i="70"/>
  <c r="M1903" i="70"/>
  <c r="M1598" i="70"/>
  <c r="L1468" i="70"/>
  <c r="M1806" i="70"/>
  <c r="M1704" i="70"/>
  <c r="M1911" i="70"/>
  <c r="N1690" i="70"/>
  <c r="K1885" i="70"/>
  <c r="L1111" i="70"/>
  <c r="M928" i="70"/>
  <c r="M1550" i="70"/>
  <c r="L1681" i="70"/>
  <c r="L1948" i="70"/>
  <c r="N1405" i="70"/>
  <c r="J904" i="70"/>
  <c r="K1573" i="70"/>
  <c r="L1400" i="70"/>
  <c r="L1691" i="70"/>
  <c r="J1897" i="70"/>
  <c r="J1868" i="70"/>
  <c r="L1715" i="70"/>
  <c r="J1933" i="70"/>
  <c r="L1341" i="70"/>
  <c r="J901" i="70"/>
  <c r="J1518" i="70"/>
  <c r="K1680" i="70"/>
  <c r="J1683" i="70"/>
  <c r="L1651" i="70"/>
  <c r="K1901" i="70"/>
  <c r="M4980" i="70"/>
  <c r="L1489" i="70"/>
  <c r="J1201" i="70"/>
  <c r="J1707" i="70"/>
  <c r="J1299" i="70"/>
  <c r="K1515" i="70"/>
  <c r="N1055" i="70"/>
  <c r="J1003" i="70"/>
  <c r="N1131" i="70"/>
  <c r="J1582" i="70"/>
  <c r="J1520" i="70"/>
  <c r="L1707" i="70"/>
  <c r="L900" i="70"/>
  <c r="M1192" i="70"/>
  <c r="N1758" i="70"/>
  <c r="K1741" i="70"/>
  <c r="M1897" i="70"/>
  <c r="N1741" i="70"/>
  <c r="L1845" i="70"/>
  <c r="N1615" i="70"/>
  <c r="M1808" i="70"/>
  <c r="M1845" i="70"/>
  <c r="L1663" i="70"/>
  <c r="K1701" i="70"/>
  <c r="L1675" i="70"/>
  <c r="J1615" i="70"/>
  <c r="K1489" i="70"/>
  <c r="K1808" i="70"/>
  <c r="M1886" i="70"/>
  <c r="K1791" i="70"/>
  <c r="L1201" i="70"/>
  <c r="J1791" i="70"/>
  <c r="L1615" i="70"/>
  <c r="J1822" i="70"/>
  <c r="L1897" i="70"/>
  <c r="J1100" i="70"/>
  <c r="M1822" i="70"/>
  <c r="J1794" i="70"/>
  <c r="J1808" i="70"/>
  <c r="K1724" i="70"/>
  <c r="N1784" i="70"/>
  <c r="K878" i="70"/>
  <c r="J1110" i="70"/>
  <c r="K1423" i="70"/>
  <c r="K1192" i="70"/>
  <c r="M1595" i="70"/>
  <c r="N1372" i="70"/>
  <c r="L1886" i="70"/>
  <c r="M1758" i="70"/>
  <c r="L1759" i="70"/>
  <c r="M1741" i="70"/>
  <c r="N1731" i="70"/>
  <c r="K1550" i="70"/>
  <c r="K1675" i="70"/>
  <c r="N1723" i="70"/>
  <c r="J1886" i="70"/>
  <c r="L1927" i="70"/>
  <c r="K1886" i="70"/>
  <c r="M1615" i="70"/>
  <c r="M1489" i="70"/>
  <c r="J22" i="70"/>
  <c r="J1758" i="70"/>
  <c r="J1723" i="70"/>
  <c r="K1356" i="70"/>
  <c r="L1698" i="70"/>
  <c r="N1495" i="70"/>
  <c r="J1652" i="70"/>
  <c r="M1723" i="70"/>
  <c r="N1893" i="70"/>
  <c r="N1791" i="70"/>
  <c r="K1758" i="70"/>
  <c r="K1723" i="70"/>
  <c r="M4918" i="70"/>
  <c r="M1569" i="70"/>
  <c r="L1828" i="70"/>
  <c r="M1201" i="70"/>
  <c r="K1595" i="70"/>
  <c r="M1698" i="70"/>
  <c r="J1733" i="70"/>
  <c r="K1822" i="70"/>
  <c r="M1791" i="70"/>
  <c r="J1595" i="70"/>
  <c r="L1808" i="70"/>
  <c r="K1897" i="70"/>
  <c r="K1845" i="70"/>
  <c r="N1560" i="70"/>
  <c r="J1387" i="70"/>
  <c r="M1579" i="70"/>
  <c r="L1711" i="70"/>
  <c r="N1201" i="70"/>
  <c r="K1927" i="70"/>
  <c r="L1893" i="70"/>
  <c r="L1733" i="70"/>
  <c r="N1822" i="70"/>
  <c r="K1681" i="70"/>
  <c r="N1733" i="70"/>
  <c r="J1372" i="70"/>
  <c r="M811" i="70"/>
  <c r="M1535" i="70"/>
  <c r="M1599" i="70"/>
  <c r="N1192" i="70"/>
  <c r="K1241" i="70"/>
  <c r="M1733" i="70"/>
  <c r="J1893" i="70"/>
  <c r="M1893" i="70"/>
  <c r="M788" i="70"/>
  <c r="J1681" i="70"/>
  <c r="M1681" i="70"/>
  <c r="N1681" i="70"/>
  <c r="J1241" i="70"/>
  <c r="N1794" i="70"/>
  <c r="M1759" i="70"/>
  <c r="M1948" i="70"/>
  <c r="M22" i="70"/>
  <c r="L22" i="70"/>
  <c r="M1372" i="70"/>
  <c r="N1595" i="70"/>
  <c r="K1201" i="70"/>
  <c r="N1241" i="70"/>
  <c r="N1489" i="70"/>
  <c r="L1550" i="70"/>
  <c r="N1698" i="70"/>
  <c r="J1741" i="70"/>
  <c r="J1948" i="70"/>
  <c r="L1741" i="70"/>
  <c r="L4259" i="70"/>
  <c r="K854" i="70"/>
  <c r="M1241" i="70"/>
  <c r="L1372" i="70"/>
  <c r="J1489" i="70"/>
  <c r="K1794" i="70"/>
  <c r="M1927" i="70"/>
  <c r="N1809" i="70"/>
  <c r="N1927" i="70"/>
  <c r="J1192" i="70"/>
  <c r="L1794" i="70"/>
  <c r="L1192" i="70"/>
  <c r="J1367" i="70"/>
  <c r="K1372" i="70"/>
  <c r="M1809" i="70"/>
  <c r="J1845" i="70"/>
  <c r="K1948" i="70"/>
  <c r="M1613" i="70"/>
  <c r="N925" i="70"/>
  <c r="J1423" i="70"/>
  <c r="L1809" i="70"/>
  <c r="J1658" i="70"/>
  <c r="K1809" i="70"/>
  <c r="N1948" i="70"/>
  <c r="N1897" i="70"/>
  <c r="J4446" i="70"/>
  <c r="J1333" i="70"/>
  <c r="N1065" i="70"/>
  <c r="N1675" i="70"/>
  <c r="J1356" i="70"/>
  <c r="L1758" i="70"/>
  <c r="J1675" i="70"/>
  <c r="N22" i="70"/>
  <c r="M10" i="70"/>
  <c r="L1682" i="70"/>
  <c r="J1579" i="70"/>
  <c r="M1572" i="70"/>
  <c r="J1704" i="70"/>
  <c r="K1460" i="70"/>
  <c r="J1881" i="70"/>
  <c r="J1836" i="70"/>
  <c r="L1835" i="70"/>
  <c r="J1460" i="70"/>
  <c r="M1682" i="70"/>
  <c r="K4695" i="70"/>
  <c r="J1089" i="70"/>
  <c r="J1513" i="70"/>
  <c r="K1317" i="70"/>
  <c r="M1787" i="70"/>
  <c r="M1296" i="70"/>
  <c r="K1632" i="70"/>
  <c r="K1655" i="70"/>
  <c r="N1508" i="70"/>
  <c r="J1759" i="70"/>
  <c r="K4543" i="70"/>
  <c r="L4550" i="70"/>
  <c r="K1520" i="70"/>
  <c r="K1800" i="70"/>
  <c r="L4774" i="70"/>
  <c r="L3749" i="70"/>
  <c r="J1049" i="70"/>
  <c r="K1416" i="70"/>
  <c r="L1692" i="70"/>
  <c r="L1612" i="70"/>
  <c r="M1566" i="70"/>
  <c r="N1481" i="70"/>
  <c r="L830" i="70"/>
  <c r="K4679" i="70"/>
  <c r="J1443" i="70"/>
  <c r="M1375" i="70"/>
  <c r="L3777" i="70"/>
  <c r="N1459" i="70"/>
  <c r="M5001" i="70"/>
  <c r="J834" i="70"/>
  <c r="K842" i="70"/>
  <c r="J875" i="70"/>
  <c r="L883" i="70"/>
  <c r="L1137" i="70"/>
  <c r="K1497" i="70"/>
  <c r="J1440" i="70"/>
  <c r="K1610" i="70"/>
  <c r="J1674" i="70"/>
  <c r="L908" i="70"/>
  <c r="L1098" i="70"/>
  <c r="N1226" i="70"/>
  <c r="J4997" i="70"/>
  <c r="J800" i="70"/>
  <c r="L1136" i="70"/>
  <c r="L888" i="70"/>
  <c r="L1318" i="70"/>
  <c r="N1451" i="70"/>
  <c r="L1412" i="70"/>
  <c r="N1466" i="70"/>
  <c r="K1603" i="70"/>
  <c r="M1670" i="70"/>
  <c r="L1706" i="70"/>
  <c r="N1565" i="70"/>
  <c r="M1694" i="70"/>
  <c r="M1687" i="70"/>
  <c r="N1539" i="70"/>
  <c r="M1548" i="70"/>
  <c r="M1774" i="70"/>
  <c r="N1775" i="70"/>
  <c r="K1392" i="70"/>
  <c r="M1603" i="70"/>
  <c r="M1539" i="70"/>
  <c r="M1565" i="70"/>
  <c r="K1689" i="70"/>
  <c r="J1566" i="70"/>
  <c r="K1731" i="70"/>
  <c r="M1802" i="70"/>
  <c r="J1894" i="70"/>
  <c r="M1405" i="70"/>
  <c r="L1573" i="70"/>
  <c r="N1905" i="70"/>
  <c r="L1799" i="70"/>
  <c r="L1905" i="70"/>
  <c r="N1610" i="70"/>
  <c r="M1863" i="70"/>
  <c r="N888" i="70"/>
  <c r="M1136" i="70"/>
  <c r="L1440" i="70"/>
  <c r="K1565" i="70"/>
  <c r="K1774" i="70"/>
  <c r="M1799" i="70"/>
  <c r="J1731" i="70"/>
  <c r="L1802" i="70"/>
  <c r="N1774" i="70"/>
  <c r="L1466" i="70"/>
  <c r="M1364" i="70"/>
  <c r="M1440" i="70"/>
  <c r="K1956" i="70"/>
  <c r="J1573" i="70"/>
  <c r="J1689" i="70"/>
  <c r="N1535" i="70"/>
  <c r="J1956" i="70"/>
  <c r="M1894" i="70"/>
  <c r="N1853" i="70"/>
  <c r="L4997" i="70"/>
  <c r="L1343" i="70"/>
  <c r="M1193" i="70"/>
  <c r="K1446" i="70"/>
  <c r="K1580" i="70"/>
  <c r="K1538" i="70"/>
  <c r="L1551" i="70"/>
  <c r="K1449" i="70"/>
  <c r="J1618" i="70"/>
  <c r="K1699" i="70"/>
  <c r="L1821" i="70"/>
  <c r="K883" i="70"/>
  <c r="K1687" i="70"/>
  <c r="M1905" i="70"/>
  <c r="K1802" i="70"/>
  <c r="L1774" i="70"/>
  <c r="M883" i="70"/>
  <c r="J1548" i="70"/>
  <c r="N1799" i="70"/>
  <c r="M1956" i="70"/>
  <c r="J1539" i="70"/>
  <c r="N1674" i="70"/>
  <c r="M1760" i="70"/>
  <c r="N4997" i="70"/>
  <c r="M1451" i="70"/>
  <c r="L1609" i="70"/>
  <c r="J1468" i="70"/>
  <c r="L1626" i="70"/>
  <c r="J1775" i="70"/>
  <c r="K1778" i="70"/>
  <c r="L1937" i="70"/>
  <c r="M908" i="70"/>
  <c r="M1392" i="70"/>
  <c r="L1520" i="70"/>
  <c r="J1687" i="70"/>
  <c r="J1905" i="70"/>
  <c r="J1802" i="70"/>
  <c r="J1774" i="70"/>
  <c r="N1098" i="70"/>
  <c r="J1565" i="70"/>
  <c r="K1539" i="70"/>
  <c r="M1674" i="70"/>
  <c r="L1405" i="70"/>
  <c r="J1935" i="70"/>
  <c r="J1418" i="70"/>
  <c r="M1435" i="70"/>
  <c r="K1481" i="70"/>
  <c r="J1814" i="70"/>
  <c r="J1801" i="70"/>
  <c r="J1725" i="70"/>
  <c r="M1520" i="70"/>
  <c r="N1687" i="70"/>
  <c r="N1599" i="70"/>
  <c r="M1706" i="70"/>
  <c r="N1800" i="70"/>
  <c r="L1535" i="70"/>
  <c r="L1894" i="70"/>
  <c r="K1466" i="70"/>
  <c r="L1510" i="70"/>
  <c r="M741" i="70"/>
  <c r="K737" i="70"/>
  <c r="J811" i="70"/>
  <c r="N1392" i="70"/>
  <c r="K1548" i="70"/>
  <c r="N1318" i="70"/>
  <c r="N1760" i="70"/>
  <c r="K1584" i="70"/>
  <c r="J1603" i="70"/>
  <c r="J1405" i="70"/>
  <c r="N1694" i="70"/>
  <c r="J1706" i="70"/>
  <c r="L1687" i="70"/>
  <c r="L1584" i="70"/>
  <c r="L1956" i="70"/>
  <c r="L1375" i="70"/>
  <c r="K4997" i="70"/>
  <c r="N811" i="70"/>
  <c r="N904" i="70"/>
  <c r="M1459" i="70"/>
  <c r="M1318" i="70"/>
  <c r="M1497" i="70"/>
  <c r="L1565" i="70"/>
  <c r="N883" i="70"/>
  <c r="J1760" i="70"/>
  <c r="L1935" i="70"/>
  <c r="J1694" i="70"/>
  <c r="N908" i="70"/>
  <c r="L1694" i="70"/>
  <c r="M1702" i="70"/>
  <c r="N842" i="70"/>
  <c r="M904" i="70"/>
  <c r="L1548" i="70"/>
  <c r="K1318" i="70"/>
  <c r="N1520" i="70"/>
  <c r="K1799" i="70"/>
  <c r="L834" i="70"/>
  <c r="J1459" i="70"/>
  <c r="M1800" i="70"/>
  <c r="J842" i="70"/>
  <c r="J1702" i="70"/>
  <c r="J1535" i="70"/>
  <c r="M842" i="70"/>
  <c r="L904" i="70"/>
  <c r="L1459" i="70"/>
  <c r="N1440" i="70"/>
  <c r="K1760" i="70"/>
  <c r="L1566" i="70"/>
  <c r="L1731" i="70"/>
  <c r="K1405" i="70"/>
  <c r="L1830" i="70"/>
  <c r="K1853" i="70"/>
  <c r="J883" i="70"/>
  <c r="J1497" i="70"/>
  <c r="L842" i="70"/>
  <c r="K904" i="70"/>
  <c r="L1392" i="70"/>
  <c r="M1466" i="70"/>
  <c r="L1497" i="70"/>
  <c r="M1935" i="70"/>
  <c r="K811" i="70"/>
  <c r="N1497" i="70"/>
  <c r="N1894" i="70"/>
  <c r="J1853" i="70"/>
  <c r="J1584" i="70"/>
  <c r="L1800" i="70"/>
  <c r="J1817" i="70"/>
  <c r="J1466" i="70"/>
  <c r="N1830" i="70"/>
  <c r="L1702" i="70"/>
  <c r="L1853" i="70"/>
  <c r="N1817" i="70"/>
  <c r="K1830" i="70"/>
  <c r="J1510" i="70"/>
  <c r="K1935" i="70"/>
  <c r="K1702" i="70"/>
  <c r="K1694" i="70"/>
  <c r="M1830" i="70"/>
  <c r="K1510" i="70"/>
  <c r="K1440" i="70"/>
  <c r="N1566" i="70"/>
  <c r="N1573" i="70"/>
  <c r="J1800" i="70"/>
  <c r="K797" i="70"/>
  <c r="M1817" i="70"/>
  <c r="L4478" i="70"/>
  <c r="L1660" i="70"/>
  <c r="J1630" i="70"/>
  <c r="K1785" i="70"/>
  <c r="L2083" i="70"/>
  <c r="J1376" i="70"/>
  <c r="N1300" i="70"/>
  <c r="L1428" i="70"/>
  <c r="N1313" i="70"/>
  <c r="M1761" i="70"/>
  <c r="N1375" i="70"/>
  <c r="N1511" i="70"/>
  <c r="L1541" i="70"/>
  <c r="K1563" i="70"/>
  <c r="J1777" i="70"/>
  <c r="N1663" i="70"/>
  <c r="J1701" i="70"/>
  <c r="J1695" i="70"/>
  <c r="L1729" i="70"/>
  <c r="J1697" i="70"/>
  <c r="L1850" i="70"/>
  <c r="M1575" i="70"/>
  <c r="K1582" i="70"/>
  <c r="J1496" i="70"/>
  <c r="J1401" i="70"/>
  <c r="L1441" i="70"/>
  <c r="N1336" i="70"/>
  <c r="L1669" i="70"/>
  <c r="N1645" i="70"/>
  <c r="M1708" i="70"/>
  <c r="K1867" i="70"/>
  <c r="N1656" i="70"/>
  <c r="L4389" i="70"/>
  <c r="N1691" i="70"/>
  <c r="L1652" i="70"/>
  <c r="M1495" i="70"/>
  <c r="K1895" i="70"/>
  <c r="M1790" i="70"/>
  <c r="L1895" i="70"/>
  <c r="N1400" i="70"/>
  <c r="L1820" i="70"/>
  <c r="K1729" i="70"/>
  <c r="J1744" i="70"/>
  <c r="N1697" i="70"/>
  <c r="L1672" i="70"/>
  <c r="K1909" i="70"/>
  <c r="M1819" i="70"/>
  <c r="N1685" i="70"/>
  <c r="M1691" i="70"/>
  <c r="L1495" i="70"/>
  <c r="L1858" i="70"/>
  <c r="N1863" i="70"/>
  <c r="L1813" i="70"/>
  <c r="J1729" i="70"/>
  <c r="K1643" i="70"/>
  <c r="K1516" i="70"/>
  <c r="N1672" i="70"/>
  <c r="N1614" i="70"/>
  <c r="J1691" i="70"/>
  <c r="N1993" i="70"/>
  <c r="K1672" i="70"/>
  <c r="M1717" i="70"/>
  <c r="J1457" i="70"/>
  <c r="N1428" i="70"/>
  <c r="K1495" i="70"/>
  <c r="J1916" i="70"/>
  <c r="J1909" i="70"/>
  <c r="L1457" i="70"/>
  <c r="M1528" i="70"/>
  <c r="K1989" i="70"/>
  <c r="L1744" i="70"/>
  <c r="K1685" i="70"/>
  <c r="M1820" i="70"/>
  <c r="L1819" i="70"/>
  <c r="K1457" i="70"/>
  <c r="J1771" i="70"/>
  <c r="L1989" i="70"/>
  <c r="L1300" i="70"/>
  <c r="K1375" i="70"/>
  <c r="J1528" i="70"/>
  <c r="K1759" i="70"/>
  <c r="M1695" i="70"/>
  <c r="N1921" i="70"/>
  <c r="N1989" i="70"/>
  <c r="L24" i="70"/>
  <c r="N1541" i="70"/>
  <c r="K1777" i="70"/>
  <c r="J1300" i="70"/>
  <c r="M1921" i="70"/>
  <c r="J1622" i="70"/>
  <c r="M1313" i="70"/>
  <c r="N1572" i="70"/>
  <c r="N1563" i="70"/>
  <c r="K1400" i="70"/>
  <c r="M1610" i="70"/>
  <c r="N1759" i="70"/>
  <c r="L1863" i="70"/>
  <c r="J1375" i="70"/>
  <c r="J1819" i="70"/>
  <c r="N1909" i="70"/>
  <c r="J1313" i="70"/>
  <c r="L1610" i="70"/>
  <c r="N1457" i="70"/>
  <c r="N1582" i="70"/>
  <c r="M1895" i="70"/>
  <c r="N1858" i="70"/>
  <c r="J1610" i="70"/>
  <c r="M1428" i="70"/>
  <c r="J1850" i="70"/>
  <c r="N1771" i="70"/>
  <c r="N1528" i="70"/>
  <c r="L1643" i="70"/>
  <c r="N1575" i="70"/>
  <c r="M24" i="70"/>
  <c r="K1593" i="70"/>
  <c r="L1688" i="70"/>
  <c r="L1313" i="70"/>
  <c r="L1993" i="70"/>
  <c r="K1819" i="70"/>
  <c r="K1575" i="70"/>
  <c r="M1697" i="70"/>
  <c r="M1541" i="70"/>
  <c r="K1688" i="70"/>
  <c r="K1313" i="70"/>
  <c r="L1697" i="70"/>
  <c r="K1697" i="70"/>
  <c r="M1593" i="70"/>
  <c r="M1582" i="70"/>
  <c r="L1695" i="70"/>
  <c r="L1916" i="70"/>
  <c r="K1916" i="70"/>
  <c r="N1688" i="70"/>
  <c r="N24" i="70"/>
  <c r="M1771" i="70"/>
  <c r="M1688" i="70"/>
  <c r="K1820" i="70"/>
  <c r="N1762" i="70"/>
  <c r="N1916" i="70"/>
  <c r="M1563" i="70"/>
  <c r="M1400" i="70"/>
  <c r="L1582" i="70"/>
  <c r="N1622" i="70"/>
  <c r="M1813" i="70"/>
  <c r="N1813" i="70"/>
  <c r="M1762" i="70"/>
  <c r="J1400" i="70"/>
  <c r="J1885" i="70"/>
  <c r="L1414" i="70"/>
  <c r="L1152" i="70"/>
  <c r="L1465" i="70"/>
  <c r="L1425" i="70"/>
  <c r="L1673" i="70"/>
  <c r="M1709" i="70"/>
  <c r="K1752" i="70"/>
  <c r="M1639" i="70"/>
  <c r="J1719" i="70"/>
  <c r="K1854" i="70"/>
  <c r="N1732" i="70"/>
  <c r="M888" i="70"/>
  <c r="N1439" i="70"/>
  <c r="K1587" i="70"/>
  <c r="N1877" i="70"/>
  <c r="K1740" i="70"/>
  <c r="M4623" i="70"/>
  <c r="L4615" i="70"/>
  <c r="J1500" i="70"/>
  <c r="J1534" i="70"/>
  <c r="M1540" i="70"/>
  <c r="M1933" i="70"/>
  <c r="J1724" i="70"/>
  <c r="N1933" i="70"/>
  <c r="J4676" i="70"/>
  <c r="L1712" i="70"/>
  <c r="K18" i="70"/>
  <c r="N18" i="70"/>
  <c r="M1940" i="70"/>
  <c r="J1481" i="70"/>
  <c r="L1783" i="70"/>
  <c r="M1724" i="70"/>
  <c r="K1784" i="70"/>
  <c r="K1837" i="70"/>
  <c r="J1519" i="70"/>
  <c r="N1786" i="70"/>
  <c r="L1877" i="70"/>
  <c r="M1784" i="70"/>
  <c r="N1801" i="70"/>
  <c r="K1447" i="70"/>
  <c r="N876" i="70"/>
  <c r="N1040" i="70"/>
  <c r="N1478" i="70"/>
  <c r="M1425" i="70"/>
  <c r="J1669" i="70"/>
  <c r="L1446" i="70"/>
  <c r="N1699" i="70"/>
  <c r="J1322" i="70"/>
  <c r="J1257" i="70"/>
  <c r="J1627" i="70"/>
  <c r="L1571" i="70"/>
  <c r="J1152" i="70"/>
  <c r="M1616" i="70"/>
  <c r="J1660" i="70"/>
  <c r="L1064" i="70"/>
  <c r="M1529" i="70"/>
  <c r="N1498" i="70"/>
  <c r="L1636" i="70"/>
  <c r="N1277" i="70"/>
  <c r="J1353" i="70"/>
  <c r="M1549" i="70"/>
  <c r="M1328" i="70"/>
  <c r="K1488" i="70"/>
  <c r="L1635" i="70"/>
  <c r="M1700" i="70"/>
  <c r="N1248" i="70"/>
  <c r="K1473" i="70"/>
  <c r="J1177" i="70"/>
  <c r="N1341" i="70"/>
  <c r="K1511" i="70"/>
  <c r="J1536" i="70"/>
  <c r="N1547" i="70"/>
  <c r="J1336" i="70"/>
  <c r="N1387" i="70"/>
  <c r="J1586" i="70"/>
  <c r="K1579" i="70"/>
  <c r="K1663" i="70"/>
  <c r="L1701" i="70"/>
  <c r="M1669" i="70"/>
  <c r="L1777" i="70"/>
  <c r="J1752" i="70"/>
  <c r="N1753" i="70"/>
  <c r="L1868" i="70"/>
  <c r="J1711" i="70"/>
  <c r="K1670" i="70"/>
  <c r="L1665" i="70"/>
  <c r="K1795" i="70"/>
  <c r="K1715" i="70"/>
  <c r="M1474" i="70"/>
  <c r="K1492" i="70"/>
  <c r="N1152" i="70"/>
  <c r="K1387" i="70"/>
  <c r="N1473" i="70"/>
  <c r="J1451" i="70"/>
  <c r="L1670" i="70"/>
  <c r="K1806" i="70"/>
  <c r="J2001" i="70"/>
  <c r="N1670" i="70"/>
  <c r="L1704" i="70"/>
  <c r="L1387" i="70"/>
  <c r="J1785" i="70"/>
  <c r="M1835" i="70"/>
  <c r="N1579" i="70"/>
  <c r="L1353" i="70"/>
  <c r="J1341" i="70"/>
  <c r="J1876" i="70"/>
  <c r="N1468" i="70"/>
  <c r="L1531" i="70"/>
  <c r="N1033" i="70"/>
  <c r="J1473" i="70"/>
  <c r="M1473" i="70"/>
  <c r="M1468" i="70"/>
  <c r="J1465" i="70"/>
  <c r="J1655" i="70"/>
  <c r="M1609" i="70"/>
  <c r="N10" i="70"/>
  <c r="J10" i="70"/>
  <c r="M1248" i="70"/>
  <c r="K1451" i="70"/>
  <c r="N1778" i="70"/>
  <c r="J1787" i="70"/>
  <c r="J888" i="70"/>
  <c r="N1072" i="70"/>
  <c r="M1547" i="70"/>
  <c r="N1700" i="70"/>
  <c r="K1682" i="70"/>
  <c r="M1778" i="70"/>
  <c r="M1859" i="70"/>
  <c r="M1707" i="70"/>
  <c r="N1770" i="70"/>
  <c r="N1460" i="70"/>
  <c r="N1835" i="70"/>
  <c r="J1547" i="70"/>
  <c r="J1609" i="70"/>
  <c r="M1881" i="70"/>
  <c r="L1827" i="70"/>
  <c r="K1353" i="70"/>
  <c r="M1486" i="70"/>
  <c r="L1716" i="70"/>
  <c r="L1768" i="70"/>
  <c r="N1538" i="70"/>
  <c r="L1473" i="70"/>
  <c r="K1468" i="70"/>
  <c r="N1682" i="70"/>
  <c r="N1717" i="70"/>
  <c r="M1511" i="70"/>
  <c r="N1911" i="70"/>
  <c r="K1707" i="70"/>
  <c r="L6" i="70"/>
  <c r="M1655" i="70"/>
  <c r="L1536" i="70"/>
  <c r="J1368" i="70"/>
  <c r="K1829" i="70"/>
  <c r="J1663" i="70"/>
  <c r="L1925" i="70"/>
  <c r="K1397" i="70"/>
  <c r="J1248" i="70"/>
  <c r="K1177" i="70"/>
  <c r="K1626" i="70"/>
  <c r="M1538" i="70"/>
  <c r="N1488" i="70"/>
  <c r="L1560" i="70"/>
  <c r="L1511" i="70"/>
  <c r="J1911" i="70"/>
  <c r="K1536" i="70"/>
  <c r="M1626" i="70"/>
  <c r="K1911" i="70"/>
  <c r="L1932" i="70"/>
  <c r="L1655" i="70"/>
  <c r="L1806" i="70"/>
  <c r="M1560" i="70"/>
  <c r="M6" i="70"/>
  <c r="M1387" i="70"/>
  <c r="N1536" i="70"/>
  <c r="L1547" i="70"/>
  <c r="K1787" i="70"/>
  <c r="N1787" i="70"/>
  <c r="J1511" i="70"/>
  <c r="L1728" i="70"/>
  <c r="N1673" i="70"/>
  <c r="K888" i="70"/>
  <c r="J1626" i="70"/>
  <c r="M1536" i="70"/>
  <c r="M1460" i="70"/>
  <c r="M1932" i="70"/>
  <c r="M1663" i="70"/>
  <c r="K1929" i="70"/>
  <c r="N1925" i="70"/>
  <c r="M1341" i="70"/>
  <c r="N1551" i="70"/>
  <c r="K1560" i="70"/>
  <c r="M1829" i="70"/>
  <c r="N1661" i="70"/>
  <c r="L1778" i="70"/>
  <c r="K1876" i="70"/>
  <c r="K1753" i="70"/>
  <c r="N1937" i="70"/>
  <c r="L1881" i="70"/>
  <c r="J6" i="70"/>
  <c r="L1451" i="70"/>
  <c r="M1380" i="70"/>
  <c r="K1547" i="70"/>
  <c r="J1670" i="70"/>
  <c r="K1661" i="70"/>
  <c r="K1925" i="70"/>
  <c r="K1937" i="70"/>
  <c r="K1728" i="70"/>
  <c r="M1753" i="70"/>
  <c r="K1330" i="70"/>
  <c r="M1040" i="70"/>
  <c r="J1446" i="70"/>
  <c r="J1560" i="70"/>
  <c r="K1775" i="70"/>
  <c r="N1668" i="70"/>
  <c r="L1911" i="70"/>
  <c r="L1997" i="70"/>
  <c r="K1586" i="70"/>
  <c r="J1717" i="70"/>
  <c r="K6" i="70"/>
  <c r="L1717" i="70"/>
  <c r="K1328" i="70"/>
  <c r="N1777" i="70"/>
  <c r="N1626" i="70"/>
  <c r="M1777" i="70"/>
  <c r="M1668" i="70"/>
  <c r="J1806" i="70"/>
  <c r="K1932" i="70"/>
  <c r="N1836" i="70"/>
  <c r="K1668" i="70"/>
  <c r="M1868" i="70"/>
  <c r="L1876" i="70"/>
  <c r="K1415" i="70"/>
  <c r="J1040" i="70"/>
  <c r="N1704" i="70"/>
  <c r="N1660" i="70"/>
  <c r="J1668" i="70"/>
  <c r="M1711" i="70"/>
  <c r="N1711" i="70"/>
  <c r="N1586" i="70"/>
  <c r="K1868" i="70"/>
  <c r="N1806" i="70"/>
  <c r="N1932" i="70"/>
  <c r="M1836" i="70"/>
  <c r="M1937" i="70"/>
  <c r="K1040" i="70"/>
  <c r="N1701" i="70"/>
  <c r="J1753" i="70"/>
  <c r="K1881" i="70"/>
  <c r="K1341" i="70"/>
  <c r="L1753" i="70"/>
  <c r="K10" i="70"/>
  <c r="K1609" i="70"/>
  <c r="K1717" i="70"/>
  <c r="M1586" i="70"/>
  <c r="N1868" i="70"/>
  <c r="J1925" i="70"/>
  <c r="J1937" i="70"/>
  <c r="L1836" i="70"/>
  <c r="N1829" i="70"/>
  <c r="M1701" i="70"/>
  <c r="N1876" i="70"/>
  <c r="J1835" i="70"/>
  <c r="N1640" i="70"/>
  <c r="K1711" i="70"/>
  <c r="L1586" i="70"/>
  <c r="J1829" i="70"/>
  <c r="M1775" i="70"/>
  <c r="L1775" i="70"/>
  <c r="K1704" i="70"/>
  <c r="N1828" i="70"/>
  <c r="L1700" i="70"/>
  <c r="L1277" i="70"/>
  <c r="M1488" i="70"/>
  <c r="L1072" i="70"/>
  <c r="J1571" i="70"/>
  <c r="K1659" i="70"/>
  <c r="L1859" i="70"/>
  <c r="N1662" i="70"/>
  <c r="M1152" i="70"/>
  <c r="N1465" i="70"/>
  <c r="J1366" i="70"/>
  <c r="J1315" i="70"/>
  <c r="J1304" i="70"/>
  <c r="M1439" i="70"/>
  <c r="J1587" i="70"/>
  <c r="J1673" i="70"/>
  <c r="N1425" i="70"/>
  <c r="L1709" i="70"/>
  <c r="L1678" i="70"/>
  <c r="J1793" i="70"/>
  <c r="M1877" i="70"/>
  <c r="M1878" i="70"/>
  <c r="L1737" i="70"/>
  <c r="L1740" i="70"/>
  <c r="K1712" i="70"/>
  <c r="N1368" i="70"/>
  <c r="J1425" i="70"/>
  <c r="M1481" i="70"/>
  <c r="M1449" i="70"/>
  <c r="M1660" i="70"/>
  <c r="L1580" i="70"/>
  <c r="N1716" i="70"/>
  <c r="M1645" i="70"/>
  <c r="K1732" i="70"/>
  <c r="L1598" i="70"/>
  <c r="J1924" i="70"/>
  <c r="M1653" i="70"/>
  <c r="K1665" i="70"/>
  <c r="L1801" i="70"/>
  <c r="M1336" i="70"/>
  <c r="M1601" i="70"/>
  <c r="M1446" i="70"/>
  <c r="N1814" i="70"/>
  <c r="K1770" i="70"/>
  <c r="K1569" i="70"/>
  <c r="M1630" i="70"/>
  <c r="L1867" i="70"/>
  <c r="J1761" i="70"/>
  <c r="N1917" i="70"/>
  <c r="L1903" i="70"/>
  <c r="N1929" i="70"/>
  <c r="K1336" i="70"/>
  <c r="J1386" i="70"/>
  <c r="K1316" i="70"/>
  <c r="K1270" i="70"/>
  <c r="J1288" i="70"/>
  <c r="L1564" i="70"/>
  <c r="J1323" i="70"/>
  <c r="M1499" i="70"/>
  <c r="K1664" i="70"/>
  <c r="L1576" i="70"/>
  <c r="K1602" i="70"/>
  <c r="M1769" i="70"/>
  <c r="K1654" i="70"/>
  <c r="N1693" i="70"/>
  <c r="J1696" i="70"/>
  <c r="L1841" i="70"/>
  <c r="L1887" i="70"/>
  <c r="M1401" i="70"/>
  <c r="K1439" i="70"/>
  <c r="K1277" i="70"/>
  <c r="N1486" i="70"/>
  <c r="N1669" i="70"/>
  <c r="K1504" i="70"/>
  <c r="L1549" i="70"/>
  <c r="N1715" i="70"/>
  <c r="N1859" i="70"/>
  <c r="L1779" i="70"/>
  <c r="K1645" i="70"/>
  <c r="L1770" i="70"/>
  <c r="K1598" i="70"/>
  <c r="J1598" i="70"/>
  <c r="M1686" i="70"/>
  <c r="N1761" i="70"/>
  <c r="N1709" i="70"/>
  <c r="J1859" i="70"/>
  <c r="M1929" i="70"/>
  <c r="L1504" i="70"/>
  <c r="J1540" i="70"/>
  <c r="L1725" i="70"/>
  <c r="M1725" i="70"/>
  <c r="M1924" i="70"/>
  <c r="N1785" i="70"/>
  <c r="L1785" i="70"/>
  <c r="L1793" i="70"/>
  <c r="N1712" i="70"/>
  <c r="L1617" i="70"/>
  <c r="K1933" i="70"/>
  <c r="N1878" i="70"/>
  <c r="J1661" i="70"/>
  <c r="J1828" i="70"/>
  <c r="M1867" i="70"/>
  <c r="K1662" i="70"/>
  <c r="J1795" i="70"/>
  <c r="J1659" i="70"/>
  <c r="L1837" i="70"/>
  <c r="J1700" i="70"/>
  <c r="L14" i="70"/>
  <c r="K1653" i="70"/>
  <c r="J4928" i="70"/>
  <c r="K1452" i="70"/>
  <c r="J1406" i="70"/>
  <c r="L4071" i="70"/>
  <c r="M14" i="70"/>
  <c r="M1277" i="70"/>
  <c r="K1549" i="70"/>
  <c r="K1465" i="70"/>
  <c r="M1661" i="70"/>
  <c r="L1761" i="70"/>
  <c r="M1785" i="70"/>
  <c r="J1877" i="70"/>
  <c r="M1673" i="70"/>
  <c r="N1940" i="70"/>
  <c r="M1580" i="70"/>
  <c r="L1795" i="70"/>
  <c r="K1496" i="70"/>
  <c r="K1368" i="70"/>
  <c r="K1441" i="70"/>
  <c r="N1617" i="70"/>
  <c r="N1740" i="70"/>
  <c r="J1919" i="70"/>
  <c r="L2001" i="70"/>
  <c r="M1715" i="70"/>
  <c r="M1827" i="70"/>
  <c r="L1690" i="70"/>
  <c r="L1917" i="70"/>
  <c r="K1700" i="70"/>
  <c r="L1919" i="70"/>
  <c r="K1669" i="70"/>
  <c r="L1732" i="70"/>
  <c r="L1784" i="70"/>
  <c r="J1770" i="70"/>
  <c r="L4479" i="70"/>
  <c r="K4263" i="70"/>
  <c r="J1427" i="70"/>
  <c r="M1072" i="70"/>
  <c r="N1353" i="70"/>
  <c r="M1519" i="70"/>
  <c r="N1557" i="70"/>
  <c r="N1446" i="70"/>
  <c r="N1601" i="70"/>
  <c r="M1465" i="70"/>
  <c r="K1768" i="70"/>
  <c r="N1768" i="70"/>
  <c r="J1821" i="70"/>
  <c r="K1917" i="70"/>
  <c r="K1673" i="70"/>
  <c r="L1940" i="70"/>
  <c r="J1889" i="70"/>
  <c r="J1478" i="70"/>
  <c r="N1328" i="70"/>
  <c r="L1538" i="70"/>
  <c r="M1783" i="70"/>
  <c r="J1784" i="70"/>
  <c r="N1678" i="70"/>
  <c r="K1737" i="70"/>
  <c r="L1662" i="70"/>
  <c r="L1924" i="70"/>
  <c r="K1919" i="70"/>
  <c r="L1540" i="70"/>
  <c r="N1496" i="70"/>
  <c r="K1877" i="70"/>
  <c r="K1678" i="70"/>
  <c r="L800" i="70"/>
  <c r="N960" i="70"/>
  <c r="L1315" i="70"/>
  <c r="L1336" i="70"/>
  <c r="M1353" i="70"/>
  <c r="K1425" i="70"/>
  <c r="N1519" i="70"/>
  <c r="N1549" i="70"/>
  <c r="K1486" i="70"/>
  <c r="M1618" i="70"/>
  <c r="M1716" i="70"/>
  <c r="M1732" i="70"/>
  <c r="K1686" i="70"/>
  <c r="K1709" i="70"/>
  <c r="M1889" i="70"/>
  <c r="N1889" i="70"/>
  <c r="M1872" i="70"/>
  <c r="L1289" i="70"/>
  <c r="J1441" i="70"/>
  <c r="M1551" i="70"/>
  <c r="J1678" i="70"/>
  <c r="M1728" i="70"/>
  <c r="J1940" i="70"/>
  <c r="K1304" i="70"/>
  <c r="L1708" i="70"/>
  <c r="K1801" i="70"/>
  <c r="J1997" i="70"/>
  <c r="L1885" i="70"/>
  <c r="K1761" i="70"/>
  <c r="K1903" i="70"/>
  <c r="N1752" i="70"/>
  <c r="K1827" i="70"/>
  <c r="K1152" i="70"/>
  <c r="L1401" i="70"/>
  <c r="J1551" i="70"/>
  <c r="L1557" i="70"/>
  <c r="J1486" i="70"/>
  <c r="N1580" i="70"/>
  <c r="K1779" i="70"/>
  <c r="M1635" i="70"/>
  <c r="M1801" i="70"/>
  <c r="J1709" i="70"/>
  <c r="J1712" i="70"/>
  <c r="M1828" i="70"/>
  <c r="M2001" i="70"/>
  <c r="K1872" i="70"/>
  <c r="N1867" i="70"/>
  <c r="J1557" i="70"/>
  <c r="M1587" i="70"/>
  <c r="M1678" i="70"/>
  <c r="J1728" i="70"/>
  <c r="J1699" i="70"/>
  <c r="J1653" i="70"/>
  <c r="K1828" i="70"/>
  <c r="M1885" i="70"/>
  <c r="L1601" i="70"/>
  <c r="K1557" i="70"/>
  <c r="N14" i="70"/>
  <c r="L1368" i="70"/>
  <c r="N1401" i="70"/>
  <c r="N1569" i="70"/>
  <c r="L1488" i="70"/>
  <c r="J1827" i="70"/>
  <c r="K1635" i="70"/>
  <c r="J1715" i="70"/>
  <c r="N1821" i="70"/>
  <c r="N1837" i="70"/>
  <c r="J1867" i="70"/>
  <c r="L1328" i="70"/>
  <c r="K1540" i="70"/>
  <c r="K1401" i="70"/>
  <c r="K1690" i="70"/>
  <c r="J1768" i="70"/>
  <c r="N1997" i="70"/>
  <c r="J1645" i="70"/>
  <c r="J1872" i="70"/>
  <c r="M1699" i="70"/>
  <c r="L1256" i="70"/>
  <c r="N2" i="70"/>
  <c r="J1569" i="70"/>
  <c r="M1617" i="70"/>
  <c r="L1496" i="70"/>
  <c r="J1488" i="70"/>
  <c r="L1786" i="70"/>
  <c r="L1699" i="70"/>
  <c r="J1635" i="70"/>
  <c r="N1686" i="70"/>
  <c r="K1821" i="70"/>
  <c r="J1837" i="70"/>
  <c r="M1767" i="70"/>
  <c r="J1439" i="70"/>
  <c r="J1549" i="70"/>
  <c r="N1630" i="70"/>
  <c r="N1441" i="70"/>
  <c r="L1686" i="70"/>
  <c r="M1752" i="70"/>
  <c r="J1786" i="70"/>
  <c r="L1933" i="70"/>
  <c r="M1690" i="70"/>
  <c r="K1783" i="70"/>
  <c r="M1712" i="70"/>
  <c r="M1496" i="70"/>
  <c r="K1601" i="70"/>
  <c r="M1917" i="70"/>
  <c r="L1486" i="70"/>
  <c r="K1924" i="70"/>
  <c r="L1889" i="70"/>
  <c r="L18" i="70"/>
  <c r="L1569" i="70"/>
  <c r="K1399" i="70"/>
  <c r="J1347" i="70"/>
  <c r="N1301" i="70"/>
  <c r="J1494" i="70"/>
  <c r="N1559" i="70"/>
  <c r="K2" i="70"/>
  <c r="M1441" i="70"/>
  <c r="M1504" i="70"/>
  <c r="N1504" i="70"/>
  <c r="N1587" i="70"/>
  <c r="M1793" i="70"/>
  <c r="K1708" i="70"/>
  <c r="N1708" i="70"/>
  <c r="N1571" i="70"/>
  <c r="M1768" i="70"/>
  <c r="N1725" i="70"/>
  <c r="L1752" i="70"/>
  <c r="K1767" i="70"/>
  <c r="K14" i="70"/>
  <c r="L1929" i="70"/>
  <c r="N1885" i="70"/>
  <c r="L1630" i="70"/>
  <c r="L1645" i="70"/>
  <c r="L1481" i="70"/>
  <c r="K1786" i="70"/>
  <c r="J1903" i="70"/>
  <c r="N1793" i="70"/>
  <c r="J1783" i="70"/>
  <c r="N1449" i="70"/>
  <c r="K1878" i="70"/>
  <c r="J1708" i="70"/>
  <c r="N1635" i="70"/>
  <c r="J1094" i="70"/>
  <c r="K1280" i="70"/>
  <c r="L1249" i="70"/>
  <c r="J2" i="70"/>
  <c r="J1277" i="70"/>
  <c r="N1659" i="70"/>
  <c r="L1724" i="70"/>
  <c r="K1660" i="70"/>
  <c r="M1571" i="70"/>
  <c r="J1767" i="70"/>
  <c r="N2001" i="70"/>
  <c r="J1538" i="70"/>
  <c r="L1519" i="70"/>
  <c r="K1997" i="70"/>
  <c r="J1737" i="70"/>
  <c r="N1795" i="70"/>
  <c r="L1478" i="70"/>
  <c r="K1793" i="70"/>
  <c r="K1551" i="70"/>
  <c r="M1740" i="70"/>
  <c r="K1072" i="70"/>
  <c r="J18" i="70"/>
  <c r="L1439" i="70"/>
  <c r="K1630" i="70"/>
  <c r="J1346" i="70"/>
  <c r="M1102" i="70"/>
  <c r="J1305" i="70"/>
  <c r="N1281" i="70"/>
  <c r="K1289" i="70"/>
  <c r="J1580" i="70"/>
  <c r="N1618" i="70"/>
  <c r="M1659" i="70"/>
  <c r="K1571" i="70"/>
  <c r="N1737" i="70"/>
  <c r="J1690" i="70"/>
  <c r="N1767" i="70"/>
  <c r="M1814" i="70"/>
  <c r="N1798" i="70"/>
  <c r="M1662" i="70"/>
  <c r="L1653" i="70"/>
  <c r="J1617" i="70"/>
  <c r="J1732" i="70"/>
  <c r="M1779" i="70"/>
  <c r="K1725" i="70"/>
  <c r="L1449" i="70"/>
  <c r="L1878" i="70"/>
  <c r="L1618" i="70"/>
  <c r="M1737" i="70"/>
  <c r="J1662" i="70"/>
  <c r="N1872" i="70"/>
  <c r="N878" i="70"/>
  <c r="J830" i="70"/>
  <c r="M1423" i="70"/>
  <c r="K970" i="70"/>
  <c r="J1098" i="70"/>
  <c r="K1226" i="70"/>
  <c r="K1156" i="70"/>
  <c r="J1412" i="70"/>
  <c r="K1069" i="70"/>
  <c r="L1110" i="70"/>
  <c r="L1366" i="70"/>
  <c r="K1369" i="70"/>
  <c r="L1304" i="70"/>
  <c r="K1612" i="70"/>
  <c r="M2" i="70"/>
  <c r="J1328" i="70"/>
  <c r="J1289" i="70"/>
  <c r="L1659" i="70"/>
  <c r="M1821" i="70"/>
  <c r="L1814" i="70"/>
  <c r="M1798" i="70"/>
  <c r="N1903" i="70"/>
  <c r="J1665" i="70"/>
  <c r="J1779" i="70"/>
  <c r="N1665" i="70"/>
  <c r="N1724" i="70"/>
  <c r="J1878" i="70"/>
  <c r="J1740" i="70"/>
  <c r="J1716" i="70"/>
  <c r="M4561" i="70"/>
  <c r="K1303" i="70"/>
  <c r="M1379" i="70"/>
  <c r="J1036" i="70"/>
  <c r="J1164" i="70"/>
  <c r="J944" i="70"/>
  <c r="N1077" i="70"/>
  <c r="M1205" i="70"/>
  <c r="J1374" i="70"/>
  <c r="N1289" i="70"/>
  <c r="M1478" i="70"/>
  <c r="K1618" i="70"/>
  <c r="N1598" i="70"/>
  <c r="K1814" i="70"/>
  <c r="L1798" i="70"/>
  <c r="J1449" i="70"/>
  <c r="M1665" i="70"/>
  <c r="K1716" i="70"/>
  <c r="M1919" i="70"/>
  <c r="K1478" i="70"/>
  <c r="K1798" i="70"/>
  <c r="N1378" i="70"/>
  <c r="N1349" i="70"/>
  <c r="K1424" i="70"/>
  <c r="N1887" i="70"/>
  <c r="M1354" i="70"/>
  <c r="M1371" i="70"/>
  <c r="K1323" i="70"/>
  <c r="L1639" i="70"/>
  <c r="M885" i="70"/>
  <c r="J1887" i="70"/>
  <c r="M1677" i="70"/>
  <c r="L1596" i="70"/>
  <c r="J2637" i="70"/>
  <c r="N1564" i="70"/>
  <c r="N1985" i="70"/>
  <c r="K1555" i="70"/>
  <c r="M1812" i="70"/>
  <c r="K1683" i="70"/>
  <c r="J1389" i="70"/>
  <c r="J1073" i="70"/>
  <c r="K1754" i="70"/>
  <c r="K1641" i="70"/>
  <c r="L1683" i="70"/>
  <c r="M1602" i="70"/>
  <c r="K1417" i="70"/>
  <c r="K4935" i="70"/>
  <c r="N1719" i="70"/>
  <c r="N1908" i="70"/>
  <c r="N1633" i="70"/>
  <c r="N1811" i="70"/>
  <c r="M1644" i="70"/>
  <c r="J1352" i="70"/>
  <c r="N1360" i="70"/>
  <c r="J1604" i="70"/>
  <c r="L1650" i="70"/>
  <c r="N1841" i="70"/>
  <c r="K1576" i="70"/>
  <c r="J1812" i="70"/>
  <c r="N1447" i="70"/>
  <c r="K1585" i="70"/>
  <c r="N1416" i="70"/>
  <c r="L1499" i="70"/>
  <c r="M1447" i="70"/>
  <c r="L1602" i="70"/>
  <c r="K1644" i="70"/>
  <c r="J1576" i="70"/>
  <c r="J1641" i="70"/>
  <c r="K1677" i="70"/>
  <c r="J1602" i="70"/>
  <c r="N1639" i="70"/>
  <c r="L1693" i="70"/>
  <c r="J1680" i="70"/>
  <c r="J1649" i="70"/>
  <c r="M1692" i="70"/>
  <c r="K1633" i="70"/>
  <c r="K1985" i="70"/>
  <c r="L1849" i="70"/>
  <c r="J1854" i="70"/>
  <c r="N1022" i="70"/>
  <c r="J1447" i="70"/>
  <c r="K1480" i="70"/>
  <c r="L1684" i="70"/>
  <c r="M1576" i="70"/>
  <c r="N1763" i="70"/>
  <c r="N1683" i="70"/>
  <c r="N1754" i="70"/>
  <c r="J16" i="70"/>
  <c r="J1692" i="70"/>
  <c r="J1841" i="70"/>
  <c r="L1782" i="70"/>
  <c r="N1696" i="70"/>
  <c r="L1447" i="70"/>
  <c r="M1323" i="70"/>
  <c r="N1499" i="70"/>
  <c r="K1908" i="70"/>
  <c r="J1985" i="70"/>
  <c r="M1751" i="70"/>
  <c r="N1692" i="70"/>
  <c r="N1602" i="70"/>
  <c r="J1974" i="70"/>
  <c r="K1974" i="70"/>
  <c r="K1805" i="70"/>
  <c r="J1340" i="70"/>
  <c r="M1533" i="70"/>
  <c r="K1518" i="70"/>
  <c r="L1585" i="70"/>
  <c r="M1518" i="70"/>
  <c r="K1623" i="70"/>
  <c r="K1693" i="70"/>
  <c r="M1841" i="70"/>
  <c r="N16" i="70"/>
  <c r="J1664" i="70"/>
  <c r="M1623" i="70"/>
  <c r="J1751" i="70"/>
  <c r="K1849" i="70"/>
  <c r="L1719" i="70"/>
  <c r="N1480" i="70"/>
  <c r="M1763" i="70"/>
  <c r="N1376" i="70"/>
  <c r="N1323" i="70"/>
  <c r="M1416" i="70"/>
  <c r="N1531" i="70"/>
  <c r="K1639" i="70"/>
  <c r="L1763" i="70"/>
  <c r="M1684" i="70"/>
  <c r="L1323" i="70"/>
  <c r="J1693" i="70"/>
  <c r="L1769" i="70"/>
  <c r="K1769" i="70"/>
  <c r="J1416" i="70"/>
  <c r="N1533" i="70"/>
  <c r="J1623" i="70"/>
  <c r="N1518" i="70"/>
  <c r="N1751" i="70"/>
  <c r="K1692" i="70"/>
  <c r="K1841" i="70"/>
  <c r="M1913" i="70"/>
  <c r="K1684" i="70"/>
  <c r="M1693" i="70"/>
  <c r="J1805" i="70"/>
  <c r="L1696" i="70"/>
  <c r="M1754" i="70"/>
  <c r="M1811" i="70"/>
  <c r="L1416" i="70"/>
  <c r="J1639" i="70"/>
  <c r="M1782" i="70"/>
  <c r="J1769" i="70"/>
  <c r="M1985" i="70"/>
  <c r="N1684" i="70"/>
  <c r="N1623" i="70"/>
  <c r="N1849" i="70"/>
  <c r="N1901" i="70"/>
  <c r="K1696" i="70"/>
  <c r="J1754" i="70"/>
  <c r="N1913" i="70"/>
  <c r="L1633" i="70"/>
  <c r="M1908" i="70"/>
  <c r="M1654" i="70"/>
  <c r="K1649" i="70"/>
  <c r="M1564" i="70"/>
  <c r="N1585" i="70"/>
  <c r="M1555" i="70"/>
  <c r="L1664" i="70"/>
  <c r="M1651" i="70"/>
  <c r="N1769" i="70"/>
  <c r="N1644" i="70"/>
  <c r="J1811" i="70"/>
  <c r="M1683" i="70"/>
  <c r="J1913" i="70"/>
  <c r="L1677" i="70"/>
  <c r="N1641" i="70"/>
  <c r="J1981" i="70"/>
  <c r="J1763" i="70"/>
  <c r="J1782" i="70"/>
  <c r="L16" i="70"/>
  <c r="M1974" i="70"/>
  <c r="J1849" i="70"/>
  <c r="K1981" i="70"/>
  <c r="M1680" i="70"/>
  <c r="J1533" i="70"/>
  <c r="J1585" i="70"/>
  <c r="N1555" i="70"/>
  <c r="K1651" i="70"/>
  <c r="L1644" i="70"/>
  <c r="M1901" i="70"/>
  <c r="J1677" i="70"/>
  <c r="K1531" i="70"/>
  <c r="N1649" i="70"/>
  <c r="K1782" i="70"/>
  <c r="J1531" i="70"/>
  <c r="N1664" i="70"/>
  <c r="L1480" i="70"/>
  <c r="L1901" i="70"/>
  <c r="J1388" i="70"/>
  <c r="L1429" i="70"/>
  <c r="N1342" i="70"/>
  <c r="M1184" i="70"/>
  <c r="J1312" i="70"/>
  <c r="L1470" i="70"/>
  <c r="J1588" i="70"/>
  <c r="N1597" i="70"/>
  <c r="K1634" i="70"/>
  <c r="L1680" i="70"/>
  <c r="J1651" i="70"/>
  <c r="N1805" i="70"/>
  <c r="M1719" i="70"/>
  <c r="K16" i="70"/>
  <c r="L1751" i="70"/>
  <c r="K1533" i="70"/>
  <c r="N1981" i="70"/>
  <c r="M1480" i="70"/>
  <c r="N1974" i="70"/>
  <c r="M1664" i="70"/>
  <c r="M1344" i="70"/>
  <c r="N1654" i="70"/>
  <c r="L1518" i="70"/>
  <c r="K1913" i="70"/>
  <c r="J1499" i="70"/>
  <c r="M1696" i="70"/>
  <c r="L1854" i="70"/>
  <c r="L1649" i="70"/>
  <c r="J1555" i="70"/>
  <c r="J1901" i="70"/>
  <c r="N1854" i="70"/>
  <c r="K1521" i="70"/>
  <c r="L1376" i="70"/>
  <c r="M1531" i="70"/>
  <c r="L1654" i="70"/>
  <c r="N1651" i="70"/>
  <c r="M1887" i="70"/>
  <c r="N1680" i="70"/>
  <c r="K1376" i="70"/>
  <c r="M1805" i="70"/>
  <c r="J1654" i="70"/>
  <c r="L1981" i="70"/>
  <c r="J1633" i="70"/>
  <c r="K1564" i="70"/>
  <c r="K1812" i="70"/>
  <c r="K1719" i="70"/>
  <c r="L1812" i="70"/>
  <c r="J1362" i="70"/>
  <c r="L1217" i="70"/>
  <c r="L1475" i="70"/>
  <c r="N1576" i="70"/>
  <c r="M1641" i="70"/>
  <c r="M1854" i="70"/>
  <c r="J1908" i="70"/>
  <c r="K1887" i="70"/>
  <c r="M1376" i="70"/>
  <c r="K1499" i="70"/>
  <c r="J1564" i="70"/>
  <c r="L1811" i="70"/>
  <c r="K4563" i="70"/>
  <c r="N1398" i="70"/>
  <c r="L4063" i="70"/>
  <c r="L1332" i="70"/>
  <c r="J1410" i="70"/>
  <c r="J1294" i="70"/>
  <c r="L1097" i="70"/>
  <c r="N1302" i="70"/>
  <c r="M1272" i="70"/>
  <c r="J848" i="70"/>
  <c r="K1208" i="70"/>
  <c r="K1355" i="70"/>
  <c r="M1232" i="70"/>
  <c r="M1605" i="70"/>
  <c r="M1404" i="70"/>
  <c r="L1433" i="70"/>
  <c r="L1384" i="70"/>
  <c r="M1225" i="70"/>
  <c r="L956" i="70"/>
  <c r="M1501" i="70"/>
  <c r="J1516" i="70"/>
  <c r="J1483" i="70"/>
  <c r="J1524" i="70"/>
  <c r="L4031" i="70"/>
  <c r="J978" i="70"/>
  <c r="L1106" i="70"/>
  <c r="J1234" i="70"/>
  <c r="N1456" i="70"/>
  <c r="L1409" i="70"/>
  <c r="M1526" i="70"/>
  <c r="M1620" i="70"/>
  <c r="L1561" i="70"/>
  <c r="L4652" i="70"/>
  <c r="L1472" i="70"/>
  <c r="J1553" i="70"/>
  <c r="K1297" i="70"/>
  <c r="J1329" i="70"/>
  <c r="J1546" i="70"/>
  <c r="L1273" i="70"/>
  <c r="L1209" i="70"/>
  <c r="N1512" i="70"/>
  <c r="N1467" i="70"/>
  <c r="N1544" i="70"/>
  <c r="K1393" i="70"/>
  <c r="L1507" i="70"/>
  <c r="K1361" i="70"/>
  <c r="L1567" i="70"/>
  <c r="K1484" i="70"/>
  <c r="M1471" i="70"/>
  <c r="M955" i="70"/>
  <c r="J1570" i="70"/>
  <c r="L1515" i="70"/>
  <c r="N991" i="70"/>
  <c r="N1119" i="70"/>
  <c r="K1247" i="70"/>
  <c r="K1337" i="70"/>
  <c r="M1377" i="70"/>
  <c r="L1487" i="70"/>
  <c r="L1432" i="70"/>
  <c r="J1437" i="70"/>
  <c r="J1542" i="70"/>
  <c r="J1355" i="70"/>
  <c r="N1361" i="70"/>
  <c r="M1361" i="70"/>
  <c r="N1338" i="70"/>
  <c r="N1514" i="70"/>
  <c r="L853" i="70"/>
  <c r="J983" i="70"/>
  <c r="N4968" i="70"/>
  <c r="N1187" i="70"/>
  <c r="N926" i="70"/>
  <c r="N1364" i="70"/>
  <c r="N1454" i="70"/>
  <c r="K1527" i="70"/>
  <c r="J1556" i="70"/>
  <c r="M1284" i="70"/>
  <c r="M1454" i="70"/>
  <c r="K1529" i="70"/>
  <c r="L1632" i="70"/>
  <c r="N1612" i="70"/>
  <c r="J955" i="70"/>
  <c r="N1516" i="70"/>
  <c r="J1226" i="70"/>
  <c r="J970" i="70"/>
  <c r="N1366" i="70"/>
  <c r="N992" i="70"/>
  <c r="J1458" i="70"/>
  <c r="L1200" i="70"/>
  <c r="L1385" i="70"/>
  <c r="K853" i="70"/>
  <c r="L1296" i="70"/>
  <c r="N1423" i="70"/>
  <c r="M1612" i="70"/>
  <c r="N970" i="70"/>
  <c r="N1658" i="70"/>
  <c r="M1366" i="70"/>
  <c r="L762" i="70"/>
  <c r="L1396" i="70"/>
  <c r="K1309" i="70"/>
  <c r="L2737" i="70"/>
  <c r="L1118" i="70"/>
  <c r="N1354" i="70"/>
  <c r="M1515" i="70"/>
  <c r="L1570" i="70"/>
  <c r="N955" i="70"/>
  <c r="N1524" i="70"/>
  <c r="K1570" i="70"/>
  <c r="K830" i="70"/>
  <c r="L955" i="70"/>
  <c r="M1098" i="70"/>
  <c r="J1325" i="70"/>
  <c r="N1371" i="70"/>
  <c r="N1570" i="70"/>
  <c r="M1304" i="70"/>
  <c r="J1621" i="70"/>
  <c r="M1325" i="70"/>
  <c r="K1524" i="70"/>
  <c r="M1632" i="70"/>
  <c r="J1364" i="70"/>
  <c r="M1621" i="70"/>
  <c r="N853" i="70"/>
  <c r="N1325" i="70"/>
  <c r="N1501" i="70"/>
  <c r="L1319" i="70"/>
  <c r="J912" i="70"/>
  <c r="M830" i="70"/>
  <c r="M970" i="70"/>
  <c r="J1498" i="70"/>
  <c r="L1364" i="70"/>
  <c r="J1501" i="70"/>
  <c r="L4592" i="70"/>
  <c r="K1366" i="70"/>
  <c r="N1412" i="70"/>
  <c r="L1423" i="70"/>
  <c r="L1527" i="70"/>
  <c r="K1498" i="70"/>
  <c r="N1529" i="70"/>
  <c r="L1501" i="70"/>
  <c r="K4788" i="70"/>
  <c r="L1411" i="70"/>
  <c r="L1371" i="70"/>
  <c r="M1412" i="70"/>
  <c r="N1483" i="70"/>
  <c r="M1516" i="70"/>
  <c r="N1304" i="70"/>
  <c r="M1369" i="70"/>
  <c r="J926" i="70"/>
  <c r="N1419" i="70"/>
  <c r="L1354" i="70"/>
  <c r="K1098" i="70"/>
  <c r="L832" i="70"/>
  <c r="L970" i="70"/>
  <c r="K1412" i="70"/>
  <c r="J1529" i="70"/>
  <c r="K1658" i="70"/>
  <c r="M1226" i="70"/>
  <c r="M1483" i="70"/>
  <c r="K1483" i="70"/>
  <c r="J1354" i="70"/>
  <c r="J1307" i="70"/>
  <c r="N1527" i="70"/>
  <c r="K1371" i="70"/>
  <c r="N1369" i="70"/>
  <c r="K1284" i="70"/>
  <c r="N1515" i="70"/>
  <c r="M1527" i="70"/>
  <c r="L1369" i="70"/>
  <c r="L1226" i="70"/>
  <c r="J1369" i="70"/>
  <c r="J1371" i="70"/>
  <c r="M4784" i="70"/>
  <c r="L4950" i="70"/>
  <c r="M4968" i="70"/>
  <c r="J1527" i="70"/>
  <c r="J1515" i="70"/>
  <c r="K1501" i="70"/>
  <c r="L1498" i="70"/>
  <c r="K1552" i="70"/>
  <c r="K1479" i="70"/>
  <c r="M1568" i="70"/>
  <c r="N1577" i="70"/>
  <c r="L1594" i="70"/>
  <c r="N1292" i="70"/>
  <c r="J920" i="70"/>
  <c r="N1067" i="70"/>
  <c r="K1195" i="70"/>
  <c r="N4729" i="70"/>
  <c r="N4857" i="70"/>
  <c r="J1041" i="70"/>
  <c r="L4364" i="70"/>
  <c r="N1578" i="70"/>
  <c r="M1345" i="70"/>
  <c r="M4290" i="70"/>
  <c r="L3051" i="70"/>
  <c r="M1254" i="70"/>
  <c r="M1234" i="70"/>
  <c r="L1362" i="70"/>
  <c r="M1036" i="70"/>
  <c r="K1562" i="70"/>
  <c r="K1525" i="70"/>
  <c r="L1024" i="70"/>
  <c r="J1487" i="70"/>
  <c r="J4252" i="70"/>
  <c r="N4840" i="70"/>
  <c r="M4519" i="70"/>
  <c r="K4839" i="70"/>
  <c r="K1431" i="70"/>
  <c r="J1320" i="70"/>
  <c r="L1434" i="70"/>
  <c r="M1464" i="70"/>
  <c r="K1543" i="70"/>
  <c r="N1254" i="70"/>
  <c r="K1118" i="70"/>
  <c r="N1552" i="70"/>
  <c r="M1432" i="70"/>
  <c r="K1041" i="70"/>
  <c r="J1552" i="70"/>
  <c r="M944" i="70"/>
  <c r="L1408" i="70"/>
  <c r="N1455" i="70"/>
  <c r="M1523" i="70"/>
  <c r="J4892" i="70"/>
  <c r="J1472" i="70"/>
  <c r="K1432" i="70"/>
  <c r="L4446" i="70"/>
  <c r="L4965" i="70"/>
  <c r="M1000" i="70"/>
  <c r="L1094" i="70"/>
  <c r="N1350" i="70"/>
  <c r="J1482" i="70"/>
  <c r="M1491" i="70"/>
  <c r="L1554" i="70"/>
  <c r="L1464" i="70"/>
  <c r="L1329" i="70"/>
  <c r="K1594" i="70"/>
  <c r="M836" i="70"/>
  <c r="K1456" i="70"/>
  <c r="N794" i="70"/>
  <c r="M4530" i="70"/>
  <c r="M948" i="70"/>
  <c r="L961" i="70"/>
  <c r="L1471" i="70"/>
  <c r="M1537" i="70"/>
  <c r="K1024" i="70"/>
  <c r="K1374" i="70"/>
  <c r="L1553" i="70"/>
  <c r="L4748" i="70"/>
  <c r="N1036" i="70"/>
  <c r="J1065" i="70"/>
  <c r="N1320" i="70"/>
  <c r="N1247" i="70"/>
  <c r="L978" i="70"/>
  <c r="K836" i="70"/>
  <c r="N1337" i="70"/>
  <c r="L1303" i="70"/>
  <c r="K1379" i="70"/>
  <c r="K1509" i="70"/>
  <c r="M1164" i="70"/>
  <c r="L1164" i="70"/>
  <c r="L1205" i="70"/>
  <c r="M1337" i="70"/>
  <c r="N1345" i="70"/>
  <c r="K1067" i="70"/>
  <c r="K1205" i="70"/>
  <c r="N920" i="70"/>
  <c r="K978" i="70"/>
  <c r="L1337" i="70"/>
  <c r="N4951" i="70"/>
  <c r="J1205" i="70"/>
  <c r="J1577" i="70"/>
  <c r="N1351" i="70"/>
  <c r="N1329" i="70"/>
  <c r="K1656" i="70"/>
  <c r="L1374" i="70"/>
  <c r="M1362" i="70"/>
  <c r="M1106" i="70"/>
  <c r="K824" i="70"/>
  <c r="J861" i="70"/>
  <c r="K1362" i="70"/>
  <c r="N1377" i="70"/>
  <c r="M1578" i="70"/>
  <c r="K1487" i="70"/>
  <c r="K920" i="70"/>
  <c r="K1546" i="70"/>
  <c r="J1456" i="70"/>
  <c r="L920" i="70"/>
  <c r="J1345" i="70"/>
  <c r="J1273" i="70"/>
  <c r="K1377" i="70"/>
  <c r="L1297" i="70"/>
  <c r="J1636" i="70"/>
  <c r="N1534" i="70"/>
  <c r="K1164" i="70"/>
  <c r="N1432" i="70"/>
  <c r="L1534" i="70"/>
  <c r="L1656" i="70"/>
  <c r="M861" i="70"/>
  <c r="L4729" i="70"/>
  <c r="J1195" i="70"/>
  <c r="K4765" i="70"/>
  <c r="N1041" i="70"/>
  <c r="N3951" i="70"/>
  <c r="N862" i="70"/>
  <c r="M4403" i="70"/>
  <c r="L4199" i="70"/>
  <c r="L4519" i="70"/>
  <c r="J1126" i="70"/>
  <c r="N1490" i="70"/>
  <c r="L1453" i="70"/>
  <c r="L1517" i="70"/>
  <c r="N1413" i="70"/>
  <c r="N1532" i="70"/>
  <c r="N871" i="70"/>
  <c r="J898" i="70"/>
  <c r="N1431" i="70"/>
  <c r="M1048" i="70"/>
  <c r="K1463" i="70"/>
  <c r="M1443" i="70"/>
  <c r="K1413" i="70"/>
  <c r="K1453" i="70"/>
  <c r="K1650" i="70"/>
  <c r="M1384" i="70"/>
  <c r="J1505" i="70"/>
  <c r="K1514" i="70"/>
  <c r="L1407" i="70"/>
  <c r="L1502" i="70"/>
  <c r="L1522" i="70"/>
  <c r="N1126" i="70"/>
  <c r="K1360" i="70"/>
  <c r="L1514" i="70"/>
  <c r="N1650" i="70"/>
  <c r="J1624" i="70"/>
  <c r="N1225" i="70"/>
  <c r="J1517" i="70"/>
  <c r="J4839" i="70"/>
  <c r="J990" i="70"/>
  <c r="N1506" i="70"/>
  <c r="M1552" i="70"/>
  <c r="N1433" i="70"/>
  <c r="K1493" i="70"/>
  <c r="L1352" i="70"/>
  <c r="L1225" i="70"/>
  <c r="N1562" i="70"/>
  <c r="J1493" i="70"/>
  <c r="N1479" i="70"/>
  <c r="L1360" i="70"/>
  <c r="J1514" i="70"/>
  <c r="L1490" i="70"/>
  <c r="J1471" i="70"/>
  <c r="L1613" i="70"/>
  <c r="L1126" i="70"/>
  <c r="K1542" i="70"/>
  <c r="M1493" i="70"/>
  <c r="L1413" i="70"/>
  <c r="J1613" i="70"/>
  <c r="M1360" i="70"/>
  <c r="J998" i="70"/>
  <c r="L1232" i="70"/>
  <c r="K1238" i="70"/>
  <c r="L1463" i="70"/>
  <c r="M1126" i="70"/>
  <c r="M1517" i="70"/>
  <c r="M934" i="70"/>
  <c r="K966" i="70"/>
  <c r="N1168" i="70"/>
  <c r="K993" i="70"/>
  <c r="N958" i="70"/>
  <c r="M4811" i="70"/>
  <c r="L1240" i="70"/>
  <c r="K1048" i="70"/>
  <c r="N1420" i="70"/>
  <c r="K1370" i="70"/>
  <c r="J1292" i="70"/>
  <c r="K1442" i="70"/>
  <c r="J1431" i="70"/>
  <c r="J1532" i="70"/>
  <c r="L1503" i="70"/>
  <c r="M1490" i="70"/>
  <c r="K1310" i="70"/>
  <c r="M1453" i="70"/>
  <c r="L1506" i="70"/>
  <c r="J1413" i="70"/>
  <c r="L1462" i="70"/>
  <c r="K4252" i="70"/>
  <c r="N4290" i="70"/>
  <c r="K4840" i="70"/>
  <c r="M4792" i="70"/>
  <c r="L4951" i="70"/>
  <c r="L836" i="70"/>
  <c r="L861" i="70"/>
  <c r="K4936" i="70"/>
  <c r="N968" i="70"/>
  <c r="L4854" i="70"/>
  <c r="J950" i="70"/>
  <c r="J1383" i="70"/>
  <c r="K1320" i="70"/>
  <c r="L1537" i="70"/>
  <c r="M1321" i="70"/>
  <c r="M1525" i="70"/>
  <c r="J1502" i="70"/>
  <c r="L1361" i="70"/>
  <c r="N4015" i="70"/>
  <c r="N836" i="70"/>
  <c r="L898" i="70"/>
  <c r="M1067" i="70"/>
  <c r="M1119" i="70"/>
  <c r="K1433" i="70"/>
  <c r="N1471" i="70"/>
  <c r="M1413" i="70"/>
  <c r="K1613" i="70"/>
  <c r="J1432" i="70"/>
  <c r="L1542" i="70"/>
  <c r="N1666" i="70"/>
  <c r="K1503" i="70"/>
  <c r="J871" i="70"/>
  <c r="M920" i="70"/>
  <c r="N944" i="70"/>
  <c r="K1281" i="70"/>
  <c r="N1500" i="70"/>
  <c r="K1384" i="70"/>
  <c r="K1620" i="70"/>
  <c r="M968" i="70"/>
  <c r="J1106" i="70"/>
  <c r="N1624" i="70"/>
  <c r="L1493" i="70"/>
  <c r="J1067" i="70"/>
  <c r="K1119" i="70"/>
  <c r="N1484" i="70"/>
  <c r="M1562" i="70"/>
  <c r="L1562" i="70"/>
  <c r="J4840" i="70"/>
  <c r="L1000" i="70"/>
  <c r="K961" i="70"/>
  <c r="L1036" i="70"/>
  <c r="N1383" i="70"/>
  <c r="N1305" i="70"/>
  <c r="M1463" i="70"/>
  <c r="N1333" i="70"/>
  <c r="N1517" i="70"/>
  <c r="J1393" i="70"/>
  <c r="K991" i="70"/>
  <c r="M1352" i="70"/>
  <c r="L1379" i="70"/>
  <c r="J1562" i="70"/>
  <c r="J1453" i="70"/>
  <c r="M1487" i="70"/>
  <c r="M1320" i="70"/>
  <c r="N1443" i="70"/>
  <c r="J1217" i="70"/>
  <c r="K1517" i="70"/>
  <c r="J1605" i="70"/>
  <c r="K1126" i="70"/>
  <c r="L1578" i="70"/>
  <c r="L813" i="70"/>
  <c r="M4252" i="70"/>
  <c r="M4840" i="70"/>
  <c r="K4446" i="70"/>
  <c r="J1616" i="70"/>
  <c r="M1041" i="70"/>
  <c r="L968" i="70"/>
  <c r="K1036" i="70"/>
  <c r="M1217" i="70"/>
  <c r="M1409" i="70"/>
  <c r="J1433" i="70"/>
  <c r="J1522" i="70"/>
  <c r="M1333" i="70"/>
  <c r="M1393" i="70"/>
  <c r="L1065" i="70"/>
  <c r="N1362" i="70"/>
  <c r="J1379" i="70"/>
  <c r="K1500" i="70"/>
  <c r="L1500" i="70"/>
  <c r="M961" i="70"/>
  <c r="N1604" i="70"/>
  <c r="L1484" i="70"/>
  <c r="K1578" i="70"/>
  <c r="J805" i="70"/>
  <c r="K801" i="70"/>
  <c r="L4290" i="70"/>
  <c r="M4951" i="70"/>
  <c r="J4943" i="70"/>
  <c r="N1436" i="70"/>
  <c r="N1434" i="70"/>
  <c r="L1350" i="70"/>
  <c r="N1525" i="70"/>
  <c r="N1464" i="70"/>
  <c r="L1491" i="70"/>
  <c r="L1482" i="70"/>
  <c r="M1522" i="70"/>
  <c r="N1543" i="70"/>
  <c r="K1554" i="70"/>
  <c r="K1254" i="70"/>
  <c r="M1545" i="70"/>
  <c r="K1420" i="70"/>
  <c r="M978" i="70"/>
  <c r="L1119" i="70"/>
  <c r="K1217" i="70"/>
  <c r="J1225" i="70"/>
  <c r="K1321" i="70"/>
  <c r="N1238" i="70"/>
  <c r="M1433" i="70"/>
  <c r="L1333" i="70"/>
  <c r="N1453" i="70"/>
  <c r="L1604" i="70"/>
  <c r="M1604" i="70"/>
  <c r="M1500" i="70"/>
  <c r="K944" i="70"/>
  <c r="N1374" i="70"/>
  <c r="M1383" i="70"/>
  <c r="K1526" i="70"/>
  <c r="J1578" i="70"/>
  <c r="L1321" i="70"/>
  <c r="M1640" i="70"/>
  <c r="J1650" i="70"/>
  <c r="K1537" i="70"/>
  <c r="K1443" i="70"/>
  <c r="N4519" i="70"/>
  <c r="M4854" i="70"/>
  <c r="M4442" i="70"/>
  <c r="N4517" i="70"/>
  <c r="M4920" i="70"/>
  <c r="M929" i="70"/>
  <c r="L1014" i="70"/>
  <c r="N1106" i="70"/>
  <c r="K1234" i="70"/>
  <c r="J1321" i="70"/>
  <c r="K1249" i="70"/>
  <c r="N1462" i="70"/>
  <c r="M1514" i="70"/>
  <c r="K1333" i="70"/>
  <c r="K1491" i="70"/>
  <c r="N1613" i="70"/>
  <c r="M1506" i="70"/>
  <c r="N898" i="70"/>
  <c r="M991" i="70"/>
  <c r="M1442" i="70"/>
  <c r="K1383" i="70"/>
  <c r="N1303" i="70"/>
  <c r="K1640" i="70"/>
  <c r="M1065" i="70"/>
  <c r="N1620" i="70"/>
  <c r="J1384" i="70"/>
  <c r="M1094" i="70"/>
  <c r="N1094" i="70"/>
  <c r="M4446" i="70"/>
  <c r="K4854" i="70"/>
  <c r="K4729" i="70"/>
  <c r="K4070" i="70"/>
  <c r="L1338" i="70"/>
  <c r="L871" i="70"/>
  <c r="N1321" i="70"/>
  <c r="M1456" i="70"/>
  <c r="M1462" i="70"/>
  <c r="N1521" i="70"/>
  <c r="M1650" i="70"/>
  <c r="L1521" i="70"/>
  <c r="J1666" i="70"/>
  <c r="L1666" i="70"/>
  <c r="K1506" i="70"/>
  <c r="M1077" i="70"/>
  <c r="J991" i="70"/>
  <c r="M1247" i="70"/>
  <c r="N1234" i="70"/>
  <c r="J1620" i="70"/>
  <c r="M1238" i="70"/>
  <c r="M1303" i="70"/>
  <c r="J1640" i="70"/>
  <c r="K1287" i="70"/>
  <c r="K1409" i="70"/>
  <c r="K1502" i="70"/>
  <c r="K1534" i="70"/>
  <c r="K1604" i="70"/>
  <c r="N4446" i="70"/>
  <c r="J4936" i="70"/>
  <c r="L991" i="70"/>
  <c r="M1374" i="70"/>
  <c r="K1462" i="70"/>
  <c r="L1620" i="70"/>
  <c r="J1521" i="70"/>
  <c r="N1526" i="70"/>
  <c r="K1666" i="70"/>
  <c r="J1506" i="70"/>
  <c r="K1065" i="70"/>
  <c r="M1509" i="70"/>
  <c r="L1624" i="70"/>
  <c r="M1624" i="70"/>
  <c r="N1409" i="70"/>
  <c r="L1640" i="70"/>
  <c r="J1238" i="70"/>
  <c r="L1456" i="70"/>
  <c r="J1303" i="70"/>
  <c r="K1471" i="70"/>
  <c r="J961" i="70"/>
  <c r="N1475" i="70"/>
  <c r="J1507" i="70"/>
  <c r="N1542" i="70"/>
  <c r="L1383" i="70"/>
  <c r="K1350" i="70"/>
  <c r="K1106" i="70"/>
  <c r="J4519" i="70"/>
  <c r="K1089" i="70"/>
  <c r="L2516" i="70"/>
  <c r="N961" i="70"/>
  <c r="J968" i="70"/>
  <c r="L1067" i="70"/>
  <c r="K1077" i="70"/>
  <c r="J1360" i="70"/>
  <c r="J1350" i="70"/>
  <c r="L1234" i="70"/>
  <c r="J1377" i="70"/>
  <c r="J1462" i="70"/>
  <c r="M1513" i="70"/>
  <c r="J1526" i="70"/>
  <c r="L1526" i="70"/>
  <c r="L1355" i="70"/>
  <c r="L1195" i="70"/>
  <c r="K871" i="70"/>
  <c r="N1384" i="70"/>
  <c r="K1475" i="70"/>
  <c r="K968" i="70"/>
  <c r="L944" i="70"/>
  <c r="L1077" i="70"/>
  <c r="J1119" i="70"/>
  <c r="J1077" i="70"/>
  <c r="M1195" i="70"/>
  <c r="N1352" i="70"/>
  <c r="N1487" i="70"/>
  <c r="J1407" i="70"/>
  <c r="M1534" i="70"/>
  <c r="N1561" i="70"/>
  <c r="N861" i="70"/>
  <c r="M871" i="70"/>
  <c r="N1404" i="70"/>
  <c r="K1352" i="70"/>
  <c r="L1605" i="70"/>
  <c r="N978" i="70"/>
  <c r="J1475" i="70"/>
  <c r="N1513" i="70"/>
  <c r="N4839" i="70"/>
  <c r="J4951" i="70"/>
  <c r="M4610" i="70"/>
  <c r="K950" i="70"/>
  <c r="N1298" i="70"/>
  <c r="N1605" i="70"/>
  <c r="M1118" i="70"/>
  <c r="J1048" i="70"/>
  <c r="K1225" i="70"/>
  <c r="L1552" i="70"/>
  <c r="N1537" i="70"/>
  <c r="M1542" i="70"/>
  <c r="M1561" i="70"/>
  <c r="L1102" i="70"/>
  <c r="L1443" i="70"/>
  <c r="L1317" i="70"/>
  <c r="J1409" i="70"/>
  <c r="L1377" i="70"/>
  <c r="L1048" i="70"/>
  <c r="J1509" i="70"/>
  <c r="M1521" i="70"/>
  <c r="M1475" i="70"/>
  <c r="L1041" i="70"/>
  <c r="N1509" i="70"/>
  <c r="L1247" i="70"/>
  <c r="L4839" i="70"/>
  <c r="N1217" i="70"/>
  <c r="N1205" i="70"/>
  <c r="J1537" i="70"/>
  <c r="K1561" i="70"/>
  <c r="J1247" i="70"/>
  <c r="N1195" i="70"/>
  <c r="N1379" i="70"/>
  <c r="K4148" i="70"/>
  <c r="M4445" i="70"/>
  <c r="N4792" i="70"/>
  <c r="J4854" i="70"/>
  <c r="L1437" i="70"/>
  <c r="N1118" i="70"/>
  <c r="J1337" i="70"/>
  <c r="M1396" i="70"/>
  <c r="J1561" i="70"/>
  <c r="M898" i="70"/>
  <c r="N1164" i="70"/>
  <c r="J1118" i="70"/>
  <c r="K898" i="70"/>
  <c r="J1370" i="70"/>
  <c r="N4521" i="70"/>
  <c r="J4471" i="70"/>
  <c r="K4949" i="70"/>
  <c r="L4799" i="70"/>
  <c r="N1048" i="70"/>
  <c r="L1238" i="70"/>
  <c r="N1472" i="70"/>
  <c r="J1479" i="70"/>
  <c r="M1636" i="70"/>
  <c r="L1532" i="70"/>
  <c r="N1642" i="70"/>
  <c r="M1240" i="70"/>
  <c r="N1000" i="70"/>
  <c r="J1338" i="70"/>
  <c r="K1567" i="70"/>
  <c r="L1577" i="70"/>
  <c r="J1309" i="70"/>
  <c r="L1309" i="70"/>
  <c r="L1525" i="70"/>
  <c r="L1254" i="70"/>
  <c r="M1472" i="70"/>
  <c r="L1292" i="70"/>
  <c r="K1568" i="70"/>
  <c r="N4811" i="70"/>
  <c r="J1363" i="70"/>
  <c r="M1297" i="70"/>
  <c r="K1472" i="70"/>
  <c r="J1567" i="70"/>
  <c r="J1464" i="70"/>
  <c r="M1567" i="70"/>
  <c r="M1431" i="70"/>
  <c r="N1491" i="70"/>
  <c r="M1532" i="70"/>
  <c r="L1616" i="70"/>
  <c r="K1532" i="70"/>
  <c r="L1642" i="70"/>
  <c r="M1329" i="70"/>
  <c r="L958" i="70"/>
  <c r="J1594" i="70"/>
  <c r="J1254" i="70"/>
  <c r="J1554" i="70"/>
  <c r="N1309" i="70"/>
  <c r="M1554" i="70"/>
  <c r="J1525" i="70"/>
  <c r="N1280" i="70"/>
  <c r="J1484" i="70"/>
  <c r="J1568" i="70"/>
  <c r="J1490" i="70"/>
  <c r="J1297" i="70"/>
  <c r="N1249" i="70"/>
  <c r="J1424" i="70"/>
  <c r="J1280" i="70"/>
  <c r="L1431" i="70"/>
  <c r="N1407" i="70"/>
  <c r="N1503" i="70"/>
  <c r="K1642" i="70"/>
  <c r="N1355" i="70"/>
  <c r="N1546" i="70"/>
  <c r="N1594" i="70"/>
  <c r="L1345" i="70"/>
  <c r="L1508" i="70"/>
  <c r="M4695" i="70"/>
  <c r="K1094" i="70"/>
  <c r="K1273" i="70"/>
  <c r="N1442" i="70"/>
  <c r="M1280" i="70"/>
  <c r="M1546" i="70"/>
  <c r="K1577" i="70"/>
  <c r="M1577" i="70"/>
  <c r="M1407" i="70"/>
  <c r="M1502" i="70"/>
  <c r="M1503" i="70"/>
  <c r="J1642" i="70"/>
  <c r="M1355" i="70"/>
  <c r="K1232" i="70"/>
  <c r="M1424" i="70"/>
  <c r="K1437" i="70"/>
  <c r="K1605" i="70"/>
  <c r="M1656" i="70"/>
  <c r="N1636" i="70"/>
  <c r="K1553" i="70"/>
  <c r="K958" i="70"/>
  <c r="K1000" i="70"/>
  <c r="N1522" i="70"/>
  <c r="N1273" i="70"/>
  <c r="J1442" i="70"/>
  <c r="K1407" i="70"/>
  <c r="K1616" i="70"/>
  <c r="J1503" i="70"/>
  <c r="J1240" i="70"/>
  <c r="J1000" i="70"/>
  <c r="L1479" i="70"/>
  <c r="J1656" i="70"/>
  <c r="L1568" i="70"/>
  <c r="J1491" i="70"/>
  <c r="K1240" i="70"/>
  <c r="J958" i="70"/>
  <c r="L4695" i="70"/>
  <c r="K1357" i="70"/>
  <c r="N1089" i="70"/>
  <c r="J1232" i="70"/>
  <c r="J1361" i="70"/>
  <c r="K1345" i="70"/>
  <c r="M1273" i="70"/>
  <c r="N1545" i="70"/>
  <c r="M1543" i="70"/>
  <c r="N1463" i="70"/>
  <c r="K1507" i="70"/>
  <c r="M1594" i="70"/>
  <c r="M1507" i="70"/>
  <c r="N1553" i="70"/>
  <c r="M1479" i="70"/>
  <c r="M1420" i="70"/>
  <c r="J1024" i="70"/>
  <c r="L1546" i="70"/>
  <c r="K1292" i="70"/>
  <c r="N4695" i="70"/>
  <c r="N1324" i="70"/>
  <c r="M1365" i="70"/>
  <c r="K1150" i="70"/>
  <c r="L1278" i="70"/>
  <c r="K1145" i="70"/>
  <c r="M1089" i="70"/>
  <c r="N1344" i="70"/>
  <c r="M1249" i="70"/>
  <c r="M1350" i="70"/>
  <c r="N1297" i="70"/>
  <c r="N1424" i="70"/>
  <c r="K1329" i="70"/>
  <c r="M1553" i="70"/>
  <c r="N1507" i="70"/>
  <c r="N1482" i="70"/>
  <c r="N1567" i="70"/>
  <c r="M1484" i="70"/>
  <c r="J1463" i="70"/>
  <c r="K1596" i="70"/>
  <c r="M1508" i="70"/>
  <c r="L1280" i="70"/>
  <c r="K1636" i="70"/>
  <c r="L1420" i="70"/>
  <c r="N1554" i="70"/>
  <c r="J1396" i="70"/>
  <c r="J1596" i="70"/>
  <c r="K1338" i="70"/>
  <c r="L1424" i="70"/>
  <c r="N1616" i="70"/>
  <c r="J4695" i="70"/>
  <c r="K1402" i="70"/>
  <c r="J1291" i="70"/>
  <c r="J1128" i="70"/>
  <c r="K1344" i="70"/>
  <c r="J1249" i="70"/>
  <c r="K1396" i="70"/>
  <c r="N1370" i="70"/>
  <c r="J1543" i="70"/>
  <c r="K1482" i="70"/>
  <c r="N1596" i="70"/>
  <c r="N1502" i="70"/>
  <c r="N1556" i="70"/>
  <c r="M1292" i="70"/>
  <c r="J1420" i="70"/>
  <c r="M1434" i="70"/>
  <c r="L1089" i="70"/>
  <c r="N1232" i="70"/>
  <c r="K776" i="70"/>
  <c r="K1359" i="70"/>
  <c r="L1348" i="70"/>
  <c r="K1176" i="70"/>
  <c r="N1437" i="70"/>
  <c r="J1508" i="70"/>
  <c r="K1508" i="70"/>
  <c r="M1556" i="70"/>
  <c r="M958" i="70"/>
  <c r="L1442" i="70"/>
  <c r="L1370" i="70"/>
  <c r="L1545" i="70"/>
  <c r="M1310" i="70"/>
  <c r="N1288" i="70"/>
  <c r="M1437" i="70"/>
  <c r="K1434" i="70"/>
  <c r="K1522" i="70"/>
  <c r="N1393" i="70"/>
  <c r="L1556" i="70"/>
  <c r="K1464" i="70"/>
  <c r="M1309" i="70"/>
  <c r="M1482" i="70"/>
  <c r="K1545" i="70"/>
  <c r="N1568" i="70"/>
  <c r="L1344" i="70"/>
  <c r="M4839" i="70"/>
  <c r="N1024" i="70"/>
  <c r="N1396" i="70"/>
  <c r="M1596" i="70"/>
  <c r="J1434" i="70"/>
  <c r="L1543" i="70"/>
  <c r="L1393" i="70"/>
  <c r="K1513" i="70"/>
  <c r="L1513" i="70"/>
  <c r="K1556" i="70"/>
  <c r="J1344" i="70"/>
  <c r="J1545" i="70"/>
  <c r="K1490" i="70"/>
  <c r="M1370" i="70"/>
  <c r="J4844" i="70"/>
  <c r="K4831" i="70"/>
  <c r="L1391" i="70"/>
  <c r="L984" i="70"/>
  <c r="L1339" i="70"/>
  <c r="M1421" i="70"/>
  <c r="N1334" i="70"/>
  <c r="K951" i="70"/>
  <c r="K886" i="70"/>
  <c r="N1331" i="70"/>
  <c r="L1326" i="70"/>
  <c r="J1306" i="70"/>
  <c r="K1485" i="70"/>
  <c r="N1469" i="70"/>
  <c r="N918" i="70"/>
  <c r="K4884" i="70"/>
  <c r="K4719" i="70"/>
  <c r="N1395" i="70"/>
  <c r="K1390" i="70"/>
  <c r="N1444" i="70"/>
  <c r="J4577" i="70"/>
  <c r="K4858" i="70"/>
  <c r="L4918" i="70"/>
  <c r="M1373" i="70"/>
  <c r="K857" i="70"/>
  <c r="J1422" i="70"/>
  <c r="M4684" i="70"/>
  <c r="J4726" i="70"/>
  <c r="K1034" i="70"/>
  <c r="N1162" i="70"/>
  <c r="N964" i="70"/>
  <c r="K1092" i="70"/>
  <c r="L1220" i="70"/>
  <c r="J1005" i="70"/>
  <c r="L1133" i="70"/>
  <c r="K1261" i="70"/>
  <c r="K1224" i="70"/>
  <c r="L4776" i="70"/>
  <c r="J4490" i="70"/>
  <c r="L4020" i="70"/>
  <c r="J4836" i="70"/>
  <c r="M4976" i="70"/>
  <c r="L846" i="70"/>
  <c r="N998" i="70"/>
  <c r="M1312" i="70"/>
  <c r="L1474" i="70"/>
  <c r="M1597" i="70"/>
  <c r="M1265" i="70"/>
  <c r="M1505" i="70"/>
  <c r="K1627" i="70"/>
  <c r="L1544" i="70"/>
  <c r="M1026" i="70"/>
  <c r="K1154" i="70"/>
  <c r="J1282" i="70"/>
  <c r="K1084" i="70"/>
  <c r="M1212" i="70"/>
  <c r="M997" i="70"/>
  <c r="L1125" i="70"/>
  <c r="K1253" i="70"/>
  <c r="L1214" i="70"/>
  <c r="J1417" i="70"/>
  <c r="N1209" i="70"/>
  <c r="M1385" i="70"/>
  <c r="N1326" i="70"/>
  <c r="M1417" i="70"/>
  <c r="M1494" i="70"/>
  <c r="M1467" i="70"/>
  <c r="K1523" i="70"/>
  <c r="M1388" i="70"/>
  <c r="L1477" i="70"/>
  <c r="K1168" i="70"/>
  <c r="N1608" i="70"/>
  <c r="M998" i="70"/>
  <c r="L1306" i="70"/>
  <c r="K1214" i="70"/>
  <c r="M1492" i="70"/>
  <c r="L1469" i="70"/>
  <c r="M1469" i="70"/>
  <c r="L1512" i="70"/>
  <c r="K1494" i="70"/>
  <c r="N1523" i="70"/>
  <c r="K1469" i="70"/>
  <c r="L1485" i="70"/>
  <c r="L1265" i="70"/>
  <c r="K1385" i="70"/>
  <c r="M1200" i="70"/>
  <c r="L998" i="70"/>
  <c r="J1358" i="70"/>
  <c r="J1264" i="70"/>
  <c r="N1306" i="70"/>
  <c r="K1331" i="70"/>
  <c r="M1455" i="70"/>
  <c r="J1512" i="70"/>
  <c r="N1494" i="70"/>
  <c r="K1588" i="70"/>
  <c r="J1544" i="70"/>
  <c r="L1417" i="70"/>
  <c r="K1301" i="70"/>
  <c r="N1474" i="70"/>
  <c r="L1597" i="70"/>
  <c r="N1265" i="70"/>
  <c r="M1408" i="70"/>
  <c r="J1331" i="70"/>
  <c r="K998" i="70"/>
  <c r="J993" i="70"/>
  <c r="J992" i="70"/>
  <c r="K1306" i="70"/>
  <c r="J1469" i="70"/>
  <c r="J1477" i="70"/>
  <c r="M1627" i="70"/>
  <c r="K1200" i="70"/>
  <c r="N1312" i="70"/>
  <c r="K1458" i="70"/>
  <c r="K1326" i="70"/>
  <c r="L1168" i="70"/>
  <c r="J1523" i="70"/>
  <c r="N1477" i="70"/>
  <c r="J966" i="70"/>
  <c r="K1505" i="70"/>
  <c r="M1512" i="70"/>
  <c r="J1385" i="70"/>
  <c r="L1588" i="70"/>
  <c r="N1470" i="70"/>
  <c r="M1470" i="70"/>
  <c r="J1608" i="70"/>
  <c r="J1597" i="70"/>
  <c r="N1200" i="70"/>
  <c r="L1312" i="70"/>
  <c r="J1492" i="70"/>
  <c r="M1326" i="70"/>
  <c r="N1485" i="70"/>
  <c r="L1505" i="70"/>
  <c r="N1408" i="70"/>
  <c r="L1559" i="70"/>
  <c r="K1474" i="70"/>
  <c r="M1544" i="70"/>
  <c r="N1492" i="70"/>
  <c r="K1597" i="70"/>
  <c r="K1122" i="70"/>
  <c r="M1168" i="70"/>
  <c r="J1200" i="70"/>
  <c r="N1385" i="70"/>
  <c r="K1467" i="70"/>
  <c r="N1505" i="70"/>
  <c r="N1627" i="70"/>
  <c r="K1408" i="70"/>
  <c r="L848" i="70"/>
  <c r="L1523" i="70"/>
  <c r="L1492" i="70"/>
  <c r="L1327" i="70"/>
  <c r="K1142" i="70"/>
  <c r="K1388" i="70"/>
  <c r="N1388" i="70"/>
  <c r="J1408" i="70"/>
  <c r="M992" i="70"/>
  <c r="M1399" i="70"/>
  <c r="L1627" i="70"/>
  <c r="M1306" i="70"/>
  <c r="M886" i="70"/>
  <c r="L1330" i="70"/>
  <c r="J1326" i="70"/>
  <c r="N1347" i="70"/>
  <c r="M1634" i="70"/>
  <c r="M1588" i="70"/>
  <c r="J1474" i="70"/>
  <c r="M1559" i="70"/>
  <c r="L992" i="70"/>
  <c r="K1512" i="70"/>
  <c r="K1018" i="70"/>
  <c r="M1146" i="70"/>
  <c r="J1274" i="70"/>
  <c r="L886" i="70"/>
  <c r="J1485" i="70"/>
  <c r="L1494" i="70"/>
  <c r="J1455" i="70"/>
  <c r="M1208" i="70"/>
  <c r="K1544" i="70"/>
  <c r="L993" i="70"/>
  <c r="J1381" i="70"/>
  <c r="L1331" i="70"/>
  <c r="K1470" i="70"/>
  <c r="M1485" i="70"/>
  <c r="K1455" i="70"/>
  <c r="N1588" i="70"/>
  <c r="K1559" i="70"/>
  <c r="M993" i="70"/>
  <c r="N993" i="70"/>
  <c r="K1312" i="70"/>
  <c r="M1290" i="70"/>
  <c r="M1430" i="70"/>
  <c r="M1331" i="70"/>
  <c r="J1470" i="70"/>
  <c r="J1634" i="70"/>
  <c r="J1168" i="70"/>
  <c r="L1608" i="70"/>
  <c r="K1608" i="70"/>
  <c r="J1559" i="70"/>
  <c r="K1477" i="70"/>
  <c r="L4925" i="70"/>
  <c r="N1257" i="70"/>
  <c r="L1467" i="70"/>
  <c r="N1634" i="70"/>
  <c r="L1634" i="70"/>
  <c r="L1388" i="70"/>
  <c r="L1455" i="70"/>
  <c r="L4811" i="70"/>
  <c r="M1257" i="70"/>
  <c r="N1458" i="70"/>
  <c r="N1417" i="70"/>
  <c r="J1467" i="70"/>
  <c r="N1330" i="70"/>
  <c r="K4519" i="70"/>
  <c r="J1429" i="70"/>
  <c r="L949" i="70"/>
  <c r="N4916" i="70"/>
  <c r="N1076" i="70"/>
  <c r="M975" i="70"/>
  <c r="J1059" i="70"/>
  <c r="K1187" i="70"/>
  <c r="L1013" i="70"/>
  <c r="L1141" i="70"/>
  <c r="M1269" i="70"/>
  <c r="L928" i="70"/>
  <c r="L879" i="70"/>
  <c r="M906" i="70"/>
  <c r="M4911" i="70"/>
  <c r="L1134" i="70"/>
  <c r="J1262" i="70"/>
  <c r="L1096" i="70"/>
  <c r="M1071" i="70"/>
  <c r="L1199" i="70"/>
  <c r="M1019" i="70"/>
  <c r="N1147" i="70"/>
  <c r="J1275" i="70"/>
  <c r="M969" i="70"/>
  <c r="N4654" i="70"/>
  <c r="N4818" i="70"/>
  <c r="K4641" i="70"/>
  <c r="L4559" i="70"/>
  <c r="K4750" i="70"/>
  <c r="L4542" i="70"/>
  <c r="J4756" i="70"/>
  <c r="K4764" i="70"/>
  <c r="N4756" i="70"/>
  <c r="K4950" i="70"/>
  <c r="N905" i="70"/>
  <c r="L1063" i="70"/>
  <c r="K1191" i="70"/>
  <c r="L1011" i="70"/>
  <c r="N1139" i="70"/>
  <c r="N1267" i="70"/>
  <c r="M4950" i="70"/>
  <c r="N4950" i="70"/>
  <c r="J4811" i="70"/>
  <c r="J4784" i="70"/>
  <c r="L1166" i="70"/>
  <c r="M1105" i="70"/>
  <c r="K4559" i="70"/>
  <c r="L4968" i="70"/>
  <c r="L4233" i="70"/>
  <c r="N4768" i="70"/>
  <c r="J1129" i="70"/>
  <c r="K4784" i="70"/>
  <c r="K4811" i="70"/>
  <c r="K4893" i="70"/>
  <c r="L820" i="70"/>
  <c r="N1206" i="70"/>
  <c r="N4352" i="70"/>
  <c r="M4584" i="70"/>
  <c r="L1301" i="70"/>
  <c r="J4968" i="70"/>
  <c r="J3828" i="70"/>
  <c r="J1016" i="70"/>
  <c r="J4950" i="70"/>
  <c r="N4832" i="70"/>
  <c r="L4600" i="70"/>
  <c r="N4561" i="70"/>
  <c r="J824" i="70"/>
  <c r="L4191" i="70"/>
  <c r="J4552" i="70"/>
  <c r="L4721" i="70"/>
  <c r="L4849" i="70"/>
  <c r="M4131" i="70"/>
  <c r="L4855" i="70"/>
  <c r="M4921" i="70"/>
  <c r="L4735" i="70"/>
  <c r="M4954" i="70"/>
  <c r="N4807" i="70"/>
  <c r="L4625" i="70"/>
  <c r="N4908" i="70"/>
  <c r="L863" i="70"/>
  <c r="L890" i="70"/>
  <c r="J931" i="70"/>
  <c r="M956" i="70"/>
  <c r="L4908" i="70"/>
  <c r="K3964" i="70"/>
  <c r="N4472" i="70"/>
  <c r="J1229" i="70"/>
  <c r="K931" i="70"/>
  <c r="N956" i="70"/>
  <c r="J956" i="70"/>
  <c r="M4884" i="70"/>
  <c r="K4748" i="70"/>
  <c r="M4908" i="70"/>
  <c r="M4748" i="70"/>
  <c r="J4908" i="70"/>
  <c r="L4954" i="70"/>
  <c r="N4849" i="70"/>
  <c r="K4572" i="70"/>
  <c r="N4803" i="70"/>
  <c r="N863" i="70"/>
  <c r="K956" i="70"/>
  <c r="M863" i="70"/>
  <c r="N890" i="70"/>
  <c r="M4807" i="70"/>
  <c r="K863" i="70"/>
  <c r="M890" i="70"/>
  <c r="L931" i="70"/>
  <c r="J4600" i="70"/>
  <c r="L4506" i="70"/>
  <c r="L951" i="70"/>
  <c r="N931" i="70"/>
  <c r="K890" i="70"/>
  <c r="M4552" i="70"/>
  <c r="L4807" i="70"/>
  <c r="N4748" i="70"/>
  <c r="J890" i="70"/>
  <c r="M931" i="70"/>
  <c r="K4552" i="70"/>
  <c r="J863" i="70"/>
  <c r="K827" i="70"/>
  <c r="K4600" i="70"/>
  <c r="J4748" i="70"/>
  <c r="L2674" i="70"/>
  <c r="J4870" i="70"/>
  <c r="L4710" i="70"/>
  <c r="N4929" i="70"/>
  <c r="J4962" i="70"/>
  <c r="J4822" i="70"/>
  <c r="M4995" i="70"/>
  <c r="K1093" i="70"/>
  <c r="L4694" i="70"/>
  <c r="K4924" i="70"/>
  <c r="J896" i="70"/>
  <c r="J4480" i="70"/>
  <c r="N4542" i="70"/>
  <c r="K4031" i="70"/>
  <c r="M4757" i="70"/>
  <c r="M4729" i="70"/>
  <c r="M4857" i="70"/>
  <c r="J4750" i="70"/>
  <c r="L4784" i="70"/>
  <c r="K4847" i="70"/>
  <c r="L4875" i="70"/>
  <c r="M4897" i="70"/>
  <c r="N810" i="70"/>
  <c r="N4480" i="70"/>
  <c r="J4792" i="70"/>
  <c r="N4854" i="70"/>
  <c r="K4702" i="70"/>
  <c r="J4729" i="70"/>
  <c r="L4976" i="70"/>
  <c r="K4792" i="70"/>
  <c r="J1046" i="70"/>
  <c r="K1153" i="70"/>
  <c r="J788" i="70"/>
  <c r="N4784" i="70"/>
  <c r="N4976" i="70"/>
  <c r="L4792" i="70"/>
  <c r="J4487" i="70"/>
  <c r="M4836" i="70"/>
  <c r="N4702" i="70"/>
  <c r="L4836" i="70"/>
  <c r="L4857" i="70"/>
  <c r="N4836" i="70"/>
  <c r="K4134" i="70"/>
  <c r="N4643" i="70"/>
  <c r="J4974" i="70"/>
  <c r="K4757" i="70"/>
  <c r="K4836" i="70"/>
  <c r="J4857" i="70"/>
  <c r="M940" i="70"/>
  <c r="N860" i="70"/>
  <c r="J807" i="70"/>
  <c r="K4857" i="70"/>
  <c r="J3869" i="70"/>
  <c r="N772" i="70"/>
  <c r="N4031" i="70"/>
  <c r="N4252" i="70"/>
  <c r="K4296" i="70"/>
  <c r="M1224" i="70"/>
  <c r="K4092" i="70"/>
  <c r="N4190" i="70"/>
  <c r="K3920" i="70"/>
  <c r="J4568" i="70"/>
  <c r="M4780" i="70"/>
  <c r="J4290" i="70"/>
  <c r="L4561" i="70"/>
  <c r="M4102" i="70"/>
  <c r="J4561" i="70"/>
  <c r="K4251" i="70"/>
  <c r="N4716" i="70"/>
  <c r="N4957" i="70"/>
  <c r="K4561" i="70"/>
  <c r="N4409" i="70"/>
  <c r="N4523" i="70"/>
  <c r="J4017" i="70"/>
  <c r="M4659" i="70"/>
  <c r="K4017" i="70"/>
  <c r="M4017" i="70"/>
  <c r="L4712" i="70"/>
  <c r="J4698" i="70"/>
  <c r="J4739" i="70"/>
  <c r="J4384" i="70"/>
  <c r="J928" i="70"/>
  <c r="N980" i="70"/>
  <c r="M1108" i="70"/>
  <c r="L1236" i="70"/>
  <c r="M1021" i="70"/>
  <c r="J1149" i="70"/>
  <c r="L1060" i="70"/>
  <c r="M1188" i="70"/>
  <c r="M973" i="70"/>
  <c r="N1101" i="70"/>
  <c r="L4758" i="70"/>
  <c r="L938" i="70"/>
  <c r="L889" i="70"/>
  <c r="L1058" i="70"/>
  <c r="K1109" i="70"/>
  <c r="K1237" i="70"/>
  <c r="J1286" i="70"/>
  <c r="N4925" i="70"/>
  <c r="L1293" i="70"/>
  <c r="K1216" i="70"/>
  <c r="L804" i="70"/>
  <c r="L995" i="70"/>
  <c r="M988" i="70"/>
  <c r="M1116" i="70"/>
  <c r="M1244" i="70"/>
  <c r="L808" i="70"/>
  <c r="J1123" i="70"/>
  <c r="N972" i="70"/>
  <c r="K1100" i="70"/>
  <c r="K1228" i="70"/>
  <c r="M4300" i="70"/>
  <c r="K4578" i="70"/>
  <c r="L4525" i="70"/>
  <c r="J856" i="70"/>
  <c r="L1047" i="70"/>
  <c r="J1175" i="70"/>
  <c r="K1251" i="70"/>
  <c r="J1057" i="70"/>
  <c r="J4980" i="70"/>
  <c r="M4903" i="70"/>
  <c r="M875" i="70"/>
  <c r="K819" i="70"/>
  <c r="L983" i="70"/>
  <c r="K1111" i="70"/>
  <c r="K1239" i="70"/>
  <c r="M1055" i="70"/>
  <c r="M1183" i="70"/>
  <c r="L1003" i="70"/>
  <c r="J1131" i="70"/>
  <c r="L1259" i="70"/>
  <c r="M812" i="70"/>
  <c r="K1035" i="70"/>
  <c r="J1163" i="70"/>
  <c r="L1028" i="70"/>
  <c r="N1156" i="70"/>
  <c r="N1069" i="70"/>
  <c r="L1197" i="70"/>
  <c r="K4769" i="70"/>
  <c r="N4750" i="70"/>
  <c r="J4818" i="70"/>
  <c r="L4847" i="70"/>
  <c r="L4993" i="70"/>
  <c r="K935" i="70"/>
  <c r="M834" i="70"/>
  <c r="N894" i="70"/>
  <c r="J1137" i="70"/>
  <c r="M4241" i="70"/>
  <c r="J3963" i="70"/>
  <c r="K4480" i="70"/>
  <c r="J4559" i="70"/>
  <c r="K4542" i="70"/>
  <c r="M4826" i="70"/>
  <c r="L4983" i="70"/>
  <c r="L925" i="70"/>
  <c r="L4756" i="70"/>
  <c r="L878" i="70"/>
  <c r="K1110" i="70"/>
  <c r="L1112" i="70"/>
  <c r="M864" i="70"/>
  <c r="L1246" i="70"/>
  <c r="M925" i="70"/>
  <c r="J864" i="70"/>
  <c r="N875" i="70"/>
  <c r="L1055" i="70"/>
  <c r="N1197" i="70"/>
  <c r="N1269" i="70"/>
  <c r="L1269" i="70"/>
  <c r="J1397" i="70"/>
  <c r="L1183" i="70"/>
  <c r="K925" i="70"/>
  <c r="J1156" i="70"/>
  <c r="N1028" i="70"/>
  <c r="N1356" i="70"/>
  <c r="J1055" i="70"/>
  <c r="L960" i="70"/>
  <c r="J1197" i="70"/>
  <c r="J1239" i="70"/>
  <c r="J4847" i="70"/>
  <c r="M4756" i="70"/>
  <c r="J4826" i="70"/>
  <c r="L4818" i="70"/>
  <c r="J4912" i="70"/>
  <c r="J840" i="70"/>
  <c r="N1042" i="70"/>
  <c r="N1170" i="70"/>
  <c r="M800" i="70"/>
  <c r="L875" i="70"/>
  <c r="N1177" i="70"/>
  <c r="K1055" i="70"/>
  <c r="K1197" i="70"/>
  <c r="N1141" i="70"/>
  <c r="J1269" i="70"/>
  <c r="M1367" i="70"/>
  <c r="M983" i="70"/>
  <c r="M1228" i="70"/>
  <c r="N1228" i="70"/>
  <c r="N1110" i="70"/>
  <c r="M1028" i="70"/>
  <c r="M1356" i="70"/>
  <c r="M1059" i="70"/>
  <c r="L1367" i="70"/>
  <c r="J1426" i="70"/>
  <c r="N1111" i="70"/>
  <c r="M1112" i="70"/>
  <c r="L1239" i="70"/>
  <c r="L1248" i="70"/>
  <c r="N4776" i="70"/>
  <c r="K4756" i="70"/>
  <c r="L4903" i="70"/>
  <c r="J4610" i="70"/>
  <c r="M4532" i="70"/>
  <c r="M4660" i="70"/>
  <c r="L4043" i="70"/>
  <c r="J4336" i="70"/>
  <c r="L4423" i="70"/>
  <c r="M4937" i="70"/>
  <c r="K4970" i="70"/>
  <c r="M4919" i="70"/>
  <c r="M894" i="70"/>
  <c r="K875" i="70"/>
  <c r="M1187" i="70"/>
  <c r="N1259" i="70"/>
  <c r="J1111" i="70"/>
  <c r="L1059" i="70"/>
  <c r="M1110" i="70"/>
  <c r="K1028" i="70"/>
  <c r="L1069" i="70"/>
  <c r="N1315" i="70"/>
  <c r="K800" i="70"/>
  <c r="L894" i="70"/>
  <c r="L1298" i="70"/>
  <c r="N4847" i="70"/>
  <c r="K4903" i="70"/>
  <c r="L4980" i="70"/>
  <c r="M4983" i="70"/>
  <c r="N4559" i="70"/>
  <c r="K4776" i="70"/>
  <c r="M4750" i="70"/>
  <c r="J3922" i="70"/>
  <c r="N4668" i="70"/>
  <c r="N780" i="70"/>
  <c r="K1246" i="70"/>
  <c r="M1177" i="70"/>
  <c r="M1197" i="70"/>
  <c r="K1367" i="70"/>
  <c r="J1028" i="70"/>
  <c r="J1069" i="70"/>
  <c r="M1315" i="70"/>
  <c r="N1310" i="70"/>
  <c r="L824" i="70"/>
  <c r="N1239" i="70"/>
  <c r="K1183" i="70"/>
  <c r="K864" i="70"/>
  <c r="J4542" i="70"/>
  <c r="M4847" i="70"/>
  <c r="M4776" i="70"/>
  <c r="N4657" i="70"/>
  <c r="K4915" i="70"/>
  <c r="J787" i="70"/>
  <c r="M1158" i="70"/>
  <c r="N1104" i="70"/>
  <c r="J894" i="70"/>
  <c r="N1100" i="70"/>
  <c r="M878" i="70"/>
  <c r="N1112" i="70"/>
  <c r="K1288" i="70"/>
  <c r="N1137" i="70"/>
  <c r="M824" i="70"/>
  <c r="K928" i="70"/>
  <c r="K788" i="70"/>
  <c r="N1183" i="70"/>
  <c r="M1239" i="70"/>
  <c r="K894" i="70"/>
  <c r="M4542" i="70"/>
  <c r="N4903" i="70"/>
  <c r="N4993" i="70"/>
  <c r="N4983" i="70"/>
  <c r="L4795" i="70"/>
  <c r="M927" i="70"/>
  <c r="K867" i="70"/>
  <c r="J1081" i="70"/>
  <c r="J960" i="70"/>
  <c r="J878" i="70"/>
  <c r="M1137" i="70"/>
  <c r="M1259" i="70"/>
  <c r="K1059" i="70"/>
  <c r="L788" i="70"/>
  <c r="K1426" i="70"/>
  <c r="L1228" i="70"/>
  <c r="J1187" i="70"/>
  <c r="M1141" i="70"/>
  <c r="K4818" i="70"/>
  <c r="J4983" i="70"/>
  <c r="K4803" i="70"/>
  <c r="M4803" i="70"/>
  <c r="M4619" i="70"/>
  <c r="M1069" i="70"/>
  <c r="K1137" i="70"/>
  <c r="K1315" i="70"/>
  <c r="J1310" i="70"/>
  <c r="K1259" i="70"/>
  <c r="M1298" i="70"/>
  <c r="N1246" i="70"/>
  <c r="L864" i="70"/>
  <c r="J1141" i="70"/>
  <c r="M950" i="70"/>
  <c r="M1426" i="70"/>
  <c r="J900" i="70"/>
  <c r="K1131" i="70"/>
  <c r="M1003" i="70"/>
  <c r="N1059" i="70"/>
  <c r="M4559" i="70"/>
  <c r="K4993" i="70"/>
  <c r="M4818" i="70"/>
  <c r="L950" i="70"/>
  <c r="N1003" i="70"/>
  <c r="L1156" i="70"/>
  <c r="M1156" i="70"/>
  <c r="K1141" i="70"/>
  <c r="L1288" i="70"/>
  <c r="N935" i="70"/>
  <c r="K983" i="70"/>
  <c r="L972" i="70"/>
  <c r="J935" i="70"/>
  <c r="K834" i="70"/>
  <c r="J4776" i="70"/>
  <c r="M4925" i="70"/>
  <c r="J4993" i="70"/>
  <c r="M4378" i="70"/>
  <c r="K4453" i="70"/>
  <c r="M4742" i="70"/>
  <c r="K4939" i="70"/>
  <c r="N819" i="70"/>
  <c r="N900" i="70"/>
  <c r="M960" i="70"/>
  <c r="L1187" i="70"/>
  <c r="M1288" i="70"/>
  <c r="J1298" i="70"/>
  <c r="L1426" i="70"/>
  <c r="J1259" i="70"/>
  <c r="L1177" i="70"/>
  <c r="J1228" i="70"/>
  <c r="L4750" i="70"/>
  <c r="K4164" i="70"/>
  <c r="M4114" i="70"/>
  <c r="K900" i="70"/>
  <c r="K1003" i="70"/>
  <c r="N1013" i="70"/>
  <c r="K1298" i="70"/>
  <c r="M1246" i="70"/>
  <c r="K1438" i="70"/>
  <c r="N928" i="70"/>
  <c r="M1111" i="70"/>
  <c r="J972" i="70"/>
  <c r="N786" i="70"/>
  <c r="J4925" i="70"/>
  <c r="K4522" i="70"/>
  <c r="L4569" i="70"/>
  <c r="M1013" i="70"/>
  <c r="J1438" i="70"/>
  <c r="N824" i="70"/>
  <c r="M935" i="70"/>
  <c r="L1310" i="70"/>
  <c r="J1183" i="70"/>
  <c r="N1397" i="70"/>
  <c r="M972" i="70"/>
  <c r="J4903" i="70"/>
  <c r="K4925" i="70"/>
  <c r="N4824" i="70"/>
  <c r="M962" i="70"/>
  <c r="M1090" i="70"/>
  <c r="J1218" i="70"/>
  <c r="N950" i="70"/>
  <c r="L935" i="70"/>
  <c r="K1013" i="70"/>
  <c r="J1112" i="70"/>
  <c r="M1397" i="70"/>
  <c r="K960" i="70"/>
  <c r="K972" i="70"/>
  <c r="L1100" i="70"/>
  <c r="L1438" i="70"/>
  <c r="N800" i="70"/>
  <c r="M4480" i="70"/>
  <c r="N4980" i="70"/>
  <c r="J4803" i="70"/>
  <c r="L4539" i="70"/>
  <c r="N864" i="70"/>
  <c r="J1013" i="70"/>
  <c r="M1131" i="70"/>
  <c r="J1246" i="70"/>
  <c r="L1397" i="70"/>
  <c r="N983" i="70"/>
  <c r="N834" i="70"/>
  <c r="M1438" i="70"/>
  <c r="K1248" i="70"/>
  <c r="K4980" i="70"/>
  <c r="M4993" i="70"/>
  <c r="L4181" i="70"/>
  <c r="L1131" i="70"/>
  <c r="K3899" i="70"/>
  <c r="L4730" i="70"/>
  <c r="N4631" i="70"/>
  <c r="L1186" i="70"/>
  <c r="J4805" i="70"/>
  <c r="M2685" i="70"/>
  <c r="N4881" i="70"/>
  <c r="N4830" i="70"/>
  <c r="N4357" i="70"/>
  <c r="K1082" i="70"/>
  <c r="J1210" i="70"/>
  <c r="M4744" i="70"/>
  <c r="M4717" i="70"/>
  <c r="J4845" i="70"/>
  <c r="K4752" i="70"/>
  <c r="J4738" i="70"/>
  <c r="M4641" i="70"/>
  <c r="L4810" i="70"/>
  <c r="L892" i="70"/>
  <c r="L1034" i="70"/>
  <c r="N1133" i="70"/>
  <c r="K927" i="70"/>
  <c r="K1389" i="70"/>
  <c r="N1153" i="70"/>
  <c r="L856" i="70"/>
  <c r="L1153" i="70"/>
  <c r="M1123" i="70"/>
  <c r="L867" i="70"/>
  <c r="L1430" i="70"/>
  <c r="N884" i="70"/>
  <c r="N1272" i="70"/>
  <c r="K1175" i="70"/>
  <c r="K1290" i="70"/>
  <c r="J1092" i="70"/>
  <c r="L1272" i="70"/>
  <c r="N909" i="70"/>
  <c r="N1005" i="70"/>
  <c r="N1224" i="70"/>
  <c r="M1034" i="70"/>
  <c r="L809" i="70"/>
  <c r="N1175" i="70"/>
  <c r="M1133" i="70"/>
  <c r="J959" i="70"/>
  <c r="K1087" i="70"/>
  <c r="L1215" i="70"/>
  <c r="L4168" i="70"/>
  <c r="M977" i="70"/>
  <c r="M4989" i="70"/>
  <c r="M4738" i="70"/>
  <c r="M1087" i="70"/>
  <c r="K1414" i="70"/>
  <c r="K4989" i="70"/>
  <c r="J4641" i="70"/>
  <c r="K4845" i="70"/>
  <c r="N1274" i="70"/>
  <c r="J4543" i="70"/>
  <c r="K1274" i="70"/>
  <c r="K787" i="70"/>
  <c r="K1343" i="70"/>
  <c r="L1286" i="70"/>
  <c r="J1158" i="70"/>
  <c r="M1274" i="70"/>
  <c r="J1332" i="70"/>
  <c r="N1146" i="70"/>
  <c r="L4936" i="70"/>
  <c r="K2757" i="70"/>
  <c r="K1332" i="70"/>
  <c r="N1343" i="70"/>
  <c r="M1029" i="70"/>
  <c r="K4717" i="70"/>
  <c r="L4845" i="70"/>
  <c r="J1160" i="70"/>
  <c r="N4786" i="70"/>
  <c r="J1169" i="70"/>
  <c r="L4100" i="70"/>
  <c r="K4550" i="70"/>
  <c r="L4543" i="70"/>
  <c r="N4834" i="70"/>
  <c r="L4956" i="70"/>
  <c r="K4904" i="70"/>
  <c r="L876" i="70"/>
  <c r="L4989" i="70"/>
  <c r="L901" i="70"/>
  <c r="K1066" i="70"/>
  <c r="L1132" i="70"/>
  <c r="M1045" i="70"/>
  <c r="K1173" i="70"/>
  <c r="L1033" i="70"/>
  <c r="N1128" i="70"/>
  <c r="K804" i="70"/>
  <c r="K1045" i="70"/>
  <c r="M1104" i="70"/>
  <c r="K1286" i="70"/>
  <c r="L1158" i="70"/>
  <c r="M787" i="70"/>
  <c r="K1373" i="70"/>
  <c r="L1419" i="70"/>
  <c r="K1064" i="70"/>
  <c r="L1193" i="70"/>
  <c r="N4641" i="70"/>
  <c r="N4936" i="70"/>
  <c r="N4845" i="70"/>
  <c r="K4738" i="70"/>
  <c r="M4550" i="70"/>
  <c r="M926" i="70"/>
  <c r="M1291" i="70"/>
  <c r="K1158" i="70"/>
  <c r="L1373" i="70"/>
  <c r="J759" i="70"/>
  <c r="M4752" i="70"/>
  <c r="L4641" i="70"/>
  <c r="M4845" i="70"/>
  <c r="N4915" i="70"/>
  <c r="N4738" i="70"/>
  <c r="J4915" i="70"/>
  <c r="M804" i="70"/>
  <c r="L1146" i="70"/>
  <c r="N1018" i="70"/>
  <c r="L1274" i="70"/>
  <c r="N787" i="70"/>
  <c r="L1402" i="70"/>
  <c r="K926" i="70"/>
  <c r="N804" i="70"/>
  <c r="L4904" i="70"/>
  <c r="M4915" i="70"/>
  <c r="N4918" i="70"/>
  <c r="L4717" i="70"/>
  <c r="N4543" i="70"/>
  <c r="J4657" i="70"/>
  <c r="L4738" i="70"/>
  <c r="L4805" i="70"/>
  <c r="J4876" i="70"/>
  <c r="L926" i="70"/>
  <c r="J1146" i="70"/>
  <c r="M1018" i="70"/>
  <c r="M1173" i="70"/>
  <c r="K1193" i="70"/>
  <c r="M1343" i="70"/>
  <c r="N1286" i="70"/>
  <c r="K1291" i="70"/>
  <c r="L787" i="70"/>
  <c r="J1373" i="70"/>
  <c r="M1033" i="70"/>
  <c r="J1419" i="70"/>
  <c r="N4752" i="70"/>
  <c r="N4550" i="70"/>
  <c r="M4985" i="70"/>
  <c r="N1193" i="70"/>
  <c r="J1018" i="70"/>
  <c r="J1193" i="70"/>
  <c r="K1419" i="70"/>
  <c r="N1332" i="70"/>
  <c r="J1414" i="70"/>
  <c r="K1033" i="70"/>
  <c r="M876" i="70"/>
  <c r="N4717" i="70"/>
  <c r="N4989" i="70"/>
  <c r="J4918" i="70"/>
  <c r="M1064" i="70"/>
  <c r="N1373" i="70"/>
  <c r="M1332" i="70"/>
  <c r="K901" i="70"/>
  <c r="J1173" i="70"/>
  <c r="J1033" i="70"/>
  <c r="K4657" i="70"/>
  <c r="J4989" i="70"/>
  <c r="J1064" i="70"/>
  <c r="N1291" i="70"/>
  <c r="J1343" i="70"/>
  <c r="M1414" i="70"/>
  <c r="N4904" i="70"/>
  <c r="M4904" i="70"/>
  <c r="N1402" i="70"/>
  <c r="M1402" i="70"/>
  <c r="N1414" i="70"/>
  <c r="L4657" i="70"/>
  <c r="L4915" i="70"/>
  <c r="N901" i="70"/>
  <c r="M1419" i="70"/>
  <c r="K4918" i="70"/>
  <c r="J4752" i="70"/>
  <c r="M4805" i="70"/>
  <c r="K893" i="70"/>
  <c r="L1018" i="70"/>
  <c r="N1035" i="70"/>
  <c r="M1132" i="70"/>
  <c r="K1104" i="70"/>
  <c r="J1035" i="70"/>
  <c r="L4752" i="70"/>
  <c r="N4805" i="70"/>
  <c r="J1402" i="70"/>
  <c r="L1104" i="70"/>
  <c r="K4805" i="70"/>
  <c r="J4550" i="70"/>
  <c r="M1286" i="70"/>
  <c r="K876" i="70"/>
  <c r="L1173" i="70"/>
  <c r="J1104" i="70"/>
  <c r="K1146" i="70"/>
  <c r="L1291" i="70"/>
  <c r="M901" i="70"/>
  <c r="J740" i="70"/>
  <c r="J4717" i="70"/>
  <c r="J4904" i="70"/>
  <c r="M4936" i="70"/>
  <c r="M4657" i="70"/>
  <c r="M4543" i="70"/>
  <c r="J804" i="70"/>
  <c r="J876" i="70"/>
  <c r="N1158" i="70"/>
  <c r="L761" i="70"/>
  <c r="M4182" i="70"/>
  <c r="M1002" i="70"/>
  <c r="L1130" i="70"/>
  <c r="M1258" i="70"/>
  <c r="L921" i="70"/>
  <c r="L1068" i="70"/>
  <c r="K1196" i="70"/>
  <c r="J981" i="70"/>
  <c r="M967" i="70"/>
  <c r="J1095" i="70"/>
  <c r="N1223" i="70"/>
  <c r="N841" i="70"/>
  <c r="K1043" i="70"/>
  <c r="N1171" i="70"/>
  <c r="J2386" i="70"/>
  <c r="J1050" i="70"/>
  <c r="L1178" i="70"/>
  <c r="N4942" i="70"/>
  <c r="N4775" i="70"/>
  <c r="J4806" i="70"/>
  <c r="J4743" i="70"/>
  <c r="N1015" i="70"/>
  <c r="L4935" i="70"/>
  <c r="J885" i="70"/>
  <c r="L4743" i="70"/>
  <c r="N4423" i="70"/>
  <c r="K1002" i="70"/>
  <c r="J1327" i="70"/>
  <c r="M1275" i="70"/>
  <c r="N1403" i="70"/>
  <c r="L4775" i="70"/>
  <c r="K4806" i="70"/>
  <c r="N4743" i="70"/>
  <c r="N4940" i="70"/>
  <c r="N790" i="70"/>
  <c r="M4018" i="70"/>
  <c r="M4701" i="70"/>
  <c r="N4621" i="70"/>
  <c r="M4942" i="70"/>
  <c r="K1030" i="70"/>
  <c r="K1017" i="70"/>
  <c r="L1023" i="70"/>
  <c r="K1151" i="70"/>
  <c r="M971" i="70"/>
  <c r="J1099" i="70"/>
  <c r="N1227" i="70"/>
  <c r="N973" i="70"/>
  <c r="L1071" i="70"/>
  <c r="L1403" i="70"/>
  <c r="N1357" i="70"/>
  <c r="K1071" i="70"/>
  <c r="M1030" i="70"/>
  <c r="K781" i="70"/>
  <c r="L766" i="70"/>
  <c r="M1017" i="70"/>
  <c r="L4336" i="70"/>
  <c r="L973" i="70"/>
  <c r="L988" i="70"/>
  <c r="J1002" i="70"/>
  <c r="N4701" i="70"/>
  <c r="J1178" i="70"/>
  <c r="N1270" i="70"/>
  <c r="J1444" i="70"/>
  <c r="M4970" i="70"/>
  <c r="J4423" i="70"/>
  <c r="N4806" i="70"/>
  <c r="N1142" i="70"/>
  <c r="K4592" i="70"/>
  <c r="K929" i="70"/>
  <c r="J4592" i="70"/>
  <c r="M3920" i="70"/>
  <c r="N877" i="70"/>
  <c r="K4472" i="70"/>
  <c r="K4704" i="70"/>
  <c r="J4731" i="70"/>
  <c r="N4665" i="70"/>
  <c r="L4797" i="70"/>
  <c r="N4926" i="70"/>
  <c r="N4800" i="70"/>
  <c r="J4650" i="70"/>
  <c r="J4417" i="70"/>
  <c r="M4889" i="70"/>
  <c r="L4851" i="70"/>
  <c r="K4322" i="70"/>
  <c r="K4585" i="70"/>
  <c r="N903" i="70"/>
  <c r="J930" i="70"/>
  <c r="J843" i="70"/>
  <c r="K4701" i="70"/>
  <c r="L4829" i="70"/>
  <c r="J4671" i="70"/>
  <c r="L4801" i="70"/>
  <c r="J4790" i="70"/>
  <c r="L4977" i="70"/>
  <c r="N4876" i="70"/>
  <c r="L4898" i="70"/>
  <c r="M4923" i="70"/>
  <c r="N4964" i="70"/>
  <c r="J754" i="70"/>
  <c r="N4678" i="70"/>
  <c r="J1157" i="70"/>
  <c r="M4681" i="70"/>
  <c r="J4809" i="70"/>
  <c r="K4708" i="70"/>
  <c r="N4931" i="70"/>
  <c r="N808" i="70"/>
  <c r="J4328" i="70"/>
  <c r="N850" i="70"/>
  <c r="M891" i="70"/>
  <c r="M4052" i="70"/>
  <c r="K4875" i="70"/>
  <c r="N1007" i="70"/>
  <c r="M1135" i="70"/>
  <c r="K1263" i="70"/>
  <c r="K4576" i="70"/>
  <c r="K1143" i="70"/>
  <c r="J963" i="70"/>
  <c r="M1219" i="70"/>
  <c r="N4820" i="70"/>
  <c r="J4718" i="70"/>
  <c r="N4960" i="70"/>
  <c r="M1056" i="70"/>
  <c r="M4067" i="70"/>
  <c r="M4439" i="70"/>
  <c r="M4250" i="70"/>
  <c r="K4635" i="70"/>
  <c r="M946" i="70"/>
  <c r="J4941" i="70"/>
  <c r="M1078" i="70"/>
  <c r="M4408" i="70"/>
  <c r="K4880" i="70"/>
  <c r="N4734" i="70"/>
  <c r="J4775" i="70"/>
  <c r="L4953" i="70"/>
  <c r="M4806" i="70"/>
  <c r="K4986" i="70"/>
  <c r="M4743" i="70"/>
  <c r="K4940" i="70"/>
  <c r="L790" i="70"/>
  <c r="L1144" i="70"/>
  <c r="N4999" i="70"/>
  <c r="J4669" i="70"/>
  <c r="J4909" i="70"/>
  <c r="K4700" i="70"/>
  <c r="N1039" i="70"/>
  <c r="L1167" i="70"/>
  <c r="M1074" i="70"/>
  <c r="M1202" i="70"/>
  <c r="J987" i="70"/>
  <c r="J1115" i="70"/>
  <c r="L1243" i="70"/>
  <c r="K4894" i="70"/>
  <c r="N1012" i="70"/>
  <c r="L1140" i="70"/>
  <c r="K1268" i="70"/>
  <c r="L873" i="70"/>
  <c r="K1053" i="70"/>
  <c r="L1181" i="70"/>
  <c r="K1222" i="70"/>
  <c r="K4602" i="70"/>
  <c r="N952" i="70"/>
  <c r="M1082" i="70"/>
  <c r="M1210" i="70"/>
  <c r="N1008" i="70"/>
  <c r="L4288" i="70"/>
  <c r="J4767" i="70"/>
  <c r="L4783" i="70"/>
  <c r="L2470" i="70"/>
  <c r="J4510" i="70"/>
  <c r="L1120" i="70"/>
  <c r="L1008" i="70"/>
  <c r="L4018" i="70"/>
  <c r="J3976" i="70"/>
  <c r="J4118" i="70"/>
  <c r="J4389" i="70"/>
  <c r="M4433" i="70"/>
  <c r="L4487" i="70"/>
  <c r="J4621" i="70"/>
  <c r="K4593" i="70"/>
  <c r="N4864" i="70"/>
  <c r="L4942" i="70"/>
  <c r="L895" i="70"/>
  <c r="L4830" i="70"/>
  <c r="L860" i="70"/>
  <c r="L885" i="70"/>
  <c r="J969" i="70"/>
  <c r="N1030" i="70"/>
  <c r="L936" i="70"/>
  <c r="N976" i="70"/>
  <c r="L977" i="70"/>
  <c r="N1017" i="70"/>
  <c r="N4819" i="70"/>
  <c r="J1198" i="70"/>
  <c r="L4708" i="70"/>
  <c r="J1008" i="70"/>
  <c r="M848" i="70"/>
  <c r="N1258" i="70"/>
  <c r="J4953" i="70"/>
  <c r="J4899" i="70"/>
  <c r="J4891" i="70"/>
  <c r="J1130" i="70"/>
  <c r="N1071" i="70"/>
  <c r="M1144" i="70"/>
  <c r="N1386" i="70"/>
  <c r="K1258" i="70"/>
  <c r="L1258" i="70"/>
  <c r="M1050" i="70"/>
  <c r="J1029" i="70"/>
  <c r="M1199" i="70"/>
  <c r="J1398" i="70"/>
  <c r="K976" i="70"/>
  <c r="M1444" i="70"/>
  <c r="M1049" i="70"/>
  <c r="K4423" i="70"/>
  <c r="M4592" i="70"/>
  <c r="L4731" i="70"/>
  <c r="K4820" i="70"/>
  <c r="J4701" i="70"/>
  <c r="K4830" i="70"/>
  <c r="N4576" i="70"/>
  <c r="M4864" i="70"/>
  <c r="K4937" i="70"/>
  <c r="N4986" i="70"/>
  <c r="L4734" i="70"/>
  <c r="J3950" i="70"/>
  <c r="J4459" i="70"/>
  <c r="J1270" i="70"/>
  <c r="L4924" i="70"/>
  <c r="L4570" i="70"/>
  <c r="J922" i="70"/>
  <c r="L835" i="70"/>
  <c r="M860" i="70"/>
  <c r="M1130" i="70"/>
  <c r="K1147" i="70"/>
  <c r="J1258" i="70"/>
  <c r="N963" i="70"/>
  <c r="L1030" i="70"/>
  <c r="K1335" i="70"/>
  <c r="J1199" i="70"/>
  <c r="L1147" i="70"/>
  <c r="N1327" i="70"/>
  <c r="M4775" i="70"/>
  <c r="K4532" i="70"/>
  <c r="N4920" i="70"/>
  <c r="L4806" i="70"/>
  <c r="K4694" i="70"/>
  <c r="L4780" i="70"/>
  <c r="J4734" i="70"/>
  <c r="J4986" i="70"/>
  <c r="J4940" i="70"/>
  <c r="L4086" i="70"/>
  <c r="J4367" i="70"/>
  <c r="M895" i="70"/>
  <c r="J790" i="70"/>
  <c r="N885" i="70"/>
  <c r="M896" i="70"/>
  <c r="K1130" i="70"/>
  <c r="M1143" i="70"/>
  <c r="L1157" i="70"/>
  <c r="N1144" i="70"/>
  <c r="L1275" i="70"/>
  <c r="K1398" i="70"/>
  <c r="M1386" i="70"/>
  <c r="M1270" i="70"/>
  <c r="J977" i="70"/>
  <c r="K885" i="70"/>
  <c r="K1199" i="70"/>
  <c r="K1386" i="70"/>
  <c r="L1244" i="70"/>
  <c r="K1116" i="70"/>
  <c r="J1060" i="70"/>
  <c r="L1017" i="70"/>
  <c r="J1017" i="70"/>
  <c r="M1327" i="70"/>
  <c r="L929" i="70"/>
  <c r="J826" i="70"/>
  <c r="L4701" i="70"/>
  <c r="M4671" i="70"/>
  <c r="J4678" i="70"/>
  <c r="K4801" i="70"/>
  <c r="J4920" i="70"/>
  <c r="K4389" i="70"/>
  <c r="K4920" i="70"/>
  <c r="N4924" i="70"/>
  <c r="L4654" i="70"/>
  <c r="L4671" i="70"/>
  <c r="J4219" i="70"/>
  <c r="K4603" i="70"/>
  <c r="N936" i="70"/>
  <c r="J865" i="70"/>
  <c r="M1148" i="70"/>
  <c r="J1030" i="70"/>
  <c r="K1050" i="70"/>
  <c r="L4704" i="70"/>
  <c r="J4830" i="70"/>
  <c r="M4593" i="70"/>
  <c r="J1009" i="70"/>
  <c r="K790" i="70"/>
  <c r="L1142" i="70"/>
  <c r="L896" i="70"/>
  <c r="K1178" i="70"/>
  <c r="M1157" i="70"/>
  <c r="N1157" i="70"/>
  <c r="J1142" i="70"/>
  <c r="K1327" i="70"/>
  <c r="N4433" i="70"/>
  <c r="M4517" i="70"/>
  <c r="K4671" i="70"/>
  <c r="M4678" i="70"/>
  <c r="J4801" i="70"/>
  <c r="N4935" i="70"/>
  <c r="N4389" i="70"/>
  <c r="M4924" i="70"/>
  <c r="L4880" i="70"/>
  <c r="L4132" i="70"/>
  <c r="N1199" i="70"/>
  <c r="L969" i="70"/>
  <c r="K969" i="70"/>
  <c r="K896" i="70"/>
  <c r="M1178" i="70"/>
  <c r="M1147" i="70"/>
  <c r="L1270" i="70"/>
  <c r="K1157" i="70"/>
  <c r="L1029" i="70"/>
  <c r="N1029" i="70"/>
  <c r="L1116" i="70"/>
  <c r="L764" i="70"/>
  <c r="K758" i="70"/>
  <c r="K4433" i="70"/>
  <c r="L4517" i="70"/>
  <c r="N4671" i="70"/>
  <c r="M4704" i="70"/>
  <c r="N4780" i="70"/>
  <c r="N4953" i="70"/>
  <c r="M4940" i="70"/>
  <c r="L4937" i="70"/>
  <c r="N4698" i="70"/>
  <c r="K4864" i="70"/>
  <c r="K4491" i="70"/>
  <c r="J1403" i="70"/>
  <c r="M4830" i="70"/>
  <c r="J4864" i="70"/>
  <c r="N4919" i="70"/>
  <c r="M790" i="70"/>
  <c r="K977" i="70"/>
  <c r="N896" i="70"/>
  <c r="L1019" i="70"/>
  <c r="N1178" i="70"/>
  <c r="L1386" i="70"/>
  <c r="N1130" i="70"/>
  <c r="J973" i="70"/>
  <c r="L1002" i="70"/>
  <c r="J1316" i="70"/>
  <c r="K1365" i="70"/>
  <c r="N1002" i="70"/>
  <c r="J4433" i="70"/>
  <c r="K4517" i="70"/>
  <c r="J4532" i="70"/>
  <c r="K4919" i="70"/>
  <c r="M4935" i="70"/>
  <c r="K4734" i="70"/>
  <c r="J4942" i="70"/>
  <c r="J4880" i="70"/>
  <c r="L4576" i="70"/>
  <c r="M4880" i="70"/>
  <c r="J4970" i="70"/>
  <c r="N4118" i="70"/>
  <c r="K4780" i="70"/>
  <c r="K973" i="70"/>
  <c r="N929" i="70"/>
  <c r="N1116" i="70"/>
  <c r="L1049" i="70"/>
  <c r="N1316" i="70"/>
  <c r="J1071" i="70"/>
  <c r="N977" i="70"/>
  <c r="K1019" i="70"/>
  <c r="M1357" i="70"/>
  <c r="N1244" i="70"/>
  <c r="K1014" i="70"/>
  <c r="J4517" i="70"/>
  <c r="K4621" i="70"/>
  <c r="N4880" i="70"/>
  <c r="L4532" i="70"/>
  <c r="N4568" i="70"/>
  <c r="K4942" i="70"/>
  <c r="N4829" i="70"/>
  <c r="L4940" i="70"/>
  <c r="K4953" i="70"/>
  <c r="L4621" i="70"/>
  <c r="J4935" i="70"/>
  <c r="N4937" i="70"/>
  <c r="M4801" i="70"/>
  <c r="K4678" i="70"/>
  <c r="L4986" i="70"/>
  <c r="M4986" i="70"/>
  <c r="K1029" i="70"/>
  <c r="N969" i="70"/>
  <c r="J929" i="70"/>
  <c r="K988" i="70"/>
  <c r="J1116" i="70"/>
  <c r="N1049" i="70"/>
  <c r="M1316" i="70"/>
  <c r="L1357" i="70"/>
  <c r="L1316" i="70"/>
  <c r="N1050" i="70"/>
  <c r="L976" i="70"/>
  <c r="K1049" i="70"/>
  <c r="N988" i="70"/>
  <c r="M4487" i="70"/>
  <c r="M4734" i="70"/>
  <c r="M4621" i="70"/>
  <c r="L4678" i="70"/>
  <c r="M4568" i="70"/>
  <c r="M4829" i="70"/>
  <c r="N4018" i="70"/>
  <c r="K4487" i="70"/>
  <c r="L4920" i="70"/>
  <c r="M4423" i="70"/>
  <c r="K4149" i="70"/>
  <c r="J4642" i="70"/>
  <c r="L4919" i="70"/>
  <c r="L1050" i="70"/>
  <c r="J1014" i="70"/>
  <c r="J1144" i="70"/>
  <c r="M1398" i="70"/>
  <c r="L1444" i="70"/>
  <c r="L1398" i="70"/>
  <c r="N4593" i="70"/>
  <c r="J4694" i="70"/>
  <c r="N4694" i="70"/>
  <c r="L4568" i="70"/>
  <c r="K4829" i="70"/>
  <c r="N4970" i="70"/>
  <c r="N4858" i="70"/>
  <c r="J4924" i="70"/>
  <c r="L4970" i="70"/>
  <c r="J4780" i="70"/>
  <c r="N4487" i="70"/>
  <c r="M976" i="70"/>
  <c r="J1244" i="70"/>
  <c r="N4967" i="70"/>
  <c r="N1014" i="70"/>
  <c r="J1019" i="70"/>
  <c r="J1147" i="70"/>
  <c r="K1403" i="70"/>
  <c r="K1244" i="70"/>
  <c r="J1357" i="70"/>
  <c r="K1068" i="70"/>
  <c r="K1144" i="70"/>
  <c r="N3964" i="70"/>
  <c r="N4336" i="70"/>
  <c r="L4593" i="70"/>
  <c r="M4694" i="70"/>
  <c r="K4568" i="70"/>
  <c r="J4829" i="70"/>
  <c r="N4801" i="70"/>
  <c r="J4937" i="70"/>
  <c r="K4448" i="70"/>
  <c r="J860" i="70"/>
  <c r="J976" i="70"/>
  <c r="M1014" i="70"/>
  <c r="N1019" i="70"/>
  <c r="N1275" i="70"/>
  <c r="K860" i="70"/>
  <c r="K1008" i="70"/>
  <c r="K4018" i="70"/>
  <c r="M4336" i="70"/>
  <c r="J4593" i="70"/>
  <c r="J4919" i="70"/>
  <c r="K4743" i="70"/>
  <c r="K4775" i="70"/>
  <c r="K3731" i="70"/>
  <c r="M963" i="70"/>
  <c r="M1142" i="70"/>
  <c r="K1275" i="70"/>
  <c r="K1444" i="70"/>
  <c r="K4336" i="70"/>
  <c r="N4592" i="70"/>
  <c r="N4660" i="70"/>
  <c r="M4953" i="70"/>
  <c r="M4389" i="70"/>
  <c r="L4433" i="70"/>
  <c r="L4190" i="70"/>
  <c r="N2227" i="70"/>
  <c r="J988" i="70"/>
  <c r="L1324" i="70"/>
  <c r="N4441" i="70"/>
  <c r="J4554" i="70"/>
  <c r="L4416" i="70"/>
  <c r="N4191" i="70"/>
  <c r="N4525" i="70"/>
  <c r="J4872" i="70"/>
  <c r="L868" i="70"/>
  <c r="L893" i="70"/>
  <c r="L4999" i="70"/>
  <c r="L2712" i="70"/>
  <c r="J1088" i="70"/>
  <c r="M1150" i="70"/>
  <c r="L1151" i="70"/>
  <c r="J1109" i="70"/>
  <c r="J1023" i="70"/>
  <c r="J1237" i="70"/>
  <c r="J835" i="70"/>
  <c r="J971" i="70"/>
  <c r="K903" i="70"/>
  <c r="J1365" i="70"/>
  <c r="M1394" i="70"/>
  <c r="M1109" i="70"/>
  <c r="M889" i="70"/>
  <c r="L1365" i="70"/>
  <c r="K835" i="70"/>
  <c r="N1365" i="70"/>
  <c r="N4730" i="70"/>
  <c r="K4681" i="70"/>
  <c r="J4788" i="70"/>
  <c r="M4820" i="70"/>
  <c r="L4891" i="70"/>
  <c r="N4681" i="70"/>
  <c r="L4967" i="70"/>
  <c r="N1006" i="70"/>
  <c r="L1025" i="70"/>
  <c r="J893" i="70"/>
  <c r="N1186" i="70"/>
  <c r="M1151" i="70"/>
  <c r="M835" i="70"/>
  <c r="N835" i="70"/>
  <c r="N971" i="70"/>
  <c r="J1394" i="70"/>
  <c r="J1335" i="70"/>
  <c r="J889" i="70"/>
  <c r="M918" i="70"/>
  <c r="J1452" i="70"/>
  <c r="L4820" i="70"/>
  <c r="K4891" i="70"/>
  <c r="K4899" i="70"/>
  <c r="L4872" i="70"/>
  <c r="L971" i="70"/>
  <c r="J1186" i="70"/>
  <c r="N1145" i="70"/>
  <c r="J1278" i="70"/>
  <c r="K1227" i="70"/>
  <c r="L1237" i="70"/>
  <c r="L1022" i="70"/>
  <c r="L1109" i="70"/>
  <c r="L1452" i="70"/>
  <c r="N895" i="70"/>
  <c r="N1023" i="70"/>
  <c r="K4577" i="70"/>
  <c r="N4577" i="70"/>
  <c r="J4820" i="70"/>
  <c r="M4928" i="70"/>
  <c r="N4928" i="70"/>
  <c r="K868" i="70"/>
  <c r="M981" i="70"/>
  <c r="J1145" i="70"/>
  <c r="M1058" i="70"/>
  <c r="N1058" i="70"/>
  <c r="L1196" i="70"/>
  <c r="K1022" i="70"/>
  <c r="M1411" i="70"/>
  <c r="L1394" i="70"/>
  <c r="K930" i="70"/>
  <c r="K1324" i="70"/>
  <c r="J1324" i="70"/>
  <c r="M1008" i="70"/>
  <c r="L1150" i="70"/>
  <c r="K895" i="70"/>
  <c r="N4891" i="70"/>
  <c r="M4858" i="70"/>
  <c r="K4941" i="70"/>
  <c r="M4994" i="70"/>
  <c r="L4766" i="70"/>
  <c r="M4948" i="70"/>
  <c r="N911" i="70"/>
  <c r="K4703" i="70"/>
  <c r="M851" i="70"/>
  <c r="M798" i="70"/>
  <c r="J1038" i="70"/>
  <c r="L1032" i="70"/>
  <c r="M1169" i="70"/>
  <c r="J1058" i="70"/>
  <c r="N1411" i="70"/>
  <c r="N1452" i="70"/>
  <c r="L922" i="70"/>
  <c r="K971" i="70"/>
  <c r="K1411" i="70"/>
  <c r="N1169" i="70"/>
  <c r="J1227" i="70"/>
  <c r="J903" i="70"/>
  <c r="K4744" i="70"/>
  <c r="K4739" i="70"/>
  <c r="J4712" i="70"/>
  <c r="L4960" i="70"/>
  <c r="J4858" i="70"/>
  <c r="J4999" i="70"/>
  <c r="K4967" i="70"/>
  <c r="J4960" i="70"/>
  <c r="J4708" i="70"/>
  <c r="L4928" i="70"/>
  <c r="N4969" i="70"/>
  <c r="J4834" i="70"/>
  <c r="M4863" i="70"/>
  <c r="J4887" i="70"/>
  <c r="M4718" i="70"/>
  <c r="M4782" i="70"/>
  <c r="J4956" i="70"/>
  <c r="K946" i="70"/>
  <c r="M942" i="70"/>
  <c r="J849" i="70"/>
  <c r="L1080" i="70"/>
  <c r="J918" i="70"/>
  <c r="J868" i="70"/>
  <c r="K1169" i="70"/>
  <c r="M1452" i="70"/>
  <c r="N889" i="70"/>
  <c r="K918" i="70"/>
  <c r="L1406" i="70"/>
  <c r="K922" i="70"/>
  <c r="J1411" i="70"/>
  <c r="N921" i="70"/>
  <c r="L1169" i="70"/>
  <c r="M778" i="70"/>
  <c r="N4941" i="70"/>
  <c r="J4967" i="70"/>
  <c r="N868" i="70"/>
  <c r="K1278" i="70"/>
  <c r="N1009" i="70"/>
  <c r="M1068" i="70"/>
  <c r="L1056" i="70"/>
  <c r="K1186" i="70"/>
  <c r="N1394" i="70"/>
  <c r="M930" i="70"/>
  <c r="L1335" i="70"/>
  <c r="J921" i="70"/>
  <c r="M1278" i="70"/>
  <c r="M922" i="70"/>
  <c r="M921" i="70"/>
  <c r="N843" i="70"/>
  <c r="M4967" i="70"/>
  <c r="K780" i="70"/>
  <c r="K889" i="70"/>
  <c r="K981" i="70"/>
  <c r="M1009" i="70"/>
  <c r="N1406" i="70"/>
  <c r="L903" i="70"/>
  <c r="N1196" i="70"/>
  <c r="M1324" i="70"/>
  <c r="N1278" i="70"/>
  <c r="M1335" i="70"/>
  <c r="K921" i="70"/>
  <c r="M1196" i="70"/>
  <c r="N981" i="70"/>
  <c r="K4698" i="70"/>
  <c r="M4891" i="70"/>
  <c r="K4928" i="70"/>
  <c r="L4858" i="70"/>
  <c r="M4708" i="70"/>
  <c r="N893" i="70"/>
  <c r="N1068" i="70"/>
  <c r="K1009" i="70"/>
  <c r="N1099" i="70"/>
  <c r="M1406" i="70"/>
  <c r="J1022" i="70"/>
  <c r="M4654" i="70"/>
  <c r="N4809" i="70"/>
  <c r="M4941" i="70"/>
  <c r="M4999" i="70"/>
  <c r="L4941" i="70"/>
  <c r="J4503" i="70"/>
  <c r="K4689" i="70"/>
  <c r="M4817" i="70"/>
  <c r="L4966" i="70"/>
  <c r="J4984" i="70"/>
  <c r="M1066" i="70"/>
  <c r="N1194" i="70"/>
  <c r="L780" i="70"/>
  <c r="L918" i="70"/>
  <c r="J1068" i="70"/>
  <c r="N1151" i="70"/>
  <c r="M1099" i="70"/>
  <c r="K1406" i="70"/>
  <c r="L981" i="70"/>
  <c r="K793" i="70"/>
  <c r="N4797" i="70"/>
  <c r="M4960" i="70"/>
  <c r="K4960" i="70"/>
  <c r="J1004" i="70"/>
  <c r="M893" i="70"/>
  <c r="J895" i="70"/>
  <c r="J1151" i="70"/>
  <c r="M1145" i="70"/>
  <c r="L1099" i="70"/>
  <c r="K1058" i="70"/>
  <c r="K1023" i="70"/>
  <c r="M780" i="70"/>
  <c r="J1150" i="70"/>
  <c r="L1227" i="70"/>
  <c r="K4712" i="70"/>
  <c r="J4797" i="70"/>
  <c r="M1227" i="70"/>
  <c r="L1145" i="70"/>
  <c r="K1099" i="70"/>
  <c r="M1022" i="70"/>
  <c r="J780" i="70"/>
  <c r="N1150" i="70"/>
  <c r="L1009" i="70"/>
  <c r="M4448" i="70"/>
  <c r="M4698" i="70"/>
  <c r="K4999" i="70"/>
  <c r="K4668" i="70"/>
  <c r="M1031" i="70"/>
  <c r="N1159" i="70"/>
  <c r="N922" i="70"/>
  <c r="M843" i="70"/>
  <c r="N1237" i="70"/>
  <c r="M1186" i="70"/>
  <c r="K843" i="70"/>
  <c r="J1196" i="70"/>
  <c r="M791" i="70"/>
  <c r="J3899" i="70"/>
  <c r="N4788" i="70"/>
  <c r="M4577" i="70"/>
  <c r="L843" i="70"/>
  <c r="M1023" i="70"/>
  <c r="N1109" i="70"/>
  <c r="M1237" i="70"/>
  <c r="M903" i="70"/>
  <c r="L930" i="70"/>
  <c r="L4788" i="70"/>
  <c r="N930" i="70"/>
  <c r="K775" i="70"/>
  <c r="J4448" i="70"/>
  <c r="M919" i="70"/>
  <c r="L814" i="70"/>
  <c r="J859" i="70"/>
  <c r="N939" i="70"/>
  <c r="L1054" i="70"/>
  <c r="K1061" i="70"/>
  <c r="L909" i="70"/>
  <c r="L1062" i="70"/>
  <c r="L1088" i="70"/>
  <c r="K4958" i="70"/>
  <c r="L774" i="70"/>
  <c r="L917" i="70"/>
  <c r="J4991" i="70"/>
  <c r="J1056" i="70"/>
  <c r="N1086" i="70"/>
  <c r="M939" i="70"/>
  <c r="M1175" i="70"/>
  <c r="N1220" i="70"/>
  <c r="J1268" i="70"/>
  <c r="L1113" i="70"/>
  <c r="J867" i="70"/>
  <c r="M1129" i="70"/>
  <c r="M952" i="70"/>
  <c r="K942" i="70"/>
  <c r="K1133" i="70"/>
  <c r="L1359" i="70"/>
  <c r="L1046" i="70"/>
  <c r="N867" i="70"/>
  <c r="L1210" i="70"/>
  <c r="J1272" i="70"/>
  <c r="M4991" i="70"/>
  <c r="N4759" i="70"/>
  <c r="N4945" i="70"/>
  <c r="K4791" i="70"/>
  <c r="K4978" i="70"/>
  <c r="M4850" i="70"/>
  <c r="L4932" i="70"/>
  <c r="L902" i="70"/>
  <c r="K1001" i="70"/>
  <c r="J936" i="70"/>
  <c r="N946" i="70"/>
  <c r="N995" i="70"/>
  <c r="M849" i="70"/>
  <c r="K1113" i="70"/>
  <c r="M892" i="70"/>
  <c r="N942" i="70"/>
  <c r="M1092" i="70"/>
  <c r="L1081" i="70"/>
  <c r="M1302" i="70"/>
  <c r="L1389" i="70"/>
  <c r="J927" i="70"/>
  <c r="L1162" i="70"/>
  <c r="M774" i="70"/>
  <c r="M964" i="70"/>
  <c r="K849" i="70"/>
  <c r="K1129" i="70"/>
  <c r="J1082" i="70"/>
  <c r="M1038" i="70"/>
  <c r="J1113" i="70"/>
  <c r="J1302" i="70"/>
  <c r="K1435" i="70"/>
  <c r="J1133" i="70"/>
  <c r="J952" i="70"/>
  <c r="J964" i="70"/>
  <c r="M1389" i="70"/>
  <c r="N1080" i="70"/>
  <c r="L1290" i="70"/>
  <c r="L1176" i="70"/>
  <c r="L849" i="70"/>
  <c r="L952" i="70"/>
  <c r="N1389" i="70"/>
  <c r="M825" i="70"/>
  <c r="K4876" i="70"/>
  <c r="L4876" i="70"/>
  <c r="K4909" i="70"/>
  <c r="M4834" i="70"/>
  <c r="K774" i="70"/>
  <c r="K964" i="70"/>
  <c r="M995" i="70"/>
  <c r="N1082" i="70"/>
  <c r="K1210" i="70"/>
  <c r="M1167" i="70"/>
  <c r="N1123" i="70"/>
  <c r="N1113" i="70"/>
  <c r="N1290" i="70"/>
  <c r="L776" i="70"/>
  <c r="L1175" i="70"/>
  <c r="N927" i="70"/>
  <c r="M1115" i="70"/>
  <c r="J1162" i="70"/>
  <c r="M936" i="70"/>
  <c r="J1261" i="70"/>
  <c r="L1435" i="70"/>
  <c r="N774" i="70"/>
  <c r="M856" i="70"/>
  <c r="J917" i="70"/>
  <c r="J1166" i="70"/>
  <c r="N1210" i="70"/>
  <c r="L1261" i="70"/>
  <c r="M1348" i="70"/>
  <c r="J1153" i="70"/>
  <c r="N1435" i="70"/>
  <c r="L942" i="70"/>
  <c r="J946" i="70"/>
  <c r="J1224" i="70"/>
  <c r="J1220" i="70"/>
  <c r="K1162" i="70"/>
  <c r="J1435" i="70"/>
  <c r="J1348" i="70"/>
  <c r="J1359" i="70"/>
  <c r="K952" i="70"/>
  <c r="K995" i="70"/>
  <c r="J1034" i="70"/>
  <c r="K1418" i="70"/>
  <c r="M1153" i="70"/>
  <c r="L1427" i="70"/>
  <c r="M867" i="70"/>
  <c r="L1223" i="70"/>
  <c r="K1005" i="70"/>
  <c r="N1307" i="70"/>
  <c r="K1220" i="70"/>
  <c r="L1038" i="70"/>
  <c r="N789" i="70"/>
  <c r="K4863" i="70"/>
  <c r="M865" i="70"/>
  <c r="N1176" i="70"/>
  <c r="K1012" i="70"/>
  <c r="M1080" i="70"/>
  <c r="K1080" i="70"/>
  <c r="M1220" i="70"/>
  <c r="M1359" i="70"/>
  <c r="L964" i="70"/>
  <c r="N1034" i="70"/>
  <c r="L1073" i="70"/>
  <c r="J776" i="70"/>
  <c r="J1290" i="70"/>
  <c r="K1307" i="70"/>
  <c r="M1418" i="70"/>
  <c r="L1224" i="70"/>
  <c r="L1302" i="70"/>
  <c r="M1046" i="70"/>
  <c r="L1082" i="70"/>
  <c r="K856" i="70"/>
  <c r="J892" i="70"/>
  <c r="K865" i="70"/>
  <c r="M808" i="70"/>
  <c r="L927" i="70"/>
  <c r="M1176" i="70"/>
  <c r="J1080" i="70"/>
  <c r="N1430" i="70"/>
  <c r="K1272" i="70"/>
  <c r="J1176" i="70"/>
  <c r="K1081" i="70"/>
  <c r="K917" i="70"/>
  <c r="N776" i="70"/>
  <c r="N1348" i="70"/>
  <c r="J995" i="70"/>
  <c r="K1302" i="70"/>
  <c r="L1092" i="70"/>
  <c r="L1129" i="70"/>
  <c r="L1123" i="70"/>
  <c r="K1348" i="70"/>
  <c r="M1162" i="70"/>
  <c r="N4863" i="70"/>
  <c r="K4956" i="70"/>
  <c r="L4231" i="70"/>
  <c r="M4699" i="70"/>
  <c r="K4927" i="70"/>
  <c r="N856" i="70"/>
  <c r="N1056" i="70"/>
  <c r="N892" i="70"/>
  <c r="K808" i="70"/>
  <c r="N1092" i="70"/>
  <c r="K936" i="70"/>
  <c r="J942" i="70"/>
  <c r="L4887" i="70"/>
  <c r="M796" i="70"/>
  <c r="M1086" i="70"/>
  <c r="K2791" i="70"/>
  <c r="J808" i="70"/>
  <c r="N1073" i="70"/>
  <c r="K1198" i="70"/>
  <c r="J1047" i="70"/>
  <c r="N1129" i="70"/>
  <c r="M1251" i="70"/>
  <c r="N1359" i="70"/>
  <c r="N865" i="70"/>
  <c r="N1251" i="70"/>
  <c r="L1043" i="70"/>
  <c r="L865" i="70"/>
  <c r="K4834" i="70"/>
  <c r="K4977" i="70"/>
  <c r="N849" i="70"/>
  <c r="N1046" i="70"/>
  <c r="M1073" i="70"/>
  <c r="N1047" i="70"/>
  <c r="N1261" i="70"/>
  <c r="M1307" i="70"/>
  <c r="L1251" i="70"/>
  <c r="L1418" i="70"/>
  <c r="M776" i="70"/>
  <c r="K1056" i="70"/>
  <c r="L1307" i="70"/>
  <c r="J1251" i="70"/>
  <c r="N1081" i="70"/>
  <c r="M873" i="70"/>
  <c r="L1061" i="70"/>
  <c r="J1189" i="70"/>
  <c r="L946" i="70"/>
  <c r="K1046" i="70"/>
  <c r="K1073" i="70"/>
  <c r="M1047" i="70"/>
  <c r="K1057" i="70"/>
  <c r="M1261" i="70"/>
  <c r="N1418" i="70"/>
  <c r="K1123" i="70"/>
  <c r="L1005" i="70"/>
  <c r="N1410" i="70"/>
  <c r="K1430" i="70"/>
  <c r="N917" i="70"/>
  <c r="M1081" i="70"/>
  <c r="J1430" i="70"/>
  <c r="K1047" i="70"/>
  <c r="M1005" i="70"/>
  <c r="J873" i="70"/>
  <c r="L802" i="70"/>
  <c r="L4834" i="70"/>
  <c r="L4322" i="70"/>
  <c r="L4631" i="70"/>
  <c r="M4899" i="70"/>
  <c r="M4692" i="70"/>
  <c r="K1054" i="70"/>
  <c r="L4582" i="70"/>
  <c r="L4736" i="70"/>
  <c r="K4931" i="70"/>
  <c r="K3976" i="70"/>
  <c r="K986" i="70"/>
  <c r="J4638" i="70"/>
  <c r="J4673" i="70"/>
  <c r="N4835" i="70"/>
  <c r="N4815" i="70"/>
  <c r="J1208" i="70"/>
  <c r="L4228" i="70"/>
  <c r="L4294" i="70"/>
  <c r="M4275" i="70"/>
  <c r="L4713" i="70"/>
  <c r="J4841" i="70"/>
  <c r="J4565" i="70"/>
  <c r="J4796" i="70"/>
  <c r="J4828" i="70"/>
  <c r="N4933" i="70"/>
  <c r="L884" i="70"/>
  <c r="L939" i="70"/>
  <c r="J954" i="70"/>
  <c r="L1057" i="70"/>
  <c r="J1062" i="70"/>
  <c r="N798" i="70"/>
  <c r="L857" i="70"/>
  <c r="J841" i="70"/>
  <c r="L997" i="70"/>
  <c r="J1167" i="70"/>
  <c r="M1095" i="70"/>
  <c r="L1222" i="70"/>
  <c r="N1222" i="70"/>
  <c r="J1253" i="70"/>
  <c r="K1381" i="70"/>
  <c r="M1243" i="70"/>
  <c r="M1381" i="70"/>
  <c r="M909" i="70"/>
  <c r="N1243" i="70"/>
  <c r="K1299" i="70"/>
  <c r="N857" i="70"/>
  <c r="J1243" i="70"/>
  <c r="M1181" i="70"/>
  <c r="J1222" i="70"/>
  <c r="K1223" i="70"/>
  <c r="N4703" i="70"/>
  <c r="K4948" i="70"/>
  <c r="L4994" i="70"/>
  <c r="L4933" i="70"/>
  <c r="K4664" i="70"/>
  <c r="L887" i="70"/>
  <c r="J914" i="70"/>
  <c r="N814" i="70"/>
  <c r="N1181" i="70"/>
  <c r="K997" i="70"/>
  <c r="N1268" i="70"/>
  <c r="K1243" i="70"/>
  <c r="L934" i="70"/>
  <c r="N873" i="70"/>
  <c r="L1253" i="70"/>
  <c r="L1410" i="70"/>
  <c r="M1294" i="70"/>
  <c r="N1381" i="70"/>
  <c r="M4876" i="70"/>
  <c r="K4933" i="70"/>
  <c r="J4894" i="70"/>
  <c r="J911" i="70"/>
  <c r="M1012" i="70"/>
  <c r="J997" i="70"/>
  <c r="N1057" i="70"/>
  <c r="M1268" i="70"/>
  <c r="L1381" i="70"/>
  <c r="K987" i="70"/>
  <c r="L987" i="70"/>
  <c r="N1140" i="70"/>
  <c r="K1026" i="70"/>
  <c r="L1294" i="70"/>
  <c r="M1128" i="70"/>
  <c r="N4766" i="70"/>
  <c r="J4964" i="70"/>
  <c r="K1166" i="70"/>
  <c r="M1032" i="70"/>
  <c r="L1084" i="70"/>
  <c r="L1012" i="70"/>
  <c r="K1088" i="70"/>
  <c r="N1038" i="70"/>
  <c r="M1057" i="70"/>
  <c r="L1268" i="70"/>
  <c r="K1410" i="70"/>
  <c r="N1427" i="70"/>
  <c r="N1212" i="70"/>
  <c r="M1410" i="70"/>
  <c r="K1032" i="70"/>
  <c r="N987" i="70"/>
  <c r="J1039" i="70"/>
  <c r="J1054" i="70"/>
  <c r="M4790" i="70"/>
  <c r="N4909" i="70"/>
  <c r="K4766" i="70"/>
  <c r="L4894" i="70"/>
  <c r="M4703" i="70"/>
  <c r="N4898" i="70"/>
  <c r="M987" i="70"/>
  <c r="J939" i="70"/>
  <c r="J1032" i="70"/>
  <c r="J1012" i="70"/>
  <c r="K1038" i="70"/>
  <c r="M1125" i="70"/>
  <c r="M1222" i="70"/>
  <c r="N1198" i="70"/>
  <c r="K1427" i="70"/>
  <c r="N1032" i="70"/>
  <c r="K939" i="70"/>
  <c r="K873" i="70"/>
  <c r="N1026" i="70"/>
  <c r="M1140" i="70"/>
  <c r="J1212" i="70"/>
  <c r="L1128" i="70"/>
  <c r="K909" i="70"/>
  <c r="J1026" i="70"/>
  <c r="M1427" i="70"/>
  <c r="M1154" i="70"/>
  <c r="J4923" i="70"/>
  <c r="K4722" i="70"/>
  <c r="M4934" i="70"/>
  <c r="K954" i="70"/>
  <c r="N832" i="70"/>
  <c r="M857" i="70"/>
  <c r="M1039" i="70"/>
  <c r="K1105" i="70"/>
  <c r="K1097" i="70"/>
  <c r="K1128" i="70"/>
  <c r="L1039" i="70"/>
  <c r="N1166" i="70"/>
  <c r="M1198" i="70"/>
  <c r="L1422" i="70"/>
  <c r="K798" i="70"/>
  <c r="L919" i="70"/>
  <c r="L1212" i="70"/>
  <c r="J1154" i="70"/>
  <c r="M1084" i="70"/>
  <c r="J1140" i="70"/>
  <c r="K4692" i="70"/>
  <c r="K4994" i="70"/>
  <c r="L4703" i="70"/>
  <c r="J4819" i="70"/>
  <c r="N954" i="70"/>
  <c r="M832" i="70"/>
  <c r="K841" i="70"/>
  <c r="K1039" i="70"/>
  <c r="J1181" i="70"/>
  <c r="N1084" i="70"/>
  <c r="M1166" i="70"/>
  <c r="L1198" i="70"/>
  <c r="N1167" i="70"/>
  <c r="N1043" i="70"/>
  <c r="J798" i="70"/>
  <c r="K1171" i="70"/>
  <c r="M1054" i="70"/>
  <c r="K1167" i="70"/>
  <c r="M756" i="70"/>
  <c r="M4766" i="70"/>
  <c r="N4796" i="70"/>
  <c r="L4964" i="70"/>
  <c r="M4898" i="70"/>
  <c r="J4766" i="70"/>
  <c r="K4923" i="70"/>
  <c r="N4977" i="70"/>
  <c r="L4692" i="70"/>
  <c r="K3884" i="70"/>
  <c r="N4565" i="70"/>
  <c r="K884" i="70"/>
  <c r="K832" i="70"/>
  <c r="J857" i="70"/>
  <c r="J884" i="70"/>
  <c r="M884" i="70"/>
  <c r="J1084" i="70"/>
  <c r="K1181" i="70"/>
  <c r="N1299" i="70"/>
  <c r="M1351" i="70"/>
  <c r="N859" i="70"/>
  <c r="L1171" i="70"/>
  <c r="K1095" i="70"/>
  <c r="N919" i="70"/>
  <c r="J1171" i="70"/>
  <c r="K934" i="70"/>
  <c r="L1053" i="70"/>
  <c r="M1223" i="70"/>
  <c r="M1062" i="70"/>
  <c r="L841" i="70"/>
  <c r="K1212" i="70"/>
  <c r="N1125" i="70"/>
  <c r="K967" i="70"/>
  <c r="N4692" i="70"/>
  <c r="N4894" i="70"/>
  <c r="J4692" i="70"/>
  <c r="K4898" i="70"/>
  <c r="M4933" i="70"/>
  <c r="N4948" i="70"/>
  <c r="L4923" i="70"/>
  <c r="L4796" i="70"/>
  <c r="J814" i="70"/>
  <c r="J832" i="70"/>
  <c r="N967" i="70"/>
  <c r="J1125" i="70"/>
  <c r="M954" i="70"/>
  <c r="N1062" i="70"/>
  <c r="N1154" i="70"/>
  <c r="N1422" i="70"/>
  <c r="L859" i="70"/>
  <c r="K1125" i="70"/>
  <c r="L1351" i="70"/>
  <c r="K919" i="70"/>
  <c r="M1171" i="70"/>
  <c r="J934" i="70"/>
  <c r="M841" i="70"/>
  <c r="M4796" i="70"/>
  <c r="N4994" i="70"/>
  <c r="J4898" i="70"/>
  <c r="N4923" i="70"/>
  <c r="M4894" i="70"/>
  <c r="L798" i="70"/>
  <c r="N1053" i="70"/>
  <c r="K1294" i="70"/>
  <c r="L954" i="70"/>
  <c r="K1062" i="70"/>
  <c r="M1053" i="70"/>
  <c r="N1095" i="70"/>
  <c r="M1422" i="70"/>
  <c r="K859" i="70"/>
  <c r="N934" i="70"/>
  <c r="L1105" i="70"/>
  <c r="J919" i="70"/>
  <c r="M1043" i="70"/>
  <c r="L911" i="70"/>
  <c r="K823" i="70"/>
  <c r="N4758" i="70"/>
  <c r="K4796" i="70"/>
  <c r="N4828" i="70"/>
  <c r="J4703" i="70"/>
  <c r="L4948" i="70"/>
  <c r="J1015" i="70"/>
  <c r="L1143" i="70"/>
  <c r="N1271" i="70"/>
  <c r="M959" i="70"/>
  <c r="N1087" i="70"/>
  <c r="N1215" i="70"/>
  <c r="N1074" i="70"/>
  <c r="N1202" i="70"/>
  <c r="L963" i="70"/>
  <c r="M1091" i="70"/>
  <c r="N1219" i="70"/>
  <c r="K812" i="70"/>
  <c r="K814" i="70"/>
  <c r="J909" i="70"/>
  <c r="L1026" i="70"/>
  <c r="N1054" i="70"/>
  <c r="J1097" i="70"/>
  <c r="J1053" i="70"/>
  <c r="K1115" i="70"/>
  <c r="K1351" i="70"/>
  <c r="K1422" i="70"/>
  <c r="M859" i="70"/>
  <c r="K1140" i="70"/>
  <c r="L1282" i="70"/>
  <c r="M1299" i="70"/>
  <c r="L1299" i="70"/>
  <c r="J1351" i="70"/>
  <c r="J967" i="70"/>
  <c r="K746" i="70"/>
  <c r="K4964" i="70"/>
  <c r="M4828" i="70"/>
  <c r="M4909" i="70"/>
  <c r="L4828" i="70"/>
  <c r="J4948" i="70"/>
  <c r="J4977" i="70"/>
  <c r="M911" i="70"/>
  <c r="N1088" i="70"/>
  <c r="J1043" i="70"/>
  <c r="L1154" i="70"/>
  <c r="N1340" i="70"/>
  <c r="J1105" i="70"/>
  <c r="L760" i="70"/>
  <c r="K4828" i="70"/>
  <c r="J4994" i="70"/>
  <c r="M4977" i="70"/>
  <c r="M814" i="70"/>
  <c r="M1088" i="70"/>
  <c r="M1097" i="70"/>
  <c r="L1115" i="70"/>
  <c r="L967" i="70"/>
  <c r="K851" i="70"/>
  <c r="J1223" i="70"/>
  <c r="N851" i="70"/>
  <c r="M1282" i="70"/>
  <c r="M1340" i="70"/>
  <c r="N1097" i="70"/>
  <c r="L1340" i="70"/>
  <c r="L851" i="70"/>
  <c r="L777" i="70"/>
  <c r="J4933" i="70"/>
  <c r="N997" i="70"/>
  <c r="N1105" i="70"/>
  <c r="N1253" i="70"/>
  <c r="K1282" i="70"/>
  <c r="J851" i="70"/>
  <c r="N1294" i="70"/>
  <c r="K911" i="70"/>
  <c r="N1115" i="70"/>
  <c r="K1340" i="70"/>
  <c r="L1095" i="70"/>
  <c r="M1253" i="70"/>
  <c r="N1282" i="70"/>
  <c r="M765" i="70"/>
  <c r="M4964" i="70"/>
  <c r="J4247" i="70"/>
  <c r="J4848" i="70"/>
  <c r="N4187" i="70"/>
  <c r="L4985" i="70"/>
  <c r="N4624" i="70"/>
  <c r="K4907" i="70"/>
  <c r="K4718" i="70"/>
  <c r="M4810" i="70"/>
  <c r="J4972" i="70"/>
  <c r="J4774" i="70"/>
  <c r="L4871" i="70"/>
  <c r="J4958" i="70"/>
  <c r="J4959" i="70"/>
  <c r="N4991" i="70"/>
  <c r="L4770" i="70"/>
  <c r="N4320" i="70"/>
  <c r="M4774" i="70"/>
  <c r="N4959" i="70"/>
  <c r="M4624" i="70"/>
  <c r="L4726" i="70"/>
  <c r="N4770" i="70"/>
  <c r="J4985" i="70"/>
  <c r="M4958" i="70"/>
  <c r="L4931" i="70"/>
  <c r="N4810" i="70"/>
  <c r="K4770" i="70"/>
  <c r="L4959" i="70"/>
  <c r="M4931" i="70"/>
  <c r="K4187" i="70"/>
  <c r="L4969" i="70"/>
  <c r="M4770" i="70"/>
  <c r="K4810" i="70"/>
  <c r="L4718" i="70"/>
  <c r="J4654" i="70"/>
  <c r="J4969" i="70"/>
  <c r="L4934" i="70"/>
  <c r="N4985" i="70"/>
  <c r="J4871" i="70"/>
  <c r="N4887" i="70"/>
  <c r="N4718" i="70"/>
  <c r="J4770" i="70"/>
  <c r="J4810" i="70"/>
  <c r="L4624" i="70"/>
  <c r="J4907" i="70"/>
  <c r="L4907" i="70"/>
  <c r="K4985" i="70"/>
  <c r="M4907" i="70"/>
  <c r="M4956" i="70"/>
  <c r="M4959" i="70"/>
  <c r="J4863" i="70"/>
  <c r="K4972" i="70"/>
  <c r="J4931" i="70"/>
  <c r="K4969" i="70"/>
  <c r="N4956" i="70"/>
  <c r="K4871" i="70"/>
  <c r="L4863" i="70"/>
  <c r="K4991" i="70"/>
  <c r="K4774" i="70"/>
  <c r="K4959" i="70"/>
  <c r="M4969" i="70"/>
  <c r="N4907" i="70"/>
  <c r="N4782" i="70"/>
  <c r="K4887" i="70"/>
  <c r="M4887" i="70"/>
  <c r="J752" i="70"/>
  <c r="N4774" i="70"/>
  <c r="M1035" i="70"/>
  <c r="K4795" i="70"/>
  <c r="N4958" i="70"/>
  <c r="J4187" i="70"/>
  <c r="L4991" i="70"/>
  <c r="J4624" i="70"/>
  <c r="K4624" i="70"/>
  <c r="K1020" i="70"/>
  <c r="L1148" i="70"/>
  <c r="M4871" i="70"/>
  <c r="J4782" i="70"/>
  <c r="L4782" i="70"/>
  <c r="N4871" i="70"/>
  <c r="L4958" i="70"/>
  <c r="K4782" i="70"/>
  <c r="N4972" i="70"/>
  <c r="L4972" i="70"/>
  <c r="M4972" i="70"/>
  <c r="K4397" i="70"/>
  <c r="L4342" i="70"/>
  <c r="K4318" i="70"/>
  <c r="J4917" i="70"/>
  <c r="N4910" i="70"/>
  <c r="K4998" i="70"/>
  <c r="M833" i="70"/>
  <c r="J982" i="70"/>
  <c r="J985" i="70"/>
  <c r="M1174" i="70"/>
  <c r="L4790" i="70"/>
  <c r="M4741" i="70"/>
  <c r="M4869" i="70"/>
  <c r="L3896" i="70"/>
  <c r="M4055" i="70"/>
  <c r="K4214" i="70"/>
  <c r="L779" i="70"/>
  <c r="M1163" i="70"/>
  <c r="N1132" i="70"/>
  <c r="J1260" i="70"/>
  <c r="L1045" i="70"/>
  <c r="N1173" i="70"/>
  <c r="N852" i="70"/>
  <c r="N979" i="70"/>
  <c r="J1107" i="70"/>
  <c r="K1235" i="70"/>
  <c r="K1051" i="70"/>
  <c r="L4547" i="70"/>
  <c r="K4547" i="70"/>
  <c r="J4337" i="70"/>
  <c r="J4547" i="70"/>
  <c r="M4547" i="70"/>
  <c r="N4214" i="70"/>
  <c r="L4125" i="70"/>
  <c r="M3961" i="70"/>
  <c r="M4199" i="70"/>
  <c r="J4623" i="70"/>
  <c r="M4765" i="70"/>
  <c r="M4615" i="70"/>
  <c r="J4320" i="70"/>
  <c r="J4434" i="70"/>
  <c r="N4070" i="70"/>
  <c r="K4100" i="70"/>
  <c r="N4027" i="70"/>
  <c r="K4194" i="70"/>
  <c r="J4100" i="70"/>
  <c r="K4243" i="70"/>
  <c r="J4191" i="70"/>
  <c r="J4578" i="70"/>
  <c r="N4500" i="70"/>
  <c r="L4809" i="70"/>
  <c r="N4708" i="70"/>
  <c r="M1114" i="70"/>
  <c r="K1242" i="70"/>
  <c r="N990" i="70"/>
  <c r="L3899" i="70"/>
  <c r="L4578" i="70"/>
  <c r="M4819" i="70"/>
  <c r="J3813" i="70"/>
  <c r="L4432" i="70"/>
  <c r="M4191" i="70"/>
  <c r="L4448" i="70"/>
  <c r="J4668" i="70"/>
  <c r="M4505" i="70"/>
  <c r="M4322" i="70"/>
  <c r="L4577" i="70"/>
  <c r="K4525" i="70"/>
  <c r="M4021" i="70"/>
  <c r="M897" i="70"/>
  <c r="J4341" i="70"/>
  <c r="J4843" i="70"/>
  <c r="M3899" i="70"/>
  <c r="L4899" i="70"/>
  <c r="J4693" i="70"/>
  <c r="J4508" i="70"/>
  <c r="J4062" i="70"/>
  <c r="M4663" i="70"/>
  <c r="N4862" i="70"/>
  <c r="K5001" i="70"/>
  <c r="J4886" i="70"/>
  <c r="N4906" i="70"/>
  <c r="N4687" i="70"/>
  <c r="J4988" i="70"/>
  <c r="N1182" i="70"/>
  <c r="J1233" i="70"/>
  <c r="M4630" i="70"/>
  <c r="M4683" i="70"/>
  <c r="M937" i="70"/>
  <c r="J4719" i="70"/>
  <c r="K4383" i="70"/>
  <c r="L4786" i="70"/>
  <c r="L4892" i="70"/>
  <c r="J980" i="70"/>
  <c r="J815" i="70"/>
  <c r="M1236" i="70"/>
  <c r="K1267" i="70"/>
  <c r="L982" i="70"/>
  <c r="L4995" i="70"/>
  <c r="K4759" i="70"/>
  <c r="L852" i="70"/>
  <c r="N4646" i="70"/>
  <c r="L833" i="70"/>
  <c r="L1006" i="70"/>
  <c r="M4582" i="70"/>
  <c r="L877" i="70"/>
  <c r="M4646" i="70"/>
  <c r="L1139" i="70"/>
  <c r="N1236" i="70"/>
  <c r="M1262" i="70"/>
  <c r="K4822" i="70"/>
  <c r="M4719" i="70"/>
  <c r="M4187" i="70"/>
  <c r="L4917" i="70"/>
  <c r="M827" i="70"/>
  <c r="N1191" i="70"/>
  <c r="L4870" i="70"/>
  <c r="N912" i="70"/>
  <c r="J1139" i="70"/>
  <c r="N4710" i="70"/>
  <c r="J4929" i="70"/>
  <c r="N4795" i="70"/>
  <c r="L1042" i="70"/>
  <c r="M840" i="70"/>
  <c r="N1319" i="70"/>
  <c r="N4736" i="70"/>
  <c r="M4786" i="70"/>
  <c r="K4892" i="70"/>
  <c r="J4068" i="70"/>
  <c r="L4867" i="70"/>
  <c r="M980" i="70"/>
  <c r="J879" i="70"/>
  <c r="J4850" i="70"/>
  <c r="M1060" i="70"/>
  <c r="N1188" i="70"/>
  <c r="K1101" i="70"/>
  <c r="L1229" i="70"/>
  <c r="J1184" i="70"/>
  <c r="M1209" i="70"/>
  <c r="K833" i="70"/>
  <c r="K1006" i="70"/>
  <c r="M4759" i="70"/>
  <c r="J4722" i="70"/>
  <c r="K4646" i="70"/>
  <c r="L937" i="70"/>
  <c r="L1170" i="70"/>
  <c r="K4929" i="70"/>
  <c r="M4943" i="70"/>
  <c r="N792" i="70"/>
  <c r="L975" i="70"/>
  <c r="J1103" i="70"/>
  <c r="K1231" i="70"/>
  <c r="L1179" i="70"/>
  <c r="M1076" i="70"/>
  <c r="J1204" i="70"/>
  <c r="N989" i="70"/>
  <c r="K1117" i="70"/>
  <c r="K1245" i="70"/>
  <c r="L1174" i="70"/>
  <c r="N1262" i="70"/>
  <c r="K1236" i="70"/>
  <c r="N4943" i="70"/>
  <c r="N4850" i="70"/>
  <c r="K937" i="70"/>
  <c r="M1308" i="70"/>
  <c r="K4736" i="70"/>
  <c r="N1120" i="70"/>
  <c r="M4432" i="70"/>
  <c r="M4722" i="70"/>
  <c r="K4710" i="70"/>
  <c r="M985" i="70"/>
  <c r="M1134" i="70"/>
  <c r="K1262" i="70"/>
  <c r="M1120" i="70"/>
  <c r="J852" i="70"/>
  <c r="N906" i="70"/>
  <c r="J1191" i="70"/>
  <c r="L1390" i="70"/>
  <c r="J827" i="70"/>
  <c r="J1236" i="70"/>
  <c r="N4684" i="70"/>
  <c r="K4850" i="70"/>
  <c r="M4791" i="70"/>
  <c r="N4870" i="70"/>
  <c r="L4929" i="70"/>
  <c r="M4929" i="70"/>
  <c r="J4768" i="70"/>
  <c r="J4786" i="70"/>
  <c r="L4719" i="70"/>
  <c r="K4582" i="70"/>
  <c r="N4892" i="70"/>
  <c r="K4062" i="70"/>
  <c r="N4443" i="70"/>
  <c r="J877" i="70"/>
  <c r="N1021" i="70"/>
  <c r="M1063" i="70"/>
  <c r="M1267" i="70"/>
  <c r="J1390" i="70"/>
  <c r="M1149" i="70"/>
  <c r="M1395" i="70"/>
  <c r="M1349" i="70"/>
  <c r="M1319" i="70"/>
  <c r="J1267" i="70"/>
  <c r="L1436" i="70"/>
  <c r="M4870" i="70"/>
  <c r="J4910" i="70"/>
  <c r="L4062" i="70"/>
  <c r="L4684" i="70"/>
  <c r="L4910" i="70"/>
  <c r="M4768" i="70"/>
  <c r="M4736" i="70"/>
  <c r="K4911" i="70"/>
  <c r="M4795" i="70"/>
  <c r="N4934" i="70"/>
  <c r="N840" i="70"/>
  <c r="J1011" i="70"/>
  <c r="N1134" i="70"/>
  <c r="K1021" i="70"/>
  <c r="L1267" i="70"/>
  <c r="K1395" i="70"/>
  <c r="L840" i="70"/>
  <c r="L1191" i="70"/>
  <c r="M877" i="70"/>
  <c r="M852" i="70"/>
  <c r="J1108" i="70"/>
  <c r="N1001" i="70"/>
  <c r="L1149" i="70"/>
  <c r="K4870" i="70"/>
  <c r="L4978" i="70"/>
  <c r="M4932" i="70"/>
  <c r="J4795" i="70"/>
  <c r="J4934" i="70"/>
  <c r="J4932" i="70"/>
  <c r="J4684" i="70"/>
  <c r="M4062" i="70"/>
  <c r="J4736" i="70"/>
  <c r="K906" i="70"/>
  <c r="N1063" i="70"/>
  <c r="J1021" i="70"/>
  <c r="J1395" i="70"/>
  <c r="K877" i="70"/>
  <c r="J1170" i="70"/>
  <c r="M905" i="70"/>
  <c r="J1063" i="70"/>
  <c r="J1436" i="70"/>
  <c r="M887" i="70"/>
  <c r="M1011" i="70"/>
  <c r="J1006" i="70"/>
  <c r="K980" i="70"/>
  <c r="J1319" i="70"/>
  <c r="M982" i="70"/>
  <c r="L1308" i="70"/>
  <c r="L906" i="70"/>
  <c r="L980" i="70"/>
  <c r="K982" i="70"/>
  <c r="K4508" i="70"/>
  <c r="L4962" i="70"/>
  <c r="L4912" i="70"/>
  <c r="L4759" i="70"/>
  <c r="J4978" i="70"/>
  <c r="L4768" i="70"/>
  <c r="K4116" i="70"/>
  <c r="L4466" i="70"/>
  <c r="K4595" i="70"/>
  <c r="L4541" i="70"/>
  <c r="K4256" i="70"/>
  <c r="M4888" i="70"/>
  <c r="L4700" i="70"/>
  <c r="J4961" i="70"/>
  <c r="K902" i="70"/>
  <c r="K1174" i="70"/>
  <c r="K1436" i="70"/>
  <c r="J1120" i="70"/>
  <c r="N985" i="70"/>
  <c r="L914" i="70"/>
  <c r="L1395" i="70"/>
  <c r="L1001" i="70"/>
  <c r="J833" i="70"/>
  <c r="K1120" i="70"/>
  <c r="N4822" i="70"/>
  <c r="N4791" i="70"/>
  <c r="J4664" i="70"/>
  <c r="N4917" i="70"/>
  <c r="N4318" i="70"/>
  <c r="M4549" i="70"/>
  <c r="N887" i="70"/>
  <c r="M1001" i="70"/>
  <c r="K1108" i="70"/>
  <c r="J906" i="70"/>
  <c r="K905" i="70"/>
  <c r="M1006" i="70"/>
  <c r="M1390" i="70"/>
  <c r="L1262" i="70"/>
  <c r="M1378" i="70"/>
  <c r="J887" i="70"/>
  <c r="K1149" i="70"/>
  <c r="N914" i="70"/>
  <c r="N937" i="70"/>
  <c r="J902" i="70"/>
  <c r="J1025" i="70"/>
  <c r="N1174" i="70"/>
  <c r="M767" i="70"/>
  <c r="L4508" i="70"/>
  <c r="L4664" i="70"/>
  <c r="K4910" i="70"/>
  <c r="N4582" i="70"/>
  <c r="J4995" i="70"/>
  <c r="L4850" i="70"/>
  <c r="N4726" i="70"/>
  <c r="J4791" i="70"/>
  <c r="M4917" i="70"/>
  <c r="M4664" i="70"/>
  <c r="J3974" i="70"/>
  <c r="M4227" i="70"/>
  <c r="K852" i="70"/>
  <c r="N879" i="70"/>
  <c r="L985" i="70"/>
  <c r="L905" i="70"/>
  <c r="M1025" i="70"/>
  <c r="N1011" i="70"/>
  <c r="N1096" i="70"/>
  <c r="L1378" i="70"/>
  <c r="K985" i="70"/>
  <c r="N1149" i="70"/>
  <c r="J937" i="70"/>
  <c r="K1170" i="70"/>
  <c r="N1025" i="70"/>
  <c r="J1174" i="70"/>
  <c r="N833" i="70"/>
  <c r="N4508" i="70"/>
  <c r="J4710" i="70"/>
  <c r="K4684" i="70"/>
  <c r="N4912" i="70"/>
  <c r="M4910" i="70"/>
  <c r="N4722" i="70"/>
  <c r="L4822" i="70"/>
  <c r="K4912" i="70"/>
  <c r="K4962" i="70"/>
  <c r="M4962" i="70"/>
  <c r="K3649" i="70"/>
  <c r="L3860" i="70"/>
  <c r="N4877" i="70"/>
  <c r="M879" i="70"/>
  <c r="N1390" i="70"/>
  <c r="K1096" i="70"/>
  <c r="K1378" i="70"/>
  <c r="N982" i="70"/>
  <c r="M902" i="70"/>
  <c r="J1001" i="70"/>
  <c r="L1021" i="70"/>
  <c r="K1011" i="70"/>
  <c r="J905" i="70"/>
  <c r="M4508" i="70"/>
  <c r="M4710" i="70"/>
  <c r="M4726" i="70"/>
  <c r="K4934" i="70"/>
  <c r="K4917" i="70"/>
  <c r="K4916" i="70"/>
  <c r="N4978" i="70"/>
  <c r="J4582" i="70"/>
  <c r="J4318" i="70"/>
  <c r="K3892" i="70"/>
  <c r="L4243" i="70"/>
  <c r="J4627" i="70"/>
  <c r="K879" i="70"/>
  <c r="K1063" i="70"/>
  <c r="M1042" i="70"/>
  <c r="M1096" i="70"/>
  <c r="J1378" i="70"/>
  <c r="K1134" i="70"/>
  <c r="L827" i="70"/>
  <c r="M1170" i="70"/>
  <c r="J4646" i="70"/>
  <c r="N4719" i="70"/>
  <c r="L4916" i="70"/>
  <c r="K4945" i="70"/>
  <c r="L4943" i="70"/>
  <c r="L4791" i="70"/>
  <c r="L4945" i="70"/>
  <c r="M4912" i="70"/>
  <c r="M4265" i="70"/>
  <c r="L4250" i="70"/>
  <c r="K4634" i="70"/>
  <c r="N4635" i="70"/>
  <c r="J3972" i="70"/>
  <c r="K4406" i="70"/>
  <c r="J4269" i="70"/>
  <c r="J4284" i="70"/>
  <c r="K4381" i="70"/>
  <c r="J4535" i="70"/>
  <c r="K4216" i="70"/>
  <c r="L4626" i="70"/>
  <c r="J4608" i="70"/>
  <c r="L4754" i="70"/>
  <c r="L4663" i="70"/>
  <c r="N4478" i="70"/>
  <c r="K4538" i="70"/>
  <c r="L4574" i="70"/>
  <c r="J4771" i="70"/>
  <c r="N4772" i="70"/>
  <c r="L924" i="70"/>
  <c r="L4679" i="70"/>
  <c r="M1007" i="70"/>
  <c r="L1135" i="70"/>
  <c r="N1263" i="70"/>
  <c r="K947" i="70"/>
  <c r="M1079" i="70"/>
  <c r="N1207" i="70"/>
  <c r="N913" i="70"/>
  <c r="K953" i="70"/>
  <c r="N1083" i="70"/>
  <c r="N1211" i="70"/>
  <c r="J1027" i="70"/>
  <c r="M1155" i="70"/>
  <c r="K1283" i="70"/>
  <c r="J996" i="70"/>
  <c r="N1124" i="70"/>
  <c r="K1252" i="70"/>
  <c r="K872" i="70"/>
  <c r="M1052" i="70"/>
  <c r="L1180" i="70"/>
  <c r="K822" i="70"/>
  <c r="J1037" i="70"/>
  <c r="N1165" i="70"/>
  <c r="M965" i="70"/>
  <c r="M1093" i="70"/>
  <c r="L1221" i="70"/>
  <c r="J945" i="70"/>
  <c r="N1078" i="70"/>
  <c r="K881" i="70"/>
  <c r="K910" i="70"/>
  <c r="L1185" i="70"/>
  <c r="L1190" i="70"/>
  <c r="L1216" i="70"/>
  <c r="K840" i="70"/>
  <c r="N902" i="70"/>
  <c r="J1042" i="70"/>
  <c r="J1096" i="70"/>
  <c r="N827" i="70"/>
  <c r="N1308" i="70"/>
  <c r="K1349" i="70"/>
  <c r="N1108" i="70"/>
  <c r="M4822" i="70"/>
  <c r="M4945" i="70"/>
  <c r="J4916" i="70"/>
  <c r="L4722" i="70"/>
  <c r="J4759" i="70"/>
  <c r="N3893" i="70"/>
  <c r="L4127" i="70"/>
  <c r="M4401" i="70"/>
  <c r="L4529" i="70"/>
  <c r="L4287" i="70"/>
  <c r="K4575" i="70"/>
  <c r="J4733" i="70"/>
  <c r="L4861" i="70"/>
  <c r="M4873" i="70"/>
  <c r="J4992" i="70"/>
  <c r="J938" i="70"/>
  <c r="K994" i="70"/>
  <c r="M1122" i="70"/>
  <c r="N1250" i="70"/>
  <c r="M4758" i="70"/>
  <c r="J886" i="70"/>
  <c r="M966" i="70"/>
  <c r="J1279" i="70"/>
  <c r="J4447" i="70"/>
  <c r="M912" i="70"/>
  <c r="M1139" i="70"/>
  <c r="K1139" i="70"/>
  <c r="K1042" i="70"/>
  <c r="J1349" i="70"/>
  <c r="M1191" i="70"/>
  <c r="K1319" i="70"/>
  <c r="K1025" i="70"/>
  <c r="L1108" i="70"/>
  <c r="K1308" i="70"/>
  <c r="K4786" i="70"/>
  <c r="J4945" i="70"/>
  <c r="M4892" i="70"/>
  <c r="K4932" i="70"/>
  <c r="K4768" i="70"/>
  <c r="N4664" i="70"/>
  <c r="L4523" i="70"/>
  <c r="M4008" i="70"/>
  <c r="J4208" i="70"/>
  <c r="L4289" i="70"/>
  <c r="M4620" i="70"/>
  <c r="L4349" i="70"/>
  <c r="J4477" i="70"/>
  <c r="N1010" i="70"/>
  <c r="K1138" i="70"/>
  <c r="J1266" i="70"/>
  <c r="K974" i="70"/>
  <c r="L912" i="70"/>
  <c r="J1134" i="70"/>
  <c r="K914" i="70"/>
  <c r="M4916" i="70"/>
  <c r="N4962" i="70"/>
  <c r="K4726" i="70"/>
  <c r="L4500" i="70"/>
  <c r="K912" i="70"/>
  <c r="M1436" i="70"/>
  <c r="M914" i="70"/>
  <c r="L1349" i="70"/>
  <c r="K4943" i="70"/>
  <c r="M4342" i="70"/>
  <c r="M4978" i="70"/>
  <c r="N4932" i="70"/>
  <c r="M4318" i="70"/>
  <c r="L4187" i="70"/>
  <c r="L4318" i="70"/>
  <c r="K5000" i="70"/>
  <c r="K887" i="70"/>
  <c r="L4555" i="70"/>
  <c r="M4644" i="70"/>
  <c r="J4207" i="70"/>
  <c r="M4392" i="70"/>
  <c r="K4622" i="70"/>
  <c r="L4764" i="70"/>
  <c r="N1252" i="70"/>
  <c r="L1334" i="70"/>
  <c r="L1421" i="70"/>
  <c r="M1124" i="70"/>
  <c r="K4199" i="70"/>
  <c r="J4635" i="70"/>
  <c r="K4623" i="70"/>
  <c r="J4679" i="70"/>
  <c r="L4844" i="70"/>
  <c r="L4939" i="70"/>
  <c r="M3972" i="70"/>
  <c r="N4771" i="70"/>
  <c r="L4689" i="70"/>
  <c r="L4767" i="70"/>
  <c r="J4966" i="70"/>
  <c r="K3999" i="70"/>
  <c r="N4258" i="70"/>
  <c r="N831" i="70"/>
  <c r="L858" i="70"/>
  <c r="N899" i="70"/>
  <c r="K949" i="70"/>
  <c r="J1391" i="70"/>
  <c r="J4251" i="70"/>
  <c r="L822" i="70"/>
  <c r="M820" i="70"/>
  <c r="J872" i="70"/>
  <c r="N951" i="70"/>
  <c r="L1027" i="70"/>
  <c r="N891" i="70"/>
  <c r="L953" i="70"/>
  <c r="K1182" i="70"/>
  <c r="J1079" i="70"/>
  <c r="N1052" i="70"/>
  <c r="N1122" i="70"/>
  <c r="N1208" i="70"/>
  <c r="L1202" i="70"/>
  <c r="M1252" i="70"/>
  <c r="K1322" i="70"/>
  <c r="N1184" i="70"/>
  <c r="K1078" i="70"/>
  <c r="M1347" i="70"/>
  <c r="L1037" i="70"/>
  <c r="K1060" i="70"/>
  <c r="K963" i="70"/>
  <c r="N1060" i="70"/>
  <c r="N1093" i="70"/>
  <c r="N1155" i="70"/>
  <c r="L1257" i="70"/>
  <c r="M986" i="70"/>
  <c r="M951" i="70"/>
  <c r="M1283" i="70"/>
  <c r="K1380" i="70"/>
  <c r="K1004" i="70"/>
  <c r="N886" i="70"/>
  <c r="N779" i="70"/>
  <c r="M953" i="70"/>
  <c r="L945" i="70"/>
  <c r="J1194" i="70"/>
  <c r="N1027" i="70"/>
  <c r="M1206" i="70"/>
  <c r="K1211" i="70"/>
  <c r="L1093" i="70"/>
  <c r="J4199" i="70"/>
  <c r="N4439" i="70"/>
  <c r="J4687" i="70"/>
  <c r="N4790" i="70"/>
  <c r="N4699" i="70"/>
  <c r="N4754" i="70"/>
  <c r="N4623" i="70"/>
  <c r="L4906" i="70"/>
  <c r="L4862" i="70"/>
  <c r="N4679" i="70"/>
  <c r="N4067" i="70"/>
  <c r="L4251" i="70"/>
  <c r="L4817" i="70"/>
  <c r="N4949" i="70"/>
  <c r="J4939" i="70"/>
  <c r="M4635" i="70"/>
  <c r="N4689" i="70"/>
  <c r="K4269" i="70"/>
  <c r="J4395" i="70"/>
  <c r="N4651" i="70"/>
  <c r="N4407" i="70"/>
  <c r="L4732" i="70"/>
  <c r="J4982" i="70"/>
  <c r="J1093" i="70"/>
  <c r="M910" i="70"/>
  <c r="L994" i="70"/>
  <c r="K1079" i="70"/>
  <c r="L1052" i="70"/>
  <c r="K1202" i="70"/>
  <c r="K1209" i="70"/>
  <c r="L1252" i="70"/>
  <c r="K1342" i="70"/>
  <c r="K1279" i="70"/>
  <c r="N1229" i="70"/>
  <c r="L1184" i="70"/>
  <c r="N1450" i="70"/>
  <c r="J1078" i="70"/>
  <c r="L1347" i="70"/>
  <c r="J1086" i="70"/>
  <c r="J1271" i="70"/>
  <c r="J1283" i="70"/>
  <c r="L1279" i="70"/>
  <c r="N1091" i="70"/>
  <c r="K1052" i="70"/>
  <c r="J1066" i="70"/>
  <c r="J1124" i="70"/>
  <c r="M1342" i="70"/>
  <c r="N959" i="70"/>
  <c r="K1207" i="70"/>
  <c r="K1027" i="70"/>
  <c r="L947" i="70"/>
  <c r="J1083" i="70"/>
  <c r="J1219" i="70"/>
  <c r="L1066" i="70"/>
  <c r="J1380" i="70"/>
  <c r="L4328" i="70"/>
  <c r="N4503" i="70"/>
  <c r="L4949" i="70"/>
  <c r="M4862" i="70"/>
  <c r="N4844" i="70"/>
  <c r="K4067" i="70"/>
  <c r="M4608" i="70"/>
  <c r="L4771" i="70"/>
  <c r="L4984" i="70"/>
  <c r="L4819" i="70"/>
  <c r="L4742" i="70"/>
  <c r="L4909" i="70"/>
  <c r="L4521" i="70"/>
  <c r="M4949" i="70"/>
  <c r="J4136" i="70"/>
  <c r="L3947" i="70"/>
  <c r="M4944" i="70"/>
  <c r="N4975" i="70"/>
  <c r="N943" i="70"/>
  <c r="J897" i="70"/>
  <c r="N803" i="70"/>
  <c r="J1295" i="70"/>
  <c r="K1233" i="70"/>
  <c r="J1285" i="70"/>
  <c r="M1180" i="70"/>
  <c r="L1124" i="70"/>
  <c r="M779" i="70"/>
  <c r="N881" i="70"/>
  <c r="K959" i="70"/>
  <c r="M996" i="70"/>
  <c r="L1035" i="70"/>
  <c r="N1079" i="70"/>
  <c r="J1052" i="70"/>
  <c r="N1037" i="70"/>
  <c r="J1209" i="70"/>
  <c r="M1211" i="70"/>
  <c r="J1252" i="70"/>
  <c r="N1214" i="70"/>
  <c r="J1342" i="70"/>
  <c r="M1229" i="70"/>
  <c r="K1184" i="70"/>
  <c r="K1347" i="70"/>
  <c r="J1450" i="70"/>
  <c r="N1045" i="70"/>
  <c r="L1208" i="70"/>
  <c r="M1101" i="70"/>
  <c r="L996" i="70"/>
  <c r="J1206" i="70"/>
  <c r="L913" i="70"/>
  <c r="J1188" i="70"/>
  <c r="K1091" i="70"/>
  <c r="N1293" i="70"/>
  <c r="N1216" i="70"/>
  <c r="M1279" i="70"/>
  <c r="J924" i="70"/>
  <c r="M1160" i="70"/>
  <c r="N966" i="70"/>
  <c r="J1180" i="70"/>
  <c r="K1188" i="70"/>
  <c r="J1122" i="70"/>
  <c r="J1074" i="70"/>
  <c r="L1083" i="70"/>
  <c r="L818" i="70"/>
  <c r="K763" i="70"/>
  <c r="N4742" i="70"/>
  <c r="L4716" i="70"/>
  <c r="N4886" i="70"/>
  <c r="K4862" i="70"/>
  <c r="J4067" i="70"/>
  <c r="L4687" i="70"/>
  <c r="L4831" i="70"/>
  <c r="J4862" i="70"/>
  <c r="M4939" i="70"/>
  <c r="K4799" i="70"/>
  <c r="M4831" i="70"/>
  <c r="J3902" i="70"/>
  <c r="M4216" i="70"/>
  <c r="N872" i="70"/>
  <c r="J984" i="70"/>
  <c r="L1206" i="70"/>
  <c r="N1135" i="70"/>
  <c r="M846" i="70"/>
  <c r="K1185" i="70"/>
  <c r="N1143" i="70"/>
  <c r="L1087" i="70"/>
  <c r="K1155" i="70"/>
  <c r="J1216" i="70"/>
  <c r="M1214" i="70"/>
  <c r="K1229" i="70"/>
  <c r="M1458" i="70"/>
  <c r="L850" i="70"/>
  <c r="K1124" i="70"/>
  <c r="K1215" i="70"/>
  <c r="K924" i="70"/>
  <c r="L1160" i="70"/>
  <c r="J1211" i="70"/>
  <c r="K1074" i="70"/>
  <c r="J881" i="70"/>
  <c r="M1256" i="70"/>
  <c r="M1216" i="70"/>
  <c r="M1334" i="70"/>
  <c r="N1399" i="70"/>
  <c r="M1301" i="70"/>
  <c r="M850" i="70"/>
  <c r="K1086" i="70"/>
  <c r="J913" i="70"/>
  <c r="J1202" i="70"/>
  <c r="N996" i="70"/>
  <c r="N784" i="70"/>
  <c r="M4521" i="70"/>
  <c r="N4663" i="70"/>
  <c r="K4716" i="70"/>
  <c r="M4886" i="70"/>
  <c r="N4893" i="70"/>
  <c r="M4844" i="70"/>
  <c r="N4199" i="70"/>
  <c r="M4716" i="70"/>
  <c r="K4867" i="70"/>
  <c r="L4988" i="70"/>
  <c r="K4328" i="70"/>
  <c r="J4700" i="70"/>
  <c r="M4984" i="70"/>
  <c r="N4068" i="70"/>
  <c r="M819" i="70"/>
  <c r="M1194" i="70"/>
  <c r="N1242" i="70"/>
  <c r="J951" i="70"/>
  <c r="N820" i="70"/>
  <c r="K996" i="70"/>
  <c r="M1182" i="70"/>
  <c r="K1160" i="70"/>
  <c r="N1160" i="70"/>
  <c r="M1391" i="70"/>
  <c r="L1458" i="70"/>
  <c r="L872" i="70"/>
  <c r="N1066" i="70"/>
  <c r="L1322" i="70"/>
  <c r="L1194" i="70"/>
  <c r="K1256" i="70"/>
  <c r="K1339" i="70"/>
  <c r="J850" i="70"/>
  <c r="L1450" i="70"/>
  <c r="K1206" i="70"/>
  <c r="N1429" i="70"/>
  <c r="K992" i="70"/>
  <c r="L881" i="70"/>
  <c r="L1242" i="70"/>
  <c r="K4758" i="70"/>
  <c r="M4687" i="70"/>
  <c r="K4886" i="70"/>
  <c r="M4893" i="70"/>
  <c r="N5001" i="70"/>
  <c r="N4574" i="70"/>
  <c r="N4284" i="70"/>
  <c r="N4328" i="70"/>
  <c r="M4689" i="70"/>
  <c r="M4634" i="70"/>
  <c r="J4799" i="70"/>
  <c r="M4988" i="70"/>
  <c r="K4961" i="70"/>
  <c r="L4635" i="70"/>
  <c r="J4634" i="70"/>
  <c r="K4061" i="70"/>
  <c r="L3904" i="70"/>
  <c r="M4528" i="70"/>
  <c r="M1004" i="70"/>
  <c r="N938" i="70"/>
  <c r="L1015" i="70"/>
  <c r="N910" i="70"/>
  <c r="N1004" i="70"/>
  <c r="K1194" i="70"/>
  <c r="L1074" i="70"/>
  <c r="N1256" i="70"/>
  <c r="M1165" i="70"/>
  <c r="L1163" i="70"/>
  <c r="J1334" i="70"/>
  <c r="J1301" i="70"/>
  <c r="L1250" i="70"/>
  <c r="K1007" i="70"/>
  <c r="M913" i="70"/>
  <c r="L1155" i="70"/>
  <c r="L1091" i="70"/>
  <c r="J1256" i="70"/>
  <c r="J1339" i="70"/>
  <c r="L1122" i="70"/>
  <c r="K1429" i="70"/>
  <c r="J1143" i="70"/>
  <c r="J1007" i="70"/>
  <c r="K1219" i="70"/>
  <c r="M1429" i="70"/>
  <c r="J965" i="70"/>
  <c r="J1165" i="70"/>
  <c r="K1271" i="70"/>
  <c r="M1250" i="70"/>
  <c r="N4251" i="70"/>
  <c r="J4758" i="70"/>
  <c r="M4767" i="70"/>
  <c r="N4799" i="70"/>
  <c r="N4615" i="70"/>
  <c r="K4687" i="70"/>
  <c r="J4949" i="70"/>
  <c r="N4966" i="70"/>
  <c r="L4765" i="70"/>
  <c r="J4893" i="70"/>
  <c r="M4574" i="70"/>
  <c r="M4799" i="70"/>
  <c r="K4742" i="70"/>
  <c r="J5001" i="70"/>
  <c r="N4988" i="70"/>
  <c r="M4328" i="70"/>
  <c r="L4886" i="70"/>
  <c r="J4716" i="70"/>
  <c r="K4767" i="70"/>
  <c r="L5001" i="70"/>
  <c r="J4689" i="70"/>
  <c r="N4162" i="70"/>
  <c r="N4435" i="70"/>
  <c r="L4396" i="70"/>
  <c r="M4381" i="70"/>
  <c r="J4408" i="70"/>
  <c r="J4772" i="70"/>
  <c r="N1322" i="70"/>
  <c r="J819" i="70"/>
  <c r="M945" i="70"/>
  <c r="M1027" i="70"/>
  <c r="N846" i="70"/>
  <c r="L986" i="70"/>
  <c r="M881" i="70"/>
  <c r="J1155" i="70"/>
  <c r="L1101" i="70"/>
  <c r="N1221" i="70"/>
  <c r="J1250" i="70"/>
  <c r="J953" i="70"/>
  <c r="J1045" i="70"/>
  <c r="L1380" i="70"/>
  <c r="K891" i="70"/>
  <c r="K1083" i="70"/>
  <c r="K848" i="70"/>
  <c r="M1271" i="70"/>
  <c r="J1207" i="70"/>
  <c r="M4251" i="70"/>
  <c r="K4615" i="70"/>
  <c r="N4984" i="70"/>
  <c r="M4927" i="70"/>
  <c r="N4961" i="70"/>
  <c r="K4574" i="70"/>
  <c r="J4521" i="70"/>
  <c r="N4767" i="70"/>
  <c r="N4471" i="70"/>
  <c r="J4742" i="70"/>
  <c r="K4790" i="70"/>
  <c r="L4961" i="70"/>
  <c r="J4663" i="70"/>
  <c r="K4183" i="70"/>
  <c r="N984" i="70"/>
  <c r="K1334" i="70"/>
  <c r="M4478" i="70"/>
  <c r="J4765" i="70"/>
  <c r="M1015" i="70"/>
  <c r="N848" i="70"/>
  <c r="N1114" i="70"/>
  <c r="L1188" i="70"/>
  <c r="J1293" i="70"/>
  <c r="K1293" i="70"/>
  <c r="N1380" i="70"/>
  <c r="K1257" i="70"/>
  <c r="N1339" i="70"/>
  <c r="M1221" i="70"/>
  <c r="J812" i="70"/>
  <c r="L966" i="70"/>
  <c r="J947" i="70"/>
  <c r="J1182" i="70"/>
  <c r="K820" i="70"/>
  <c r="L965" i="70"/>
  <c r="L1211" i="70"/>
  <c r="L1271" i="70"/>
  <c r="L1342" i="70"/>
  <c r="N1185" i="70"/>
  <c r="J1190" i="70"/>
  <c r="M1260" i="70"/>
  <c r="L959" i="70"/>
  <c r="K1260" i="70"/>
  <c r="M1293" i="70"/>
  <c r="L1182" i="70"/>
  <c r="K1037" i="70"/>
  <c r="L1004" i="70"/>
  <c r="M1263" i="70"/>
  <c r="J1215" i="70"/>
  <c r="K938" i="70"/>
  <c r="N726" i="70"/>
  <c r="J4478" i="70"/>
  <c r="M4961" i="70"/>
  <c r="K4984" i="70"/>
  <c r="K4663" i="70"/>
  <c r="M4471" i="70"/>
  <c r="J4754" i="70"/>
  <c r="N4634" i="70"/>
  <c r="L4634" i="70"/>
  <c r="K4819" i="70"/>
  <c r="J4831" i="70"/>
  <c r="L3972" i="70"/>
  <c r="L4579" i="70"/>
  <c r="M4284" i="70"/>
  <c r="L4269" i="70"/>
  <c r="K4478" i="70"/>
  <c r="K4771" i="70"/>
  <c r="N812" i="70"/>
  <c r="L1079" i="70"/>
  <c r="M1037" i="70"/>
  <c r="L1219" i="70"/>
  <c r="K1165" i="70"/>
  <c r="N1190" i="70"/>
  <c r="K1163" i="70"/>
  <c r="K1250" i="70"/>
  <c r="M1242" i="70"/>
  <c r="M1322" i="70"/>
  <c r="K1221" i="70"/>
  <c r="L812" i="70"/>
  <c r="J1101" i="70"/>
  <c r="J820" i="70"/>
  <c r="J1091" i="70"/>
  <c r="N953" i="70"/>
  <c r="M1190" i="70"/>
  <c r="M1185" i="70"/>
  <c r="J910" i="70"/>
  <c r="M1450" i="70"/>
  <c r="L910" i="70"/>
  <c r="J1263" i="70"/>
  <c r="K1391" i="70"/>
  <c r="L891" i="70"/>
  <c r="L1260" i="70"/>
  <c r="N4216" i="70"/>
  <c r="N4608" i="70"/>
  <c r="N4831" i="70"/>
  <c r="M4966" i="70"/>
  <c r="K4966" i="70"/>
  <c r="L4471" i="70"/>
  <c r="K4471" i="70"/>
  <c r="J4906" i="70"/>
  <c r="M4754" i="70"/>
  <c r="M4700" i="70"/>
  <c r="M4093" i="70"/>
  <c r="L3929" i="70"/>
  <c r="M984" i="70"/>
  <c r="M947" i="70"/>
  <c r="N947" i="70"/>
  <c r="K1180" i="70"/>
  <c r="K1190" i="70"/>
  <c r="L1165" i="70"/>
  <c r="J1242" i="70"/>
  <c r="J1221" i="70"/>
  <c r="N965" i="70"/>
  <c r="L1207" i="70"/>
  <c r="J822" i="70"/>
  <c r="N1283" i="70"/>
  <c r="J846" i="70"/>
  <c r="J1421" i="70"/>
  <c r="N945" i="70"/>
  <c r="K4608" i="70"/>
  <c r="N4817" i="70"/>
  <c r="K4906" i="70"/>
  <c r="N4867" i="70"/>
  <c r="K4988" i="70"/>
  <c r="K4754" i="70"/>
  <c r="N3988" i="70"/>
  <c r="K4193" i="70"/>
  <c r="N4339" i="70"/>
  <c r="N4155" i="70"/>
  <c r="K779" i="70"/>
  <c r="M822" i="70"/>
  <c r="N1421" i="70"/>
  <c r="L1007" i="70"/>
  <c r="M1339" i="70"/>
  <c r="K4521" i="70"/>
  <c r="K4817" i="70"/>
  <c r="K4844" i="70"/>
  <c r="J4867" i="70"/>
  <c r="J4615" i="70"/>
  <c r="M4906" i="70"/>
  <c r="M938" i="70"/>
  <c r="K913" i="70"/>
  <c r="L1086" i="70"/>
  <c r="N994" i="70"/>
  <c r="K1265" i="70"/>
  <c r="K1132" i="70"/>
  <c r="M1330" i="70"/>
  <c r="J994" i="70"/>
  <c r="N1163" i="70"/>
  <c r="J779" i="70"/>
  <c r="K1135" i="70"/>
  <c r="K965" i="70"/>
  <c r="M1215" i="70"/>
  <c r="L1263" i="70"/>
  <c r="M1207" i="70"/>
  <c r="M872" i="70"/>
  <c r="K1015" i="70"/>
  <c r="L1399" i="70"/>
  <c r="N822" i="70"/>
  <c r="J4817" i="70"/>
  <c r="L4893" i="70"/>
  <c r="M4867" i="70"/>
  <c r="K984" i="70"/>
  <c r="M949" i="70"/>
  <c r="K945" i="70"/>
  <c r="N1180" i="70"/>
  <c r="K1421" i="70"/>
  <c r="J1135" i="70"/>
  <c r="J949" i="70"/>
  <c r="N949" i="70"/>
  <c r="M994" i="70"/>
  <c r="J1132" i="70"/>
  <c r="J1330" i="70"/>
  <c r="N986" i="70"/>
  <c r="L1283" i="70"/>
  <c r="N1279" i="70"/>
  <c r="N1260" i="70"/>
  <c r="J1114" i="70"/>
  <c r="J785" i="70"/>
  <c r="N3972" i="70"/>
  <c r="K4250" i="70"/>
  <c r="L4623" i="70"/>
  <c r="N4765" i="70"/>
  <c r="M4679" i="70"/>
  <c r="N4700" i="70"/>
  <c r="L4608" i="70"/>
  <c r="N4939" i="70"/>
  <c r="N4269" i="70"/>
  <c r="L1078" i="70"/>
  <c r="L819" i="70"/>
  <c r="J986" i="70"/>
  <c r="J1087" i="70"/>
  <c r="K1114" i="70"/>
  <c r="N1391" i="70"/>
  <c r="M1083" i="70"/>
  <c r="L1114" i="70"/>
  <c r="J1399" i="70"/>
  <c r="J4250" i="70"/>
  <c r="M4269" i="70"/>
  <c r="M4098" i="70"/>
  <c r="K4626" i="70"/>
  <c r="L4274" i="70"/>
  <c r="M1010" i="70"/>
  <c r="N975" i="70"/>
  <c r="J1061" i="70"/>
  <c r="K1218" i="70"/>
  <c r="N1204" i="70"/>
  <c r="L1245" i="70"/>
  <c r="M1305" i="70"/>
  <c r="J979" i="70"/>
  <c r="M1107" i="70"/>
  <c r="L1231" i="70"/>
  <c r="N1231" i="70"/>
  <c r="L1090" i="70"/>
  <c r="N897" i="70"/>
  <c r="K1148" i="70"/>
  <c r="M1266" i="70"/>
  <c r="K990" i="70"/>
  <c r="L1233" i="70"/>
  <c r="J975" i="70"/>
  <c r="M990" i="70"/>
  <c r="J989" i="70"/>
  <c r="K1179" i="70"/>
  <c r="N1102" i="70"/>
  <c r="L1204" i="70"/>
  <c r="J803" i="70"/>
  <c r="J792" i="70"/>
  <c r="J1404" i="70"/>
  <c r="J1148" i="70"/>
  <c r="N1061" i="70"/>
  <c r="J1102" i="70"/>
  <c r="K1076" i="70"/>
  <c r="L1445" i="70"/>
  <c r="N1107" i="70"/>
  <c r="J962" i="70"/>
  <c r="L1010" i="70"/>
  <c r="M1264" i="70"/>
  <c r="J1245" i="70"/>
  <c r="K943" i="70"/>
  <c r="M1061" i="70"/>
  <c r="L1346" i="70"/>
  <c r="N1235" i="70"/>
  <c r="N1148" i="70"/>
  <c r="M1285" i="70"/>
  <c r="N1276" i="70"/>
  <c r="K1107" i="70"/>
  <c r="L1020" i="70"/>
  <c r="K4944" i="70"/>
  <c r="J4975" i="70"/>
  <c r="L4975" i="70"/>
  <c r="L4326" i="70"/>
  <c r="M1020" i="70"/>
  <c r="K1102" i="70"/>
  <c r="J1090" i="70"/>
  <c r="L1016" i="70"/>
  <c r="N1103" i="70"/>
  <c r="M989" i="70"/>
  <c r="K1010" i="70"/>
  <c r="J1235" i="70"/>
  <c r="K1285" i="70"/>
  <c r="M1231" i="70"/>
  <c r="J1020" i="70"/>
  <c r="M4856" i="70"/>
  <c r="K4883" i="70"/>
  <c r="M943" i="70"/>
  <c r="L974" i="70"/>
  <c r="N974" i="70"/>
  <c r="L1218" i="70"/>
  <c r="N1189" i="70"/>
  <c r="N1020" i="70"/>
  <c r="L979" i="70"/>
  <c r="K1016" i="70"/>
  <c r="K1295" i="70"/>
  <c r="K1090" i="70"/>
  <c r="J1010" i="70"/>
  <c r="N1117" i="70"/>
  <c r="M1218" i="70"/>
  <c r="L1305" i="70"/>
  <c r="N1090" i="70"/>
  <c r="M1189" i="70"/>
  <c r="K1346" i="70"/>
  <c r="M1346" i="70"/>
  <c r="K1445" i="70"/>
  <c r="L1404" i="70"/>
  <c r="M1445" i="70"/>
  <c r="K1031" i="70"/>
  <c r="J1117" i="70"/>
  <c r="M4975" i="70"/>
  <c r="K962" i="70"/>
  <c r="M1138" i="70"/>
  <c r="K1266" i="70"/>
  <c r="L1189" i="70"/>
  <c r="N1358" i="70"/>
  <c r="N1346" i="70"/>
  <c r="N1317" i="70"/>
  <c r="J1445" i="70"/>
  <c r="J1051" i="70"/>
  <c r="L943" i="70"/>
  <c r="L1103" i="70"/>
  <c r="N1295" i="70"/>
  <c r="L1264" i="70"/>
  <c r="J1276" i="70"/>
  <c r="J943" i="70"/>
  <c r="N1264" i="70"/>
  <c r="L1358" i="70"/>
  <c r="K1204" i="70"/>
  <c r="L1235" i="70"/>
  <c r="L1117" i="70"/>
  <c r="M1281" i="70"/>
  <c r="K1189" i="70"/>
  <c r="J1230" i="70"/>
  <c r="J1317" i="70"/>
  <c r="N1230" i="70"/>
  <c r="J1179" i="70"/>
  <c r="L792" i="70"/>
  <c r="K897" i="70"/>
  <c r="M1317" i="70"/>
  <c r="N1016" i="70"/>
  <c r="K1159" i="70"/>
  <c r="K1264" i="70"/>
  <c r="L1295" i="70"/>
  <c r="M979" i="70"/>
  <c r="J1076" i="70"/>
  <c r="J4944" i="70"/>
  <c r="L4944" i="70"/>
  <c r="K4975" i="70"/>
  <c r="M1016" i="70"/>
  <c r="J1281" i="70"/>
  <c r="L1230" i="70"/>
  <c r="M1230" i="70"/>
  <c r="N1179" i="70"/>
  <c r="N1363" i="70"/>
  <c r="M1415" i="70"/>
  <c r="K792" i="70"/>
  <c r="N962" i="70"/>
  <c r="K1404" i="70"/>
  <c r="K1103" i="70"/>
  <c r="L897" i="70"/>
  <c r="L1031" i="70"/>
  <c r="J1231" i="70"/>
  <c r="K979" i="70"/>
  <c r="M1235" i="70"/>
  <c r="L1138" i="70"/>
  <c r="M1179" i="70"/>
  <c r="L1285" i="70"/>
  <c r="M1363" i="70"/>
  <c r="M1358" i="70"/>
  <c r="L962" i="70"/>
  <c r="L1415" i="70"/>
  <c r="L989" i="70"/>
  <c r="J974" i="70"/>
  <c r="L1281" i="70"/>
  <c r="K989" i="70"/>
  <c r="M1103" i="70"/>
  <c r="L1276" i="70"/>
  <c r="M792" i="70"/>
  <c r="M974" i="70"/>
  <c r="L990" i="70"/>
  <c r="M1159" i="70"/>
  <c r="L1363" i="70"/>
  <c r="J1415" i="70"/>
  <c r="J1138" i="70"/>
  <c r="M1117" i="70"/>
  <c r="N4944" i="70"/>
  <c r="L1159" i="70"/>
  <c r="L1051" i="70"/>
  <c r="J1031" i="70"/>
  <c r="N1245" i="70"/>
  <c r="N1285" i="70"/>
  <c r="N1233" i="70"/>
  <c r="M1295" i="70"/>
  <c r="K1363" i="70"/>
  <c r="K975" i="70"/>
  <c r="J1159" i="70"/>
  <c r="M803" i="70"/>
  <c r="L1076" i="70"/>
  <c r="M1287" i="70"/>
  <c r="L1107" i="70"/>
  <c r="M1051" i="70"/>
  <c r="M1276" i="70"/>
  <c r="L803" i="70"/>
  <c r="N1051" i="70"/>
  <c r="N1138" i="70"/>
  <c r="N1031" i="70"/>
  <c r="M1204" i="70"/>
  <c r="N1415" i="70"/>
  <c r="M1245" i="70"/>
  <c r="K1358" i="70"/>
  <c r="M1233" i="70"/>
  <c r="L1266" i="70"/>
  <c r="K1305" i="70"/>
  <c r="N1218" i="70"/>
  <c r="K803" i="70"/>
  <c r="J1287" i="70"/>
  <c r="N1266" i="70"/>
  <c r="L1287" i="70"/>
  <c r="M4922" i="70"/>
  <c r="L4955" i="70"/>
  <c r="L4648" i="70"/>
  <c r="M4197" i="70"/>
  <c r="M4068" i="70"/>
  <c r="L4281" i="70"/>
  <c r="N4356" i="70"/>
  <c r="K4890" i="70"/>
  <c r="N3775" i="70"/>
  <c r="M4666" i="70"/>
  <c r="L4068" i="70"/>
  <c r="N3949" i="70"/>
  <c r="K4442" i="70"/>
  <c r="N3359" i="70"/>
  <c r="K3910" i="70"/>
  <c r="N3975" i="70"/>
  <c r="J4296" i="70"/>
  <c r="L4196" i="70"/>
  <c r="M4148" i="70"/>
  <c r="N4332" i="70"/>
  <c r="K4445" i="70"/>
  <c r="J2331" i="70"/>
  <c r="M4979" i="70"/>
  <c r="N923" i="70"/>
  <c r="K4823" i="70"/>
  <c r="M4379" i="70"/>
  <c r="L837" i="70"/>
  <c r="L4878" i="70"/>
  <c r="N855" i="70"/>
  <c r="N882" i="70"/>
  <c r="M816" i="70"/>
  <c r="J4223" i="70"/>
  <c r="L4724" i="70"/>
  <c r="N4947" i="70"/>
  <c r="M4696" i="70"/>
  <c r="N4655" i="70"/>
  <c r="L4395" i="70"/>
  <c r="N3277" i="70"/>
  <c r="N4640" i="70"/>
  <c r="J4691" i="70"/>
  <c r="J4424" i="70"/>
  <c r="L4866" i="70"/>
  <c r="M4789" i="70"/>
  <c r="K4895" i="70"/>
  <c r="N4905" i="70"/>
  <c r="M4938" i="70"/>
  <c r="N4451" i="70"/>
  <c r="M4745" i="70"/>
  <c r="M4827" i="70"/>
  <c r="L4583" i="70"/>
  <c r="K4737" i="70"/>
  <c r="K3967" i="70"/>
  <c r="L2207" i="70"/>
  <c r="M4195" i="70"/>
  <c r="M4309" i="70"/>
  <c r="L4520" i="70"/>
  <c r="N4709" i="70"/>
  <c r="N4837" i="70"/>
  <c r="K4682" i="70"/>
  <c r="N4723" i="70"/>
  <c r="J4761" i="70"/>
  <c r="L4213" i="70"/>
  <c r="K4351" i="70"/>
  <c r="M4607" i="70"/>
  <c r="M4753" i="70"/>
  <c r="K4715" i="70"/>
  <c r="M4686" i="70"/>
  <c r="M4110" i="70"/>
  <c r="M4132" i="70"/>
  <c r="L2490" i="70"/>
  <c r="J4254" i="70"/>
  <c r="M4901" i="70"/>
  <c r="L4808" i="70"/>
  <c r="N4852" i="70"/>
  <c r="N4390" i="70"/>
  <c r="M4606" i="70"/>
  <c r="J3199" i="70"/>
  <c r="K4095" i="70"/>
  <c r="J4365" i="70"/>
  <c r="J3705" i="70"/>
  <c r="N3709" i="70"/>
  <c r="L3842" i="70"/>
  <c r="L3828" i="70"/>
  <c r="J3968" i="70"/>
  <c r="M3970" i="70"/>
  <c r="L3861" i="70"/>
  <c r="M4103" i="70"/>
  <c r="K4140" i="70"/>
  <c r="K4399" i="70"/>
  <c r="N4452" i="70"/>
  <c r="M4255" i="70"/>
  <c r="K3861" i="70"/>
  <c r="N4110" i="70"/>
  <c r="L4309" i="70"/>
  <c r="J4491" i="70"/>
  <c r="M4877" i="70"/>
  <c r="K4837" i="70"/>
  <c r="K3975" i="70"/>
  <c r="K4390" i="70"/>
  <c r="M4384" i="70"/>
  <c r="K3327" i="70"/>
  <c r="M3867" i="70"/>
  <c r="M4273" i="70"/>
  <c r="K4012" i="70"/>
  <c r="K4220" i="70"/>
  <c r="K4171" i="70"/>
  <c r="N3828" i="70"/>
  <c r="J4877" i="70"/>
  <c r="M4196" i="70"/>
  <c r="J4103" i="70"/>
  <c r="L4565" i="70"/>
  <c r="J4606" i="70"/>
  <c r="K4877" i="70"/>
  <c r="J4399" i="70"/>
  <c r="J4505" i="70"/>
  <c r="J3916" i="70"/>
  <c r="N4128" i="70"/>
  <c r="K3957" i="70"/>
  <c r="N4450" i="70"/>
  <c r="L4468" i="70"/>
  <c r="N4249" i="70"/>
  <c r="M4705" i="70"/>
  <c r="N4833" i="70"/>
  <c r="M4344" i="70"/>
  <c r="M4537" i="70"/>
  <c r="N4779" i="70"/>
  <c r="L806" i="70"/>
  <c r="M3828" i="70"/>
  <c r="M4452" i="70"/>
  <c r="L4296" i="70"/>
  <c r="L4709" i="70"/>
  <c r="M4390" i="70"/>
  <c r="M4565" i="70"/>
  <c r="K3815" i="70"/>
  <c r="M4022" i="70"/>
  <c r="J4545" i="70"/>
  <c r="L4601" i="70"/>
  <c r="M3860" i="70"/>
  <c r="M3975" i="70"/>
  <c r="K4452" i="70"/>
  <c r="L4390" i="70"/>
  <c r="L4491" i="70"/>
  <c r="M4173" i="70"/>
  <c r="L4030" i="70"/>
  <c r="N3968" i="70"/>
  <c r="K4103" i="70"/>
  <c r="K3968" i="70"/>
  <c r="M3861" i="70"/>
  <c r="N4196" i="70"/>
  <c r="M3709" i="70"/>
  <c r="N4038" i="70"/>
  <c r="J3884" i="70"/>
  <c r="N4296" i="70"/>
  <c r="N4384" i="70"/>
  <c r="M4520" i="70"/>
  <c r="J3861" i="70"/>
  <c r="K4606" i="70"/>
  <c r="K4505" i="70"/>
  <c r="L4399" i="70"/>
  <c r="N4313" i="70"/>
  <c r="K4299" i="70"/>
  <c r="K4125" i="70"/>
  <c r="L4384" i="70"/>
  <c r="K4619" i="70"/>
  <c r="J4125" i="70"/>
  <c r="J4034" i="70"/>
  <c r="J4240" i="70"/>
  <c r="K4384" i="70"/>
  <c r="J4619" i="70"/>
  <c r="L3975" i="70"/>
  <c r="N4491" i="70"/>
  <c r="N4619" i="70"/>
  <c r="J4196" i="70"/>
  <c r="L4110" i="70"/>
  <c r="M3884" i="70"/>
  <c r="M4404" i="70"/>
  <c r="J4043" i="70"/>
  <c r="M3968" i="70"/>
  <c r="M4140" i="70"/>
  <c r="K4196" i="70"/>
  <c r="J4390" i="70"/>
  <c r="N3842" i="70"/>
  <c r="L4837" i="70"/>
  <c r="J4452" i="70"/>
  <c r="L4619" i="70"/>
  <c r="K4292" i="70"/>
  <c r="K3842" i="70"/>
  <c r="J3975" i="70"/>
  <c r="K4520" i="70"/>
  <c r="M4296" i="70"/>
  <c r="N4399" i="70"/>
  <c r="K3879" i="70"/>
  <c r="N4101" i="70"/>
  <c r="L3944" i="70"/>
  <c r="N4413" i="70"/>
  <c r="J3842" i="70"/>
  <c r="L4877" i="70"/>
  <c r="M4399" i="70"/>
  <c r="L4606" i="70"/>
  <c r="L4073" i="70"/>
  <c r="K4179" i="70"/>
  <c r="M4491" i="70"/>
  <c r="N2936" i="70"/>
  <c r="J3960" i="70"/>
  <c r="N4355" i="70"/>
  <c r="N4103" i="70"/>
  <c r="K4565" i="70"/>
  <c r="J4140" i="70"/>
  <c r="N4140" i="70"/>
  <c r="N4606" i="70"/>
  <c r="L3970" i="70"/>
  <c r="N3900" i="70"/>
  <c r="N4683" i="70"/>
  <c r="L4630" i="70"/>
  <c r="M862" i="70"/>
  <c r="K4648" i="70"/>
  <c r="N837" i="70"/>
  <c r="J862" i="70"/>
  <c r="M4881" i="70"/>
  <c r="L862" i="70"/>
  <c r="K4833" i="70"/>
  <c r="N4537" i="70"/>
  <c r="J4356" i="70"/>
  <c r="K4630" i="70"/>
  <c r="K862" i="70"/>
  <c r="J4648" i="70"/>
  <c r="L923" i="70"/>
  <c r="N4395" i="70"/>
  <c r="L4365" i="70"/>
  <c r="M4732" i="70"/>
  <c r="K4314" i="70"/>
  <c r="K806" i="70"/>
  <c r="K940" i="70"/>
  <c r="N4344" i="70"/>
  <c r="J4569" i="70"/>
  <c r="K4683" i="70"/>
  <c r="M4523" i="70"/>
  <c r="M4228" i="70"/>
  <c r="M4428" i="70"/>
  <c r="M837" i="70"/>
  <c r="J940" i="70"/>
  <c r="K4281" i="70"/>
  <c r="J3996" i="70"/>
  <c r="L4308" i="70"/>
  <c r="M4496" i="70"/>
  <c r="K2335" i="70"/>
  <c r="L940" i="70"/>
  <c r="N4601" i="70"/>
  <c r="K837" i="70"/>
  <c r="N806" i="70"/>
  <c r="N940" i="70"/>
  <c r="M806" i="70"/>
  <c r="K816" i="70"/>
  <c r="N4005" i="70"/>
  <c r="L3869" i="70"/>
  <c r="L3969" i="70"/>
  <c r="N4097" i="70"/>
  <c r="M3982" i="70"/>
  <c r="J4573" i="70"/>
  <c r="L3890" i="70"/>
  <c r="L4117" i="70"/>
  <c r="J4385" i="70"/>
  <c r="J4412" i="70"/>
  <c r="L4255" i="70"/>
  <c r="N4270" i="70"/>
  <c r="J4370" i="70"/>
  <c r="N4213" i="70"/>
  <c r="J4965" i="70"/>
  <c r="K4370" i="70"/>
  <c r="N3920" i="70"/>
  <c r="M3890" i="70"/>
  <c r="J3969" i="70"/>
  <c r="L4660" i="70"/>
  <c r="N3884" i="70"/>
  <c r="L4148" i="70"/>
  <c r="M4190" i="70"/>
  <c r="N4627" i="70"/>
  <c r="J3714" i="70"/>
  <c r="M3908" i="70"/>
  <c r="K4113" i="70"/>
  <c r="J4571" i="70"/>
  <c r="M4370" i="70"/>
  <c r="N3890" i="70"/>
  <c r="J3982" i="70"/>
  <c r="N4445" i="70"/>
  <c r="N4243" i="70"/>
  <c r="M4385" i="70"/>
  <c r="K4270" i="70"/>
  <c r="L3920" i="70"/>
  <c r="K4200" i="70"/>
  <c r="L4097" i="70"/>
  <c r="K4267" i="70"/>
  <c r="K4612" i="70"/>
  <c r="N3907" i="70"/>
  <c r="J4312" i="70"/>
  <c r="M4365" i="70"/>
  <c r="M4005" i="70"/>
  <c r="L4497" i="70"/>
  <c r="J4379" i="70"/>
  <c r="L4276" i="70"/>
  <c r="L4249" i="70"/>
  <c r="L4314" i="70"/>
  <c r="L4645" i="70"/>
  <c r="L4507" i="70"/>
  <c r="L4344" i="70"/>
  <c r="L4573" i="70"/>
  <c r="K4493" i="70"/>
  <c r="K4391" i="70"/>
  <c r="M4885" i="70"/>
  <c r="L4779" i="70"/>
  <c r="K4979" i="70"/>
  <c r="N4866" i="70"/>
  <c r="M4890" i="70"/>
  <c r="J4859" i="70"/>
  <c r="K4868" i="70"/>
  <c r="L4981" i="70"/>
  <c r="J4636" i="70"/>
  <c r="M3869" i="70"/>
  <c r="N3869" i="70"/>
  <c r="K4118" i="70"/>
  <c r="N3976" i="70"/>
  <c r="L4445" i="70"/>
  <c r="L4442" i="70"/>
  <c r="M4417" i="70"/>
  <c r="M4270" i="70"/>
  <c r="L4404" i="70"/>
  <c r="N4571" i="70"/>
  <c r="N4098" i="70"/>
  <c r="K4385" i="70"/>
  <c r="J4148" i="70"/>
  <c r="N3888" i="70"/>
  <c r="K3949" i="70"/>
  <c r="K3982" i="70"/>
  <c r="K4571" i="70"/>
  <c r="K4660" i="70"/>
  <c r="J3920" i="70"/>
  <c r="J4404" i="70"/>
  <c r="N4043" i="70"/>
  <c r="N3970" i="70"/>
  <c r="K3890" i="70"/>
  <c r="J3964" i="70"/>
  <c r="L3884" i="70"/>
  <c r="L3982" i="70"/>
  <c r="K4043" i="70"/>
  <c r="N4442" i="70"/>
  <c r="K4404" i="70"/>
  <c r="K4412" i="70"/>
  <c r="N4148" i="70"/>
  <c r="J3970" i="70"/>
  <c r="J3948" i="70"/>
  <c r="K845" i="70"/>
  <c r="N4255" i="70"/>
  <c r="N4370" i="70"/>
  <c r="M4627" i="70"/>
  <c r="L4092" i="70"/>
  <c r="J4442" i="70"/>
  <c r="K4190" i="70"/>
  <c r="J4110" i="70"/>
  <c r="J4092" i="70"/>
  <c r="N4532" i="70"/>
  <c r="M3969" i="70"/>
  <c r="K4332" i="70"/>
  <c r="M4092" i="70"/>
  <c r="J4190" i="70"/>
  <c r="L4571" i="70"/>
  <c r="J4098" i="70"/>
  <c r="M3976" i="70"/>
  <c r="J3949" i="70"/>
  <c r="L4118" i="70"/>
  <c r="N3982" i="70"/>
  <c r="N4092" i="70"/>
  <c r="M4332" i="70"/>
  <c r="J3892" i="70"/>
  <c r="L3949" i="70"/>
  <c r="M4626" i="70"/>
  <c r="K4627" i="70"/>
  <c r="J4270" i="70"/>
  <c r="M4118" i="70"/>
  <c r="L4627" i="70"/>
  <c r="J4332" i="70"/>
  <c r="N4062" i="70"/>
  <c r="J4626" i="70"/>
  <c r="M3949" i="70"/>
  <c r="M4043" i="70"/>
  <c r="N4412" i="70"/>
  <c r="K4255" i="70"/>
  <c r="K4573" i="70"/>
  <c r="K3970" i="70"/>
  <c r="L4098" i="70"/>
  <c r="N4404" i="70"/>
  <c r="L855" i="70"/>
  <c r="K4098" i="70"/>
  <c r="L4332" i="70"/>
  <c r="J4255" i="70"/>
  <c r="L3976" i="70"/>
  <c r="J4445" i="70"/>
  <c r="N4626" i="70"/>
  <c r="K4110" i="70"/>
  <c r="K855" i="70"/>
  <c r="J4660" i="70"/>
  <c r="M3844" i="70"/>
  <c r="J4589" i="70"/>
  <c r="M4239" i="70"/>
  <c r="M4019" i="70"/>
  <c r="L4422" i="70"/>
  <c r="N4484" i="70"/>
  <c r="K4614" i="70"/>
  <c r="M839" i="70"/>
  <c r="L866" i="70"/>
  <c r="J907" i="70"/>
  <c r="L4027" i="70"/>
  <c r="K4394" i="70"/>
  <c r="J4537" i="70"/>
  <c r="L4860" i="70"/>
  <c r="K4842" i="70"/>
  <c r="J3883" i="70"/>
  <c r="J4512" i="70"/>
  <c r="J4322" i="70"/>
  <c r="J3621" i="70"/>
  <c r="M4312" i="70"/>
  <c r="M4249" i="70"/>
  <c r="N4276" i="70"/>
  <c r="L4379" i="70"/>
  <c r="J4344" i="70"/>
  <c r="J4394" i="70"/>
  <c r="K4569" i="70"/>
  <c r="N4569" i="70"/>
  <c r="J4314" i="70"/>
  <c r="J4833" i="70"/>
  <c r="M4651" i="70"/>
  <c r="N4507" i="70"/>
  <c r="J4955" i="70"/>
  <c r="J4741" i="70"/>
  <c r="M4779" i="70"/>
  <c r="N4612" i="70"/>
  <c r="J4523" i="70"/>
  <c r="J4732" i="70"/>
  <c r="N4827" i="70"/>
  <c r="J4507" i="70"/>
  <c r="L3957" i="70"/>
  <c r="M4394" i="70"/>
  <c r="K4395" i="70"/>
  <c r="N4281" i="70"/>
  <c r="K4379" i="70"/>
  <c r="K4344" i="70"/>
  <c r="M4569" i="70"/>
  <c r="J4630" i="70"/>
  <c r="N4314" i="70"/>
  <c r="N4823" i="70"/>
  <c r="K4537" i="70"/>
  <c r="L4005" i="70"/>
  <c r="N4424" i="70"/>
  <c r="L4741" i="70"/>
  <c r="N4351" i="70"/>
  <c r="N4493" i="70"/>
  <c r="L4982" i="70"/>
  <c r="N4741" i="70"/>
  <c r="N4922" i="70"/>
  <c r="L3907" i="70"/>
  <c r="L4356" i="70"/>
  <c r="K4507" i="70"/>
  <c r="M4351" i="70"/>
  <c r="K4827" i="70"/>
  <c r="L4827" i="70"/>
  <c r="N4630" i="70"/>
  <c r="M4314" i="70"/>
  <c r="L5000" i="70"/>
  <c r="N5000" i="70"/>
  <c r="M4823" i="70"/>
  <c r="J4005" i="70"/>
  <c r="L4341" i="70"/>
  <c r="L4450" i="70"/>
  <c r="N4705" i="70"/>
  <c r="J4351" i="70"/>
  <c r="M4612" i="70"/>
  <c r="L4636" i="70"/>
  <c r="J4881" i="70"/>
  <c r="N4447" i="70"/>
  <c r="M4866" i="70"/>
  <c r="J4493" i="70"/>
  <c r="J4979" i="70"/>
  <c r="L4686" i="70"/>
  <c r="L4869" i="70"/>
  <c r="M4213" i="70"/>
  <c r="M4468" i="70"/>
  <c r="M4450" i="70"/>
  <c r="N4648" i="70"/>
  <c r="K4843" i="70"/>
  <c r="M4860" i="70"/>
  <c r="K4607" i="70"/>
  <c r="K4866" i="70"/>
  <c r="L4823" i="70"/>
  <c r="K4645" i="70"/>
  <c r="N4982" i="70"/>
  <c r="J4890" i="70"/>
  <c r="M4447" i="70"/>
  <c r="M4027" i="70"/>
  <c r="L4885" i="70"/>
  <c r="J5000" i="70"/>
  <c r="N4732" i="70"/>
  <c r="M4843" i="70"/>
  <c r="L4720" i="70"/>
  <c r="N4865" i="70"/>
  <c r="K4356" i="70"/>
  <c r="M4281" i="70"/>
  <c r="L4200" i="70"/>
  <c r="K4450" i="70"/>
  <c r="L4843" i="70"/>
  <c r="L4612" i="70"/>
  <c r="N4636" i="70"/>
  <c r="M4981" i="70"/>
  <c r="L4979" i="70"/>
  <c r="L4607" i="70"/>
  <c r="J4866" i="70"/>
  <c r="L4859" i="70"/>
  <c r="K4885" i="70"/>
  <c r="J4827" i="70"/>
  <c r="K4705" i="70"/>
  <c r="M4409" i="70"/>
  <c r="K4753" i="70"/>
  <c r="L4447" i="70"/>
  <c r="K4294" i="70"/>
  <c r="J4027" i="70"/>
  <c r="K4249" i="70"/>
  <c r="J4645" i="70"/>
  <c r="N4379" i="70"/>
  <c r="J4249" i="70"/>
  <c r="N4468" i="70"/>
  <c r="M4407" i="70"/>
  <c r="N4645" i="70"/>
  <c r="K4982" i="70"/>
  <c r="J4607" i="70"/>
  <c r="M4955" i="70"/>
  <c r="K4869" i="70"/>
  <c r="N4955" i="70"/>
  <c r="K4859" i="70"/>
  <c r="J4885" i="70"/>
  <c r="K4409" i="70"/>
  <c r="N4753" i="70"/>
  <c r="K4447" i="70"/>
  <c r="J4823" i="70"/>
  <c r="N4869" i="70"/>
  <c r="J4779" i="70"/>
  <c r="N4312" i="70"/>
  <c r="K4741" i="70"/>
  <c r="J771" i="70"/>
  <c r="K4097" i="70"/>
  <c r="N4394" i="70"/>
  <c r="N4267" i="70"/>
  <c r="L4407" i="70"/>
  <c r="K4732" i="70"/>
  <c r="K4636" i="70"/>
  <c r="N4607" i="70"/>
  <c r="N4979" i="70"/>
  <c r="J4869" i="70"/>
  <c r="J4409" i="70"/>
  <c r="L4312" i="70"/>
  <c r="J4468" i="70"/>
  <c r="L4833" i="70"/>
  <c r="K4523" i="70"/>
  <c r="M4905" i="70"/>
  <c r="J4228" i="70"/>
  <c r="J4705" i="70"/>
  <c r="N4294" i="70"/>
  <c r="K4213" i="70"/>
  <c r="M4267" i="70"/>
  <c r="K4407" i="70"/>
  <c r="K4651" i="70"/>
  <c r="M4636" i="70"/>
  <c r="N4885" i="70"/>
  <c r="K4881" i="70"/>
  <c r="M4965" i="70"/>
  <c r="M4294" i="70"/>
  <c r="K4468" i="70"/>
  <c r="J4753" i="70"/>
  <c r="N4890" i="70"/>
  <c r="K4005" i="70"/>
  <c r="J4294" i="70"/>
  <c r="J4213" i="70"/>
  <c r="M4493" i="70"/>
  <c r="J4651" i="70"/>
  <c r="M4645" i="70"/>
  <c r="L4683" i="70"/>
  <c r="N4981" i="70"/>
  <c r="L4881" i="70"/>
  <c r="N4965" i="70"/>
  <c r="K3907" i="70"/>
  <c r="L4705" i="70"/>
  <c r="L4651" i="70"/>
  <c r="N4365" i="70"/>
  <c r="J3837" i="70"/>
  <c r="M4335" i="70"/>
  <c r="M4097" i="70"/>
  <c r="K4312" i="70"/>
  <c r="J4281" i="70"/>
  <c r="M4424" i="70"/>
  <c r="J4276" i="70"/>
  <c r="M4395" i="70"/>
  <c r="M5000" i="70"/>
  <c r="M4833" i="70"/>
  <c r="K4955" i="70"/>
  <c r="L4890" i="70"/>
  <c r="K4228" i="70"/>
  <c r="L4351" i="70"/>
  <c r="M4507" i="70"/>
  <c r="J4683" i="70"/>
  <c r="M4982" i="70"/>
  <c r="J4097" i="70"/>
  <c r="N4843" i="70"/>
  <c r="J3907" i="70"/>
  <c r="M4391" i="70"/>
  <c r="J4200" i="70"/>
  <c r="L4424" i="70"/>
  <c r="M4276" i="70"/>
  <c r="K4860" i="70"/>
  <c r="K4027" i="70"/>
  <c r="N4228" i="70"/>
  <c r="M4648" i="70"/>
  <c r="K4922" i="70"/>
  <c r="K4365" i="70"/>
  <c r="J4922" i="70"/>
  <c r="N3276" i="70"/>
  <c r="K3953" i="70"/>
  <c r="N4200" i="70"/>
  <c r="K4424" i="70"/>
  <c r="K4276" i="70"/>
  <c r="N4573" i="70"/>
  <c r="M4650" i="70"/>
  <c r="K4965" i="70"/>
  <c r="L4938" i="70"/>
  <c r="J4860" i="70"/>
  <c r="J4407" i="70"/>
  <c r="L4753" i="70"/>
  <c r="M4200" i="70"/>
  <c r="K4779" i="70"/>
  <c r="M4573" i="70"/>
  <c r="L4650" i="70"/>
  <c r="M3907" i="70"/>
  <c r="L4922" i="70"/>
  <c r="J723" i="70"/>
  <c r="M4356" i="70"/>
  <c r="L4051" i="70"/>
  <c r="N4868" i="70"/>
  <c r="L4842" i="70"/>
  <c r="N4751" i="70"/>
  <c r="N847" i="70"/>
  <c r="K874" i="70"/>
  <c r="M915" i="70"/>
  <c r="J3808" i="70"/>
  <c r="J4665" i="70"/>
  <c r="L4493" i="70"/>
  <c r="L4160" i="70"/>
  <c r="M4706" i="70"/>
  <c r="J4609" i="70"/>
  <c r="L4111" i="70"/>
  <c r="N3971" i="70"/>
  <c r="L4067" i="70"/>
  <c r="M4325" i="70"/>
  <c r="K4812" i="70"/>
  <c r="J4647" i="70"/>
  <c r="K4908" i="70"/>
  <c r="J4560" i="70"/>
  <c r="L4725" i="70"/>
  <c r="M4853" i="70"/>
  <c r="K4237" i="70"/>
  <c r="K4020" i="70"/>
  <c r="N4042" i="70"/>
  <c r="K4050" i="70"/>
  <c r="M4419" i="70"/>
  <c r="L4304" i="70"/>
  <c r="L4305" i="70"/>
  <c r="M3891" i="70"/>
  <c r="K4531" i="70"/>
  <c r="L4431" i="70"/>
  <c r="N4902" i="70"/>
  <c r="L845" i="70"/>
  <c r="K3896" i="70"/>
  <c r="N4053" i="70"/>
  <c r="N4056" i="70"/>
  <c r="K4337" i="70"/>
  <c r="N4547" i="70"/>
  <c r="M3964" i="70"/>
  <c r="J4612" i="70"/>
  <c r="N4572" i="70"/>
  <c r="M4788" i="70"/>
  <c r="M847" i="70"/>
  <c r="N4812" i="70"/>
  <c r="J4878" i="70"/>
  <c r="N4041" i="70"/>
  <c r="J4041" i="70"/>
  <c r="K847" i="70"/>
  <c r="K870" i="70"/>
  <c r="K4659" i="70"/>
  <c r="L4868" i="70"/>
  <c r="L4042" i="70"/>
  <c r="M4492" i="70"/>
  <c r="L4492" i="70"/>
  <c r="M4605" i="70"/>
  <c r="J4605" i="70"/>
  <c r="J3931" i="70"/>
  <c r="L3931" i="70"/>
  <c r="K3931" i="70"/>
  <c r="N3931" i="70"/>
  <c r="J4302" i="70"/>
  <c r="N4302" i="70"/>
  <c r="L4430" i="70"/>
  <c r="N4430" i="70"/>
  <c r="N4222" i="70"/>
  <c r="L4222" i="70"/>
  <c r="L4437" i="70"/>
  <c r="K4437" i="70"/>
  <c r="L4463" i="70"/>
  <c r="J4463" i="70"/>
  <c r="J4364" i="70"/>
  <c r="K4364" i="70"/>
  <c r="J4377" i="70"/>
  <c r="L4377" i="70"/>
  <c r="L4580" i="70"/>
  <c r="K4580" i="70"/>
  <c r="K4274" i="70"/>
  <c r="L4278" i="70"/>
  <c r="J4278" i="70"/>
  <c r="L4749" i="70"/>
  <c r="K4749" i="70"/>
  <c r="J4749" i="70"/>
  <c r="N4658" i="70"/>
  <c r="M4456" i="70"/>
  <c r="J4456" i="70"/>
  <c r="N4617" i="70"/>
  <c r="J4617" i="70"/>
  <c r="M4343" i="70"/>
  <c r="K4343" i="70"/>
  <c r="L4418" i="70"/>
  <c r="M4418" i="70"/>
  <c r="K4691" i="70"/>
  <c r="L4691" i="70"/>
  <c r="M4691" i="70"/>
  <c r="L4740" i="70"/>
  <c r="N4740" i="70"/>
  <c r="M4740" i="70"/>
  <c r="K4740" i="70"/>
  <c r="J4868" i="70"/>
  <c r="M4868" i="70"/>
  <c r="L4315" i="70"/>
  <c r="N4315" i="70"/>
  <c r="K4315" i="70"/>
  <c r="J4315" i="70"/>
  <c r="J4812" i="70"/>
  <c r="M4812" i="70"/>
  <c r="J4973" i="70"/>
  <c r="L4973" i="70"/>
  <c r="N4973" i="70"/>
  <c r="K4973" i="70"/>
  <c r="M4973" i="70"/>
  <c r="M4842" i="70"/>
  <c r="N4842" i="70"/>
  <c r="J4842" i="70"/>
  <c r="M4990" i="70"/>
  <c r="K4990" i="70"/>
  <c r="L4990" i="70"/>
  <c r="M4895" i="70"/>
  <c r="N4895" i="70"/>
  <c r="J4895" i="70"/>
  <c r="L4913" i="70"/>
  <c r="N4913" i="70"/>
  <c r="K4913" i="70"/>
  <c r="J4913" i="70"/>
  <c r="N4762" i="70"/>
  <c r="M4762" i="70"/>
  <c r="J4762" i="70"/>
  <c r="K4762" i="70"/>
  <c r="L4762" i="70"/>
  <c r="N4946" i="70"/>
  <c r="J4946" i="70"/>
  <c r="L4946" i="70"/>
  <c r="K4946" i="70"/>
  <c r="J4794" i="70"/>
  <c r="L4794" i="70"/>
  <c r="K4794" i="70"/>
  <c r="M4963" i="70"/>
  <c r="J4963" i="70"/>
  <c r="K4838" i="70"/>
  <c r="N4838" i="70"/>
  <c r="J4838" i="70"/>
  <c r="L4838" i="70"/>
  <c r="N4987" i="70"/>
  <c r="K4987" i="70"/>
  <c r="L4987" i="70"/>
  <c r="J4987" i="70"/>
  <c r="M4878" i="70"/>
  <c r="N4878" i="70"/>
  <c r="J4588" i="70"/>
  <c r="N4588" i="70"/>
  <c r="K4588" i="70"/>
  <c r="N4900" i="70"/>
  <c r="L4900" i="70"/>
  <c r="L4751" i="70"/>
  <c r="J4751" i="70"/>
  <c r="M4802" i="70"/>
  <c r="L4802" i="70"/>
  <c r="J4802" i="70"/>
  <c r="N4802" i="70"/>
  <c r="J4901" i="70"/>
  <c r="L4901" i="70"/>
  <c r="N4901" i="70"/>
  <c r="L4902" i="70"/>
  <c r="K4902" i="70"/>
  <c r="M4902" i="70"/>
  <c r="N4727" i="70"/>
  <c r="J4727" i="70"/>
  <c r="K4727" i="70"/>
  <c r="M4727" i="70"/>
  <c r="L4727" i="70"/>
  <c r="L4882" i="70"/>
  <c r="J4882" i="70"/>
  <c r="K4882" i="70"/>
  <c r="M855" i="70"/>
  <c r="N915" i="70"/>
  <c r="J855" i="70"/>
  <c r="L882" i="70"/>
  <c r="K4304" i="70"/>
  <c r="K4197" i="70"/>
  <c r="J4305" i="70"/>
  <c r="N4620" i="70"/>
  <c r="K4963" i="70"/>
  <c r="L4812" i="70"/>
  <c r="M4658" i="70"/>
  <c r="L4216" i="70"/>
  <c r="J4216" i="70"/>
  <c r="K4297" i="70"/>
  <c r="N4297" i="70"/>
  <c r="M4297" i="70"/>
  <c r="L4297" i="70"/>
  <c r="J4297" i="70"/>
  <c r="M4425" i="70"/>
  <c r="L4425" i="70"/>
  <c r="K4553" i="70"/>
  <c r="J4553" i="70"/>
  <c r="M4553" i="70"/>
  <c r="L4123" i="70"/>
  <c r="N4123" i="70"/>
  <c r="M4123" i="70"/>
  <c r="J4123" i="70"/>
  <c r="J4410" i="70"/>
  <c r="L4410" i="70"/>
  <c r="K4410" i="70"/>
  <c r="M4410" i="70"/>
  <c r="N4410" i="70"/>
  <c r="L4538" i="70"/>
  <c r="N4538" i="70"/>
  <c r="M4538" i="70"/>
  <c r="J4538" i="70"/>
  <c r="K4666" i="70"/>
  <c r="N4666" i="70"/>
  <c r="L4666" i="70"/>
  <c r="M4125" i="70"/>
  <c r="N4125" i="70"/>
  <c r="J4667" i="70"/>
  <c r="L4667" i="70"/>
  <c r="N4667" i="70"/>
  <c r="N4055" i="70"/>
  <c r="L4055" i="70"/>
  <c r="K4055" i="70"/>
  <c r="N4628" i="70"/>
  <c r="M4628" i="70"/>
  <c r="K4628" i="70"/>
  <c r="M4357" i="70"/>
  <c r="K4357" i="70"/>
  <c r="J4357" i="70"/>
  <c r="L4357" i="70"/>
  <c r="L4613" i="70"/>
  <c r="K4613" i="70"/>
  <c r="M4613" i="70"/>
  <c r="N4613" i="70"/>
  <c r="J4613" i="70"/>
  <c r="L3961" i="70"/>
  <c r="J3961" i="70"/>
  <c r="K3961" i="70"/>
  <c r="J4267" i="70"/>
  <c r="L4267" i="70"/>
  <c r="N4282" i="70"/>
  <c r="K4282" i="70"/>
  <c r="N4324" i="70"/>
  <c r="M4324" i="70"/>
  <c r="L4324" i="70"/>
  <c r="K4324" i="70"/>
  <c r="J4391" i="70"/>
  <c r="N4391" i="70"/>
  <c r="L4391" i="70"/>
  <c r="M4214" i="70"/>
  <c r="J4214" i="70"/>
  <c r="L4214" i="70"/>
  <c r="N4432" i="70"/>
  <c r="K4432" i="70"/>
  <c r="J4432" i="70"/>
  <c r="J4495" i="70"/>
  <c r="M4495" i="70"/>
  <c r="K4495" i="70"/>
  <c r="N4495" i="70"/>
  <c r="L4495" i="70"/>
  <c r="N4510" i="70"/>
  <c r="K4510" i="70"/>
  <c r="M4510" i="70"/>
  <c r="L4510" i="70"/>
  <c r="M4320" i="70"/>
  <c r="L4320" i="70"/>
  <c r="K4320" i="70"/>
  <c r="K4591" i="70"/>
  <c r="M4591" i="70"/>
  <c r="L4591" i="70"/>
  <c r="J4591" i="70"/>
  <c r="N4591" i="70"/>
  <c r="K4431" i="70"/>
  <c r="N4431" i="70"/>
  <c r="M4431" i="70"/>
  <c r="K4503" i="70"/>
  <c r="L4503" i="70"/>
  <c r="M4503" i="70"/>
  <c r="J4757" i="70"/>
  <c r="N4757" i="70"/>
  <c r="L4757" i="70"/>
  <c r="J4131" i="70"/>
  <c r="K4131" i="70"/>
  <c r="N4131" i="70"/>
  <c r="N4231" i="70"/>
  <c r="J4231" i="70"/>
  <c r="M4231" i="70"/>
  <c r="K4231" i="70"/>
  <c r="J4670" i="70"/>
  <c r="M4670" i="70"/>
  <c r="N4670" i="70"/>
  <c r="L4670" i="70"/>
  <c r="K4670" i="70"/>
  <c r="M4506" i="70"/>
  <c r="K4506" i="70"/>
  <c r="J4506" i="70"/>
  <c r="N4506" i="70"/>
  <c r="N4704" i="70"/>
  <c r="J4704" i="70"/>
  <c r="K4832" i="70"/>
  <c r="L4832" i="70"/>
  <c r="M4832" i="70"/>
  <c r="J4832" i="70"/>
  <c r="N4552" i="70"/>
  <c r="L4552" i="70"/>
  <c r="K4721" i="70"/>
  <c r="N4721" i="70"/>
  <c r="M4721" i="70"/>
  <c r="J4721" i="70"/>
  <c r="M4849" i="70"/>
  <c r="J4849" i="70"/>
  <c r="K4849" i="70"/>
  <c r="J4769" i="70"/>
  <c r="M4769" i="70"/>
  <c r="N4769" i="70"/>
  <c r="L4769" i="70"/>
  <c r="N4897" i="70"/>
  <c r="J4897" i="70"/>
  <c r="K4897" i="70"/>
  <c r="L4897" i="70"/>
  <c r="N4650" i="70"/>
  <c r="K4650" i="70"/>
  <c r="J4690" i="70"/>
  <c r="K4690" i="70"/>
  <c r="N4690" i="70"/>
  <c r="L4690" i="70"/>
  <c r="M4690" i="70"/>
  <c r="M4472" i="70"/>
  <c r="L4472" i="70"/>
  <c r="J4472" i="70"/>
  <c r="L4699" i="70"/>
  <c r="K4699" i="70"/>
  <c r="J4699" i="70"/>
  <c r="K4731" i="70"/>
  <c r="M4731" i="70"/>
  <c r="N4731" i="70"/>
  <c r="N4859" i="70"/>
  <c r="M4859" i="70"/>
  <c r="M4600" i="70"/>
  <c r="N4600" i="70"/>
  <c r="M4576" i="70"/>
  <c r="J4576" i="70"/>
  <c r="N4826" i="70"/>
  <c r="K4826" i="70"/>
  <c r="L4826" i="70"/>
  <c r="K4981" i="70"/>
  <c r="J4981" i="70"/>
  <c r="N4855" i="70"/>
  <c r="M4855" i="70"/>
  <c r="K4855" i="70"/>
  <c r="J4855" i="70"/>
  <c r="N4998" i="70"/>
  <c r="M4998" i="70"/>
  <c r="J4998" i="70"/>
  <c r="L4998" i="70"/>
  <c r="L4884" i="70"/>
  <c r="N4884" i="70"/>
  <c r="J4884" i="70"/>
  <c r="J4905" i="70"/>
  <c r="L4905" i="70"/>
  <c r="K4905" i="70"/>
  <c r="J4686" i="70"/>
  <c r="N4686" i="70"/>
  <c r="K4686" i="70"/>
  <c r="L4921" i="70"/>
  <c r="N4921" i="70"/>
  <c r="K4921" i="70"/>
  <c r="J4921" i="70"/>
  <c r="J4735" i="70"/>
  <c r="K4735" i="70"/>
  <c r="M4735" i="70"/>
  <c r="N4735" i="70"/>
  <c r="K4938" i="70"/>
  <c r="J4938" i="70"/>
  <c r="N4938" i="70"/>
  <c r="N4778" i="70"/>
  <c r="L4778" i="70"/>
  <c r="J4778" i="70"/>
  <c r="M4778" i="70"/>
  <c r="K4778" i="70"/>
  <c r="K4954" i="70"/>
  <c r="J4954" i="70"/>
  <c r="N4954" i="70"/>
  <c r="K4807" i="70"/>
  <c r="J4807" i="70"/>
  <c r="K4851" i="70"/>
  <c r="J4851" i="70"/>
  <c r="N4851" i="70"/>
  <c r="N4995" i="70"/>
  <c r="K4995" i="70"/>
  <c r="M4625" i="70"/>
  <c r="J4625" i="70"/>
  <c r="K4625" i="70"/>
  <c r="N4625" i="70"/>
  <c r="L4800" i="70"/>
  <c r="K4800" i="70"/>
  <c r="J4800" i="70"/>
  <c r="M4800" i="70"/>
  <c r="L4926" i="70"/>
  <c r="K4926" i="70"/>
  <c r="M4926" i="70"/>
  <c r="J4926" i="70"/>
  <c r="N4927" i="70"/>
  <c r="L4927" i="70"/>
  <c r="J4927" i="70"/>
  <c r="L4911" i="70"/>
  <c r="N4911" i="70"/>
  <c r="J4911" i="70"/>
  <c r="L4588" i="70"/>
  <c r="M923" i="70"/>
  <c r="J915" i="70"/>
  <c r="L816" i="70"/>
  <c r="M783" i="70"/>
  <c r="M4208" i="70"/>
  <c r="J4628" i="70"/>
  <c r="K4647" i="70"/>
  <c r="M4882" i="70"/>
  <c r="M4824" i="70"/>
  <c r="M4900" i="70"/>
  <c r="L4647" i="70"/>
  <c r="J923" i="70"/>
  <c r="L915" i="70"/>
  <c r="N874" i="70"/>
  <c r="L847" i="70"/>
  <c r="K915" i="70"/>
  <c r="M874" i="70"/>
  <c r="L4628" i="70"/>
  <c r="K4878" i="70"/>
  <c r="N4990" i="70"/>
  <c r="K4425" i="70"/>
  <c r="K4123" i="70"/>
  <c r="N4691" i="70"/>
  <c r="M4946" i="70"/>
  <c r="J4431" i="70"/>
  <c r="N4659" i="70"/>
  <c r="L4659" i="70"/>
  <c r="L874" i="70"/>
  <c r="J948" i="70"/>
  <c r="J874" i="70"/>
  <c r="N4425" i="70"/>
  <c r="N4882" i="70"/>
  <c r="J4055" i="70"/>
  <c r="J4425" i="70"/>
  <c r="M4913" i="70"/>
  <c r="J4620" i="70"/>
  <c r="N4403" i="70"/>
  <c r="L4640" i="70"/>
  <c r="J4324" i="70"/>
  <c r="K4667" i="70"/>
  <c r="N4889" i="70"/>
  <c r="J4902" i="70"/>
  <c r="K923" i="70"/>
  <c r="J4325" i="70"/>
  <c r="J4990" i="70"/>
  <c r="N4197" i="70"/>
  <c r="J4659" i="70"/>
  <c r="N4794" i="70"/>
  <c r="M4794" i="70"/>
  <c r="N4418" i="70"/>
  <c r="M4667" i="70"/>
  <c r="L4895" i="70"/>
  <c r="M4987" i="70"/>
  <c r="L4131" i="70"/>
  <c r="N948" i="70"/>
  <c r="K882" i="70"/>
  <c r="L948" i="70"/>
  <c r="J4274" i="70"/>
  <c r="J4282" i="70"/>
  <c r="K4418" i="70"/>
  <c r="N4553" i="70"/>
  <c r="M4647" i="70"/>
  <c r="M4838" i="70"/>
  <c r="K4802" i="70"/>
  <c r="N4580" i="70"/>
  <c r="J4900" i="70"/>
  <c r="K4900" i="70"/>
  <c r="L3964" i="70"/>
  <c r="M870" i="70"/>
  <c r="K948" i="70"/>
  <c r="J882" i="70"/>
  <c r="N816" i="70"/>
  <c r="M882" i="70"/>
  <c r="N845" i="70"/>
  <c r="M4315" i="70"/>
  <c r="M4282" i="70"/>
  <c r="J4418" i="70"/>
  <c r="M4588" i="70"/>
  <c r="L4963" i="70"/>
  <c r="N3961" i="70"/>
  <c r="N4963" i="70"/>
  <c r="N4647" i="70"/>
  <c r="L870" i="70"/>
  <c r="J816" i="70"/>
  <c r="J847" i="70"/>
  <c r="J845" i="70"/>
  <c r="M845" i="70"/>
  <c r="N770" i="70"/>
  <c r="K817" i="70"/>
  <c r="J4666" i="70"/>
  <c r="M4751" i="70"/>
  <c r="K4901" i="70"/>
  <c r="M4851" i="70"/>
  <c r="J870" i="70"/>
  <c r="N4349" i="70"/>
  <c r="J4740" i="70"/>
  <c r="K4751" i="70"/>
  <c r="L4553" i="70"/>
  <c r="L2927" i="70"/>
  <c r="N3700" i="70"/>
  <c r="N3802" i="70"/>
  <c r="K3720" i="70"/>
  <c r="N3564" i="70"/>
  <c r="L3746" i="70"/>
  <c r="N3992" i="70"/>
  <c r="L4120" i="70"/>
  <c r="N3985" i="70"/>
  <c r="L3986" i="70"/>
  <c r="K4035" i="70"/>
  <c r="K4083" i="70"/>
  <c r="L4515" i="70"/>
  <c r="K4476" i="70"/>
  <c r="L4604" i="70"/>
  <c r="K4205" i="70"/>
  <c r="N4461" i="70"/>
  <c r="M4146" i="70"/>
  <c r="J4169" i="70"/>
  <c r="M4411" i="70"/>
  <c r="L4438" i="70"/>
  <c r="K4283" i="70"/>
  <c r="L4393" i="70"/>
  <c r="K4236" i="70"/>
  <c r="M3934" i="70"/>
  <c r="J4546" i="70"/>
  <c r="K4212" i="70"/>
  <c r="J4159" i="70"/>
  <c r="M4248" i="70"/>
  <c r="J4460" i="70"/>
  <c r="L4633" i="70"/>
  <c r="J4327" i="70"/>
  <c r="L4680" i="70"/>
  <c r="K4464" i="70"/>
  <c r="N4597" i="70"/>
  <c r="M4618" i="70"/>
  <c r="M4662" i="70"/>
  <c r="L4262" i="70"/>
  <c r="J4518" i="70"/>
  <c r="J4707" i="70"/>
  <c r="K4558" i="70"/>
  <c r="N4846" i="70"/>
  <c r="N4874" i="70"/>
  <c r="J4527" i="70"/>
  <c r="L4896" i="70"/>
  <c r="J4656" i="70"/>
  <c r="N4914" i="70"/>
  <c r="N4711" i="70"/>
  <c r="L4930" i="70"/>
  <c r="J4763" i="70"/>
  <c r="K4971" i="70"/>
  <c r="J4996" i="70"/>
  <c r="L4879" i="70"/>
  <c r="M4675" i="70"/>
  <c r="L4816" i="70"/>
  <c r="L4952" i="70"/>
  <c r="J795" i="70"/>
  <c r="L828" i="70"/>
  <c r="N4798" i="70"/>
  <c r="K4038" i="70"/>
  <c r="L3502" i="70"/>
  <c r="J4172" i="70"/>
  <c r="J4029" i="70"/>
  <c r="N4142" i="70"/>
  <c r="J4135" i="70"/>
  <c r="J4000" i="70"/>
  <c r="L4409" i="70"/>
  <c r="K4053" i="70"/>
  <c r="J3896" i="70"/>
  <c r="M3713" i="70"/>
  <c r="N3898" i="70"/>
  <c r="J4232" i="70"/>
  <c r="L4629" i="70"/>
  <c r="L4054" i="70"/>
  <c r="N3912" i="70"/>
  <c r="K4161" i="70"/>
  <c r="L4449" i="70"/>
  <c r="M4306" i="70"/>
  <c r="J4562" i="70"/>
  <c r="J4652" i="70"/>
  <c r="L4509" i="70"/>
  <c r="M4632" i="70"/>
  <c r="L782" i="70"/>
  <c r="L4070" i="70"/>
  <c r="N4063" i="70"/>
  <c r="J4056" i="70"/>
  <c r="N4337" i="70"/>
  <c r="L4412" i="70"/>
  <c r="J3772" i="70"/>
  <c r="M4186" i="70"/>
  <c r="M4345" i="70"/>
  <c r="N4330" i="70"/>
  <c r="J4586" i="70"/>
  <c r="J4331" i="70"/>
  <c r="J4420" i="70"/>
  <c r="M4230" i="70"/>
  <c r="K3597" i="70"/>
  <c r="M3782" i="70"/>
  <c r="K3854" i="70"/>
  <c r="M3958" i="70"/>
  <c r="L4066" i="70"/>
  <c r="J4481" i="70"/>
  <c r="J4467" i="70"/>
  <c r="K4556" i="70"/>
  <c r="L4366" i="70"/>
  <c r="L4494" i="70"/>
  <c r="J4566" i="70"/>
  <c r="L4760" i="70"/>
  <c r="L4639" i="70"/>
  <c r="M4777" i="70"/>
  <c r="K4787" i="70"/>
  <c r="N4804" i="70"/>
  <c r="M4087" i="70"/>
  <c r="L4080" i="70"/>
  <c r="K3945" i="70"/>
  <c r="K4677" i="70"/>
  <c r="K3796" i="70"/>
  <c r="J3798" i="70"/>
  <c r="J4117" i="70"/>
  <c r="N4369" i="70"/>
  <c r="J4354" i="70"/>
  <c r="N4610" i="70"/>
  <c r="N4611" i="70"/>
  <c r="M4444" i="70"/>
  <c r="M4572" i="70"/>
  <c r="N4126" i="70"/>
  <c r="M4119" i="70"/>
  <c r="L3984" i="70"/>
  <c r="J3977" i="70"/>
  <c r="M3978" i="70"/>
  <c r="K4106" i="70"/>
  <c r="J3987" i="70"/>
  <c r="M2430" i="70"/>
  <c r="N4260" i="70"/>
  <c r="M4688" i="70"/>
  <c r="J4672" i="70"/>
  <c r="L4715" i="70"/>
  <c r="K3873" i="70"/>
  <c r="K4637" i="70"/>
  <c r="K932" i="70"/>
  <c r="L3995" i="70"/>
  <c r="M4594" i="70"/>
  <c r="N3785" i="70"/>
  <c r="J4051" i="70"/>
  <c r="M3957" i="70"/>
  <c r="J4450" i="70"/>
  <c r="N4616" i="70"/>
  <c r="K4755" i="70"/>
  <c r="J3789" i="70"/>
  <c r="K4319" i="70"/>
  <c r="K4075" i="70"/>
  <c r="J3894" i="70"/>
  <c r="J4520" i="70"/>
  <c r="M4709" i="70"/>
  <c r="L3199" i="70"/>
  <c r="K2573" i="70"/>
  <c r="L3277" i="70"/>
  <c r="K3799" i="70"/>
  <c r="L932" i="70"/>
  <c r="J796" i="70"/>
  <c r="N4169" i="70"/>
  <c r="J3971" i="70"/>
  <c r="M4640" i="70"/>
  <c r="L2573" i="70"/>
  <c r="L4798" i="70"/>
  <c r="L3987" i="70"/>
  <c r="K4808" i="70"/>
  <c r="J4476" i="70"/>
  <c r="L4974" i="70"/>
  <c r="J2937" i="70"/>
  <c r="L4852" i="70"/>
  <c r="M2573" i="70"/>
  <c r="K4327" i="70"/>
  <c r="N4599" i="70"/>
  <c r="M4134" i="70"/>
  <c r="N4120" i="70"/>
  <c r="N4558" i="70"/>
  <c r="J4837" i="70"/>
  <c r="L4681" i="70"/>
  <c r="M4809" i="70"/>
  <c r="N4585" i="70"/>
  <c r="M3700" i="70"/>
  <c r="M4484" i="70"/>
  <c r="L4643" i="70"/>
  <c r="L4846" i="70"/>
  <c r="K4673" i="70"/>
  <c r="N4598" i="70"/>
  <c r="K4746" i="70"/>
  <c r="L899" i="70"/>
  <c r="J4401" i="70"/>
  <c r="L4212" i="70"/>
  <c r="M4835" i="70"/>
  <c r="L3802" i="70"/>
  <c r="J4957" i="70"/>
  <c r="J4873" i="70"/>
  <c r="K3199" i="70"/>
  <c r="L907" i="70"/>
  <c r="J2573" i="70"/>
  <c r="K3802" i="70"/>
  <c r="N3934" i="70"/>
  <c r="K3934" i="70"/>
  <c r="K4239" i="70"/>
  <c r="N4223" i="70"/>
  <c r="L4273" i="70"/>
  <c r="N4529" i="70"/>
  <c r="M4558" i="70"/>
  <c r="N4476" i="70"/>
  <c r="N4733" i="70"/>
  <c r="K4724" i="70"/>
  <c r="M4992" i="70"/>
  <c r="J4798" i="70"/>
  <c r="M3199" i="70"/>
  <c r="M4451" i="70"/>
  <c r="M4012" i="70"/>
  <c r="K4169" i="70"/>
  <c r="M4461" i="70"/>
  <c r="M4518" i="70"/>
  <c r="M3987" i="70"/>
  <c r="L4223" i="70"/>
  <c r="J4558" i="70"/>
  <c r="J4835" i="70"/>
  <c r="K4120" i="70"/>
  <c r="N3844" i="70"/>
  <c r="M4957" i="70"/>
  <c r="L4558" i="70"/>
  <c r="K4258" i="70"/>
  <c r="J3043" i="70"/>
  <c r="N3994" i="70"/>
  <c r="J858" i="70"/>
  <c r="K839" i="70"/>
  <c r="J932" i="70"/>
  <c r="K831" i="70"/>
  <c r="K858" i="70"/>
  <c r="N2937" i="70"/>
  <c r="M3893" i="70"/>
  <c r="J4012" i="70"/>
  <c r="N4021" i="70"/>
  <c r="M4169" i="70"/>
  <c r="L3934" i="70"/>
  <c r="J4239" i="70"/>
  <c r="N4393" i="70"/>
  <c r="N4273" i="70"/>
  <c r="J4411" i="70"/>
  <c r="N4673" i="70"/>
  <c r="J4680" i="70"/>
  <c r="M4476" i="70"/>
  <c r="N4861" i="70"/>
  <c r="N3199" i="70"/>
  <c r="N3799" i="70"/>
  <c r="M4212" i="70"/>
  <c r="L4012" i="70"/>
  <c r="L4283" i="70"/>
  <c r="J4220" i="70"/>
  <c r="N4464" i="70"/>
  <c r="J4914" i="70"/>
  <c r="J4783" i="70"/>
  <c r="K4952" i="70"/>
  <c r="K4019" i="70"/>
  <c r="L4248" i="70"/>
  <c r="J4120" i="70"/>
  <c r="L4021" i="70"/>
  <c r="J4874" i="70"/>
  <c r="K4947" i="70"/>
  <c r="M4643" i="70"/>
  <c r="K4816" i="70"/>
  <c r="J4130" i="70"/>
  <c r="L4236" i="70"/>
  <c r="N795" i="70"/>
  <c r="J831" i="70"/>
  <c r="M858" i="70"/>
  <c r="J4035" i="70"/>
  <c r="N4127" i="70"/>
  <c r="J3934" i="70"/>
  <c r="K4248" i="70"/>
  <c r="K4411" i="70"/>
  <c r="K4352" i="70"/>
  <c r="K4273" i="70"/>
  <c r="L4763" i="70"/>
  <c r="M4861" i="70"/>
  <c r="N4974" i="70"/>
  <c r="J4808" i="70"/>
  <c r="J4846" i="70"/>
  <c r="M4205" i="70"/>
  <c r="J4236" i="70"/>
  <c r="J4464" i="70"/>
  <c r="L4707" i="70"/>
  <c r="K3987" i="70"/>
  <c r="J4971" i="70"/>
  <c r="N4012" i="70"/>
  <c r="M4733" i="70"/>
  <c r="N796" i="70"/>
  <c r="M795" i="70"/>
  <c r="K899" i="70"/>
  <c r="J839" i="70"/>
  <c r="J957" i="70"/>
  <c r="J899" i="70"/>
  <c r="M3277" i="70"/>
  <c r="M3799" i="70"/>
  <c r="J3799" i="70"/>
  <c r="N4159" i="70"/>
  <c r="J4352" i="70"/>
  <c r="J4273" i="70"/>
  <c r="K4515" i="70"/>
  <c r="K4529" i="70"/>
  <c r="N4546" i="70"/>
  <c r="L4662" i="70"/>
  <c r="N4680" i="70"/>
  <c r="N4873" i="70"/>
  <c r="K4914" i="70"/>
  <c r="M4974" i="70"/>
  <c r="J4861" i="70"/>
  <c r="J4814" i="70"/>
  <c r="N4930" i="70"/>
  <c r="N4808" i="70"/>
  <c r="J4019" i="70"/>
  <c r="M4262" i="70"/>
  <c r="K4662" i="70"/>
  <c r="N3987" i="70"/>
  <c r="K4680" i="70"/>
  <c r="K4814" i="70"/>
  <c r="N4642" i="70"/>
  <c r="K4996" i="70"/>
  <c r="L3985" i="70"/>
  <c r="L4149" i="70"/>
  <c r="K4992" i="70"/>
  <c r="N4675" i="70"/>
  <c r="L4239" i="70"/>
  <c r="L4947" i="70"/>
  <c r="L4159" i="70"/>
  <c r="L4146" i="70"/>
  <c r="L795" i="70"/>
  <c r="M899" i="70"/>
  <c r="K957" i="70"/>
  <c r="L839" i="70"/>
  <c r="N839" i="70"/>
  <c r="K3277" i="70"/>
  <c r="K3714" i="70"/>
  <c r="J3867" i="70"/>
  <c r="K3986" i="70"/>
  <c r="M4120" i="70"/>
  <c r="K3564" i="70"/>
  <c r="N4283" i="70"/>
  <c r="K4159" i="70"/>
  <c r="J4529" i="70"/>
  <c r="K4584" i="70"/>
  <c r="M4680" i="70"/>
  <c r="K4643" i="70"/>
  <c r="M4879" i="70"/>
  <c r="N4814" i="70"/>
  <c r="M4808" i="70"/>
  <c r="N4212" i="70"/>
  <c r="N4518" i="70"/>
  <c r="M4783" i="70"/>
  <c r="N4584" i="70"/>
  <c r="M4707" i="70"/>
  <c r="M4642" i="70"/>
  <c r="J3992" i="70"/>
  <c r="J4283" i="70"/>
  <c r="L4814" i="70"/>
  <c r="K4861" i="70"/>
  <c r="N3908" i="70"/>
  <c r="J4171" i="70"/>
  <c r="K4974" i="70"/>
  <c r="K4957" i="70"/>
  <c r="N3754" i="70"/>
  <c r="K3918" i="70"/>
  <c r="J3979" i="70"/>
  <c r="L4298" i="70"/>
  <c r="M4198" i="70"/>
  <c r="M4633" i="70"/>
  <c r="M4773" i="70"/>
  <c r="K795" i="70"/>
  <c r="N866" i="70"/>
  <c r="M932" i="70"/>
  <c r="K828" i="70"/>
  <c r="L796" i="70"/>
  <c r="J3277" i="70"/>
  <c r="J3844" i="70"/>
  <c r="N4019" i="70"/>
  <c r="L3564" i="70"/>
  <c r="M4283" i="70"/>
  <c r="M4258" i="70"/>
  <c r="L4258" i="70"/>
  <c r="N4460" i="70"/>
  <c r="M4546" i="70"/>
  <c r="M4711" i="70"/>
  <c r="J4604" i="70"/>
  <c r="J4584" i="70"/>
  <c r="J4675" i="70"/>
  <c r="M4852" i="70"/>
  <c r="M4846" i="70"/>
  <c r="J4879" i="70"/>
  <c r="M4220" i="70"/>
  <c r="N4327" i="70"/>
  <c r="L4134" i="70"/>
  <c r="L4642" i="70"/>
  <c r="L4035" i="70"/>
  <c r="L4327" i="70"/>
  <c r="J4896" i="70"/>
  <c r="K4422" i="70"/>
  <c r="K3908" i="70"/>
  <c r="K4896" i="70"/>
  <c r="N4236" i="70"/>
  <c r="L4957" i="70"/>
  <c r="J4451" i="70"/>
  <c r="K4835" i="70"/>
  <c r="J4212" i="70"/>
  <c r="K4262" i="70"/>
  <c r="J4618" i="70"/>
  <c r="J4597" i="70"/>
  <c r="N3784" i="70"/>
  <c r="K3847" i="70"/>
  <c r="L4040" i="70"/>
  <c r="K4334" i="70"/>
  <c r="K4215" i="70"/>
  <c r="L831" i="70"/>
  <c r="J828" i="70"/>
  <c r="N907" i="70"/>
  <c r="K907" i="70"/>
  <c r="L3714" i="70"/>
  <c r="N3867" i="70"/>
  <c r="L4019" i="70"/>
  <c r="L3999" i="70"/>
  <c r="N3999" i="70"/>
  <c r="J4021" i="70"/>
  <c r="J4258" i="70"/>
  <c r="M4460" i="70"/>
  <c r="N4604" i="70"/>
  <c r="N4724" i="70"/>
  <c r="K4618" i="70"/>
  <c r="N4638" i="70"/>
  <c r="L4914" i="70"/>
  <c r="K4874" i="70"/>
  <c r="K4930" i="70"/>
  <c r="M4874" i="70"/>
  <c r="M4589" i="70"/>
  <c r="K4846" i="70"/>
  <c r="M3992" i="70"/>
  <c r="N3986" i="70"/>
  <c r="M3999" i="70"/>
  <c r="M4223" i="70"/>
  <c r="K4798" i="70"/>
  <c r="L4873" i="70"/>
  <c r="K4642" i="70"/>
  <c r="J4816" i="70"/>
  <c r="L4352" i="70"/>
  <c r="L4464" i="70"/>
  <c r="L4527" i="70"/>
  <c r="J4952" i="70"/>
  <c r="N4707" i="70"/>
  <c r="J4422" i="70"/>
  <c r="J3908" i="70"/>
  <c r="N4205" i="70"/>
  <c r="L4205" i="70"/>
  <c r="L4971" i="70"/>
  <c r="N4220" i="70"/>
  <c r="N828" i="70"/>
  <c r="K735" i="70"/>
  <c r="J3564" i="70"/>
  <c r="L3992" i="70"/>
  <c r="M4035" i="70"/>
  <c r="K4021" i="70"/>
  <c r="K4223" i="70"/>
  <c r="J4614" i="70"/>
  <c r="N4816" i="70"/>
  <c r="L4638" i="70"/>
  <c r="N4656" i="70"/>
  <c r="N4896" i="70"/>
  <c r="L4589" i="70"/>
  <c r="K4852" i="70"/>
  <c r="N4879" i="70"/>
  <c r="L3844" i="70"/>
  <c r="L4113" i="70"/>
  <c r="M4327" i="70"/>
  <c r="N4134" i="70"/>
  <c r="N4618" i="70"/>
  <c r="M4438" i="70"/>
  <c r="K4707" i="70"/>
  <c r="M4816" i="70"/>
  <c r="N4992" i="70"/>
  <c r="L3867" i="70"/>
  <c r="M4971" i="70"/>
  <c r="N4422" i="70"/>
  <c r="M4149" i="70"/>
  <c r="M4422" i="70"/>
  <c r="N4195" i="70"/>
  <c r="L4451" i="70"/>
  <c r="L4665" i="70"/>
  <c r="K4797" i="70"/>
  <c r="N4712" i="70"/>
  <c r="K4617" i="70"/>
  <c r="M4761" i="70"/>
  <c r="L4698" i="70"/>
  <c r="L4739" i="70"/>
  <c r="M828" i="70"/>
  <c r="N957" i="70"/>
  <c r="N854" i="70"/>
  <c r="M3564" i="70"/>
  <c r="L3908" i="70"/>
  <c r="K3867" i="70"/>
  <c r="K3844" i="70"/>
  <c r="K3992" i="70"/>
  <c r="N4035" i="70"/>
  <c r="M4352" i="70"/>
  <c r="J4248" i="70"/>
  <c r="K4287" i="70"/>
  <c r="K4484" i="70"/>
  <c r="N4614" i="70"/>
  <c r="L4618" i="70"/>
  <c r="K4638" i="70"/>
  <c r="M4656" i="70"/>
  <c r="M4896" i="70"/>
  <c r="N4589" i="70"/>
  <c r="J4852" i="70"/>
  <c r="J4127" i="70"/>
  <c r="L4411" i="70"/>
  <c r="L4815" i="70"/>
  <c r="L4171" i="70"/>
  <c r="M3986" i="70"/>
  <c r="M4529" i="70"/>
  <c r="K4393" i="70"/>
  <c r="N4438" i="70"/>
  <c r="L4597" i="70"/>
  <c r="J4724" i="70"/>
  <c r="J4947" i="70"/>
  <c r="J4643" i="70"/>
  <c r="J4461" i="70"/>
  <c r="L4711" i="70"/>
  <c r="L4220" i="70"/>
  <c r="M4996" i="70"/>
  <c r="M3943" i="70"/>
  <c r="K4217" i="70"/>
  <c r="L4587" i="70"/>
  <c r="N4303" i="70"/>
  <c r="M831" i="70"/>
  <c r="K866" i="70"/>
  <c r="K829" i="70"/>
  <c r="N2573" i="70"/>
  <c r="N3714" i="70"/>
  <c r="M4127" i="70"/>
  <c r="N4171" i="70"/>
  <c r="M4083" i="70"/>
  <c r="N4239" i="70"/>
  <c r="N4411" i="70"/>
  <c r="J4287" i="70"/>
  <c r="M4614" i="70"/>
  <c r="L4614" i="70"/>
  <c r="L4675" i="70"/>
  <c r="M4638" i="70"/>
  <c r="L4656" i="70"/>
  <c r="M4930" i="70"/>
  <c r="K4589" i="70"/>
  <c r="N4149" i="70"/>
  <c r="M4673" i="70"/>
  <c r="K4460" i="70"/>
  <c r="K4461" i="70"/>
  <c r="N4575" i="70"/>
  <c r="N4952" i="70"/>
  <c r="L4996" i="70"/>
  <c r="L4835" i="70"/>
  <c r="L4992" i="70"/>
  <c r="M3714" i="70"/>
  <c r="J4438" i="70"/>
  <c r="M4597" i="70"/>
  <c r="K4597" i="70"/>
  <c r="J4930" i="70"/>
  <c r="K4527" i="70"/>
  <c r="J3986" i="70"/>
  <c r="L4169" i="70"/>
  <c r="L4518" i="70"/>
  <c r="J3017" i="70"/>
  <c r="K3261" i="70"/>
  <c r="N3405" i="70"/>
  <c r="M3666" i="70"/>
  <c r="N3757" i="70"/>
  <c r="J4353" i="70"/>
  <c r="J4338" i="70"/>
  <c r="M4697" i="70"/>
  <c r="J4825" i="70"/>
  <c r="N858" i="70"/>
  <c r="J866" i="70"/>
  <c r="J3720" i="70"/>
  <c r="N3720" i="70"/>
  <c r="M4171" i="70"/>
  <c r="L4083" i="70"/>
  <c r="N4287" i="70"/>
  <c r="N4248" i="70"/>
  <c r="J4515" i="70"/>
  <c r="K4546" i="70"/>
  <c r="L4673" i="70"/>
  <c r="N4783" i="70"/>
  <c r="M4798" i="70"/>
  <c r="N4971" i="70"/>
  <c r="M4914" i="70"/>
  <c r="K4656" i="70"/>
  <c r="M3985" i="70"/>
  <c r="K4518" i="70"/>
  <c r="M4287" i="70"/>
  <c r="L4484" i="70"/>
  <c r="M4527" i="70"/>
  <c r="M4575" i="70"/>
  <c r="N4996" i="70"/>
  <c r="J4134" i="70"/>
  <c r="M4604" i="70"/>
  <c r="M4763" i="70"/>
  <c r="N4564" i="70"/>
  <c r="J4421" i="70"/>
  <c r="N4526" i="70"/>
  <c r="K796" i="70"/>
  <c r="M854" i="70"/>
  <c r="J768" i="70"/>
  <c r="J2685" i="70"/>
  <c r="M3720" i="70"/>
  <c r="J4662" i="70"/>
  <c r="K4763" i="70"/>
  <c r="M4952" i="70"/>
  <c r="J4083" i="70"/>
  <c r="J4393" i="70"/>
  <c r="K3985" i="70"/>
  <c r="J4484" i="70"/>
  <c r="M4515" i="70"/>
  <c r="L4575" i="70"/>
  <c r="K4783" i="70"/>
  <c r="K4604" i="70"/>
  <c r="J4149" i="70"/>
  <c r="J2902" i="70"/>
  <c r="J2837" i="70"/>
  <c r="L2901" i="70"/>
  <c r="M3590" i="70"/>
  <c r="K3704" i="70"/>
  <c r="J4081" i="70"/>
  <c r="N4343" i="70"/>
  <c r="L854" i="70"/>
  <c r="M957" i="70"/>
  <c r="L3720" i="70"/>
  <c r="N4113" i="70"/>
  <c r="N4262" i="70"/>
  <c r="M4464" i="70"/>
  <c r="L4460" i="70"/>
  <c r="M4724" i="70"/>
  <c r="N4662" i="70"/>
  <c r="L4584" i="70"/>
  <c r="K4879" i="70"/>
  <c r="L4874" i="70"/>
  <c r="J3985" i="70"/>
  <c r="K4675" i="70"/>
  <c r="M4393" i="70"/>
  <c r="M4113" i="70"/>
  <c r="K4438" i="70"/>
  <c r="N4527" i="70"/>
  <c r="J4575" i="70"/>
  <c r="J4815" i="70"/>
  <c r="K4815" i="70"/>
  <c r="K4873" i="70"/>
  <c r="M3802" i="70"/>
  <c r="M4947" i="70"/>
  <c r="M907" i="70"/>
  <c r="N932" i="70"/>
  <c r="J854" i="70"/>
  <c r="M866" i="70"/>
  <c r="J3999" i="70"/>
  <c r="J4262" i="70"/>
  <c r="N4401" i="70"/>
  <c r="N4515" i="70"/>
  <c r="L4476" i="70"/>
  <c r="L4461" i="70"/>
  <c r="J4113" i="70"/>
  <c r="M4815" i="70"/>
  <c r="K4711" i="70"/>
  <c r="N4083" i="70"/>
  <c r="J4205" i="70"/>
  <c r="N4763" i="70"/>
  <c r="K3183" i="70"/>
  <c r="M2937" i="70"/>
  <c r="L4546" i="70"/>
  <c r="L4733" i="70"/>
  <c r="K4733" i="70"/>
  <c r="J4711" i="70"/>
  <c r="K2937" i="70"/>
  <c r="L3614" i="70"/>
  <c r="N3804" i="70"/>
  <c r="N3812" i="70"/>
  <c r="L4013" i="70"/>
  <c r="M3883" i="70"/>
  <c r="K4655" i="70"/>
  <c r="L3750" i="70"/>
  <c r="L3821" i="70"/>
  <c r="J3864" i="70"/>
  <c r="K4182" i="70"/>
  <c r="L4229" i="70"/>
  <c r="J4206" i="70"/>
  <c r="M4376" i="70"/>
  <c r="J4781" i="70"/>
  <c r="N4567" i="70"/>
  <c r="N4745" i="70"/>
  <c r="N4309" i="70"/>
  <c r="K4654" i="70"/>
  <c r="J3838" i="70"/>
  <c r="J4685" i="70"/>
  <c r="J4437" i="70"/>
  <c r="N4463" i="70"/>
  <c r="J4789" i="70"/>
  <c r="L3997" i="70"/>
  <c r="N3927" i="70"/>
  <c r="M3928" i="70"/>
  <c r="J4077" i="70"/>
  <c r="N4256" i="70"/>
  <c r="J3921" i="70"/>
  <c r="M4317" i="70"/>
  <c r="M4133" i="70"/>
  <c r="K4398" i="70"/>
  <c r="J4513" i="70"/>
  <c r="K3990" i="70"/>
  <c r="J4465" i="70"/>
  <c r="M4653" i="70"/>
  <c r="K4674" i="70"/>
  <c r="N4183" i="70"/>
  <c r="K4544" i="70"/>
  <c r="M4181" i="70"/>
  <c r="K4272" i="70"/>
  <c r="L4560" i="70"/>
  <c r="N3835" i="70"/>
  <c r="J4853" i="70"/>
  <c r="J4787" i="70"/>
  <c r="N4639" i="70"/>
  <c r="K4560" i="70"/>
  <c r="K3882" i="70"/>
  <c r="J4111" i="70"/>
  <c r="K4041" i="70"/>
  <c r="M4042" i="70"/>
  <c r="K4015" i="70"/>
  <c r="K4222" i="70"/>
  <c r="K4325" i="70"/>
  <c r="N4050" i="70"/>
  <c r="M4364" i="70"/>
  <c r="M4377" i="70"/>
  <c r="L4419" i="70"/>
  <c r="J4580" i="70"/>
  <c r="N4274" i="70"/>
  <c r="N4304" i="70"/>
  <c r="K4305" i="70"/>
  <c r="M4278" i="70"/>
  <c r="L3891" i="70"/>
  <c r="J4340" i="70"/>
  <c r="K4658" i="70"/>
  <c r="K4456" i="70"/>
  <c r="N4531" i="70"/>
  <c r="J4713" i="70"/>
  <c r="M4841" i="70"/>
  <c r="M4617" i="70"/>
  <c r="L4761" i="70"/>
  <c r="K4804" i="70"/>
  <c r="N4888" i="70"/>
  <c r="J4725" i="70"/>
  <c r="M4787" i="70"/>
  <c r="J4697" i="70"/>
  <c r="K3735" i="70"/>
  <c r="M4166" i="70"/>
  <c r="N3850" i="70"/>
  <c r="L4096" i="70"/>
  <c r="M4544" i="70"/>
  <c r="M4793" i="70"/>
  <c r="L4746" i="70"/>
  <c r="L4888" i="70"/>
  <c r="M3922" i="70"/>
  <c r="L4465" i="70"/>
  <c r="J3909" i="70"/>
  <c r="K3969" i="70"/>
  <c r="K4127" i="70"/>
  <c r="N3860" i="70"/>
  <c r="M4100" i="70"/>
  <c r="L4653" i="70"/>
  <c r="J3893" i="70"/>
  <c r="J4349" i="70"/>
  <c r="L4401" i="70"/>
  <c r="J4243" i="70"/>
  <c r="M4289" i="70"/>
  <c r="K4191" i="70"/>
  <c r="N4578" i="70"/>
  <c r="N4208" i="70"/>
  <c r="M4525" i="70"/>
  <c r="J4500" i="70"/>
  <c r="N4250" i="70"/>
  <c r="L3892" i="70"/>
  <c r="J4541" i="70"/>
  <c r="N4505" i="70"/>
  <c r="N4744" i="70"/>
  <c r="N4341" i="70"/>
  <c r="M4570" i="70"/>
  <c r="K4730" i="70"/>
  <c r="J4631" i="70"/>
  <c r="N4590" i="70"/>
  <c r="M4183" i="70"/>
  <c r="M4639" i="70"/>
  <c r="N4746" i="70"/>
  <c r="M4804" i="70"/>
  <c r="M4725" i="70"/>
  <c r="N4275" i="70"/>
  <c r="N4479" i="70"/>
  <c r="L4545" i="70"/>
  <c r="L4598" i="70"/>
  <c r="K4760" i="70"/>
  <c r="N4787" i="70"/>
  <c r="J3891" i="70"/>
  <c r="N3891" i="70"/>
  <c r="K3893" i="70"/>
  <c r="K4004" i="70"/>
  <c r="K4042" i="70"/>
  <c r="K4208" i="70"/>
  <c r="J3957" i="70"/>
  <c r="M4193" i="70"/>
  <c r="M4274" i="70"/>
  <c r="L4183" i="70"/>
  <c r="N4278" i="70"/>
  <c r="M4579" i="70"/>
  <c r="K4530" i="70"/>
  <c r="M4545" i="70"/>
  <c r="M4305" i="70"/>
  <c r="M4601" i="70"/>
  <c r="K4639" i="70"/>
  <c r="K4631" i="70"/>
  <c r="L4804" i="70"/>
  <c r="L4824" i="70"/>
  <c r="M4837" i="70"/>
  <c r="K4853" i="70"/>
  <c r="M3931" i="70"/>
  <c r="J4070" i="70"/>
  <c r="J4403" i="70"/>
  <c r="N4713" i="70"/>
  <c r="M4437" i="70"/>
  <c r="J4155" i="70"/>
  <c r="J4730" i="70"/>
  <c r="K4725" i="70"/>
  <c r="L4284" i="70"/>
  <c r="L4616" i="70"/>
  <c r="L4617" i="70"/>
  <c r="J4674" i="70"/>
  <c r="M4041" i="70"/>
  <c r="K4610" i="70"/>
  <c r="M4304" i="70"/>
  <c r="N4530" i="70"/>
  <c r="L4668" i="70"/>
  <c r="K4309" i="70"/>
  <c r="L4841" i="70"/>
  <c r="M4341" i="70"/>
  <c r="N4560" i="70"/>
  <c r="J3164" i="70"/>
  <c r="K3548" i="70"/>
  <c r="M3508" i="70"/>
  <c r="N3680" i="70"/>
  <c r="K3980" i="70"/>
  <c r="L4057" i="70"/>
  <c r="K3923" i="70"/>
  <c r="K4458" i="70"/>
  <c r="L4548" i="70"/>
  <c r="J4405" i="70"/>
  <c r="L4486" i="70"/>
  <c r="J4279" i="70"/>
  <c r="M4070" i="70"/>
  <c r="J4063" i="70"/>
  <c r="M3971" i="70"/>
  <c r="N3969" i="70"/>
  <c r="N4322" i="70"/>
  <c r="J4183" i="70"/>
  <c r="M4117" i="70"/>
  <c r="K4367" i="70"/>
  <c r="N4325" i="70"/>
  <c r="N4456" i="70"/>
  <c r="L4339" i="70"/>
  <c r="N4760" i="70"/>
  <c r="N4761" i="70"/>
  <c r="M4580" i="70"/>
  <c r="J4804" i="70"/>
  <c r="J4889" i="70"/>
  <c r="L3893" i="70"/>
  <c r="N4132" i="70"/>
  <c r="K4302" i="70"/>
  <c r="M4349" i="70"/>
  <c r="L4595" i="70"/>
  <c r="N4437" i="70"/>
  <c r="M4730" i="70"/>
  <c r="M4463" i="70"/>
  <c r="M4668" i="70"/>
  <c r="J4419" i="70"/>
  <c r="K4665" i="70"/>
  <c r="N4448" i="70"/>
  <c r="K4601" i="70"/>
  <c r="N4520" i="70"/>
  <c r="M4412" i="70"/>
  <c r="K4777" i="70"/>
  <c r="L4777" i="70"/>
  <c r="K4841" i="70"/>
  <c r="M4749" i="70"/>
  <c r="N4725" i="70"/>
  <c r="J4042" i="70"/>
  <c r="M4560" i="70"/>
  <c r="L4787" i="70"/>
  <c r="J4570" i="70"/>
  <c r="M4585" i="70"/>
  <c r="L4674" i="70"/>
  <c r="J4601" i="70"/>
  <c r="K4761" i="70"/>
  <c r="J4525" i="70"/>
  <c r="M4222" i="70"/>
  <c r="K3582" i="70"/>
  <c r="L3292" i="70"/>
  <c r="J3165" i="70"/>
  <c r="N3674" i="70"/>
  <c r="K3549" i="70"/>
  <c r="J3788" i="70"/>
  <c r="M3845" i="70"/>
  <c r="L3862" i="70"/>
  <c r="M4124" i="70"/>
  <c r="L4109" i="70"/>
  <c r="N3966" i="70"/>
  <c r="J3946" i="70"/>
  <c r="N4074" i="70"/>
  <c r="J4489" i="70"/>
  <c r="N4346" i="70"/>
  <c r="K4474" i="70"/>
  <c r="N4436" i="70"/>
  <c r="J4293" i="70"/>
  <c r="J4440" i="70"/>
  <c r="N3854" i="70"/>
  <c r="L4367" i="70"/>
  <c r="N4777" i="70"/>
  <c r="M3927" i="70"/>
  <c r="M4077" i="70"/>
  <c r="K4888" i="70"/>
  <c r="J4777" i="70"/>
  <c r="J4598" i="70"/>
  <c r="L4825" i="70"/>
  <c r="N4088" i="70"/>
  <c r="L4359" i="70"/>
  <c r="J3261" i="70"/>
  <c r="K3891" i="70"/>
  <c r="L3971" i="70"/>
  <c r="K4275" i="70"/>
  <c r="L4325" i="70"/>
  <c r="L4620" i="70"/>
  <c r="N4605" i="70"/>
  <c r="L4697" i="70"/>
  <c r="L4655" i="70"/>
  <c r="N3944" i="70"/>
  <c r="L4041" i="70"/>
  <c r="K4051" i="70"/>
  <c r="L4456" i="70"/>
  <c r="K4598" i="70"/>
  <c r="K4278" i="70"/>
  <c r="L4050" i="70"/>
  <c r="J4616" i="70"/>
  <c r="K4566" i="70"/>
  <c r="J3649" i="70"/>
  <c r="N3261" i="70"/>
  <c r="M3892" i="70"/>
  <c r="K3883" i="70"/>
  <c r="N4100" i="70"/>
  <c r="K3971" i="70"/>
  <c r="K3972" i="70"/>
  <c r="J4288" i="70"/>
  <c r="N4367" i="70"/>
  <c r="L4337" i="70"/>
  <c r="M4243" i="70"/>
  <c r="K4401" i="70"/>
  <c r="L4417" i="70"/>
  <c r="J4709" i="70"/>
  <c r="M4712" i="70"/>
  <c r="L4605" i="70"/>
  <c r="N4825" i="70"/>
  <c r="J4760" i="70"/>
  <c r="N4853" i="70"/>
  <c r="M4051" i="70"/>
  <c r="K4366" i="70"/>
  <c r="J4275" i="70"/>
  <c r="L4275" i="70"/>
  <c r="M4578" i="70"/>
  <c r="K4403" i="70"/>
  <c r="L4789" i="70"/>
  <c r="N4579" i="70"/>
  <c r="J4492" i="70"/>
  <c r="N4653" i="70"/>
  <c r="L4585" i="70"/>
  <c r="M4760" i="70"/>
  <c r="M4465" i="70"/>
  <c r="M4674" i="70"/>
  <c r="K4605" i="70"/>
  <c r="J4304" i="70"/>
  <c r="J4658" i="70"/>
  <c r="K3922" i="70"/>
  <c r="J4640" i="70"/>
  <c r="K4132" i="70"/>
  <c r="J4888" i="70"/>
  <c r="M4665" i="70"/>
  <c r="M4340" i="70"/>
  <c r="L3657" i="70"/>
  <c r="M3691" i="70"/>
  <c r="M3947" i="70"/>
  <c r="N4340" i="70"/>
  <c r="M4466" i="70"/>
  <c r="K4419" i="70"/>
  <c r="K4620" i="70"/>
  <c r="N4841" i="70"/>
  <c r="N4739" i="70"/>
  <c r="K4872" i="70"/>
  <c r="N3922" i="70"/>
  <c r="K4195" i="70"/>
  <c r="N4289" i="70"/>
  <c r="K4413" i="70"/>
  <c r="K4500" i="70"/>
  <c r="K4492" i="70"/>
  <c r="J4585" i="70"/>
  <c r="L4195" i="70"/>
  <c r="L3922" i="70"/>
  <c r="M4713" i="70"/>
  <c r="K4056" i="70"/>
  <c r="M3695" i="70"/>
  <c r="J3854" i="70"/>
  <c r="K3837" i="70"/>
  <c r="K3947" i="70"/>
  <c r="N4051" i="70"/>
  <c r="J4050" i="70"/>
  <c r="N4111" i="70"/>
  <c r="K4063" i="70"/>
  <c r="M4337" i="70"/>
  <c r="J4289" i="70"/>
  <c r="M4500" i="70"/>
  <c r="K4824" i="70"/>
  <c r="M4739" i="70"/>
  <c r="J4309" i="70"/>
  <c r="L4505" i="70"/>
  <c r="M4056" i="70"/>
  <c r="J4579" i="70"/>
  <c r="K4289" i="70"/>
  <c r="K4809" i="70"/>
  <c r="M4631" i="70"/>
  <c r="K3860" i="70"/>
  <c r="J3947" i="70"/>
  <c r="M4050" i="70"/>
  <c r="K4340" i="70"/>
  <c r="M4354" i="70"/>
  <c r="K4341" i="70"/>
  <c r="N4417" i="70"/>
  <c r="K4465" i="70"/>
  <c r="N4465" i="70"/>
  <c r="K4709" i="70"/>
  <c r="J4681" i="70"/>
  <c r="N4789" i="70"/>
  <c r="L4889" i="70"/>
  <c r="L3883" i="70"/>
  <c r="J4195" i="70"/>
  <c r="J4655" i="70"/>
  <c r="M4598" i="70"/>
  <c r="N4545" i="70"/>
  <c r="N4364" i="70"/>
  <c r="J4653" i="70"/>
  <c r="M4825" i="70"/>
  <c r="M4771" i="70"/>
  <c r="N3947" i="70"/>
  <c r="L4340" i="70"/>
  <c r="J4197" i="70"/>
  <c r="L4056" i="70"/>
  <c r="K4451" i="70"/>
  <c r="N4899" i="70"/>
  <c r="M4111" i="70"/>
  <c r="K4713" i="70"/>
  <c r="N3892" i="70"/>
  <c r="N3207" i="70"/>
  <c r="M3335" i="70"/>
  <c r="J3710" i="70"/>
  <c r="J4122" i="70"/>
  <c r="N3997" i="70"/>
  <c r="J3988" i="70"/>
  <c r="N4467" i="70"/>
  <c r="K4825" i="70"/>
  <c r="K3944" i="70"/>
  <c r="N3883" i="70"/>
  <c r="M4063" i="70"/>
  <c r="L4208" i="70"/>
  <c r="K4545" i="70"/>
  <c r="N4492" i="70"/>
  <c r="K4417" i="70"/>
  <c r="J4531" i="70"/>
  <c r="M4655" i="70"/>
  <c r="L4853" i="70"/>
  <c r="K4789" i="70"/>
  <c r="J4824" i="70"/>
  <c r="J4132" i="70"/>
  <c r="L4403" i="70"/>
  <c r="L4302" i="70"/>
  <c r="J4430" i="70"/>
  <c r="M4430" i="70"/>
  <c r="M4616" i="70"/>
  <c r="K4889" i="70"/>
  <c r="M4302" i="70"/>
  <c r="J3697" i="70"/>
  <c r="K3381" i="70"/>
  <c r="M4367" i="70"/>
  <c r="N4419" i="70"/>
  <c r="M4413" i="70"/>
  <c r="M4531" i="70"/>
  <c r="N4566" i="70"/>
  <c r="K4653" i="70"/>
  <c r="N4697" i="70"/>
  <c r="J4746" i="70"/>
  <c r="M4236" i="70"/>
  <c r="J4222" i="70"/>
  <c r="J4530" i="70"/>
  <c r="K4430" i="70"/>
  <c r="K4377" i="70"/>
  <c r="K4463" i="70"/>
  <c r="K4640" i="70"/>
  <c r="J4086" i="70"/>
  <c r="K4697" i="70"/>
  <c r="M4566" i="70"/>
  <c r="K4616" i="70"/>
  <c r="J4639" i="70"/>
  <c r="N4674" i="70"/>
  <c r="L4189" i="70"/>
  <c r="M4174" i="70"/>
  <c r="L4039" i="70"/>
  <c r="J4032" i="70"/>
  <c r="J3897" i="70"/>
  <c r="N4388" i="70"/>
  <c r="L4350" i="70"/>
  <c r="L4402" i="70"/>
  <c r="N4534" i="70"/>
  <c r="M4371" i="70"/>
  <c r="J4237" i="70"/>
  <c r="J4020" i="70"/>
  <c r="L4581" i="70"/>
  <c r="K4485" i="70"/>
  <c r="J4380" i="70"/>
  <c r="N4382" i="70"/>
  <c r="N4104" i="70"/>
  <c r="L4490" i="70"/>
  <c r="K4368" i="70"/>
  <c r="N4685" i="70"/>
  <c r="M4813" i="70"/>
  <c r="K4551" i="70"/>
  <c r="N4649" i="70"/>
  <c r="J4785" i="70"/>
  <c r="N4259" i="70"/>
  <c r="N4511" i="70"/>
  <c r="N4747" i="70"/>
  <c r="N3899" i="70"/>
  <c r="K4111" i="70"/>
  <c r="N4377" i="70"/>
  <c r="N4305" i="70"/>
  <c r="L4566" i="70"/>
  <c r="M4746" i="70"/>
  <c r="M4797" i="70"/>
  <c r="L4197" i="70"/>
  <c r="K4284" i="70"/>
  <c r="K4349" i="70"/>
  <c r="J4744" i="70"/>
  <c r="K4579" i="70"/>
  <c r="N4872" i="70"/>
  <c r="N4749" i="70"/>
  <c r="L4669" i="70"/>
  <c r="J3919" i="70"/>
  <c r="N3906" i="70"/>
  <c r="N4168" i="70"/>
  <c r="M4268" i="70"/>
  <c r="J4524" i="70"/>
  <c r="K4253" i="70"/>
  <c r="K4003" i="70"/>
  <c r="J4177" i="70"/>
  <c r="N4261" i="70"/>
  <c r="J4397" i="70"/>
  <c r="K4265" i="70"/>
  <c r="L4090" i="70"/>
  <c r="M4498" i="70"/>
  <c r="M4406" i="70"/>
  <c r="M4457" i="70"/>
  <c r="J4163" i="70"/>
  <c r="N4540" i="70"/>
  <c r="K4477" i="70"/>
  <c r="J4644" i="70"/>
  <c r="L4443" i="70"/>
  <c r="M4693" i="70"/>
  <c r="M4821" i="70"/>
  <c r="L4455" i="70"/>
  <c r="L4696" i="70"/>
  <c r="L4728" i="70"/>
  <c r="M4596" i="70"/>
  <c r="K4342" i="70"/>
  <c r="N4682" i="70"/>
  <c r="N4535" i="70"/>
  <c r="L4714" i="70"/>
  <c r="J4723" i="70"/>
  <c r="M4609" i="70"/>
  <c r="M4755" i="70"/>
  <c r="J3860" i="70"/>
  <c r="N3957" i="70"/>
  <c r="L4530" i="70"/>
  <c r="N4570" i="70"/>
  <c r="L4744" i="70"/>
  <c r="L4353" i="70"/>
  <c r="K4570" i="70"/>
  <c r="M4004" i="70"/>
  <c r="L3501" i="70"/>
  <c r="J4259" i="70"/>
  <c r="K4259" i="70"/>
  <c r="J4261" i="70"/>
  <c r="M4540" i="70"/>
  <c r="J4682" i="70"/>
  <c r="K4813" i="70"/>
  <c r="K4728" i="70"/>
  <c r="M4649" i="70"/>
  <c r="M4581" i="70"/>
  <c r="N4633" i="70"/>
  <c r="N4237" i="70"/>
  <c r="L4793" i="70"/>
  <c r="K4856" i="70"/>
  <c r="M4883" i="70"/>
  <c r="J4104" i="70"/>
  <c r="M4720" i="70"/>
  <c r="N4544" i="70"/>
  <c r="K4609" i="70"/>
  <c r="J4696" i="70"/>
  <c r="N4688" i="70"/>
  <c r="J4813" i="70"/>
  <c r="L4865" i="70"/>
  <c r="N4326" i="70"/>
  <c r="N4090" i="70"/>
  <c r="J4376" i="70"/>
  <c r="L4163" i="70"/>
  <c r="N4342" i="70"/>
  <c r="L4544" i="70"/>
  <c r="N4596" i="70"/>
  <c r="J4633" i="70"/>
  <c r="J4720" i="70"/>
  <c r="L4237" i="70"/>
  <c r="L4706" i="70"/>
  <c r="L4745" i="70"/>
  <c r="L4534" i="70"/>
  <c r="M4383" i="70"/>
  <c r="N4177" i="70"/>
  <c r="L4408" i="70"/>
  <c r="L4380" i="70"/>
  <c r="K4443" i="70"/>
  <c r="N4528" i="70"/>
  <c r="K4534" i="70"/>
  <c r="K4693" i="70"/>
  <c r="K4773" i="70"/>
  <c r="M4637" i="70"/>
  <c r="M4772" i="70"/>
  <c r="J4875" i="70"/>
  <c r="K4104" i="70"/>
  <c r="N4371" i="70"/>
  <c r="K4163" i="70"/>
  <c r="M4237" i="70"/>
  <c r="L4368" i="70"/>
  <c r="M4682" i="70"/>
  <c r="J4755" i="70"/>
  <c r="K4685" i="70"/>
  <c r="L4755" i="70"/>
  <c r="K4745" i="70"/>
  <c r="M4737" i="70"/>
  <c r="N4376" i="70"/>
  <c r="J4649" i="70"/>
  <c r="J4511" i="70"/>
  <c r="J4688" i="70"/>
  <c r="N4714" i="70"/>
  <c r="N4163" i="70"/>
  <c r="K4498" i="70"/>
  <c r="J4371" i="70"/>
  <c r="M4715" i="70"/>
  <c r="N4490" i="70"/>
  <c r="M4177" i="70"/>
  <c r="K4408" i="70"/>
  <c r="J4443" i="70"/>
  <c r="J4544" i="70"/>
  <c r="J4714" i="70"/>
  <c r="M4714" i="70"/>
  <c r="K4696" i="70"/>
  <c r="N4720" i="70"/>
  <c r="M4622" i="70"/>
  <c r="L4772" i="70"/>
  <c r="K4865" i="70"/>
  <c r="M4104" i="70"/>
  <c r="N4693" i="70"/>
  <c r="K4633" i="70"/>
  <c r="N4696" i="70"/>
  <c r="N4755" i="70"/>
  <c r="J4745" i="70"/>
  <c r="J4737" i="70"/>
  <c r="J4856" i="70"/>
  <c r="N4408" i="70"/>
  <c r="L4737" i="70"/>
  <c r="N4728" i="70"/>
  <c r="K4706" i="70"/>
  <c r="N4583" i="70"/>
  <c r="K4672" i="70"/>
  <c r="M4747" i="70"/>
  <c r="M4020" i="70"/>
  <c r="L4773" i="70"/>
  <c r="M4397" i="70"/>
  <c r="N4457" i="70"/>
  <c r="N4498" i="70"/>
  <c r="J4632" i="70"/>
  <c r="J4622" i="70"/>
  <c r="M4764" i="70"/>
  <c r="N4764" i="70"/>
  <c r="J4581" i="70"/>
  <c r="K4772" i="70"/>
  <c r="J4383" i="70"/>
  <c r="L4599" i="70"/>
  <c r="J4793" i="70"/>
  <c r="L4672" i="70"/>
  <c r="J4406" i="70"/>
  <c r="N4406" i="70"/>
  <c r="J4528" i="70"/>
  <c r="K4261" i="70"/>
  <c r="N4875" i="70"/>
  <c r="N4622" i="70"/>
  <c r="N4533" i="70"/>
  <c r="J4661" i="70"/>
  <c r="M4358" i="70"/>
  <c r="M4415" i="70"/>
  <c r="L4536" i="70"/>
  <c r="J4485" i="70"/>
  <c r="N4455" i="70"/>
  <c r="L4551" i="70"/>
  <c r="N4551" i="70"/>
  <c r="M4534" i="70"/>
  <c r="K4583" i="70"/>
  <c r="N4773" i="70"/>
  <c r="K4581" i="70"/>
  <c r="N4581" i="70"/>
  <c r="N4020" i="70"/>
  <c r="N4485" i="70"/>
  <c r="N4392" i="70"/>
  <c r="L4477" i="70"/>
  <c r="L4682" i="70"/>
  <c r="K4455" i="70"/>
  <c r="J4883" i="70"/>
  <c r="M4785" i="70"/>
  <c r="M4435" i="70"/>
  <c r="L4688" i="70"/>
  <c r="J4865" i="70"/>
  <c r="K4079" i="70"/>
  <c r="N4065" i="70"/>
  <c r="J4306" i="70"/>
  <c r="M4259" i="70"/>
  <c r="K4457" i="70"/>
  <c r="M4485" i="70"/>
  <c r="M4163" i="70"/>
  <c r="N4477" i="70"/>
  <c r="L4457" i="70"/>
  <c r="L4649" i="70"/>
  <c r="J4498" i="70"/>
  <c r="N4265" i="70"/>
  <c r="M4455" i="70"/>
  <c r="N4785" i="70"/>
  <c r="L4498" i="70"/>
  <c r="J4534" i="70"/>
  <c r="L4528" i="70"/>
  <c r="M4443" i="70"/>
  <c r="L4376" i="70"/>
  <c r="L4406" i="70"/>
  <c r="M4511" i="70"/>
  <c r="K4090" i="70"/>
  <c r="L4781" i="70"/>
  <c r="L4094" i="70"/>
  <c r="J4504" i="70"/>
  <c r="M4054" i="70"/>
  <c r="K4392" i="70"/>
  <c r="K4535" i="70"/>
  <c r="L4535" i="70"/>
  <c r="L4693" i="70"/>
  <c r="J4747" i="70"/>
  <c r="L4747" i="70"/>
  <c r="L4723" i="70"/>
  <c r="L4596" i="70"/>
  <c r="N4821" i="70"/>
  <c r="L4821" i="70"/>
  <c r="K4490" i="70"/>
  <c r="J4368" i="70"/>
  <c r="K4720" i="70"/>
  <c r="L4485" i="70"/>
  <c r="L4813" i="70"/>
  <c r="K4511" i="70"/>
  <c r="L4265" i="70"/>
  <c r="J4455" i="70"/>
  <c r="L4883" i="70"/>
  <c r="K4747" i="70"/>
  <c r="J4342" i="70"/>
  <c r="N3989" i="70"/>
  <c r="K4082" i="70"/>
  <c r="N4429" i="70"/>
  <c r="J4557" i="70"/>
  <c r="L4382" i="70"/>
  <c r="L4685" i="70"/>
  <c r="K4688" i="70"/>
  <c r="M3906" i="70"/>
  <c r="L4177" i="70"/>
  <c r="K4376" i="70"/>
  <c r="N4368" i="70"/>
  <c r="K4540" i="70"/>
  <c r="M4477" i="70"/>
  <c r="K4632" i="70"/>
  <c r="J4715" i="70"/>
  <c r="M4583" i="70"/>
  <c r="K4723" i="70"/>
  <c r="M4728" i="70"/>
  <c r="K4596" i="70"/>
  <c r="K4785" i="70"/>
  <c r="N4781" i="70"/>
  <c r="K4821" i="70"/>
  <c r="J4090" i="70"/>
  <c r="M4685" i="70"/>
  <c r="M4368" i="70"/>
  <c r="L4609" i="70"/>
  <c r="K4528" i="70"/>
  <c r="J4392" i="70"/>
  <c r="N4883" i="70"/>
  <c r="L4632" i="70"/>
  <c r="J4457" i="70"/>
  <c r="J4728" i="70"/>
  <c r="L4511" i="70"/>
  <c r="M4551" i="70"/>
  <c r="L4371" i="70"/>
  <c r="N4462" i="70"/>
  <c r="L4397" i="70"/>
  <c r="K4371" i="70"/>
  <c r="L4540" i="70"/>
  <c r="M4535" i="70"/>
  <c r="J4596" i="70"/>
  <c r="M4781" i="70"/>
  <c r="J4821" i="70"/>
  <c r="N4856" i="70"/>
  <c r="J4706" i="70"/>
  <c r="J4773" i="70"/>
  <c r="L4299" i="70"/>
  <c r="L4856" i="70"/>
  <c r="J4764" i="70"/>
  <c r="M4672" i="70"/>
  <c r="K4793" i="70"/>
  <c r="N4706" i="70"/>
  <c r="N4380" i="70"/>
  <c r="J4583" i="70"/>
  <c r="N4793" i="70"/>
  <c r="N4672" i="70"/>
  <c r="M4599" i="70"/>
  <c r="K4781" i="70"/>
  <c r="L4161" i="70"/>
  <c r="K4509" i="70"/>
  <c r="J4540" i="70"/>
  <c r="M4875" i="70"/>
  <c r="L4104" i="70"/>
  <c r="M4567" i="70"/>
  <c r="L4567" i="70"/>
  <c r="L4261" i="70"/>
  <c r="L4383" i="70"/>
  <c r="K3866" i="70"/>
  <c r="L3991" i="70"/>
  <c r="M4512" i="70"/>
  <c r="K4084" i="70"/>
  <c r="M4090" i="70"/>
  <c r="N4383" i="70"/>
  <c r="M4380" i="70"/>
  <c r="K4714" i="70"/>
  <c r="N4848" i="70"/>
  <c r="K4599" i="70"/>
  <c r="N4632" i="70"/>
  <c r="M4865" i="70"/>
  <c r="M4261" i="70"/>
  <c r="N4715" i="70"/>
  <c r="K4649" i="70"/>
  <c r="M4723" i="70"/>
  <c r="L4785" i="70"/>
  <c r="K4567" i="70"/>
  <c r="J4567" i="70"/>
  <c r="K4848" i="70"/>
  <c r="N4737" i="70"/>
  <c r="K4177" i="70"/>
  <c r="L4392" i="70"/>
  <c r="N4397" i="70"/>
  <c r="K4380" i="70"/>
  <c r="M4490" i="70"/>
  <c r="J4599" i="70"/>
  <c r="N4813" i="70"/>
  <c r="J4265" i="70"/>
  <c r="M4848" i="70"/>
  <c r="J4551" i="70"/>
  <c r="N4609" i="70"/>
  <c r="L4848" i="70"/>
  <c r="L4622" i="70"/>
  <c r="L4002" i="70"/>
  <c r="M3671" i="70"/>
  <c r="M2367" i="70"/>
  <c r="K3789" i="70"/>
  <c r="L3629" i="70"/>
  <c r="K3484" i="70"/>
  <c r="K3725" i="70"/>
  <c r="J3688" i="70"/>
  <c r="N2981" i="70"/>
  <c r="N3790" i="70"/>
  <c r="J3750" i="70"/>
  <c r="K3821" i="70"/>
  <c r="L4211" i="70"/>
  <c r="K3421" i="70"/>
  <c r="K3864" i="70"/>
  <c r="K3670" i="70"/>
  <c r="L3877" i="70"/>
  <c r="L3581" i="70"/>
  <c r="N3149" i="70"/>
  <c r="L2958" i="70"/>
  <c r="N3863" i="70"/>
  <c r="K4185" i="70"/>
  <c r="K4264" i="70"/>
  <c r="K4115" i="70"/>
  <c r="K4277" i="70"/>
  <c r="J3805" i="70"/>
  <c r="J4594" i="70"/>
  <c r="L3928" i="70"/>
  <c r="K3851" i="70"/>
  <c r="N4475" i="70"/>
  <c r="J4246" i="70"/>
  <c r="J4095" i="70"/>
  <c r="M4497" i="70"/>
  <c r="K4254" i="70"/>
  <c r="N4037" i="70"/>
  <c r="K4001" i="70"/>
  <c r="M3803" i="70"/>
  <c r="J3932" i="70"/>
  <c r="M4158" i="70"/>
  <c r="M4160" i="70"/>
  <c r="M4025" i="70"/>
  <c r="J3376" i="70"/>
  <c r="M3632" i="70"/>
  <c r="L3297" i="70"/>
  <c r="K3425" i="70"/>
  <c r="M4218" i="70"/>
  <c r="J4226" i="70"/>
  <c r="K4439" i="70"/>
  <c r="L3837" i="70"/>
  <c r="N4086" i="70"/>
  <c r="L4065" i="70"/>
  <c r="M4366" i="70"/>
  <c r="J3833" i="70"/>
  <c r="M2809" i="70"/>
  <c r="M4494" i="70"/>
  <c r="N4594" i="70"/>
  <c r="M4272" i="70"/>
  <c r="K3565" i="70"/>
  <c r="J3420" i="70"/>
  <c r="J3951" i="70"/>
  <c r="L3205" i="70"/>
  <c r="K3765" i="70"/>
  <c r="L4087" i="70"/>
  <c r="J3744" i="70"/>
  <c r="J3841" i="70"/>
  <c r="K3909" i="70"/>
  <c r="L4137" i="70"/>
  <c r="K4147" i="70"/>
  <c r="K4107" i="70"/>
  <c r="L4003" i="70"/>
  <c r="J3733" i="70"/>
  <c r="N3801" i="70"/>
  <c r="L2941" i="70"/>
  <c r="K3605" i="70"/>
  <c r="K3838" i="70"/>
  <c r="K4066" i="70"/>
  <c r="M3995" i="70"/>
  <c r="L4210" i="70"/>
  <c r="J4211" i="70"/>
  <c r="K4238" i="70"/>
  <c r="N4335" i="70"/>
  <c r="N4375" i="70"/>
  <c r="M3373" i="70"/>
  <c r="K3800" i="70"/>
  <c r="K3805" i="70"/>
  <c r="J3938" i="70"/>
  <c r="K3925" i="70"/>
  <c r="M3997" i="70"/>
  <c r="J3927" i="70"/>
  <c r="N3928" i="70"/>
  <c r="N4085" i="70"/>
  <c r="K3973" i="70"/>
  <c r="L4077" i="70"/>
  <c r="M4414" i="70"/>
  <c r="M4204" i="70"/>
  <c r="J4427" i="70"/>
  <c r="M4256" i="70"/>
  <c r="K3921" i="70"/>
  <c r="J4317" i="70"/>
  <c r="L4133" i="70"/>
  <c r="M4398" i="70"/>
  <c r="N4272" i="70"/>
  <c r="L4513" i="70"/>
  <c r="J3876" i="70"/>
  <c r="K4036" i="70"/>
  <c r="L3990" i="70"/>
  <c r="N4194" i="70"/>
  <c r="L3800" i="70"/>
  <c r="L3879" i="70"/>
  <c r="N3876" i="70"/>
  <c r="M4155" i="70"/>
  <c r="J4101" i="70"/>
  <c r="N4428" i="70"/>
  <c r="K4335" i="70"/>
  <c r="L4467" i="70"/>
  <c r="N4556" i="70"/>
  <c r="K4466" i="70"/>
  <c r="M3800" i="70"/>
  <c r="J4133" i="70"/>
  <c r="J4494" i="70"/>
  <c r="J3879" i="70"/>
  <c r="M4116" i="70"/>
  <c r="L4414" i="70"/>
  <c r="M4066" i="70"/>
  <c r="K3938" i="70"/>
  <c r="J4256" i="70"/>
  <c r="L4413" i="70"/>
  <c r="J4335" i="70"/>
  <c r="N4398" i="70"/>
  <c r="M4556" i="70"/>
  <c r="N4036" i="70"/>
  <c r="L4335" i="70"/>
  <c r="N3990" i="70"/>
  <c r="K4375" i="70"/>
  <c r="K4494" i="70"/>
  <c r="M4086" i="70"/>
  <c r="J4595" i="70"/>
  <c r="N3879" i="70"/>
  <c r="J4079" i="70"/>
  <c r="K4594" i="70"/>
  <c r="N3275" i="70"/>
  <c r="M3876" i="70"/>
  <c r="N3921" i="70"/>
  <c r="K3958" i="70"/>
  <c r="K4085" i="70"/>
  <c r="N3938" i="70"/>
  <c r="J4116" i="70"/>
  <c r="M3988" i="70"/>
  <c r="N4193" i="70"/>
  <c r="M4353" i="70"/>
  <c r="J4210" i="70"/>
  <c r="N3973" i="70"/>
  <c r="L4398" i="70"/>
  <c r="K3876" i="70"/>
  <c r="M3990" i="70"/>
  <c r="J4238" i="70"/>
  <c r="K4077" i="70"/>
  <c r="J4375" i="70"/>
  <c r="L4155" i="70"/>
  <c r="J4085" i="70"/>
  <c r="L4036" i="70"/>
  <c r="N4238" i="70"/>
  <c r="J3928" i="70"/>
  <c r="M3879" i="70"/>
  <c r="L3373" i="70"/>
  <c r="L3927" i="70"/>
  <c r="J4479" i="70"/>
  <c r="L4101" i="70"/>
  <c r="K3997" i="70"/>
  <c r="J3990" i="70"/>
  <c r="M3938" i="70"/>
  <c r="J3997" i="70"/>
  <c r="J3973" i="70"/>
  <c r="K4338" i="70"/>
  <c r="J4398" i="70"/>
  <c r="K4669" i="70"/>
  <c r="L3988" i="70"/>
  <c r="N4133" i="70"/>
  <c r="J4272" i="70"/>
  <c r="K4155" i="70"/>
  <c r="N4481" i="70"/>
  <c r="J3944" i="70"/>
  <c r="L4193" i="70"/>
  <c r="L4256" i="70"/>
  <c r="M4479" i="70"/>
  <c r="N4669" i="70"/>
  <c r="L3405" i="70"/>
  <c r="M3944" i="70"/>
  <c r="M4079" i="70"/>
  <c r="J4193" i="70"/>
  <c r="M4263" i="70"/>
  <c r="M3973" i="70"/>
  <c r="N4466" i="70"/>
  <c r="K4467" i="70"/>
  <c r="M4541" i="70"/>
  <c r="N4541" i="70"/>
  <c r="M4669" i="70"/>
  <c r="K4065" i="70"/>
  <c r="M4481" i="70"/>
  <c r="K4479" i="70"/>
  <c r="L4317" i="70"/>
  <c r="N4077" i="70"/>
  <c r="N4211" i="70"/>
  <c r="K4414" i="70"/>
  <c r="L4079" i="70"/>
  <c r="L3854" i="70"/>
  <c r="L3958" i="70"/>
  <c r="M4211" i="70"/>
  <c r="N4116" i="70"/>
  <c r="J4263" i="70"/>
  <c r="J4066" i="70"/>
  <c r="L3921" i="70"/>
  <c r="K3927" i="70"/>
  <c r="J4414" i="70"/>
  <c r="N4513" i="70"/>
  <c r="M4339" i="70"/>
  <c r="K4086" i="70"/>
  <c r="N4317" i="70"/>
  <c r="N4494" i="70"/>
  <c r="L4204" i="70"/>
  <c r="N3605" i="70"/>
  <c r="N4366" i="70"/>
  <c r="K4541" i="70"/>
  <c r="L4556" i="70"/>
  <c r="K4339" i="70"/>
  <c r="N3800" i="70"/>
  <c r="M4101" i="70"/>
  <c r="K4317" i="70"/>
  <c r="L3805" i="70"/>
  <c r="M4338" i="70"/>
  <c r="J4204" i="70"/>
  <c r="N4414" i="70"/>
  <c r="N4353" i="70"/>
  <c r="L4594" i="70"/>
  <c r="L3605" i="70"/>
  <c r="J4366" i="70"/>
  <c r="N4204" i="70"/>
  <c r="J4065" i="70"/>
  <c r="K4204" i="70"/>
  <c r="J3958" i="70"/>
  <c r="K4211" i="70"/>
  <c r="J4413" i="70"/>
  <c r="K3995" i="70"/>
  <c r="K3373" i="70"/>
  <c r="M3854" i="70"/>
  <c r="N3805" i="70"/>
  <c r="L3838" i="70"/>
  <c r="M4036" i="70"/>
  <c r="K4353" i="70"/>
  <c r="L4338" i="70"/>
  <c r="N4595" i="70"/>
  <c r="M4595" i="70"/>
  <c r="J4339" i="70"/>
  <c r="J3373" i="70"/>
  <c r="M3921" i="70"/>
  <c r="J3995" i="70"/>
  <c r="K4101" i="70"/>
  <c r="L4481" i="70"/>
  <c r="J4466" i="70"/>
  <c r="N3373" i="70"/>
  <c r="N4263" i="70"/>
  <c r="M3605" i="70"/>
  <c r="M4238" i="70"/>
  <c r="M4375" i="70"/>
  <c r="L4375" i="70"/>
  <c r="L4263" i="70"/>
  <c r="K4428" i="70"/>
  <c r="M3805" i="70"/>
  <c r="N3958" i="70"/>
  <c r="J4036" i="70"/>
  <c r="M4065" i="70"/>
  <c r="N4079" i="70"/>
  <c r="N3995" i="70"/>
  <c r="L4428" i="70"/>
  <c r="K3988" i="70"/>
  <c r="M3565" i="70"/>
  <c r="J3800" i="70"/>
  <c r="M4085" i="70"/>
  <c r="N3838" i="70"/>
  <c r="K3928" i="70"/>
  <c r="N4338" i="70"/>
  <c r="M4467" i="70"/>
  <c r="K4481" i="70"/>
  <c r="L4238" i="70"/>
  <c r="J4428" i="70"/>
  <c r="J4556" i="70"/>
  <c r="L4085" i="70"/>
  <c r="M3261" i="70"/>
  <c r="N3837" i="70"/>
  <c r="M3838" i="70"/>
  <c r="N4210" i="70"/>
  <c r="K4133" i="70"/>
  <c r="M4513" i="70"/>
  <c r="L4116" i="70"/>
  <c r="K4210" i="70"/>
  <c r="M3837" i="70"/>
  <c r="M4210" i="70"/>
  <c r="K4513" i="70"/>
  <c r="K3820" i="70"/>
  <c r="J4482" i="70"/>
  <c r="M3596" i="70"/>
  <c r="J4175" i="70"/>
  <c r="J4307" i="70"/>
  <c r="L3817" i="70"/>
  <c r="L3878" i="70"/>
  <c r="L3809" i="70"/>
  <c r="M3655" i="70"/>
  <c r="M4360" i="70"/>
  <c r="K3955" i="70"/>
  <c r="J4170" i="70"/>
  <c r="M4229" i="70"/>
  <c r="L3389" i="70"/>
  <c r="N3509" i="70"/>
  <c r="L3806" i="70"/>
  <c r="K3794" i="70"/>
  <c r="N3712" i="70"/>
  <c r="J4166" i="70"/>
  <c r="N4096" i="70"/>
  <c r="K4202" i="70"/>
  <c r="L4139" i="70"/>
  <c r="K4203" i="70"/>
  <c r="N2685" i="70"/>
  <c r="N3565" i="70"/>
  <c r="K3840" i="70"/>
  <c r="L2232" i="70"/>
  <c r="N3252" i="70"/>
  <c r="L3455" i="70"/>
  <c r="K3850" i="70"/>
  <c r="J3940" i="70"/>
  <c r="K4168" i="70"/>
  <c r="J3852" i="70"/>
  <c r="K3858" i="70"/>
  <c r="J4072" i="70"/>
  <c r="K3903" i="70"/>
  <c r="J4310" i="70"/>
  <c r="K3937" i="70"/>
  <c r="J4323" i="70"/>
  <c r="J4048" i="70"/>
  <c r="M4362" i="70"/>
  <c r="J3858" i="70"/>
  <c r="K4054" i="70"/>
  <c r="N4054" i="70"/>
  <c r="K4240" i="70"/>
  <c r="L4215" i="70"/>
  <c r="K4229" i="70"/>
  <c r="J4182" i="70"/>
  <c r="L4435" i="70"/>
  <c r="J4462" i="70"/>
  <c r="N4563" i="70"/>
  <c r="M3847" i="70"/>
  <c r="M3903" i="70"/>
  <c r="L4240" i="70"/>
  <c r="N4048" i="70"/>
  <c r="N4253" i="70"/>
  <c r="L4206" i="70"/>
  <c r="J4637" i="70"/>
  <c r="J3821" i="70"/>
  <c r="L4381" i="70"/>
  <c r="N3847" i="70"/>
  <c r="K4108" i="70"/>
  <c r="M3826" i="70"/>
  <c r="N3581" i="70"/>
  <c r="J3784" i="70"/>
  <c r="M3873" i="70"/>
  <c r="L3906" i="70"/>
  <c r="L4048" i="70"/>
  <c r="J4215" i="70"/>
  <c r="J4229" i="70"/>
  <c r="K4652" i="70"/>
  <c r="J3581" i="70"/>
  <c r="N4034" i="70"/>
  <c r="M4509" i="70"/>
  <c r="K3940" i="70"/>
  <c r="J3794" i="70"/>
  <c r="M3581" i="70"/>
  <c r="N3725" i="70"/>
  <c r="J3873" i="70"/>
  <c r="L3864" i="70"/>
  <c r="N3821" i="70"/>
  <c r="J4054" i="70"/>
  <c r="M4084" i="70"/>
  <c r="N4362" i="70"/>
  <c r="L4306" i="70"/>
  <c r="N4229" i="70"/>
  <c r="M4310" i="70"/>
  <c r="L4637" i="70"/>
  <c r="K3906" i="70"/>
  <c r="J3937" i="70"/>
  <c r="M4034" i="70"/>
  <c r="K4040" i="70"/>
  <c r="M4323" i="70"/>
  <c r="K4162" i="70"/>
  <c r="J4563" i="70"/>
  <c r="L4084" i="70"/>
  <c r="M4048" i="70"/>
  <c r="M4462" i="70"/>
  <c r="M3864" i="70"/>
  <c r="M4240" i="70"/>
  <c r="K2536" i="70"/>
  <c r="J2863" i="70"/>
  <c r="N3385" i="70"/>
  <c r="N3513" i="70"/>
  <c r="M4280" i="70"/>
  <c r="M3937" i="70"/>
  <c r="M3455" i="70"/>
  <c r="M3421" i="70"/>
  <c r="K3581" i="70"/>
  <c r="M3725" i="70"/>
  <c r="N3864" i="70"/>
  <c r="M3821" i="70"/>
  <c r="K3912" i="70"/>
  <c r="N4449" i="70"/>
  <c r="K4034" i="70"/>
  <c r="J4040" i="70"/>
  <c r="J4096" i="70"/>
  <c r="M4253" i="70"/>
  <c r="J4162" i="70"/>
  <c r="N4240" i="70"/>
  <c r="K4048" i="70"/>
  <c r="M4206" i="70"/>
  <c r="L4253" i="70"/>
  <c r="K2973" i="70"/>
  <c r="K3389" i="70"/>
  <c r="K3612" i="70"/>
  <c r="K3656" i="70"/>
  <c r="K3762" i="70"/>
  <c r="N3678" i="70"/>
  <c r="N3682" i="70"/>
  <c r="M3652" i="70"/>
  <c r="N3781" i="70"/>
  <c r="J3857" i="70"/>
  <c r="L3834" i="70"/>
  <c r="N4024" i="70"/>
  <c r="J3954" i="70"/>
  <c r="J4181" i="70"/>
  <c r="M3956" i="70"/>
  <c r="K4184" i="70"/>
  <c r="L4114" i="70"/>
  <c r="K4089" i="70"/>
  <c r="L4107" i="70"/>
  <c r="J4386" i="70"/>
  <c r="L4224" i="70"/>
  <c r="N4241" i="70"/>
  <c r="L4453" i="70"/>
  <c r="J4285" i="70"/>
  <c r="N4300" i="70"/>
  <c r="J4235" i="70"/>
  <c r="J4004" i="70"/>
  <c r="J4522" i="70"/>
  <c r="M4483" i="70"/>
  <c r="L4378" i="70"/>
  <c r="M3951" i="70"/>
  <c r="J4033" i="70"/>
  <c r="L3963" i="70"/>
  <c r="M4539" i="70"/>
  <c r="M4164" i="70"/>
  <c r="N3484" i="70"/>
  <c r="L3725" i="70"/>
  <c r="K3806" i="70"/>
  <c r="L3919" i="70"/>
  <c r="M4161" i="70"/>
  <c r="N4434" i="70"/>
  <c r="N4562" i="70"/>
  <c r="J4003" i="70"/>
  <c r="N4307" i="70"/>
  <c r="K4362" i="70"/>
  <c r="J4268" i="70"/>
  <c r="M4652" i="70"/>
  <c r="N4215" i="70"/>
  <c r="J3712" i="70"/>
  <c r="J3725" i="70"/>
  <c r="M3912" i="70"/>
  <c r="M4040" i="70"/>
  <c r="K3919" i="70"/>
  <c r="K4307" i="70"/>
  <c r="L4175" i="70"/>
  <c r="L4434" i="70"/>
  <c r="M4562" i="70"/>
  <c r="N4334" i="70"/>
  <c r="J4362" i="70"/>
  <c r="N4652" i="70"/>
  <c r="K4524" i="70"/>
  <c r="L4307" i="70"/>
  <c r="N4206" i="70"/>
  <c r="M3850" i="70"/>
  <c r="J4381" i="70"/>
  <c r="M3439" i="70"/>
  <c r="M3698" i="70"/>
  <c r="M3712" i="70"/>
  <c r="M3794" i="70"/>
  <c r="M3919" i="70"/>
  <c r="J3906" i="70"/>
  <c r="L3937" i="70"/>
  <c r="N3940" i="70"/>
  <c r="N4003" i="70"/>
  <c r="N4040" i="70"/>
  <c r="L4268" i="70"/>
  <c r="M4307" i="70"/>
  <c r="N4509" i="70"/>
  <c r="K4449" i="70"/>
  <c r="L4462" i="70"/>
  <c r="M4434" i="70"/>
  <c r="L4562" i="70"/>
  <c r="N3455" i="70"/>
  <c r="L4323" i="70"/>
  <c r="J3850" i="70"/>
  <c r="M4396" i="70"/>
  <c r="M4003" i="70"/>
  <c r="M3858" i="70"/>
  <c r="L3912" i="70"/>
  <c r="K4028" i="70"/>
  <c r="N3794" i="70"/>
  <c r="L3784" i="70"/>
  <c r="J3912" i="70"/>
  <c r="N3937" i="70"/>
  <c r="N4396" i="70"/>
  <c r="N4175" i="70"/>
  <c r="L4310" i="70"/>
  <c r="J4449" i="70"/>
  <c r="N4524" i="70"/>
  <c r="K4434" i="70"/>
  <c r="K4562" i="70"/>
  <c r="N4072" i="70"/>
  <c r="K3712" i="70"/>
  <c r="K4462" i="70"/>
  <c r="K4306" i="70"/>
  <c r="N4637" i="70"/>
  <c r="K3455" i="70"/>
  <c r="J4161" i="70"/>
  <c r="L3873" i="70"/>
  <c r="K4310" i="70"/>
  <c r="J4253" i="70"/>
  <c r="N3919" i="70"/>
  <c r="M4175" i="70"/>
  <c r="M4524" i="70"/>
  <c r="M4072" i="70"/>
  <c r="K3784" i="70"/>
  <c r="J3455" i="70"/>
  <c r="L4334" i="70"/>
  <c r="M4449" i="70"/>
  <c r="N4306" i="70"/>
  <c r="K4435" i="70"/>
  <c r="N3873" i="70"/>
  <c r="K4175" i="70"/>
  <c r="L4072" i="70"/>
  <c r="M4334" i="70"/>
  <c r="L3847" i="70"/>
  <c r="M4096" i="70"/>
  <c r="J3847" i="70"/>
  <c r="J3769" i="70"/>
  <c r="L3421" i="70"/>
  <c r="K3852" i="70"/>
  <c r="K4072" i="70"/>
  <c r="K4396" i="70"/>
  <c r="L4362" i="70"/>
  <c r="K4206" i="70"/>
  <c r="L4524" i="70"/>
  <c r="L4563" i="70"/>
  <c r="J4168" i="70"/>
  <c r="J3479" i="70"/>
  <c r="L3484" i="70"/>
  <c r="N4161" i="70"/>
  <c r="M4162" i="70"/>
  <c r="L3852" i="70"/>
  <c r="N4268" i="70"/>
  <c r="N4310" i="70"/>
  <c r="M4563" i="70"/>
  <c r="L3794" i="70"/>
  <c r="J4334" i="70"/>
  <c r="K4323" i="70"/>
  <c r="N4381" i="70"/>
  <c r="M3940" i="70"/>
  <c r="L3903" i="70"/>
  <c r="K4096" i="70"/>
  <c r="N3852" i="70"/>
  <c r="N4166" i="70"/>
  <c r="N4182" i="70"/>
  <c r="J4509" i="70"/>
  <c r="L3858" i="70"/>
  <c r="M3784" i="70"/>
  <c r="L4162" i="70"/>
  <c r="J4396" i="70"/>
  <c r="J4435" i="70"/>
  <c r="M3852" i="70"/>
  <c r="L3850" i="70"/>
  <c r="N3858" i="70"/>
  <c r="L4034" i="70"/>
  <c r="N4323" i="70"/>
  <c r="K4268" i="70"/>
  <c r="L4166" i="70"/>
  <c r="L4182" i="70"/>
  <c r="M4168" i="70"/>
  <c r="J3484" i="70"/>
  <c r="N3383" i="70"/>
  <c r="K3511" i="70"/>
  <c r="L3642" i="70"/>
  <c r="M3484" i="70"/>
  <c r="M4215" i="70"/>
  <c r="L3967" i="70"/>
  <c r="M4095" i="70"/>
  <c r="N4033" i="70"/>
  <c r="K4288" i="70"/>
  <c r="M4382" i="70"/>
  <c r="L4429" i="70"/>
  <c r="M4429" i="70"/>
  <c r="J4453" i="70"/>
  <c r="J4319" i="70"/>
  <c r="K4241" i="70"/>
  <c r="N4453" i="70"/>
  <c r="L3953" i="70"/>
  <c r="K4033" i="70"/>
  <c r="N4095" i="70"/>
  <c r="L4319" i="70"/>
  <c r="M3963" i="70"/>
  <c r="N4482" i="70"/>
  <c r="K4444" i="70"/>
  <c r="L3762" i="70"/>
  <c r="L4343" i="70"/>
  <c r="M4522" i="70"/>
  <c r="L4254" i="70"/>
  <c r="L3874" i="70"/>
  <c r="L3853" i="70"/>
  <c r="M3930" i="70"/>
  <c r="L4400" i="70"/>
  <c r="L3863" i="70"/>
  <c r="N4089" i="70"/>
  <c r="L3974" i="70"/>
  <c r="L4355" i="70"/>
  <c r="N4117" i="70"/>
  <c r="J4439" i="70"/>
  <c r="J4241" i="70"/>
  <c r="N3656" i="70"/>
  <c r="J4088" i="70"/>
  <c r="L4033" i="70"/>
  <c r="K4114" i="70"/>
  <c r="K3963" i="70"/>
  <c r="N4539" i="70"/>
  <c r="N4081" i="70"/>
  <c r="L4610" i="70"/>
  <c r="L4089" i="70"/>
  <c r="M4359" i="70"/>
  <c r="L4439" i="70"/>
  <c r="M4453" i="70"/>
  <c r="M3682" i="70"/>
  <c r="M3670" i="70"/>
  <c r="M3621" i="70"/>
  <c r="N3954" i="70"/>
  <c r="M4088" i="70"/>
  <c r="K4117" i="70"/>
  <c r="K4539" i="70"/>
  <c r="L4444" i="70"/>
  <c r="N4107" i="70"/>
  <c r="J4444" i="70"/>
  <c r="J3953" i="70"/>
  <c r="J3635" i="70"/>
  <c r="K3078" i="70"/>
  <c r="L3678" i="70"/>
  <c r="K2837" i="70"/>
  <c r="M3656" i="70"/>
  <c r="N3671" i="70"/>
  <c r="N3960" i="70"/>
  <c r="J3967" i="70"/>
  <c r="N3974" i="70"/>
  <c r="N3967" i="70"/>
  <c r="J4359" i="70"/>
  <c r="L4522" i="70"/>
  <c r="J3762" i="70"/>
  <c r="M3953" i="70"/>
  <c r="M4107" i="70"/>
  <c r="J4369" i="70"/>
  <c r="M3704" i="70"/>
  <c r="M3960" i="70"/>
  <c r="J4343" i="70"/>
  <c r="J4114" i="70"/>
  <c r="N2837" i="70"/>
  <c r="J3670" i="70"/>
  <c r="J4107" i="70"/>
  <c r="M4089" i="70"/>
  <c r="K3974" i="70"/>
  <c r="N4319" i="70"/>
  <c r="M4482" i="70"/>
  <c r="K3954" i="70"/>
  <c r="K4360" i="70"/>
  <c r="K4285" i="70"/>
  <c r="L3960" i="70"/>
  <c r="J4539" i="70"/>
  <c r="K4226" i="70"/>
  <c r="K3486" i="70"/>
  <c r="M3762" i="70"/>
  <c r="M3954" i="70"/>
  <c r="N4004" i="70"/>
  <c r="M4235" i="70"/>
  <c r="K4088" i="70"/>
  <c r="M4319" i="70"/>
  <c r="L4369" i="70"/>
  <c r="N4184" i="70"/>
  <c r="K4369" i="70"/>
  <c r="N4224" i="70"/>
  <c r="M4369" i="70"/>
  <c r="K4482" i="70"/>
  <c r="K4611" i="70"/>
  <c r="M4254" i="70"/>
  <c r="N4254" i="70"/>
  <c r="N4360" i="70"/>
  <c r="L4557" i="70"/>
  <c r="K4378" i="70"/>
  <c r="L3955" i="70"/>
  <c r="J4184" i="70"/>
  <c r="K3960" i="70"/>
  <c r="J4572" i="70"/>
  <c r="J4378" i="70"/>
  <c r="M3974" i="70"/>
  <c r="M4194" i="70"/>
  <c r="M4355" i="70"/>
  <c r="M4184" i="70"/>
  <c r="L4184" i="70"/>
  <c r="N4386" i="70"/>
  <c r="M4224" i="70"/>
  <c r="J3834" i="70"/>
  <c r="J4611" i="70"/>
  <c r="N3953" i="70"/>
  <c r="L4194" i="70"/>
  <c r="L4360" i="70"/>
  <c r="M4611" i="70"/>
  <c r="N4288" i="70"/>
  <c r="M4557" i="70"/>
  <c r="J4164" i="70"/>
  <c r="J4089" i="70"/>
  <c r="N4359" i="70"/>
  <c r="L4164" i="70"/>
  <c r="J4316" i="70"/>
  <c r="L4235" i="70"/>
  <c r="N4114" i="70"/>
  <c r="N3956" i="70"/>
  <c r="N4102" i="70"/>
  <c r="M3834" i="70"/>
  <c r="K4497" i="70"/>
  <c r="L4572" i="70"/>
  <c r="N4164" i="70"/>
  <c r="J4429" i="70"/>
  <c r="N4354" i="70"/>
  <c r="J4360" i="70"/>
  <c r="L4611" i="70"/>
  <c r="J4382" i="70"/>
  <c r="K3551" i="70"/>
  <c r="N3762" i="70"/>
  <c r="J3863" i="70"/>
  <c r="N3789" i="70"/>
  <c r="L3951" i="70"/>
  <c r="L3956" i="70"/>
  <c r="K4081" i="70"/>
  <c r="L4102" i="70"/>
  <c r="J4355" i="70"/>
  <c r="K4300" i="70"/>
  <c r="N4378" i="70"/>
  <c r="J4224" i="70"/>
  <c r="N3834" i="70"/>
  <c r="J4497" i="70"/>
  <c r="N4483" i="70"/>
  <c r="J3955" i="70"/>
  <c r="K4316" i="70"/>
  <c r="J4227" i="70"/>
  <c r="K4354" i="70"/>
  <c r="M4288" i="70"/>
  <c r="K4429" i="70"/>
  <c r="J4194" i="70"/>
  <c r="L4227" i="70"/>
  <c r="K4386" i="70"/>
  <c r="L4095" i="70"/>
  <c r="L4482" i="70"/>
  <c r="L3285" i="70"/>
  <c r="J3724" i="70"/>
  <c r="J3517" i="70"/>
  <c r="N3453" i="70"/>
  <c r="K3760" i="70"/>
  <c r="L3840" i="70"/>
  <c r="N3849" i="70"/>
  <c r="K4023" i="70"/>
  <c r="N3881" i="70"/>
  <c r="M4009" i="70"/>
  <c r="N3882" i="70"/>
  <c r="N3857" i="70"/>
  <c r="M3789" i="70"/>
  <c r="K3951" i="70"/>
  <c r="N3963" i="70"/>
  <c r="M4033" i="70"/>
  <c r="K3956" i="70"/>
  <c r="K4224" i="70"/>
  <c r="K4102" i="70"/>
  <c r="L4300" i="70"/>
  <c r="K4235" i="70"/>
  <c r="J4300" i="70"/>
  <c r="L4354" i="70"/>
  <c r="L3656" i="70"/>
  <c r="N4497" i="70"/>
  <c r="K4382" i="70"/>
  <c r="L4081" i="70"/>
  <c r="K4227" i="70"/>
  <c r="L4386" i="70"/>
  <c r="L4088" i="70"/>
  <c r="N4522" i="70"/>
  <c r="L3025" i="70"/>
  <c r="K3705" i="70"/>
  <c r="J3709" i="70"/>
  <c r="M3735" i="70"/>
  <c r="J3806" i="70"/>
  <c r="L4038" i="70"/>
  <c r="K4166" i="70"/>
  <c r="M3863" i="70"/>
  <c r="M3857" i="70"/>
  <c r="L3789" i="70"/>
  <c r="N4235" i="70"/>
  <c r="J4102" i="70"/>
  <c r="L4226" i="70"/>
  <c r="N4444" i="70"/>
  <c r="M3955" i="70"/>
  <c r="K3863" i="70"/>
  <c r="K4359" i="70"/>
  <c r="N4285" i="70"/>
  <c r="J3656" i="70"/>
  <c r="M4386" i="70"/>
  <c r="N4227" i="70"/>
  <c r="N4557" i="70"/>
  <c r="N3141" i="70"/>
  <c r="K3747" i="70"/>
  <c r="L3413" i="70"/>
  <c r="K3740" i="70"/>
  <c r="M3743" i="70"/>
  <c r="K3648" i="70"/>
  <c r="L3776" i="70"/>
  <c r="L3781" i="70"/>
  <c r="N3839" i="70"/>
  <c r="N3865" i="70"/>
  <c r="K4026" i="70"/>
  <c r="J4221" i="70"/>
  <c r="J4373" i="70"/>
  <c r="N4198" i="70"/>
  <c r="J4311" i="70"/>
  <c r="M2901" i="70"/>
  <c r="N3621" i="70"/>
  <c r="M4226" i="70"/>
  <c r="L4316" i="70"/>
  <c r="K4557" i="70"/>
  <c r="L4285" i="70"/>
  <c r="M4285" i="70"/>
  <c r="N4226" i="70"/>
  <c r="M4081" i="70"/>
  <c r="K3621" i="70"/>
  <c r="M3967" i="70"/>
  <c r="K4355" i="70"/>
  <c r="M4316" i="70"/>
  <c r="J4483" i="70"/>
  <c r="K4483" i="70"/>
  <c r="L2586" i="70"/>
  <c r="J3956" i="70"/>
  <c r="N3955" i="70"/>
  <c r="N3778" i="70"/>
  <c r="L3125" i="70"/>
  <c r="K3829" i="70"/>
  <c r="J3859" i="70"/>
  <c r="K4006" i="70"/>
  <c r="M4286" i="70"/>
  <c r="L4329" i="70"/>
  <c r="L4291" i="70"/>
  <c r="N4301" i="70"/>
  <c r="M3962" i="70"/>
  <c r="K3889" i="70"/>
  <c r="L4333" i="70"/>
  <c r="K4059" i="70"/>
  <c r="N4347" i="70"/>
  <c r="J4374" i="70"/>
  <c r="J3959" i="70"/>
  <c r="K2887" i="70"/>
  <c r="M3191" i="70"/>
  <c r="M3388" i="70"/>
  <c r="K3966" i="70"/>
  <c r="K4280" i="70"/>
  <c r="L4526" i="70"/>
  <c r="K4301" i="70"/>
  <c r="M4179" i="70"/>
  <c r="M4293" i="70"/>
  <c r="J4602" i="70"/>
  <c r="M4301" i="70"/>
  <c r="J4179" i="70"/>
  <c r="K2858" i="70"/>
  <c r="K2892" i="70"/>
  <c r="J2458" i="70"/>
  <c r="L2936" i="70"/>
  <c r="M3631" i="70"/>
  <c r="N2861" i="70"/>
  <c r="L2938" i="70"/>
  <c r="L2946" i="70"/>
  <c r="L3327" i="70"/>
  <c r="M3813" i="70"/>
  <c r="J4329" i="70"/>
  <c r="K3387" i="70"/>
  <c r="M4080" i="70"/>
  <c r="L3945" i="70"/>
  <c r="K4329" i="70"/>
  <c r="L3820" i="70"/>
  <c r="J3820" i="70"/>
  <c r="N3862" i="70"/>
  <c r="J4059" i="70"/>
  <c r="M4246" i="70"/>
  <c r="L3946" i="70"/>
  <c r="J4603" i="70"/>
  <c r="L4074" i="70"/>
  <c r="N3820" i="70"/>
  <c r="M4346" i="70"/>
  <c r="J4109" i="70"/>
  <c r="M4564" i="70"/>
  <c r="N4489" i="70"/>
  <c r="M4475" i="70"/>
  <c r="M4602" i="70"/>
  <c r="J3966" i="70"/>
  <c r="L4602" i="70"/>
  <c r="M2887" i="70"/>
  <c r="N3629" i="70"/>
  <c r="M3678" i="70"/>
  <c r="K2766" i="70"/>
  <c r="N2777" i="70"/>
  <c r="K3629" i="70"/>
  <c r="K3635" i="70"/>
  <c r="L3668" i="70"/>
  <c r="N2410" i="70"/>
  <c r="J3678" i="70"/>
  <c r="J3214" i="70"/>
  <c r="L3342" i="70"/>
  <c r="M3205" i="70"/>
  <c r="M3706" i="70"/>
  <c r="N3635" i="70"/>
  <c r="N3205" i="70"/>
  <c r="M3649" i="70"/>
  <c r="N3078" i="70"/>
  <c r="N3649" i="70"/>
  <c r="J3327" i="70"/>
  <c r="N3591" i="70"/>
  <c r="M3722" i="70"/>
  <c r="N3327" i="70"/>
  <c r="M3629" i="70"/>
  <c r="M3327" i="70"/>
  <c r="L3066" i="70"/>
  <c r="N3631" i="70"/>
  <c r="L3649" i="70"/>
  <c r="M3756" i="70"/>
  <c r="K3687" i="70"/>
  <c r="M2743" i="70"/>
  <c r="N3247" i="70"/>
  <c r="M3572" i="70"/>
  <c r="M3429" i="70"/>
  <c r="N4348" i="70"/>
  <c r="N3260" i="70"/>
  <c r="K2701" i="70"/>
  <c r="J2801" i="70"/>
  <c r="J2965" i="70"/>
  <c r="L3073" i="70"/>
  <c r="J3330" i="70"/>
  <c r="M3375" i="70"/>
  <c r="J3543" i="70"/>
  <c r="K3646" i="70"/>
  <c r="M3690" i="70"/>
  <c r="M3684" i="70"/>
  <c r="K3773" i="70"/>
  <c r="K4192" i="70"/>
  <c r="K3981" i="70"/>
  <c r="M3935" i="70"/>
  <c r="M4321" i="70"/>
  <c r="J4047" i="70"/>
  <c r="N4361" i="70"/>
  <c r="L4176" i="70"/>
  <c r="L4242" i="70"/>
  <c r="M4257" i="70"/>
  <c r="K3875" i="70"/>
  <c r="N4234" i="70"/>
  <c r="J4069" i="70"/>
  <c r="L4469" i="70"/>
  <c r="K4372" i="70"/>
  <c r="N4244" i="70"/>
  <c r="N4091" i="70"/>
  <c r="K4499" i="70"/>
  <c r="J4514" i="70"/>
  <c r="N4488" i="70"/>
  <c r="N2967" i="70"/>
  <c r="M3117" i="70"/>
  <c r="M3724" i="70"/>
  <c r="N3819" i="70"/>
  <c r="K4295" i="70"/>
  <c r="M3285" i="70"/>
  <c r="J3687" i="70"/>
  <c r="N3687" i="70"/>
  <c r="K3180" i="70"/>
  <c r="K3439" i="70"/>
  <c r="M3687" i="70"/>
  <c r="L3367" i="70"/>
  <c r="M3149" i="70"/>
  <c r="N3657" i="70"/>
  <c r="J3565" i="70"/>
  <c r="J4138" i="70"/>
  <c r="J3605" i="70"/>
  <c r="N4066" i="70"/>
  <c r="L3915" i="70"/>
  <c r="M3577" i="70"/>
  <c r="L3047" i="70"/>
  <c r="L3183" i="70"/>
  <c r="L4202" i="70"/>
  <c r="M3640" i="70"/>
  <c r="M3748" i="70"/>
  <c r="N3829" i="70"/>
  <c r="J3939" i="70"/>
  <c r="L4011" i="70"/>
  <c r="N4170" i="70"/>
  <c r="L4099" i="70"/>
  <c r="K4502" i="70"/>
  <c r="J4271" i="70"/>
  <c r="N2733" i="70"/>
  <c r="J3606" i="70"/>
  <c r="N3567" i="70"/>
  <c r="L3180" i="70"/>
  <c r="K3101" i="70"/>
  <c r="N3596" i="70"/>
  <c r="J3196" i="70"/>
  <c r="N3116" i="70"/>
  <c r="J2908" i="70"/>
  <c r="J3783" i="70"/>
  <c r="N2706" i="70"/>
  <c r="N3109" i="70"/>
  <c r="K3681" i="70"/>
  <c r="J3715" i="70"/>
  <c r="M3711" i="70"/>
  <c r="M3476" i="70"/>
  <c r="J3901" i="70"/>
  <c r="N4165" i="70"/>
  <c r="J4150" i="70"/>
  <c r="L4129" i="70"/>
  <c r="J3518" i="70"/>
  <c r="J4060" i="70"/>
  <c r="M4045" i="70"/>
  <c r="L3925" i="70"/>
  <c r="M3492" i="70"/>
  <c r="K3742" i="70"/>
  <c r="L4153" i="70"/>
  <c r="K4427" i="70"/>
  <c r="K4501" i="70"/>
  <c r="N3550" i="70"/>
  <c r="L3084" i="70"/>
  <c r="L3763" i="70"/>
  <c r="L3444" i="70"/>
  <c r="M3855" i="70"/>
  <c r="N3085" i="70"/>
  <c r="L3525" i="70"/>
  <c r="L3468" i="70"/>
  <c r="L4473" i="70"/>
  <c r="L3101" i="70"/>
  <c r="L3149" i="70"/>
  <c r="N3439" i="70"/>
  <c r="J3596" i="70"/>
  <c r="L3596" i="70"/>
  <c r="J3101" i="70"/>
  <c r="L3116" i="70"/>
  <c r="K3596" i="70"/>
  <c r="M2733" i="70"/>
  <c r="N3047" i="70"/>
  <c r="J3149" i="70"/>
  <c r="L3439" i="70"/>
  <c r="K3606" i="70"/>
  <c r="L3214" i="70"/>
  <c r="K4488" i="70"/>
  <c r="J3698" i="70"/>
  <c r="L2741" i="70"/>
  <c r="L3004" i="70"/>
  <c r="J2915" i="70"/>
  <c r="K2989" i="70"/>
  <c r="M3542" i="70"/>
  <c r="N3777" i="70"/>
  <c r="J3252" i="70"/>
  <c r="J3628" i="70"/>
  <c r="L4361" i="70"/>
  <c r="K3952" i="70"/>
  <c r="K3941" i="70"/>
  <c r="N3942" i="70"/>
  <c r="M3859" i="70"/>
  <c r="M4143" i="70"/>
  <c r="L4006" i="70"/>
  <c r="K4347" i="70"/>
  <c r="K4374" i="70"/>
  <c r="L4387" i="70"/>
  <c r="M4201" i="70"/>
  <c r="M4225" i="70"/>
  <c r="K4286" i="70"/>
  <c r="K3959" i="70"/>
  <c r="N4329" i="70"/>
  <c r="J4291" i="70"/>
  <c r="N4470" i="70"/>
  <c r="J4301" i="70"/>
  <c r="J4209" i="70"/>
  <c r="J3962" i="70"/>
  <c r="J3889" i="70"/>
  <c r="J4333" i="70"/>
  <c r="N4059" i="70"/>
  <c r="L3965" i="70"/>
  <c r="M3047" i="70"/>
  <c r="K3149" i="70"/>
  <c r="J2544" i="70"/>
  <c r="J2839" i="70"/>
  <c r="K3117" i="70"/>
  <c r="K3047" i="70"/>
  <c r="N3180" i="70"/>
  <c r="L2780" i="70"/>
  <c r="K3196" i="70"/>
  <c r="N3183" i="70"/>
  <c r="K3698" i="70"/>
  <c r="M3606" i="70"/>
  <c r="N2479" i="70"/>
  <c r="N2391" i="70"/>
  <c r="L2621" i="70"/>
  <c r="N2907" i="70"/>
  <c r="N2999" i="70"/>
  <c r="K2975" i="70"/>
  <c r="M3094" i="70"/>
  <c r="J3222" i="70"/>
  <c r="N3152" i="70"/>
  <c r="K3280" i="70"/>
  <c r="J3408" i="70"/>
  <c r="J3536" i="70"/>
  <c r="M3240" i="70"/>
  <c r="J3368" i="70"/>
  <c r="L3496" i="70"/>
  <c r="J3161" i="70"/>
  <c r="L3289" i="70"/>
  <c r="M3417" i="70"/>
  <c r="K3213" i="70"/>
  <c r="L3100" i="70"/>
  <c r="N3654" i="70"/>
  <c r="M3541" i="70"/>
  <c r="M3180" i="70"/>
  <c r="M3657" i="70"/>
  <c r="J3439" i="70"/>
  <c r="M3196" i="70"/>
  <c r="M3929" i="70"/>
  <c r="K4469" i="70"/>
  <c r="N2453" i="70"/>
  <c r="L2648" i="70"/>
  <c r="J3827" i="70"/>
  <c r="L3761" i="70"/>
  <c r="J3657" i="70"/>
  <c r="J4358" i="70"/>
  <c r="J4415" i="70"/>
  <c r="K3657" i="70"/>
  <c r="K3116" i="70"/>
  <c r="J4536" i="70"/>
  <c r="L2960" i="70"/>
  <c r="N3144" i="70"/>
  <c r="J3528" i="70"/>
  <c r="J3193" i="70"/>
  <c r="K3577" i="70"/>
  <c r="M3101" i="70"/>
  <c r="N3606" i="70"/>
  <c r="N3698" i="70"/>
  <c r="L3698" i="70"/>
  <c r="M4091" i="70"/>
  <c r="N4499" i="70"/>
  <c r="N2889" i="70"/>
  <c r="J2696" i="70"/>
  <c r="L3606" i="70"/>
  <c r="K4361" i="70"/>
  <c r="M3183" i="70"/>
  <c r="K2376" i="70"/>
  <c r="N3010" i="70"/>
  <c r="L3258" i="70"/>
  <c r="L3173" i="70"/>
  <c r="M3396" i="70"/>
  <c r="M3573" i="70"/>
  <c r="J3613" i="70"/>
  <c r="K3707" i="70"/>
  <c r="M3470" i="70"/>
  <c r="N3816" i="70"/>
  <c r="J3843" i="70"/>
  <c r="K3924" i="70"/>
  <c r="M4152" i="70"/>
  <c r="J3477" i="70"/>
  <c r="L4082" i="70"/>
  <c r="M3926" i="70"/>
  <c r="N4084" i="70"/>
  <c r="M4350" i="70"/>
  <c r="M3214" i="70"/>
  <c r="M3875" i="70"/>
  <c r="L4047" i="70"/>
  <c r="J3183" i="70"/>
  <c r="K2832" i="70"/>
  <c r="J2982" i="70"/>
  <c r="K3342" i="70"/>
  <c r="K3935" i="70"/>
  <c r="N2512" i="70"/>
  <c r="K2564" i="70"/>
  <c r="L2904" i="70"/>
  <c r="K3638" i="70"/>
  <c r="K3777" i="70"/>
  <c r="L3966" i="70"/>
  <c r="N3859" i="70"/>
  <c r="J3829" i="70"/>
  <c r="J3862" i="70"/>
  <c r="M4069" i="70"/>
  <c r="K4176" i="70"/>
  <c r="K4011" i="70"/>
  <c r="J4347" i="70"/>
  <c r="M3966" i="70"/>
  <c r="M4291" i="70"/>
  <c r="N4087" i="70"/>
  <c r="M4677" i="70"/>
  <c r="N4677" i="70"/>
  <c r="K3748" i="70"/>
  <c r="K3788" i="70"/>
  <c r="J3748" i="70"/>
  <c r="J4091" i="70"/>
  <c r="M3959" i="70"/>
  <c r="N4321" i="70"/>
  <c r="N4549" i="70"/>
  <c r="J4361" i="70"/>
  <c r="K4470" i="70"/>
  <c r="L3748" i="70"/>
  <c r="L4301" i="70"/>
  <c r="M4486" i="70"/>
  <c r="J4488" i="70"/>
  <c r="N4293" i="70"/>
  <c r="K4074" i="70"/>
  <c r="J4502" i="70"/>
  <c r="M3952" i="70"/>
  <c r="K4234" i="70"/>
  <c r="L3565" i="70"/>
  <c r="J3492" i="70"/>
  <c r="M3862" i="70"/>
  <c r="K4080" i="70"/>
  <c r="K4170" i="70"/>
  <c r="L4170" i="70"/>
  <c r="K4303" i="70"/>
  <c r="K4087" i="70"/>
  <c r="M4361" i="70"/>
  <c r="N4387" i="70"/>
  <c r="M4347" i="70"/>
  <c r="N4279" i="70"/>
  <c r="L4502" i="70"/>
  <c r="N4469" i="70"/>
  <c r="K4549" i="70"/>
  <c r="N4440" i="70"/>
  <c r="K3492" i="70"/>
  <c r="N3935" i="70"/>
  <c r="M3851" i="70"/>
  <c r="K3862" i="70"/>
  <c r="J3942" i="70"/>
  <c r="M3816" i="70"/>
  <c r="J4074" i="70"/>
  <c r="M4333" i="70"/>
  <c r="N4179" i="70"/>
  <c r="L4677" i="70"/>
  <c r="K4489" i="70"/>
  <c r="J4264" i="70"/>
  <c r="L4257" i="70"/>
  <c r="L4091" i="70"/>
  <c r="M4233" i="70"/>
  <c r="J4549" i="70"/>
  <c r="N3875" i="70"/>
  <c r="L3939" i="70"/>
  <c r="N3962" i="70"/>
  <c r="N4233" i="70"/>
  <c r="J4303" i="70"/>
  <c r="J4087" i="70"/>
  <c r="M4279" i="70"/>
  <c r="L4475" i="70"/>
  <c r="J4475" i="70"/>
  <c r="M3941" i="70"/>
  <c r="N3945" i="70"/>
  <c r="M3829" i="70"/>
  <c r="J4073" i="70"/>
  <c r="M4421" i="70"/>
  <c r="J4233" i="70"/>
  <c r="N4474" i="70"/>
  <c r="J4234" i="70"/>
  <c r="L4470" i="70"/>
  <c r="L4179" i="70"/>
  <c r="M4440" i="70"/>
  <c r="L4499" i="70"/>
  <c r="N3851" i="70"/>
  <c r="K4475" i="70"/>
  <c r="L4303" i="70"/>
  <c r="K3678" i="70"/>
  <c r="K3252" i="70"/>
  <c r="N3413" i="70"/>
  <c r="M3835" i="70"/>
  <c r="J3740" i="70"/>
  <c r="L3942" i="70"/>
  <c r="L3962" i="70"/>
  <c r="N4047" i="70"/>
  <c r="J4225" i="70"/>
  <c r="K4233" i="70"/>
  <c r="K4348" i="70"/>
  <c r="J4257" i="70"/>
  <c r="K4346" i="70"/>
  <c r="K4293" i="70"/>
  <c r="M4499" i="70"/>
  <c r="L4279" i="70"/>
  <c r="J4308" i="70"/>
  <c r="M4526" i="70"/>
  <c r="K3915" i="70"/>
  <c r="M3945" i="70"/>
  <c r="L4348" i="70"/>
  <c r="K4415" i="70"/>
  <c r="J4474" i="70"/>
  <c r="L4075" i="70"/>
  <c r="M4170" i="70"/>
  <c r="L4489" i="70"/>
  <c r="K4242" i="70"/>
  <c r="L4440" i="70"/>
  <c r="L4436" i="70"/>
  <c r="J3292" i="70"/>
  <c r="J4218" i="70"/>
  <c r="K4536" i="70"/>
  <c r="N3915" i="70"/>
  <c r="L4059" i="70"/>
  <c r="N4400" i="70"/>
  <c r="L3875" i="70"/>
  <c r="J3875" i="70"/>
  <c r="K3962" i="70"/>
  <c r="M4059" i="70"/>
  <c r="N3941" i="70"/>
  <c r="N4219" i="70"/>
  <c r="M4387" i="70"/>
  <c r="M4242" i="70"/>
  <c r="J4469" i="70"/>
  <c r="N4308" i="70"/>
  <c r="K4279" i="70"/>
  <c r="M4308" i="70"/>
  <c r="M4489" i="70"/>
  <c r="J4564" i="70"/>
  <c r="M4469" i="70"/>
  <c r="L4124" i="70"/>
  <c r="L3935" i="70"/>
  <c r="J3945" i="70"/>
  <c r="N4011" i="70"/>
  <c r="L4293" i="70"/>
  <c r="L4372" i="70"/>
  <c r="N3772" i="70"/>
  <c r="N4333" i="70"/>
  <c r="J4677" i="70"/>
  <c r="K4514" i="70"/>
  <c r="J4099" i="70"/>
  <c r="N4502" i="70"/>
  <c r="L3898" i="70"/>
  <c r="N4291" i="70"/>
  <c r="M4372" i="70"/>
  <c r="J4499" i="70"/>
  <c r="J4470" i="70"/>
  <c r="K3996" i="70"/>
  <c r="N2476" i="70"/>
  <c r="J3102" i="70"/>
  <c r="L3230" i="70"/>
  <c r="J3358" i="70"/>
  <c r="J3201" i="70"/>
  <c r="M3329" i="70"/>
  <c r="J3457" i="70"/>
  <c r="M3585" i="70"/>
  <c r="K3122" i="70"/>
  <c r="K3250" i="70"/>
  <c r="N3378" i="70"/>
  <c r="N3506" i="70"/>
  <c r="J3634" i="70"/>
  <c r="N4112" i="70"/>
  <c r="M4105" i="70"/>
  <c r="J3826" i="70"/>
  <c r="M4099" i="70"/>
  <c r="N4069" i="70"/>
  <c r="L3941" i="70"/>
  <c r="N4201" i="70"/>
  <c r="J3935" i="70"/>
  <c r="L4225" i="70"/>
  <c r="K4225" i="70"/>
  <c r="J4242" i="70"/>
  <c r="N4209" i="70"/>
  <c r="L4358" i="70"/>
  <c r="N4271" i="70"/>
  <c r="K4308" i="70"/>
  <c r="M4436" i="70"/>
  <c r="L3859" i="70"/>
  <c r="M4011" i="70"/>
  <c r="L4201" i="70"/>
  <c r="K4209" i="70"/>
  <c r="K4219" i="70"/>
  <c r="M4348" i="70"/>
  <c r="N3946" i="70"/>
  <c r="J4080" i="70"/>
  <c r="K4201" i="70"/>
  <c r="J4590" i="70"/>
  <c r="K4073" i="70"/>
  <c r="K3628" i="70"/>
  <c r="M3939" i="70"/>
  <c r="N3845" i="70"/>
  <c r="M4074" i="70"/>
  <c r="J3941" i="70"/>
  <c r="M4115" i="70"/>
  <c r="N4372" i="70"/>
  <c r="M4209" i="70"/>
  <c r="J4124" i="70"/>
  <c r="N4280" i="70"/>
  <c r="J4176" i="70"/>
  <c r="N4514" i="70"/>
  <c r="K4436" i="70"/>
  <c r="J3915" i="70"/>
  <c r="L3628" i="70"/>
  <c r="J4011" i="70"/>
  <c r="L4280" i="70"/>
  <c r="L4218" i="70"/>
  <c r="N4242" i="70"/>
  <c r="N4257" i="70"/>
  <c r="M4470" i="70"/>
  <c r="K4091" i="70"/>
  <c r="J4321" i="70"/>
  <c r="M4514" i="70"/>
  <c r="J2924" i="70"/>
  <c r="N2942" i="70"/>
  <c r="J2818" i="70"/>
  <c r="L3630" i="70"/>
  <c r="M3038" i="70"/>
  <c r="M3177" i="70"/>
  <c r="L3561" i="70"/>
  <c r="M3098" i="70"/>
  <c r="N3610" i="70"/>
  <c r="J3708" i="70"/>
  <c r="N3824" i="70"/>
  <c r="N4044" i="70"/>
  <c r="M4157" i="70"/>
  <c r="J3886" i="70"/>
  <c r="J4007" i="70"/>
  <c r="L3868" i="70"/>
  <c r="L3993" i="70"/>
  <c r="M4121" i="70"/>
  <c r="N3628" i="70"/>
  <c r="L3845" i="70"/>
  <c r="L3835" i="70"/>
  <c r="N3952" i="70"/>
  <c r="N3959" i="70"/>
  <c r="K3845" i="70"/>
  <c r="M3915" i="70"/>
  <c r="N4109" i="70"/>
  <c r="N4124" i="70"/>
  <c r="J4006" i="70"/>
  <c r="L4209" i="70"/>
  <c r="L4586" i="70"/>
  <c r="N4176" i="70"/>
  <c r="N4496" i="70"/>
  <c r="N4080" i="70"/>
  <c r="J3845" i="70"/>
  <c r="K4257" i="70"/>
  <c r="M4488" i="70"/>
  <c r="K4099" i="70"/>
  <c r="J4436" i="70"/>
  <c r="L4514" i="70"/>
  <c r="N4536" i="70"/>
  <c r="J3835" i="70"/>
  <c r="L4549" i="70"/>
  <c r="M4536" i="70"/>
  <c r="M3942" i="70"/>
  <c r="J4526" i="70"/>
  <c r="L4474" i="70"/>
  <c r="J4201" i="70"/>
  <c r="K3510" i="70"/>
  <c r="M3832" i="70"/>
  <c r="J4143" i="70"/>
  <c r="M3628" i="70"/>
  <c r="K3859" i="70"/>
  <c r="K3835" i="70"/>
  <c r="M4006" i="70"/>
  <c r="N4006" i="70"/>
  <c r="N4099" i="70"/>
  <c r="M4047" i="70"/>
  <c r="K4069" i="70"/>
  <c r="K4291" i="70"/>
  <c r="M4176" i="70"/>
  <c r="K4526" i="70"/>
  <c r="L4496" i="70"/>
  <c r="J3952" i="70"/>
  <c r="J3874" i="70"/>
  <c r="M4234" i="70"/>
  <c r="L4234" i="70"/>
  <c r="N4421" i="70"/>
  <c r="N4286" i="70"/>
  <c r="N4073" i="70"/>
  <c r="N3996" i="70"/>
  <c r="K4333" i="70"/>
  <c r="K3946" i="70"/>
  <c r="K3727" i="70"/>
  <c r="L3917" i="70"/>
  <c r="M4144" i="70"/>
  <c r="N3813" i="70"/>
  <c r="K3942" i="70"/>
  <c r="J3648" i="70"/>
  <c r="K4124" i="70"/>
  <c r="L4321" i="70"/>
  <c r="K4321" i="70"/>
  <c r="J4244" i="70"/>
  <c r="M4474" i="70"/>
  <c r="K4440" i="70"/>
  <c r="L4590" i="70"/>
  <c r="K4496" i="70"/>
  <c r="N4504" i="70"/>
  <c r="M3252" i="70"/>
  <c r="L4069" i="70"/>
  <c r="L3813" i="70"/>
  <c r="K4109" i="70"/>
  <c r="M3980" i="70"/>
  <c r="L4564" i="70"/>
  <c r="K4564" i="70"/>
  <c r="L3252" i="70"/>
  <c r="M4073" i="70"/>
  <c r="L4219" i="70"/>
  <c r="K4590" i="70"/>
  <c r="M4502" i="70"/>
  <c r="L3996" i="70"/>
  <c r="L4421" i="70"/>
  <c r="L4488" i="70"/>
  <c r="K3526" i="70"/>
  <c r="K3412" i="70"/>
  <c r="K3857" i="70"/>
  <c r="N4181" i="70"/>
  <c r="M4024" i="70"/>
  <c r="N3889" i="70"/>
  <c r="K4145" i="70"/>
  <c r="M3820" i="70"/>
  <c r="L3851" i="70"/>
  <c r="M4271" i="70"/>
  <c r="M4329" i="70"/>
  <c r="N4246" i="70"/>
  <c r="L4246" i="70"/>
  <c r="M4244" i="70"/>
  <c r="J4496" i="70"/>
  <c r="N4602" i="70"/>
  <c r="M4504" i="70"/>
  <c r="N3939" i="70"/>
  <c r="M4109" i="70"/>
  <c r="K4246" i="70"/>
  <c r="L4271" i="70"/>
  <c r="L4286" i="70"/>
  <c r="L4415" i="70"/>
  <c r="N4603" i="70"/>
  <c r="J4372" i="70"/>
  <c r="J3851" i="70"/>
  <c r="M4590" i="70"/>
  <c r="K4421" i="70"/>
  <c r="N3340" i="70"/>
  <c r="L3365" i="70"/>
  <c r="K3396" i="70"/>
  <c r="L3745" i="70"/>
  <c r="K3814" i="70"/>
  <c r="L4076" i="70"/>
  <c r="M3933" i="70"/>
  <c r="N4167" i="70"/>
  <c r="K4094" i="70"/>
  <c r="J4426" i="70"/>
  <c r="J4154" i="70"/>
  <c r="N4516" i="70"/>
  <c r="L4245" i="70"/>
  <c r="K4454" i="70"/>
  <c r="J3989" i="70"/>
  <c r="K4266" i="70"/>
  <c r="J3905" i="70"/>
  <c r="J4049" i="70"/>
  <c r="J4363" i="70"/>
  <c r="J4402" i="70"/>
  <c r="M4178" i="70"/>
  <c r="M4219" i="70"/>
  <c r="K4387" i="70"/>
  <c r="K4271" i="70"/>
  <c r="J4280" i="70"/>
  <c r="J4346" i="70"/>
  <c r="M4400" i="70"/>
  <c r="N4225" i="70"/>
  <c r="K4244" i="70"/>
  <c r="N4374" i="70"/>
  <c r="J4387" i="70"/>
  <c r="L4504" i="70"/>
  <c r="K3939" i="70"/>
  <c r="M4603" i="70"/>
  <c r="M3946" i="70"/>
  <c r="K4047" i="70"/>
  <c r="M4374" i="70"/>
  <c r="J3065" i="70"/>
  <c r="N3542" i="70"/>
  <c r="N2914" i="70"/>
  <c r="N4218" i="70"/>
  <c r="M4303" i="70"/>
  <c r="L4346" i="70"/>
  <c r="L4244" i="70"/>
  <c r="K4504" i="70"/>
  <c r="N3748" i="70"/>
  <c r="J4057" i="70"/>
  <c r="J4400" i="70"/>
  <c r="L4603" i="70"/>
  <c r="J3508" i="70"/>
  <c r="L3829" i="70"/>
  <c r="N4075" i="70"/>
  <c r="N4415" i="70"/>
  <c r="M3996" i="70"/>
  <c r="K4218" i="70"/>
  <c r="J4348" i="70"/>
  <c r="M3127" i="70"/>
  <c r="N3758" i="70"/>
  <c r="K3813" i="70"/>
  <c r="M3777" i="70"/>
  <c r="N3926" i="70"/>
  <c r="M4075" i="70"/>
  <c r="J3777" i="70"/>
  <c r="J4075" i="70"/>
  <c r="N3897" i="70"/>
  <c r="K4313" i="70"/>
  <c r="K4400" i="70"/>
  <c r="J4286" i="70"/>
  <c r="L3524" i="70"/>
  <c r="J3771" i="70"/>
  <c r="N3388" i="70"/>
  <c r="L3470" i="70"/>
  <c r="N3743" i="70"/>
  <c r="K3781" i="70"/>
  <c r="M3413" i="70"/>
  <c r="N3648" i="70"/>
  <c r="N3924" i="70"/>
  <c r="L3979" i="70"/>
  <c r="K3989" i="70"/>
  <c r="K3926" i="70"/>
  <c r="M4153" i="70"/>
  <c r="J4152" i="70"/>
  <c r="J4082" i="70"/>
  <c r="L4198" i="70"/>
  <c r="M4501" i="70"/>
  <c r="L4644" i="70"/>
  <c r="M3173" i="70"/>
  <c r="N4025" i="70"/>
  <c r="J4245" i="70"/>
  <c r="N4174" i="70"/>
  <c r="M4221" i="70"/>
  <c r="L4178" i="70"/>
  <c r="J4295" i="70"/>
  <c r="L4426" i="70"/>
  <c r="L4454" i="70"/>
  <c r="K4629" i="70"/>
  <c r="K3573" i="70"/>
  <c r="K3141" i="70"/>
  <c r="J4153" i="70"/>
  <c r="J4266" i="70"/>
  <c r="L3865" i="70"/>
  <c r="L4147" i="70"/>
  <c r="M3141" i="70"/>
  <c r="K4512" i="70"/>
  <c r="K4555" i="70"/>
  <c r="J2964" i="70"/>
  <c r="K3388" i="70"/>
  <c r="K3413" i="70"/>
  <c r="N4094" i="70"/>
  <c r="L3989" i="70"/>
  <c r="J3926" i="70"/>
  <c r="N4232" i="70"/>
  <c r="N4298" i="70"/>
  <c r="M4363" i="70"/>
  <c r="K4198" i="70"/>
  <c r="M4313" i="70"/>
  <c r="K3897" i="70"/>
  <c r="K3948" i="70"/>
  <c r="K4025" i="70"/>
  <c r="M4076" i="70"/>
  <c r="J4299" i="70"/>
  <c r="L4441" i="70"/>
  <c r="J3754" i="70"/>
  <c r="K4221" i="70"/>
  <c r="M3477" i="70"/>
  <c r="K4388" i="70"/>
  <c r="L4512" i="70"/>
  <c r="N3470" i="70"/>
  <c r="J3413" i="70"/>
  <c r="M3865" i="70"/>
  <c r="N4152" i="70"/>
  <c r="L3926" i="70"/>
  <c r="M4298" i="70"/>
  <c r="J4198" i="70"/>
  <c r="N4426" i="70"/>
  <c r="N4554" i="70"/>
  <c r="N3814" i="70"/>
  <c r="M3989" i="70"/>
  <c r="L3573" i="70"/>
  <c r="L3839" i="70"/>
  <c r="L4388" i="70"/>
  <c r="J4025" i="70"/>
  <c r="L4427" i="70"/>
  <c r="K4076" i="70"/>
  <c r="N4189" i="70"/>
  <c r="K3839" i="70"/>
  <c r="J4629" i="70"/>
  <c r="L3492" i="70"/>
  <c r="L3747" i="70"/>
  <c r="N4629" i="70"/>
  <c r="K4644" i="70"/>
  <c r="K3477" i="70"/>
  <c r="N4416" i="70"/>
  <c r="K3764" i="70"/>
  <c r="M3556" i="70"/>
  <c r="M3365" i="70"/>
  <c r="J3814" i="70"/>
  <c r="J3865" i="70"/>
  <c r="L3933" i="70"/>
  <c r="N4178" i="70"/>
  <c r="M4245" i="70"/>
  <c r="M4373" i="70"/>
  <c r="M4416" i="70"/>
  <c r="N4402" i="70"/>
  <c r="K4516" i="70"/>
  <c r="M4426" i="70"/>
  <c r="K3776" i="70"/>
  <c r="N3843" i="70"/>
  <c r="N3747" i="70"/>
  <c r="J4076" i="70"/>
  <c r="J4174" i="70"/>
  <c r="J4147" i="70"/>
  <c r="K4153" i="70"/>
  <c r="M3905" i="70"/>
  <c r="K4260" i="70"/>
  <c r="L4295" i="70"/>
  <c r="M3212" i="70"/>
  <c r="J2813" i="70"/>
  <c r="N3745" i="70"/>
  <c r="L3673" i="70"/>
  <c r="J3428" i="70"/>
  <c r="K3749" i="70"/>
  <c r="J3817" i="70"/>
  <c r="K3779" i="70"/>
  <c r="M3825" i="70"/>
  <c r="N4078" i="70"/>
  <c r="J3936" i="70"/>
  <c r="M4058" i="70"/>
  <c r="J4151" i="70"/>
  <c r="J3911" i="70"/>
  <c r="N3983" i="70"/>
  <c r="J3913" i="70"/>
  <c r="K3914" i="70"/>
  <c r="M4071" i="70"/>
  <c r="N4046" i="70"/>
  <c r="L3477" i="70"/>
  <c r="M3613" i="70"/>
  <c r="N3707" i="70"/>
  <c r="N3613" i="70"/>
  <c r="L3816" i="70"/>
  <c r="M3819" i="70"/>
  <c r="N4032" i="70"/>
  <c r="J3933" i="70"/>
  <c r="N4153" i="70"/>
  <c r="N3979" i="70"/>
  <c r="N4245" i="70"/>
  <c r="M4295" i="70"/>
  <c r="M4402" i="70"/>
  <c r="K4426" i="70"/>
  <c r="K4554" i="70"/>
  <c r="J4501" i="70"/>
  <c r="N3477" i="70"/>
  <c r="J3742" i="70"/>
  <c r="N3776" i="70"/>
  <c r="J4061" i="70"/>
  <c r="N4295" i="70"/>
  <c r="M4147" i="70"/>
  <c r="N4454" i="70"/>
  <c r="L3613" i="70"/>
  <c r="L3707" i="70"/>
  <c r="K4350" i="70"/>
  <c r="J3365" i="70"/>
  <c r="M3742" i="70"/>
  <c r="M3781" i="70"/>
  <c r="K3613" i="70"/>
  <c r="M3809" i="70"/>
  <c r="L3948" i="70"/>
  <c r="N3933" i="70"/>
  <c r="K4160" i="70"/>
  <c r="M3979" i="70"/>
  <c r="K4402" i="70"/>
  <c r="N4311" i="70"/>
  <c r="N4501" i="70"/>
  <c r="L4061" i="70"/>
  <c r="L4260" i="70"/>
  <c r="M4189" i="70"/>
  <c r="K4154" i="70"/>
  <c r="K4363" i="70"/>
  <c r="M4441" i="70"/>
  <c r="L3742" i="70"/>
  <c r="J4178" i="70"/>
  <c r="M3948" i="70"/>
  <c r="J3898" i="70"/>
  <c r="J4350" i="70"/>
  <c r="J3904" i="70"/>
  <c r="J4555" i="70"/>
  <c r="M3904" i="70"/>
  <c r="J4260" i="70"/>
  <c r="M3754" i="70"/>
  <c r="M4629" i="70"/>
  <c r="M2962" i="70"/>
  <c r="J2991" i="70"/>
  <c r="M3662" i="70"/>
  <c r="L3696" i="70"/>
  <c r="N3396" i="70"/>
  <c r="K3809" i="70"/>
  <c r="M4032" i="70"/>
  <c r="N3948" i="70"/>
  <c r="K3933" i="70"/>
  <c r="K3979" i="70"/>
  <c r="K4326" i="70"/>
  <c r="N4373" i="70"/>
  <c r="L4313" i="70"/>
  <c r="M4232" i="70"/>
  <c r="N4247" i="70"/>
  <c r="M4311" i="70"/>
  <c r="M4516" i="70"/>
  <c r="J3141" i="70"/>
  <c r="J3839" i="70"/>
  <c r="J3747" i="70"/>
  <c r="J4094" i="70"/>
  <c r="K4298" i="70"/>
  <c r="J4454" i="70"/>
  <c r="J4416" i="70"/>
  <c r="K4441" i="70"/>
  <c r="M3918" i="70"/>
  <c r="K3904" i="70"/>
  <c r="J4516" i="70"/>
  <c r="J3781" i="70"/>
  <c r="M4555" i="70"/>
  <c r="J3776" i="70"/>
  <c r="N4350" i="70"/>
  <c r="L3897" i="70"/>
  <c r="L3645" i="70"/>
  <c r="J3809" i="70"/>
  <c r="L3905" i="70"/>
  <c r="N4427" i="70"/>
  <c r="K4232" i="70"/>
  <c r="M4247" i="70"/>
  <c r="L4311" i="70"/>
  <c r="N4644" i="70"/>
  <c r="J3173" i="70"/>
  <c r="K3843" i="70"/>
  <c r="J4084" i="70"/>
  <c r="M4260" i="70"/>
  <c r="K4178" i="70"/>
  <c r="M4454" i="70"/>
  <c r="K4416" i="70"/>
  <c r="J4441" i="70"/>
  <c r="L3843" i="70"/>
  <c r="N4207" i="70"/>
  <c r="K4189" i="70"/>
  <c r="M3898" i="70"/>
  <c r="L4207" i="70"/>
  <c r="N3809" i="70"/>
  <c r="K3743" i="70"/>
  <c r="K4245" i="70"/>
  <c r="N3573" i="70"/>
  <c r="J3743" i="70"/>
  <c r="L3743" i="70"/>
  <c r="L3754" i="70"/>
  <c r="M4049" i="70"/>
  <c r="M4167" i="70"/>
  <c r="L4373" i="70"/>
  <c r="L4247" i="70"/>
  <c r="K4311" i="70"/>
  <c r="N3173" i="70"/>
  <c r="N3492" i="70"/>
  <c r="K3898" i="70"/>
  <c r="K3816" i="70"/>
  <c r="M4094" i="70"/>
  <c r="L4174" i="70"/>
  <c r="L4363" i="70"/>
  <c r="K3173" i="70"/>
  <c r="J4298" i="70"/>
  <c r="J4189" i="70"/>
  <c r="M3814" i="70"/>
  <c r="J4026" i="70"/>
  <c r="N4076" i="70"/>
  <c r="J3707" i="70"/>
  <c r="K4049" i="70"/>
  <c r="N4154" i="70"/>
  <c r="N4039" i="70"/>
  <c r="L4167" i="70"/>
  <c r="M4388" i="70"/>
  <c r="M4427" i="70"/>
  <c r="K4247" i="70"/>
  <c r="L4032" i="70"/>
  <c r="J4326" i="70"/>
  <c r="K4174" i="70"/>
  <c r="L4554" i="70"/>
  <c r="M4061" i="70"/>
  <c r="N4026" i="70"/>
  <c r="M4554" i="70"/>
  <c r="N4221" i="70"/>
  <c r="M4026" i="70"/>
  <c r="L3141" i="70"/>
  <c r="N4555" i="70"/>
  <c r="J3745" i="70"/>
  <c r="N3665" i="70"/>
  <c r="J3692" i="70"/>
  <c r="K3703" i="70"/>
  <c r="M3580" i="70"/>
  <c r="J3885" i="70"/>
  <c r="N3365" i="70"/>
  <c r="M3897" i="70"/>
  <c r="L4025" i="70"/>
  <c r="K3905" i="70"/>
  <c r="M4207" i="70"/>
  <c r="K4167" i="70"/>
  <c r="L4516" i="70"/>
  <c r="M3776" i="70"/>
  <c r="L4049" i="70"/>
  <c r="N4061" i="70"/>
  <c r="N4147" i="70"/>
  <c r="M4154" i="70"/>
  <c r="K4032" i="70"/>
  <c r="M3747" i="70"/>
  <c r="L4221" i="70"/>
  <c r="L4026" i="70"/>
  <c r="L4266" i="70"/>
  <c r="K4373" i="70"/>
  <c r="N4512" i="70"/>
  <c r="N3740" i="70"/>
  <c r="N3905" i="70"/>
  <c r="K4207" i="70"/>
  <c r="J4167" i="70"/>
  <c r="N4299" i="70"/>
  <c r="L3388" i="70"/>
  <c r="M3707" i="70"/>
  <c r="N3742" i="70"/>
  <c r="L3110" i="70"/>
  <c r="L3238" i="70"/>
  <c r="M3366" i="70"/>
  <c r="N3128" i="70"/>
  <c r="J4014" i="70"/>
  <c r="J3388" i="70"/>
  <c r="J3816" i="70"/>
  <c r="M3740" i="70"/>
  <c r="M3648" i="70"/>
  <c r="N4049" i="70"/>
  <c r="J4039" i="70"/>
  <c r="J3918" i="70"/>
  <c r="L4232" i="70"/>
  <c r="N4363" i="70"/>
  <c r="N4082" i="70"/>
  <c r="M4299" i="70"/>
  <c r="J3396" i="70"/>
  <c r="J4388" i="70"/>
  <c r="M4039" i="70"/>
  <c r="L4501" i="70"/>
  <c r="K3865" i="70"/>
  <c r="M3471" i="70"/>
  <c r="K3689" i="70"/>
  <c r="L3693" i="70"/>
  <c r="N3719" i="70"/>
  <c r="L3793" i="70"/>
  <c r="L3924" i="70"/>
  <c r="N4180" i="70"/>
  <c r="M3843" i="70"/>
  <c r="L3740" i="70"/>
  <c r="N3904" i="70"/>
  <c r="L3648" i="70"/>
  <c r="N3918" i="70"/>
  <c r="N4266" i="70"/>
  <c r="M4082" i="70"/>
  <c r="J4160" i="70"/>
  <c r="N4160" i="70"/>
  <c r="K4039" i="70"/>
  <c r="L3918" i="70"/>
  <c r="M3351" i="70"/>
  <c r="J3823" i="70"/>
  <c r="L3895" i="70"/>
  <c r="J4016" i="70"/>
  <c r="K3754" i="70"/>
  <c r="M4266" i="70"/>
  <c r="M4326" i="70"/>
  <c r="J4313" i="70"/>
  <c r="M3839" i="70"/>
  <c r="M3231" i="70"/>
  <c r="N3172" i="70"/>
  <c r="J3746" i="70"/>
  <c r="K3739" i="70"/>
  <c r="N3732" i="70"/>
  <c r="L4152" i="70"/>
  <c r="J4018" i="70"/>
  <c r="K3508" i="70"/>
  <c r="N3428" i="70"/>
  <c r="K3825" i="70"/>
  <c r="N3826" i="70"/>
  <c r="J3980" i="70"/>
  <c r="M4064" i="70"/>
  <c r="N4186" i="70"/>
  <c r="N4115" i="70"/>
  <c r="M3981" i="70"/>
  <c r="M4108" i="70"/>
  <c r="K4230" i="70"/>
  <c r="M4330" i="70"/>
  <c r="J4473" i="70"/>
  <c r="L4661" i="70"/>
  <c r="N4057" i="70"/>
  <c r="L4345" i="70"/>
  <c r="M4661" i="70"/>
  <c r="J4203" i="70"/>
  <c r="L4186" i="70"/>
  <c r="J4587" i="70"/>
  <c r="J3853" i="70"/>
  <c r="K3817" i="70"/>
  <c r="N2722" i="70"/>
  <c r="L2810" i="70"/>
  <c r="N3508" i="70"/>
  <c r="K3428" i="70"/>
  <c r="L3914" i="70"/>
  <c r="J3825" i="70"/>
  <c r="N3929" i="70"/>
  <c r="K3826" i="70"/>
  <c r="N4202" i="70"/>
  <c r="N4203" i="70"/>
  <c r="L3981" i="70"/>
  <c r="J4230" i="70"/>
  <c r="J4078" i="70"/>
  <c r="K3929" i="70"/>
  <c r="N3965" i="70"/>
  <c r="K4057" i="70"/>
  <c r="L3772" i="70"/>
  <c r="N3980" i="70"/>
  <c r="J4486" i="70"/>
  <c r="J4186" i="70"/>
  <c r="L3057" i="70"/>
  <c r="L2968" i="70"/>
  <c r="M3391" i="70"/>
  <c r="M3519" i="70"/>
  <c r="M3333" i="70"/>
  <c r="N3429" i="70"/>
  <c r="K3684" i="70"/>
  <c r="N3548" i="70"/>
  <c r="J4046" i="70"/>
  <c r="M4202" i="70"/>
  <c r="M4420" i="70"/>
  <c r="M4548" i="70"/>
  <c r="M3673" i="70"/>
  <c r="K3983" i="70"/>
  <c r="N4292" i="70"/>
  <c r="N4586" i="70"/>
  <c r="K4358" i="70"/>
  <c r="L4533" i="70"/>
  <c r="K3673" i="70"/>
  <c r="N3936" i="70"/>
  <c r="J3773" i="70"/>
  <c r="L3825" i="70"/>
  <c r="N4420" i="70"/>
  <c r="N3825" i="70"/>
  <c r="J3929" i="70"/>
  <c r="N3950" i="70"/>
  <c r="J4185" i="70"/>
  <c r="K2813" i="70"/>
  <c r="N3131" i="70"/>
  <c r="N3259" i="70"/>
  <c r="L3387" i="70"/>
  <c r="L3515" i="70"/>
  <c r="J3212" i="70"/>
  <c r="M3548" i="70"/>
  <c r="N3874" i="70"/>
  <c r="K4046" i="70"/>
  <c r="M4139" i="70"/>
  <c r="K4078" i="70"/>
  <c r="N4093" i="70"/>
  <c r="N4064" i="70"/>
  <c r="K4676" i="70"/>
  <c r="L4676" i="70"/>
  <c r="M4676" i="70"/>
  <c r="N3673" i="70"/>
  <c r="M4264" i="70"/>
  <c r="N4486" i="70"/>
  <c r="J3684" i="70"/>
  <c r="J3749" i="70"/>
  <c r="J3673" i="70"/>
  <c r="J4277" i="70"/>
  <c r="K4186" i="70"/>
  <c r="J3983" i="70"/>
  <c r="N3749" i="70"/>
  <c r="L3543" i="70"/>
  <c r="L3508" i="70"/>
  <c r="N3646" i="70"/>
  <c r="L3548" i="70"/>
  <c r="K3874" i="70"/>
  <c r="J3965" i="70"/>
  <c r="N3981" i="70"/>
  <c r="K4459" i="70"/>
  <c r="M4459" i="70"/>
  <c r="K4587" i="70"/>
  <c r="J4345" i="70"/>
  <c r="N4661" i="70"/>
  <c r="J4192" i="70"/>
  <c r="L4459" i="70"/>
  <c r="L4203" i="70"/>
  <c r="K4071" i="70"/>
  <c r="L3983" i="70"/>
  <c r="L4115" i="70"/>
  <c r="M3749" i="70"/>
  <c r="J3548" i="70"/>
  <c r="N4139" i="70"/>
  <c r="K4093" i="70"/>
  <c r="N4185" i="70"/>
  <c r="M4277" i="70"/>
  <c r="N4345" i="70"/>
  <c r="K3745" i="70"/>
  <c r="L3943" i="70"/>
  <c r="L4264" i="70"/>
  <c r="L4405" i="70"/>
  <c r="M3965" i="70"/>
  <c r="N3779" i="70"/>
  <c r="M4533" i="70"/>
  <c r="K3930" i="70"/>
  <c r="L3913" i="70"/>
  <c r="L3980" i="70"/>
  <c r="N4358" i="70"/>
  <c r="J4115" i="70"/>
  <c r="N3101" i="70"/>
  <c r="M3983" i="70"/>
  <c r="L4108" i="70"/>
  <c r="N4108" i="70"/>
  <c r="N4331" i="70"/>
  <c r="N4587" i="70"/>
  <c r="K3772" i="70"/>
  <c r="L4046" i="70"/>
  <c r="J4202" i="70"/>
  <c r="J3779" i="70"/>
  <c r="K4548" i="70"/>
  <c r="J4217" i="70"/>
  <c r="N3684" i="70"/>
  <c r="N3914" i="70"/>
  <c r="M4203" i="70"/>
  <c r="J3981" i="70"/>
  <c r="L4277" i="70"/>
  <c r="M4331" i="70"/>
  <c r="L4458" i="70"/>
  <c r="N4676" i="70"/>
  <c r="M4587" i="70"/>
  <c r="M4057" i="70"/>
  <c r="K4405" i="70"/>
  <c r="N4071" i="70"/>
  <c r="L3923" i="70"/>
  <c r="J3575" i="70"/>
  <c r="J3093" i="70"/>
  <c r="M3220" i="70"/>
  <c r="L3108" i="70"/>
  <c r="M3077" i="70"/>
  <c r="K3661" i="70"/>
  <c r="J4141" i="70"/>
  <c r="M3745" i="70"/>
  <c r="M3779" i="70"/>
  <c r="M3911" i="70"/>
  <c r="K3936" i="70"/>
  <c r="K3913" i="70"/>
  <c r="N3911" i="70"/>
  <c r="J3923" i="70"/>
  <c r="L4331" i="70"/>
  <c r="M4473" i="70"/>
  <c r="M3936" i="70"/>
  <c r="K4058" i="70"/>
  <c r="K4139" i="70"/>
  <c r="K4486" i="70"/>
  <c r="M4586" i="70"/>
  <c r="L4217" i="70"/>
  <c r="L4292" i="70"/>
  <c r="L3930" i="70"/>
  <c r="J3943" i="70"/>
  <c r="K4064" i="70"/>
  <c r="K3950" i="70"/>
  <c r="K3164" i="70"/>
  <c r="K3429" i="70"/>
  <c r="M3680" i="70"/>
  <c r="N3817" i="70"/>
  <c r="L3911" i="70"/>
  <c r="J4139" i="70"/>
  <c r="L4078" i="70"/>
  <c r="N3923" i="70"/>
  <c r="N4458" i="70"/>
  <c r="J4108" i="70"/>
  <c r="M4292" i="70"/>
  <c r="L4185" i="70"/>
  <c r="J4058" i="70"/>
  <c r="K4586" i="70"/>
  <c r="J4533" i="70"/>
  <c r="N4405" i="70"/>
  <c r="K4661" i="70"/>
  <c r="M3950" i="70"/>
  <c r="M3686" i="70"/>
  <c r="K4533" i="70"/>
  <c r="M3772" i="70"/>
  <c r="N3853" i="70"/>
  <c r="L3680" i="70"/>
  <c r="L3936" i="70"/>
  <c r="N3773" i="70"/>
  <c r="M3817" i="70"/>
  <c r="N3930" i="70"/>
  <c r="K3911" i="70"/>
  <c r="M3913" i="70"/>
  <c r="M4078" i="70"/>
  <c r="M3923" i="70"/>
  <c r="N4192" i="70"/>
  <c r="N4277" i="70"/>
  <c r="K4473" i="70"/>
  <c r="J3914" i="70"/>
  <c r="L3826" i="70"/>
  <c r="J4548" i="70"/>
  <c r="L4058" i="70"/>
  <c r="L3212" i="70"/>
  <c r="N4548" i="70"/>
  <c r="M4405" i="70"/>
  <c r="L4230" i="70"/>
  <c r="M3874" i="70"/>
  <c r="J3030" i="70"/>
  <c r="M3221" i="70"/>
  <c r="J3716" i="70"/>
  <c r="J3818" i="70"/>
  <c r="N3887" i="70"/>
  <c r="M3164" i="70"/>
  <c r="J3646" i="70"/>
  <c r="M3853" i="70"/>
  <c r="K3680" i="70"/>
  <c r="M3773" i="70"/>
  <c r="M4046" i="70"/>
  <c r="M4192" i="70"/>
  <c r="K4345" i="70"/>
  <c r="M4458" i="70"/>
  <c r="L3646" i="70"/>
  <c r="M4217" i="70"/>
  <c r="J4458" i="70"/>
  <c r="J4064" i="70"/>
  <c r="J4093" i="70"/>
  <c r="N4058" i="70"/>
  <c r="L3242" i="70"/>
  <c r="K3370" i="70"/>
  <c r="M3626" i="70"/>
  <c r="J3726" i="70"/>
  <c r="K4151" i="70"/>
  <c r="J4010" i="70"/>
  <c r="L3164" i="70"/>
  <c r="K3853" i="70"/>
  <c r="J3680" i="70"/>
  <c r="L3773" i="70"/>
  <c r="K3965" i="70"/>
  <c r="K3943" i="70"/>
  <c r="N4264" i="70"/>
  <c r="L4192" i="70"/>
  <c r="K4331" i="70"/>
  <c r="N4217" i="70"/>
  <c r="K4330" i="70"/>
  <c r="J3930" i="70"/>
  <c r="J4330" i="70"/>
  <c r="L3684" i="70"/>
  <c r="N3943" i="70"/>
  <c r="J4292" i="70"/>
  <c r="K3487" i="70"/>
  <c r="N3124" i="70"/>
  <c r="K3469" i="70"/>
  <c r="N3640" i="70"/>
  <c r="L3767" i="70"/>
  <c r="J3429" i="70"/>
  <c r="L3759" i="70"/>
  <c r="K3212" i="70"/>
  <c r="M3428" i="70"/>
  <c r="M3646" i="70"/>
  <c r="M3914" i="70"/>
  <c r="N3913" i="70"/>
  <c r="L4093" i="70"/>
  <c r="M4185" i="70"/>
  <c r="J4071" i="70"/>
  <c r="N4459" i="70"/>
  <c r="L3428" i="70"/>
  <c r="L3950" i="70"/>
  <c r="K4420" i="70"/>
  <c r="L4420" i="70"/>
  <c r="N3212" i="70"/>
  <c r="L4330" i="70"/>
  <c r="N2718" i="70"/>
  <c r="N4230" i="70"/>
  <c r="N4473" i="70"/>
  <c r="N3375" i="70"/>
  <c r="L2877" i="70"/>
  <c r="M3647" i="70"/>
  <c r="M3677" i="70"/>
  <c r="M3856" i="70"/>
  <c r="M2769" i="70"/>
  <c r="K3179" i="70"/>
  <c r="N3435" i="70"/>
  <c r="N3563" i="70"/>
  <c r="L3397" i="70"/>
  <c r="J3736" i="70"/>
  <c r="J3533" i="70"/>
  <c r="M3702" i="70"/>
  <c r="L3308" i="70"/>
  <c r="J3802" i="70"/>
  <c r="M2596" i="70"/>
  <c r="N3808" i="70"/>
  <c r="M3516" i="70"/>
  <c r="L2798" i="70"/>
  <c r="N3404" i="70"/>
  <c r="M2967" i="70"/>
  <c r="N3421" i="70"/>
  <c r="J3181" i="70"/>
  <c r="K2655" i="70"/>
  <c r="J3260" i="70"/>
  <c r="N3675" i="70"/>
  <c r="K3753" i="70"/>
  <c r="N3782" i="70"/>
  <c r="M3822" i="70"/>
  <c r="K3787" i="70"/>
  <c r="M3325" i="70"/>
  <c r="M3676" i="70"/>
  <c r="N3659" i="70"/>
  <c r="K3718" i="70"/>
  <c r="J3622" i="70"/>
  <c r="M3436" i="70"/>
  <c r="J3774" i="70"/>
  <c r="L3870" i="70"/>
  <c r="J3035" i="70"/>
  <c r="M3540" i="70"/>
  <c r="M3167" i="70"/>
  <c r="K3478" i="70"/>
  <c r="J3734" i="70"/>
  <c r="J3713" i="70"/>
  <c r="J3412" i="70"/>
  <c r="M3324" i="70"/>
  <c r="J3228" i="70"/>
  <c r="J3229" i="70"/>
  <c r="M3669" i="70"/>
  <c r="N3694" i="70"/>
  <c r="K3622" i="70"/>
  <c r="L4052" i="70"/>
  <c r="M3622" i="70"/>
  <c r="K3894" i="70"/>
  <c r="J3924" i="70"/>
  <c r="N4150" i="70"/>
  <c r="M2674" i="70"/>
  <c r="L3500" i="70"/>
  <c r="M3887" i="70"/>
  <c r="L4150" i="70"/>
  <c r="J3731" i="70"/>
  <c r="L2997" i="70"/>
  <c r="K2927" i="70"/>
  <c r="L3303" i="70"/>
  <c r="L3311" i="70"/>
  <c r="M3308" i="70"/>
  <c r="K4150" i="70"/>
  <c r="K4129" i="70"/>
  <c r="L4180" i="70"/>
  <c r="M4010" i="70"/>
  <c r="J3381" i="70"/>
  <c r="L4009" i="70"/>
  <c r="N4137" i="70"/>
  <c r="K3716" i="70"/>
  <c r="M3478" i="70"/>
  <c r="N3727" i="70"/>
  <c r="L4022" i="70"/>
  <c r="L4143" i="70"/>
  <c r="N4001" i="70"/>
  <c r="L3453" i="70"/>
  <c r="N3626" i="70"/>
  <c r="M3909" i="70"/>
  <c r="K4008" i="70"/>
  <c r="L4008" i="70"/>
  <c r="M3381" i="70"/>
  <c r="L4015" i="70"/>
  <c r="K4009" i="70"/>
  <c r="N3540" i="70"/>
  <c r="L3808" i="70"/>
  <c r="L2950" i="70"/>
  <c r="K4137" i="70"/>
  <c r="N4143" i="70"/>
  <c r="N3823" i="70"/>
  <c r="K4010" i="70"/>
  <c r="K3836" i="70"/>
  <c r="N4002" i="70"/>
  <c r="K3308" i="70"/>
  <c r="N3478" i="70"/>
  <c r="L3888" i="70"/>
  <c r="L3782" i="70"/>
  <c r="N3822" i="70"/>
  <c r="K4016" i="70"/>
  <c r="J3308" i="70"/>
  <c r="M3487" i="70"/>
  <c r="K3823" i="70"/>
  <c r="M4038" i="70"/>
  <c r="N3381" i="70"/>
  <c r="L3822" i="70"/>
  <c r="M3889" i="70"/>
  <c r="L4145" i="70"/>
  <c r="N4045" i="70"/>
  <c r="K3849" i="70"/>
  <c r="L3727" i="70"/>
  <c r="L4053" i="70"/>
  <c r="J3903" i="70"/>
  <c r="N3319" i="70"/>
  <c r="M3882" i="70"/>
  <c r="K3822" i="70"/>
  <c r="N4016" i="70"/>
  <c r="K4144" i="70"/>
  <c r="N4151" i="70"/>
  <c r="M3066" i="70"/>
  <c r="J3760" i="70"/>
  <c r="M3760" i="70"/>
  <c r="N3517" i="70"/>
  <c r="J4137" i="70"/>
  <c r="M3917" i="70"/>
  <c r="N3697" i="70"/>
  <c r="L3881" i="70"/>
  <c r="L2978" i="70"/>
  <c r="N3685" i="70"/>
  <c r="J3701" i="70"/>
  <c r="M3435" i="70"/>
  <c r="N3308" i="70"/>
  <c r="K3888" i="70"/>
  <c r="M3888" i="70"/>
  <c r="J3822" i="70"/>
  <c r="J4038" i="70"/>
  <c r="J4045" i="70"/>
  <c r="M4159" i="70"/>
  <c r="J3066" i="70"/>
  <c r="L3932" i="70"/>
  <c r="J3775" i="70"/>
  <c r="N3840" i="70"/>
  <c r="J3840" i="70"/>
  <c r="N4146" i="70"/>
  <c r="M4145" i="70"/>
  <c r="M3840" i="70"/>
  <c r="J3890" i="70"/>
  <c r="J4144" i="70"/>
  <c r="L3857" i="70"/>
  <c r="J3917" i="70"/>
  <c r="J4031" i="70"/>
  <c r="N4010" i="70"/>
  <c r="M3759" i="70"/>
  <c r="L4060" i="70"/>
  <c r="J4023" i="70"/>
  <c r="J4173" i="70"/>
  <c r="K3702" i="70"/>
  <c r="K3500" i="70"/>
  <c r="L3726" i="70"/>
  <c r="M3881" i="70"/>
  <c r="M4023" i="70"/>
  <c r="N4144" i="70"/>
  <c r="L3381" i="70"/>
  <c r="N3760" i="70"/>
  <c r="J3803" i="70"/>
  <c r="L3775" i="70"/>
  <c r="M3932" i="70"/>
  <c r="L4010" i="70"/>
  <c r="M3823" i="70"/>
  <c r="L3697" i="70"/>
  <c r="M3808" i="70"/>
  <c r="J3067" i="70"/>
  <c r="L3134" i="70"/>
  <c r="M3262" i="70"/>
  <c r="N3364" i="70"/>
  <c r="N3734" i="70"/>
  <c r="K3540" i="70"/>
  <c r="M3453" i="70"/>
  <c r="N3735" i="70"/>
  <c r="K3713" i="70"/>
  <c r="N3713" i="70"/>
  <c r="K3518" i="70"/>
  <c r="N3803" i="70"/>
  <c r="J3888" i="70"/>
  <c r="M3895" i="70"/>
  <c r="N3787" i="70"/>
  <c r="J3881" i="70"/>
  <c r="L4024" i="70"/>
  <c r="K3172" i="70"/>
  <c r="L3724" i="70"/>
  <c r="L4023" i="70"/>
  <c r="N4030" i="70"/>
  <c r="K4030" i="70"/>
  <c r="L4144" i="70"/>
  <c r="K4068" i="70"/>
  <c r="K4138" i="70"/>
  <c r="K3767" i="70"/>
  <c r="J3910" i="70"/>
  <c r="J4145" i="70"/>
  <c r="K4146" i="70"/>
  <c r="J3478" i="70"/>
  <c r="K3808" i="70"/>
  <c r="N3066" i="70"/>
  <c r="L3478" i="70"/>
  <c r="L3517" i="70"/>
  <c r="L3640" i="70"/>
  <c r="N3753" i="70"/>
  <c r="M3518" i="70"/>
  <c r="N3724" i="70"/>
  <c r="L3803" i="70"/>
  <c r="N3903" i="70"/>
  <c r="M3787" i="70"/>
  <c r="L3889" i="70"/>
  <c r="M4137" i="70"/>
  <c r="M4151" i="70"/>
  <c r="K4024" i="70"/>
  <c r="N3035" i="70"/>
  <c r="N3896" i="70"/>
  <c r="L3882" i="70"/>
  <c r="K3775" i="70"/>
  <c r="J3895" i="70"/>
  <c r="M4030" i="70"/>
  <c r="K4152" i="70"/>
  <c r="J4146" i="70"/>
  <c r="J3727" i="70"/>
  <c r="K4173" i="70"/>
  <c r="N3910" i="70"/>
  <c r="M4138" i="70"/>
  <c r="N3895" i="70"/>
  <c r="K3881" i="70"/>
  <c r="M3925" i="70"/>
  <c r="M3910" i="70"/>
  <c r="N3060" i="70"/>
  <c r="M3035" i="70"/>
  <c r="N3469" i="70"/>
  <c r="K3724" i="70"/>
  <c r="K3803" i="70"/>
  <c r="L3787" i="70"/>
  <c r="N3925" i="70"/>
  <c r="N4138" i="70"/>
  <c r="M3806" i="70"/>
  <c r="K4181" i="70"/>
  <c r="J4024" i="70"/>
  <c r="L3035" i="70"/>
  <c r="K3759" i="70"/>
  <c r="L3902" i="70"/>
  <c r="J4188" i="70"/>
  <c r="M4031" i="70"/>
  <c r="L4138" i="70"/>
  <c r="N4060" i="70"/>
  <c r="J3311" i="70"/>
  <c r="L3823" i="70"/>
  <c r="K4158" i="70"/>
  <c r="N4158" i="70"/>
  <c r="J3882" i="70"/>
  <c r="K3932" i="70"/>
  <c r="J4053" i="70"/>
  <c r="J3255" i="70"/>
  <c r="K3269" i="70"/>
  <c r="M3729" i="70"/>
  <c r="K3035" i="70"/>
  <c r="L3429" i="70"/>
  <c r="M3727" i="70"/>
  <c r="N4009" i="70"/>
  <c r="N4145" i="70"/>
  <c r="N3806" i="70"/>
  <c r="L4151" i="70"/>
  <c r="M4016" i="70"/>
  <c r="J3925" i="70"/>
  <c r="N3917" i="70"/>
  <c r="K4060" i="70"/>
  <c r="J4158" i="70"/>
  <c r="L3940" i="70"/>
  <c r="L2598" i="70"/>
  <c r="K3558" i="70"/>
  <c r="K3135" i="70"/>
  <c r="N3263" i="70"/>
  <c r="M3332" i="70"/>
  <c r="K3650" i="70"/>
  <c r="J3766" i="70"/>
  <c r="K3271" i="70"/>
  <c r="K3917" i="70"/>
  <c r="L4045" i="70"/>
  <c r="L3713" i="70"/>
  <c r="K3517" i="70"/>
  <c r="M3731" i="70"/>
  <c r="J3759" i="70"/>
  <c r="K4045" i="70"/>
  <c r="N3932" i="70"/>
  <c r="L4158" i="70"/>
  <c r="M4053" i="70"/>
  <c r="L4016" i="70"/>
  <c r="J3231" i="70"/>
  <c r="J4030" i="70"/>
  <c r="K4188" i="70"/>
  <c r="L4188" i="70"/>
  <c r="L3151" i="70"/>
  <c r="J3787" i="70"/>
  <c r="M3517" i="70"/>
  <c r="N3902" i="70"/>
  <c r="N4173" i="70"/>
  <c r="L3735" i="70"/>
  <c r="M4060" i="70"/>
  <c r="M3896" i="70"/>
  <c r="L4173" i="70"/>
  <c r="N4188" i="70"/>
  <c r="M3726" i="70"/>
  <c r="K3697" i="70"/>
  <c r="K3895" i="70"/>
  <c r="M3159" i="70"/>
  <c r="N3197" i="70"/>
  <c r="K3667" i="70"/>
  <c r="J3660" i="70"/>
  <c r="J3663" i="70"/>
  <c r="N3731" i="70"/>
  <c r="L3849" i="70"/>
  <c r="M3849" i="70"/>
  <c r="K3902" i="70"/>
  <c r="M3697" i="70"/>
  <c r="L3124" i="70"/>
  <c r="M3775" i="70"/>
  <c r="N3759" i="70"/>
  <c r="K3167" i="70"/>
  <c r="L3675" i="70"/>
  <c r="J3453" i="70"/>
  <c r="N3726" i="70"/>
  <c r="M3172" i="70"/>
  <c r="K3453" i="70"/>
  <c r="K3726" i="70"/>
  <c r="J3849" i="70"/>
  <c r="M3902" i="70"/>
  <c r="J3469" i="70"/>
  <c r="L4017" i="70"/>
  <c r="J4009" i="70"/>
  <c r="L3731" i="70"/>
  <c r="L3760" i="70"/>
  <c r="N4023" i="70"/>
  <c r="M3412" i="70"/>
  <c r="J2575" i="70"/>
  <c r="L2805" i="70"/>
  <c r="L3132" i="70"/>
  <c r="M3012" i="70"/>
  <c r="M2976" i="70"/>
  <c r="L3103" i="70"/>
  <c r="L3615" i="70"/>
  <c r="M3119" i="70"/>
  <c r="N3598" i="70"/>
  <c r="L3738" i="70"/>
  <c r="J3723" i="70"/>
  <c r="N3831" i="70"/>
  <c r="J3797" i="70"/>
  <c r="N3871" i="70"/>
  <c r="L4029" i="70"/>
  <c r="N3406" i="70"/>
  <c r="M3349" i="70"/>
  <c r="K3341" i="70"/>
  <c r="N2661" i="70"/>
  <c r="N2951" i="70"/>
  <c r="J3155" i="70"/>
  <c r="L3283" i="70"/>
  <c r="N3411" i="70"/>
  <c r="N3357" i="70"/>
  <c r="M3653" i="70"/>
  <c r="L3792" i="70"/>
  <c r="N3063" i="70"/>
  <c r="N3194" i="70"/>
  <c r="L3133" i="70"/>
  <c r="J2936" i="70"/>
  <c r="N3189" i="70"/>
  <c r="J3322" i="70"/>
  <c r="L3450" i="70"/>
  <c r="K3380" i="70"/>
  <c r="L2929" i="70"/>
  <c r="K2816" i="70"/>
  <c r="J3096" i="70"/>
  <c r="L3224" i="70"/>
  <c r="M3480" i="70"/>
  <c r="J3608" i="70"/>
  <c r="N3145" i="70"/>
  <c r="K3273" i="70"/>
  <c r="N3401" i="70"/>
  <c r="N3529" i="70"/>
  <c r="N3578" i="70"/>
  <c r="L3317" i="70"/>
  <c r="J3372" i="70"/>
  <c r="J3461" i="70"/>
  <c r="N3679" i="70"/>
  <c r="L3446" i="70"/>
  <c r="M3404" i="70"/>
  <c r="N2509" i="70"/>
  <c r="K3244" i="70"/>
  <c r="N3460" i="70"/>
  <c r="L3355" i="70"/>
  <c r="J3513" i="70"/>
  <c r="K3178" i="70"/>
  <c r="J3055" i="70"/>
  <c r="K3237" i="70"/>
  <c r="M3204" i="70"/>
  <c r="N3268" i="70"/>
  <c r="K3040" i="70"/>
  <c r="K3276" i="70"/>
  <c r="N3175" i="70"/>
  <c r="J3223" i="70"/>
  <c r="M3721" i="70"/>
  <c r="J3755" i="70"/>
  <c r="M3651" i="70"/>
  <c r="L3846" i="70"/>
  <c r="M3848" i="70"/>
  <c r="L3659" i="70"/>
  <c r="J3644" i="70"/>
  <c r="K3880" i="70"/>
  <c r="J3179" i="70"/>
  <c r="L3307" i="70"/>
  <c r="J3435" i="70"/>
  <c r="K3563" i="70"/>
  <c r="K3007" i="70"/>
  <c r="N2645" i="70"/>
  <c r="K3005" i="70"/>
  <c r="K3253" i="70"/>
  <c r="K3184" i="70"/>
  <c r="K3440" i="70"/>
  <c r="M3568" i="70"/>
  <c r="M3065" i="70"/>
  <c r="L2982" i="70"/>
  <c r="L3542" i="70"/>
  <c r="L3694" i="70"/>
  <c r="N3023" i="70"/>
  <c r="J3168" i="70"/>
  <c r="N3296" i="70"/>
  <c r="M3424" i="70"/>
  <c r="M3552" i="70"/>
  <c r="M3089" i="70"/>
  <c r="J3217" i="70"/>
  <c r="K3345" i="70"/>
  <c r="J3473" i="70"/>
  <c r="L3601" i="70"/>
  <c r="J3138" i="70"/>
  <c r="L3266" i="70"/>
  <c r="K3394" i="70"/>
  <c r="L3522" i="70"/>
  <c r="M3699" i="70"/>
  <c r="K2982" i="70"/>
  <c r="K3542" i="70"/>
  <c r="K2964" i="70"/>
  <c r="M4028" i="70"/>
  <c r="N3495" i="70"/>
  <c r="J3718" i="70"/>
  <c r="L3622" i="70"/>
  <c r="M3752" i="70"/>
  <c r="K3436" i="70"/>
  <c r="L3774" i="70"/>
  <c r="N3870" i="70"/>
  <c r="L3872" i="70"/>
  <c r="J3007" i="70"/>
  <c r="N3005" i="70"/>
  <c r="J3542" i="70"/>
  <c r="K3247" i="70"/>
  <c r="M3007" i="70"/>
  <c r="L3060" i="70"/>
  <c r="M3005" i="70"/>
  <c r="N2992" i="70"/>
  <c r="N3007" i="70"/>
  <c r="L3005" i="70"/>
  <c r="M2645" i="70"/>
  <c r="J3247" i="70"/>
  <c r="J3005" i="70"/>
  <c r="L3007" i="70"/>
  <c r="J3375" i="70"/>
  <c r="L3286" i="70"/>
  <c r="L3247" i="70"/>
  <c r="L3631" i="70"/>
  <c r="K3375" i="70"/>
  <c r="N3105" i="70"/>
  <c r="K3233" i="70"/>
  <c r="M3489" i="70"/>
  <c r="K3617" i="70"/>
  <c r="N3000" i="70"/>
  <c r="K3154" i="70"/>
  <c r="J3282" i="70"/>
  <c r="K2645" i="70"/>
  <c r="M2914" i="70"/>
  <c r="J2645" i="70"/>
  <c r="L3375" i="70"/>
  <c r="K3324" i="70"/>
  <c r="L2645" i="70"/>
  <c r="J3003" i="70"/>
  <c r="J2973" i="70"/>
  <c r="K2877" i="70"/>
  <c r="M3247" i="70"/>
  <c r="N3846" i="70"/>
  <c r="J3730" i="70"/>
  <c r="N3436" i="70"/>
  <c r="M3268" i="70"/>
  <c r="N3500" i="70"/>
  <c r="M3719" i="70"/>
  <c r="M3924" i="70"/>
  <c r="J4008" i="70"/>
  <c r="M4150" i="70"/>
  <c r="J4129" i="70"/>
  <c r="J3615" i="70"/>
  <c r="N3752" i="70"/>
  <c r="J4015" i="70"/>
  <c r="M3689" i="70"/>
  <c r="N3622" i="70"/>
  <c r="M3716" i="70"/>
  <c r="J4052" i="70"/>
  <c r="L4037" i="70"/>
  <c r="L3372" i="70"/>
  <c r="M3769" i="70"/>
  <c r="N3716" i="70"/>
  <c r="L3644" i="70"/>
  <c r="N3644" i="70"/>
  <c r="K4029" i="70"/>
  <c r="N3715" i="70"/>
  <c r="K4143" i="70"/>
  <c r="L3221" i="70"/>
  <c r="J3887" i="70"/>
  <c r="M3774" i="70"/>
  <c r="M4037" i="70"/>
  <c r="M4165" i="70"/>
  <c r="N3693" i="70"/>
  <c r="L3716" i="70"/>
  <c r="J3836" i="70"/>
  <c r="J4002" i="70"/>
  <c r="L3909" i="70"/>
  <c r="M3460" i="70"/>
  <c r="L3710" i="70"/>
  <c r="M3693" i="70"/>
  <c r="K3719" i="70"/>
  <c r="L3832" i="70"/>
  <c r="M3894" i="70"/>
  <c r="K3870" i="70"/>
  <c r="N3815" i="70"/>
  <c r="K4037" i="70"/>
  <c r="L3207" i="70"/>
  <c r="M4013" i="70"/>
  <c r="N3041" i="70"/>
  <c r="J3268" i="70"/>
  <c r="J3421" i="70"/>
  <c r="L3811" i="70"/>
  <c r="L3769" i="70"/>
  <c r="N3774" i="70"/>
  <c r="J3832" i="70"/>
  <c r="M4001" i="70"/>
  <c r="M4130" i="70"/>
  <c r="K3221" i="70"/>
  <c r="K4002" i="70"/>
  <c r="N4172" i="70"/>
  <c r="J4037" i="70"/>
  <c r="K3404" i="70"/>
  <c r="M3818" i="70"/>
  <c r="J3689" i="70"/>
  <c r="M3495" i="70"/>
  <c r="N3810" i="70"/>
  <c r="L3460" i="70"/>
  <c r="M3783" i="70"/>
  <c r="L3689" i="70"/>
  <c r="N3689" i="70"/>
  <c r="N3832" i="70"/>
  <c r="N3909" i="70"/>
  <c r="M3870" i="70"/>
  <c r="L4130" i="70"/>
  <c r="N4130" i="70"/>
  <c r="L3404" i="70"/>
  <c r="L3677" i="70"/>
  <c r="J3436" i="70"/>
  <c r="K3752" i="70"/>
  <c r="N4106" i="70"/>
  <c r="J3702" i="70"/>
  <c r="N3894" i="70"/>
  <c r="N3818" i="70"/>
  <c r="K4136" i="70"/>
  <c r="J4022" i="70"/>
  <c r="K4130" i="70"/>
  <c r="K3103" i="70"/>
  <c r="J3460" i="70"/>
  <c r="J3693" i="70"/>
  <c r="K3887" i="70"/>
  <c r="N3836" i="70"/>
  <c r="J3221" i="70"/>
  <c r="N4008" i="70"/>
  <c r="K3832" i="70"/>
  <c r="K3723" i="70"/>
  <c r="N3872" i="70"/>
  <c r="M3244" i="70"/>
  <c r="K3502" i="70"/>
  <c r="N3769" i="70"/>
  <c r="L3719" i="70"/>
  <c r="L3815" i="70"/>
  <c r="L3818" i="70"/>
  <c r="L3887" i="70"/>
  <c r="M4136" i="70"/>
  <c r="N4022" i="70"/>
  <c r="L3436" i="70"/>
  <c r="L4136" i="70"/>
  <c r="L4165" i="70"/>
  <c r="N3718" i="70"/>
  <c r="L3841" i="70"/>
  <c r="J3880" i="70"/>
  <c r="M4002" i="70"/>
  <c r="J3737" i="70"/>
  <c r="N3055" i="70"/>
  <c r="J3502" i="70"/>
  <c r="K3693" i="70"/>
  <c r="K3774" i="70"/>
  <c r="M3815" i="70"/>
  <c r="N3585" i="70"/>
  <c r="J3815" i="70"/>
  <c r="L3880" i="70"/>
  <c r="K3818" i="70"/>
  <c r="K3644" i="70"/>
  <c r="M4180" i="70"/>
  <c r="M3718" i="70"/>
  <c r="N3221" i="70"/>
  <c r="J3719" i="70"/>
  <c r="J3870" i="70"/>
  <c r="J4165" i="70"/>
  <c r="J3404" i="70"/>
  <c r="K3460" i="70"/>
  <c r="K3654" i="70"/>
  <c r="J3500" i="70"/>
  <c r="J3752" i="70"/>
  <c r="L3894" i="70"/>
  <c r="N3880" i="70"/>
  <c r="M3793" i="70"/>
  <c r="N4136" i="70"/>
  <c r="K4165" i="70"/>
  <c r="J3266" i="70"/>
  <c r="L3702" i="70"/>
  <c r="J4013" i="70"/>
  <c r="L4001" i="70"/>
  <c r="J4044" i="70"/>
  <c r="L3836" i="70"/>
  <c r="J2528" i="70"/>
  <c r="N2458" i="70"/>
  <c r="J2614" i="70"/>
  <c r="J2874" i="70"/>
  <c r="J2855" i="70"/>
  <c r="L3279" i="70"/>
  <c r="L3261" i="70"/>
  <c r="M3238" i="70"/>
  <c r="M3644" i="70"/>
  <c r="K3793" i="70"/>
  <c r="K4022" i="70"/>
  <c r="J4001" i="70"/>
  <c r="K4180" i="70"/>
  <c r="K3769" i="70"/>
  <c r="N2379" i="70"/>
  <c r="L2894" i="70"/>
  <c r="K2910" i="70"/>
  <c r="N3069" i="70"/>
  <c r="J3120" i="70"/>
  <c r="M3248" i="70"/>
  <c r="K3376" i="70"/>
  <c r="K3504" i="70"/>
  <c r="N3632" i="70"/>
  <c r="M3080" i="70"/>
  <c r="L3208" i="70"/>
  <c r="K3336" i="70"/>
  <c r="L3464" i="70"/>
  <c r="J3592" i="70"/>
  <c r="J3169" i="70"/>
  <c r="J3297" i="70"/>
  <c r="L3425" i="70"/>
  <c r="J3553" i="70"/>
  <c r="M2957" i="70"/>
  <c r="M3129" i="70"/>
  <c r="N3257" i="70"/>
  <c r="L3385" i="70"/>
  <c r="M3513" i="70"/>
  <c r="M3090" i="70"/>
  <c r="K3218" i="70"/>
  <c r="K3346" i="70"/>
  <c r="L3474" i="70"/>
  <c r="J3602" i="70"/>
  <c r="K3039" i="70"/>
  <c r="N3178" i="70"/>
  <c r="K3306" i="70"/>
  <c r="K3434" i="70"/>
  <c r="J3562" i="70"/>
  <c r="K3340" i="70"/>
  <c r="N3588" i="70"/>
  <c r="J3795" i="70"/>
  <c r="N3532" i="70"/>
  <c r="L3637" i="70"/>
  <c r="M3500" i="70"/>
  <c r="K3378" i="70"/>
  <c r="M4015" i="70"/>
  <c r="M3841" i="70"/>
  <c r="J3793" i="70"/>
  <c r="N4129" i="70"/>
  <c r="K3204" i="70"/>
  <c r="M3880" i="70"/>
  <c r="K4052" i="70"/>
  <c r="K2847" i="70"/>
  <c r="J2892" i="70"/>
  <c r="N3147" i="70"/>
  <c r="L3275" i="70"/>
  <c r="M3403" i="70"/>
  <c r="J2861" i="70"/>
  <c r="N3244" i="70"/>
  <c r="L3621" i="70"/>
  <c r="N3110" i="70"/>
  <c r="K3283" i="70"/>
  <c r="N3702" i="70"/>
  <c r="J3810" i="70"/>
  <c r="N3793" i="70"/>
  <c r="K3841" i="70"/>
  <c r="N4052" i="70"/>
  <c r="M4129" i="70"/>
  <c r="N3228" i="70"/>
  <c r="N3841" i="70"/>
  <c r="L4157" i="70"/>
  <c r="J4180" i="70"/>
  <c r="K3357" i="70"/>
  <c r="K3191" i="70"/>
  <c r="K3457" i="70"/>
  <c r="L3998" i="70"/>
  <c r="K3848" i="70"/>
  <c r="J2661" i="70"/>
  <c r="L3296" i="70"/>
  <c r="N3283" i="70"/>
  <c r="L3552" i="70"/>
  <c r="M3810" i="70"/>
  <c r="M3846" i="70"/>
  <c r="M4044" i="70"/>
  <c r="K4128" i="70"/>
  <c r="L3994" i="70"/>
  <c r="L3461" i="70"/>
  <c r="M3043" i="70"/>
  <c r="N3345" i="70"/>
  <c r="J3824" i="70"/>
  <c r="M3994" i="70"/>
  <c r="N3744" i="70"/>
  <c r="N4007" i="70"/>
  <c r="K3686" i="70"/>
  <c r="N2834" i="70"/>
  <c r="N2792" i="70"/>
  <c r="M2929" i="70"/>
  <c r="L2996" i="70"/>
  <c r="M2926" i="70"/>
  <c r="N3699" i="70"/>
  <c r="J3157" i="70"/>
  <c r="M2661" i="70"/>
  <c r="K2924" i="70"/>
  <c r="M2942" i="70"/>
  <c r="L3109" i="70"/>
  <c r="M3461" i="70"/>
  <c r="M3283" i="70"/>
  <c r="K3685" i="70"/>
  <c r="K3552" i="70"/>
  <c r="K3761" i="70"/>
  <c r="K3810" i="70"/>
  <c r="M3886" i="70"/>
  <c r="N4029" i="70"/>
  <c r="J2978" i="70"/>
  <c r="J3552" i="70"/>
  <c r="N3237" i="70"/>
  <c r="M3181" i="70"/>
  <c r="N3886" i="70"/>
  <c r="J3993" i="70"/>
  <c r="K3708" i="70"/>
  <c r="L3833" i="70"/>
  <c r="L4122" i="70"/>
  <c r="K3846" i="70"/>
  <c r="M3207" i="70"/>
  <c r="L3175" i="70"/>
  <c r="L3686" i="70"/>
  <c r="L4000" i="70"/>
  <c r="L3237" i="70"/>
  <c r="N3335" i="70"/>
  <c r="M3397" i="70"/>
  <c r="N3181" i="70"/>
  <c r="L2844" i="70"/>
  <c r="K3175" i="70"/>
  <c r="M3055" i="70"/>
  <c r="N3168" i="70"/>
  <c r="N3155" i="70"/>
  <c r="K3366" i="70"/>
  <c r="M3685" i="70"/>
  <c r="J3846" i="70"/>
  <c r="N3878" i="70"/>
  <c r="L4007" i="70"/>
  <c r="M3715" i="70"/>
  <c r="K3651" i="70"/>
  <c r="J3686" i="70"/>
  <c r="J3653" i="70"/>
  <c r="J3721" i="70"/>
  <c r="M3110" i="70"/>
  <c r="K3994" i="70"/>
  <c r="K4044" i="70"/>
  <c r="K3411" i="70"/>
  <c r="K3833" i="70"/>
  <c r="L3827" i="70"/>
  <c r="L3721" i="70"/>
  <c r="N3868" i="70"/>
  <c r="L3055" i="70"/>
  <c r="K3296" i="70"/>
  <c r="K4172" i="70"/>
  <c r="M3168" i="70"/>
  <c r="N2871" i="70"/>
  <c r="M2953" i="70"/>
  <c r="L3374" i="70"/>
  <c r="L3188" i="70"/>
  <c r="L3023" i="70"/>
  <c r="K3055" i="70"/>
  <c r="J3317" i="70"/>
  <c r="L3155" i="70"/>
  <c r="L3357" i="70"/>
  <c r="M3630" i="70"/>
  <c r="L3744" i="70"/>
  <c r="N3630" i="70"/>
  <c r="L3886" i="70"/>
  <c r="K4007" i="70"/>
  <c r="K3993" i="70"/>
  <c r="L3715" i="70"/>
  <c r="K3043" i="70"/>
  <c r="J3685" i="70"/>
  <c r="N3722" i="70"/>
  <c r="M4029" i="70"/>
  <c r="J3110" i="70"/>
  <c r="M4142" i="70"/>
  <c r="M4128" i="70"/>
  <c r="N4014" i="70"/>
  <c r="L3424" i="70"/>
  <c r="L3476" i="70"/>
  <c r="J3335" i="70"/>
  <c r="N3522" i="70"/>
  <c r="L3335" i="70"/>
  <c r="K2625" i="70"/>
  <c r="K3223" i="70"/>
  <c r="M2924" i="70"/>
  <c r="K3207" i="70"/>
  <c r="K3155" i="70"/>
  <c r="J3089" i="70"/>
  <c r="L3168" i="70"/>
  <c r="K3424" i="70"/>
  <c r="K3601" i="70"/>
  <c r="M3708" i="70"/>
  <c r="K3711" i="70"/>
  <c r="N3710" i="70"/>
  <c r="L3848" i="70"/>
  <c r="M4007" i="70"/>
  <c r="K3715" i="70"/>
  <c r="J3109" i="70"/>
  <c r="M3155" i="70"/>
  <c r="K3110" i="70"/>
  <c r="L3681" i="70"/>
  <c r="L4014" i="70"/>
  <c r="K4157" i="70"/>
  <c r="K3476" i="70"/>
  <c r="N3552" i="70"/>
  <c r="M2253" i="70"/>
  <c r="J3103" i="70"/>
  <c r="K3615" i="70"/>
  <c r="L3280" i="70"/>
  <c r="L3536" i="70"/>
  <c r="L3201" i="70"/>
  <c r="L3329" i="70"/>
  <c r="L3457" i="70"/>
  <c r="L3585" i="70"/>
  <c r="J2927" i="70"/>
  <c r="L3122" i="70"/>
  <c r="L3378" i="70"/>
  <c r="L3506" i="70"/>
  <c r="L3634" i="70"/>
  <c r="K3093" i="70"/>
  <c r="K3407" i="70"/>
  <c r="K3303" i="70"/>
  <c r="N3311" i="70"/>
  <c r="L3191" i="70"/>
  <c r="J3325" i="70"/>
  <c r="N3768" i="70"/>
  <c r="K2978" i="70"/>
  <c r="K3574" i="70"/>
  <c r="L3691" i="70"/>
  <c r="L3676" i="70"/>
  <c r="N3597" i="70"/>
  <c r="N3750" i="70"/>
  <c r="K3700" i="70"/>
  <c r="J3780" i="70"/>
  <c r="M3767" i="70"/>
  <c r="L3089" i="70"/>
  <c r="K3168" i="70"/>
  <c r="J3357" i="70"/>
  <c r="M3394" i="70"/>
  <c r="J3366" i="70"/>
  <c r="J3601" i="70"/>
  <c r="K3591" i="70"/>
  <c r="N3651" i="70"/>
  <c r="J3711" i="70"/>
  <c r="N3653" i="70"/>
  <c r="M3710" i="70"/>
  <c r="N4000" i="70"/>
  <c r="J3848" i="70"/>
  <c r="M3217" i="70"/>
  <c r="M3175" i="70"/>
  <c r="M3824" i="70"/>
  <c r="J3761" i="70"/>
  <c r="N3502" i="70"/>
  <c r="N3217" i="70"/>
  <c r="K3335" i="70"/>
  <c r="L4121" i="70"/>
  <c r="N3476" i="70"/>
  <c r="N3761" i="70"/>
  <c r="N2690" i="70"/>
  <c r="J3239" i="70"/>
  <c r="J3204" i="70"/>
  <c r="M3411" i="70"/>
  <c r="J3651" i="70"/>
  <c r="J3591" i="70"/>
  <c r="J3679" i="70"/>
  <c r="K3653" i="70"/>
  <c r="M3827" i="70"/>
  <c r="K3722" i="70"/>
  <c r="K3710" i="70"/>
  <c r="K3886" i="70"/>
  <c r="N3848" i="70"/>
  <c r="M4014" i="70"/>
  <c r="K3878" i="70"/>
  <c r="K3181" i="70"/>
  <c r="M3296" i="70"/>
  <c r="M3345" i="70"/>
  <c r="L3181" i="70"/>
  <c r="M3736" i="70"/>
  <c r="N3138" i="70"/>
  <c r="M3681" i="70"/>
  <c r="N4135" i="70"/>
  <c r="M3502" i="70"/>
  <c r="L3651" i="70"/>
  <c r="K3397" i="70"/>
  <c r="L3711" i="70"/>
  <c r="N3827" i="70"/>
  <c r="N2719" i="70"/>
  <c r="N2924" i="70"/>
  <c r="N3204" i="70"/>
  <c r="N3461" i="70"/>
  <c r="J3411" i="70"/>
  <c r="K3721" i="70"/>
  <c r="N3711" i="70"/>
  <c r="N3681" i="70"/>
  <c r="K3679" i="70"/>
  <c r="M3878" i="70"/>
  <c r="N3833" i="70"/>
  <c r="N3993" i="70"/>
  <c r="K4014" i="70"/>
  <c r="L3189" i="70"/>
  <c r="L3366" i="70"/>
  <c r="N3317" i="70"/>
  <c r="J3394" i="70"/>
  <c r="M3237" i="70"/>
  <c r="M3744" i="70"/>
  <c r="K4000" i="70"/>
  <c r="M3138" i="70"/>
  <c r="N3736" i="70"/>
  <c r="M4122" i="70"/>
  <c r="J3681" i="70"/>
  <c r="M4135" i="70"/>
  <c r="J4142" i="70"/>
  <c r="N3708" i="70"/>
  <c r="L3204" i="70"/>
  <c r="M3109" i="70"/>
  <c r="M2632" i="70"/>
  <c r="L2549" i="70"/>
  <c r="J2972" i="70"/>
  <c r="K2990" i="70"/>
  <c r="L3301" i="70"/>
  <c r="K3770" i="70"/>
  <c r="L2924" i="70"/>
  <c r="K2942" i="70"/>
  <c r="M3357" i="70"/>
  <c r="L3473" i="70"/>
  <c r="N3372" i="70"/>
  <c r="K3736" i="70"/>
  <c r="N3721" i="70"/>
  <c r="N3686" i="70"/>
  <c r="K3522" i="70"/>
  <c r="N3901" i="70"/>
  <c r="M3833" i="70"/>
  <c r="N3755" i="70"/>
  <c r="M3993" i="70"/>
  <c r="L2942" i="70"/>
  <c r="K3827" i="70"/>
  <c r="L3824" i="70"/>
  <c r="L3138" i="70"/>
  <c r="J4128" i="70"/>
  <c r="L4135" i="70"/>
  <c r="L4142" i="70"/>
  <c r="J3207" i="70"/>
  <c r="J3722" i="70"/>
  <c r="M4000" i="70"/>
  <c r="K3109" i="70"/>
  <c r="K3868" i="70"/>
  <c r="J3023" i="70"/>
  <c r="M3901" i="70"/>
  <c r="J3994" i="70"/>
  <c r="L2640" i="70"/>
  <c r="M2666" i="70"/>
  <c r="K3538" i="70"/>
  <c r="K3643" i="70"/>
  <c r="L3485" i="70"/>
  <c r="K3672" i="70"/>
  <c r="L3217" i="70"/>
  <c r="N3394" i="70"/>
  <c r="J3476" i="70"/>
  <c r="J3424" i="70"/>
  <c r="N3366" i="70"/>
  <c r="M3522" i="70"/>
  <c r="L3685" i="70"/>
  <c r="K3372" i="70"/>
  <c r="L3708" i="70"/>
  <c r="J3522" i="70"/>
  <c r="K3901" i="70"/>
  <c r="M3755" i="70"/>
  <c r="N3916" i="70"/>
  <c r="J2942" i="70"/>
  <c r="K3138" i="70"/>
  <c r="K4135" i="70"/>
  <c r="K4142" i="70"/>
  <c r="N3397" i="70"/>
  <c r="L3736" i="70"/>
  <c r="J3237" i="70"/>
  <c r="M3189" i="70"/>
  <c r="N4121" i="70"/>
  <c r="M3473" i="70"/>
  <c r="L3901" i="70"/>
  <c r="J4157" i="70"/>
  <c r="J3238" i="70"/>
  <c r="J3630" i="70"/>
  <c r="K3744" i="70"/>
  <c r="L4044" i="70"/>
  <c r="K2748" i="70"/>
  <c r="J2864" i="70"/>
  <c r="L2781" i="70"/>
  <c r="J3056" i="70"/>
  <c r="J2648" i="70"/>
  <c r="K3238" i="70"/>
  <c r="K3217" i="70"/>
  <c r="L3394" i="70"/>
  <c r="N3223" i="70"/>
  <c r="N3424" i="70"/>
  <c r="M3372" i="70"/>
  <c r="N3601" i="70"/>
  <c r="L3755" i="70"/>
  <c r="J3878" i="70"/>
  <c r="M3916" i="70"/>
  <c r="L3591" i="70"/>
  <c r="J3868" i="70"/>
  <c r="K4122" i="70"/>
  <c r="M4172" i="70"/>
  <c r="L3345" i="70"/>
  <c r="N4157" i="70"/>
  <c r="K3189" i="70"/>
  <c r="L4172" i="70"/>
  <c r="K4121" i="70"/>
  <c r="K2648" i="70"/>
  <c r="N3089" i="70"/>
  <c r="M2818" i="70"/>
  <c r="M3266" i="70"/>
  <c r="N3266" i="70"/>
  <c r="K3461" i="70"/>
  <c r="N3473" i="70"/>
  <c r="M3761" i="70"/>
  <c r="K3755" i="70"/>
  <c r="L3916" i="70"/>
  <c r="M3601" i="70"/>
  <c r="K3630" i="70"/>
  <c r="L3722" i="70"/>
  <c r="N4122" i="70"/>
  <c r="J3345" i="70"/>
  <c r="J3189" i="70"/>
  <c r="K3317" i="70"/>
  <c r="L2829" i="70"/>
  <c r="J3620" i="70"/>
  <c r="M3023" i="70"/>
  <c r="K2818" i="70"/>
  <c r="K3266" i="70"/>
  <c r="M3868" i="70"/>
  <c r="K3916" i="70"/>
  <c r="K3023" i="70"/>
  <c r="J3296" i="70"/>
  <c r="K3473" i="70"/>
  <c r="N3238" i="70"/>
  <c r="J4121" i="70"/>
  <c r="J2569" i="70"/>
  <c r="M3295" i="70"/>
  <c r="L3256" i="70"/>
  <c r="N3384" i="70"/>
  <c r="K3512" i="70"/>
  <c r="N3038" i="70"/>
  <c r="J3177" i="70"/>
  <c r="M3305" i="70"/>
  <c r="N3226" i="70"/>
  <c r="L3354" i="70"/>
  <c r="J3482" i="70"/>
  <c r="K3610" i="70"/>
  <c r="K3089" i="70"/>
  <c r="M3317" i="70"/>
  <c r="N3043" i="70"/>
  <c r="K3824" i="70"/>
  <c r="L3043" i="70"/>
  <c r="J3397" i="70"/>
  <c r="L4128" i="70"/>
  <c r="J3175" i="70"/>
  <c r="L3679" i="70"/>
  <c r="J2877" i="70"/>
  <c r="N2976" i="70"/>
  <c r="N3358" i="70"/>
  <c r="L3179" i="70"/>
  <c r="M3378" i="70"/>
  <c r="K3329" i="70"/>
  <c r="M3780" i="70"/>
  <c r="L3665" i="70"/>
  <c r="K3797" i="70"/>
  <c r="L3540" i="70"/>
  <c r="J3597" i="70"/>
  <c r="M3750" i="70"/>
  <c r="N3998" i="70"/>
  <c r="N2877" i="70"/>
  <c r="N3325" i="70"/>
  <c r="M3506" i="70"/>
  <c r="L3469" i="70"/>
  <c r="K3647" i="70"/>
  <c r="L3647" i="70"/>
  <c r="N3977" i="70"/>
  <c r="N3811" i="70"/>
  <c r="K3706" i="70"/>
  <c r="L3701" i="70"/>
  <c r="L3412" i="70"/>
  <c r="N3487" i="70"/>
  <c r="N3119" i="70"/>
  <c r="J4105" i="70"/>
  <c r="K3435" i="70"/>
  <c r="L3856" i="70"/>
  <c r="J3307" i="70"/>
  <c r="K3220" i="70"/>
  <c r="L3734" i="70"/>
  <c r="K3738" i="70"/>
  <c r="K3692" i="70"/>
  <c r="L3093" i="70"/>
  <c r="N3575" i="70"/>
  <c r="N2927" i="70"/>
  <c r="M3228" i="70"/>
  <c r="N3329" i="70"/>
  <c r="J3700" i="70"/>
  <c r="K3665" i="70"/>
  <c r="K3701" i="70"/>
  <c r="M3811" i="70"/>
  <c r="L3900" i="70"/>
  <c r="J3540" i="70"/>
  <c r="K3750" i="70"/>
  <c r="N4105" i="70"/>
  <c r="M3213" i="70"/>
  <c r="M3575" i="70"/>
  <c r="N3634" i="70"/>
  <c r="J3319" i="70"/>
  <c r="K3119" i="70"/>
  <c r="N3457" i="70"/>
  <c r="M3866" i="70"/>
  <c r="N3307" i="70"/>
  <c r="L3324" i="70"/>
  <c r="L4105" i="70"/>
  <c r="K3991" i="70"/>
  <c r="N3231" i="70"/>
  <c r="J3811" i="70"/>
  <c r="K3108" i="70"/>
  <c r="K3229" i="70"/>
  <c r="K3228" i="70"/>
  <c r="L3541" i="70"/>
  <c r="J3329" i="70"/>
  <c r="M3812" i="70"/>
  <c r="K3694" i="70"/>
  <c r="J3122" i="70"/>
  <c r="N3100" i="70"/>
  <c r="M3615" i="70"/>
  <c r="K3359" i="70"/>
  <c r="N3676" i="70"/>
  <c r="N3703" i="70"/>
  <c r="J4119" i="70"/>
  <c r="L4106" i="70"/>
  <c r="N3978" i="70"/>
  <c r="M2978" i="70"/>
  <c r="J3191" i="70"/>
  <c r="J3699" i="70"/>
  <c r="J3119" i="70"/>
  <c r="K4141" i="70"/>
  <c r="M3457" i="70"/>
  <c r="L3866" i="70"/>
  <c r="M3307" i="70"/>
  <c r="J3041" i="70"/>
  <c r="L3703" i="70"/>
  <c r="J2509" i="70"/>
  <c r="J3706" i="70"/>
  <c r="L4112" i="70"/>
  <c r="M3768" i="70"/>
  <c r="M3311" i="70"/>
  <c r="L3706" i="70"/>
  <c r="J2822" i="70"/>
  <c r="J3045" i="70"/>
  <c r="J3236" i="70"/>
  <c r="N3122" i="70"/>
  <c r="L3157" i="70"/>
  <c r="M3201" i="70"/>
  <c r="L3435" i="70"/>
  <c r="K3699" i="70"/>
  <c r="N3695" i="70"/>
  <c r="J4112" i="70"/>
  <c r="J3998" i="70"/>
  <c r="K3100" i="70"/>
  <c r="J3669" i="70"/>
  <c r="J3647" i="70"/>
  <c r="M3977" i="70"/>
  <c r="J3804" i="70"/>
  <c r="L4119" i="70"/>
  <c r="K4105" i="70"/>
  <c r="K3978" i="70"/>
  <c r="M4126" i="70"/>
  <c r="N3767" i="70"/>
  <c r="K3077" i="70"/>
  <c r="N3541" i="70"/>
  <c r="K3783" i="70"/>
  <c r="J3866" i="70"/>
  <c r="J3077" i="70"/>
  <c r="M3746" i="70"/>
  <c r="J4126" i="70"/>
  <c r="M4156" i="70"/>
  <c r="K3768" i="70"/>
  <c r="M2927" i="70"/>
  <c r="M4106" i="70"/>
  <c r="N3059" i="70"/>
  <c r="L2976" i="70"/>
  <c r="M3230" i="70"/>
  <c r="N3201" i="70"/>
  <c r="L3785" i="70"/>
  <c r="M3831" i="70"/>
  <c r="M3900" i="70"/>
  <c r="N3730" i="70"/>
  <c r="L3885" i="70"/>
  <c r="L3695" i="70"/>
  <c r="N3991" i="70"/>
  <c r="K3984" i="70"/>
  <c r="N4028" i="70"/>
  <c r="M3152" i="70"/>
  <c r="L3220" i="70"/>
  <c r="L3152" i="70"/>
  <c r="J3541" i="70"/>
  <c r="J3978" i="70"/>
  <c r="L3408" i="70"/>
  <c r="L3228" i="70"/>
  <c r="L3661" i="70"/>
  <c r="L4141" i="70"/>
  <c r="J3324" i="70"/>
  <c r="N2978" i="70"/>
  <c r="L3526" i="70"/>
  <c r="N3408" i="70"/>
  <c r="L3487" i="70"/>
  <c r="L3700" i="70"/>
  <c r="K3585" i="70"/>
  <c r="N3856" i="70"/>
  <c r="N3746" i="70"/>
  <c r="K3734" i="70"/>
  <c r="N3705" i="70"/>
  <c r="M3730" i="70"/>
  <c r="M3871" i="70"/>
  <c r="K3695" i="70"/>
  <c r="L4028" i="70"/>
  <c r="N3229" i="70"/>
  <c r="K3900" i="70"/>
  <c r="J3738" i="70"/>
  <c r="K3614" i="70"/>
  <c r="K3541" i="70"/>
  <c r="J4106" i="70"/>
  <c r="K3831" i="70"/>
  <c r="L3669" i="70"/>
  <c r="L3364" i="70"/>
  <c r="K3709" i="70"/>
  <c r="J3661" i="70"/>
  <c r="K3231" i="70"/>
  <c r="N3093" i="70"/>
  <c r="K3669" i="70"/>
  <c r="N3075" i="70"/>
  <c r="M3534" i="70"/>
  <c r="L2992" i="70"/>
  <c r="M3093" i="70"/>
  <c r="J3364" i="70"/>
  <c r="K3201" i="70"/>
  <c r="M3536" i="70"/>
  <c r="N3412" i="70"/>
  <c r="M3732" i="70"/>
  <c r="N3677" i="70"/>
  <c r="M3705" i="70"/>
  <c r="K3598" i="70"/>
  <c r="J3585" i="70"/>
  <c r="K3746" i="70"/>
  <c r="M3765" i="70"/>
  <c r="J3732" i="70"/>
  <c r="L3705" i="70"/>
  <c r="L3730" i="70"/>
  <c r="J3695" i="70"/>
  <c r="N4013" i="70"/>
  <c r="M4112" i="70"/>
  <c r="N3984" i="70"/>
  <c r="M3124" i="70"/>
  <c r="L3119" i="70"/>
  <c r="J3378" i="70"/>
  <c r="J3677" i="70"/>
  <c r="N3738" i="70"/>
  <c r="J3984" i="70"/>
  <c r="N4141" i="70"/>
  <c r="K3157" i="70"/>
  <c r="M3408" i="70"/>
  <c r="M3877" i="70"/>
  <c r="J4156" i="70"/>
  <c r="M3701" i="70"/>
  <c r="N3077" i="70"/>
  <c r="L4156" i="70"/>
  <c r="J3506" i="70"/>
  <c r="K2253" i="70"/>
  <c r="J2693" i="70"/>
  <c r="K3041" i="70"/>
  <c r="J3124" i="70"/>
  <c r="J3220" i="70"/>
  <c r="N3179" i="70"/>
  <c r="M3364" i="70"/>
  <c r="K3536" i="70"/>
  <c r="J3735" i="70"/>
  <c r="L3598" i="70"/>
  <c r="N3614" i="70"/>
  <c r="M3738" i="70"/>
  <c r="N3723" i="70"/>
  <c r="M3734" i="70"/>
  <c r="N3866" i="70"/>
  <c r="K3730" i="70"/>
  <c r="J3871" i="70"/>
  <c r="L3977" i="70"/>
  <c r="K4013" i="70"/>
  <c r="J3694" i="70"/>
  <c r="L3723" i="70"/>
  <c r="L3699" i="70"/>
  <c r="J3765" i="70"/>
  <c r="K4156" i="70"/>
  <c r="L3978" i="70"/>
  <c r="M3359" i="70"/>
  <c r="L3692" i="70"/>
  <c r="L3831" i="70"/>
  <c r="N2536" i="70"/>
  <c r="K3732" i="70"/>
  <c r="M2877" i="70"/>
  <c r="K3152" i="70"/>
  <c r="L3037" i="70"/>
  <c r="J3044" i="70"/>
  <c r="N3300" i="70"/>
  <c r="J3293" i="70"/>
  <c r="N3503" i="70"/>
  <c r="J3437" i="70"/>
  <c r="J3316" i="70"/>
  <c r="M3452" i="70"/>
  <c r="K3604" i="70"/>
  <c r="J3830" i="70"/>
  <c r="M3493" i="70"/>
  <c r="N3658" i="70"/>
  <c r="J3156" i="70"/>
  <c r="J3717" i="70"/>
  <c r="L3791" i="70"/>
  <c r="L3751" i="70"/>
  <c r="J3819" i="70"/>
  <c r="J3807" i="70"/>
  <c r="N3284" i="70"/>
  <c r="K3683" i="70"/>
  <c r="N3557" i="70"/>
  <c r="K3728" i="70"/>
  <c r="J3786" i="70"/>
  <c r="N3191" i="70"/>
  <c r="M3103" i="70"/>
  <c r="L3229" i="70"/>
  <c r="M3179" i="70"/>
  <c r="L3359" i="70"/>
  <c r="M3319" i="70"/>
  <c r="K3575" i="70"/>
  <c r="J3487" i="70"/>
  <c r="N3692" i="70"/>
  <c r="J3900" i="70"/>
  <c r="K3977" i="70"/>
  <c r="M3998" i="70"/>
  <c r="J3991" i="70"/>
  <c r="M3703" i="70"/>
  <c r="L3732" i="70"/>
  <c r="N3669" i="70"/>
  <c r="K3804" i="70"/>
  <c r="K4126" i="70"/>
  <c r="K3506" i="70"/>
  <c r="K3634" i="70"/>
  <c r="J3785" i="70"/>
  <c r="N3647" i="70"/>
  <c r="L3797" i="70"/>
  <c r="J3739" i="70"/>
  <c r="K3785" i="70"/>
  <c r="K2976" i="70"/>
  <c r="M3739" i="70"/>
  <c r="J3877" i="70"/>
  <c r="M3694" i="70"/>
  <c r="N3739" i="70"/>
  <c r="L2980" i="70"/>
  <c r="J2680" i="70"/>
  <c r="K3083" i="70"/>
  <c r="N3211" i="70"/>
  <c r="N3339" i="70"/>
  <c r="M3467" i="70"/>
  <c r="K3348" i="70"/>
  <c r="K3636" i="70"/>
  <c r="N3741" i="70"/>
  <c r="L3319" i="70"/>
  <c r="J3250" i="70"/>
  <c r="M3797" i="70"/>
  <c r="N3765" i="70"/>
  <c r="N3885" i="70"/>
  <c r="J3812" i="70"/>
  <c r="N3877" i="70"/>
  <c r="K4112" i="70"/>
  <c r="N4119" i="70"/>
  <c r="M3991" i="70"/>
  <c r="L3077" i="70"/>
  <c r="K3124" i="70"/>
  <c r="M3222" i="70"/>
  <c r="N3103" i="70"/>
  <c r="N3108" i="70"/>
  <c r="K3307" i="70"/>
  <c r="K3311" i="70"/>
  <c r="J3767" i="70"/>
  <c r="N3783" i="70"/>
  <c r="L3709" i="70"/>
  <c r="K3691" i="70"/>
  <c r="N3536" i="70"/>
  <c r="K3812" i="70"/>
  <c r="L3268" i="70"/>
  <c r="J3691" i="70"/>
  <c r="N3691" i="70"/>
  <c r="K3811" i="70"/>
  <c r="L3812" i="70"/>
  <c r="L3739" i="70"/>
  <c r="L3172" i="70"/>
  <c r="K3677" i="70"/>
  <c r="L3804" i="70"/>
  <c r="L4126" i="70"/>
  <c r="M2754" i="70"/>
  <c r="K3009" i="70"/>
  <c r="N3143" i="70"/>
  <c r="N3399" i="70"/>
  <c r="M3102" i="70"/>
  <c r="K3319" i="70"/>
  <c r="L3250" i="70"/>
  <c r="N3701" i="70"/>
  <c r="K3885" i="70"/>
  <c r="M3885" i="70"/>
  <c r="K3877" i="70"/>
  <c r="K3408" i="70"/>
  <c r="K3856" i="70"/>
  <c r="K3268" i="70"/>
  <c r="N3615" i="70"/>
  <c r="M4141" i="70"/>
  <c r="L3871" i="70"/>
  <c r="K4119" i="70"/>
  <c r="J3563" i="70"/>
  <c r="M3634" i="70"/>
  <c r="M3723" i="70"/>
  <c r="J3703" i="70"/>
  <c r="L3231" i="70"/>
  <c r="M2825" i="70"/>
  <c r="J2996" i="70"/>
  <c r="L3574" i="70"/>
  <c r="J3407" i="70"/>
  <c r="K3240" i="70"/>
  <c r="K3368" i="70"/>
  <c r="N3624" i="70"/>
  <c r="N3289" i="70"/>
  <c r="N3417" i="70"/>
  <c r="K3545" i="70"/>
  <c r="L3082" i="70"/>
  <c r="M3338" i="70"/>
  <c r="L3466" i="70"/>
  <c r="M3122" i="70"/>
  <c r="J3108" i="70"/>
  <c r="N3220" i="70"/>
  <c r="N3250" i="70"/>
  <c r="L3580" i="70"/>
  <c r="M3654" i="70"/>
  <c r="L3783" i="70"/>
  <c r="M3984" i="70"/>
  <c r="J2976" i="70"/>
  <c r="M3108" i="70"/>
  <c r="K3364" i="70"/>
  <c r="L3575" i="70"/>
  <c r="J3665" i="70"/>
  <c r="L3765" i="70"/>
  <c r="K3871" i="70"/>
  <c r="K3072" i="70"/>
  <c r="J2997" i="70"/>
  <c r="M3139" i="70"/>
  <c r="L3287" i="70"/>
  <c r="K3309" i="70"/>
  <c r="M3280" i="70"/>
  <c r="N3280" i="70"/>
  <c r="N3157" i="70"/>
  <c r="M3250" i="70"/>
  <c r="M3665" i="70"/>
  <c r="M3785" i="70"/>
  <c r="M3563" i="70"/>
  <c r="N3706" i="70"/>
  <c r="N3797" i="70"/>
  <c r="J3768" i="70"/>
  <c r="L3768" i="70"/>
  <c r="J3280" i="70"/>
  <c r="J3856" i="70"/>
  <c r="M3661" i="70"/>
  <c r="M3229" i="70"/>
  <c r="K3580" i="70"/>
  <c r="M2334" i="70"/>
  <c r="L2644" i="70"/>
  <c r="N3012" i="70"/>
  <c r="N3198" i="70"/>
  <c r="J3326" i="70"/>
  <c r="L3078" i="70"/>
  <c r="J3206" i="70"/>
  <c r="N3334" i="70"/>
  <c r="J3572" i="70"/>
  <c r="L3796" i="70"/>
  <c r="J3172" i="70"/>
  <c r="M3157" i="70"/>
  <c r="N3324" i="70"/>
  <c r="N3661" i="70"/>
  <c r="L3563" i="70"/>
  <c r="M3804" i="70"/>
  <c r="J3831" i="70"/>
  <c r="J3152" i="70"/>
  <c r="M3469" i="70"/>
  <c r="K3640" i="70"/>
  <c r="N2887" i="70"/>
  <c r="L2857" i="70"/>
  <c r="K3325" i="70"/>
  <c r="J3100" i="70"/>
  <c r="K3690" i="70"/>
  <c r="J3676" i="70"/>
  <c r="M3692" i="70"/>
  <c r="J3640" i="70"/>
  <c r="J4028" i="70"/>
  <c r="L3819" i="70"/>
  <c r="N3791" i="70"/>
  <c r="K3807" i="70"/>
  <c r="N3807" i="70"/>
  <c r="M3728" i="70"/>
  <c r="K3819" i="70"/>
  <c r="M3786" i="70"/>
  <c r="L3855" i="70"/>
  <c r="M2750" i="70"/>
  <c r="L3104" i="70"/>
  <c r="J3232" i="70"/>
  <c r="N3360" i="70"/>
  <c r="J3488" i="70"/>
  <c r="N3616" i="70"/>
  <c r="K3153" i="70"/>
  <c r="K3281" i="70"/>
  <c r="L3409" i="70"/>
  <c r="J3537" i="70"/>
  <c r="K3202" i="70"/>
  <c r="M3330" i="70"/>
  <c r="L3458" i="70"/>
  <c r="J3586" i="70"/>
  <c r="K3791" i="70"/>
  <c r="K3664" i="70"/>
  <c r="J3728" i="70"/>
  <c r="M3683" i="70"/>
  <c r="L3807" i="70"/>
  <c r="M3807" i="70"/>
  <c r="J3855" i="70"/>
  <c r="K3284" i="70"/>
  <c r="N3751" i="70"/>
  <c r="L3717" i="70"/>
  <c r="M3751" i="70"/>
  <c r="J2802" i="70"/>
  <c r="M3198" i="70"/>
  <c r="L3326" i="70"/>
  <c r="N3008" i="70"/>
  <c r="L2915" i="70"/>
  <c r="K2654" i="70"/>
  <c r="M3022" i="70"/>
  <c r="M3042" i="70"/>
  <c r="M3431" i="70"/>
  <c r="J2989" i="70"/>
  <c r="J3002" i="70"/>
  <c r="M2903" i="70"/>
  <c r="L3245" i="70"/>
  <c r="J3125" i="70"/>
  <c r="J3445" i="70"/>
  <c r="J3526" i="70"/>
  <c r="K3751" i="70"/>
  <c r="K3717" i="70"/>
  <c r="L3284" i="70"/>
  <c r="N3717" i="70"/>
  <c r="L2646" i="70"/>
  <c r="N2895" i="70"/>
  <c r="K3092" i="70"/>
  <c r="K3095" i="70"/>
  <c r="J3284" i="70"/>
  <c r="M3284" i="70"/>
  <c r="K3855" i="70"/>
  <c r="M3557" i="70"/>
  <c r="J3751" i="70"/>
  <c r="M3717" i="70"/>
  <c r="K3557" i="70"/>
  <c r="N3728" i="70"/>
  <c r="J3557" i="70"/>
  <c r="J3791" i="70"/>
  <c r="L3557" i="70"/>
  <c r="N3786" i="70"/>
  <c r="L3786" i="70"/>
  <c r="L3728" i="70"/>
  <c r="K3786" i="70"/>
  <c r="M3872" i="70"/>
  <c r="K3872" i="70"/>
  <c r="N3855" i="70"/>
  <c r="J3872" i="70"/>
  <c r="K2493" i="70"/>
  <c r="M3791" i="70"/>
  <c r="M2366" i="70"/>
  <c r="N2646" i="70"/>
  <c r="K3003" i="70"/>
  <c r="M2915" i="70"/>
  <c r="M3069" i="70"/>
  <c r="M3309" i="70"/>
  <c r="L3039" i="70"/>
  <c r="M3292" i="70"/>
  <c r="N3090" i="70"/>
  <c r="M3340" i="70"/>
  <c r="N3589" i="70"/>
  <c r="N3620" i="70"/>
  <c r="N3592" i="70"/>
  <c r="K3464" i="70"/>
  <c r="K3662" i="70"/>
  <c r="K3008" i="70"/>
  <c r="N3080" i="70"/>
  <c r="J3309" i="70"/>
  <c r="J3218" i="70"/>
  <c r="N3795" i="70"/>
  <c r="N3562" i="70"/>
  <c r="N3660" i="70"/>
  <c r="J3248" i="70"/>
  <c r="L3632" i="70"/>
  <c r="L3674" i="70"/>
  <c r="L3346" i="70"/>
  <c r="J3042" i="70"/>
  <c r="M3491" i="70"/>
  <c r="N3472" i="70"/>
  <c r="M3016" i="70"/>
  <c r="N3463" i="70"/>
  <c r="J3415" i="70"/>
  <c r="N3447" i="70"/>
  <c r="L2949" i="70"/>
  <c r="J3494" i="70"/>
  <c r="L3641" i="70"/>
  <c r="M3583" i="70"/>
  <c r="L3069" i="70"/>
  <c r="N2989" i="70"/>
  <c r="J3039" i="70"/>
  <c r="K3292" i="70"/>
  <c r="L3090" i="70"/>
  <c r="J3287" i="70"/>
  <c r="L3340" i="70"/>
  <c r="M3588" i="70"/>
  <c r="M3660" i="70"/>
  <c r="J3464" i="70"/>
  <c r="M3788" i="70"/>
  <c r="J3662" i="70"/>
  <c r="J3336" i="70"/>
  <c r="J3434" i="70"/>
  <c r="K3197" i="70"/>
  <c r="J3346" i="70"/>
  <c r="L3562" i="70"/>
  <c r="K3660" i="70"/>
  <c r="M3790" i="70"/>
  <c r="L3660" i="70"/>
  <c r="K3588" i="70"/>
  <c r="K3129" i="70"/>
  <c r="M3197" i="70"/>
  <c r="M3562" i="70"/>
  <c r="N3115" i="70"/>
  <c r="J3243" i="70"/>
  <c r="N3371" i="70"/>
  <c r="N3499" i="70"/>
  <c r="L3627" i="70"/>
  <c r="L3639" i="70"/>
  <c r="N3526" i="70"/>
  <c r="J2536" i="70"/>
  <c r="N2829" i="70"/>
  <c r="K3080" i="70"/>
  <c r="K3069" i="70"/>
  <c r="M2989" i="70"/>
  <c r="L3226" i="70"/>
  <c r="L3257" i="70"/>
  <c r="M3178" i="70"/>
  <c r="K3297" i="70"/>
  <c r="J3090" i="70"/>
  <c r="M3287" i="70"/>
  <c r="J3340" i="70"/>
  <c r="M3512" i="70"/>
  <c r="M3667" i="70"/>
  <c r="N3667" i="70"/>
  <c r="J3588" i="70"/>
  <c r="J3612" i="70"/>
  <c r="M3543" i="70"/>
  <c r="L2991" i="70"/>
  <c r="K2915" i="70"/>
  <c r="K3445" i="70"/>
  <c r="J3167" i="70"/>
  <c r="J3674" i="70"/>
  <c r="J3008" i="70"/>
  <c r="K2991" i="70"/>
  <c r="J3129" i="70"/>
  <c r="J3069" i="70"/>
  <c r="N3306" i="70"/>
  <c r="L3667" i="70"/>
  <c r="L3159" i="70"/>
  <c r="M3589" i="70"/>
  <c r="K3674" i="70"/>
  <c r="L3434" i="70"/>
  <c r="M2536" i="70"/>
  <c r="M2991" i="70"/>
  <c r="N2902" i="70"/>
  <c r="K2829" i="70"/>
  <c r="L2989" i="70"/>
  <c r="K3226" i="70"/>
  <c r="L3178" i="70"/>
  <c r="L3376" i="70"/>
  <c r="N3287" i="70"/>
  <c r="L3512" i="70"/>
  <c r="N3425" i="70"/>
  <c r="K3632" i="70"/>
  <c r="L3588" i="70"/>
  <c r="K3543" i="70"/>
  <c r="K3002" i="70"/>
  <c r="J3504" i="70"/>
  <c r="N3292" i="70"/>
  <c r="N3297" i="70"/>
  <c r="K3663" i="70"/>
  <c r="J3632" i="70"/>
  <c r="L3788" i="70"/>
  <c r="K3553" i="70"/>
  <c r="L3795" i="70"/>
  <c r="N3129" i="70"/>
  <c r="K2957" i="70"/>
  <c r="L3790" i="70"/>
  <c r="J2865" i="70"/>
  <c r="N2852" i="70"/>
  <c r="N3376" i="70"/>
  <c r="J3474" i="70"/>
  <c r="N3543" i="70"/>
  <c r="L3602" i="70"/>
  <c r="M3002" i="70"/>
  <c r="M3532" i="70"/>
  <c r="L3513" i="70"/>
  <c r="L3336" i="70"/>
  <c r="K3257" i="70"/>
  <c r="N3245" i="70"/>
  <c r="N3169" i="70"/>
  <c r="M3526" i="70"/>
  <c r="K3513" i="70"/>
  <c r="K3562" i="70"/>
  <c r="K3592" i="70"/>
  <c r="N3696" i="70"/>
  <c r="N3788" i="70"/>
  <c r="N3454" i="70"/>
  <c r="N2569" i="70"/>
  <c r="M2902" i="70"/>
  <c r="M3095" i="70"/>
  <c r="M3257" i="70"/>
  <c r="K3177" i="70"/>
  <c r="M3245" i="70"/>
  <c r="M3276" i="70"/>
  <c r="K3334" i="70"/>
  <c r="M3297" i="70"/>
  <c r="M3376" i="70"/>
  <c r="L3384" i="70"/>
  <c r="M3306" i="70"/>
  <c r="N3602" i="70"/>
  <c r="N3645" i="70"/>
  <c r="J2957" i="70"/>
  <c r="N3072" i="70"/>
  <c r="N3445" i="70"/>
  <c r="N2894" i="70"/>
  <c r="M3445" i="70"/>
  <c r="K3795" i="70"/>
  <c r="L3663" i="70"/>
  <c r="J3637" i="70"/>
  <c r="M3582" i="70"/>
  <c r="N3159" i="70"/>
  <c r="K3004" i="70"/>
  <c r="J3425" i="70"/>
  <c r="L2413" i="70"/>
  <c r="M2654" i="70"/>
  <c r="N2910" i="70"/>
  <c r="J3283" i="70"/>
  <c r="L3411" i="70"/>
  <c r="L3683" i="70"/>
  <c r="J3573" i="70"/>
  <c r="L3653" i="70"/>
  <c r="J3205" i="70"/>
  <c r="M2839" i="70"/>
  <c r="N2991" i="70"/>
  <c r="M3008" i="70"/>
  <c r="N2901" i="70"/>
  <c r="N2973" i="70"/>
  <c r="J3257" i="70"/>
  <c r="N3336" i="70"/>
  <c r="M3425" i="70"/>
  <c r="M3384" i="70"/>
  <c r="L3549" i="70"/>
  <c r="M3385" i="70"/>
  <c r="L3306" i="70"/>
  <c r="N3612" i="70"/>
  <c r="J3532" i="70"/>
  <c r="M3668" i="70"/>
  <c r="M3602" i="70"/>
  <c r="M3795" i="70"/>
  <c r="K3645" i="70"/>
  <c r="K3090" i="70"/>
  <c r="K3159" i="70"/>
  <c r="K3042" i="70"/>
  <c r="L3582" i="70"/>
  <c r="J3790" i="70"/>
  <c r="J3582" i="70"/>
  <c r="K3287" i="70"/>
  <c r="M3637" i="70"/>
  <c r="L3002" i="70"/>
  <c r="J3004" i="70"/>
  <c r="L3129" i="70"/>
  <c r="K3038" i="70"/>
  <c r="J2901" i="70"/>
  <c r="M2973" i="70"/>
  <c r="N3120" i="70"/>
  <c r="N3346" i="70"/>
  <c r="M3334" i="70"/>
  <c r="J3551" i="70"/>
  <c r="M3551" i="70"/>
  <c r="K3385" i="70"/>
  <c r="J3306" i="70"/>
  <c r="K3532" i="70"/>
  <c r="K3602" i="70"/>
  <c r="N3590" i="70"/>
  <c r="J3159" i="70"/>
  <c r="M3434" i="70"/>
  <c r="M3482" i="70"/>
  <c r="N3549" i="70"/>
  <c r="L3504" i="70"/>
  <c r="J2390" i="70"/>
  <c r="J2670" i="70"/>
  <c r="L2802" i="70"/>
  <c r="K2901" i="70"/>
  <c r="L2973" i="70"/>
  <c r="L3197" i="70"/>
  <c r="N3553" i="70"/>
  <c r="L3532" i="70"/>
  <c r="M3674" i="70"/>
  <c r="M3645" i="70"/>
  <c r="M3169" i="70"/>
  <c r="J3549" i="70"/>
  <c r="N3002" i="70"/>
  <c r="J3197" i="70"/>
  <c r="M3346" i="70"/>
  <c r="K3682" i="70"/>
  <c r="N3125" i="70"/>
  <c r="M3474" i="70"/>
  <c r="L3218" i="70"/>
  <c r="L3445" i="70"/>
  <c r="N2957" i="70"/>
  <c r="M3125" i="70"/>
  <c r="N3208" i="70"/>
  <c r="N3504" i="70"/>
  <c r="N3431" i="70"/>
  <c r="N3637" i="70"/>
  <c r="M3553" i="70"/>
  <c r="K3696" i="70"/>
  <c r="N2915" i="70"/>
  <c r="M3549" i="70"/>
  <c r="J3178" i="70"/>
  <c r="N3474" i="70"/>
  <c r="N2863" i="70"/>
  <c r="M2646" i="70"/>
  <c r="M2837" i="70"/>
  <c r="M2861" i="70"/>
  <c r="L2957" i="70"/>
  <c r="L3038" i="70"/>
  <c r="J3078" i="70"/>
  <c r="K3125" i="70"/>
  <c r="K3208" i="70"/>
  <c r="J3403" i="70"/>
  <c r="K3637" i="70"/>
  <c r="L3553" i="70"/>
  <c r="J3682" i="70"/>
  <c r="M3610" i="70"/>
  <c r="M3504" i="70"/>
  <c r="M3696" i="70"/>
  <c r="M3208" i="70"/>
  <c r="J3675" i="70"/>
  <c r="K3620" i="70"/>
  <c r="K3462" i="70"/>
  <c r="J2663" i="70"/>
  <c r="J2705" i="70"/>
  <c r="K3343" i="70"/>
  <c r="L3599" i="70"/>
  <c r="K2646" i="70"/>
  <c r="K2861" i="70"/>
  <c r="K2902" i="70"/>
  <c r="J3038" i="70"/>
  <c r="J3080" i="70"/>
  <c r="N3039" i="70"/>
  <c r="J3245" i="70"/>
  <c r="N3218" i="70"/>
  <c r="J3208" i="70"/>
  <c r="M3120" i="70"/>
  <c r="K3474" i="70"/>
  <c r="J3645" i="70"/>
  <c r="K3790" i="70"/>
  <c r="J3610" i="70"/>
  <c r="K3245" i="70"/>
  <c r="J3385" i="70"/>
  <c r="N3663" i="70"/>
  <c r="M3336" i="70"/>
  <c r="L3482" i="70"/>
  <c r="L3309" i="70"/>
  <c r="L3620" i="70"/>
  <c r="N3582" i="70"/>
  <c r="L3592" i="70"/>
  <c r="L2405" i="70"/>
  <c r="L3080" i="70"/>
  <c r="M3092" i="70"/>
  <c r="M3039" i="70"/>
  <c r="L3169" i="70"/>
  <c r="L3248" i="70"/>
  <c r="M3218" i="70"/>
  <c r="L3120" i="70"/>
  <c r="M3620" i="70"/>
  <c r="N3464" i="70"/>
  <c r="J3295" i="70"/>
  <c r="L3610" i="70"/>
  <c r="J3244" i="70"/>
  <c r="M3663" i="70"/>
  <c r="M3592" i="70"/>
  <c r="L2837" i="70"/>
  <c r="L3042" i="70"/>
  <c r="L3008" i="70"/>
  <c r="N3309" i="70"/>
  <c r="K3169" i="70"/>
  <c r="K3248" i="70"/>
  <c r="N3022" i="70"/>
  <c r="K3120" i="70"/>
  <c r="N3434" i="70"/>
  <c r="J3454" i="70"/>
  <c r="J3696" i="70"/>
  <c r="M3464" i="70"/>
  <c r="N3295" i="70"/>
  <c r="N3662" i="70"/>
  <c r="L3244" i="70"/>
  <c r="J3667" i="70"/>
  <c r="J3589" i="70"/>
  <c r="N3248" i="70"/>
  <c r="L3589" i="70"/>
  <c r="L2681" i="70"/>
  <c r="L2956" i="70"/>
  <c r="L2974" i="70"/>
  <c r="M3024" i="70"/>
  <c r="N3092" i="70"/>
  <c r="M3454" i="70"/>
  <c r="L3662" i="70"/>
  <c r="J2962" i="70"/>
  <c r="L2321" i="70"/>
  <c r="M2964" i="70"/>
  <c r="N3042" i="70"/>
  <c r="J2366" i="70"/>
  <c r="M2569" i="70"/>
  <c r="L2366" i="70"/>
  <c r="L2569" i="70"/>
  <c r="K2569" i="70"/>
  <c r="N2544" i="70"/>
  <c r="N2366" i="70"/>
  <c r="M2383" i="70"/>
  <c r="M2468" i="70"/>
  <c r="K2468" i="70"/>
  <c r="J2468" i="70"/>
  <c r="L3756" i="70"/>
  <c r="L3595" i="70"/>
  <c r="J2714" i="70"/>
  <c r="L3452" i="70"/>
  <c r="M2949" i="70"/>
  <c r="K3801" i="70"/>
  <c r="L3437" i="70"/>
  <c r="K3452" i="70"/>
  <c r="L3758" i="70"/>
  <c r="M3801" i="70"/>
  <c r="N3301" i="70"/>
  <c r="N3452" i="70"/>
  <c r="M3286" i="70"/>
  <c r="K3493" i="70"/>
  <c r="N3493" i="70"/>
  <c r="M3664" i="70"/>
  <c r="N3604" i="70"/>
  <c r="K3758" i="70"/>
  <c r="L3801" i="70"/>
  <c r="M3300" i="70"/>
  <c r="N3733" i="70"/>
  <c r="K3437" i="70"/>
  <c r="J3452" i="70"/>
  <c r="J3770" i="70"/>
  <c r="L3415" i="70"/>
  <c r="N3763" i="70"/>
  <c r="M3253" i="70"/>
  <c r="J3763" i="70"/>
  <c r="M3294" i="70"/>
  <c r="L3422" i="70"/>
  <c r="J3444" i="70"/>
  <c r="J3501" i="70"/>
  <c r="M3604" i="70"/>
  <c r="J3801" i="70"/>
  <c r="K3830" i="70"/>
  <c r="K3583" i="70"/>
  <c r="J3758" i="70"/>
  <c r="L3604" i="70"/>
  <c r="M3415" i="70"/>
  <c r="M3770" i="70"/>
  <c r="K3642" i="70"/>
  <c r="J3127" i="70"/>
  <c r="M3444" i="70"/>
  <c r="K3516" i="70"/>
  <c r="N3444" i="70"/>
  <c r="J3604" i="70"/>
  <c r="N3533" i="70"/>
  <c r="M3763" i="70"/>
  <c r="M3830" i="70"/>
  <c r="K3763" i="70"/>
  <c r="J3583" i="70"/>
  <c r="N3316" i="70"/>
  <c r="L3156" i="70"/>
  <c r="K3444" i="70"/>
  <c r="M3533" i="70"/>
  <c r="L3830" i="70"/>
  <c r="M3503" i="70"/>
  <c r="M3758" i="70"/>
  <c r="L3300" i="70"/>
  <c r="N3756" i="70"/>
  <c r="K3729" i="70"/>
  <c r="M3792" i="70"/>
  <c r="M3501" i="70"/>
  <c r="K3533" i="70"/>
  <c r="J3658" i="70"/>
  <c r="L3770" i="70"/>
  <c r="N3770" i="70"/>
  <c r="L3503" i="70"/>
  <c r="N3516" i="70"/>
  <c r="J3300" i="70"/>
  <c r="L3729" i="70"/>
  <c r="N3253" i="70"/>
  <c r="L3493" i="70"/>
  <c r="L3583" i="70"/>
  <c r="N3156" i="70"/>
  <c r="M3316" i="70"/>
  <c r="L3533" i="70"/>
  <c r="M3494" i="70"/>
  <c r="N3494" i="70"/>
  <c r="K3503" i="70"/>
  <c r="L3664" i="70"/>
  <c r="K3494" i="70"/>
  <c r="J3664" i="70"/>
  <c r="J3792" i="70"/>
  <c r="M3301" i="70"/>
  <c r="N3269" i="70"/>
  <c r="J3334" i="70"/>
  <c r="M3293" i="70"/>
  <c r="J3269" i="70"/>
  <c r="M3156" i="70"/>
  <c r="N3830" i="70"/>
  <c r="J3503" i="70"/>
  <c r="N3583" i="70"/>
  <c r="M3658" i="70"/>
  <c r="N3664" i="70"/>
  <c r="L3494" i="70"/>
  <c r="K3756" i="70"/>
  <c r="J3516" i="70"/>
  <c r="J3756" i="70"/>
  <c r="L3316" i="70"/>
  <c r="K3301" i="70"/>
  <c r="M3269" i="70"/>
  <c r="K3156" i="70"/>
  <c r="J3493" i="70"/>
  <c r="L3293" i="70"/>
  <c r="K3501" i="70"/>
  <c r="K3415" i="70"/>
  <c r="M3463" i="70"/>
  <c r="J3729" i="70"/>
  <c r="K3316" i="70"/>
  <c r="K3300" i="70"/>
  <c r="K3293" i="70"/>
  <c r="L3516" i="70"/>
  <c r="N3415" i="70"/>
  <c r="N3437" i="70"/>
  <c r="L3253" i="70"/>
  <c r="N3642" i="70"/>
  <c r="M3642" i="70"/>
  <c r="J3253" i="70"/>
  <c r="N3792" i="70"/>
  <c r="J3642" i="70"/>
  <c r="L3733" i="70"/>
  <c r="L3463" i="70"/>
  <c r="M3733" i="70"/>
  <c r="M3447" i="70"/>
  <c r="L3447" i="70"/>
  <c r="L3269" i="70"/>
  <c r="J3463" i="70"/>
  <c r="M3255" i="70"/>
  <c r="K3658" i="70"/>
  <c r="J3301" i="70"/>
  <c r="J3447" i="70"/>
  <c r="N3501" i="70"/>
  <c r="K3792" i="70"/>
  <c r="J3016" i="70"/>
  <c r="K3463" i="70"/>
  <c r="K3447" i="70"/>
  <c r="N3729" i="70"/>
  <c r="K3044" i="70"/>
  <c r="K3733" i="70"/>
  <c r="L3658" i="70"/>
  <c r="M3437" i="70"/>
  <c r="N2977" i="70"/>
  <c r="K2767" i="70"/>
  <c r="L2823" i="70"/>
  <c r="K2668" i="70"/>
  <c r="J3094" i="70"/>
  <c r="N3222" i="70"/>
  <c r="J3350" i="70"/>
  <c r="L2816" i="70"/>
  <c r="K3020" i="70"/>
  <c r="L3356" i="70"/>
  <c r="M2866" i="70"/>
  <c r="L3137" i="70"/>
  <c r="J3265" i="70"/>
  <c r="L2567" i="70"/>
  <c r="K2692" i="70"/>
  <c r="N2831" i="70"/>
  <c r="K2778" i="70"/>
  <c r="J3163" i="70"/>
  <c r="J3291" i="70"/>
  <c r="N3419" i="70"/>
  <c r="J3547" i="70"/>
  <c r="N3118" i="70"/>
  <c r="J3246" i="70"/>
  <c r="J3374" i="70"/>
  <c r="M3176" i="70"/>
  <c r="M2970" i="70"/>
  <c r="J3097" i="70"/>
  <c r="N3225" i="70"/>
  <c r="J3353" i="70"/>
  <c r="K3481" i="70"/>
  <c r="M3274" i="70"/>
  <c r="K2961" i="70"/>
  <c r="M2655" i="70"/>
  <c r="K2939" i="70"/>
  <c r="J2682" i="70"/>
  <c r="N2960" i="70"/>
  <c r="N2608" i="70"/>
  <c r="K3079" i="70"/>
  <c r="J2502" i="70"/>
  <c r="K2572" i="70"/>
  <c r="N2945" i="70"/>
  <c r="J3555" i="70"/>
  <c r="L3102" i="70"/>
  <c r="K3230" i="70"/>
  <c r="K3358" i="70"/>
  <c r="K3332" i="70"/>
  <c r="K2510" i="70"/>
  <c r="N2797" i="70"/>
  <c r="K3054" i="70"/>
  <c r="J3187" i="70"/>
  <c r="L3315" i="70"/>
  <c r="L3443" i="70"/>
  <c r="K3571" i="70"/>
  <c r="L3142" i="70"/>
  <c r="J3270" i="70"/>
  <c r="L3398" i="70"/>
  <c r="L3010" i="70"/>
  <c r="K3160" i="70"/>
  <c r="J3288" i="70"/>
  <c r="J3416" i="70"/>
  <c r="N3558" i="70"/>
  <c r="M3063" i="70"/>
  <c r="J3332" i="70"/>
  <c r="N3643" i="70"/>
  <c r="J3240" i="70"/>
  <c r="N2825" i="70"/>
  <c r="L3194" i="70"/>
  <c r="J3525" i="70"/>
  <c r="K2356" i="70"/>
  <c r="L2397" i="70"/>
  <c r="N2502" i="70"/>
  <c r="M2445" i="70"/>
  <c r="K2496" i="70"/>
  <c r="L2487" i="70"/>
  <c r="M3135" i="70"/>
  <c r="J3339" i="70"/>
  <c r="K2795" i="70"/>
  <c r="M2398" i="70"/>
  <c r="N2929" i="70"/>
  <c r="K2798" i="70"/>
  <c r="L2807" i="70"/>
  <c r="N2975" i="70"/>
  <c r="N3139" i="70"/>
  <c r="K3267" i="70"/>
  <c r="K3395" i="70"/>
  <c r="L3523" i="70"/>
  <c r="M3636" i="70"/>
  <c r="M3380" i="70"/>
  <c r="M3741" i="70"/>
  <c r="L3063" i="70"/>
  <c r="K3766" i="70"/>
  <c r="L2813" i="70"/>
  <c r="N2656" i="70"/>
  <c r="J3254" i="70"/>
  <c r="L3273" i="70"/>
  <c r="L3499" i="70"/>
  <c r="L3558" i="70"/>
  <c r="J3107" i="70"/>
  <c r="K3235" i="70"/>
  <c r="J3363" i="70"/>
  <c r="N3491" i="70"/>
  <c r="L3619" i="70"/>
  <c r="M3145" i="70"/>
  <c r="M3085" i="70"/>
  <c r="K3063" i="70"/>
  <c r="N3468" i="70"/>
  <c r="N3133" i="70"/>
  <c r="L3348" i="70"/>
  <c r="K3194" i="70"/>
  <c r="N3273" i="70"/>
  <c r="L3350" i="70"/>
  <c r="J3558" i="70"/>
  <c r="J3636" i="70"/>
  <c r="L3650" i="70"/>
  <c r="K2968" i="70"/>
  <c r="N3230" i="70"/>
  <c r="J3348" i="70"/>
  <c r="J3485" i="70"/>
  <c r="J3380" i="70"/>
  <c r="J3614" i="70"/>
  <c r="L3467" i="70"/>
  <c r="N3766" i="70"/>
  <c r="N3519" i="70"/>
  <c r="L3380" i="70"/>
  <c r="K3094" i="70"/>
  <c r="K3222" i="70"/>
  <c r="K3085" i="70"/>
  <c r="J3139" i="70"/>
  <c r="M3133" i="70"/>
  <c r="N3349" i="70"/>
  <c r="K3401" i="70"/>
  <c r="M3395" i="70"/>
  <c r="M3558" i="70"/>
  <c r="N3638" i="70"/>
  <c r="M3639" i="70"/>
  <c r="J2968" i="70"/>
  <c r="L3222" i="70"/>
  <c r="L3778" i="70"/>
  <c r="L2792" i="70"/>
  <c r="J3263" i="70"/>
  <c r="J2317" i="70"/>
  <c r="J2570" i="70"/>
  <c r="N3164" i="70"/>
  <c r="M2487" i="70"/>
  <c r="N3135" i="70"/>
  <c r="L3139" i="70"/>
  <c r="J3133" i="70"/>
  <c r="L3339" i="70"/>
  <c r="M3224" i="70"/>
  <c r="J3523" i="70"/>
  <c r="K3349" i="70"/>
  <c r="J3395" i="70"/>
  <c r="K3524" i="70"/>
  <c r="M3764" i="70"/>
  <c r="N3672" i="70"/>
  <c r="L3737" i="70"/>
  <c r="J3391" i="70"/>
  <c r="J3486" i="70"/>
  <c r="L3263" i="70"/>
  <c r="N3556" i="70"/>
  <c r="L3358" i="70"/>
  <c r="L3135" i="70"/>
  <c r="L3519" i="70"/>
  <c r="N3636" i="70"/>
  <c r="N3395" i="70"/>
  <c r="J3224" i="70"/>
  <c r="K3391" i="70"/>
  <c r="M3348" i="70"/>
  <c r="N2807" i="70"/>
  <c r="N2968" i="70"/>
  <c r="K3133" i="70"/>
  <c r="L3391" i="70"/>
  <c r="N3102" i="70"/>
  <c r="J3349" i="70"/>
  <c r="N3523" i="70"/>
  <c r="L3401" i="70"/>
  <c r="M3766" i="70"/>
  <c r="K3778" i="70"/>
  <c r="M2509" i="70"/>
  <c r="M3524" i="70"/>
  <c r="M3267" i="70"/>
  <c r="J3556" i="70"/>
  <c r="N3356" i="70"/>
  <c r="M2391" i="70"/>
  <c r="J3115" i="70"/>
  <c r="K3211" i="70"/>
  <c r="K3525" i="70"/>
  <c r="K2555" i="70"/>
  <c r="L2892" i="70"/>
  <c r="L3206" i="70"/>
  <c r="L3334" i="70"/>
  <c r="M3132" i="70"/>
  <c r="N3132" i="70"/>
  <c r="M2968" i="70"/>
  <c r="K3243" i="70"/>
  <c r="N3380" i="70"/>
  <c r="L3349" i="70"/>
  <c r="N3282" i="70"/>
  <c r="K3519" i="70"/>
  <c r="L3638" i="70"/>
  <c r="N3525" i="70"/>
  <c r="L3332" i="70"/>
  <c r="M3525" i="70"/>
  <c r="M3211" i="70"/>
  <c r="K3556" i="70"/>
  <c r="J3643" i="70"/>
  <c r="M3356" i="70"/>
  <c r="M3595" i="70"/>
  <c r="J3333" i="70"/>
  <c r="K3339" i="70"/>
  <c r="M3263" i="70"/>
  <c r="K2476" i="70"/>
  <c r="J2975" i="70"/>
  <c r="K3096" i="70"/>
  <c r="N3224" i="70"/>
  <c r="N3352" i="70"/>
  <c r="J3480" i="70"/>
  <c r="K3608" i="70"/>
  <c r="L3145" i="70"/>
  <c r="J3273" i="70"/>
  <c r="M3401" i="70"/>
  <c r="L3529" i="70"/>
  <c r="J3063" i="70"/>
  <c r="J3194" i="70"/>
  <c r="M3322" i="70"/>
  <c r="L3578" i="70"/>
  <c r="K3631" i="70"/>
  <c r="M3591" i="70"/>
  <c r="K3066" i="70"/>
  <c r="J3135" i="70"/>
  <c r="J3230" i="70"/>
  <c r="K3102" i="70"/>
  <c r="K3467" i="70"/>
  <c r="L3556" i="70"/>
  <c r="M3614" i="70"/>
  <c r="M3778" i="70"/>
  <c r="K3523" i="70"/>
  <c r="L3643" i="70"/>
  <c r="M3638" i="70"/>
  <c r="J3356" i="70"/>
  <c r="K3333" i="70"/>
  <c r="J3468" i="70"/>
  <c r="J3638" i="70"/>
  <c r="N3486" i="70"/>
  <c r="M3643" i="70"/>
  <c r="J3211" i="70"/>
  <c r="M3339" i="70"/>
  <c r="N3650" i="70"/>
  <c r="K3578" i="70"/>
  <c r="J3519" i="70"/>
  <c r="M3737" i="70"/>
  <c r="K3356" i="70"/>
  <c r="L3766" i="70"/>
  <c r="L3741" i="70"/>
  <c r="J3524" i="70"/>
  <c r="J3778" i="70"/>
  <c r="J3639" i="70"/>
  <c r="M2975" i="70"/>
  <c r="N3243" i="70"/>
  <c r="M3486" i="70"/>
  <c r="N3450" i="70"/>
  <c r="J3578" i="70"/>
  <c r="L2975" i="70"/>
  <c r="L3094" i="70"/>
  <c r="L3079" i="70"/>
  <c r="J3467" i="70"/>
  <c r="K3263" i="70"/>
  <c r="J2391" i="70"/>
  <c r="J3650" i="70"/>
  <c r="L2356" i="70"/>
  <c r="M2621" i="70"/>
  <c r="M2999" i="70"/>
  <c r="J2780" i="70"/>
  <c r="K3132" i="70"/>
  <c r="M3350" i="70"/>
  <c r="M3422" i="70"/>
  <c r="J3741" i="70"/>
  <c r="M3450" i="70"/>
  <c r="K2999" i="70"/>
  <c r="N3639" i="70"/>
  <c r="N3333" i="70"/>
  <c r="L3486" i="70"/>
  <c r="L3267" i="70"/>
  <c r="K3595" i="70"/>
  <c r="N3267" i="70"/>
  <c r="L3395" i="70"/>
  <c r="L3636" i="70"/>
  <c r="N2824" i="70"/>
  <c r="M2502" i="70"/>
  <c r="N2780" i="70"/>
  <c r="J3267" i="70"/>
  <c r="K3350" i="70"/>
  <c r="M3523" i="70"/>
  <c r="N3467" i="70"/>
  <c r="K3450" i="70"/>
  <c r="N3771" i="70"/>
  <c r="J3764" i="70"/>
  <c r="L3085" i="70"/>
  <c r="N3348" i="70"/>
  <c r="N3350" i="70"/>
  <c r="K3737" i="70"/>
  <c r="J3595" i="70"/>
  <c r="M3650" i="70"/>
  <c r="K3485" i="70"/>
  <c r="L2647" i="70"/>
  <c r="K2984" i="70"/>
  <c r="M3028" i="70"/>
  <c r="K2926" i="70"/>
  <c r="N3083" i="70"/>
  <c r="L3333" i="70"/>
  <c r="J3132" i="70"/>
  <c r="J3450" i="70"/>
  <c r="M3771" i="70"/>
  <c r="N3764" i="70"/>
  <c r="L3672" i="70"/>
  <c r="M3358" i="70"/>
  <c r="K3741" i="70"/>
  <c r="J3529" i="70"/>
  <c r="J2700" i="70"/>
  <c r="L3083" i="70"/>
  <c r="N3480" i="70"/>
  <c r="L3771" i="70"/>
  <c r="L3764" i="70"/>
  <c r="N3079" i="70"/>
  <c r="K3468" i="70"/>
  <c r="K3322" i="70"/>
  <c r="J3085" i="70"/>
  <c r="M3079" i="70"/>
  <c r="L3211" i="70"/>
  <c r="M2727" i="70"/>
  <c r="J2654" i="70"/>
  <c r="N3094" i="70"/>
  <c r="J3083" i="70"/>
  <c r="N3485" i="70"/>
  <c r="N3524" i="70"/>
  <c r="N3595" i="70"/>
  <c r="K3771" i="70"/>
  <c r="J3079" i="70"/>
  <c r="M3672" i="70"/>
  <c r="L2999" i="70"/>
  <c r="J2846" i="70"/>
  <c r="L2955" i="70"/>
  <c r="K2717" i="70"/>
  <c r="K3033" i="70"/>
  <c r="J2849" i="70"/>
  <c r="N3623" i="70"/>
  <c r="M3083" i="70"/>
  <c r="N3391" i="70"/>
  <c r="N3332" i="70"/>
  <c r="K3639" i="70"/>
  <c r="L2445" i="70"/>
  <c r="J2999" i="70"/>
  <c r="J3672" i="70"/>
  <c r="N3737" i="70"/>
  <c r="M3468" i="70"/>
  <c r="M2479" i="70"/>
  <c r="K3139" i="70"/>
  <c r="M3485" i="70"/>
  <c r="K2792" i="70"/>
  <c r="M2834" i="70"/>
  <c r="J2094" i="70"/>
  <c r="J2546" i="70"/>
  <c r="N2891" i="70"/>
  <c r="J3049" i="70"/>
  <c r="L2793" i="70"/>
  <c r="J2793" i="70"/>
  <c r="L3014" i="70"/>
  <c r="N3014" i="70"/>
  <c r="M3355" i="70"/>
  <c r="K3355" i="70"/>
  <c r="M3611" i="70"/>
  <c r="J3611" i="70"/>
  <c r="J3535" i="70"/>
  <c r="M3535" i="70"/>
  <c r="K2876" i="70"/>
  <c r="L2876" i="70"/>
  <c r="J3112" i="70"/>
  <c r="M3112" i="70"/>
  <c r="M3496" i="70"/>
  <c r="K3496" i="70"/>
  <c r="J3071" i="70"/>
  <c r="L3071" i="70"/>
  <c r="L3161" i="70"/>
  <c r="K3161" i="70"/>
  <c r="J3210" i="70"/>
  <c r="N3210" i="70"/>
  <c r="N3594" i="70"/>
  <c r="K3594" i="70"/>
  <c r="L3594" i="70"/>
  <c r="M3260" i="70"/>
  <c r="K3260" i="70"/>
  <c r="L3260" i="70"/>
  <c r="J3213" i="70"/>
  <c r="L3213" i="70"/>
  <c r="N3213" i="70"/>
  <c r="M3116" i="70"/>
  <c r="J3116" i="70"/>
  <c r="L2903" i="70"/>
  <c r="J2903" i="70"/>
  <c r="N2903" i="70"/>
  <c r="K2903" i="70"/>
  <c r="M3148" i="70"/>
  <c r="L3148" i="70"/>
  <c r="K3148" i="70"/>
  <c r="N3148" i="70"/>
  <c r="J3148" i="70"/>
  <c r="K2938" i="70"/>
  <c r="N2938" i="70"/>
  <c r="J2938" i="70"/>
  <c r="M2938" i="70"/>
  <c r="J3405" i="70"/>
  <c r="K3405" i="70"/>
  <c r="M3405" i="70"/>
  <c r="J3753" i="70"/>
  <c r="L3753" i="70"/>
  <c r="M3753" i="70"/>
  <c r="N3666" i="70"/>
  <c r="K3666" i="70"/>
  <c r="J3666" i="70"/>
  <c r="L3666" i="70"/>
  <c r="M3567" i="70"/>
  <c r="K3567" i="70"/>
  <c r="L3567" i="70"/>
  <c r="J3567" i="70"/>
  <c r="M3659" i="70"/>
  <c r="J3659" i="70"/>
  <c r="K3659" i="70"/>
  <c r="J3652" i="70"/>
  <c r="K3652" i="70"/>
  <c r="N3652" i="70"/>
  <c r="L3652" i="70"/>
  <c r="K3780" i="70"/>
  <c r="L3780" i="70"/>
  <c r="N3780" i="70"/>
  <c r="J3509" i="70"/>
  <c r="K3509" i="70"/>
  <c r="L3509" i="70"/>
  <c r="M3509" i="70"/>
  <c r="M3420" i="70"/>
  <c r="N3420" i="70"/>
  <c r="K3420" i="70"/>
  <c r="L3420" i="70"/>
  <c r="J3757" i="70"/>
  <c r="L3757" i="70"/>
  <c r="K3757" i="70"/>
  <c r="M3757" i="70"/>
  <c r="L3597" i="70"/>
  <c r="M3597" i="70"/>
  <c r="L3654" i="70"/>
  <c r="J3654" i="70"/>
  <c r="K3782" i="70"/>
  <c r="J3782" i="70"/>
  <c r="N3580" i="70"/>
  <c r="J3580" i="70"/>
  <c r="J3655" i="70"/>
  <c r="K3655" i="70"/>
  <c r="N3655" i="70"/>
  <c r="L3655" i="70"/>
  <c r="K3084" i="70"/>
  <c r="M3084" i="70"/>
  <c r="J3084" i="70"/>
  <c r="N3084" i="70"/>
  <c r="L3688" i="70"/>
  <c r="N3688" i="70"/>
  <c r="K3688" i="70"/>
  <c r="M3688" i="70"/>
  <c r="M2510" i="70"/>
  <c r="L2383" i="70"/>
  <c r="L2596" i="70"/>
  <c r="J2596" i="70"/>
  <c r="N2596" i="70"/>
  <c r="K2596" i="70"/>
  <c r="K3012" i="70"/>
  <c r="J3012" i="70"/>
  <c r="L3012" i="70"/>
  <c r="K2672" i="70"/>
  <c r="N2672" i="70"/>
  <c r="L3018" i="70"/>
  <c r="K3018" i="70"/>
  <c r="J3018" i="70"/>
  <c r="N3018" i="70"/>
  <c r="M3018" i="70"/>
  <c r="M3147" i="70"/>
  <c r="J3147" i="70"/>
  <c r="L3147" i="70"/>
  <c r="M3275" i="70"/>
  <c r="J3275" i="70"/>
  <c r="K3275" i="70"/>
  <c r="K3403" i="70"/>
  <c r="N3403" i="70"/>
  <c r="L3403" i="70"/>
  <c r="L3531" i="70"/>
  <c r="K3531" i="70"/>
  <c r="M3531" i="70"/>
  <c r="N3531" i="70"/>
  <c r="J3531" i="70"/>
  <c r="L3115" i="70"/>
  <c r="K3115" i="70"/>
  <c r="M3115" i="70"/>
  <c r="M3243" i="70"/>
  <c r="L3243" i="70"/>
  <c r="K3371" i="70"/>
  <c r="L3371" i="70"/>
  <c r="M3371" i="70"/>
  <c r="J3371" i="70"/>
  <c r="K3499" i="70"/>
  <c r="J3499" i="70"/>
  <c r="M3499" i="70"/>
  <c r="K3627" i="70"/>
  <c r="J3627" i="70"/>
  <c r="N3627" i="70"/>
  <c r="M3627" i="70"/>
  <c r="L3198" i="70"/>
  <c r="J3198" i="70"/>
  <c r="M3326" i="70"/>
  <c r="N3326" i="70"/>
  <c r="K3326" i="70"/>
  <c r="L3454" i="70"/>
  <c r="K3454" i="70"/>
  <c r="N3462" i="70"/>
  <c r="M3462" i="70"/>
  <c r="J3462" i="70"/>
  <c r="K3590" i="70"/>
  <c r="L3590" i="70"/>
  <c r="J3590" i="70"/>
  <c r="L3167" i="70"/>
  <c r="N3167" i="70"/>
  <c r="K3295" i="70"/>
  <c r="L3295" i="70"/>
  <c r="J3423" i="70"/>
  <c r="K3423" i="70"/>
  <c r="M3423" i="70"/>
  <c r="L3423" i="70"/>
  <c r="N3423" i="70"/>
  <c r="J2952" i="70"/>
  <c r="N2952" i="70"/>
  <c r="K2952" i="70"/>
  <c r="M2952" i="70"/>
  <c r="L2952" i="70"/>
  <c r="L3128" i="70"/>
  <c r="M3128" i="70"/>
  <c r="K3128" i="70"/>
  <c r="J3128" i="70"/>
  <c r="K3256" i="70"/>
  <c r="J3256" i="70"/>
  <c r="M3256" i="70"/>
  <c r="N3256" i="70"/>
  <c r="J3384" i="70"/>
  <c r="K3384" i="70"/>
  <c r="N3512" i="70"/>
  <c r="J3512" i="70"/>
  <c r="N3177" i="70"/>
  <c r="L3177" i="70"/>
  <c r="K3305" i="70"/>
  <c r="N3305" i="70"/>
  <c r="J3305" i="70"/>
  <c r="L3305" i="70"/>
  <c r="M3433" i="70"/>
  <c r="L3433" i="70"/>
  <c r="J3433" i="70"/>
  <c r="N3433" i="70"/>
  <c r="K3433" i="70"/>
  <c r="J3561" i="70"/>
  <c r="M3561" i="70"/>
  <c r="K3561" i="70"/>
  <c r="N3561" i="70"/>
  <c r="L3098" i="70"/>
  <c r="K3098" i="70"/>
  <c r="N3098" i="70"/>
  <c r="J3098" i="70"/>
  <c r="J3226" i="70"/>
  <c r="M3226" i="70"/>
  <c r="K3354" i="70"/>
  <c r="J3354" i="70"/>
  <c r="M3354" i="70"/>
  <c r="N3354" i="70"/>
  <c r="K3482" i="70"/>
  <c r="N3482" i="70"/>
  <c r="J3389" i="70"/>
  <c r="M3389" i="70"/>
  <c r="N3389" i="70"/>
  <c r="J3341" i="70"/>
  <c r="N3341" i="70"/>
  <c r="L3341" i="70"/>
  <c r="M3341" i="70"/>
  <c r="J3117" i="70"/>
  <c r="L3117" i="70"/>
  <c r="N3117" i="70"/>
  <c r="J3276" i="70"/>
  <c r="L3276" i="70"/>
  <c r="J3641" i="70"/>
  <c r="M3641" i="70"/>
  <c r="K3641" i="70"/>
  <c r="N3641" i="70"/>
  <c r="L3092" i="70"/>
  <c r="J3092" i="70"/>
  <c r="M3612" i="70"/>
  <c r="L3612" i="70"/>
  <c r="K3675" i="70"/>
  <c r="M3675" i="70"/>
  <c r="K2685" i="70"/>
  <c r="L2685" i="70"/>
  <c r="L3572" i="70"/>
  <c r="N3572" i="70"/>
  <c r="K3572" i="70"/>
  <c r="N3668" i="70"/>
  <c r="K3668" i="70"/>
  <c r="J3668" i="70"/>
  <c r="M3796" i="70"/>
  <c r="J3796" i="70"/>
  <c r="N3796" i="70"/>
  <c r="L3551" i="70"/>
  <c r="L3065" i="70"/>
  <c r="K3065" i="70"/>
  <c r="N3065" i="70"/>
  <c r="K2914" i="70"/>
  <c r="J2914" i="70"/>
  <c r="L2914" i="70"/>
  <c r="L3670" i="70"/>
  <c r="N3670" i="70"/>
  <c r="K3798" i="70"/>
  <c r="L3798" i="70"/>
  <c r="M3798" i="70"/>
  <c r="N3798" i="70"/>
  <c r="K3671" i="70"/>
  <c r="L3671" i="70"/>
  <c r="J3671" i="70"/>
  <c r="K3285" i="70"/>
  <c r="N3285" i="70"/>
  <c r="J3285" i="70"/>
  <c r="N3165" i="70"/>
  <c r="L3165" i="70"/>
  <c r="M3165" i="70"/>
  <c r="K3165" i="70"/>
  <c r="N3704" i="70"/>
  <c r="L3704" i="70"/>
  <c r="J3704" i="70"/>
  <c r="M2397" i="70"/>
  <c r="N2397" i="70"/>
  <c r="J2381" i="70"/>
  <c r="K2381" i="70"/>
  <c r="L2575" i="70"/>
  <c r="N2575" i="70"/>
  <c r="J2445" i="70"/>
  <c r="N2445" i="70"/>
  <c r="K2780" i="70"/>
  <c r="M2780" i="70"/>
  <c r="N2654" i="70"/>
  <c r="L2654" i="70"/>
  <c r="J2510" i="70"/>
  <c r="N2510" i="70"/>
  <c r="L2913" i="70"/>
  <c r="N2913" i="70"/>
  <c r="J2913" i="70"/>
  <c r="N2611" i="70"/>
  <c r="L2887" i="70"/>
  <c r="J2887" i="70"/>
  <c r="N2858" i="70"/>
  <c r="J2858" i="70"/>
  <c r="M2858" i="70"/>
  <c r="L2858" i="70"/>
  <c r="J3020" i="70"/>
  <c r="M3020" i="70"/>
  <c r="L3020" i="70"/>
  <c r="N3020" i="70"/>
  <c r="N2892" i="70"/>
  <c r="M2892" i="70"/>
  <c r="K2661" i="70"/>
  <c r="L2661" i="70"/>
  <c r="M2951" i="70"/>
  <c r="L2951" i="70"/>
  <c r="J2951" i="70"/>
  <c r="K2951" i="70"/>
  <c r="M2706" i="70"/>
  <c r="L2706" i="70"/>
  <c r="K2706" i="70"/>
  <c r="J2706" i="70"/>
  <c r="L2818" i="70"/>
  <c r="N2818" i="70"/>
  <c r="M2946" i="70"/>
  <c r="J2946" i="70"/>
  <c r="K2946" i="70"/>
  <c r="L3539" i="70"/>
  <c r="K3539" i="70"/>
  <c r="N3539" i="70"/>
  <c r="M3539" i="70"/>
  <c r="J3539" i="70"/>
  <c r="K2936" i="70"/>
  <c r="M2936" i="70"/>
  <c r="L3635" i="70"/>
  <c r="M3635" i="70"/>
  <c r="M3078" i="70"/>
  <c r="K3206" i="70"/>
  <c r="M3206" i="70"/>
  <c r="N3206" i="70"/>
  <c r="L3086" i="70"/>
  <c r="M3086" i="70"/>
  <c r="J3086" i="70"/>
  <c r="K3086" i="70"/>
  <c r="N3086" i="70"/>
  <c r="K3214" i="70"/>
  <c r="N3214" i="70"/>
  <c r="J3342" i="70"/>
  <c r="N3342" i="70"/>
  <c r="M3342" i="70"/>
  <c r="K3470" i="70"/>
  <c r="J3470" i="70"/>
  <c r="J3598" i="70"/>
  <c r="M3598" i="70"/>
  <c r="N3303" i="70"/>
  <c r="M3303" i="70"/>
  <c r="J3303" i="70"/>
  <c r="K3431" i="70"/>
  <c r="L3431" i="70"/>
  <c r="J3431" i="70"/>
  <c r="K3559" i="70"/>
  <c r="L3559" i="70"/>
  <c r="J3559" i="70"/>
  <c r="N3559" i="70"/>
  <c r="M3559" i="70"/>
  <c r="L2861" i="70"/>
  <c r="J2611" i="70"/>
  <c r="M2913" i="70"/>
  <c r="K2575" i="70"/>
  <c r="K3147" i="70"/>
  <c r="M2575" i="70"/>
  <c r="K2913" i="70"/>
  <c r="J2383" i="70"/>
  <c r="K2611" i="70"/>
  <c r="K3198" i="70"/>
  <c r="J2397" i="70"/>
  <c r="M2611" i="70"/>
  <c r="K2397" i="70"/>
  <c r="M3352" i="70"/>
  <c r="M3273" i="70"/>
  <c r="K3205" i="70"/>
  <c r="N3683" i="70"/>
  <c r="L3352" i="70"/>
  <c r="M3608" i="70"/>
  <c r="L3322" i="70"/>
  <c r="L3690" i="70"/>
  <c r="L3712" i="70"/>
  <c r="J2287" i="70"/>
  <c r="M2511" i="70"/>
  <c r="L3001" i="70"/>
  <c r="L3076" i="70"/>
  <c r="N3690" i="70"/>
  <c r="K3352" i="70"/>
  <c r="L3325" i="70"/>
  <c r="K2280" i="70"/>
  <c r="L2363" i="70"/>
  <c r="N2340" i="70"/>
  <c r="L2358" i="70"/>
  <c r="N2447" i="70"/>
  <c r="J2572" i="70"/>
  <c r="L2525" i="70"/>
  <c r="N2604" i="70"/>
  <c r="K2651" i="70"/>
  <c r="J2779" i="70"/>
  <c r="L2878" i="70"/>
  <c r="J2665" i="70"/>
  <c r="L2988" i="70"/>
  <c r="K2935" i="70"/>
  <c r="J3123" i="70"/>
  <c r="K3251" i="70"/>
  <c r="K3379" i="70"/>
  <c r="L3507" i="70"/>
  <c r="N3174" i="70"/>
  <c r="L3302" i="70"/>
  <c r="K3430" i="70"/>
  <c r="L3046" i="70"/>
  <c r="K3182" i="70"/>
  <c r="M3310" i="70"/>
  <c r="K3438" i="70"/>
  <c r="N3527" i="70"/>
  <c r="M3061" i="70"/>
  <c r="M3192" i="70"/>
  <c r="K3320" i="70"/>
  <c r="N3448" i="70"/>
  <c r="J3576" i="70"/>
  <c r="J3145" i="70"/>
  <c r="L3096" i="70"/>
  <c r="K2438" i="70"/>
  <c r="K2487" i="70"/>
  <c r="L2766" i="70"/>
  <c r="J2895" i="70"/>
  <c r="N2836" i="70"/>
  <c r="J2804" i="70"/>
  <c r="M3096" i="70"/>
  <c r="K3145" i="70"/>
  <c r="M3194" i="70"/>
  <c r="N3293" i="70"/>
  <c r="M3100" i="70"/>
  <c r="J3401" i="70"/>
  <c r="K3529" i="70"/>
  <c r="M3578" i="70"/>
  <c r="J3683" i="70"/>
  <c r="J3631" i="70"/>
  <c r="L3196" i="70"/>
  <c r="N2518" i="70"/>
  <c r="J2788" i="70"/>
  <c r="L3480" i="70"/>
  <c r="K3480" i="70"/>
  <c r="L3608" i="70"/>
  <c r="M3679" i="70"/>
  <c r="M3529" i="70"/>
  <c r="L2431" i="70"/>
  <c r="J2610" i="70"/>
  <c r="J2639" i="70"/>
  <c r="L2672" i="70"/>
  <c r="J2907" i="70"/>
  <c r="K3224" i="70"/>
  <c r="L2628" i="70"/>
  <c r="L2535" i="70"/>
  <c r="J3629" i="70"/>
  <c r="N3096" i="70"/>
  <c r="J3690" i="70"/>
  <c r="K2624" i="70"/>
  <c r="L2932" i="70"/>
  <c r="K2703" i="70"/>
  <c r="L2883" i="70"/>
  <c r="J2848" i="70"/>
  <c r="J2808" i="70"/>
  <c r="K3064" i="70"/>
  <c r="N3195" i="70"/>
  <c r="L3323" i="70"/>
  <c r="N3451" i="70"/>
  <c r="K3579" i="70"/>
  <c r="K3015" i="70"/>
  <c r="K2521" i="70"/>
  <c r="M3136" i="70"/>
  <c r="K3264" i="70"/>
  <c r="J3392" i="70"/>
  <c r="M3520" i="70"/>
  <c r="M2782" i="70"/>
  <c r="M3185" i="70"/>
  <c r="N3313" i="70"/>
  <c r="N3441" i="70"/>
  <c r="M3569" i="70"/>
  <c r="M2986" i="70"/>
  <c r="M2850" i="70"/>
  <c r="M3106" i="70"/>
  <c r="L3234" i="70"/>
  <c r="J3362" i="70"/>
  <c r="M3490" i="70"/>
  <c r="L3618" i="70"/>
  <c r="K3140" i="70"/>
  <c r="J3019" i="70"/>
  <c r="L3031" i="70"/>
  <c r="N3322" i="70"/>
  <c r="K2425" i="70"/>
  <c r="K2642" i="70"/>
  <c r="N2531" i="70"/>
  <c r="K2702" i="70"/>
  <c r="N2940" i="70"/>
  <c r="M3053" i="70"/>
  <c r="N3095" i="70"/>
  <c r="J3607" i="70"/>
  <c r="L2451" i="70"/>
  <c r="J2480" i="70"/>
  <c r="J2770" i="70"/>
  <c r="L2738" i="70"/>
  <c r="K2969" i="70"/>
  <c r="N3196" i="70"/>
  <c r="J2313" i="70"/>
  <c r="L2441" i="70"/>
  <c r="K2513" i="70"/>
  <c r="N2547" i="70"/>
  <c r="M2574" i="70"/>
  <c r="M2615" i="70"/>
  <c r="J2716" i="70"/>
  <c r="L3034" i="70"/>
  <c r="J3150" i="70"/>
  <c r="M3278" i="70"/>
  <c r="M3406" i="70"/>
  <c r="L3111" i="70"/>
  <c r="L3070" i="70"/>
  <c r="J2496" i="70"/>
  <c r="J2548" i="70"/>
  <c r="K2985" i="70"/>
  <c r="J2963" i="70"/>
  <c r="J3352" i="70"/>
  <c r="N3608" i="70"/>
  <c r="K3676" i="70"/>
  <c r="N2415" i="70"/>
  <c r="M2630" i="70"/>
  <c r="M2862" i="70"/>
  <c r="L2971" i="70"/>
  <c r="K2749" i="70"/>
  <c r="L3050" i="70"/>
  <c r="L3068" i="70"/>
  <c r="M2873" i="70"/>
  <c r="M3158" i="70"/>
  <c r="J3286" i="70"/>
  <c r="J3414" i="70"/>
  <c r="J3021" i="70"/>
  <c r="J3166" i="70"/>
  <c r="K3294" i="70"/>
  <c r="N3422" i="70"/>
  <c r="K3088" i="70"/>
  <c r="N3216" i="70"/>
  <c r="L3344" i="70"/>
  <c r="K3472" i="70"/>
  <c r="K3600" i="70"/>
  <c r="J3137" i="70"/>
  <c r="M3265" i="70"/>
  <c r="K3393" i="70"/>
  <c r="M3521" i="70"/>
  <c r="L3186" i="70"/>
  <c r="M3314" i="70"/>
  <c r="K3442" i="70"/>
  <c r="J3570" i="70"/>
  <c r="N3087" i="70"/>
  <c r="L3097" i="70"/>
  <c r="L3392" i="70"/>
  <c r="J3544" i="70"/>
  <c r="K3081" i="70"/>
  <c r="L3209" i="70"/>
  <c r="N3337" i="70"/>
  <c r="J3465" i="70"/>
  <c r="K3593" i="70"/>
  <c r="N3130" i="70"/>
  <c r="M3258" i="70"/>
  <c r="K3386" i="70"/>
  <c r="L3514" i="70"/>
  <c r="N3246" i="70"/>
  <c r="K2850" i="70"/>
  <c r="K3106" i="70"/>
  <c r="L3291" i="70"/>
  <c r="M2704" i="70"/>
  <c r="M3195" i="70"/>
  <c r="K3441" i="70"/>
  <c r="M3441" i="70"/>
  <c r="K2905" i="70"/>
  <c r="K2920" i="70"/>
  <c r="M2485" i="70"/>
  <c r="J2934" i="70"/>
  <c r="N3163" i="70"/>
  <c r="L2486" i="70"/>
  <c r="L2755" i="70"/>
  <c r="K3246" i="70"/>
  <c r="J3051" i="70"/>
  <c r="N3490" i="70"/>
  <c r="L2502" i="70"/>
  <c r="N2950" i="70"/>
  <c r="N2808" i="70"/>
  <c r="L3140" i="70"/>
  <c r="J3343" i="70"/>
  <c r="J2703" i="70"/>
  <c r="K2871" i="70"/>
  <c r="N3343" i="70"/>
  <c r="M2950" i="70"/>
  <c r="N3031" i="70"/>
  <c r="J3087" i="70"/>
  <c r="N3236" i="70"/>
  <c r="K3471" i="70"/>
  <c r="N3374" i="70"/>
  <c r="M3163" i="70"/>
  <c r="N3579" i="70"/>
  <c r="J2850" i="70"/>
  <c r="N3471" i="70"/>
  <c r="M2703" i="70"/>
  <c r="J3313" i="70"/>
  <c r="N3520" i="70"/>
  <c r="M3579" i="70"/>
  <c r="N2953" i="70"/>
  <c r="J3323" i="70"/>
  <c r="J3441" i="70"/>
  <c r="J2527" i="70"/>
  <c r="N2699" i="70"/>
  <c r="N2827" i="70"/>
  <c r="J2644" i="70"/>
  <c r="M2482" i="70"/>
  <c r="J2743" i="70"/>
  <c r="J2620" i="70"/>
  <c r="L2656" i="70"/>
  <c r="N2736" i="70"/>
  <c r="M3015" i="70"/>
  <c r="K3036" i="70"/>
  <c r="M3029" i="70"/>
  <c r="L3171" i="70"/>
  <c r="M3299" i="70"/>
  <c r="L3427" i="70"/>
  <c r="K3555" i="70"/>
  <c r="J3126" i="70"/>
  <c r="M3254" i="70"/>
  <c r="M3382" i="70"/>
  <c r="K2967" i="70"/>
  <c r="J3134" i="70"/>
  <c r="N3262" i="70"/>
  <c r="N3390" i="70"/>
  <c r="J3144" i="70"/>
  <c r="M3272" i="70"/>
  <c r="J3400" i="70"/>
  <c r="K3528" i="70"/>
  <c r="L3062" i="70"/>
  <c r="L3193" i="70"/>
  <c r="K2950" i="70"/>
  <c r="M3031" i="70"/>
  <c r="M3087" i="70"/>
  <c r="N3030" i="70"/>
  <c r="N3045" i="70"/>
  <c r="N3291" i="70"/>
  <c r="L3163" i="70"/>
  <c r="L3579" i="70"/>
  <c r="L2703" i="70"/>
  <c r="K3215" i="70"/>
  <c r="J3579" i="70"/>
  <c r="K2848" i="70"/>
  <c r="K3030" i="70"/>
  <c r="L3087" i="70"/>
  <c r="K2505" i="70"/>
  <c r="N2633" i="70"/>
  <c r="N2948" i="70"/>
  <c r="M2932" i="70"/>
  <c r="N2932" i="70"/>
  <c r="L3030" i="70"/>
  <c r="K3031" i="70"/>
  <c r="M3030" i="70"/>
  <c r="L3185" i="70"/>
  <c r="M3045" i="70"/>
  <c r="M3291" i="70"/>
  <c r="M3392" i="70"/>
  <c r="K2831" i="70"/>
  <c r="L3106" i="70"/>
  <c r="J3490" i="70"/>
  <c r="M3313" i="70"/>
  <c r="K2953" i="70"/>
  <c r="J3419" i="70"/>
  <c r="M3118" i="70"/>
  <c r="L3118" i="70"/>
  <c r="M3547" i="70"/>
  <c r="K2641" i="70"/>
  <c r="L3028" i="70"/>
  <c r="K3185" i="70"/>
  <c r="N3019" i="70"/>
  <c r="L3045" i="70"/>
  <c r="K3291" i="70"/>
  <c r="K3392" i="70"/>
  <c r="L2808" i="70"/>
  <c r="M2831" i="70"/>
  <c r="L3362" i="70"/>
  <c r="K3313" i="70"/>
  <c r="N3547" i="70"/>
  <c r="J2831" i="70"/>
  <c r="L3441" i="70"/>
  <c r="J2624" i="70"/>
  <c r="J2521" i="70"/>
  <c r="M2883" i="70"/>
  <c r="K2567" i="70"/>
  <c r="L2726" i="70"/>
  <c r="J2933" i="70"/>
  <c r="K3028" i="70"/>
  <c r="J3188" i="70"/>
  <c r="J3185" i="70"/>
  <c r="M3019" i="70"/>
  <c r="K3045" i="70"/>
  <c r="L3490" i="70"/>
  <c r="M3362" i="70"/>
  <c r="N3392" i="70"/>
  <c r="J3520" i="70"/>
  <c r="K2808" i="70"/>
  <c r="N3599" i="70"/>
  <c r="J3471" i="70"/>
  <c r="N3185" i="70"/>
  <c r="J3118" i="70"/>
  <c r="K2658" i="70"/>
  <c r="M3037" i="70"/>
  <c r="N3176" i="70"/>
  <c r="K3304" i="70"/>
  <c r="J3432" i="70"/>
  <c r="N3560" i="70"/>
  <c r="J2970" i="70"/>
  <c r="M3097" i="70"/>
  <c r="J3225" i="70"/>
  <c r="L3353" i="70"/>
  <c r="J3481" i="70"/>
  <c r="L3609" i="70"/>
  <c r="M3146" i="70"/>
  <c r="K3274" i="70"/>
  <c r="M3402" i="70"/>
  <c r="M3530" i="70"/>
  <c r="N2703" i="70"/>
  <c r="M2624" i="70"/>
  <c r="N3028" i="70"/>
  <c r="J3031" i="70"/>
  <c r="K3118" i="70"/>
  <c r="N2984" i="70"/>
  <c r="N3106" i="70"/>
  <c r="N3188" i="70"/>
  <c r="M3343" i="70"/>
  <c r="L3019" i="70"/>
  <c r="M3419" i="70"/>
  <c r="K3362" i="70"/>
  <c r="M3374" i="70"/>
  <c r="L3547" i="70"/>
  <c r="M2848" i="70"/>
  <c r="J2871" i="70"/>
  <c r="J2984" i="70"/>
  <c r="K3520" i="70"/>
  <c r="L3215" i="70"/>
  <c r="M2808" i="70"/>
  <c r="K3195" i="70"/>
  <c r="K3374" i="70"/>
  <c r="N3264" i="70"/>
  <c r="K3599" i="70"/>
  <c r="K3490" i="70"/>
  <c r="K3419" i="70"/>
  <c r="K2812" i="70"/>
  <c r="K2694" i="70"/>
  <c r="N2782" i="70"/>
  <c r="M2984" i="70"/>
  <c r="J3106" i="70"/>
  <c r="M3188" i="70"/>
  <c r="N3136" i="70"/>
  <c r="N3140" i="70"/>
  <c r="K3019" i="70"/>
  <c r="N3510" i="70"/>
  <c r="M3510" i="70"/>
  <c r="N2848" i="70"/>
  <c r="J3234" i="70"/>
  <c r="M3264" i="70"/>
  <c r="J3599" i="70"/>
  <c r="L2782" i="70"/>
  <c r="J2950" i="70"/>
  <c r="K3188" i="70"/>
  <c r="L3246" i="70"/>
  <c r="L3520" i="70"/>
  <c r="J3215" i="70"/>
  <c r="J2517" i="70"/>
  <c r="J2912" i="70"/>
  <c r="K2856" i="70"/>
  <c r="M2888" i="70"/>
  <c r="M3113" i="70"/>
  <c r="N3241" i="70"/>
  <c r="K3369" i="70"/>
  <c r="J3497" i="70"/>
  <c r="J3625" i="70"/>
  <c r="J3013" i="70"/>
  <c r="J3162" i="70"/>
  <c r="K3290" i="70"/>
  <c r="L3418" i="70"/>
  <c r="N3546" i="70"/>
  <c r="L3136" i="70"/>
  <c r="N3051" i="70"/>
  <c r="K3618" i="70"/>
  <c r="N3215" i="70"/>
  <c r="J3264" i="70"/>
  <c r="M3618" i="70"/>
  <c r="M3599" i="70"/>
  <c r="K2782" i="70"/>
  <c r="L2319" i="70"/>
  <c r="N2622" i="70"/>
  <c r="N2774" i="70"/>
  <c r="L2791" i="70"/>
  <c r="J3064" i="70"/>
  <c r="L2917" i="70"/>
  <c r="K2941" i="70"/>
  <c r="J2669" i="70"/>
  <c r="J2932" i="70"/>
  <c r="L2986" i="70"/>
  <c r="K2945" i="70"/>
  <c r="N2809" i="70"/>
  <c r="N3099" i="70"/>
  <c r="L3227" i="70"/>
  <c r="N3355" i="70"/>
  <c r="K3483" i="70"/>
  <c r="L3611" i="70"/>
  <c r="K3058" i="70"/>
  <c r="J3190" i="70"/>
  <c r="L3318" i="70"/>
  <c r="M3446" i="70"/>
  <c r="L2994" i="70"/>
  <c r="L3011" i="70"/>
  <c r="K3136" i="70"/>
  <c r="K3176" i="70"/>
  <c r="N2704" i="70"/>
  <c r="M3323" i="70"/>
  <c r="L3419" i="70"/>
  <c r="J3618" i="70"/>
  <c r="N3618" i="70"/>
  <c r="L2984" i="70"/>
  <c r="J3136" i="70"/>
  <c r="N3323" i="70"/>
  <c r="M3051" i="70"/>
  <c r="L3471" i="70"/>
  <c r="K2704" i="70"/>
  <c r="N3362" i="70"/>
  <c r="L3313" i="70"/>
  <c r="J3510" i="70"/>
  <c r="J3140" i="70"/>
  <c r="K3051" i="70"/>
  <c r="J2704" i="70"/>
  <c r="K3323" i="70"/>
  <c r="L3451" i="70"/>
  <c r="J3195" i="70"/>
  <c r="L3510" i="70"/>
  <c r="L2848" i="70"/>
  <c r="J2782" i="70"/>
  <c r="N3234" i="70"/>
  <c r="K3569" i="70"/>
  <c r="N3481" i="70"/>
  <c r="L3343" i="70"/>
  <c r="L3195" i="70"/>
  <c r="K3451" i="70"/>
  <c r="J2953" i="70"/>
  <c r="L2871" i="70"/>
  <c r="L2521" i="70"/>
  <c r="N2850" i="70"/>
  <c r="M3246" i="70"/>
  <c r="M3234" i="70"/>
  <c r="L3236" i="70"/>
  <c r="J3569" i="70"/>
  <c r="L2831" i="70"/>
  <c r="J3451" i="70"/>
  <c r="N3569" i="70"/>
  <c r="J3028" i="70"/>
  <c r="L2953" i="70"/>
  <c r="L2850" i="70"/>
  <c r="M3236" i="70"/>
  <c r="L3264" i="70"/>
  <c r="K3234" i="70"/>
  <c r="M3140" i="70"/>
  <c r="K3236" i="70"/>
  <c r="K3163" i="70"/>
  <c r="K3547" i="70"/>
  <c r="M3451" i="70"/>
  <c r="L3569" i="70"/>
  <c r="J2500" i="70"/>
  <c r="L2657" i="70"/>
  <c r="M2945" i="70"/>
  <c r="J3279" i="70"/>
  <c r="J3058" i="70"/>
  <c r="K2733" i="70"/>
  <c r="M2917" i="70"/>
  <c r="M2876" i="70"/>
  <c r="N3071" i="70"/>
  <c r="M3014" i="70"/>
  <c r="N3387" i="70"/>
  <c r="M3483" i="70"/>
  <c r="N3535" i="70"/>
  <c r="N3488" i="70"/>
  <c r="M2874" i="70"/>
  <c r="N2995" i="70"/>
  <c r="J3318" i="70"/>
  <c r="N3279" i="70"/>
  <c r="M2669" i="70"/>
  <c r="K3466" i="70"/>
  <c r="M2994" i="70"/>
  <c r="K2995" i="70"/>
  <c r="J3483" i="70"/>
  <c r="M2250" i="70"/>
  <c r="L2229" i="70"/>
  <c r="L2616" i="70"/>
  <c r="J2373" i="70"/>
  <c r="J2783" i="70"/>
  <c r="N3052" i="70"/>
  <c r="J3219" i="70"/>
  <c r="K3475" i="70"/>
  <c r="N3200" i="70"/>
  <c r="J3328" i="70"/>
  <c r="L3456" i="70"/>
  <c r="N3584" i="70"/>
  <c r="L2925" i="70"/>
  <c r="K3121" i="70"/>
  <c r="K3249" i="70"/>
  <c r="L3377" i="70"/>
  <c r="M3505" i="70"/>
  <c r="M3633" i="70"/>
  <c r="K3170" i="70"/>
  <c r="N3298" i="70"/>
  <c r="K3426" i="70"/>
  <c r="N3554" i="70"/>
  <c r="L2959" i="70"/>
  <c r="J2486" i="70"/>
  <c r="K2809" i="70"/>
  <c r="N2813" i="70"/>
  <c r="N3064" i="70"/>
  <c r="M3071" i="70"/>
  <c r="K3014" i="70"/>
  <c r="N3151" i="70"/>
  <c r="L3259" i="70"/>
  <c r="M3368" i="70"/>
  <c r="L2852" i="70"/>
  <c r="K2994" i="70"/>
  <c r="M3624" i="70"/>
  <c r="L2825" i="70"/>
  <c r="K3535" i="70"/>
  <c r="M2449" i="70"/>
  <c r="K2486" i="70"/>
  <c r="N2755" i="70"/>
  <c r="L2730" i="70"/>
  <c r="M2793" i="70"/>
  <c r="L2669" i="70"/>
  <c r="N2486" i="70"/>
  <c r="J2809" i="70"/>
  <c r="M2813" i="70"/>
  <c r="J2945" i="70"/>
  <c r="K3071" i="70"/>
  <c r="J3014" i="70"/>
  <c r="M3151" i="70"/>
  <c r="L3338" i="70"/>
  <c r="M3515" i="70"/>
  <c r="M3407" i="70"/>
  <c r="N3483" i="70"/>
  <c r="N3161" i="70"/>
  <c r="L3112" i="70"/>
  <c r="L2945" i="70"/>
  <c r="J3594" i="70"/>
  <c r="N2876" i="70"/>
  <c r="K3151" i="70"/>
  <c r="J2852" i="70"/>
  <c r="L3131" i="70"/>
  <c r="L3624" i="70"/>
  <c r="L3017" i="70"/>
  <c r="J3099" i="70"/>
  <c r="J2266" i="70"/>
  <c r="M2529" i="70"/>
  <c r="M2776" i="70"/>
  <c r="N2746" i="70"/>
  <c r="N2917" i="70"/>
  <c r="M2941" i="70"/>
  <c r="M3161" i="70"/>
  <c r="M3574" i="70"/>
  <c r="J2917" i="70"/>
  <c r="N2793" i="70"/>
  <c r="K3338" i="70"/>
  <c r="L3417" i="70"/>
  <c r="J2733" i="70"/>
  <c r="L3379" i="70"/>
  <c r="N2986" i="70"/>
  <c r="N3446" i="70"/>
  <c r="K3624" i="70"/>
  <c r="J3446" i="70"/>
  <c r="J2986" i="70"/>
  <c r="M3259" i="70"/>
  <c r="M3594" i="70"/>
  <c r="L2537" i="70"/>
  <c r="L2899" i="70"/>
  <c r="N2669" i="70"/>
  <c r="K2852" i="70"/>
  <c r="M3210" i="70"/>
  <c r="M3387" i="70"/>
  <c r="K3417" i="70"/>
  <c r="N3496" i="70"/>
  <c r="J3355" i="70"/>
  <c r="K3446" i="70"/>
  <c r="K3515" i="70"/>
  <c r="M2458" i="70"/>
  <c r="J2791" i="70"/>
  <c r="M2995" i="70"/>
  <c r="K2932" i="70"/>
  <c r="K3011" i="70"/>
  <c r="J3227" i="70"/>
  <c r="M3466" i="70"/>
  <c r="M3099" i="70"/>
  <c r="N3545" i="70"/>
  <c r="K3611" i="70"/>
  <c r="N3240" i="70"/>
  <c r="J3417" i="70"/>
  <c r="L3535" i="70"/>
  <c r="J3259" i="70"/>
  <c r="J3151" i="70"/>
  <c r="J3338" i="70"/>
  <c r="M3011" i="70"/>
  <c r="K2622" i="70"/>
  <c r="K2669" i="70"/>
  <c r="L2733" i="70"/>
  <c r="M2791" i="70"/>
  <c r="K2825" i="70"/>
  <c r="N2994" i="70"/>
  <c r="J2941" i="70"/>
  <c r="L3210" i="70"/>
  <c r="J3289" i="70"/>
  <c r="N3407" i="70"/>
  <c r="J3624" i="70"/>
  <c r="J2994" i="70"/>
  <c r="N2791" i="70"/>
  <c r="K2986" i="70"/>
  <c r="K2996" i="70"/>
  <c r="J3466" i="70"/>
  <c r="K3099" i="70"/>
  <c r="M3082" i="70"/>
  <c r="L3483" i="70"/>
  <c r="M3545" i="70"/>
  <c r="K3227" i="70"/>
  <c r="L3265" i="70"/>
  <c r="M3064" i="70"/>
  <c r="M3131" i="70"/>
  <c r="L3190" i="70"/>
  <c r="N3137" i="70"/>
  <c r="L2995" i="70"/>
  <c r="J2825" i="70"/>
  <c r="L2855" i="70"/>
  <c r="K3210" i="70"/>
  <c r="N3227" i="70"/>
  <c r="L3407" i="70"/>
  <c r="J3515" i="70"/>
  <c r="K3017" i="70"/>
  <c r="J3574" i="70"/>
  <c r="M3227" i="70"/>
  <c r="L3368" i="70"/>
  <c r="J3082" i="70"/>
  <c r="L3240" i="70"/>
  <c r="M3190" i="70"/>
  <c r="K3131" i="70"/>
  <c r="L2458" i="70"/>
  <c r="N3088" i="70"/>
  <c r="N2941" i="70"/>
  <c r="N2996" i="70"/>
  <c r="N3017" i="70"/>
  <c r="K3112" i="70"/>
  <c r="L3099" i="70"/>
  <c r="N3338" i="70"/>
  <c r="K3259" i="70"/>
  <c r="N3515" i="70"/>
  <c r="K2874" i="70"/>
  <c r="L2874" i="70"/>
  <c r="J3496" i="70"/>
  <c r="M3289" i="70"/>
  <c r="K2385" i="70"/>
  <c r="M2852" i="70"/>
  <c r="M2996" i="70"/>
  <c r="M3017" i="70"/>
  <c r="N3082" i="70"/>
  <c r="N3466" i="70"/>
  <c r="N3011" i="70"/>
  <c r="J3131" i="70"/>
  <c r="J3545" i="70"/>
  <c r="K3289" i="70"/>
  <c r="J3011" i="70"/>
  <c r="L3545" i="70"/>
  <c r="J3387" i="70"/>
  <c r="L3064" i="70"/>
  <c r="K2917" i="70"/>
  <c r="M3111" i="70"/>
  <c r="J2302" i="70"/>
  <c r="M2319" i="70"/>
  <c r="J2627" i="70"/>
  <c r="K2334" i="70"/>
  <c r="M2476" i="70"/>
  <c r="L2527" i="70"/>
  <c r="L2827" i="70"/>
  <c r="N2593" i="70"/>
  <c r="N2784" i="70"/>
  <c r="K2650" i="70"/>
  <c r="L2700" i="70"/>
  <c r="N2317" i="70"/>
  <c r="J2333" i="70"/>
  <c r="K2570" i="70"/>
  <c r="J2647" i="70"/>
  <c r="L2509" i="70"/>
  <c r="L2916" i="70"/>
  <c r="K2735" i="70"/>
  <c r="K2929" i="70"/>
  <c r="J2798" i="70"/>
  <c r="K2817" i="70"/>
  <c r="L2775" i="70"/>
  <c r="J3027" i="70"/>
  <c r="N3058" i="70"/>
  <c r="M3318" i="70"/>
  <c r="K3082" i="70"/>
  <c r="M3279" i="70"/>
  <c r="K3318" i="70"/>
  <c r="N3318" i="70"/>
  <c r="K2338" i="70"/>
  <c r="L2576" i="70"/>
  <c r="N2618" i="70"/>
  <c r="J2876" i="70"/>
  <c r="N3112" i="70"/>
  <c r="N3574" i="70"/>
  <c r="N2874" i="70"/>
  <c r="K2458" i="70"/>
  <c r="N2427" i="70"/>
  <c r="K2454" i="70"/>
  <c r="J2636" i="70"/>
  <c r="M2648" i="70"/>
  <c r="M2755" i="70"/>
  <c r="L3058" i="70"/>
  <c r="N3611" i="70"/>
  <c r="M3058" i="70"/>
  <c r="N3368" i="70"/>
  <c r="K3279" i="70"/>
  <c r="N3190" i="70"/>
  <c r="N3530" i="70"/>
  <c r="L2379" i="70"/>
  <c r="N2528" i="70"/>
  <c r="M2423" i="70"/>
  <c r="J2674" i="70"/>
  <c r="K2855" i="70"/>
  <c r="N2737" i="70"/>
  <c r="L2869" i="70"/>
  <c r="J2805" i="70"/>
  <c r="N3459" i="70"/>
  <c r="J3587" i="70"/>
  <c r="K2947" i="70"/>
  <c r="J3184" i="70"/>
  <c r="L3312" i="70"/>
  <c r="N3440" i="70"/>
  <c r="K3568" i="70"/>
  <c r="M2983" i="70"/>
  <c r="J2840" i="70"/>
  <c r="K3105" i="70"/>
  <c r="J3233" i="70"/>
  <c r="L3361" i="70"/>
  <c r="L3489" i="70"/>
  <c r="N3617" i="70"/>
  <c r="N3321" i="70"/>
  <c r="J3449" i="70"/>
  <c r="L3577" i="70"/>
  <c r="M3000" i="70"/>
  <c r="M3154" i="70"/>
  <c r="M3282" i="70"/>
  <c r="K3410" i="70"/>
  <c r="J3538" i="70"/>
  <c r="M3114" i="70"/>
  <c r="M3242" i="70"/>
  <c r="N3370" i="70"/>
  <c r="J3498" i="70"/>
  <c r="J3626" i="70"/>
  <c r="K3190" i="70"/>
  <c r="L2867" i="70"/>
  <c r="M2405" i="70"/>
  <c r="N2431" i="70"/>
  <c r="L2476" i="70"/>
  <c r="J2656" i="70"/>
  <c r="L2834" i="70"/>
  <c r="N2939" i="70"/>
  <c r="L2940" i="70"/>
  <c r="N2644" i="70"/>
  <c r="J2625" i="70"/>
  <c r="M2855" i="70"/>
  <c r="L3126" i="70"/>
  <c r="K3242" i="70"/>
  <c r="J3262" i="70"/>
  <c r="N3361" i="70"/>
  <c r="L3400" i="70"/>
  <c r="K3282" i="70"/>
  <c r="L3626" i="70"/>
  <c r="K2391" i="70"/>
  <c r="L2570" i="70"/>
  <c r="J2967" i="70"/>
  <c r="K3361" i="70"/>
  <c r="N3449" i="70"/>
  <c r="J2834" i="70"/>
  <c r="L3617" i="70"/>
  <c r="M2656" i="70"/>
  <c r="J2983" i="70"/>
  <c r="J3410" i="70"/>
  <c r="M2736" i="70"/>
  <c r="L2736" i="70"/>
  <c r="K2960" i="70"/>
  <c r="M3184" i="70"/>
  <c r="M2650" i="70"/>
  <c r="L2668" i="70"/>
  <c r="M2775" i="70"/>
  <c r="N2735" i="70"/>
  <c r="M2817" i="70"/>
  <c r="J2827" i="70"/>
  <c r="K3427" i="70"/>
  <c r="J2960" i="70"/>
  <c r="M2269" i="70"/>
  <c r="J2530" i="70"/>
  <c r="N2898" i="70"/>
  <c r="K2527" i="70"/>
  <c r="J2476" i="70"/>
  <c r="K2670" i="70"/>
  <c r="K2834" i="70"/>
  <c r="M2644" i="70"/>
  <c r="M2625" i="70"/>
  <c r="N2855" i="70"/>
  <c r="N3171" i="70"/>
  <c r="K3351" i="70"/>
  <c r="N3410" i="70"/>
  <c r="K3626" i="70"/>
  <c r="L2391" i="70"/>
  <c r="M2792" i="70"/>
  <c r="K3000" i="70"/>
  <c r="K3134" i="70"/>
  <c r="K3114" i="70"/>
  <c r="L3370" i="70"/>
  <c r="M3233" i="70"/>
  <c r="M2700" i="70"/>
  <c r="J2926" i="70"/>
  <c r="J3114" i="70"/>
  <c r="K3489" i="70"/>
  <c r="L3254" i="70"/>
  <c r="K2958" i="70"/>
  <c r="K3479" i="70"/>
  <c r="L2828" i="70"/>
  <c r="M3074" i="70"/>
  <c r="J3203" i="70"/>
  <c r="L3331" i="70"/>
  <c r="L3459" i="70"/>
  <c r="L3587" i="70"/>
  <c r="N3006" i="70"/>
  <c r="N2674" i="70"/>
  <c r="K2736" i="70"/>
  <c r="N3607" i="70"/>
  <c r="K2697" i="70"/>
  <c r="M2907" i="70"/>
  <c r="K2644" i="70"/>
  <c r="L2625" i="70"/>
  <c r="L3029" i="70"/>
  <c r="M3171" i="70"/>
  <c r="J3390" i="70"/>
  <c r="L3410" i="70"/>
  <c r="M3443" i="70"/>
  <c r="N3427" i="70"/>
  <c r="J2431" i="70"/>
  <c r="L2817" i="70"/>
  <c r="J3440" i="70"/>
  <c r="J3426" i="70"/>
  <c r="M3390" i="70"/>
  <c r="M3607" i="70"/>
  <c r="J3568" i="70"/>
  <c r="M2670" i="70"/>
  <c r="N2625" i="70"/>
  <c r="N3134" i="70"/>
  <c r="M2737" i="70"/>
  <c r="N3114" i="70"/>
  <c r="L3000" i="70"/>
  <c r="N2840" i="70"/>
  <c r="M2332" i="70"/>
  <c r="K2375" i="70"/>
  <c r="L2439" i="70"/>
  <c r="L2751" i="70"/>
  <c r="L2821" i="70"/>
  <c r="J3048" i="70"/>
  <c r="K2674" i="70"/>
  <c r="K2700" i="70"/>
  <c r="N3154" i="70"/>
  <c r="K3029" i="70"/>
  <c r="J3171" i="70"/>
  <c r="M3555" i="70"/>
  <c r="N3587" i="70"/>
  <c r="J2423" i="70"/>
  <c r="J3000" i="70"/>
  <c r="J2479" i="70"/>
  <c r="N3184" i="70"/>
  <c r="N3242" i="70"/>
  <c r="M3361" i="70"/>
  <c r="N2700" i="70"/>
  <c r="L2655" i="70"/>
  <c r="J2737" i="70"/>
  <c r="J2939" i="70"/>
  <c r="N3193" i="70"/>
  <c r="N3233" i="70"/>
  <c r="N3029" i="70"/>
  <c r="J2869" i="70"/>
  <c r="L2967" i="70"/>
  <c r="L2579" i="70"/>
  <c r="M2497" i="70"/>
  <c r="M2845" i="70"/>
  <c r="L2930" i="70"/>
  <c r="K2805" i="70"/>
  <c r="N2302" i="70"/>
  <c r="N2621" i="70"/>
  <c r="K2840" i="70"/>
  <c r="N2805" i="70"/>
  <c r="K2869" i="70"/>
  <c r="J3029" i="70"/>
  <c r="K3254" i="70"/>
  <c r="N3479" i="70"/>
  <c r="M3427" i="70"/>
  <c r="L3440" i="70"/>
  <c r="K3382" i="70"/>
  <c r="M2431" i="70"/>
  <c r="K2479" i="70"/>
  <c r="M3321" i="70"/>
  <c r="J3361" i="70"/>
  <c r="J3514" i="70"/>
  <c r="J2735" i="70"/>
  <c r="L3449" i="70"/>
  <c r="L3382" i="70"/>
  <c r="J3242" i="70"/>
  <c r="M3134" i="70"/>
  <c r="L3233" i="70"/>
  <c r="N2334" i="70"/>
  <c r="M2699" i="70"/>
  <c r="J2334" i="70"/>
  <c r="K2621" i="70"/>
  <c r="M2805" i="70"/>
  <c r="M2939" i="70"/>
  <c r="M2869" i="70"/>
  <c r="M3144" i="70"/>
  <c r="N3061" i="70"/>
  <c r="J3427" i="70"/>
  <c r="M3449" i="70"/>
  <c r="J3382" i="70"/>
  <c r="J2655" i="70"/>
  <c r="L2670" i="70"/>
  <c r="J2699" i="70"/>
  <c r="L3262" i="70"/>
  <c r="M3554" i="70"/>
  <c r="J2792" i="70"/>
  <c r="J3095" i="70"/>
  <c r="L3059" i="70"/>
  <c r="J3036" i="70"/>
  <c r="L3390" i="70"/>
  <c r="N3036" i="70"/>
  <c r="K3321" i="70"/>
  <c r="L3607" i="70"/>
  <c r="J3105" i="70"/>
  <c r="M2682" i="70"/>
  <c r="L3015" i="70"/>
  <c r="K3337" i="70"/>
  <c r="K2333" i="70"/>
  <c r="K2398" i="70"/>
  <c r="L2477" i="70"/>
  <c r="N2423" i="70"/>
  <c r="N2610" i="70"/>
  <c r="M2570" i="70"/>
  <c r="N2798" i="70"/>
  <c r="N2655" i="70"/>
  <c r="L2334" i="70"/>
  <c r="J2621" i="70"/>
  <c r="K2940" i="70"/>
  <c r="M2940" i="70"/>
  <c r="M2961" i="70"/>
  <c r="N3062" i="70"/>
  <c r="N3054" i="70"/>
  <c r="N3126" i="70"/>
  <c r="M3370" i="70"/>
  <c r="K3449" i="70"/>
  <c r="K3607" i="70"/>
  <c r="N3577" i="70"/>
  <c r="N3555" i="70"/>
  <c r="K2423" i="70"/>
  <c r="M2627" i="70"/>
  <c r="K2737" i="70"/>
  <c r="J2940" i="70"/>
  <c r="N3498" i="70"/>
  <c r="L3114" i="70"/>
  <c r="L3479" i="70"/>
  <c r="L3144" i="70"/>
  <c r="J2961" i="70"/>
  <c r="K3062" i="70"/>
  <c r="L3321" i="70"/>
  <c r="L2983" i="70"/>
  <c r="L2423" i="70"/>
  <c r="N3320" i="70"/>
  <c r="M2364" i="70"/>
  <c r="N2319" i="70"/>
  <c r="K2431" i="70"/>
  <c r="K2509" i="70"/>
  <c r="N2639" i="70"/>
  <c r="K2620" i="70"/>
  <c r="K2528" i="70"/>
  <c r="N2869" i="70"/>
  <c r="M2916" i="70"/>
  <c r="L2961" i="70"/>
  <c r="K3144" i="70"/>
  <c r="M3062" i="70"/>
  <c r="L3054" i="70"/>
  <c r="M3126" i="70"/>
  <c r="N3254" i="70"/>
  <c r="M3193" i="70"/>
  <c r="L3568" i="70"/>
  <c r="J3370" i="70"/>
  <c r="N3489" i="70"/>
  <c r="M3337" i="70"/>
  <c r="L2528" i="70"/>
  <c r="L2627" i="70"/>
  <c r="K2983" i="70"/>
  <c r="J3154" i="70"/>
  <c r="J2958" i="70"/>
  <c r="N3027" i="70"/>
  <c r="L3027" i="70"/>
  <c r="M3617" i="70"/>
  <c r="M3440" i="70"/>
  <c r="L3154" i="70"/>
  <c r="M3410" i="70"/>
  <c r="J3272" i="70"/>
  <c r="M2528" i="70"/>
  <c r="M2639" i="70"/>
  <c r="M2672" i="70"/>
  <c r="N2916" i="70"/>
  <c r="N2958" i="70"/>
  <c r="M2960" i="70"/>
  <c r="N2961" i="70"/>
  <c r="K3016" i="70"/>
  <c r="J3062" i="70"/>
  <c r="L3095" i="70"/>
  <c r="L3184" i="70"/>
  <c r="K3126" i="70"/>
  <c r="K3193" i="70"/>
  <c r="L3271" i="70"/>
  <c r="N3568" i="70"/>
  <c r="N3367" i="70"/>
  <c r="J2736" i="70"/>
  <c r="L2593" i="70"/>
  <c r="M2840" i="70"/>
  <c r="K2827" i="70"/>
  <c r="M2827" i="70"/>
  <c r="M2798" i="70"/>
  <c r="N3053" i="70"/>
  <c r="J3321" i="70"/>
  <c r="M2958" i="70"/>
  <c r="M3027" i="70"/>
  <c r="L3081" i="70"/>
  <c r="J3489" i="70"/>
  <c r="N3312" i="70"/>
  <c r="J2916" i="70"/>
  <c r="K3171" i="70"/>
  <c r="L2743" i="70"/>
  <c r="N2570" i="70"/>
  <c r="N3382" i="70"/>
  <c r="J2890" i="70"/>
  <c r="L2840" i="70"/>
  <c r="M3059" i="70"/>
  <c r="K3027" i="70"/>
  <c r="K3312" i="70"/>
  <c r="J3351" i="70"/>
  <c r="M2317" i="70"/>
  <c r="J2929" i="70"/>
  <c r="N2983" i="70"/>
  <c r="N2926" i="70"/>
  <c r="L3016" i="70"/>
  <c r="L3053" i="70"/>
  <c r="J3054" i="70"/>
  <c r="M3105" i="70"/>
  <c r="J3249" i="70"/>
  <c r="N3528" i="70"/>
  <c r="J3617" i="70"/>
  <c r="L3528" i="70"/>
  <c r="J3577" i="70"/>
  <c r="N3538" i="70"/>
  <c r="K3400" i="70"/>
  <c r="K2916" i="70"/>
  <c r="L2682" i="70"/>
  <c r="M3036" i="70"/>
  <c r="K3059" i="70"/>
  <c r="N3351" i="70"/>
  <c r="L3282" i="70"/>
  <c r="K3299" i="70"/>
  <c r="M3498" i="70"/>
  <c r="K3498" i="70"/>
  <c r="J3312" i="70"/>
  <c r="K2699" i="70"/>
  <c r="L3351" i="70"/>
  <c r="N3299" i="70"/>
  <c r="M2396" i="70"/>
  <c r="J2293" i="70"/>
  <c r="N3400" i="70"/>
  <c r="N2682" i="70"/>
  <c r="N3016" i="70"/>
  <c r="J3053" i="70"/>
  <c r="K3272" i="70"/>
  <c r="L3498" i="70"/>
  <c r="K3390" i="70"/>
  <c r="L2317" i="70"/>
  <c r="K2610" i="70"/>
  <c r="L2939" i="70"/>
  <c r="L2907" i="70"/>
  <c r="K3053" i="70"/>
  <c r="L3105" i="70"/>
  <c r="L3272" i="70"/>
  <c r="N3272" i="70"/>
  <c r="M3223" i="70"/>
  <c r="M3528" i="70"/>
  <c r="M3538" i="70"/>
  <c r="N3518" i="70"/>
  <c r="L3555" i="70"/>
  <c r="M3400" i="70"/>
  <c r="N2743" i="70"/>
  <c r="K2682" i="70"/>
  <c r="J3015" i="70"/>
  <c r="J3059" i="70"/>
  <c r="M3312" i="70"/>
  <c r="J2672" i="70"/>
  <c r="K3262" i="70"/>
  <c r="N2333" i="70"/>
  <c r="J2607" i="70"/>
  <c r="J2410" i="70"/>
  <c r="K2317" i="70"/>
  <c r="N3015" i="70"/>
  <c r="L3223" i="70"/>
  <c r="M3479" i="70"/>
  <c r="L3538" i="70"/>
  <c r="L3518" i="70"/>
  <c r="L2479" i="70"/>
  <c r="L3036" i="70"/>
  <c r="M3584" i="70"/>
  <c r="K2907" i="70"/>
  <c r="J3299" i="70"/>
  <c r="N3430" i="70"/>
  <c r="N2506" i="70"/>
  <c r="N2519" i="70"/>
  <c r="N2647" i="70"/>
  <c r="L2610" i="70"/>
  <c r="K3142" i="70"/>
  <c r="L3299" i="70"/>
  <c r="L3187" i="70"/>
  <c r="L2639" i="70"/>
  <c r="J3010" i="70"/>
  <c r="L3495" i="70"/>
  <c r="N3251" i="70"/>
  <c r="K2543" i="70"/>
  <c r="J2947" i="70"/>
  <c r="M3070" i="70"/>
  <c r="L3235" i="70"/>
  <c r="K3037" i="70"/>
  <c r="M3054" i="70"/>
  <c r="K3097" i="70"/>
  <c r="L3127" i="70"/>
  <c r="J3176" i="70"/>
  <c r="N3274" i="70"/>
  <c r="N3286" i="70"/>
  <c r="M3398" i="70"/>
  <c r="M3481" i="70"/>
  <c r="L3278" i="70"/>
  <c r="J3337" i="70"/>
  <c r="K3422" i="70"/>
  <c r="K3587" i="70"/>
  <c r="N3344" i="70"/>
  <c r="J3258" i="70"/>
  <c r="M3465" i="70"/>
  <c r="J3554" i="70"/>
  <c r="M3010" i="70"/>
  <c r="L3294" i="70"/>
  <c r="M3200" i="70"/>
  <c r="M3414" i="70"/>
  <c r="K3544" i="70"/>
  <c r="K2993" i="70"/>
  <c r="L3074" i="70"/>
  <c r="M2925" i="70"/>
  <c r="M3088" i="70"/>
  <c r="N3265" i="70"/>
  <c r="N3209" i="70"/>
  <c r="K3258" i="70"/>
  <c r="M3353" i="70"/>
  <c r="N3097" i="70"/>
  <c r="N3363" i="70"/>
  <c r="J3406" i="70"/>
  <c r="M3209" i="70"/>
  <c r="L3274" i="70"/>
  <c r="M3472" i="70"/>
  <c r="K3286" i="70"/>
  <c r="M3456" i="70"/>
  <c r="K3491" i="70"/>
  <c r="J3443" i="70"/>
  <c r="M3367" i="70"/>
  <c r="K3633" i="70"/>
  <c r="M3587" i="70"/>
  <c r="K3353" i="70"/>
  <c r="M3623" i="70"/>
  <c r="K3270" i="70"/>
  <c r="L3166" i="70"/>
  <c r="L3146" i="70"/>
  <c r="L3521" i="70"/>
  <c r="M3544" i="70"/>
  <c r="J3505" i="70"/>
  <c r="K3530" i="70"/>
  <c r="L3554" i="70"/>
  <c r="K2823" i="70"/>
  <c r="N3111" i="70"/>
  <c r="K3107" i="70"/>
  <c r="L3544" i="70"/>
  <c r="K3288" i="70"/>
  <c r="L3107" i="70"/>
  <c r="K3609" i="70"/>
  <c r="J3294" i="70"/>
  <c r="L3249" i="70"/>
  <c r="N2270" i="70"/>
  <c r="K2771" i="70"/>
  <c r="N2597" i="70"/>
  <c r="N2752" i="70"/>
  <c r="N2979" i="70"/>
  <c r="M2826" i="70"/>
  <c r="N2893" i="70"/>
  <c r="K2954" i="70"/>
  <c r="N3170" i="70"/>
  <c r="L3088" i="70"/>
  <c r="J3158" i="70"/>
  <c r="L3216" i="70"/>
  <c r="L3314" i="70"/>
  <c r="N3288" i="70"/>
  <c r="J3422" i="70"/>
  <c r="K3209" i="70"/>
  <c r="L3337" i="70"/>
  <c r="J3274" i="70"/>
  <c r="N3442" i="70"/>
  <c r="M3426" i="70"/>
  <c r="N3402" i="70"/>
  <c r="M3298" i="70"/>
  <c r="K3367" i="70"/>
  <c r="N3416" i="70"/>
  <c r="N3570" i="70"/>
  <c r="J3070" i="70"/>
  <c r="K3127" i="70"/>
  <c r="N3107" i="70"/>
  <c r="K3166" i="70"/>
  <c r="J3146" i="70"/>
  <c r="N3521" i="70"/>
  <c r="M3560" i="70"/>
  <c r="N3142" i="70"/>
  <c r="L3239" i="70"/>
  <c r="J3530" i="70"/>
  <c r="J2823" i="70"/>
  <c r="K3363" i="70"/>
  <c r="K3331" i="70"/>
  <c r="K2949" i="70"/>
  <c r="N3294" i="70"/>
  <c r="K3550" i="70"/>
  <c r="J3584" i="70"/>
  <c r="J3495" i="70"/>
  <c r="N3258" i="70"/>
  <c r="L2410" i="70"/>
  <c r="J2987" i="70"/>
  <c r="J3006" i="70"/>
  <c r="J2437" i="70"/>
  <c r="N3091" i="70"/>
  <c r="L3219" i="70"/>
  <c r="J3347" i="70"/>
  <c r="J3475" i="70"/>
  <c r="J3603" i="70"/>
  <c r="K2888" i="70"/>
  <c r="J3367" i="70"/>
  <c r="K3584" i="70"/>
  <c r="M2823" i="70"/>
  <c r="N3127" i="70"/>
  <c r="K3111" i="70"/>
  <c r="J3088" i="70"/>
  <c r="K3216" i="70"/>
  <c r="L3363" i="70"/>
  <c r="N3331" i="70"/>
  <c r="J3209" i="70"/>
  <c r="L3442" i="70"/>
  <c r="N3377" i="70"/>
  <c r="L3402" i="70"/>
  <c r="K3534" i="70"/>
  <c r="L3298" i="70"/>
  <c r="M3383" i="70"/>
  <c r="L3416" i="70"/>
  <c r="M3570" i="70"/>
  <c r="M3600" i="70"/>
  <c r="M3107" i="70"/>
  <c r="K3495" i="70"/>
  <c r="L3270" i="70"/>
  <c r="M3130" i="70"/>
  <c r="K3146" i="70"/>
  <c r="K3315" i="70"/>
  <c r="L3593" i="70"/>
  <c r="K3505" i="70"/>
  <c r="M3142" i="70"/>
  <c r="L3530" i="70"/>
  <c r="N2823" i="70"/>
  <c r="J3623" i="70"/>
  <c r="J3170" i="70"/>
  <c r="N3609" i="70"/>
  <c r="L3550" i="70"/>
  <c r="J2925" i="70"/>
  <c r="N3074" i="70"/>
  <c r="J3142" i="70"/>
  <c r="N3186" i="70"/>
  <c r="M3137" i="70"/>
  <c r="N3255" i="70"/>
  <c r="M3249" i="70"/>
  <c r="K3265" i="70"/>
  <c r="M3235" i="70"/>
  <c r="L3584" i="70"/>
  <c r="M3377" i="70"/>
  <c r="J3298" i="70"/>
  <c r="L3383" i="70"/>
  <c r="K3416" i="70"/>
  <c r="L3570" i="70"/>
  <c r="J3600" i="70"/>
  <c r="N3465" i="70"/>
  <c r="J3111" i="70"/>
  <c r="M3160" i="70"/>
  <c r="L3505" i="70"/>
  <c r="N3398" i="70"/>
  <c r="N3249" i="70"/>
  <c r="N3619" i="70"/>
  <c r="L3160" i="70"/>
  <c r="K3432" i="70"/>
  <c r="N2970" i="70"/>
  <c r="J3491" i="70"/>
  <c r="J3314" i="70"/>
  <c r="K2629" i="70"/>
  <c r="N2959" i="70"/>
  <c r="N3150" i="70"/>
  <c r="N3235" i="70"/>
  <c r="K3137" i="70"/>
  <c r="M3288" i="70"/>
  <c r="L3130" i="70"/>
  <c r="K3255" i="70"/>
  <c r="J3235" i="70"/>
  <c r="K3456" i="70"/>
  <c r="L3511" i="70"/>
  <c r="K3377" i="70"/>
  <c r="L3414" i="70"/>
  <c r="K3298" i="70"/>
  <c r="J3560" i="70"/>
  <c r="J3383" i="70"/>
  <c r="M3416" i="70"/>
  <c r="K3570" i="70"/>
  <c r="N3571" i="70"/>
  <c r="N3600" i="70"/>
  <c r="N3158" i="70"/>
  <c r="J2949" i="70"/>
  <c r="K3158" i="70"/>
  <c r="J3304" i="70"/>
  <c r="M3511" i="70"/>
  <c r="L3255" i="70"/>
  <c r="N3166" i="70"/>
  <c r="K3560" i="70"/>
  <c r="L3491" i="70"/>
  <c r="M3170" i="70"/>
  <c r="N3160" i="70"/>
  <c r="M2959" i="70"/>
  <c r="M3150" i="70"/>
  <c r="K3130" i="70"/>
  <c r="K3186" i="70"/>
  <c r="N3505" i="70"/>
  <c r="M3459" i="70"/>
  <c r="J3377" i="70"/>
  <c r="K3187" i="70"/>
  <c r="N3328" i="70"/>
  <c r="N3593" i="70"/>
  <c r="K3383" i="70"/>
  <c r="M3593" i="70"/>
  <c r="L3600" i="70"/>
  <c r="L3170" i="70"/>
  <c r="K2970" i="70"/>
  <c r="M3239" i="70"/>
  <c r="N3353" i="70"/>
  <c r="J3160" i="70"/>
  <c r="K3554" i="70"/>
  <c r="J3511" i="70"/>
  <c r="K3623" i="70"/>
  <c r="J3472" i="70"/>
  <c r="J3534" i="70"/>
  <c r="L3472" i="70"/>
  <c r="L2970" i="70"/>
  <c r="J3393" i="70"/>
  <c r="M3186" i="70"/>
  <c r="N3021" i="70"/>
  <c r="K2959" i="70"/>
  <c r="L3150" i="70"/>
  <c r="K3314" i="70"/>
  <c r="N3121" i="70"/>
  <c r="L3288" i="70"/>
  <c r="J3130" i="70"/>
  <c r="M3270" i="70"/>
  <c r="N3426" i="70"/>
  <c r="J3459" i="70"/>
  <c r="N3456" i="70"/>
  <c r="K3203" i="70"/>
  <c r="N3187" i="70"/>
  <c r="M3328" i="70"/>
  <c r="M3514" i="70"/>
  <c r="N3386" i="70"/>
  <c r="M3571" i="70"/>
  <c r="J3593" i="70"/>
  <c r="K3414" i="70"/>
  <c r="L3481" i="70"/>
  <c r="M3363" i="70"/>
  <c r="N3511" i="70"/>
  <c r="L3623" i="70"/>
  <c r="K3443" i="70"/>
  <c r="K3459" i="70"/>
  <c r="J3344" i="70"/>
  <c r="L3560" i="70"/>
  <c r="K3010" i="70"/>
  <c r="N3315" i="70"/>
  <c r="K3070" i="70"/>
  <c r="M3021" i="70"/>
  <c r="J2959" i="70"/>
  <c r="K3150" i="70"/>
  <c r="M3121" i="70"/>
  <c r="L3203" i="70"/>
  <c r="L3304" i="70"/>
  <c r="M3331" i="70"/>
  <c r="M3386" i="70"/>
  <c r="L3426" i="70"/>
  <c r="N3203" i="70"/>
  <c r="K3398" i="70"/>
  <c r="M3187" i="70"/>
  <c r="L3328" i="70"/>
  <c r="L3386" i="70"/>
  <c r="L3571" i="70"/>
  <c r="N3146" i="70"/>
  <c r="M3344" i="70"/>
  <c r="K3074" i="70"/>
  <c r="K3521" i="70"/>
  <c r="M3216" i="70"/>
  <c r="N3544" i="70"/>
  <c r="J3619" i="70"/>
  <c r="J3571" i="70"/>
  <c r="J3456" i="70"/>
  <c r="K3344" i="70"/>
  <c r="J3402" i="70"/>
  <c r="J3386" i="70"/>
  <c r="M3166" i="70"/>
  <c r="L3021" i="70"/>
  <c r="L3121" i="70"/>
  <c r="J3186" i="70"/>
  <c r="L3393" i="70"/>
  <c r="M3203" i="70"/>
  <c r="J3398" i="70"/>
  <c r="M3442" i="70"/>
  <c r="K3328" i="70"/>
  <c r="K3225" i="70"/>
  <c r="K3619" i="70"/>
  <c r="M3619" i="70"/>
  <c r="J3037" i="70"/>
  <c r="J3074" i="70"/>
  <c r="J3216" i="70"/>
  <c r="K3402" i="70"/>
  <c r="J3550" i="70"/>
  <c r="J3121" i="70"/>
  <c r="K3406" i="70"/>
  <c r="J3633" i="70"/>
  <c r="N2949" i="70"/>
  <c r="K3021" i="70"/>
  <c r="N3314" i="70"/>
  <c r="J3315" i="70"/>
  <c r="J3081" i="70"/>
  <c r="L3200" i="70"/>
  <c r="N3278" i="70"/>
  <c r="L3225" i="70"/>
  <c r="L3633" i="70"/>
  <c r="N3633" i="70"/>
  <c r="M3304" i="70"/>
  <c r="M3315" i="70"/>
  <c r="N3414" i="70"/>
  <c r="J3331" i="70"/>
  <c r="K3514" i="70"/>
  <c r="N3270" i="70"/>
  <c r="N3239" i="70"/>
  <c r="N3081" i="70"/>
  <c r="K3200" i="70"/>
  <c r="M3225" i="70"/>
  <c r="K3278" i="70"/>
  <c r="N3393" i="70"/>
  <c r="M3609" i="70"/>
  <c r="N3534" i="70"/>
  <c r="J3521" i="70"/>
  <c r="L3406" i="70"/>
  <c r="N2851" i="70"/>
  <c r="N3070" i="70"/>
  <c r="N3037" i="70"/>
  <c r="L3176" i="70"/>
  <c r="K3239" i="70"/>
  <c r="M3081" i="70"/>
  <c r="N3304" i="70"/>
  <c r="J3200" i="70"/>
  <c r="M3432" i="70"/>
  <c r="N3432" i="70"/>
  <c r="K3465" i="70"/>
  <c r="J3278" i="70"/>
  <c r="M3550" i="70"/>
  <c r="N3443" i="70"/>
  <c r="M3393" i="70"/>
  <c r="J3609" i="70"/>
  <c r="N2925" i="70"/>
  <c r="L3432" i="70"/>
  <c r="L3534" i="70"/>
  <c r="N3514" i="70"/>
  <c r="L3465" i="70"/>
  <c r="J3442" i="70"/>
  <c r="L3158" i="70"/>
  <c r="K2925" i="70"/>
  <c r="J3026" i="70"/>
  <c r="M3182" i="70"/>
  <c r="L3251" i="70"/>
  <c r="N3379" i="70"/>
  <c r="K3458" i="70"/>
  <c r="M3379" i="70"/>
  <c r="L3616" i="70"/>
  <c r="K3616" i="70"/>
  <c r="L2447" i="70"/>
  <c r="L2888" i="70"/>
  <c r="J3182" i="70"/>
  <c r="M3123" i="70"/>
  <c r="J3409" i="70"/>
  <c r="J3448" i="70"/>
  <c r="L3310" i="70"/>
  <c r="L3586" i="70"/>
  <c r="M3281" i="70"/>
  <c r="L3448" i="70"/>
  <c r="N3153" i="70"/>
  <c r="K2363" i="70"/>
  <c r="N3073" i="70"/>
  <c r="N3046" i="70"/>
  <c r="N3232" i="70"/>
  <c r="N3438" i="70"/>
  <c r="K3219" i="70"/>
  <c r="L3546" i="70"/>
  <c r="N3409" i="70"/>
  <c r="J3379" i="70"/>
  <c r="L2935" i="70"/>
  <c r="L3182" i="70"/>
  <c r="M3430" i="70"/>
  <c r="K3123" i="70"/>
  <c r="J3153" i="70"/>
  <c r="J3430" i="70"/>
  <c r="K3046" i="70"/>
  <c r="L3032" i="70"/>
  <c r="L2714" i="70"/>
  <c r="M3046" i="70"/>
  <c r="J3073" i="70"/>
  <c r="N3330" i="70"/>
  <c r="N3219" i="70"/>
  <c r="M3448" i="70"/>
  <c r="J3418" i="70"/>
  <c r="K3409" i="70"/>
  <c r="N3475" i="70"/>
  <c r="N2935" i="70"/>
  <c r="N3537" i="70"/>
  <c r="J3399" i="70"/>
  <c r="K3347" i="70"/>
  <c r="N3123" i="70"/>
  <c r="M3232" i="70"/>
  <c r="M3537" i="70"/>
  <c r="L2499" i="70"/>
  <c r="M2579" i="70"/>
  <c r="J2888" i="70"/>
  <c r="J3046" i="70"/>
  <c r="J3202" i="70"/>
  <c r="J2750" i="70"/>
  <c r="L3438" i="70"/>
  <c r="M3219" i="70"/>
  <c r="M3271" i="70"/>
  <c r="K3418" i="70"/>
  <c r="L3475" i="70"/>
  <c r="J2777" i="70"/>
  <c r="K3302" i="70"/>
  <c r="N3104" i="70"/>
  <c r="K3603" i="70"/>
  <c r="J2998" i="70"/>
  <c r="M2842" i="70"/>
  <c r="M2781" i="70"/>
  <c r="K2934" i="70"/>
  <c r="M3202" i="70"/>
  <c r="N3202" i="70"/>
  <c r="L3006" i="70"/>
  <c r="L3061" i="70"/>
  <c r="N3271" i="70"/>
  <c r="K3497" i="70"/>
  <c r="M3488" i="70"/>
  <c r="M3475" i="70"/>
  <c r="M2981" i="70"/>
  <c r="J3320" i="70"/>
  <c r="J3566" i="70"/>
  <c r="M3091" i="70"/>
  <c r="M3369" i="70"/>
  <c r="L3576" i="70"/>
  <c r="K3625" i="70"/>
  <c r="L3202" i="70"/>
  <c r="L3113" i="70"/>
  <c r="M3616" i="70"/>
  <c r="N2934" i="70"/>
  <c r="M2935" i="70"/>
  <c r="K3061" i="70"/>
  <c r="L3281" i="70"/>
  <c r="J3438" i="70"/>
  <c r="J3271" i="70"/>
  <c r="N3347" i="70"/>
  <c r="N3290" i="70"/>
  <c r="L3488" i="70"/>
  <c r="J2754" i="70"/>
  <c r="L3091" i="70"/>
  <c r="K3310" i="70"/>
  <c r="N3458" i="70"/>
  <c r="L3625" i="70"/>
  <c r="M3576" i="70"/>
  <c r="J3174" i="70"/>
  <c r="J3113" i="70"/>
  <c r="K2667" i="70"/>
  <c r="N2795" i="70"/>
  <c r="K2557" i="70"/>
  <c r="L2784" i="70"/>
  <c r="L2778" i="70"/>
  <c r="J3458" i="70"/>
  <c r="M2864" i="70"/>
  <c r="M3143" i="70"/>
  <c r="N3192" i="70"/>
  <c r="J3061" i="70"/>
  <c r="M3347" i="70"/>
  <c r="L3347" i="70"/>
  <c r="M3290" i="70"/>
  <c r="L3527" i="70"/>
  <c r="K3488" i="70"/>
  <c r="M3603" i="70"/>
  <c r="J3091" i="70"/>
  <c r="M3546" i="70"/>
  <c r="K3576" i="70"/>
  <c r="J2935" i="70"/>
  <c r="J2981" i="70"/>
  <c r="M3527" i="70"/>
  <c r="J3616" i="70"/>
  <c r="J3104" i="70"/>
  <c r="J2646" i="70"/>
  <c r="K2864" i="70"/>
  <c r="K3113" i="70"/>
  <c r="L3143" i="70"/>
  <c r="K3192" i="70"/>
  <c r="K3448" i="70"/>
  <c r="K3507" i="70"/>
  <c r="L3290" i="70"/>
  <c r="K3527" i="70"/>
  <c r="L3537" i="70"/>
  <c r="L3603" i="70"/>
  <c r="N3586" i="70"/>
  <c r="N3113" i="70"/>
  <c r="M3174" i="70"/>
  <c r="M3625" i="70"/>
  <c r="K3546" i="70"/>
  <c r="N3576" i="70"/>
  <c r="N2888" i="70"/>
  <c r="M3320" i="70"/>
  <c r="K3566" i="70"/>
  <c r="M3013" i="70"/>
  <c r="M3399" i="70"/>
  <c r="K2447" i="70"/>
  <c r="N2437" i="70"/>
  <c r="M2714" i="70"/>
  <c r="K2981" i="70"/>
  <c r="N2864" i="70"/>
  <c r="N3369" i="70"/>
  <c r="L3232" i="70"/>
  <c r="K3143" i="70"/>
  <c r="J3192" i="70"/>
  <c r="N3281" i="70"/>
  <c r="J3290" i="70"/>
  <c r="J3527" i="70"/>
  <c r="K3537" i="70"/>
  <c r="M3586" i="70"/>
  <c r="L3192" i="70"/>
  <c r="L3430" i="70"/>
  <c r="J3281" i="70"/>
  <c r="N3507" i="70"/>
  <c r="L3399" i="70"/>
  <c r="M3497" i="70"/>
  <c r="L2662" i="70"/>
  <c r="M2815" i="70"/>
  <c r="M2447" i="70"/>
  <c r="M2437" i="70"/>
  <c r="K2714" i="70"/>
  <c r="M2934" i="70"/>
  <c r="M3104" i="70"/>
  <c r="K3104" i="70"/>
  <c r="N3013" i="70"/>
  <c r="N3162" i="70"/>
  <c r="K3232" i="70"/>
  <c r="J3143" i="70"/>
  <c r="N3302" i="70"/>
  <c r="K3360" i="70"/>
  <c r="M3458" i="70"/>
  <c r="N3625" i="70"/>
  <c r="K3586" i="70"/>
  <c r="J3507" i="70"/>
  <c r="N3497" i="70"/>
  <c r="M3409" i="70"/>
  <c r="J3546" i="70"/>
  <c r="K2754" i="70"/>
  <c r="L2981" i="70"/>
  <c r="L3013" i="70"/>
  <c r="M3162" i="70"/>
  <c r="N3056" i="70"/>
  <c r="M3241" i="70"/>
  <c r="M3438" i="70"/>
  <c r="K3399" i="70"/>
  <c r="M3360" i="70"/>
  <c r="M3153" i="70"/>
  <c r="L3174" i="70"/>
  <c r="N3418" i="70"/>
  <c r="L3369" i="70"/>
  <c r="L3320" i="70"/>
  <c r="K2930" i="70"/>
  <c r="K2845" i="70"/>
  <c r="K3013" i="70"/>
  <c r="L3241" i="70"/>
  <c r="L3162" i="70"/>
  <c r="K3073" i="70"/>
  <c r="J3369" i="70"/>
  <c r="J3241" i="70"/>
  <c r="L3360" i="70"/>
  <c r="N2497" i="70"/>
  <c r="L3123" i="70"/>
  <c r="L3153" i="70"/>
  <c r="K3174" i="70"/>
  <c r="M3507" i="70"/>
  <c r="L3497" i="70"/>
  <c r="L3330" i="70"/>
  <c r="M3418" i="70"/>
  <c r="M3302" i="70"/>
  <c r="K2686" i="70"/>
  <c r="M2358" i="70"/>
  <c r="K2987" i="70"/>
  <c r="M3073" i="70"/>
  <c r="K3162" i="70"/>
  <c r="K3241" i="70"/>
  <c r="J3360" i="70"/>
  <c r="N3603" i="70"/>
  <c r="M2701" i="70"/>
  <c r="J3302" i="70"/>
  <c r="K3330" i="70"/>
  <c r="K3091" i="70"/>
  <c r="J3310" i="70"/>
  <c r="L3566" i="70"/>
  <c r="N2358" i="70"/>
  <c r="K2497" i="70"/>
  <c r="K2781" i="70"/>
  <c r="N2714" i="70"/>
  <c r="M3009" i="70"/>
  <c r="M3251" i="70"/>
  <c r="N3310" i="70"/>
  <c r="K2656" i="70"/>
  <c r="J3251" i="70"/>
  <c r="N3566" i="70"/>
  <c r="N3182" i="70"/>
  <c r="M2539" i="70"/>
  <c r="L2838" i="70"/>
  <c r="M2302" i="70"/>
  <c r="M2285" i="70"/>
  <c r="N2860" i="70"/>
  <c r="L2734" i="70"/>
  <c r="M2221" i="70"/>
  <c r="M2280" i="70"/>
  <c r="M2340" i="70"/>
  <c r="K2762" i="70"/>
  <c r="J2613" i="70"/>
  <c r="N2233" i="70"/>
  <c r="N2356" i="70"/>
  <c r="N2413" i="70"/>
  <c r="M2381" i="70"/>
  <c r="N2865" i="70"/>
  <c r="M2297" i="70"/>
  <c r="K2743" i="70"/>
  <c r="L2233" i="70"/>
  <c r="J2349" i="70"/>
  <c r="M2724" i="70"/>
  <c r="N2478" i="70"/>
  <c r="N2568" i="70"/>
  <c r="L2854" i="70"/>
  <c r="N2520" i="70"/>
  <c r="K2531" i="70"/>
  <c r="K2614" i="70"/>
  <c r="K2772" i="70"/>
  <c r="L2760" i="70"/>
  <c r="J2712" i="70"/>
  <c r="N2866" i="70"/>
  <c r="J2894" i="70"/>
  <c r="K2908" i="70"/>
  <c r="L2847" i="70"/>
  <c r="L2462" i="70"/>
  <c r="N2590" i="70"/>
  <c r="M2731" i="70"/>
  <c r="J2533" i="70"/>
  <c r="N2698" i="70"/>
  <c r="L2725" i="70"/>
  <c r="L2884" i="70"/>
  <c r="M2274" i="70"/>
  <c r="K2402" i="70"/>
  <c r="K2740" i="70"/>
  <c r="K2709" i="70"/>
  <c r="J2679" i="70"/>
  <c r="M2298" i="70"/>
  <c r="L2426" i="70"/>
  <c r="M2379" i="70"/>
  <c r="K2262" i="70"/>
  <c r="K2207" i="70"/>
  <c r="M2408" i="70"/>
  <c r="N2390" i="70"/>
  <c r="K2405" i="70"/>
  <c r="K2485" i="70"/>
  <c r="M2928" i="70"/>
  <c r="M2663" i="70"/>
  <c r="N2881" i="70"/>
  <c r="N2705" i="70"/>
  <c r="N2600" i="70"/>
  <c r="J2910" i="70"/>
  <c r="K2923" i="70"/>
  <c r="J2328" i="70"/>
  <c r="L2482" i="70"/>
  <c r="N2620" i="70"/>
  <c r="N2419" i="70"/>
  <c r="L2277" i="70"/>
  <c r="K2534" i="70"/>
  <c r="J2649" i="70"/>
  <c r="M2346" i="70"/>
  <c r="J2417" i="70"/>
  <c r="J2532" i="70"/>
  <c r="L2302" i="70"/>
  <c r="J2405" i="70"/>
  <c r="M2390" i="70"/>
  <c r="M2548" i="70"/>
  <c r="M2772" i="70"/>
  <c r="M2486" i="70"/>
  <c r="M2807" i="70"/>
  <c r="K2755" i="70"/>
  <c r="M3003" i="70"/>
  <c r="M2741" i="70"/>
  <c r="N2668" i="70"/>
  <c r="M2933" i="70"/>
  <c r="J2829" i="70"/>
  <c r="K3060" i="70"/>
  <c r="L3022" i="70"/>
  <c r="J2253" i="70"/>
  <c r="K2760" i="70"/>
  <c r="M2413" i="70"/>
  <c r="L2629" i="70"/>
  <c r="L2866" i="70"/>
  <c r="M2997" i="70"/>
  <c r="L2863" i="70"/>
  <c r="L2933" i="70"/>
  <c r="K2881" i="70"/>
  <c r="L2536" i="70"/>
  <c r="N2933" i="70"/>
  <c r="L2392" i="70"/>
  <c r="J2763" i="70"/>
  <c r="K2879" i="70"/>
  <c r="L2906" i="70"/>
  <c r="N2919" i="70"/>
  <c r="J2944" i="70"/>
  <c r="N2221" i="70"/>
  <c r="J2356" i="70"/>
  <c r="L2390" i="70"/>
  <c r="N2567" i="70"/>
  <c r="N2766" i="70"/>
  <c r="M2614" i="70"/>
  <c r="N2816" i="70"/>
  <c r="J2755" i="70"/>
  <c r="M2668" i="70"/>
  <c r="M3072" i="70"/>
  <c r="L2398" i="70"/>
  <c r="J2784" i="70"/>
  <c r="L2614" i="70"/>
  <c r="L2622" i="70"/>
  <c r="M2802" i="70"/>
  <c r="L2908" i="70"/>
  <c r="L2795" i="70"/>
  <c r="M3004" i="70"/>
  <c r="N2883" i="70"/>
  <c r="L2923" i="70"/>
  <c r="N2802" i="70"/>
  <c r="J2557" i="70"/>
  <c r="J2487" i="70"/>
  <c r="J2379" i="70"/>
  <c r="K2962" i="70"/>
  <c r="L2221" i="70"/>
  <c r="K2209" i="70"/>
  <c r="J2355" i="70"/>
  <c r="L2460" i="70"/>
  <c r="L2653" i="70"/>
  <c r="L2918" i="70"/>
  <c r="K2922" i="70"/>
  <c r="M2333" i="70"/>
  <c r="K2390" i="70"/>
  <c r="L2531" i="70"/>
  <c r="N2629" i="70"/>
  <c r="N2521" i="70"/>
  <c r="N2832" i="70"/>
  <c r="J2668" i="70"/>
  <c r="L2910" i="70"/>
  <c r="N2982" i="70"/>
  <c r="L3072" i="70"/>
  <c r="M2567" i="70"/>
  <c r="L2895" i="70"/>
  <c r="K2895" i="70"/>
  <c r="M2908" i="70"/>
  <c r="N3004" i="70"/>
  <c r="J2667" i="70"/>
  <c r="M3060" i="70"/>
  <c r="L2253" i="70"/>
  <c r="N2908" i="70"/>
  <c r="K2928" i="70"/>
  <c r="M2860" i="70"/>
  <c r="K2408" i="70"/>
  <c r="J2943" i="70"/>
  <c r="N2253" i="70"/>
  <c r="L2333" i="70"/>
  <c r="J2719" i="70"/>
  <c r="M2521" i="70"/>
  <c r="N2962" i="70"/>
  <c r="J2832" i="70"/>
  <c r="J2741" i="70"/>
  <c r="M2982" i="70"/>
  <c r="J3072" i="70"/>
  <c r="M3041" i="70"/>
  <c r="N2997" i="70"/>
  <c r="L2548" i="70"/>
  <c r="L2557" i="70"/>
  <c r="N2650" i="70"/>
  <c r="J2567" i="70"/>
  <c r="L2719" i="70"/>
  <c r="K2775" i="70"/>
  <c r="J3060" i="70"/>
  <c r="M2865" i="70"/>
  <c r="M2923" i="70"/>
  <c r="J2243" i="70"/>
  <c r="L2371" i="70"/>
  <c r="M2600" i="70"/>
  <c r="L2772" i="70"/>
  <c r="K2712" i="70"/>
  <c r="K2802" i="70"/>
  <c r="K2997" i="70"/>
  <c r="J2233" i="70"/>
  <c r="N2381" i="70"/>
  <c r="M2667" i="70"/>
  <c r="L2735" i="70"/>
  <c r="L2985" i="70"/>
  <c r="J2622" i="70"/>
  <c r="M2712" i="70"/>
  <c r="J2881" i="70"/>
  <c r="M2881" i="70"/>
  <c r="L2865" i="70"/>
  <c r="K2863" i="70"/>
  <c r="L3041" i="70"/>
  <c r="M2356" i="70"/>
  <c r="L2600" i="70"/>
  <c r="K2726" i="70"/>
  <c r="M2985" i="70"/>
  <c r="K2883" i="70"/>
  <c r="N2985" i="70"/>
  <c r="J2262" i="70"/>
  <c r="J2438" i="70"/>
  <c r="M2730" i="70"/>
  <c r="L2963" i="70"/>
  <c r="M2963" i="70"/>
  <c r="N2724" i="70"/>
  <c r="M2816" i="70"/>
  <c r="J2985" i="70"/>
  <c r="J2807" i="70"/>
  <c r="L2881" i="70"/>
  <c r="M2438" i="70"/>
  <c r="J2923" i="70"/>
  <c r="M2832" i="70"/>
  <c r="N2928" i="70"/>
  <c r="L2705" i="70"/>
  <c r="N2398" i="70"/>
  <c r="M2477" i="70"/>
  <c r="K2600" i="70"/>
  <c r="M2719" i="70"/>
  <c r="J2883" i="70"/>
  <c r="J2860" i="70"/>
  <c r="K2379" i="70"/>
  <c r="N2438" i="70"/>
  <c r="N2817" i="70"/>
  <c r="N2730" i="70"/>
  <c r="M2693" i="70"/>
  <c r="N2963" i="70"/>
  <c r="J2724" i="70"/>
  <c r="M2829" i="70"/>
  <c r="L2667" i="70"/>
  <c r="L2832" i="70"/>
  <c r="L2438" i="70"/>
  <c r="K2790" i="70"/>
  <c r="K2477" i="70"/>
  <c r="J2600" i="70"/>
  <c r="N2741" i="70"/>
  <c r="K2724" i="70"/>
  <c r="N2693" i="70"/>
  <c r="M2766" i="70"/>
  <c r="K2894" i="70"/>
  <c r="M2894" i="70"/>
  <c r="K2860" i="70"/>
  <c r="N3032" i="70"/>
  <c r="M2233" i="70"/>
  <c r="L2496" i="70"/>
  <c r="M2735" i="70"/>
  <c r="L2693" i="70"/>
  <c r="K2963" i="70"/>
  <c r="M2778" i="70"/>
  <c r="M2726" i="70"/>
  <c r="K2730" i="70"/>
  <c r="N2726" i="70"/>
  <c r="K2413" i="70"/>
  <c r="N3003" i="70"/>
  <c r="K2933" i="70"/>
  <c r="N2557" i="70"/>
  <c r="M2629" i="70"/>
  <c r="N2923" i="70"/>
  <c r="N2667" i="70"/>
  <c r="J2477" i="70"/>
  <c r="J2629" i="70"/>
  <c r="N2772" i="70"/>
  <c r="N2804" i="70"/>
  <c r="K3022" i="70"/>
  <c r="J2866" i="70"/>
  <c r="N2487" i="70"/>
  <c r="J2816" i="70"/>
  <c r="K2693" i="70"/>
  <c r="J2778" i="70"/>
  <c r="M2910" i="70"/>
  <c r="J2730" i="70"/>
  <c r="J2726" i="70"/>
  <c r="N2778" i="70"/>
  <c r="L2650" i="70"/>
  <c r="J2928" i="70"/>
  <c r="J2413" i="70"/>
  <c r="M2407" i="70"/>
  <c r="J2635" i="70"/>
  <c r="J2207" i="70"/>
  <c r="M2207" i="70"/>
  <c r="M2622" i="70"/>
  <c r="K2793" i="70"/>
  <c r="M2804" i="70"/>
  <c r="L3003" i="70"/>
  <c r="M2863" i="70"/>
  <c r="J2531" i="70"/>
  <c r="L2381" i="70"/>
  <c r="M2795" i="70"/>
  <c r="K2807" i="70"/>
  <c r="J2795" i="70"/>
  <c r="L2584" i="70"/>
  <c r="J2542" i="70"/>
  <c r="N2207" i="70"/>
  <c r="M2349" i="70"/>
  <c r="K2741" i="70"/>
  <c r="L2804" i="70"/>
  <c r="L2962" i="70"/>
  <c r="M2895" i="70"/>
  <c r="N2548" i="70"/>
  <c r="M2557" i="70"/>
  <c r="M2705" i="70"/>
  <c r="L2860" i="70"/>
  <c r="J3032" i="70"/>
  <c r="J2775" i="70"/>
  <c r="K2784" i="70"/>
  <c r="K2804" i="70"/>
  <c r="K3032" i="70"/>
  <c r="J2307" i="70"/>
  <c r="N2663" i="70"/>
  <c r="L2349" i="70"/>
  <c r="M2496" i="70"/>
  <c r="L2964" i="70"/>
  <c r="N2964" i="70"/>
  <c r="N2405" i="70"/>
  <c r="K2705" i="70"/>
  <c r="K2865" i="70"/>
  <c r="L2624" i="70"/>
  <c r="N2775" i="70"/>
  <c r="J2817" i="70"/>
  <c r="M2784" i="70"/>
  <c r="L2724" i="70"/>
  <c r="J2443" i="70"/>
  <c r="L2262" i="70"/>
  <c r="K2341" i="70"/>
  <c r="N2496" i="70"/>
  <c r="N2624" i="70"/>
  <c r="K2719" i="70"/>
  <c r="J2766" i="70"/>
  <c r="M3032" i="70"/>
  <c r="J2650" i="70"/>
  <c r="J2300" i="70"/>
  <c r="L2495" i="70"/>
  <c r="M2759" i="70"/>
  <c r="K2598" i="70"/>
  <c r="M2678" i="70"/>
  <c r="N2885" i="70"/>
  <c r="J2239" i="70"/>
  <c r="K2298" i="70"/>
  <c r="J2713" i="70"/>
  <c r="K2233" i="70"/>
  <c r="M2531" i="70"/>
  <c r="N2614" i="70"/>
  <c r="L2425" i="70"/>
  <c r="J2298" i="70"/>
  <c r="J2234" i="70"/>
  <c r="N2298" i="70"/>
  <c r="M2301" i="70"/>
  <c r="K2414" i="70"/>
  <c r="M2232" i="70"/>
  <c r="M2425" i="70"/>
  <c r="M2262" i="70"/>
  <c r="N2425" i="70"/>
  <c r="L2341" i="70"/>
  <c r="J2425" i="70"/>
  <c r="M2174" i="70"/>
  <c r="N2420" i="70"/>
  <c r="J2297" i="70"/>
  <c r="N2262" i="70"/>
  <c r="K2297" i="70"/>
  <c r="M2341" i="70"/>
  <c r="J2341" i="70"/>
  <c r="M2351" i="70"/>
  <c r="L2297" i="70"/>
  <c r="K2232" i="70"/>
  <c r="J2232" i="70"/>
  <c r="M2226" i="70"/>
  <c r="L2550" i="70"/>
  <c r="N2347" i="70"/>
  <c r="K2452" i="70"/>
  <c r="J2729" i="70"/>
  <c r="L2786" i="70"/>
  <c r="K2728" i="70"/>
  <c r="N2571" i="70"/>
  <c r="M2520" i="70"/>
  <c r="J2478" i="70"/>
  <c r="J2604" i="70"/>
  <c r="L2651" i="70"/>
  <c r="M2779" i="70"/>
  <c r="N2760" i="70"/>
  <c r="N2455" i="70"/>
  <c r="J2352" i="70"/>
  <c r="J2289" i="70"/>
  <c r="M2617" i="70"/>
  <c r="N2198" i="70"/>
  <c r="K2325" i="70"/>
  <c r="M2578" i="70"/>
  <c r="L2800" i="70"/>
  <c r="L2745" i="70"/>
  <c r="K2204" i="70"/>
  <c r="J2269" i="70"/>
  <c r="N3033" i="70"/>
  <c r="M2955" i="70"/>
  <c r="N2493" i="70"/>
  <c r="K2463" i="70"/>
  <c r="N2659" i="70"/>
  <c r="J2787" i="70"/>
  <c r="J2797" i="70"/>
  <c r="N2711" i="70"/>
  <c r="J2493" i="70"/>
  <c r="N2713" i="70"/>
  <c r="K2820" i="70"/>
  <c r="N2361" i="70"/>
  <c r="K2764" i="70"/>
  <c r="M2149" i="70"/>
  <c r="J2911" i="70"/>
  <c r="L2931" i="70"/>
  <c r="J2872" i="70"/>
  <c r="K2918" i="70"/>
  <c r="J2954" i="70"/>
  <c r="L2269" i="70"/>
  <c r="J2683" i="70"/>
  <c r="N2414" i="70"/>
  <c r="K2931" i="70"/>
  <c r="K2287" i="70"/>
  <c r="L2295" i="70"/>
  <c r="K2589" i="70"/>
  <c r="J2580" i="70"/>
  <c r="M2422" i="70"/>
  <c r="M2742" i="70"/>
  <c r="L2559" i="70"/>
  <c r="L2227" i="70"/>
  <c r="M2470" i="70"/>
  <c r="M2450" i="70"/>
  <c r="M2872" i="70"/>
  <c r="N2886" i="70"/>
  <c r="N2435" i="70"/>
  <c r="N2821" i="70"/>
  <c r="L2954" i="70"/>
  <c r="J2980" i="70"/>
  <c r="L2990" i="70"/>
  <c r="L2414" i="70"/>
  <c r="M2918" i="70"/>
  <c r="M2640" i="70"/>
  <c r="N2954" i="70"/>
  <c r="N3076" i="70"/>
  <c r="L2450" i="70"/>
  <c r="K2640" i="70"/>
  <c r="M2954" i="70"/>
  <c r="L2998" i="70"/>
  <c r="K2450" i="70"/>
  <c r="J2821" i="70"/>
  <c r="L2842" i="70"/>
  <c r="K2355" i="70"/>
  <c r="J2931" i="70"/>
  <c r="M2679" i="70"/>
  <c r="L2922" i="70"/>
  <c r="J3076" i="70"/>
  <c r="J2886" i="70"/>
  <c r="K2886" i="70"/>
  <c r="M2460" i="70"/>
  <c r="K3057" i="70"/>
  <c r="J3057" i="70"/>
  <c r="N2899" i="70"/>
  <c r="N2365" i="70"/>
  <c r="M2886" i="70"/>
  <c r="N2470" i="70"/>
  <c r="K2653" i="70"/>
  <c r="J2812" i="70"/>
  <c r="J2598" i="70"/>
  <c r="K2460" i="70"/>
  <c r="L2757" i="70"/>
  <c r="N2375" i="70"/>
  <c r="J2653" i="70"/>
  <c r="M2922" i="70"/>
  <c r="K2751" i="70"/>
  <c r="N2740" i="70"/>
  <c r="J2389" i="70"/>
  <c r="M2631" i="70"/>
  <c r="N2511" i="70"/>
  <c r="N2680" i="70"/>
  <c r="N2931" i="70"/>
  <c r="J2922" i="70"/>
  <c r="M3057" i="70"/>
  <c r="N3048" i="70"/>
  <c r="M2931" i="70"/>
  <c r="K2826" i="70"/>
  <c r="M2680" i="70"/>
  <c r="K2821" i="70"/>
  <c r="N2922" i="70"/>
  <c r="L2402" i="70"/>
  <c r="M3076" i="70"/>
  <c r="J2271" i="70"/>
  <c r="J2296" i="70"/>
  <c r="M2412" i="70"/>
  <c r="J2360" i="70"/>
  <c r="M2400" i="70"/>
  <c r="N2362" i="70"/>
  <c r="K2382" i="70"/>
  <c r="L2422" i="70"/>
  <c r="N2830" i="70"/>
  <c r="K2897" i="70"/>
  <c r="J2859" i="70"/>
  <c r="K2345" i="70"/>
  <c r="K2424" i="70"/>
  <c r="J2594" i="70"/>
  <c r="N2546" i="70"/>
  <c r="J2582" i="70"/>
  <c r="K2470" i="70"/>
  <c r="J2587" i="70"/>
  <c r="K2796" i="70"/>
  <c r="M2789" i="70"/>
  <c r="N2761" i="70"/>
  <c r="J2765" i="70"/>
  <c r="N2450" i="70"/>
  <c r="L2886" i="70"/>
  <c r="L2343" i="70"/>
  <c r="M2426" i="70"/>
  <c r="N2905" i="70"/>
  <c r="M2671" i="70"/>
  <c r="L2274" i="70"/>
  <c r="L2332" i="70"/>
  <c r="L2571" i="70"/>
  <c r="J2512" i="70"/>
  <c r="K2594" i="70"/>
  <c r="M2559" i="70"/>
  <c r="M2597" i="70"/>
  <c r="J2879" i="70"/>
  <c r="J2771" i="70"/>
  <c r="N3001" i="70"/>
  <c r="N2757" i="70"/>
  <c r="J2564" i="70"/>
  <c r="L2679" i="70"/>
  <c r="N2679" i="70"/>
  <c r="J2332" i="70"/>
  <c r="L2709" i="70"/>
  <c r="J2698" i="70"/>
  <c r="K2666" i="70"/>
  <c r="N2904" i="70"/>
  <c r="L2893" i="70"/>
  <c r="L2812" i="70"/>
  <c r="K2274" i="70"/>
  <c r="L2680" i="70"/>
  <c r="J2450" i="70"/>
  <c r="L2327" i="70"/>
  <c r="L2361" i="70"/>
  <c r="N2552" i="70"/>
  <c r="K2554" i="70"/>
  <c r="N2465" i="70"/>
  <c r="K2558" i="70"/>
  <c r="J2588" i="70"/>
  <c r="K2758" i="70"/>
  <c r="J2744" i="70"/>
  <c r="N2853" i="70"/>
  <c r="J2880" i="70"/>
  <c r="L2799" i="70"/>
  <c r="N2896" i="70"/>
  <c r="J2870" i="70"/>
  <c r="M2921" i="70"/>
  <c r="M2885" i="70"/>
  <c r="K2332" i="70"/>
  <c r="J2470" i="70"/>
  <c r="N2640" i="70"/>
  <c r="N2653" i="70"/>
  <c r="M2893" i="70"/>
  <c r="M2980" i="70"/>
  <c r="M2757" i="70"/>
  <c r="K2679" i="70"/>
  <c r="L2287" i="70"/>
  <c r="J2666" i="70"/>
  <c r="N2826" i="70"/>
  <c r="M2424" i="70"/>
  <c r="J2904" i="70"/>
  <c r="N2598" i="70"/>
  <c r="N2666" i="70"/>
  <c r="J2384" i="70"/>
  <c r="N2731" i="70"/>
  <c r="K2227" i="70"/>
  <c r="N2812" i="70"/>
  <c r="M2821" i="70"/>
  <c r="N2460" i="70"/>
  <c r="K2980" i="70"/>
  <c r="J2751" i="70"/>
  <c r="K2899" i="70"/>
  <c r="J3001" i="70"/>
  <c r="J2640" i="70"/>
  <c r="K3076" i="70"/>
  <c r="J2899" i="70"/>
  <c r="K2842" i="70"/>
  <c r="J2918" i="70"/>
  <c r="L2765" i="70"/>
  <c r="J2345" i="70"/>
  <c r="L2204" i="70"/>
  <c r="J2462" i="70"/>
  <c r="J2559" i="70"/>
  <c r="M2761" i="70"/>
  <c r="L2497" i="70"/>
  <c r="L2789" i="70"/>
  <c r="L2777" i="70"/>
  <c r="J2854" i="70"/>
  <c r="K2437" i="70"/>
  <c r="J2920" i="70"/>
  <c r="J2884" i="70"/>
  <c r="L2485" i="70"/>
  <c r="L2934" i="70"/>
  <c r="L2900" i="70"/>
  <c r="L2637" i="70"/>
  <c r="M2270" i="70"/>
  <c r="J2227" i="70"/>
  <c r="N2559" i="70"/>
  <c r="M2812" i="70"/>
  <c r="M2828" i="70"/>
  <c r="M2287" i="70"/>
  <c r="L2209" i="70"/>
  <c r="J2740" i="70"/>
  <c r="J2826" i="70"/>
  <c r="M2904" i="70"/>
  <c r="N2751" i="70"/>
  <c r="J2571" i="70"/>
  <c r="M2414" i="70"/>
  <c r="K2979" i="70"/>
  <c r="L2979" i="70"/>
  <c r="J2537" i="70"/>
  <c r="L2512" i="70"/>
  <c r="L2416" i="70"/>
  <c r="K2511" i="70"/>
  <c r="M2571" i="70"/>
  <c r="K2512" i="70"/>
  <c r="M2512" i="70"/>
  <c r="M2709" i="70"/>
  <c r="N2709" i="70"/>
  <c r="J2842" i="70"/>
  <c r="M2537" i="70"/>
  <c r="K2680" i="70"/>
  <c r="M2751" i="70"/>
  <c r="K2571" i="70"/>
  <c r="J2511" i="70"/>
  <c r="M2979" i="70"/>
  <c r="J2979" i="70"/>
  <c r="N3057" i="70"/>
  <c r="J2402" i="70"/>
  <c r="K2462" i="70"/>
  <c r="N2355" i="70"/>
  <c r="K2630" i="70"/>
  <c r="K2893" i="70"/>
  <c r="N2980" i="70"/>
  <c r="K2906" i="70"/>
  <c r="K2270" i="70"/>
  <c r="M2227" i="70"/>
  <c r="K2904" i="70"/>
  <c r="K2537" i="70"/>
  <c r="L2424" i="70"/>
  <c r="M2653" i="70"/>
  <c r="N2587" i="70"/>
  <c r="N2872" i="70"/>
  <c r="N2287" i="70"/>
  <c r="M2325" i="70"/>
  <c r="M2355" i="70"/>
  <c r="L2731" i="70"/>
  <c r="J2893" i="70"/>
  <c r="J2274" i="70"/>
  <c r="M2439" i="70"/>
  <c r="N2594" i="70"/>
  <c r="N2842" i="70"/>
  <c r="L3048" i="70"/>
  <c r="J2709" i="70"/>
  <c r="L2355" i="70"/>
  <c r="K2439" i="70"/>
  <c r="N2209" i="70"/>
  <c r="K3048" i="70"/>
  <c r="M2594" i="70"/>
  <c r="M2728" i="70"/>
  <c r="J2375" i="70"/>
  <c r="M2598" i="70"/>
  <c r="L2740" i="70"/>
  <c r="K2731" i="70"/>
  <c r="M2698" i="70"/>
  <c r="N2998" i="70"/>
  <c r="N2439" i="70"/>
  <c r="N2537" i="70"/>
  <c r="M2899" i="70"/>
  <c r="M2587" i="70"/>
  <c r="K3001" i="70"/>
  <c r="N2424" i="70"/>
  <c r="K2392" i="70"/>
  <c r="M2582" i="70"/>
  <c r="M2749" i="70"/>
  <c r="M2919" i="70"/>
  <c r="M2998" i="70"/>
  <c r="L2587" i="70"/>
  <c r="N2763" i="70"/>
  <c r="L2826" i="70"/>
  <c r="M2402" i="70"/>
  <c r="J2757" i="70"/>
  <c r="J2439" i="70"/>
  <c r="L2582" i="70"/>
  <c r="K2582" i="70"/>
  <c r="M2765" i="70"/>
  <c r="M2740" i="70"/>
  <c r="J2796" i="70"/>
  <c r="N2771" i="70"/>
  <c r="K2862" i="70"/>
  <c r="N2564" i="70"/>
  <c r="K2998" i="70"/>
  <c r="N2402" i="70"/>
  <c r="J2460" i="70"/>
  <c r="K2587" i="70"/>
  <c r="N2918" i="70"/>
  <c r="N2582" i="70"/>
  <c r="L2698" i="70"/>
  <c r="N2811" i="70"/>
  <c r="N2796" i="70"/>
  <c r="K2971" i="70"/>
  <c r="M2771" i="70"/>
  <c r="M2564" i="70"/>
  <c r="J2209" i="70"/>
  <c r="L2594" i="70"/>
  <c r="M3048" i="70"/>
  <c r="L2666" i="70"/>
  <c r="K2742" i="70"/>
  <c r="M2209" i="70"/>
  <c r="N2592" i="70"/>
  <c r="N2332" i="70"/>
  <c r="K2765" i="70"/>
  <c r="N2765" i="70"/>
  <c r="M2796" i="70"/>
  <c r="L2771" i="70"/>
  <c r="M3001" i="70"/>
  <c r="L2564" i="70"/>
  <c r="L2511" i="70"/>
  <c r="M2375" i="70"/>
  <c r="M2746" i="70"/>
  <c r="N2274" i="70"/>
  <c r="M2993" i="70"/>
  <c r="L2375" i="70"/>
  <c r="M2292" i="70"/>
  <c r="K2422" i="70"/>
  <c r="M2590" i="70"/>
  <c r="K2590" i="70"/>
  <c r="M2722" i="70"/>
  <c r="N2879" i="70"/>
  <c r="J2828" i="70"/>
  <c r="N2906" i="70"/>
  <c r="J2731" i="70"/>
  <c r="L2578" i="70"/>
  <c r="N2452" i="70"/>
  <c r="K3049" i="70"/>
  <c r="M2580" i="70"/>
  <c r="M2972" i="70"/>
  <c r="N2972" i="70"/>
  <c r="M2462" i="70"/>
  <c r="N2779" i="70"/>
  <c r="L2728" i="70"/>
  <c r="K2520" i="70"/>
  <c r="J2897" i="70"/>
  <c r="N2343" i="70"/>
  <c r="L2309" i="70"/>
  <c r="K2271" i="70"/>
  <c r="J2605" i="70"/>
  <c r="K2747" i="70"/>
  <c r="M2556" i="70"/>
  <c r="K2720" i="70"/>
  <c r="L2785" i="70"/>
  <c r="L2713" i="70"/>
  <c r="K2833" i="70"/>
  <c r="N2422" i="70"/>
  <c r="N2749" i="70"/>
  <c r="N2729" i="70"/>
  <c r="N2828" i="70"/>
  <c r="M2990" i="70"/>
  <c r="L2864" i="70"/>
  <c r="M2906" i="70"/>
  <c r="J2400" i="70"/>
  <c r="L2613" i="70"/>
  <c r="L2478" i="70"/>
  <c r="K2698" i="70"/>
  <c r="J2971" i="70"/>
  <c r="J2722" i="70"/>
  <c r="K2912" i="70"/>
  <c r="L2580" i="70"/>
  <c r="N2701" i="70"/>
  <c r="K2779" i="70"/>
  <c r="M2729" i="70"/>
  <c r="N2971" i="70"/>
  <c r="M3068" i="70"/>
  <c r="M2382" i="70"/>
  <c r="K3050" i="70"/>
  <c r="L2845" i="70"/>
  <c r="J2891" i="70"/>
  <c r="N2712" i="70"/>
  <c r="M2410" i="70"/>
  <c r="K2340" i="70"/>
  <c r="K2559" i="70"/>
  <c r="K2478" i="70"/>
  <c r="J2485" i="70"/>
  <c r="N2613" i="70"/>
  <c r="J2781" i="70"/>
  <c r="M2971" i="70"/>
  <c r="L2897" i="70"/>
  <c r="K2828" i="70"/>
  <c r="L3009" i="70"/>
  <c r="M3006" i="70"/>
  <c r="J2906" i="70"/>
  <c r="K3056" i="70"/>
  <c r="K2750" i="70"/>
  <c r="J2725" i="70"/>
  <c r="J2529" i="70"/>
  <c r="M2891" i="70"/>
  <c r="L2763" i="70"/>
  <c r="J2701" i="70"/>
  <c r="L2801" i="70"/>
  <c r="M2801" i="70"/>
  <c r="J2746" i="70"/>
  <c r="M3050" i="70"/>
  <c r="M2745" i="70"/>
  <c r="L2400" i="70"/>
  <c r="N2578" i="70"/>
  <c r="L2658" i="70"/>
  <c r="K2745" i="70"/>
  <c r="J2830" i="70"/>
  <c r="L2919" i="70"/>
  <c r="K2632" i="70"/>
  <c r="M3049" i="70"/>
  <c r="J2993" i="70"/>
  <c r="J2415" i="70"/>
  <c r="N2580" i="70"/>
  <c r="K2763" i="70"/>
  <c r="K2729" i="70"/>
  <c r="J3050" i="70"/>
  <c r="K2580" i="70"/>
  <c r="M2763" i="70"/>
  <c r="J2578" i="70"/>
  <c r="L2729" i="70"/>
  <c r="L2722" i="70"/>
  <c r="L2632" i="70"/>
  <c r="J2382" i="70"/>
  <c r="J2426" i="70"/>
  <c r="N2658" i="70"/>
  <c r="N2781" i="70"/>
  <c r="L2754" i="70"/>
  <c r="J2632" i="70"/>
  <c r="J2856" i="70"/>
  <c r="J2845" i="70"/>
  <c r="L2965" i="70"/>
  <c r="N2965" i="70"/>
  <c r="N2884" i="70"/>
  <c r="N2993" i="70"/>
  <c r="M3056" i="70"/>
  <c r="L2750" i="70"/>
  <c r="J2800" i="70"/>
  <c r="N2426" i="70"/>
  <c r="J2742" i="70"/>
  <c r="L2943" i="70"/>
  <c r="N2762" i="70"/>
  <c r="N2745" i="70"/>
  <c r="J2761" i="70"/>
  <c r="N3050" i="70"/>
  <c r="J2760" i="70"/>
  <c r="L2701" i="70"/>
  <c r="K2746" i="70"/>
  <c r="L2340" i="70"/>
  <c r="K2546" i="70"/>
  <c r="J2520" i="70"/>
  <c r="M2546" i="70"/>
  <c r="K2786" i="70"/>
  <c r="K2761" i="70"/>
  <c r="N2533" i="70"/>
  <c r="N2632" i="70"/>
  <c r="N2862" i="70"/>
  <c r="M2987" i="70"/>
  <c r="K3006" i="70"/>
  <c r="J2748" i="70"/>
  <c r="K2965" i="70"/>
  <c r="M2884" i="70"/>
  <c r="L3056" i="70"/>
  <c r="J2204" i="70"/>
  <c r="N2725" i="70"/>
  <c r="L2520" i="70"/>
  <c r="J2862" i="70"/>
  <c r="M2762" i="70"/>
  <c r="J2930" i="70"/>
  <c r="M2777" i="70"/>
  <c r="J2745" i="70"/>
  <c r="L2891" i="70"/>
  <c r="L2862" i="70"/>
  <c r="L2748" i="70"/>
  <c r="J2728" i="70"/>
  <c r="N2801" i="70"/>
  <c r="M2637" i="70"/>
  <c r="J2990" i="70"/>
  <c r="K2529" i="70"/>
  <c r="M2810" i="70"/>
  <c r="M2296" i="70"/>
  <c r="M2362" i="70"/>
  <c r="K2525" i="70"/>
  <c r="M2533" i="70"/>
  <c r="N2912" i="70"/>
  <c r="N2748" i="70"/>
  <c r="N2944" i="70"/>
  <c r="L2742" i="70"/>
  <c r="J2579" i="70"/>
  <c r="J2762" i="70"/>
  <c r="K2891" i="70"/>
  <c r="N2786" i="70"/>
  <c r="M2854" i="70"/>
  <c r="N2854" i="70"/>
  <c r="N2859" i="70"/>
  <c r="N2408" i="70"/>
  <c r="L2762" i="70"/>
  <c r="N2728" i="70"/>
  <c r="K2722" i="70"/>
  <c r="N3068" i="70"/>
  <c r="J2362" i="70"/>
  <c r="L2529" i="70"/>
  <c r="M2658" i="70"/>
  <c r="K2777" i="70"/>
  <c r="L2533" i="70"/>
  <c r="L2879" i="70"/>
  <c r="L2856" i="70"/>
  <c r="M2748" i="70"/>
  <c r="K2854" i="70"/>
  <c r="K2884" i="70"/>
  <c r="M2944" i="70"/>
  <c r="N2856" i="70"/>
  <c r="J2198" i="70"/>
  <c r="J2749" i="70"/>
  <c r="L2779" i="70"/>
  <c r="L2776" i="70"/>
  <c r="M2943" i="70"/>
  <c r="J2786" i="70"/>
  <c r="J2919" i="70"/>
  <c r="L2859" i="70"/>
  <c r="M2859" i="70"/>
  <c r="J2776" i="70"/>
  <c r="N2525" i="70"/>
  <c r="K2900" i="70"/>
  <c r="K3068" i="70"/>
  <c r="M2786" i="70"/>
  <c r="J2878" i="70"/>
  <c r="L2749" i="70"/>
  <c r="N2234" i="70"/>
  <c r="L2408" i="70"/>
  <c r="K2579" i="70"/>
  <c r="N2579" i="70"/>
  <c r="N2529" i="70"/>
  <c r="N2637" i="70"/>
  <c r="K2533" i="70"/>
  <c r="N2800" i="70"/>
  <c r="J2789" i="70"/>
  <c r="L2944" i="70"/>
  <c r="K2578" i="70"/>
  <c r="M2525" i="70"/>
  <c r="M2760" i="70"/>
  <c r="M2549" i="70"/>
  <c r="K2810" i="70"/>
  <c r="N2810" i="70"/>
  <c r="K2801" i="70"/>
  <c r="K2859" i="70"/>
  <c r="J2590" i="70"/>
  <c r="K2919" i="70"/>
  <c r="M2800" i="70"/>
  <c r="L2746" i="70"/>
  <c r="L2602" i="70"/>
  <c r="N2382" i="70"/>
  <c r="M2234" i="70"/>
  <c r="L2546" i="70"/>
  <c r="K2637" i="70"/>
  <c r="N2911" i="70"/>
  <c r="L2987" i="70"/>
  <c r="N2878" i="70"/>
  <c r="K2789" i="70"/>
  <c r="J3009" i="70"/>
  <c r="N3040" i="70"/>
  <c r="K2944" i="70"/>
  <c r="L2296" i="70"/>
  <c r="L2590" i="70"/>
  <c r="K2549" i="70"/>
  <c r="J2810" i="70"/>
  <c r="L2912" i="70"/>
  <c r="M2879" i="70"/>
  <c r="J2900" i="70"/>
  <c r="N2900" i="70"/>
  <c r="M2527" i="70"/>
  <c r="N2477" i="70"/>
  <c r="L2234" i="70"/>
  <c r="K2426" i="70"/>
  <c r="K2613" i="70"/>
  <c r="N2572" i="70"/>
  <c r="N2750" i="70"/>
  <c r="J2658" i="70"/>
  <c r="M2856" i="70"/>
  <c r="M2897" i="70"/>
  <c r="L2905" i="70"/>
  <c r="M2878" i="70"/>
  <c r="N2789" i="70"/>
  <c r="N3009" i="70"/>
  <c r="M3040" i="70"/>
  <c r="N2204" i="70"/>
  <c r="K2296" i="70"/>
  <c r="M2613" i="70"/>
  <c r="J2549" i="70"/>
  <c r="N2897" i="70"/>
  <c r="L2830" i="70"/>
  <c r="M2478" i="70"/>
  <c r="J2447" i="70"/>
  <c r="M2725" i="70"/>
  <c r="N2943" i="70"/>
  <c r="K2972" i="70"/>
  <c r="K2776" i="70"/>
  <c r="M2228" i="70"/>
  <c r="M2263" i="70"/>
  <c r="K2234" i="70"/>
  <c r="M2830" i="70"/>
  <c r="N3049" i="70"/>
  <c r="K2911" i="70"/>
  <c r="M2911" i="70"/>
  <c r="L3040" i="70"/>
  <c r="J2358" i="70"/>
  <c r="J2497" i="70"/>
  <c r="N2549" i="70"/>
  <c r="K2800" i="70"/>
  <c r="N2990" i="70"/>
  <c r="N2400" i="70"/>
  <c r="N2754" i="70"/>
  <c r="L3049" i="70"/>
  <c r="K2725" i="70"/>
  <c r="L2972" i="70"/>
  <c r="M2965" i="70"/>
  <c r="N2325" i="70"/>
  <c r="L2572" i="70"/>
  <c r="N2462" i="70"/>
  <c r="N2776" i="70"/>
  <c r="N2742" i="70"/>
  <c r="K2830" i="70"/>
  <c r="L2911" i="70"/>
  <c r="J3040" i="70"/>
  <c r="J2408" i="70"/>
  <c r="K2358" i="70"/>
  <c r="M2912" i="70"/>
  <c r="N2651" i="70"/>
  <c r="N2930" i="70"/>
  <c r="K2400" i="70"/>
  <c r="L2325" i="70"/>
  <c r="J3068" i="70"/>
  <c r="L2993" i="70"/>
  <c r="L2412" i="70"/>
  <c r="N2296" i="70"/>
  <c r="K2360" i="70"/>
  <c r="J2325" i="70"/>
  <c r="K2878" i="70"/>
  <c r="M2930" i="70"/>
  <c r="K2410" i="70"/>
  <c r="K2604" i="70"/>
  <c r="J2651" i="70"/>
  <c r="N2845" i="70"/>
  <c r="L2254" i="70"/>
  <c r="K2603" i="70"/>
  <c r="M2652" i="70"/>
  <c r="L2696" i="70"/>
  <c r="N2769" i="70"/>
  <c r="M2229" i="70"/>
  <c r="M2558" i="70"/>
  <c r="N2846" i="70"/>
  <c r="K2853" i="70"/>
  <c r="M2713" i="70"/>
  <c r="K2295" i="70"/>
  <c r="K2744" i="70"/>
  <c r="L2758" i="70"/>
  <c r="M2716" i="70"/>
  <c r="K2785" i="70"/>
  <c r="L2556" i="70"/>
  <c r="N2345" i="70"/>
  <c r="K3052" i="70"/>
  <c r="N2955" i="70"/>
  <c r="J2513" i="70"/>
  <c r="K2898" i="70"/>
  <c r="K2269" i="70"/>
  <c r="K2373" i="70"/>
  <c r="J2589" i="70"/>
  <c r="N2758" i="70"/>
  <c r="L2720" i="70"/>
  <c r="L3024" i="70"/>
  <c r="K2880" i="70"/>
  <c r="L2513" i="70"/>
  <c r="K2716" i="70"/>
  <c r="N3034" i="70"/>
  <c r="M2898" i="70"/>
  <c r="L2717" i="70"/>
  <c r="J2767" i="70"/>
  <c r="L2345" i="70"/>
  <c r="K2324" i="70"/>
  <c r="N2271" i="70"/>
  <c r="M2547" i="70"/>
  <c r="N2616" i="70"/>
  <c r="K2690" i="70"/>
  <c r="J2717" i="70"/>
  <c r="N2956" i="70"/>
  <c r="N2921" i="70"/>
  <c r="M3033" i="70"/>
  <c r="K2713" i="70"/>
  <c r="J2327" i="70"/>
  <c r="N2717" i="70"/>
  <c r="L2690" i="70"/>
  <c r="J2558" i="70"/>
  <c r="J2681" i="70"/>
  <c r="N2767" i="70"/>
  <c r="N2556" i="70"/>
  <c r="J2921" i="70"/>
  <c r="N2783" i="70"/>
  <c r="L2885" i="70"/>
  <c r="J2747" i="70"/>
  <c r="M2204" i="70"/>
  <c r="N2558" i="70"/>
  <c r="N2327" i="70"/>
  <c r="K2943" i="70"/>
  <c r="N2974" i="70"/>
  <c r="K2530" i="70"/>
  <c r="J2295" i="70"/>
  <c r="M2616" i="70"/>
  <c r="N2641" i="70"/>
  <c r="K2846" i="70"/>
  <c r="M2870" i="70"/>
  <c r="K2955" i="70"/>
  <c r="M2974" i="70"/>
  <c r="J2898" i="70"/>
  <c r="N2269" i="70"/>
  <c r="L2530" i="70"/>
  <c r="M2767" i="70"/>
  <c r="J2785" i="70"/>
  <c r="K2556" i="70"/>
  <c r="M2747" i="70"/>
  <c r="L2718" i="70"/>
  <c r="L2833" i="70"/>
  <c r="K2574" i="70"/>
  <c r="J2833" i="70"/>
  <c r="M2977" i="70"/>
  <c r="K2361" i="70"/>
  <c r="J2758" i="70"/>
  <c r="L2420" i="70"/>
  <c r="N2309" i="70"/>
  <c r="M2465" i="70"/>
  <c r="N2588" i="70"/>
  <c r="L2552" i="70"/>
  <c r="K2681" i="70"/>
  <c r="N3024" i="70"/>
  <c r="L2977" i="70"/>
  <c r="L2373" i="70"/>
  <c r="L2716" i="70"/>
  <c r="N2799" i="70"/>
  <c r="J2556" i="70"/>
  <c r="M2718" i="70"/>
  <c r="K2718" i="70"/>
  <c r="L2846" i="70"/>
  <c r="J2974" i="70"/>
  <c r="M2697" i="70"/>
  <c r="J2799" i="70"/>
  <c r="N2833" i="70"/>
  <c r="M2651" i="70"/>
  <c r="M2900" i="70"/>
  <c r="N2988" i="70"/>
  <c r="M2758" i="70"/>
  <c r="J3034" i="70"/>
  <c r="M2345" i="70"/>
  <c r="L2921" i="70"/>
  <c r="M3052" i="70"/>
  <c r="N2485" i="70"/>
  <c r="K3075" i="70"/>
  <c r="J2616" i="70"/>
  <c r="M2309" i="70"/>
  <c r="M2589" i="70"/>
  <c r="M2588" i="70"/>
  <c r="L2870" i="70"/>
  <c r="N2880" i="70"/>
  <c r="K2974" i="70"/>
  <c r="M2880" i="70"/>
  <c r="M2513" i="70"/>
  <c r="J2718" i="70"/>
  <c r="M2849" i="70"/>
  <c r="J2697" i="70"/>
  <c r="M2343" i="70"/>
  <c r="K2616" i="70"/>
  <c r="N2785" i="70"/>
  <c r="J2547" i="70"/>
  <c r="K2988" i="70"/>
  <c r="M2846" i="70"/>
  <c r="N2574" i="70"/>
  <c r="J2525" i="70"/>
  <c r="J2424" i="70"/>
  <c r="K2420" i="70"/>
  <c r="N2295" i="70"/>
  <c r="J2309" i="70"/>
  <c r="L2615" i="70"/>
  <c r="L2588" i="70"/>
  <c r="N2744" i="70"/>
  <c r="M2797" i="70"/>
  <c r="L2641" i="70"/>
  <c r="J2885" i="70"/>
  <c r="L2764" i="70"/>
  <c r="J2956" i="70"/>
  <c r="M2327" i="70"/>
  <c r="M2572" i="70"/>
  <c r="L2574" i="70"/>
  <c r="M2744" i="70"/>
  <c r="N2681" i="70"/>
  <c r="J2955" i="70"/>
  <c r="M2785" i="70"/>
  <c r="L2744" i="70"/>
  <c r="M2833" i="70"/>
  <c r="L2697" i="70"/>
  <c r="M2920" i="70"/>
  <c r="J2875" i="70"/>
  <c r="K2875" i="70"/>
  <c r="J2988" i="70"/>
  <c r="L2547" i="70"/>
  <c r="N2349" i="70"/>
  <c r="N2383" i="70"/>
  <c r="K2475" i="70"/>
  <c r="J2630" i="70"/>
  <c r="J2772" i="70"/>
  <c r="L2774" i="70"/>
  <c r="M2905" i="70"/>
  <c r="K2866" i="70"/>
  <c r="J2847" i="70"/>
  <c r="M2295" i="70"/>
  <c r="N2530" i="70"/>
  <c r="K2588" i="70"/>
  <c r="M2552" i="70"/>
  <c r="M2690" i="70"/>
  <c r="M2554" i="70"/>
  <c r="K2885" i="70"/>
  <c r="M2896" i="70"/>
  <c r="L2493" i="70"/>
  <c r="N2513" i="70"/>
  <c r="M3034" i="70"/>
  <c r="M2681" i="70"/>
  <c r="J3033" i="70"/>
  <c r="L2880" i="70"/>
  <c r="M2717" i="70"/>
  <c r="N2987" i="70"/>
  <c r="M2988" i="70"/>
  <c r="L2761" i="70"/>
  <c r="K2956" i="70"/>
  <c r="M2361" i="70"/>
  <c r="L2920" i="70"/>
  <c r="L2898" i="70"/>
  <c r="L2382" i="70"/>
  <c r="N2440" i="70"/>
  <c r="J2442" i="70"/>
  <c r="N2373" i="70"/>
  <c r="N2554" i="70"/>
  <c r="N2615" i="70"/>
  <c r="K2552" i="70"/>
  <c r="N2697" i="70"/>
  <c r="J2720" i="70"/>
  <c r="L2554" i="70"/>
  <c r="L2896" i="70"/>
  <c r="K2615" i="70"/>
  <c r="N2605" i="70"/>
  <c r="K2783" i="70"/>
  <c r="M3075" i="70"/>
  <c r="J2690" i="70"/>
  <c r="L2875" i="70"/>
  <c r="K2849" i="70"/>
  <c r="L2437" i="70"/>
  <c r="J3052" i="70"/>
  <c r="M2320" i="70"/>
  <c r="M2322" i="70"/>
  <c r="J2252" i="70"/>
  <c r="J2380" i="70"/>
  <c r="J2342" i="70"/>
  <c r="M2491" i="70"/>
  <c r="J2581" i="70"/>
  <c r="L2773" i="70"/>
  <c r="N2689" i="70"/>
  <c r="N2174" i="70"/>
  <c r="K2309" i="70"/>
  <c r="K2547" i="70"/>
  <c r="J2552" i="70"/>
  <c r="N2720" i="70"/>
  <c r="N2870" i="70"/>
  <c r="J2554" i="70"/>
  <c r="K2921" i="70"/>
  <c r="K2896" i="70"/>
  <c r="L2853" i="70"/>
  <c r="L2783" i="70"/>
  <c r="L3075" i="70"/>
  <c r="M2605" i="70"/>
  <c r="L3033" i="70"/>
  <c r="L2604" i="70"/>
  <c r="M2118" i="70"/>
  <c r="J2265" i="70"/>
  <c r="M2260" i="70"/>
  <c r="M2388" i="70"/>
  <c r="N2294" i="70"/>
  <c r="K2302" i="70"/>
  <c r="M2568" i="70"/>
  <c r="J2465" i="70"/>
  <c r="J2422" i="70"/>
  <c r="M2499" i="70"/>
  <c r="L2796" i="70"/>
  <c r="N2589" i="70"/>
  <c r="M2720" i="70"/>
  <c r="J2764" i="70"/>
  <c r="K2977" i="70"/>
  <c r="J2896" i="70"/>
  <c r="M2956" i="70"/>
  <c r="L2271" i="70"/>
  <c r="J2343" i="70"/>
  <c r="L2605" i="70"/>
  <c r="J2574" i="70"/>
  <c r="L2767" i="70"/>
  <c r="N2849" i="70"/>
  <c r="M2875" i="70"/>
  <c r="J3075" i="70"/>
  <c r="L2849" i="70"/>
  <c r="M2604" i="70"/>
  <c r="N2920" i="70"/>
  <c r="L2797" i="70"/>
  <c r="K2401" i="70"/>
  <c r="J2291" i="70"/>
  <c r="L2374" i="70"/>
  <c r="K2473" i="70"/>
  <c r="N2676" i="70"/>
  <c r="M2806" i="70"/>
  <c r="K2599" i="70"/>
  <c r="M2420" i="70"/>
  <c r="L2589" i="70"/>
  <c r="N2716" i="70"/>
  <c r="N2764" i="70"/>
  <c r="M2783" i="70"/>
  <c r="M2530" i="70"/>
  <c r="K2799" i="70"/>
  <c r="N2747" i="70"/>
  <c r="J2615" i="70"/>
  <c r="L2558" i="70"/>
  <c r="M2344" i="70"/>
  <c r="N2609" i="70"/>
  <c r="K2498" i="70"/>
  <c r="M2643" i="70"/>
  <c r="K2508" i="70"/>
  <c r="L2843" i="70"/>
  <c r="M2814" i="70"/>
  <c r="M2853" i="70"/>
  <c r="M2373" i="70"/>
  <c r="K2605" i="70"/>
  <c r="M2764" i="70"/>
  <c r="J2977" i="70"/>
  <c r="M2799" i="70"/>
  <c r="L2747" i="70"/>
  <c r="K3034" i="70"/>
  <c r="K3024" i="70"/>
  <c r="M2493" i="70"/>
  <c r="K2797" i="70"/>
  <c r="J2361" i="70"/>
  <c r="M2271" i="70"/>
  <c r="L3052" i="70"/>
  <c r="J3024" i="70"/>
  <c r="K2870" i="70"/>
  <c r="L2360" i="70"/>
  <c r="L2362" i="70"/>
  <c r="K2158" i="70"/>
  <c r="J2370" i="70"/>
  <c r="J2323" i="70"/>
  <c r="J2286" i="70"/>
  <c r="K2219" i="70"/>
  <c r="J2311" i="70"/>
  <c r="K2406" i="70"/>
  <c r="N2301" i="70"/>
  <c r="L2522" i="70"/>
  <c r="L2359" i="70"/>
  <c r="N2246" i="70"/>
  <c r="J2540" i="70"/>
  <c r="M2591" i="70"/>
  <c r="J2739" i="70"/>
  <c r="L2708" i="70"/>
  <c r="N2446" i="70"/>
  <c r="J2545" i="70"/>
  <c r="L2687" i="70"/>
  <c r="M2471" i="70"/>
  <c r="L2561" i="70"/>
  <c r="L2638" i="70"/>
  <c r="J2756" i="70"/>
  <c r="M2673" i="70"/>
  <c r="N2695" i="70"/>
  <c r="J2702" i="70"/>
  <c r="M2734" i="70"/>
  <c r="M2841" i="70"/>
  <c r="N2768" i="70"/>
  <c r="J2868" i="70"/>
  <c r="N2882" i="70"/>
  <c r="M2857" i="70"/>
  <c r="L2909" i="70"/>
  <c r="N2873" i="70"/>
  <c r="K2836" i="70"/>
  <c r="M2710" i="70"/>
  <c r="L2461" i="70"/>
  <c r="N2673" i="70"/>
  <c r="L2769" i="70"/>
  <c r="J2446" i="70"/>
  <c r="N2480" i="70"/>
  <c r="K2708" i="70"/>
  <c r="N2311" i="70"/>
  <c r="M2246" i="70"/>
  <c r="L2583" i="70"/>
  <c r="N2770" i="70"/>
  <c r="K2673" i="70"/>
  <c r="N2543" i="70"/>
  <c r="K2359" i="70"/>
  <c r="J2543" i="70"/>
  <c r="L2246" i="70"/>
  <c r="K2446" i="70"/>
  <c r="N2461" i="70"/>
  <c r="K2652" i="70"/>
  <c r="L2702" i="70"/>
  <c r="N2756" i="70"/>
  <c r="N2696" i="70"/>
  <c r="M2836" i="70"/>
  <c r="L2540" i="70"/>
  <c r="M2561" i="70"/>
  <c r="K2948" i="70"/>
  <c r="N2532" i="70"/>
  <c r="M2770" i="70"/>
  <c r="K2769" i="70"/>
  <c r="K2759" i="70"/>
  <c r="M2889" i="70"/>
  <c r="K2246" i="70"/>
  <c r="N2359" i="70"/>
  <c r="M2461" i="70"/>
  <c r="J2652" i="70"/>
  <c r="K2738" i="70"/>
  <c r="L2671" i="70"/>
  <c r="M2909" i="70"/>
  <c r="K2696" i="70"/>
  <c r="M2992" i="70"/>
  <c r="J2836" i="70"/>
  <c r="L2652" i="70"/>
  <c r="K2561" i="70"/>
  <c r="N2738" i="70"/>
  <c r="M2532" i="70"/>
  <c r="M2867" i="70"/>
  <c r="L2406" i="70"/>
  <c r="L2768" i="70"/>
  <c r="K2301" i="70"/>
  <c r="J2246" i="70"/>
  <c r="L2543" i="70"/>
  <c r="K2461" i="70"/>
  <c r="M2522" i="70"/>
  <c r="L2770" i="70"/>
  <c r="L2873" i="70"/>
  <c r="M2696" i="70"/>
  <c r="N2838" i="70"/>
  <c r="N2966" i="70"/>
  <c r="J2561" i="70"/>
  <c r="M2882" i="70"/>
  <c r="N2857" i="70"/>
  <c r="J2738" i="70"/>
  <c r="L2532" i="70"/>
  <c r="L2966" i="70"/>
  <c r="J2687" i="70"/>
  <c r="J2857" i="70"/>
  <c r="K2734" i="70"/>
  <c r="M2219" i="70"/>
  <c r="N2292" i="70"/>
  <c r="M2543" i="70"/>
  <c r="N2591" i="70"/>
  <c r="K2756" i="70"/>
  <c r="K2909" i="70"/>
  <c r="N2739" i="70"/>
  <c r="N2909" i="70"/>
  <c r="N3067" i="70"/>
  <c r="M2966" i="70"/>
  <c r="N2561" i="70"/>
  <c r="K2873" i="70"/>
  <c r="J2522" i="70"/>
  <c r="J2759" i="70"/>
  <c r="L2969" i="70"/>
  <c r="K2532" i="70"/>
  <c r="J2292" i="70"/>
  <c r="L2841" i="70"/>
  <c r="M3026" i="70"/>
  <c r="K2687" i="70"/>
  <c r="M2603" i="70"/>
  <c r="M2495" i="70"/>
  <c r="N2710" i="70"/>
  <c r="M2480" i="70"/>
  <c r="N2702" i="70"/>
  <c r="K2727" i="70"/>
  <c r="M2739" i="70"/>
  <c r="M2838" i="70"/>
  <c r="K2966" i="70"/>
  <c r="M2608" i="70"/>
  <c r="J2406" i="70"/>
  <c r="L2695" i="70"/>
  <c r="N2522" i="70"/>
  <c r="N2868" i="70"/>
  <c r="J2727" i="70"/>
  <c r="M2947" i="70"/>
  <c r="N2759" i="70"/>
  <c r="L2759" i="70"/>
  <c r="L2882" i="70"/>
  <c r="M2687" i="70"/>
  <c r="L2608" i="70"/>
  <c r="N2603" i="70"/>
  <c r="M2505" i="70"/>
  <c r="J2495" i="70"/>
  <c r="N2727" i="70"/>
  <c r="M2756" i="70"/>
  <c r="K2867" i="70"/>
  <c r="L2739" i="70"/>
  <c r="N2841" i="70"/>
  <c r="M2868" i="70"/>
  <c r="N2545" i="70"/>
  <c r="N2406" i="70"/>
  <c r="K2522" i="70"/>
  <c r="M2768" i="70"/>
  <c r="J2909" i="70"/>
  <c r="J2769" i="70"/>
  <c r="J2889" i="70"/>
  <c r="N3025" i="70"/>
  <c r="J2838" i="70"/>
  <c r="J2873" i="70"/>
  <c r="K2348" i="70"/>
  <c r="K2591" i="70"/>
  <c r="K2539" i="70"/>
  <c r="K2710" i="70"/>
  <c r="J2867" i="70"/>
  <c r="K2739" i="70"/>
  <c r="N3026" i="70"/>
  <c r="K2868" i="70"/>
  <c r="M2545" i="70"/>
  <c r="J2301" i="70"/>
  <c r="L2673" i="70"/>
  <c r="J2882" i="70"/>
  <c r="K2768" i="70"/>
  <c r="M2948" i="70"/>
  <c r="J2359" i="70"/>
  <c r="J2948" i="70"/>
  <c r="K2857" i="70"/>
  <c r="K2992" i="70"/>
  <c r="M2695" i="70"/>
  <c r="L2591" i="70"/>
  <c r="L2948" i="70"/>
  <c r="J2992" i="70"/>
  <c r="K2292" i="70"/>
  <c r="J2591" i="70"/>
  <c r="N2734" i="70"/>
  <c r="J2673" i="70"/>
  <c r="K2770" i="70"/>
  <c r="L2836" i="70"/>
  <c r="N2820" i="70"/>
  <c r="L3026" i="70"/>
  <c r="L2545" i="70"/>
  <c r="M2406" i="70"/>
  <c r="L2727" i="70"/>
  <c r="J2768" i="70"/>
  <c r="J2734" i="70"/>
  <c r="J2969" i="70"/>
  <c r="K2695" i="70"/>
  <c r="J2710" i="70"/>
  <c r="K2608" i="70"/>
  <c r="L2280" i="70"/>
  <c r="J2221" i="70"/>
  <c r="J2340" i="70"/>
  <c r="K2457" i="70"/>
  <c r="J2603" i="70"/>
  <c r="J2247" i="70"/>
  <c r="L2563" i="70"/>
  <c r="K2415" i="70"/>
  <c r="M2642" i="70"/>
  <c r="L2555" i="70"/>
  <c r="K2597" i="70"/>
  <c r="M2467" i="70"/>
  <c r="N2468" i="70"/>
  <c r="J2752" i="70"/>
  <c r="K2586" i="70"/>
  <c r="L2665" i="70"/>
  <c r="N2363" i="70"/>
  <c r="J2483" i="70"/>
  <c r="K2548" i="70"/>
  <c r="L2301" i="70"/>
  <c r="M2359" i="70"/>
  <c r="L2539" i="70"/>
  <c r="L2480" i="70"/>
  <c r="N2638" i="70"/>
  <c r="M2820" i="70"/>
  <c r="N2947" i="70"/>
  <c r="L2868" i="70"/>
  <c r="L2889" i="70"/>
  <c r="K2545" i="70"/>
  <c r="L3067" i="70"/>
  <c r="M3067" i="70"/>
  <c r="L2446" i="70"/>
  <c r="N2687" i="70"/>
  <c r="K2838" i="70"/>
  <c r="J2695" i="70"/>
  <c r="M2738" i="70"/>
  <c r="K3025" i="70"/>
  <c r="M2267" i="70"/>
  <c r="K2372" i="70"/>
  <c r="K2480" i="70"/>
  <c r="L2756" i="70"/>
  <c r="M2702" i="70"/>
  <c r="J2638" i="70"/>
  <c r="L2820" i="70"/>
  <c r="L2947" i="70"/>
  <c r="K2889" i="70"/>
  <c r="K3067" i="70"/>
  <c r="L2292" i="70"/>
  <c r="N2495" i="70"/>
  <c r="N2539" i="70"/>
  <c r="N2867" i="70"/>
  <c r="K2882" i="70"/>
  <c r="J2310" i="70"/>
  <c r="N2560" i="70"/>
  <c r="L2350" i="70"/>
  <c r="N2660" i="70"/>
  <c r="K2753" i="70"/>
  <c r="N2652" i="70"/>
  <c r="N2540" i="70"/>
  <c r="M2638" i="70"/>
  <c r="J2820" i="70"/>
  <c r="N3044" i="70"/>
  <c r="J2539" i="70"/>
  <c r="J3025" i="70"/>
  <c r="M3025" i="70"/>
  <c r="M2446" i="70"/>
  <c r="K2495" i="70"/>
  <c r="J2261" i="70"/>
  <c r="M2540" i="70"/>
  <c r="K2638" i="70"/>
  <c r="J2671" i="70"/>
  <c r="K2841" i="70"/>
  <c r="M2969" i="70"/>
  <c r="J2708" i="70"/>
  <c r="M2541" i="70"/>
  <c r="N2707" i="70"/>
  <c r="N2835" i="70"/>
  <c r="K2664" i="70"/>
  <c r="K2540" i="70"/>
  <c r="N2671" i="70"/>
  <c r="J2841" i="70"/>
  <c r="N2969" i="70"/>
  <c r="N2708" i="70"/>
  <c r="M3044" i="70"/>
  <c r="M2311" i="70"/>
  <c r="J2299" i="70"/>
  <c r="J2303" i="70"/>
  <c r="L2245" i="70"/>
  <c r="M2565" i="70"/>
  <c r="L2715" i="70"/>
  <c r="N2503" i="70"/>
  <c r="K2684" i="70"/>
  <c r="K2671" i="70"/>
  <c r="M2708" i="70"/>
  <c r="L3044" i="70"/>
  <c r="K2311" i="70"/>
  <c r="K3026" i="70"/>
  <c r="J2608" i="70"/>
  <c r="K2224" i="70"/>
  <c r="M2284" i="70"/>
  <c r="J2222" i="70"/>
  <c r="K2566" i="70"/>
  <c r="K2723" i="70"/>
  <c r="L2311" i="70"/>
  <c r="L2443" i="70"/>
  <c r="J2420" i="70"/>
  <c r="K2327" i="70"/>
  <c r="M2774" i="70"/>
  <c r="K2665" i="70"/>
  <c r="M2665" i="70"/>
  <c r="N2847" i="70"/>
  <c r="L2247" i="70"/>
  <c r="K2383" i="70"/>
  <c r="M2363" i="70"/>
  <c r="L2484" i="70"/>
  <c r="M2526" i="70"/>
  <c r="K2466" i="70"/>
  <c r="L2524" i="70"/>
  <c r="J2467" i="70"/>
  <c r="M2847" i="70"/>
  <c r="J2642" i="70"/>
  <c r="J2411" i="70"/>
  <c r="N2630" i="70"/>
  <c r="N2642" i="70"/>
  <c r="M2563" i="70"/>
  <c r="K2551" i="70"/>
  <c r="M2675" i="70"/>
  <c r="J2803" i="70"/>
  <c r="L2794" i="70"/>
  <c r="J2280" i="70"/>
  <c r="L2475" i="70"/>
  <c r="N2665" i="70"/>
  <c r="L2630" i="70"/>
  <c r="L2415" i="70"/>
  <c r="K2872" i="70"/>
  <c r="K2247" i="70"/>
  <c r="N2318" i="70"/>
  <c r="J2421" i="70"/>
  <c r="L2481" i="70"/>
  <c r="N2501" i="70"/>
  <c r="K2839" i="70"/>
  <c r="J2489" i="70"/>
  <c r="L2597" i="70"/>
  <c r="M2544" i="70"/>
  <c r="N2839" i="70"/>
  <c r="M2247" i="70"/>
  <c r="N2247" i="70"/>
  <c r="K2467" i="70"/>
  <c r="K2774" i="70"/>
  <c r="L2603" i="70"/>
  <c r="L2642" i="70"/>
  <c r="L2467" i="70"/>
  <c r="K2221" i="70"/>
  <c r="J2475" i="70"/>
  <c r="L2544" i="70"/>
  <c r="K2502" i="70"/>
  <c r="L2240" i="70"/>
  <c r="L2368" i="70"/>
  <c r="N2433" i="70"/>
  <c r="J2428" i="70"/>
  <c r="K2483" i="70"/>
  <c r="M2475" i="70"/>
  <c r="J2597" i="70"/>
  <c r="N2555" i="70"/>
  <c r="K2544" i="70"/>
  <c r="J2555" i="70"/>
  <c r="M2415" i="70"/>
  <c r="M2483" i="70"/>
  <c r="N2586" i="70"/>
  <c r="K2563" i="70"/>
  <c r="K2256" i="70"/>
  <c r="J2563" i="70"/>
  <c r="M2752" i="70"/>
  <c r="N2483" i="70"/>
  <c r="N2475" i="70"/>
  <c r="L2872" i="70"/>
  <c r="L2457" i="70"/>
  <c r="N2280" i="70"/>
  <c r="K2752" i="70"/>
  <c r="J2774" i="70"/>
  <c r="L2902" i="70"/>
  <c r="J2586" i="70"/>
  <c r="L2483" i="70"/>
  <c r="L2839" i="70"/>
  <c r="N2563" i="70"/>
  <c r="L2752" i="70"/>
  <c r="M2555" i="70"/>
  <c r="N2467" i="70"/>
  <c r="M2586" i="70"/>
  <c r="K2349" i="70"/>
  <c r="M2418" i="70"/>
  <c r="J2905" i="70"/>
  <c r="J2363" i="70"/>
  <c r="M2677" i="70"/>
  <c r="K2721" i="70"/>
  <c r="L2517" i="70"/>
  <c r="L2562" i="70"/>
  <c r="N2691" i="70"/>
  <c r="N2819" i="70"/>
  <c r="K2469" i="70"/>
  <c r="L2623" i="70"/>
  <c r="K2523" i="70"/>
  <c r="K2538" i="70"/>
  <c r="N2213" i="70"/>
  <c r="J2562" i="70"/>
  <c r="J2220" i="70"/>
  <c r="K2285" i="70"/>
  <c r="J2688" i="70"/>
  <c r="M2159" i="70"/>
  <c r="J2283" i="70"/>
  <c r="N2212" i="70"/>
  <c r="J2255" i="70"/>
  <c r="J2414" i="70"/>
  <c r="K2319" i="70"/>
  <c r="L2699" i="70"/>
  <c r="K2471" i="70"/>
  <c r="L2251" i="70"/>
  <c r="M2577" i="70"/>
  <c r="M2890" i="70"/>
  <c r="N2459" i="70"/>
  <c r="J2660" i="70"/>
  <c r="L2660" i="70"/>
  <c r="L2601" i="70"/>
  <c r="K2488" i="70"/>
  <c r="N2606" i="70"/>
  <c r="L2492" i="70"/>
  <c r="M2494" i="70"/>
  <c r="N2429" i="70"/>
  <c r="J2399" i="70"/>
  <c r="M2350" i="70"/>
  <c r="L2689" i="70"/>
  <c r="N2662" i="70"/>
  <c r="N2815" i="70"/>
  <c r="N2504" i="70"/>
  <c r="J2689" i="70"/>
  <c r="L2514" i="70"/>
  <c r="J2819" i="70"/>
  <c r="J2516" i="70"/>
  <c r="K2633" i="70"/>
  <c r="M2315" i="70"/>
  <c r="J2732" i="70"/>
  <c r="L2505" i="70"/>
  <c r="J2595" i="70"/>
  <c r="M2641" i="70"/>
  <c r="K2773" i="70"/>
  <c r="J2350" i="70"/>
  <c r="M2773" i="70"/>
  <c r="M2788" i="70"/>
  <c r="M2659" i="70"/>
  <c r="M2474" i="70"/>
  <c r="J2773" i="70"/>
  <c r="N2463" i="70"/>
  <c r="N2787" i="70"/>
  <c r="L2212" i="70"/>
  <c r="M2660" i="70"/>
  <c r="M2463" i="70"/>
  <c r="J2633" i="70"/>
  <c r="L2606" i="70"/>
  <c r="L2595" i="70"/>
  <c r="M2689" i="70"/>
  <c r="N2773" i="70"/>
  <c r="L2790" i="70"/>
  <c r="L2663" i="70"/>
  <c r="K2660" i="70"/>
  <c r="M2790" i="70"/>
  <c r="J2524" i="70"/>
  <c r="K2815" i="70"/>
  <c r="L2430" i="70"/>
  <c r="N2255" i="70"/>
  <c r="N2350" i="70"/>
  <c r="M2524" i="70"/>
  <c r="N2631" i="70"/>
  <c r="K2689" i="70"/>
  <c r="K2822" i="70"/>
  <c r="N2788" i="70"/>
  <c r="N2890" i="70"/>
  <c r="L2315" i="70"/>
  <c r="J2412" i="70"/>
  <c r="J2641" i="70"/>
  <c r="J2566" i="70"/>
  <c r="J2514" i="70"/>
  <c r="M2429" i="70"/>
  <c r="M2688" i="70"/>
  <c r="K2659" i="70"/>
  <c r="J2659" i="70"/>
  <c r="J2136" i="70"/>
  <c r="J2281" i="70"/>
  <c r="L2404" i="70"/>
  <c r="N2231" i="70"/>
  <c r="N2326" i="70"/>
  <c r="J2515" i="70"/>
  <c r="K2553" i="70"/>
  <c r="N2357" i="70"/>
  <c r="L2472" i="70"/>
  <c r="K2562" i="70"/>
  <c r="M2623" i="70"/>
  <c r="K2350" i="70"/>
  <c r="N2583" i="70"/>
  <c r="K2662" i="70"/>
  <c r="M2787" i="70"/>
  <c r="L2788" i="70"/>
  <c r="L2890" i="70"/>
  <c r="M2662" i="70"/>
  <c r="M2466" i="70"/>
  <c r="L2538" i="70"/>
  <c r="L2659" i="70"/>
  <c r="K2617" i="70"/>
  <c r="K2315" i="70"/>
  <c r="N2524" i="70"/>
  <c r="L2688" i="70"/>
  <c r="L2787" i="70"/>
  <c r="K2788" i="70"/>
  <c r="K2890" i="70"/>
  <c r="J2538" i="70"/>
  <c r="J2599" i="70"/>
  <c r="J2662" i="70"/>
  <c r="M2365" i="70"/>
  <c r="K2524" i="70"/>
  <c r="L2676" i="70"/>
  <c r="K2787" i="70"/>
  <c r="K2506" i="70"/>
  <c r="L2226" i="70"/>
  <c r="J2203" i="70"/>
  <c r="L2365" i="70"/>
  <c r="K2688" i="70"/>
  <c r="N2595" i="70"/>
  <c r="L2822" i="70"/>
  <c r="N2315" i="70"/>
  <c r="N2466" i="70"/>
  <c r="N2538" i="70"/>
  <c r="N2505" i="70"/>
  <c r="L2466" i="70"/>
  <c r="M2538" i="70"/>
  <c r="L2851" i="70"/>
  <c r="N2367" i="70"/>
  <c r="J2365" i="70"/>
  <c r="N2494" i="70"/>
  <c r="J2617" i="70"/>
  <c r="M2595" i="70"/>
  <c r="J2505" i="70"/>
  <c r="J2466" i="70"/>
  <c r="N2688" i="70"/>
  <c r="K2663" i="70"/>
  <c r="L2266" i="70"/>
  <c r="K2212" i="70"/>
  <c r="N2251" i="70"/>
  <c r="N2412" i="70"/>
  <c r="J2367" i="70"/>
  <c r="K2595" i="70"/>
  <c r="J2753" i="70"/>
  <c r="L2581" i="70"/>
  <c r="L2463" i="70"/>
  <c r="L2633" i="70"/>
  <c r="M2871" i="70"/>
  <c r="N2732" i="70"/>
  <c r="N2753" i="70"/>
  <c r="N2581" i="70"/>
  <c r="L2815" i="70"/>
  <c r="J2577" i="70"/>
  <c r="J2790" i="70"/>
  <c r="M2753" i="70"/>
  <c r="M2633" i="70"/>
  <c r="N2790" i="70"/>
  <c r="M2732" i="70"/>
  <c r="J2315" i="70"/>
  <c r="J2429" i="70"/>
  <c r="M2581" i="70"/>
  <c r="L2577" i="70"/>
  <c r="K2647" i="70"/>
  <c r="L2753" i="70"/>
  <c r="M2251" i="70"/>
  <c r="M2664" i="70"/>
  <c r="M2516" i="70"/>
  <c r="L2732" i="70"/>
  <c r="M2647" i="70"/>
  <c r="J2815" i="70"/>
  <c r="K2581" i="70"/>
  <c r="M2551" i="70"/>
  <c r="J2284" i="70"/>
  <c r="N2307" i="70"/>
  <c r="J2463" i="70"/>
  <c r="K2732" i="70"/>
  <c r="L2215" i="70"/>
  <c r="K2387" i="70"/>
  <c r="L2307" i="70"/>
  <c r="K2412" i="70"/>
  <c r="L2489" i="70"/>
  <c r="K2365" i="70"/>
  <c r="N2472" i="70"/>
  <c r="J2492" i="70"/>
  <c r="J2678" i="70"/>
  <c r="M2607" i="70"/>
  <c r="M2399" i="70"/>
  <c r="N2599" i="70"/>
  <c r="K2824" i="70"/>
  <c r="L2824" i="70"/>
  <c r="N2562" i="70"/>
  <c r="M2403" i="70"/>
  <c r="L2278" i="70"/>
  <c r="K2585" i="70"/>
  <c r="J2612" i="70"/>
  <c r="N2488" i="70"/>
  <c r="L2488" i="70"/>
  <c r="N2664" i="70"/>
  <c r="N2677" i="70"/>
  <c r="M2824" i="70"/>
  <c r="M2599" i="70"/>
  <c r="L2429" i="70"/>
  <c r="L2707" i="70"/>
  <c r="N2803" i="70"/>
  <c r="L2399" i="70"/>
  <c r="K2492" i="70"/>
  <c r="K2526" i="70"/>
  <c r="J2398" i="70"/>
  <c r="J2806" i="70"/>
  <c r="K2399" i="70"/>
  <c r="K2676" i="70"/>
  <c r="K2429" i="70"/>
  <c r="J2551" i="70"/>
  <c r="J2494" i="70"/>
  <c r="M2676" i="70"/>
  <c r="K2606" i="70"/>
  <c r="N2551" i="70"/>
  <c r="N2721" i="70"/>
  <c r="K2583" i="70"/>
  <c r="J2606" i="70"/>
  <c r="J2583" i="70"/>
  <c r="K2806" i="70"/>
  <c r="N2648" i="70"/>
  <c r="K2835" i="70"/>
  <c r="M2803" i="70"/>
  <c r="L2664" i="70"/>
  <c r="M2844" i="70"/>
  <c r="K2535" i="70"/>
  <c r="N2399" i="70"/>
  <c r="J2676" i="70"/>
  <c r="L2835" i="70"/>
  <c r="K2541" i="70"/>
  <c r="N2464" i="70"/>
  <c r="M2634" i="70"/>
  <c r="L2523" i="70"/>
  <c r="M2691" i="70"/>
  <c r="M2819" i="70"/>
  <c r="L2551" i="70"/>
  <c r="M2583" i="70"/>
  <c r="K2623" i="70"/>
  <c r="J2835" i="70"/>
  <c r="L2803" i="70"/>
  <c r="L2541" i="70"/>
  <c r="L2649" i="70"/>
  <c r="J2430" i="70"/>
  <c r="M2488" i="70"/>
  <c r="K2803" i="70"/>
  <c r="J2623" i="70"/>
  <c r="L2711" i="70"/>
  <c r="K2649" i="70"/>
  <c r="N2678" i="70"/>
  <c r="L2607" i="70"/>
  <c r="J2664" i="70"/>
  <c r="M2707" i="70"/>
  <c r="K2494" i="70"/>
  <c r="M2649" i="70"/>
  <c r="M2721" i="70"/>
  <c r="J2844" i="70"/>
  <c r="N2844" i="70"/>
  <c r="K2711" i="70"/>
  <c r="J2488" i="70"/>
  <c r="J2711" i="70"/>
  <c r="J2824" i="70"/>
  <c r="N2471" i="70"/>
  <c r="L2721" i="70"/>
  <c r="M2606" i="70"/>
  <c r="M2835" i="70"/>
  <c r="J2471" i="70"/>
  <c r="K2844" i="70"/>
  <c r="K2678" i="70"/>
  <c r="J2853" i="70"/>
  <c r="J2677" i="70"/>
  <c r="N2535" i="70"/>
  <c r="J2535" i="70"/>
  <c r="N2430" i="70"/>
  <c r="J2541" i="70"/>
  <c r="L2599" i="70"/>
  <c r="M2472" i="70"/>
  <c r="K2675" i="70"/>
  <c r="K2430" i="70"/>
  <c r="J2721" i="70"/>
  <c r="J2472" i="70"/>
  <c r="N2794" i="70"/>
  <c r="L2677" i="70"/>
  <c r="M2562" i="70"/>
  <c r="J2675" i="70"/>
  <c r="N2492" i="70"/>
  <c r="K2472" i="70"/>
  <c r="N2623" i="70"/>
  <c r="N2806" i="70"/>
  <c r="N2649" i="70"/>
  <c r="N2541" i="70"/>
  <c r="K2677" i="70"/>
  <c r="L2806" i="70"/>
  <c r="M2535" i="70"/>
  <c r="M2711" i="70"/>
  <c r="K2707" i="70"/>
  <c r="L2471" i="70"/>
  <c r="L2675" i="70"/>
  <c r="N2607" i="70"/>
  <c r="J2707" i="70"/>
  <c r="M2794" i="70"/>
  <c r="L2678" i="70"/>
  <c r="N2675" i="70"/>
  <c r="K2607" i="70"/>
  <c r="J2794" i="70"/>
  <c r="K2794" i="70"/>
  <c r="M2492" i="70"/>
  <c r="L2494" i="70"/>
  <c r="L2636" i="70"/>
  <c r="N2354" i="70"/>
  <c r="K2279" i="70"/>
  <c r="L2367" i="70"/>
  <c r="M2514" i="70"/>
  <c r="K2516" i="70"/>
  <c r="L2469" i="70"/>
  <c r="K2501" i="70"/>
  <c r="J2526" i="70"/>
  <c r="K2639" i="70"/>
  <c r="L2299" i="70"/>
  <c r="M2261" i="70"/>
  <c r="M2281" i="70"/>
  <c r="L2683" i="70"/>
  <c r="K2226" i="70"/>
  <c r="L2284" i="70"/>
  <c r="M2357" i="70"/>
  <c r="N2454" i="70"/>
  <c r="N2617" i="70"/>
  <c r="M2501" i="70"/>
  <c r="L2819" i="70"/>
  <c r="M2506" i="70"/>
  <c r="N2565" i="70"/>
  <c r="M2553" i="70"/>
  <c r="N2489" i="70"/>
  <c r="J2504" i="70"/>
  <c r="J2251" i="70"/>
  <c r="M2550" i="70"/>
  <c r="N2469" i="70"/>
  <c r="L2723" i="70"/>
  <c r="L2222" i="70"/>
  <c r="J2226" i="70"/>
  <c r="K2284" i="70"/>
  <c r="J2357" i="70"/>
  <c r="M2454" i="70"/>
  <c r="N2517" i="70"/>
  <c r="N2814" i="70"/>
  <c r="L2617" i="70"/>
  <c r="J2501" i="70"/>
  <c r="K2819" i="70"/>
  <c r="L2506" i="70"/>
  <c r="M2636" i="70"/>
  <c r="K2514" i="70"/>
  <c r="N2577" i="70"/>
  <c r="L2503" i="70"/>
  <c r="N2683" i="70"/>
  <c r="J2550" i="70"/>
  <c r="L2692" i="70"/>
  <c r="K2336" i="70"/>
  <c r="M2507" i="70"/>
  <c r="J2843" i="70"/>
  <c r="K2683" i="70"/>
  <c r="K2503" i="70"/>
  <c r="M2504" i="70"/>
  <c r="J2715" i="70"/>
  <c r="M2404" i="70"/>
  <c r="K2417" i="70"/>
  <c r="N2523" i="70"/>
  <c r="K2404" i="70"/>
  <c r="L2553" i="70"/>
  <c r="L2631" i="70"/>
  <c r="K2851" i="70"/>
  <c r="L2417" i="70"/>
  <c r="M2683" i="70"/>
  <c r="J2592" i="70"/>
  <c r="J2503" i="70"/>
  <c r="J2811" i="70"/>
  <c r="M2723" i="70"/>
  <c r="L2504" i="70"/>
  <c r="J2814" i="70"/>
  <c r="K2519" i="70"/>
  <c r="K2811" i="70"/>
  <c r="L2255" i="70"/>
  <c r="N2222" i="70"/>
  <c r="M2453" i="70"/>
  <c r="M2517" i="70"/>
  <c r="K2657" i="70"/>
  <c r="M2692" i="70"/>
  <c r="L2501" i="70"/>
  <c r="J2631" i="70"/>
  <c r="J2851" i="70"/>
  <c r="K2222" i="70"/>
  <c r="N2692" i="70"/>
  <c r="K2691" i="70"/>
  <c r="J2634" i="70"/>
  <c r="M2822" i="70"/>
  <c r="M2222" i="70"/>
  <c r="K2453" i="70"/>
  <c r="N2566" i="70"/>
  <c r="K2255" i="70"/>
  <c r="M2464" i="70"/>
  <c r="L2814" i="70"/>
  <c r="J2723" i="70"/>
  <c r="J2691" i="70"/>
  <c r="J2692" i="70"/>
  <c r="K2565" i="70"/>
  <c r="N2527" i="70"/>
  <c r="K2357" i="70"/>
  <c r="J2308" i="70"/>
  <c r="M2489" i="70"/>
  <c r="J2453" i="70"/>
  <c r="L2566" i="70"/>
  <c r="M2566" i="70"/>
  <c r="K2715" i="70"/>
  <c r="L2519" i="70"/>
  <c r="L2565" i="70"/>
  <c r="J2565" i="70"/>
  <c r="L2691" i="70"/>
  <c r="J2686" i="70"/>
  <c r="L2643" i="70"/>
  <c r="K2631" i="70"/>
  <c r="M2239" i="70"/>
  <c r="M2523" i="70"/>
  <c r="M2417" i="70"/>
  <c r="N2516" i="70"/>
  <c r="N2715" i="70"/>
  <c r="N2634" i="70"/>
  <c r="K2814" i="70"/>
  <c r="N2686" i="70"/>
  <c r="K2634" i="70"/>
  <c r="N2670" i="70"/>
  <c r="K2504" i="70"/>
  <c r="K2389" i="70"/>
  <c r="M2255" i="70"/>
  <c r="N2657" i="70"/>
  <c r="N2389" i="70"/>
  <c r="N2694" i="70"/>
  <c r="N2224" i="70"/>
  <c r="L2694" i="70"/>
  <c r="L2464" i="70"/>
  <c r="K2843" i="70"/>
  <c r="J2523" i="70"/>
  <c r="N2550" i="70"/>
  <c r="M2609" i="70"/>
  <c r="M2715" i="70"/>
  <c r="J2684" i="70"/>
  <c r="K2251" i="70"/>
  <c r="N2417" i="70"/>
  <c r="M2307" i="70"/>
  <c r="N2498" i="70"/>
  <c r="M2469" i="70"/>
  <c r="N2723" i="70"/>
  <c r="M2686" i="70"/>
  <c r="N2684" i="70"/>
  <c r="N2822" i="70"/>
  <c r="K2289" i="70"/>
  <c r="K2367" i="70"/>
  <c r="L2389" i="70"/>
  <c r="M2224" i="70"/>
  <c r="M2694" i="70"/>
  <c r="N2352" i="70"/>
  <c r="M2326" i="70"/>
  <c r="N2553" i="70"/>
  <c r="M2684" i="70"/>
  <c r="L2224" i="70"/>
  <c r="L2592" i="70"/>
  <c r="J2694" i="70"/>
  <c r="N2843" i="70"/>
  <c r="L2357" i="70"/>
  <c r="L2684" i="70"/>
  <c r="M2851" i="70"/>
  <c r="J2657" i="70"/>
  <c r="K2517" i="70"/>
  <c r="M2626" i="70"/>
  <c r="N2335" i="70"/>
  <c r="J2435" i="70"/>
  <c r="K2307" i="70"/>
  <c r="K2550" i="70"/>
  <c r="J2469" i="70"/>
  <c r="M2289" i="70"/>
  <c r="M2212" i="70"/>
  <c r="K2326" i="70"/>
  <c r="K2577" i="70"/>
  <c r="J2553" i="70"/>
  <c r="M2435" i="70"/>
  <c r="K2626" i="70"/>
  <c r="J2224" i="70"/>
  <c r="L2686" i="70"/>
  <c r="K2592" i="70"/>
  <c r="M2843" i="70"/>
  <c r="L2453" i="70"/>
  <c r="K2464" i="70"/>
  <c r="L2289" i="70"/>
  <c r="N2289" i="70"/>
  <c r="M2389" i="70"/>
  <c r="M2657" i="70"/>
  <c r="J2335" i="70"/>
  <c r="L2634" i="70"/>
  <c r="L2421" i="70"/>
  <c r="J2464" i="70"/>
  <c r="J2432" i="70"/>
  <c r="L2236" i="70"/>
  <c r="N2284" i="70"/>
  <c r="L2352" i="70"/>
  <c r="L2454" i="70"/>
  <c r="M2503" i="70"/>
  <c r="J2506" i="70"/>
  <c r="K2352" i="70"/>
  <c r="N2514" i="70"/>
  <c r="M2592" i="70"/>
  <c r="L2435" i="70"/>
  <c r="L2811" i="70"/>
  <c r="M2811" i="70"/>
  <c r="K2489" i="70"/>
  <c r="J2519" i="70"/>
  <c r="K2377" i="70"/>
  <c r="M2352" i="70"/>
  <c r="K2435" i="70"/>
  <c r="M2519" i="70"/>
  <c r="J2499" i="70"/>
  <c r="J2619" i="70"/>
  <c r="J2354" i="70"/>
  <c r="L2298" i="70"/>
  <c r="K2343" i="70"/>
  <c r="J2147" i="70"/>
  <c r="J2259" i="70"/>
  <c r="N2254" i="70"/>
  <c r="M2108" i="70"/>
  <c r="N2282" i="70"/>
  <c r="N2443" i="70"/>
  <c r="J2393" i="70"/>
  <c r="M2276" i="70"/>
  <c r="K2378" i="70"/>
  <c r="N2341" i="70"/>
  <c r="K2443" i="70"/>
  <c r="N2226" i="70"/>
  <c r="M2443" i="70"/>
  <c r="J2141" i="70"/>
  <c r="N2303" i="70"/>
  <c r="N2239" i="70"/>
  <c r="N2245" i="70"/>
  <c r="J2481" i="70"/>
  <c r="J2276" i="70"/>
  <c r="M2354" i="70"/>
  <c r="J2427" i="70"/>
  <c r="N2275" i="70"/>
  <c r="K2421" i="70"/>
  <c r="N2404" i="70"/>
  <c r="J2454" i="70"/>
  <c r="L2303" i="70"/>
  <c r="J2245" i="70"/>
  <c r="K2245" i="70"/>
  <c r="M2421" i="70"/>
  <c r="N2636" i="70"/>
  <c r="L2326" i="70"/>
  <c r="J2626" i="70"/>
  <c r="L2456" i="70"/>
  <c r="N2542" i="70"/>
  <c r="J2404" i="70"/>
  <c r="K2427" i="70"/>
  <c r="N2626" i="70"/>
  <c r="K2609" i="70"/>
  <c r="M2508" i="70"/>
  <c r="J2584" i="70"/>
  <c r="N2508" i="70"/>
  <c r="K2515" i="70"/>
  <c r="M2427" i="70"/>
  <c r="L2427" i="70"/>
  <c r="L2498" i="70"/>
  <c r="J2609" i="70"/>
  <c r="L2508" i="70"/>
  <c r="N2421" i="70"/>
  <c r="J2508" i="70"/>
  <c r="K2239" i="70"/>
  <c r="M2584" i="70"/>
  <c r="N2481" i="70"/>
  <c r="M2498" i="70"/>
  <c r="L2609" i="70"/>
  <c r="L2335" i="70"/>
  <c r="N2263" i="70"/>
  <c r="M2245" i="70"/>
  <c r="N2276" i="70"/>
  <c r="K2636" i="70"/>
  <c r="J2407" i="70"/>
  <c r="N2515" i="70"/>
  <c r="N2643" i="70"/>
  <c r="L2542" i="70"/>
  <c r="J2378" i="70"/>
  <c r="J2318" i="70"/>
  <c r="L2515" i="70"/>
  <c r="L2276" i="70"/>
  <c r="M2542" i="70"/>
  <c r="M2515" i="70"/>
  <c r="K2643" i="70"/>
  <c r="J2326" i="70"/>
  <c r="M2299" i="70"/>
  <c r="M2231" i="70"/>
  <c r="K2481" i="70"/>
  <c r="J2643" i="70"/>
  <c r="M2303" i="70"/>
  <c r="K2542" i="70"/>
  <c r="K2264" i="70"/>
  <c r="M2318" i="70"/>
  <c r="L2231" i="70"/>
  <c r="N2584" i="70"/>
  <c r="N2299" i="70"/>
  <c r="J2498" i="70"/>
  <c r="K2584" i="70"/>
  <c r="K2354" i="70"/>
  <c r="L2354" i="70"/>
  <c r="K2231" i="70"/>
  <c r="K2299" i="70"/>
  <c r="K2276" i="70"/>
  <c r="J2231" i="70"/>
  <c r="M2534" i="70"/>
  <c r="M2335" i="70"/>
  <c r="L2318" i="70"/>
  <c r="K2318" i="70"/>
  <c r="K2303" i="70"/>
  <c r="L2239" i="70"/>
  <c r="M2481" i="70"/>
  <c r="M2304" i="70"/>
  <c r="N2627" i="70"/>
  <c r="J2319" i="70"/>
  <c r="K2230" i="70"/>
  <c r="K2465" i="70"/>
  <c r="L2526" i="70"/>
  <c r="N2499" i="70"/>
  <c r="L2620" i="70"/>
  <c r="N2482" i="70"/>
  <c r="M2620" i="70"/>
  <c r="M2593" i="70"/>
  <c r="K2482" i="70"/>
  <c r="K2499" i="70"/>
  <c r="L2465" i="70"/>
  <c r="L2568" i="70"/>
  <c r="M2610" i="70"/>
  <c r="N2526" i="70"/>
  <c r="K2459" i="70"/>
  <c r="J2482" i="70"/>
  <c r="J2568" i="70"/>
  <c r="K2568" i="70"/>
  <c r="K2593" i="70"/>
  <c r="K2627" i="70"/>
  <c r="M2395" i="70"/>
  <c r="J2448" i="70"/>
  <c r="L2279" i="70"/>
  <c r="J2585" i="70"/>
  <c r="K2337" i="70"/>
  <c r="M2272" i="70"/>
  <c r="M2235" i="70"/>
  <c r="N2278" i="70"/>
  <c r="M2230" i="70"/>
  <c r="M2601" i="70"/>
  <c r="N2507" i="70"/>
  <c r="K2618" i="70"/>
  <c r="L2635" i="70"/>
  <c r="M2618" i="70"/>
  <c r="K2490" i="70"/>
  <c r="L2230" i="70"/>
  <c r="M2237" i="70"/>
  <c r="M2409" i="70"/>
  <c r="L2235" i="70"/>
  <c r="K2407" i="70"/>
  <c r="N2534" i="70"/>
  <c r="N2111" i="70"/>
  <c r="N2374" i="70"/>
  <c r="N2628" i="70"/>
  <c r="N2635" i="70"/>
  <c r="L2473" i="70"/>
  <c r="J2473" i="70"/>
  <c r="J2601" i="70"/>
  <c r="J2272" i="70"/>
  <c r="M2374" i="70"/>
  <c r="N2601" i="70"/>
  <c r="J2490" i="70"/>
  <c r="L2272" i="70"/>
  <c r="K2507" i="70"/>
  <c r="J2618" i="70"/>
  <c r="J2507" i="70"/>
  <c r="K2374" i="70"/>
  <c r="M2628" i="70"/>
  <c r="N2272" i="70"/>
  <c r="L2507" i="70"/>
  <c r="N2500" i="70"/>
  <c r="L2500" i="70"/>
  <c r="N2351" i="70"/>
  <c r="K2628" i="70"/>
  <c r="L2534" i="70"/>
  <c r="L2242" i="70"/>
  <c r="J2351" i="70"/>
  <c r="K2500" i="70"/>
  <c r="J2628" i="70"/>
  <c r="N2490" i="70"/>
  <c r="K2601" i="70"/>
  <c r="L2407" i="70"/>
  <c r="L2293" i="70"/>
  <c r="N2293" i="70"/>
  <c r="N2576" i="70"/>
  <c r="M2337" i="70"/>
  <c r="K2351" i="70"/>
  <c r="N2407" i="70"/>
  <c r="J2534" i="70"/>
  <c r="M2293" i="70"/>
  <c r="M2576" i="70"/>
  <c r="J2337" i="70"/>
  <c r="M2500" i="70"/>
  <c r="N2230" i="70"/>
  <c r="N2228" i="70"/>
  <c r="K2293" i="70"/>
  <c r="K2576" i="70"/>
  <c r="L2228" i="70"/>
  <c r="N2337" i="70"/>
  <c r="M2490" i="70"/>
  <c r="K2228" i="70"/>
  <c r="L2351" i="70"/>
  <c r="J2576" i="70"/>
  <c r="J2230" i="70"/>
  <c r="J2374" i="70"/>
  <c r="L2263" i="70"/>
  <c r="K2635" i="70"/>
  <c r="L2618" i="70"/>
  <c r="J2228" i="70"/>
  <c r="N2277" i="70"/>
  <c r="L2337" i="70"/>
  <c r="M2473" i="70"/>
  <c r="K2263" i="70"/>
  <c r="N2235" i="70"/>
  <c r="M2277" i="70"/>
  <c r="N2473" i="70"/>
  <c r="M2635" i="70"/>
  <c r="K2272" i="70"/>
  <c r="K2235" i="70"/>
  <c r="K2277" i="70"/>
  <c r="J2263" i="70"/>
  <c r="J2235" i="70"/>
  <c r="L2306" i="70"/>
  <c r="K2434" i="70"/>
  <c r="J2277" i="70"/>
  <c r="L2455" i="70"/>
  <c r="N2612" i="70"/>
  <c r="J2602" i="70"/>
  <c r="L2310" i="70"/>
  <c r="J2474" i="70"/>
  <c r="K2484" i="70"/>
  <c r="K2455" i="70"/>
  <c r="J2491" i="70"/>
  <c r="L2491" i="70"/>
  <c r="L2560" i="70"/>
  <c r="K2275" i="70"/>
  <c r="N2310" i="70"/>
  <c r="J2484" i="70"/>
  <c r="K2342" i="70"/>
  <c r="N2585" i="70"/>
  <c r="N2474" i="70"/>
  <c r="L2282" i="70"/>
  <c r="L2409" i="70"/>
  <c r="M2310" i="70"/>
  <c r="M2560" i="70"/>
  <c r="L2619" i="70"/>
  <c r="K2278" i="70"/>
  <c r="N2484" i="70"/>
  <c r="M2612" i="70"/>
  <c r="N2252" i="70"/>
  <c r="N2342" i="70"/>
  <c r="L2322" i="70"/>
  <c r="M2455" i="70"/>
  <c r="K2491" i="70"/>
  <c r="M2484" i="70"/>
  <c r="N2602" i="70"/>
  <c r="J2455" i="70"/>
  <c r="K2602" i="70"/>
  <c r="M2282" i="70"/>
  <c r="M2602" i="70"/>
  <c r="N2436" i="70"/>
  <c r="M2342" i="70"/>
  <c r="L2237" i="70"/>
  <c r="K2310" i="70"/>
  <c r="K2518" i="70"/>
  <c r="J2444" i="70"/>
  <c r="K2252" i="70"/>
  <c r="J2278" i="70"/>
  <c r="N2491" i="70"/>
  <c r="M2619" i="70"/>
  <c r="L2394" i="70"/>
  <c r="L2275" i="70"/>
  <c r="J2518" i="70"/>
  <c r="M2448" i="70"/>
  <c r="J2282" i="70"/>
  <c r="N2619" i="70"/>
  <c r="L2612" i="70"/>
  <c r="K2282" i="70"/>
  <c r="K2474" i="70"/>
  <c r="M2518" i="70"/>
  <c r="K2619" i="70"/>
  <c r="L2474" i="70"/>
  <c r="N2380" i="70"/>
  <c r="N2403" i="70"/>
  <c r="K2560" i="70"/>
  <c r="K2237" i="70"/>
  <c r="J2560" i="70"/>
  <c r="K2380" i="70"/>
  <c r="L2518" i="70"/>
  <c r="K2612" i="70"/>
  <c r="L2290" i="70"/>
  <c r="L2252" i="70"/>
  <c r="K2403" i="70"/>
  <c r="J2237" i="70"/>
  <c r="M2585" i="70"/>
  <c r="N2237" i="70"/>
  <c r="L2585" i="70"/>
  <c r="L2369" i="70"/>
  <c r="M2278" i="70"/>
  <c r="J2314" i="70"/>
  <c r="K2206" i="70"/>
  <c r="L2342" i="70"/>
  <c r="J2183" i="70"/>
  <c r="K2191" i="70"/>
  <c r="K2175" i="70"/>
  <c r="N2149" i="70"/>
  <c r="K2211" i="70"/>
  <c r="N2312" i="70"/>
  <c r="K2174" i="70"/>
  <c r="L2223" i="70"/>
  <c r="J2330" i="70"/>
  <c r="K2176" i="70"/>
  <c r="J2270" i="70"/>
  <c r="L2148" i="70"/>
  <c r="M2238" i="70"/>
  <c r="M2279" i="70"/>
  <c r="N2261" i="70"/>
  <c r="L2294" i="70"/>
  <c r="L2261" i="70"/>
  <c r="J2285" i="70"/>
  <c r="K2294" i="70"/>
  <c r="L2285" i="70"/>
  <c r="M2213" i="70"/>
  <c r="L2206" i="70"/>
  <c r="J2212" i="70"/>
  <c r="N2206" i="70"/>
  <c r="J2279" i="70"/>
  <c r="J2294" i="70"/>
  <c r="N2297" i="70"/>
  <c r="M2206" i="70"/>
  <c r="M2294" i="70"/>
  <c r="M2205" i="70"/>
  <c r="J2206" i="70"/>
  <c r="M2176" i="70"/>
  <c r="K2254" i="70"/>
  <c r="N2285" i="70"/>
  <c r="K2229" i="70"/>
  <c r="J2254" i="70"/>
  <c r="L2270" i="70"/>
  <c r="N2167" i="70"/>
  <c r="K2178" i="70"/>
  <c r="N2214" i="70"/>
  <c r="M2254" i="70"/>
  <c r="L2213" i="70"/>
  <c r="L2198" i="70"/>
  <c r="K2261" i="70"/>
  <c r="N2225" i="70"/>
  <c r="N2279" i="70"/>
  <c r="K2286" i="70"/>
  <c r="N2286" i="70"/>
  <c r="J2258" i="70"/>
  <c r="N2316" i="70"/>
  <c r="N2329" i="70"/>
  <c r="L2286" i="70"/>
  <c r="M2203" i="70"/>
  <c r="M2286" i="70"/>
  <c r="K2200" i="70"/>
  <c r="N2136" i="70"/>
  <c r="M2218" i="70"/>
  <c r="J2248" i="70"/>
  <c r="J2174" i="70"/>
  <c r="M2436" i="70"/>
  <c r="M2376" i="70"/>
  <c r="L2436" i="70"/>
  <c r="K2308" i="70"/>
  <c r="K2331" i="70"/>
  <c r="K2313" i="70"/>
  <c r="L2203" i="70"/>
  <c r="K2436" i="70"/>
  <c r="N2248" i="70"/>
  <c r="L2308" i="70"/>
  <c r="N2229" i="70"/>
  <c r="N2331" i="70"/>
  <c r="K2248" i="70"/>
  <c r="J2199" i="70"/>
  <c r="L2376" i="70"/>
  <c r="N2376" i="70"/>
  <c r="M2248" i="70"/>
  <c r="J2376" i="70"/>
  <c r="L2331" i="70"/>
  <c r="M2331" i="70"/>
  <c r="J2436" i="70"/>
  <c r="M2313" i="70"/>
  <c r="L2378" i="70"/>
  <c r="J2459" i="70"/>
  <c r="N2378" i="70"/>
  <c r="N2308" i="70"/>
  <c r="K2441" i="70"/>
  <c r="J2229" i="70"/>
  <c r="L2313" i="70"/>
  <c r="N2203" i="70"/>
  <c r="J2441" i="70"/>
  <c r="L2459" i="70"/>
  <c r="K2203" i="70"/>
  <c r="N2441" i="70"/>
  <c r="M2441" i="70"/>
  <c r="M2459" i="70"/>
  <c r="L2174" i="70"/>
  <c r="M2378" i="70"/>
  <c r="M2308" i="70"/>
  <c r="N2313" i="70"/>
  <c r="J2268" i="70"/>
  <c r="N2189" i="70"/>
  <c r="L2370" i="70"/>
  <c r="K2433" i="70"/>
  <c r="L2433" i="70"/>
  <c r="K2242" i="70"/>
  <c r="L2238" i="70"/>
  <c r="N2305" i="70"/>
  <c r="N2183" i="70"/>
  <c r="N2217" i="70"/>
  <c r="K2368" i="70"/>
  <c r="N2428" i="70"/>
  <c r="K2187" i="70"/>
  <c r="J2242" i="70"/>
  <c r="L2193" i="70"/>
  <c r="J2339" i="70"/>
  <c r="K2183" i="70"/>
  <c r="K2386" i="70"/>
  <c r="K2370" i="70"/>
  <c r="N2370" i="70"/>
  <c r="J2238" i="70"/>
  <c r="J2194" i="70"/>
  <c r="N2257" i="70"/>
  <c r="M2305" i="70"/>
  <c r="J2305" i="70"/>
  <c r="K2238" i="70"/>
  <c r="N2451" i="70"/>
  <c r="K2205" i="70"/>
  <c r="L2183" i="70"/>
  <c r="N2205" i="70"/>
  <c r="N2238" i="70"/>
  <c r="N2300" i="70"/>
  <c r="M2428" i="70"/>
  <c r="M2451" i="70"/>
  <c r="K2240" i="70"/>
  <c r="M2300" i="70"/>
  <c r="K2428" i="70"/>
  <c r="L2428" i="70"/>
  <c r="K2451" i="70"/>
  <c r="L2300" i="70"/>
  <c r="K2305" i="70"/>
  <c r="M2368" i="70"/>
  <c r="J2433" i="70"/>
  <c r="M2370" i="70"/>
  <c r="J2451" i="70"/>
  <c r="L2205" i="70"/>
  <c r="N2323" i="70"/>
  <c r="K2300" i="70"/>
  <c r="K2444" i="70"/>
  <c r="J2368" i="70"/>
  <c r="M2323" i="70"/>
  <c r="L2176" i="70"/>
  <c r="M2178" i="70"/>
  <c r="L2323" i="70"/>
  <c r="N2368" i="70"/>
  <c r="K2323" i="70"/>
  <c r="M2433" i="70"/>
  <c r="K2223" i="70"/>
  <c r="K2339" i="70"/>
  <c r="M2183" i="70"/>
  <c r="J2205" i="70"/>
  <c r="J2240" i="70"/>
  <c r="N2242" i="70"/>
  <c r="M2242" i="70"/>
  <c r="M2240" i="70"/>
  <c r="N2240" i="70"/>
  <c r="L2175" i="70"/>
  <c r="J2219" i="70"/>
  <c r="J2191" i="70"/>
  <c r="N2339" i="70"/>
  <c r="N2449" i="70"/>
  <c r="J2256" i="70"/>
  <c r="M2324" i="70"/>
  <c r="M2198" i="70"/>
  <c r="J2175" i="70"/>
  <c r="L2444" i="70"/>
  <c r="N2457" i="70"/>
  <c r="K2214" i="70"/>
  <c r="N2178" i="70"/>
  <c r="N2219" i="70"/>
  <c r="M2339" i="70"/>
  <c r="J2324" i="70"/>
  <c r="K2198" i="70"/>
  <c r="L2452" i="70"/>
  <c r="M2457" i="70"/>
  <c r="L2178" i="70"/>
  <c r="M2321" i="70"/>
  <c r="K2213" i="70"/>
  <c r="K2384" i="70"/>
  <c r="M2187" i="70"/>
  <c r="J2178" i="70"/>
  <c r="N2223" i="70"/>
  <c r="M2316" i="70"/>
  <c r="N2394" i="70"/>
  <c r="K2329" i="70"/>
  <c r="K2394" i="70"/>
  <c r="K2149" i="70"/>
  <c r="M2392" i="70"/>
  <c r="N2264" i="70"/>
  <c r="J2149" i="70"/>
  <c r="N2211" i="70"/>
  <c r="M2214" i="70"/>
  <c r="M2452" i="70"/>
  <c r="K2316" i="70"/>
  <c r="L2258" i="70"/>
  <c r="N2256" i="70"/>
  <c r="J2347" i="70"/>
  <c r="J2213" i="70"/>
  <c r="L2339" i="70"/>
  <c r="L2137" i="70"/>
  <c r="L2201" i="70"/>
  <c r="L2195" i="70"/>
  <c r="L2219" i="70"/>
  <c r="L2316" i="70"/>
  <c r="M2223" i="70"/>
  <c r="L2347" i="70"/>
  <c r="M2444" i="70"/>
  <c r="J2321" i="70"/>
  <c r="J2214" i="70"/>
  <c r="N2258" i="70"/>
  <c r="N2187" i="70"/>
  <c r="M2394" i="70"/>
  <c r="L2384" i="70"/>
  <c r="K2266" i="70"/>
  <c r="J2264" i="70"/>
  <c r="N2392" i="70"/>
  <c r="K2321" i="70"/>
  <c r="J2457" i="70"/>
  <c r="J2452" i="70"/>
  <c r="J2392" i="70"/>
  <c r="L2241" i="70"/>
  <c r="N2194" i="70"/>
  <c r="L2214" i="70"/>
  <c r="N2175" i="70"/>
  <c r="J2394" i="70"/>
  <c r="L2194" i="70"/>
  <c r="L2329" i="70"/>
  <c r="L2149" i="70"/>
  <c r="M2185" i="70"/>
  <c r="N2249" i="70"/>
  <c r="J2244" i="70"/>
  <c r="M2194" i="70"/>
  <c r="M2264" i="70"/>
  <c r="J2329" i="70"/>
  <c r="L2386" i="70"/>
  <c r="L2187" i="70"/>
  <c r="J2108" i="70"/>
  <c r="L2189" i="70"/>
  <c r="J2257" i="70"/>
  <c r="K2194" i="70"/>
  <c r="K2347" i="70"/>
  <c r="M2347" i="70"/>
  <c r="L2324" i="70"/>
  <c r="J2223" i="70"/>
  <c r="N2444" i="70"/>
  <c r="J2316" i="70"/>
  <c r="K2128" i="70"/>
  <c r="M2258" i="70"/>
  <c r="N2191" i="70"/>
  <c r="L2449" i="70"/>
  <c r="N2321" i="70"/>
  <c r="K2258" i="70"/>
  <c r="M2191" i="70"/>
  <c r="M2384" i="70"/>
  <c r="K2449" i="70"/>
  <c r="L2264" i="70"/>
  <c r="N2384" i="70"/>
  <c r="L2256" i="70"/>
  <c r="M2148" i="70"/>
  <c r="J2216" i="70"/>
  <c r="N2266" i="70"/>
  <c r="L2191" i="70"/>
  <c r="N2324" i="70"/>
  <c r="M2386" i="70"/>
  <c r="J2449" i="70"/>
  <c r="M2266" i="70"/>
  <c r="M2175" i="70"/>
  <c r="M2329" i="70"/>
  <c r="M2256" i="70"/>
  <c r="N2386" i="70"/>
  <c r="M2211" i="70"/>
  <c r="J2176" i="70"/>
  <c r="N2176" i="70"/>
  <c r="M2202" i="70"/>
  <c r="L2199" i="70"/>
  <c r="J2187" i="70"/>
  <c r="J2322" i="70"/>
  <c r="L2161" i="70"/>
  <c r="J2211" i="70"/>
  <c r="N2385" i="70"/>
  <c r="M2380" i="70"/>
  <c r="L2385" i="70"/>
  <c r="L2403" i="70"/>
  <c r="L2380" i="70"/>
  <c r="J2385" i="70"/>
  <c r="N2192" i="70"/>
  <c r="K2189" i="70"/>
  <c r="N2320" i="70"/>
  <c r="J2275" i="70"/>
  <c r="M2385" i="70"/>
  <c r="L2320" i="70"/>
  <c r="K2448" i="70"/>
  <c r="N2322" i="70"/>
  <c r="J2403" i="70"/>
  <c r="K2320" i="70"/>
  <c r="N2448" i="70"/>
  <c r="J2320" i="70"/>
  <c r="L2140" i="70"/>
  <c r="L2108" i="70"/>
  <c r="M2252" i="70"/>
  <c r="M2257" i="70"/>
  <c r="K2322" i="70"/>
  <c r="K2177" i="70"/>
  <c r="J2182" i="70"/>
  <c r="L2257" i="70"/>
  <c r="M2189" i="70"/>
  <c r="M2275" i="70"/>
  <c r="K2257" i="70"/>
  <c r="L2448" i="70"/>
  <c r="N2108" i="70"/>
  <c r="J2189" i="70"/>
  <c r="K2108" i="70"/>
  <c r="L2211" i="70"/>
  <c r="J2364" i="70"/>
  <c r="J2250" i="70"/>
  <c r="M2259" i="70"/>
  <c r="K2201" i="70"/>
  <c r="M2371" i="70"/>
  <c r="K2225" i="70"/>
  <c r="K2290" i="70"/>
  <c r="M2290" i="70"/>
  <c r="J2290" i="70"/>
  <c r="L2220" i="70"/>
  <c r="M2348" i="70"/>
  <c r="M2195" i="70"/>
  <c r="L2151" i="70"/>
  <c r="M2201" i="70"/>
  <c r="N2243" i="70"/>
  <c r="N2416" i="70"/>
  <c r="L2288" i="70"/>
  <c r="K2418" i="70"/>
  <c r="J2201" i="70"/>
  <c r="L2250" i="70"/>
  <c r="J2288" i="70"/>
  <c r="L2418" i="70"/>
  <c r="N2250" i="70"/>
  <c r="M2243" i="70"/>
  <c r="N2288" i="70"/>
  <c r="N2290" i="70"/>
  <c r="K2250" i="70"/>
  <c r="K2288" i="70"/>
  <c r="K2416" i="70"/>
  <c r="L2353" i="70"/>
  <c r="M2416" i="70"/>
  <c r="K2190" i="70"/>
  <c r="L2243" i="70"/>
  <c r="K2353" i="70"/>
  <c r="N2199" i="70"/>
  <c r="M2199" i="70"/>
  <c r="N2371" i="70"/>
  <c r="N2348" i="70"/>
  <c r="K2243" i="70"/>
  <c r="M2220" i="70"/>
  <c r="N2220" i="70"/>
  <c r="K2199" i="70"/>
  <c r="K2371" i="70"/>
  <c r="L2348" i="70"/>
  <c r="K2220" i="70"/>
  <c r="J2418" i="70"/>
  <c r="M2353" i="70"/>
  <c r="J2348" i="70"/>
  <c r="J2416" i="70"/>
  <c r="J2371" i="70"/>
  <c r="N2418" i="70"/>
  <c r="J2353" i="70"/>
  <c r="M2225" i="70"/>
  <c r="N2195" i="70"/>
  <c r="N2201" i="70"/>
  <c r="L2225" i="70"/>
  <c r="J2225" i="70"/>
  <c r="K2195" i="70"/>
  <c r="K2124" i="70"/>
  <c r="J2195" i="70"/>
  <c r="M2217" i="70"/>
  <c r="K2304" i="70"/>
  <c r="K2215" i="70"/>
  <c r="J2241" i="70"/>
  <c r="N2236" i="70"/>
  <c r="L2304" i="70"/>
  <c r="L2432" i="70"/>
  <c r="N2304" i="70"/>
  <c r="J2215" i="70"/>
  <c r="J2217" i="70"/>
  <c r="K2259" i="70"/>
  <c r="J2369" i="70"/>
  <c r="L2364" i="70"/>
  <c r="K2432" i="70"/>
  <c r="M2241" i="70"/>
  <c r="N2241" i="70"/>
  <c r="M2434" i="70"/>
  <c r="M2215" i="70"/>
  <c r="K2364" i="70"/>
  <c r="N2432" i="70"/>
  <c r="L2217" i="70"/>
  <c r="K2217" i="70"/>
  <c r="N2434" i="70"/>
  <c r="M2432" i="70"/>
  <c r="K2241" i="70"/>
  <c r="J2304" i="70"/>
  <c r="K2273" i="70"/>
  <c r="J2236" i="70"/>
  <c r="N2259" i="70"/>
  <c r="M2236" i="70"/>
  <c r="N2306" i="70"/>
  <c r="K2236" i="70"/>
  <c r="N2364" i="70"/>
  <c r="M2306" i="70"/>
  <c r="M2369" i="70"/>
  <c r="K2306" i="70"/>
  <c r="K2369" i="70"/>
  <c r="L2434" i="70"/>
  <c r="J2167" i="70"/>
  <c r="J2387" i="70"/>
  <c r="J2306" i="70"/>
  <c r="N2369" i="70"/>
  <c r="M2387" i="70"/>
  <c r="N2215" i="70"/>
  <c r="L2259" i="70"/>
  <c r="L2387" i="70"/>
  <c r="L2196" i="70"/>
  <c r="N2387" i="70"/>
  <c r="J2434" i="70"/>
  <c r="J2169" i="70"/>
  <c r="L2167" i="70"/>
  <c r="N2360" i="70"/>
  <c r="K2362" i="70"/>
  <c r="M2360" i="70"/>
  <c r="J2210" i="70"/>
  <c r="N2314" i="70"/>
  <c r="M2377" i="70"/>
  <c r="J2372" i="70"/>
  <c r="N2267" i="70"/>
  <c r="K2314" i="70"/>
  <c r="L2346" i="70"/>
  <c r="J2344" i="70"/>
  <c r="K2409" i="70"/>
  <c r="J2218" i="70"/>
  <c r="J2130" i="70"/>
  <c r="J2346" i="70"/>
  <c r="K2216" i="70"/>
  <c r="N2409" i="70"/>
  <c r="L2218" i="70"/>
  <c r="K2136" i="70"/>
  <c r="J2148" i="70"/>
  <c r="L2281" i="70"/>
  <c r="J2409" i="70"/>
  <c r="N2190" i="70"/>
  <c r="K2281" i="70"/>
  <c r="K2344" i="70"/>
  <c r="N2142" i="70"/>
  <c r="K2148" i="70"/>
  <c r="N2216" i="70"/>
  <c r="M2190" i="70"/>
  <c r="N2218" i="70"/>
  <c r="J2150" i="70"/>
  <c r="J2190" i="70"/>
  <c r="M2136" i="70"/>
  <c r="K2218" i="70"/>
  <c r="L2344" i="70"/>
  <c r="N2148" i="70"/>
  <c r="L2190" i="70"/>
  <c r="N2281" i="70"/>
  <c r="N2346" i="70"/>
  <c r="M2216" i="70"/>
  <c r="K2346" i="70"/>
  <c r="N2344" i="70"/>
  <c r="L2216" i="70"/>
  <c r="L2136" i="70"/>
  <c r="K2267" i="70"/>
  <c r="M2314" i="70"/>
  <c r="K2186" i="70"/>
  <c r="K2208" i="70"/>
  <c r="L2440" i="70"/>
  <c r="N2372" i="70"/>
  <c r="M2440" i="70"/>
  <c r="M2249" i="70"/>
  <c r="M2372" i="70"/>
  <c r="K2167" i="70"/>
  <c r="M2166" i="70"/>
  <c r="N2395" i="70"/>
  <c r="L2442" i="70"/>
  <c r="M2167" i="70"/>
  <c r="K2244" i="70"/>
  <c r="L2249" i="70"/>
  <c r="N2232" i="70"/>
  <c r="N2442" i="70"/>
  <c r="N2377" i="70"/>
  <c r="J2312" i="70"/>
  <c r="J2162" i="70"/>
  <c r="L2154" i="70"/>
  <c r="L2314" i="70"/>
  <c r="M2442" i="70"/>
  <c r="K2395" i="70"/>
  <c r="N2208" i="70"/>
  <c r="L2273" i="70"/>
  <c r="K2291" i="70"/>
  <c r="L2291" i="70"/>
  <c r="N2268" i="70"/>
  <c r="N2291" i="70"/>
  <c r="N2338" i="70"/>
  <c r="L2210" i="70"/>
  <c r="M2208" i="70"/>
  <c r="N2273" i="70"/>
  <c r="L2336" i="70"/>
  <c r="L2396" i="70"/>
  <c r="L2208" i="70"/>
  <c r="N2396" i="70"/>
  <c r="L2401" i="70"/>
  <c r="J2208" i="70"/>
  <c r="M2338" i="70"/>
  <c r="L2338" i="70"/>
  <c r="N2202" i="70"/>
  <c r="J2396" i="70"/>
  <c r="J2338" i="70"/>
  <c r="J2401" i="70"/>
  <c r="N2210" i="70"/>
  <c r="N2401" i="70"/>
  <c r="J2336" i="70"/>
  <c r="M2210" i="70"/>
  <c r="M2186" i="70"/>
  <c r="M2336" i="70"/>
  <c r="M2401" i="70"/>
  <c r="M2273" i="70"/>
  <c r="K2210" i="70"/>
  <c r="L2186" i="70"/>
  <c r="K2396" i="70"/>
  <c r="K2419" i="70"/>
  <c r="M2268" i="70"/>
  <c r="J2186" i="70"/>
  <c r="N2186" i="70"/>
  <c r="J2273" i="70"/>
  <c r="K2268" i="70"/>
  <c r="N2336" i="70"/>
  <c r="L2268" i="70"/>
  <c r="M2291" i="70"/>
  <c r="J2419" i="70"/>
  <c r="L2419" i="70"/>
  <c r="J2202" i="70"/>
  <c r="L2265" i="70"/>
  <c r="M2456" i="70"/>
  <c r="J2200" i="70"/>
  <c r="L2159" i="70"/>
  <c r="N2169" i="70"/>
  <c r="J2249" i="70"/>
  <c r="N2200" i="70"/>
  <c r="J2395" i="70"/>
  <c r="N2388" i="70"/>
  <c r="M2151" i="70"/>
  <c r="L2169" i="70"/>
  <c r="M2283" i="70"/>
  <c r="L2372" i="70"/>
  <c r="K2202" i="70"/>
  <c r="L2202" i="70"/>
  <c r="J2260" i="70"/>
  <c r="N2330" i="70"/>
  <c r="L2260" i="70"/>
  <c r="K2411" i="70"/>
  <c r="J2159" i="70"/>
  <c r="K2260" i="70"/>
  <c r="K2442" i="70"/>
  <c r="M2244" i="70"/>
  <c r="N2125" i="70"/>
  <c r="J2160" i="70"/>
  <c r="M2393" i="70"/>
  <c r="J2267" i="70"/>
  <c r="M2411" i="70"/>
  <c r="J2192" i="70"/>
  <c r="L2395" i="70"/>
  <c r="N2260" i="70"/>
  <c r="J2440" i="70"/>
  <c r="K2456" i="70"/>
  <c r="N2128" i="70"/>
  <c r="M2192" i="70"/>
  <c r="L2244" i="70"/>
  <c r="M2312" i="70"/>
  <c r="N2456" i="70"/>
  <c r="K2393" i="70"/>
  <c r="M2330" i="70"/>
  <c r="N2265" i="70"/>
  <c r="J2456" i="70"/>
  <c r="K2192" i="70"/>
  <c r="J2388" i="70"/>
  <c r="N2244" i="70"/>
  <c r="N2283" i="70"/>
  <c r="M2128" i="70"/>
  <c r="N2328" i="70"/>
  <c r="K2440" i="70"/>
  <c r="K2249" i="70"/>
  <c r="J2084" i="70"/>
  <c r="M2328" i="70"/>
  <c r="M2169" i="70"/>
  <c r="L2330" i="70"/>
  <c r="M2265" i="70"/>
  <c r="L2128" i="70"/>
  <c r="L2192" i="70"/>
  <c r="J2377" i="70"/>
  <c r="K2312" i="70"/>
  <c r="K2169" i="70"/>
  <c r="L2388" i="70"/>
  <c r="K2330" i="70"/>
  <c r="K2265" i="70"/>
  <c r="K2328" i="70"/>
  <c r="K2159" i="70"/>
  <c r="N2159" i="70"/>
  <c r="K2283" i="70"/>
  <c r="L2393" i="70"/>
  <c r="J2128" i="70"/>
  <c r="L2200" i="70"/>
  <c r="L2283" i="70"/>
  <c r="L2267" i="70"/>
  <c r="L2127" i="70"/>
  <c r="J2197" i="70"/>
  <c r="J2138" i="70"/>
  <c r="L2312" i="70"/>
  <c r="L2377" i="70"/>
  <c r="L2411" i="70"/>
  <c r="M2419" i="70"/>
  <c r="K2122" i="70"/>
  <c r="L2144" i="70"/>
  <c r="N2411" i="70"/>
  <c r="L2328" i="70"/>
  <c r="N2393" i="70"/>
  <c r="K2388" i="70"/>
  <c r="N2152" i="70"/>
  <c r="N2184" i="70"/>
  <c r="M2200" i="70"/>
  <c r="J2146" i="70"/>
  <c r="J2121" i="70"/>
  <c r="J2170" i="70"/>
  <c r="K2156" i="70"/>
  <c r="L2168" i="70"/>
  <c r="M2138" i="70"/>
  <c r="J2157" i="70"/>
  <c r="K2152" i="70"/>
  <c r="K2168" i="70"/>
  <c r="J2168" i="70"/>
  <c r="N2168" i="70"/>
  <c r="M2168" i="70"/>
  <c r="J2185" i="70"/>
  <c r="M2181" i="70"/>
  <c r="N2135" i="70"/>
  <c r="L2184" i="70"/>
  <c r="K2154" i="70"/>
  <c r="J2120" i="70"/>
  <c r="J2154" i="70"/>
  <c r="M2154" i="70"/>
  <c r="L2162" i="70"/>
  <c r="K2184" i="70"/>
  <c r="K2138" i="70"/>
  <c r="N2157" i="70"/>
  <c r="J2184" i="70"/>
  <c r="M2152" i="70"/>
  <c r="J2152" i="70"/>
  <c r="M2157" i="70"/>
  <c r="M2184" i="70"/>
  <c r="N2162" i="70"/>
  <c r="L2152" i="70"/>
  <c r="M2162" i="70"/>
  <c r="M2197" i="70"/>
  <c r="K2157" i="70"/>
  <c r="K2162" i="70"/>
  <c r="N2138" i="70"/>
  <c r="N2154" i="70"/>
  <c r="M2119" i="70"/>
  <c r="N2127" i="70"/>
  <c r="L2139" i="70"/>
  <c r="J2179" i="70"/>
  <c r="J2114" i="70"/>
  <c r="L2138" i="70"/>
  <c r="L2197" i="70"/>
  <c r="N2160" i="70"/>
  <c r="L2157" i="70"/>
  <c r="J2155" i="70"/>
  <c r="L2163" i="70"/>
  <c r="N2197" i="70"/>
  <c r="N2172" i="70"/>
  <c r="M2127" i="70"/>
  <c r="K2197" i="70"/>
  <c r="K2127" i="70"/>
  <c r="K2160" i="70"/>
  <c r="L2160" i="70"/>
  <c r="M2160" i="70"/>
  <c r="M2193" i="70"/>
  <c r="J2127" i="70"/>
  <c r="L2145" i="70"/>
  <c r="K2143" i="70"/>
  <c r="K2196" i="70"/>
  <c r="L2135" i="70"/>
  <c r="N2114" i="70"/>
  <c r="M2135" i="70"/>
  <c r="J2135" i="70"/>
  <c r="N2196" i="70"/>
  <c r="L2114" i="70"/>
  <c r="M2114" i="70"/>
  <c r="K2182" i="70"/>
  <c r="N2182" i="70"/>
  <c r="L2185" i="70"/>
  <c r="M2179" i="70"/>
  <c r="K2114" i="70"/>
  <c r="N2185" i="70"/>
  <c r="K2135" i="70"/>
  <c r="N2193" i="70"/>
  <c r="L2171" i="70"/>
  <c r="N2153" i="70"/>
  <c r="M2196" i="70"/>
  <c r="K2185" i="70"/>
  <c r="J2177" i="70"/>
  <c r="M2164" i="70"/>
  <c r="J2196" i="70"/>
  <c r="J2193" i="70"/>
  <c r="M2177" i="70"/>
  <c r="N2177" i="70"/>
  <c r="J2106" i="70"/>
  <c r="L2180" i="70"/>
  <c r="K2173" i="70"/>
  <c r="L2177" i="70"/>
  <c r="L2182" i="70"/>
  <c r="K2193" i="70"/>
  <c r="L2179" i="70"/>
  <c r="K2188" i="70"/>
  <c r="K2181" i="70"/>
  <c r="J2165" i="70"/>
  <c r="M2182" i="70"/>
  <c r="J2129" i="70"/>
  <c r="M2153" i="70"/>
  <c r="J2153" i="70"/>
  <c r="N2141" i="70"/>
  <c r="K2144" i="70"/>
  <c r="N2179" i="70"/>
  <c r="M2165" i="70"/>
  <c r="K2179" i="70"/>
  <c r="K2165" i="70"/>
  <c r="N2188" i="70"/>
  <c r="L2188" i="70"/>
  <c r="N2165" i="70"/>
  <c r="L2165" i="70"/>
  <c r="L2181" i="70"/>
  <c r="M2188" i="70"/>
  <c r="N2181" i="70"/>
  <c r="J2181" i="70"/>
  <c r="J2188" i="70"/>
  <c r="K2153" i="70"/>
  <c r="L2153" i="70"/>
  <c r="L2141" i="70"/>
  <c r="N2144" i="70"/>
  <c r="J2144" i="70"/>
  <c r="M2144" i="70"/>
  <c r="K2141" i="70"/>
  <c r="M2141" i="70"/>
  <c r="N2161" i="70"/>
  <c r="M2180" i="70"/>
  <c r="J2180" i="70"/>
  <c r="K2172" i="70"/>
  <c r="J2164" i="70"/>
  <c r="N2180" i="70"/>
  <c r="L2172" i="70"/>
  <c r="J2156" i="70"/>
  <c r="L2164" i="70"/>
  <c r="J2161" i="70"/>
  <c r="L2146" i="70"/>
  <c r="K2180" i="70"/>
  <c r="M2173" i="70"/>
  <c r="K2164" i="70"/>
  <c r="K2161" i="70"/>
  <c r="M2156" i="70"/>
  <c r="M2161" i="70"/>
  <c r="N2146" i="70"/>
  <c r="L2112" i="70"/>
  <c r="M2146" i="70"/>
  <c r="N2173" i="70"/>
  <c r="K2146" i="70"/>
  <c r="N2170" i="70"/>
  <c r="L2173" i="70"/>
  <c r="K2170" i="70"/>
  <c r="N2156" i="70"/>
  <c r="N2164" i="70"/>
  <c r="M2170" i="70"/>
  <c r="J2173" i="70"/>
  <c r="M2132" i="70"/>
  <c r="L2156" i="70"/>
  <c r="L2170" i="70"/>
  <c r="J2172" i="70"/>
  <c r="M2172" i="70"/>
  <c r="L2080" i="70"/>
  <c r="M607" i="4"/>
  <c r="L2106" i="70"/>
  <c r="M2106" i="70"/>
  <c r="K2106" i="70"/>
  <c r="M2145" i="70"/>
  <c r="K2145" i="70"/>
  <c r="N2145" i="70"/>
  <c r="N2137" i="70"/>
  <c r="M2137" i="70"/>
  <c r="K2137" i="70"/>
  <c r="J2145" i="70"/>
  <c r="J2137" i="70"/>
  <c r="K2151" i="70"/>
  <c r="N2151" i="70"/>
  <c r="K2123" i="70"/>
  <c r="J2113" i="70"/>
  <c r="K2107" i="70"/>
  <c r="J2151" i="70"/>
  <c r="L2122" i="70"/>
  <c r="M2122" i="70"/>
  <c r="L2120" i="70"/>
  <c r="N2120" i="70"/>
  <c r="M2120" i="70"/>
  <c r="K2120" i="70"/>
  <c r="K2132" i="70"/>
  <c r="K2133" i="70"/>
  <c r="J2122" i="70"/>
  <c r="N2122" i="70"/>
  <c r="M2126" i="70"/>
  <c r="N2105" i="70"/>
  <c r="N2106" i="70"/>
  <c r="L2132" i="70"/>
  <c r="J2132" i="70"/>
  <c r="N2132" i="70"/>
  <c r="L2100" i="70"/>
  <c r="J2116" i="70"/>
  <c r="J2096" i="70"/>
  <c r="N2119" i="70"/>
  <c r="J2119" i="70"/>
  <c r="L2119" i="70"/>
  <c r="K2119" i="70"/>
  <c r="K2129" i="70"/>
  <c r="N2129" i="70"/>
  <c r="M2112" i="70"/>
  <c r="L2129" i="70"/>
  <c r="M2129" i="70"/>
  <c r="K2093" i="70"/>
  <c r="J2071" i="70"/>
  <c r="K2044" i="70"/>
  <c r="J2117" i="70"/>
  <c r="L2117" i="70"/>
  <c r="K2117" i="70"/>
  <c r="N2117" i="70"/>
  <c r="M2117" i="70"/>
  <c r="K2097" i="70"/>
  <c r="M2095" i="70"/>
  <c r="L731" i="4"/>
  <c r="M2107" i="70"/>
  <c r="M2077" i="70"/>
  <c r="J2072" i="70"/>
  <c r="K2116" i="70"/>
  <c r="K2112" i="70"/>
  <c r="N2116" i="70"/>
  <c r="M2116" i="70"/>
  <c r="L2116" i="70"/>
  <c r="L2082" i="70"/>
  <c r="K2092" i="70"/>
  <c r="J2068" i="70"/>
  <c r="L821" i="4"/>
  <c r="L2069" i="70"/>
  <c r="M2091" i="70"/>
  <c r="L2102" i="70"/>
  <c r="L2067" i="70"/>
  <c r="N2121" i="70"/>
  <c r="L2121" i="70"/>
  <c r="M2121" i="70"/>
  <c r="K2121" i="70"/>
  <c r="L2099" i="70"/>
  <c r="M2134" i="70"/>
  <c r="L2070" i="70"/>
  <c r="K2036" i="70"/>
  <c r="J2100" i="70"/>
  <c r="L2073" i="70"/>
  <c r="J2058" i="70"/>
  <c r="L2158" i="70"/>
  <c r="J2065" i="70"/>
  <c r="K2105" i="70"/>
  <c r="K2131" i="70"/>
  <c r="N2112" i="70"/>
  <c r="J2112" i="70"/>
  <c r="J2107" i="70"/>
  <c r="J2142" i="70"/>
  <c r="L2131" i="70"/>
  <c r="J2123" i="70"/>
  <c r="L2125" i="70"/>
  <c r="K2125" i="70"/>
  <c r="J2125" i="70"/>
  <c r="M2142" i="70"/>
  <c r="M2125" i="70"/>
  <c r="K2142" i="70"/>
  <c r="L2142" i="70"/>
  <c r="N2099" i="70"/>
  <c r="K2126" i="70"/>
  <c r="L2126" i="70"/>
  <c r="L2110" i="70"/>
  <c r="L2105" i="70"/>
  <c r="K2150" i="70"/>
  <c r="M2140" i="70"/>
  <c r="L2123" i="70"/>
  <c r="M2150" i="70"/>
  <c r="K2140" i="70"/>
  <c r="J2140" i="70"/>
  <c r="N2150" i="70"/>
  <c r="J2080" i="70"/>
  <c r="N2123" i="70"/>
  <c r="L2150" i="70"/>
  <c r="J2063" i="70"/>
  <c r="N2140" i="70"/>
  <c r="M2123" i="70"/>
  <c r="M2158" i="70"/>
  <c r="M2131" i="70"/>
  <c r="J2131" i="70"/>
  <c r="N2093" i="70"/>
  <c r="J2158" i="70"/>
  <c r="M2093" i="70"/>
  <c r="N2131" i="70"/>
  <c r="N2158" i="70"/>
  <c r="J2093" i="70"/>
  <c r="L2093" i="70"/>
  <c r="K2078" i="70"/>
  <c r="J782" i="70"/>
  <c r="K782" i="70"/>
  <c r="K2099" i="70"/>
  <c r="J2126" i="70"/>
  <c r="J2105" i="70"/>
  <c r="N2126" i="70"/>
  <c r="M2105" i="70"/>
  <c r="L2034" i="70"/>
  <c r="J2099" i="70"/>
  <c r="M2099" i="70"/>
  <c r="L2090" i="70"/>
  <c r="K2109" i="70"/>
  <c r="J2110" i="70"/>
  <c r="N2034" i="70"/>
  <c r="M2065" i="70"/>
  <c r="K2034" i="70"/>
  <c r="K2110" i="70"/>
  <c r="M2111" i="70"/>
  <c r="M2143" i="70"/>
  <c r="L2065" i="70"/>
  <c r="L2111" i="70"/>
  <c r="M2102" i="70"/>
  <c r="K2111" i="70"/>
  <c r="K2067" i="70"/>
  <c r="L2130" i="70"/>
  <c r="J2118" i="70"/>
  <c r="N2130" i="70"/>
  <c r="N2110" i="70"/>
  <c r="M2130" i="70"/>
  <c r="N2143" i="70"/>
  <c r="M2034" i="70"/>
  <c r="K2130" i="70"/>
  <c r="L2143" i="70"/>
  <c r="J2067" i="70"/>
  <c r="N2067" i="70"/>
  <c r="M2110" i="70"/>
  <c r="M2097" i="70"/>
  <c r="J2081" i="70"/>
  <c r="J2087" i="70"/>
  <c r="K2103" i="70"/>
  <c r="L2133" i="70"/>
  <c r="N2133" i="70"/>
  <c r="J2133" i="70"/>
  <c r="M2133" i="70"/>
  <c r="N2080" i="70"/>
  <c r="N2103" i="70"/>
  <c r="M2147" i="70"/>
  <c r="J2103" i="70"/>
  <c r="J2143" i="70"/>
  <c r="K2147" i="70"/>
  <c r="K2080" i="70"/>
  <c r="M2103" i="70"/>
  <c r="N2147" i="70"/>
  <c r="L2147" i="70"/>
  <c r="J712" i="70"/>
  <c r="N2059" i="70"/>
  <c r="J2124" i="70"/>
  <c r="M2080" i="70"/>
  <c r="J2097" i="70"/>
  <c r="N2097" i="70"/>
  <c r="L2097" i="70"/>
  <c r="L2103" i="70"/>
  <c r="M2057" i="70"/>
  <c r="J2086" i="70"/>
  <c r="K2113" i="70"/>
  <c r="L2113" i="70"/>
  <c r="N2163" i="70"/>
  <c r="N2095" i="70"/>
  <c r="M2163" i="70"/>
  <c r="M2113" i="70"/>
  <c r="L2124" i="70"/>
  <c r="K2163" i="70"/>
  <c r="N2124" i="70"/>
  <c r="J2163" i="70"/>
  <c r="L2095" i="70"/>
  <c r="N2113" i="70"/>
  <c r="J2098" i="70"/>
  <c r="M2060" i="70"/>
  <c r="J2104" i="70"/>
  <c r="K2115" i="70"/>
  <c r="N2098" i="70"/>
  <c r="M2061" i="70"/>
  <c r="N2047" i="70"/>
  <c r="M2124" i="70"/>
  <c r="L2062" i="70"/>
  <c r="J2095" i="70"/>
  <c r="M2115" i="70"/>
  <c r="M2098" i="70"/>
  <c r="K2098" i="70"/>
  <c r="L2098" i="70"/>
  <c r="L2101" i="70"/>
  <c r="N2115" i="70"/>
  <c r="J2134" i="70"/>
  <c r="K2166" i="70"/>
  <c r="N2139" i="70"/>
  <c r="M2139" i="70"/>
  <c r="J2139" i="70"/>
  <c r="K2139" i="70"/>
  <c r="L2085" i="70"/>
  <c r="M2104" i="70"/>
  <c r="L2166" i="70"/>
  <c r="N2104" i="70"/>
  <c r="J2166" i="70"/>
  <c r="N2166" i="70"/>
  <c r="L2104" i="70"/>
  <c r="J2034" i="70"/>
  <c r="K2104" i="70"/>
  <c r="J2115" i="70"/>
  <c r="N2092" i="70"/>
  <c r="J2066" i="70"/>
  <c r="N2134" i="70"/>
  <c r="K2118" i="70"/>
  <c r="K2134" i="70"/>
  <c r="L2134" i="70"/>
  <c r="N2118" i="70"/>
  <c r="L2107" i="70"/>
  <c r="K2016" i="70"/>
  <c r="N2107" i="70"/>
  <c r="M2067" i="70"/>
  <c r="J2111" i="70"/>
  <c r="L2118" i="70"/>
  <c r="L2017" i="70"/>
  <c r="J2074" i="70"/>
  <c r="K2089" i="70"/>
  <c r="J2056" i="70"/>
  <c r="K2095" i="70"/>
  <c r="J2052" i="70"/>
  <c r="M2100" i="70"/>
  <c r="K2100" i="70"/>
  <c r="N2052" i="70"/>
  <c r="M2052" i="70"/>
  <c r="K2052" i="70"/>
  <c r="L2052" i="70"/>
  <c r="N2087" i="70"/>
  <c r="J2091" i="70"/>
  <c r="N2100" i="70"/>
  <c r="K2091" i="70"/>
  <c r="N2091" i="70"/>
  <c r="M2087" i="70"/>
  <c r="L2155" i="70"/>
  <c r="N2155" i="70"/>
  <c r="M2155" i="70"/>
  <c r="K2155" i="70"/>
  <c r="K2055" i="70"/>
  <c r="N2094" i="70"/>
  <c r="L2094" i="70"/>
  <c r="M2094" i="70"/>
  <c r="K2094" i="70"/>
  <c r="N2088" i="70"/>
  <c r="J2075" i="70"/>
  <c r="L2115" i="70"/>
  <c r="L2081" i="70"/>
  <c r="K2081" i="70"/>
  <c r="M2081" i="70"/>
  <c r="N2081" i="70"/>
  <c r="J2031" i="70"/>
  <c r="J2070" i="70"/>
  <c r="L2088" i="70"/>
  <c r="L2047" i="70"/>
  <c r="N2090" i="70"/>
  <c r="M2088" i="70"/>
  <c r="K2090" i="70"/>
  <c r="J2090" i="70"/>
  <c r="J2088" i="70"/>
  <c r="L2109" i="70"/>
  <c r="K2088" i="70"/>
  <c r="M2090" i="70"/>
  <c r="M2109" i="70"/>
  <c r="M2047" i="70"/>
  <c r="J2047" i="70"/>
  <c r="N2109" i="70"/>
  <c r="J2109" i="70"/>
  <c r="K2070" i="70"/>
  <c r="K2047" i="70"/>
  <c r="J2046" i="70"/>
  <c r="N2056" i="70"/>
  <c r="L2078" i="70"/>
  <c r="J2078" i="70"/>
  <c r="N2078" i="70"/>
  <c r="M2056" i="70"/>
  <c r="L2096" i="70"/>
  <c r="N2102" i="70"/>
  <c r="K2056" i="70"/>
  <c r="M2078" i="70"/>
  <c r="K2096" i="70"/>
  <c r="J2102" i="70"/>
  <c r="K2102" i="70"/>
  <c r="L2056" i="70"/>
  <c r="N2096" i="70"/>
  <c r="M2096" i="70"/>
  <c r="N2171" i="70"/>
  <c r="M2171" i="70"/>
  <c r="J2171" i="70"/>
  <c r="K2171" i="70"/>
  <c r="L2061" i="70"/>
  <c r="J2089" i="70"/>
  <c r="K2061" i="70"/>
  <c r="N2061" i="70"/>
  <c r="M2089" i="70"/>
  <c r="N2101" i="70"/>
  <c r="K2101" i="70"/>
  <c r="N2089" i="70"/>
  <c r="L2089" i="70"/>
  <c r="M2101" i="70"/>
  <c r="K2043" i="70"/>
  <c r="J2101" i="70"/>
  <c r="J2061" i="70"/>
  <c r="L2091" i="70"/>
  <c r="N2079" i="70"/>
  <c r="L2087" i="70"/>
  <c r="K2087" i="70"/>
  <c r="L2071" i="70"/>
  <c r="M2071" i="70"/>
  <c r="K2071" i="70"/>
  <c r="N2071" i="70"/>
  <c r="M2084" i="70"/>
  <c r="K2084" i="70"/>
  <c r="M2092" i="70"/>
  <c r="L2084" i="70"/>
  <c r="J2092" i="70"/>
  <c r="L2092" i="70"/>
  <c r="N2084" i="70"/>
  <c r="J2043" i="70"/>
  <c r="M2044" i="70"/>
  <c r="L2044" i="70"/>
  <c r="M2082" i="70"/>
  <c r="J2082" i="70"/>
  <c r="L2079" i="70"/>
  <c r="K2029" i="70"/>
  <c r="K2028" i="70"/>
  <c r="L2029" i="70"/>
  <c r="L2066" i="70"/>
  <c r="N2082" i="70"/>
  <c r="L2043" i="70"/>
  <c r="K2082" i="70"/>
  <c r="M2043" i="70"/>
  <c r="N2072" i="70"/>
  <c r="J2029" i="70"/>
  <c r="N2044" i="70"/>
  <c r="M2029" i="70"/>
  <c r="N2066" i="70"/>
  <c r="J2044" i="70"/>
  <c r="N2029" i="70"/>
  <c r="M2066" i="70"/>
  <c r="N2043" i="70"/>
  <c r="K2066" i="70"/>
  <c r="L2046" i="70"/>
  <c r="L2060" i="70"/>
  <c r="N2060" i="70"/>
  <c r="J2079" i="70"/>
  <c r="M2072" i="70"/>
  <c r="K2072" i="70"/>
  <c r="L2058" i="70"/>
  <c r="M2079" i="70"/>
  <c r="K2079" i="70"/>
  <c r="L2037" i="70"/>
  <c r="K2076" i="70"/>
  <c r="J2051" i="70"/>
  <c r="M2076" i="70"/>
  <c r="N2076" i="70"/>
  <c r="J2076" i="70"/>
  <c r="L2076" i="70"/>
  <c r="M2018" i="70"/>
  <c r="L2057" i="70"/>
  <c r="K2086" i="70"/>
  <c r="N2057" i="70"/>
  <c r="N2086" i="70"/>
  <c r="L2086" i="70"/>
  <c r="K2057" i="70"/>
  <c r="N2055" i="70"/>
  <c r="K2065" i="70"/>
  <c r="N2016" i="70"/>
  <c r="J2057" i="70"/>
  <c r="M2016" i="70"/>
  <c r="N2065" i="70"/>
  <c r="L2016" i="70"/>
  <c r="J2016" i="70"/>
  <c r="L2055" i="70"/>
  <c r="M2086" i="70"/>
  <c r="M2025" i="70"/>
  <c r="M2055" i="70"/>
  <c r="J2055" i="70"/>
  <c r="J2060" i="70"/>
  <c r="K2060" i="70"/>
  <c r="N2038" i="70"/>
  <c r="M2038" i="70"/>
  <c r="N2054" i="70"/>
  <c r="L2041" i="70"/>
  <c r="M2054" i="70"/>
  <c r="M2074" i="70"/>
  <c r="N2085" i="70"/>
  <c r="K2074" i="70"/>
  <c r="L2054" i="70"/>
  <c r="M2046" i="70"/>
  <c r="N2046" i="70"/>
  <c r="M2085" i="70"/>
  <c r="K2054" i="70"/>
  <c r="N2074" i="70"/>
  <c r="J2054" i="70"/>
  <c r="J2085" i="70"/>
  <c r="K2085" i="70"/>
  <c r="L2074" i="70"/>
  <c r="L2038" i="70"/>
  <c r="K2038" i="70"/>
  <c r="J2038" i="70"/>
  <c r="M2073" i="70"/>
  <c r="J2050" i="70"/>
  <c r="M2035" i="70"/>
  <c r="N2073" i="70"/>
  <c r="J2073" i="70"/>
  <c r="K2073" i="70"/>
  <c r="K2064" i="70"/>
  <c r="J2008" i="70"/>
  <c r="N2064" i="70"/>
  <c r="M2051" i="70"/>
  <c r="N2051" i="70"/>
  <c r="K2051" i="70"/>
  <c r="N2042" i="70"/>
  <c r="L2009" i="70"/>
  <c r="N2083" i="70"/>
  <c r="K2083" i="70"/>
  <c r="J2083" i="70"/>
  <c r="M2083" i="70"/>
  <c r="J2064" i="70"/>
  <c r="J2069" i="70"/>
  <c r="K2069" i="70"/>
  <c r="M2048" i="70"/>
  <c r="N2069" i="70"/>
  <c r="M2069" i="70"/>
  <c r="K2046" i="70"/>
  <c r="L2025" i="70"/>
  <c r="K2025" i="70"/>
  <c r="N2025" i="70"/>
  <c r="J2077" i="70"/>
  <c r="L2051" i="70"/>
  <c r="M2064" i="70"/>
  <c r="N2063" i="70"/>
  <c r="L2077" i="70"/>
  <c r="M2063" i="70"/>
  <c r="N2039" i="70"/>
  <c r="N2077" i="70"/>
  <c r="K2077" i="70"/>
  <c r="N2037" i="70"/>
  <c r="K2063" i="70"/>
  <c r="N2014" i="70"/>
  <c r="K2037" i="70"/>
  <c r="L2064" i="70"/>
  <c r="J2025" i="70"/>
  <c r="M2037" i="70"/>
  <c r="J2037" i="70"/>
  <c r="L2063" i="70"/>
  <c r="N2045" i="70"/>
  <c r="K2053" i="70"/>
  <c r="J2045" i="70"/>
  <c r="M2045" i="70"/>
  <c r="J2036" i="70"/>
  <c r="L2036" i="70"/>
  <c r="L2045" i="70"/>
  <c r="N2053" i="70"/>
  <c r="K2045" i="70"/>
  <c r="J2053" i="70"/>
  <c r="N2050" i="70"/>
  <c r="M2053" i="70"/>
  <c r="M2050" i="70"/>
  <c r="N2036" i="70"/>
  <c r="K2050" i="70"/>
  <c r="M2036" i="70"/>
  <c r="L2053" i="70"/>
  <c r="L2072" i="70"/>
  <c r="M2070" i="70"/>
  <c r="N2070" i="70"/>
  <c r="M2075" i="70"/>
  <c r="N2048" i="70"/>
  <c r="N2009" i="70"/>
  <c r="J2062" i="70"/>
  <c r="L2048" i="70"/>
  <c r="J2009" i="70"/>
  <c r="N2075" i="70"/>
  <c r="K2048" i="70"/>
  <c r="K2062" i="70"/>
  <c r="J2048" i="70"/>
  <c r="M2009" i="70"/>
  <c r="M2062" i="70"/>
  <c r="K2009" i="70"/>
  <c r="K2075" i="70"/>
  <c r="L2075" i="70"/>
  <c r="N2062" i="70"/>
  <c r="L2059" i="70"/>
  <c r="M2059" i="70"/>
  <c r="K2008" i="70"/>
  <c r="L2008" i="70"/>
  <c r="L2042" i="70"/>
  <c r="N2035" i="70"/>
  <c r="M2008" i="70"/>
  <c r="M2042" i="70"/>
  <c r="J2042" i="70"/>
  <c r="L2068" i="70"/>
  <c r="M2058" i="70"/>
  <c r="J2035" i="70"/>
  <c r="N2068" i="70"/>
  <c r="N2058" i="70"/>
  <c r="L2035" i="70"/>
  <c r="M2068" i="70"/>
  <c r="K2058" i="70"/>
  <c r="K2068" i="70"/>
  <c r="K2042" i="70"/>
  <c r="K2035" i="70"/>
  <c r="J2059" i="70"/>
  <c r="K2059" i="70"/>
  <c r="L2050" i="70"/>
  <c r="J2002" i="70"/>
  <c r="L2049" i="70"/>
  <c r="J2004" i="70"/>
  <c r="K2040" i="70"/>
  <c r="L2004" i="70"/>
  <c r="M2040" i="70"/>
  <c r="N2004" i="70"/>
  <c r="M2004" i="70"/>
  <c r="K2004" i="70"/>
  <c r="N2040" i="70"/>
  <c r="J2040" i="70"/>
  <c r="L2040" i="70"/>
  <c r="N2022" i="70"/>
  <c r="K2039" i="70"/>
  <c r="L2031" i="70"/>
  <c r="N2031" i="70"/>
  <c r="M2031" i="70"/>
  <c r="K2031" i="70"/>
  <c r="K2030" i="70"/>
  <c r="M2033" i="70"/>
  <c r="L2026" i="70"/>
  <c r="K2026" i="70"/>
  <c r="J2026" i="70"/>
  <c r="M2026" i="70"/>
  <c r="N2026" i="70"/>
  <c r="J2039" i="70"/>
  <c r="L2027" i="70"/>
  <c r="J2015" i="70"/>
  <c r="M2020" i="70"/>
  <c r="M2028" i="70"/>
  <c r="J2028" i="70"/>
  <c r="N2020" i="70"/>
  <c r="L2028" i="70"/>
  <c r="N2028" i="70"/>
  <c r="M2041" i="70"/>
  <c r="N2030" i="70"/>
  <c r="J2041" i="70"/>
  <c r="L2039" i="70"/>
  <c r="K2027" i="70"/>
  <c r="M2039" i="70"/>
  <c r="N2027" i="70"/>
  <c r="J2030" i="70"/>
  <c r="J2027" i="70"/>
  <c r="N2041" i="70"/>
  <c r="L2022" i="70"/>
  <c r="M2027" i="70"/>
  <c r="K2041" i="70"/>
  <c r="M2030" i="70"/>
  <c r="J2022" i="70"/>
  <c r="M2022" i="70"/>
  <c r="K2022" i="70"/>
  <c r="L2030" i="70"/>
  <c r="L2018" i="70"/>
  <c r="K2018" i="70"/>
  <c r="N2018" i="70"/>
  <c r="J2018" i="70"/>
  <c r="N2017" i="70"/>
  <c r="J2017" i="70"/>
  <c r="M2017" i="70"/>
  <c r="K2017" i="70"/>
  <c r="K2013" i="70"/>
  <c r="M2015" i="70"/>
  <c r="M2014" i="70"/>
  <c r="J2020" i="70"/>
  <c r="M2003" i="70"/>
  <c r="J2023" i="70"/>
  <c r="M2021" i="70"/>
  <c r="M2006" i="70"/>
  <c r="K2003" i="70"/>
  <c r="L2003" i="70"/>
  <c r="L2024" i="70"/>
  <c r="K2006" i="70"/>
  <c r="N2003" i="70"/>
  <c r="K2032" i="70"/>
  <c r="N2010" i="70"/>
  <c r="L2020" i="70"/>
  <c r="K2020" i="70"/>
  <c r="K2015" i="70"/>
  <c r="N2015" i="70"/>
  <c r="N2002" i="70"/>
  <c r="M2002" i="70"/>
  <c r="K2002" i="70"/>
  <c r="L2015" i="70"/>
  <c r="L2006" i="70"/>
  <c r="M2024" i="70"/>
  <c r="K2049" i="70"/>
  <c r="J2049" i="70"/>
  <c r="L2002" i="70"/>
  <c r="M2049" i="70"/>
  <c r="N2049" i="70"/>
  <c r="J2024" i="70"/>
  <c r="J2013" i="70"/>
  <c r="L2013" i="70"/>
  <c r="N2023" i="70"/>
  <c r="K2024" i="70"/>
  <c r="M2013" i="70"/>
  <c r="N2032" i="70"/>
  <c r="L2032" i="70"/>
  <c r="J2019" i="70"/>
  <c r="J2007" i="70"/>
  <c r="J2032" i="70"/>
  <c r="L2011" i="70"/>
  <c r="M2032" i="70"/>
  <c r="N2024" i="70"/>
  <c r="J2003" i="70"/>
  <c r="K2023" i="70"/>
  <c r="N2013" i="70"/>
  <c r="M2023" i="70"/>
  <c r="L2023" i="70"/>
  <c r="L2033" i="70"/>
  <c r="J2033" i="70"/>
  <c r="J2014" i="70"/>
  <c r="K2019" i="70"/>
  <c r="N2019" i="70"/>
  <c r="N2033" i="70"/>
  <c r="K2033" i="70"/>
  <c r="M2019" i="70"/>
  <c r="L2010" i="70"/>
  <c r="K2014" i="70"/>
  <c r="L2019" i="70"/>
  <c r="L2014" i="70"/>
  <c r="L2012" i="70"/>
  <c r="L2007" i="70"/>
  <c r="K2007" i="70"/>
  <c r="N2007" i="70"/>
  <c r="M2007" i="70"/>
  <c r="N2005" i="70"/>
  <c r="N2008" i="70"/>
  <c r="N2012" i="70"/>
  <c r="K2012" i="70"/>
  <c r="M2012" i="70"/>
  <c r="J2012" i="70"/>
  <c r="K2005" i="70"/>
  <c r="J2005" i="70"/>
  <c r="M2005" i="70"/>
  <c r="L2005" i="70"/>
  <c r="K2021" i="70"/>
  <c r="L2021" i="70"/>
  <c r="N2021" i="70"/>
  <c r="J2021" i="70"/>
  <c r="J2006" i="70"/>
  <c r="N2006" i="70"/>
  <c r="N2011" i="70"/>
  <c r="K2011" i="70"/>
  <c r="J2011" i="70"/>
  <c r="M2011" i="70"/>
  <c r="M2010" i="70"/>
  <c r="J2010" i="70"/>
  <c r="K2010" i="70"/>
  <c r="J590" i="70"/>
  <c r="N742" i="4"/>
  <c r="J500" i="70"/>
  <c r="J365" i="4"/>
  <c r="J766" i="70"/>
  <c r="K766" i="70"/>
  <c r="M766" i="70"/>
  <c r="N766" i="70"/>
  <c r="N782" i="70"/>
  <c r="M782" i="70"/>
  <c r="J758" i="70"/>
  <c r="M764" i="70"/>
  <c r="J764" i="70"/>
  <c r="N758" i="70"/>
  <c r="N768" i="70"/>
  <c r="L747" i="70"/>
  <c r="K745" i="70"/>
  <c r="N771" i="70"/>
  <c r="L771" i="70"/>
  <c r="K771" i="70"/>
  <c r="M771" i="70"/>
  <c r="N750" i="70"/>
  <c r="M716" i="70"/>
  <c r="L749" i="70"/>
  <c r="K764" i="70"/>
  <c r="M740" i="70"/>
  <c r="L758" i="70"/>
  <c r="M758" i="70"/>
  <c r="N764" i="70"/>
  <c r="L740" i="70"/>
  <c r="N740" i="70"/>
  <c r="K740" i="70"/>
  <c r="L757" i="70"/>
  <c r="K743" i="70"/>
  <c r="N709" i="70"/>
  <c r="J16" i="1"/>
  <c r="L702" i="70"/>
  <c r="J691" i="70"/>
  <c r="J747" i="70"/>
  <c r="M747" i="70"/>
  <c r="N747" i="70"/>
  <c r="L683" i="70"/>
  <c r="K721" i="70"/>
  <c r="J689" i="70"/>
  <c r="J664" i="70"/>
  <c r="N699" i="70"/>
  <c r="J667" i="70"/>
  <c r="J670" i="70"/>
  <c r="N670" i="70"/>
  <c r="M670" i="70"/>
  <c r="M768" i="70"/>
  <c r="L667" i="70"/>
  <c r="K768" i="70"/>
  <c r="K667" i="70"/>
  <c r="L768" i="70"/>
  <c r="L670" i="70"/>
  <c r="K722" i="70"/>
  <c r="M1616" i="4"/>
  <c r="L694" i="70"/>
  <c r="J769" i="70"/>
  <c r="J654" i="70"/>
  <c r="L693" i="70"/>
  <c r="L753" i="70"/>
  <c r="K747" i="70"/>
  <c r="M723" i="70"/>
  <c r="N755" i="70"/>
  <c r="L654" i="70"/>
  <c r="N723" i="70"/>
  <c r="L723" i="70"/>
  <c r="K723" i="70"/>
  <c r="J710" i="70"/>
  <c r="N683" i="70"/>
  <c r="M683" i="70"/>
  <c r="N557" i="70"/>
  <c r="M681" i="70"/>
  <c r="M703" i="70"/>
  <c r="K670" i="70"/>
  <c r="K683" i="70"/>
  <c r="J683" i="70"/>
  <c r="K637" i="70"/>
  <c r="M629" i="70"/>
  <c r="J708" i="70"/>
  <c r="N658" i="70"/>
  <c r="N701" i="70"/>
  <c r="J672" i="70"/>
  <c r="L699" i="70"/>
  <c r="N744" i="70"/>
  <c r="J714" i="70"/>
  <c r="N728" i="70"/>
  <c r="K733" i="70"/>
  <c r="N676" i="70"/>
  <c r="M686" i="70"/>
  <c r="K715" i="70"/>
  <c r="J742" i="70"/>
  <c r="J730" i="70"/>
  <c r="M731" i="70"/>
  <c r="N675" i="70"/>
  <c r="J755" i="70"/>
  <c r="N731" i="70"/>
  <c r="N748" i="70"/>
  <c r="K729" i="70"/>
  <c r="J725" i="70"/>
  <c r="N677" i="70"/>
  <c r="N645" i="70"/>
  <c r="N635" i="70"/>
  <c r="L724" i="70"/>
  <c r="J734" i="70"/>
  <c r="N702" i="70"/>
  <c r="K675" i="70"/>
  <c r="J675" i="70"/>
  <c r="M675" i="70"/>
  <c r="M755" i="70"/>
  <c r="L755" i="70"/>
  <c r="K731" i="70"/>
  <c r="M707" i="70"/>
  <c r="J731" i="70"/>
  <c r="L731" i="70"/>
  <c r="K755" i="70"/>
  <c r="J719" i="70"/>
  <c r="N718" i="70"/>
  <c r="L640" i="70"/>
  <c r="M702" i="70"/>
  <c r="K702" i="70"/>
  <c r="L675" i="70"/>
  <c r="N691" i="70"/>
  <c r="J702" i="70"/>
  <c r="L691" i="70"/>
  <c r="K772" i="70"/>
  <c r="K691" i="70"/>
  <c r="M772" i="70"/>
  <c r="J772" i="70"/>
  <c r="J699" i="70"/>
  <c r="M691" i="70"/>
  <c r="L772" i="70"/>
  <c r="K739" i="70"/>
  <c r="K582" i="70"/>
  <c r="K699" i="70"/>
  <c r="J704" i="70"/>
  <c r="J576" i="70"/>
  <c r="M605" i="70"/>
  <c r="J784" i="70"/>
  <c r="M784" i="70"/>
  <c r="J750" i="70"/>
  <c r="K756" i="70"/>
  <c r="J756" i="70"/>
  <c r="K726" i="70"/>
  <c r="J726" i="70"/>
  <c r="N756" i="70"/>
  <c r="L756" i="70"/>
  <c r="L734" i="70"/>
  <c r="L590" i="70"/>
  <c r="M750" i="70"/>
  <c r="L726" i="70"/>
  <c r="M734" i="70"/>
  <c r="L718" i="70"/>
  <c r="M718" i="70"/>
  <c r="L750" i="70"/>
  <c r="M726" i="70"/>
  <c r="K718" i="70"/>
  <c r="M635" i="70"/>
  <c r="K734" i="70"/>
  <c r="J718" i="70"/>
  <c r="N734" i="70"/>
  <c r="K750" i="70"/>
  <c r="J700" i="70"/>
  <c r="N572" i="70"/>
  <c r="M592" i="70"/>
  <c r="L727" i="70"/>
  <c r="K590" i="70"/>
  <c r="N694" i="70"/>
  <c r="M694" i="70"/>
  <c r="K694" i="70"/>
  <c r="J694" i="70"/>
  <c r="L663" i="70"/>
  <c r="K651" i="70"/>
  <c r="L635" i="70"/>
  <c r="J453" i="4"/>
  <c r="L784" i="70"/>
  <c r="J635" i="70"/>
  <c r="L650" i="70"/>
  <c r="N654" i="70"/>
  <c r="K656" i="70"/>
  <c r="M654" i="70"/>
  <c r="K654" i="70"/>
  <c r="K635" i="70"/>
  <c r="K784" i="70"/>
  <c r="N732" i="70"/>
  <c r="L706" i="70"/>
  <c r="J680" i="70"/>
  <c r="N651" i="70"/>
  <c r="J612" i="70"/>
  <c r="J698" i="70"/>
  <c r="N644" i="70"/>
  <c r="L600" i="70"/>
  <c r="N705" i="70"/>
  <c r="M667" i="70"/>
  <c r="K751" i="70"/>
  <c r="J763" i="70"/>
  <c r="L763" i="70"/>
  <c r="K748" i="70"/>
  <c r="M763" i="70"/>
  <c r="N763" i="70"/>
  <c r="L659" i="70"/>
  <c r="L742" i="70"/>
  <c r="K742" i="70"/>
  <c r="K674" i="70"/>
  <c r="L651" i="70"/>
  <c r="N713" i="70"/>
  <c r="N599" i="70"/>
  <c r="N742" i="70"/>
  <c r="M748" i="70"/>
  <c r="M742" i="70"/>
  <c r="N710" i="70"/>
  <c r="J748" i="70"/>
  <c r="L748" i="70"/>
  <c r="M710" i="70"/>
  <c r="L739" i="70"/>
  <c r="K710" i="70"/>
  <c r="M739" i="70"/>
  <c r="J739" i="70"/>
  <c r="L710" i="70"/>
  <c r="N739" i="70"/>
  <c r="K736" i="70"/>
  <c r="N643" i="70"/>
  <c r="L638" i="70"/>
  <c r="N632" i="70"/>
  <c r="M699" i="70"/>
  <c r="J720" i="70"/>
  <c r="M692" i="70"/>
  <c r="L690" i="70"/>
  <c r="M682" i="70"/>
  <c r="K603" i="70"/>
  <c r="L711" i="70"/>
  <c r="N667" i="70"/>
  <c r="N665" i="70"/>
  <c r="M621" i="70"/>
  <c r="L707" i="70"/>
  <c r="N707" i="70"/>
  <c r="J707" i="70"/>
  <c r="K666" i="70"/>
  <c r="K707" i="70"/>
  <c r="N661" i="70"/>
  <c r="L678" i="70"/>
  <c r="J619" i="70"/>
  <c r="L655" i="70"/>
  <c r="L696" i="70"/>
  <c r="L641" i="70"/>
  <c r="K617" i="70"/>
  <c r="M648" i="70"/>
  <c r="L662" i="70"/>
  <c r="M638" i="70"/>
  <c r="N688" i="70"/>
  <c r="J715" i="70"/>
  <c r="N627" i="70"/>
  <c r="J686" i="70"/>
  <c r="J673" i="70"/>
  <c r="J678" i="70"/>
  <c r="K638" i="70"/>
  <c r="K678" i="70"/>
  <c r="J638" i="70"/>
  <c r="N678" i="70"/>
  <c r="M678" i="70"/>
  <c r="N638" i="70"/>
  <c r="J651" i="70"/>
  <c r="J639" i="70"/>
  <c r="N738" i="70"/>
  <c r="M679" i="70"/>
  <c r="M651" i="70"/>
  <c r="K687" i="70"/>
  <c r="K649" i="70"/>
  <c r="N647" i="70"/>
  <c r="J717" i="70"/>
  <c r="N660" i="70"/>
  <c r="M715" i="70"/>
  <c r="N715" i="70"/>
  <c r="K662" i="70"/>
  <c r="J662" i="70"/>
  <c r="N662" i="70"/>
  <c r="L715" i="70"/>
  <c r="M662" i="70"/>
  <c r="L686" i="70"/>
  <c r="N686" i="70"/>
  <c r="K686" i="70"/>
  <c r="N614" i="70"/>
  <c r="M669" i="70"/>
  <c r="J613" i="70"/>
  <c r="N684" i="70"/>
  <c r="K685" i="70"/>
  <c r="K614" i="70"/>
  <c r="L614" i="70"/>
  <c r="J653" i="70"/>
  <c r="J643" i="70"/>
  <c r="M668" i="70"/>
  <c r="L643" i="70"/>
  <c r="K643" i="70"/>
  <c r="M643" i="70"/>
  <c r="J671" i="70"/>
  <c r="K652" i="70"/>
  <c r="M642" i="70"/>
  <c r="M507" i="70"/>
  <c r="N587" i="70"/>
  <c r="K587" i="70"/>
  <c r="L587" i="70"/>
  <c r="M587" i="70"/>
  <c r="J614" i="70"/>
  <c r="M614" i="70"/>
  <c r="J625" i="70"/>
  <c r="L697" i="70"/>
  <c r="J587" i="70"/>
  <c r="J589" i="70"/>
  <c r="K646" i="70"/>
  <c r="M556" i="70"/>
  <c r="M601" i="70"/>
  <c r="N695" i="70"/>
  <c r="M616" i="70"/>
  <c r="K608" i="70"/>
  <c r="M631" i="70"/>
  <c r="N636" i="70"/>
  <c r="L657" i="70"/>
  <c r="L627" i="70"/>
  <c r="J627" i="70"/>
  <c r="K627" i="70"/>
  <c r="N634" i="70"/>
  <c r="M627" i="70"/>
  <c r="L588" i="70"/>
  <c r="M659" i="70"/>
  <c r="K659" i="70"/>
  <c r="J659" i="70"/>
  <c r="N659" i="70"/>
  <c r="L470" i="70"/>
  <c r="J646" i="70"/>
  <c r="N630" i="70"/>
  <c r="M646" i="70"/>
  <c r="N646" i="70"/>
  <c r="L646" i="70"/>
  <c r="K618" i="70"/>
  <c r="L630" i="70"/>
  <c r="N539" i="70"/>
  <c r="N611" i="70"/>
  <c r="L582" i="70"/>
  <c r="J582" i="70"/>
  <c r="M582" i="70"/>
  <c r="N582" i="70"/>
  <c r="K628" i="70"/>
  <c r="M422" i="70"/>
  <c r="K518" i="70"/>
  <c r="N467" i="70"/>
  <c r="N531" i="70"/>
  <c r="K531" i="70"/>
  <c r="J574" i="70"/>
  <c r="L531" i="70"/>
  <c r="M518" i="70"/>
  <c r="M531" i="70"/>
  <c r="N518" i="70"/>
  <c r="J531" i="70"/>
  <c r="J630" i="70"/>
  <c r="M630" i="70"/>
  <c r="K630" i="70"/>
  <c r="L555" i="70"/>
  <c r="L579" i="70"/>
  <c r="J1586" i="4"/>
  <c r="N507" i="70"/>
  <c r="L507" i="70"/>
  <c r="M481" i="70"/>
  <c r="K507" i="70"/>
  <c r="J507" i="70"/>
  <c r="J593" i="70"/>
  <c r="L560" i="70"/>
  <c r="K553" i="70"/>
  <c r="M604" i="70"/>
  <c r="M596" i="70"/>
  <c r="L550" i="70"/>
  <c r="K586" i="70"/>
  <c r="J598" i="70"/>
  <c r="L1663" i="4"/>
  <c r="L602" i="70"/>
  <c r="N364" i="70"/>
  <c r="J558" i="70"/>
  <c r="K611" i="70"/>
  <c r="J626" i="70"/>
  <c r="K499" i="70"/>
  <c r="L566" i="70"/>
  <c r="N526" i="70"/>
  <c r="L611" i="70"/>
  <c r="K579" i="70"/>
  <c r="M579" i="70"/>
  <c r="M493" i="70"/>
  <c r="M611" i="70"/>
  <c r="J611" i="70"/>
  <c r="L544" i="70"/>
  <c r="J579" i="70"/>
  <c r="N579" i="70"/>
  <c r="M563" i="70"/>
  <c r="N558" i="70"/>
  <c r="K566" i="70"/>
  <c r="K598" i="70"/>
  <c r="N566" i="70"/>
  <c r="K558" i="70"/>
  <c r="M633" i="70"/>
  <c r="L558" i="70"/>
  <c r="M566" i="70"/>
  <c r="L548" i="70"/>
  <c r="M558" i="70"/>
  <c r="N598" i="70"/>
  <c r="J566" i="70"/>
  <c r="M598" i="70"/>
  <c r="L598" i="70"/>
  <c r="J549" i="70"/>
  <c r="K515" i="70"/>
  <c r="M492" i="70"/>
  <c r="N563" i="70"/>
  <c r="K526" i="70"/>
  <c r="K578" i="70"/>
  <c r="L467" i="70"/>
  <c r="L526" i="70"/>
  <c r="L563" i="70"/>
  <c r="N620" i="70"/>
  <c r="M526" i="70"/>
  <c r="K563" i="70"/>
  <c r="N499" i="70"/>
  <c r="J526" i="70"/>
  <c r="L518" i="70"/>
  <c r="J563" i="70"/>
  <c r="L624" i="70"/>
  <c r="J585" i="70"/>
  <c r="L552" i="70"/>
  <c r="J522" i="70"/>
  <c r="K378" i="70"/>
  <c r="J559" i="70"/>
  <c r="J527" i="70"/>
  <c r="M519" i="70"/>
  <c r="L606" i="70"/>
  <c r="M623" i="70"/>
  <c r="K622" i="70"/>
  <c r="M591" i="70"/>
  <c r="K595" i="70"/>
  <c r="N506" i="70"/>
  <c r="N575" i="70"/>
  <c r="L595" i="70"/>
  <c r="J595" i="70"/>
  <c r="M595" i="70"/>
  <c r="L610" i="70"/>
  <c r="J543" i="70"/>
  <c r="J535" i="70"/>
  <c r="J518" i="70"/>
  <c r="N595" i="70"/>
  <c r="J571" i="70"/>
  <c r="J570" i="70"/>
  <c r="N597" i="70"/>
  <c r="J615" i="70"/>
  <c r="M607" i="70"/>
  <c r="N555" i="70"/>
  <c r="K427" i="70"/>
  <c r="J568" i="70"/>
  <c r="L286" i="70"/>
  <c r="M609" i="70"/>
  <c r="K550" i="70"/>
  <c r="M550" i="70"/>
  <c r="N550" i="70"/>
  <c r="J550" i="70"/>
  <c r="N451" i="70"/>
  <c r="N580" i="70"/>
  <c r="J502" i="70"/>
  <c r="K606" i="70"/>
  <c r="K555" i="70"/>
  <c r="J555" i="70"/>
  <c r="M555" i="70"/>
  <c r="K374" i="70"/>
  <c r="M571" i="70"/>
  <c r="K475" i="70"/>
  <c r="K483" i="70"/>
  <c r="L534" i="70"/>
  <c r="L377" i="70"/>
  <c r="K571" i="70"/>
  <c r="K502" i="70"/>
  <c r="K494" i="70"/>
  <c r="K562" i="70"/>
  <c r="M534" i="70"/>
  <c r="J475" i="70"/>
  <c r="L571" i="70"/>
  <c r="N534" i="70"/>
  <c r="N571" i="70"/>
  <c r="K534" i="70"/>
  <c r="N498" i="70"/>
  <c r="J545" i="70"/>
  <c r="N417" i="70"/>
  <c r="M567" i="70"/>
  <c r="N491" i="70"/>
  <c r="K467" i="70"/>
  <c r="M475" i="70"/>
  <c r="N475" i="70"/>
  <c r="L475" i="70"/>
  <c r="J534" i="70"/>
  <c r="N606" i="70"/>
  <c r="K505" i="70"/>
  <c r="M502" i="70"/>
  <c r="N502" i="70"/>
  <c r="M467" i="70"/>
  <c r="N428" i="70"/>
  <c r="J554" i="70"/>
  <c r="M495" i="70"/>
  <c r="J467" i="70"/>
  <c r="M469" i="70"/>
  <c r="M487" i="70"/>
  <c r="M538" i="70"/>
  <c r="L410" i="70"/>
  <c r="J532" i="70"/>
  <c r="M606" i="70"/>
  <c r="J606" i="70"/>
  <c r="J573" i="70"/>
  <c r="K394" i="70"/>
  <c r="L569" i="70"/>
  <c r="N386" i="70"/>
  <c r="K536" i="70"/>
  <c r="K583" i="70"/>
  <c r="L528" i="70"/>
  <c r="M443" i="70"/>
  <c r="M525" i="70"/>
  <c r="L502" i="70"/>
  <c r="J468" i="70"/>
  <c r="M513" i="70"/>
  <c r="N590" i="70"/>
  <c r="M590" i="70"/>
  <c r="L564" i="70"/>
  <c r="M603" i="70"/>
  <c r="M574" i="70"/>
  <c r="N574" i="70"/>
  <c r="K574" i="70"/>
  <c r="L603" i="70"/>
  <c r="L457" i="70"/>
  <c r="N603" i="70"/>
  <c r="K541" i="70"/>
  <c r="L574" i="70"/>
  <c r="J509" i="70"/>
  <c r="J603" i="70"/>
  <c r="M584" i="70"/>
  <c r="M547" i="70"/>
  <c r="J540" i="70"/>
  <c r="N619" i="70"/>
  <c r="M619" i="70"/>
  <c r="M622" i="70"/>
  <c r="N622" i="70"/>
  <c r="L619" i="70"/>
  <c r="L622" i="70"/>
  <c r="K619" i="70"/>
  <c r="J622" i="70"/>
  <c r="L321" i="70"/>
  <c r="J514" i="70"/>
  <c r="M508" i="70"/>
  <c r="N520" i="70"/>
  <c r="L490" i="70"/>
  <c r="J594" i="70"/>
  <c r="M399" i="70"/>
  <c r="N581" i="70"/>
  <c r="L530" i="70"/>
  <c r="N577" i="70"/>
  <c r="K539" i="70"/>
  <c r="L546" i="70"/>
  <c r="M539" i="70"/>
  <c r="J539" i="70"/>
  <c r="L539" i="70"/>
  <c r="J542" i="70"/>
  <c r="M472" i="70"/>
  <c r="N430" i="70"/>
  <c r="M466" i="70"/>
  <c r="J515" i="70"/>
  <c r="N384" i="70"/>
  <c r="K542" i="70"/>
  <c r="M429" i="70"/>
  <c r="L478" i="70"/>
  <c r="L510" i="70"/>
  <c r="J517" i="70"/>
  <c r="N542" i="70"/>
  <c r="L542" i="70"/>
  <c r="J561" i="70"/>
  <c r="M542" i="70"/>
  <c r="L551" i="70"/>
  <c r="L430" i="70"/>
  <c r="L496" i="70"/>
  <c r="K422" i="70"/>
  <c r="N512" i="70"/>
  <c r="J488" i="70"/>
  <c r="M523" i="70"/>
  <c r="L515" i="70"/>
  <c r="M537" i="70"/>
  <c r="J476" i="70"/>
  <c r="J456" i="70"/>
  <c r="J426" i="70"/>
  <c r="N515" i="70"/>
  <c r="M515" i="70"/>
  <c r="K459" i="70"/>
  <c r="J533" i="70"/>
  <c r="J482" i="70"/>
  <c r="L450" i="70"/>
  <c r="J489" i="70"/>
  <c r="M483" i="70"/>
  <c r="K547" i="70"/>
  <c r="K443" i="70"/>
  <c r="N547" i="70"/>
  <c r="L547" i="70"/>
  <c r="J483" i="70"/>
  <c r="J443" i="70"/>
  <c r="N443" i="70"/>
  <c r="L483" i="70"/>
  <c r="J547" i="70"/>
  <c r="J480" i="70"/>
  <c r="N483" i="70"/>
  <c r="N453" i="70"/>
  <c r="L443" i="70"/>
  <c r="K516" i="70"/>
  <c r="M501" i="70"/>
  <c r="M485" i="70"/>
  <c r="K398" i="70"/>
  <c r="J454" i="70"/>
  <c r="L494" i="70"/>
  <c r="K390" i="70"/>
  <c r="L499" i="70"/>
  <c r="K451" i="70"/>
  <c r="J451" i="70"/>
  <c r="L451" i="70"/>
  <c r="N504" i="70"/>
  <c r="J521" i="70"/>
  <c r="M451" i="70"/>
  <c r="J422" i="70"/>
  <c r="N464" i="70"/>
  <c r="L477" i="70"/>
  <c r="N440" i="70"/>
  <c r="M499" i="70"/>
  <c r="L479" i="70"/>
  <c r="J499" i="70"/>
  <c r="N427" i="70"/>
  <c r="N523" i="70"/>
  <c r="L523" i="70"/>
  <c r="K523" i="70"/>
  <c r="M470" i="70"/>
  <c r="J523" i="70"/>
  <c r="N470" i="70"/>
  <c r="L444" i="70"/>
  <c r="M524" i="70"/>
  <c r="L380" i="70"/>
  <c r="J372" i="70"/>
  <c r="J354" i="70"/>
  <c r="J529" i="70"/>
  <c r="J470" i="70"/>
  <c r="L397" i="70"/>
  <c r="K470" i="70"/>
  <c r="J330" i="70"/>
  <c r="K365" i="70"/>
  <c r="L402" i="70"/>
  <c r="N449" i="70"/>
  <c r="K416" i="70"/>
  <c r="K446" i="70"/>
  <c r="K400" i="70"/>
  <c r="M392" i="70"/>
  <c r="N486" i="70"/>
  <c r="K491" i="70"/>
  <c r="J409" i="70"/>
  <c r="J423" i="70"/>
  <c r="N411" i="70"/>
  <c r="N510" i="70"/>
  <c r="L454" i="70"/>
  <c r="N454" i="70"/>
  <c r="J510" i="70"/>
  <c r="M463" i="70"/>
  <c r="N494" i="70"/>
  <c r="M510" i="70"/>
  <c r="M494" i="70"/>
  <c r="J494" i="70"/>
  <c r="M454" i="70"/>
  <c r="K510" i="70"/>
  <c r="K430" i="70"/>
  <c r="N448" i="70"/>
  <c r="K454" i="70"/>
  <c r="M412" i="70"/>
  <c r="J401" i="70"/>
  <c r="N437" i="70"/>
  <c r="L413" i="70"/>
  <c r="K411" i="70"/>
  <c r="J430" i="70"/>
  <c r="M430" i="70"/>
  <c r="L388" i="70"/>
  <c r="M484" i="70"/>
  <c r="M342" i="70"/>
  <c r="K387" i="70"/>
  <c r="J427" i="70"/>
  <c r="M427" i="70"/>
  <c r="M415" i="70"/>
  <c r="N503" i="70"/>
  <c r="L462" i="70"/>
  <c r="M459" i="70"/>
  <c r="J390" i="70"/>
  <c r="M478" i="70"/>
  <c r="N422" i="70"/>
  <c r="M414" i="70"/>
  <c r="N478" i="70"/>
  <c r="J462" i="70"/>
  <c r="L390" i="70"/>
  <c r="J459" i="70"/>
  <c r="N459" i="70"/>
  <c r="K478" i="70"/>
  <c r="J478" i="70"/>
  <c r="L491" i="70"/>
  <c r="L459" i="70"/>
  <c r="K462" i="70"/>
  <c r="L422" i="70"/>
  <c r="N390" i="70"/>
  <c r="M462" i="70"/>
  <c r="M390" i="70"/>
  <c r="N462" i="70"/>
  <c r="L473" i="70"/>
  <c r="M435" i="70"/>
  <c r="L427" i="70"/>
  <c r="N432" i="70"/>
  <c r="K447" i="70"/>
  <c r="N452" i="70"/>
  <c r="J491" i="70"/>
  <c r="N351" i="70"/>
  <c r="K471" i="70"/>
  <c r="M491" i="70"/>
  <c r="M446" i="70"/>
  <c r="N368" i="70"/>
  <c r="N446" i="70"/>
  <c r="L486" i="70"/>
  <c r="M486" i="70"/>
  <c r="K486" i="70"/>
  <c r="J486" i="70"/>
  <c r="K403" i="70"/>
  <c r="J446" i="70"/>
  <c r="L446" i="70"/>
  <c r="J460" i="70"/>
  <c r="M407" i="70"/>
  <c r="M442" i="70"/>
  <c r="K465" i="70"/>
  <c r="N408" i="70"/>
  <c r="J497" i="70"/>
  <c r="K511" i="70"/>
  <c r="J328" i="70"/>
  <c r="J403" i="70"/>
  <c r="J441" i="70"/>
  <c r="N403" i="70"/>
  <c r="M403" i="70"/>
  <c r="N425" i="70"/>
  <c r="L403" i="70"/>
  <c r="N474" i="70"/>
  <c r="L420" i="70"/>
  <c r="K414" i="70"/>
  <c r="L414" i="70"/>
  <c r="J414" i="70"/>
  <c r="J352" i="70"/>
  <c r="N414" i="70"/>
  <c r="J436" i="70"/>
  <c r="L455" i="70"/>
  <c r="L435" i="70"/>
  <c r="L374" i="70"/>
  <c r="J435" i="70"/>
  <c r="N374" i="70"/>
  <c r="M374" i="70"/>
  <c r="K435" i="70"/>
  <c r="J374" i="70"/>
  <c r="N435" i="70"/>
  <c r="L406" i="70"/>
  <c r="K439" i="70"/>
  <c r="J411" i="70"/>
  <c r="M411" i="70"/>
  <c r="J461" i="70"/>
  <c r="L411" i="70"/>
  <c r="L405" i="70"/>
  <c r="J381" i="70"/>
  <c r="K1300" i="4"/>
  <c r="M434" i="70"/>
  <c r="K349" i="70"/>
  <c r="J418" i="70"/>
  <c r="M395" i="70"/>
  <c r="M322" i="70"/>
  <c r="K329" i="70"/>
  <c r="M356" i="70"/>
  <c r="N348" i="70"/>
  <c r="K393" i="70"/>
  <c r="N385" i="70"/>
  <c r="L350" i="70"/>
  <c r="L433" i="70"/>
  <c r="N360" i="70"/>
  <c r="M458" i="70"/>
  <c r="K419" i="70"/>
  <c r="M438" i="70"/>
  <c r="M419" i="70"/>
  <c r="J438" i="70"/>
  <c r="K438" i="70"/>
  <c r="L419" i="70"/>
  <c r="N419" i="70"/>
  <c r="J419" i="70"/>
  <c r="L438" i="70"/>
  <c r="N438" i="70"/>
  <c r="N406" i="70"/>
  <c r="M373" i="70"/>
  <c r="K406" i="70"/>
  <c r="J406" i="70"/>
  <c r="M406" i="70"/>
  <c r="M404" i="70"/>
  <c r="J424" i="70"/>
  <c r="K445" i="70"/>
  <c r="J421" i="70"/>
  <c r="M431" i="70"/>
  <c r="K342" i="70"/>
  <c r="J336" i="70"/>
  <c r="M367" i="70"/>
  <c r="M326" i="70"/>
  <c r="L361" i="70"/>
  <c r="M379" i="70"/>
  <c r="K366" i="70"/>
  <c r="K286" i="70"/>
  <c r="N387" i="70"/>
  <c r="J387" i="70"/>
  <c r="N342" i="70"/>
  <c r="M387" i="70"/>
  <c r="L387" i="70"/>
  <c r="J342" i="70"/>
  <c r="L342" i="70"/>
  <c r="N362" i="70"/>
  <c r="K279" i="70"/>
  <c r="M382" i="70"/>
  <c r="L366" i="70"/>
  <c r="K299" i="70"/>
  <c r="N366" i="70"/>
  <c r="K346" i="70"/>
  <c r="J366" i="70"/>
  <c r="M366" i="70"/>
  <c r="L382" i="70"/>
  <c r="N350" i="70"/>
  <c r="K350" i="70"/>
  <c r="J395" i="70"/>
  <c r="K382" i="70"/>
  <c r="L371" i="70"/>
  <c r="J382" i="70"/>
  <c r="N382" i="70"/>
  <c r="J350" i="70"/>
  <c r="M350" i="70"/>
  <c r="L398" i="70"/>
  <c r="J398" i="70"/>
  <c r="N398" i="70"/>
  <c r="M398" i="70"/>
  <c r="K315" i="70"/>
  <c r="N310" i="70"/>
  <c r="J318" i="70"/>
  <c r="N311" i="70"/>
  <c r="J358" i="70"/>
  <c r="M294" i="70"/>
  <c r="L299" i="70"/>
  <c r="J355" i="70"/>
  <c r="J310" i="70"/>
  <c r="J379" i="70"/>
  <c r="L347" i="70"/>
  <c r="N379" i="70"/>
  <c r="L379" i="70"/>
  <c r="K294" i="70"/>
  <c r="K379" i="70"/>
  <c r="L294" i="70"/>
  <c r="M357" i="70"/>
  <c r="N294" i="70"/>
  <c r="J294" i="70"/>
  <c r="J304" i="70"/>
  <c r="J274" i="70"/>
  <c r="M260" i="70"/>
  <c r="K370" i="70"/>
  <c r="K347" i="70"/>
  <c r="N391" i="70"/>
  <c r="N347" i="70"/>
  <c r="M310" i="70"/>
  <c r="K310" i="70"/>
  <c r="J347" i="70"/>
  <c r="J359" i="70"/>
  <c r="L310" i="70"/>
  <c r="M347" i="70"/>
  <c r="M325" i="70"/>
  <c r="K313" i="70"/>
  <c r="M305" i="70"/>
  <c r="K302" i="70"/>
  <c r="M317" i="70"/>
  <c r="M922" i="4"/>
  <c r="L363" i="70"/>
  <c r="N363" i="70"/>
  <c r="M196" i="70"/>
  <c r="L369" i="70"/>
  <c r="L395" i="70"/>
  <c r="J337" i="70"/>
  <c r="M299" i="70"/>
  <c r="N299" i="70"/>
  <c r="L309" i="70"/>
  <c r="J299" i="70"/>
  <c r="L251" i="70"/>
  <c r="M281" i="70"/>
  <c r="J286" i="70"/>
  <c r="M286" i="70"/>
  <c r="J344" i="70"/>
  <c r="L259" i="70"/>
  <c r="N286" i="70"/>
  <c r="N246" i="70"/>
  <c r="M363" i="70"/>
  <c r="K395" i="70"/>
  <c r="J363" i="70"/>
  <c r="K363" i="70"/>
  <c r="M333" i="70"/>
  <c r="N395" i="70"/>
  <c r="M246" i="70"/>
  <c r="L246" i="70"/>
  <c r="K246" i="70"/>
  <c r="J246" i="70"/>
  <c r="L283" i="70"/>
  <c r="L61" i="70"/>
  <c r="L334" i="70"/>
  <c r="K268" i="70"/>
  <c r="K288" i="70"/>
  <c r="M289" i="70"/>
  <c r="N334" i="70"/>
  <c r="L308" i="70"/>
  <c r="L339" i="70"/>
  <c r="J339" i="70"/>
  <c r="M253" i="70"/>
  <c r="K383" i="70"/>
  <c r="K339" i="70"/>
  <c r="N339" i="70"/>
  <c r="M339" i="70"/>
  <c r="J238" i="70"/>
  <c r="J334" i="70"/>
  <c r="N307" i="70"/>
  <c r="J291" i="70"/>
  <c r="K308" i="70"/>
  <c r="K692" i="70"/>
  <c r="N737" i="70"/>
  <c r="M712" i="70"/>
  <c r="K334" i="70"/>
  <c r="M737" i="70"/>
  <c r="M334" i="70"/>
  <c r="J631" i="70"/>
  <c r="N343" i="70"/>
  <c r="L396" i="70"/>
  <c r="J266" i="70"/>
  <c r="L328" i="70"/>
  <c r="M613" i="70"/>
  <c r="N328" i="70"/>
  <c r="J818" i="70"/>
  <c r="J303" i="70"/>
  <c r="L503" i="70"/>
  <c r="J277" i="70"/>
  <c r="K503" i="70"/>
  <c r="N358" i="70"/>
  <c r="L302" i="70"/>
  <c r="M302" i="70"/>
  <c r="K324" i="70"/>
  <c r="M291" i="70"/>
  <c r="K291" i="70"/>
  <c r="L291" i="70"/>
  <c r="M341" i="70"/>
  <c r="N291" i="70"/>
  <c r="K259" i="70"/>
  <c r="M358" i="70"/>
  <c r="N302" i="70"/>
  <c r="K358" i="70"/>
  <c r="J376" i="70"/>
  <c r="K283" i="70"/>
  <c r="J335" i="70"/>
  <c r="M254" i="70"/>
  <c r="M258" i="70"/>
  <c r="N331" i="70"/>
  <c r="L312" i="70"/>
  <c r="M247" i="70"/>
  <c r="N259" i="70"/>
  <c r="J315" i="70"/>
  <c r="N371" i="70"/>
  <c r="N251" i="70"/>
  <c r="M371" i="70"/>
  <c r="M259" i="70"/>
  <c r="K251" i="70"/>
  <c r="J259" i="70"/>
  <c r="J251" i="70"/>
  <c r="J371" i="70"/>
  <c r="L315" i="70"/>
  <c r="J254" i="70"/>
  <c r="M315" i="70"/>
  <c r="K371" i="70"/>
  <c r="N254" i="70"/>
  <c r="N315" i="70"/>
  <c r="J293" i="70"/>
  <c r="J79" i="70"/>
  <c r="N238" i="70"/>
  <c r="L355" i="70"/>
  <c r="M238" i="70"/>
  <c r="L238" i="70"/>
  <c r="N355" i="70"/>
  <c r="J283" i="70"/>
  <c r="K331" i="70"/>
  <c r="M355" i="70"/>
  <c r="L331" i="70"/>
  <c r="M283" i="70"/>
  <c r="M331" i="70"/>
  <c r="J331" i="70"/>
  <c r="K355" i="70"/>
  <c r="K238" i="70"/>
  <c r="N283" i="70"/>
  <c r="J267" i="70"/>
  <c r="M278" i="70"/>
  <c r="K297" i="70"/>
  <c r="L323" i="70"/>
  <c r="J302" i="70"/>
  <c r="L307" i="70"/>
  <c r="L318" i="70"/>
  <c r="M267" i="70"/>
  <c r="M318" i="70"/>
  <c r="K278" i="70"/>
  <c r="N338" i="70"/>
  <c r="N278" i="70"/>
  <c r="J278" i="70"/>
  <c r="K326" i="70"/>
  <c r="N326" i="70"/>
  <c r="L326" i="70"/>
  <c r="N318" i="70"/>
  <c r="J326" i="70"/>
  <c r="L278" i="70"/>
  <c r="K318" i="70"/>
  <c r="L267" i="70"/>
  <c r="K267" i="70"/>
  <c r="L234" i="70"/>
  <c r="K316" i="70"/>
  <c r="M300" i="70"/>
  <c r="J375" i="70"/>
  <c r="L353" i="70"/>
  <c r="K375" i="70"/>
  <c r="L290" i="70"/>
  <c r="J296" i="70"/>
  <c r="K323" i="70"/>
  <c r="K327" i="70"/>
  <c r="J323" i="70"/>
  <c r="M285" i="70"/>
  <c r="N256" i="70"/>
  <c r="N323" i="70"/>
  <c r="M323" i="70"/>
  <c r="J261" i="70"/>
  <c r="J340" i="70"/>
  <c r="K230" i="70"/>
  <c r="N263" i="70"/>
  <c r="L254" i="70"/>
  <c r="M251" i="70"/>
  <c r="K233" i="70"/>
  <c r="K270" i="70"/>
  <c r="K265" i="70"/>
  <c r="L270" i="70"/>
  <c r="K389" i="70"/>
  <c r="K262" i="70"/>
  <c r="N270" i="70"/>
  <c r="N332" i="70"/>
  <c r="N275" i="70"/>
  <c r="J307" i="70"/>
  <c r="M270" i="70"/>
  <c r="J270" i="70"/>
  <c r="K307" i="70"/>
  <c r="M307" i="70"/>
  <c r="L358" i="70"/>
  <c r="K189" i="70"/>
  <c r="L744" i="70"/>
  <c r="J319" i="70"/>
  <c r="N267" i="70"/>
  <c r="K131" i="70"/>
  <c r="J295" i="70"/>
  <c r="N262" i="70"/>
  <c r="L262" i="70"/>
  <c r="J262" i="70"/>
  <c r="K314" i="70"/>
  <c r="K247" i="70"/>
  <c r="J298" i="70"/>
  <c r="N345" i="70"/>
  <c r="M217" i="70"/>
  <c r="L320" i="70"/>
  <c r="K254" i="70"/>
  <c r="M262" i="70"/>
  <c r="J276" i="70"/>
  <c r="L280" i="70"/>
  <c r="J264" i="70"/>
  <c r="L230" i="70"/>
  <c r="K275" i="70"/>
  <c r="M232" i="70"/>
  <c r="M222" i="70"/>
  <c r="N616" i="70"/>
  <c r="K214" i="70"/>
  <c r="L204" i="70"/>
  <c r="N225" i="70"/>
  <c r="K385" i="70"/>
  <c r="M279" i="70"/>
  <c r="L466" i="70"/>
  <c r="N663" i="70"/>
  <c r="J385" i="70"/>
  <c r="K468" i="70"/>
  <c r="L488" i="70"/>
  <c r="M360" i="70"/>
  <c r="M338" i="70"/>
  <c r="M663" i="70"/>
  <c r="K535" i="70"/>
  <c r="M773" i="70"/>
  <c r="M275" i="70"/>
  <c r="N230" i="70"/>
  <c r="J275" i="70"/>
  <c r="J230" i="70"/>
  <c r="K306" i="70"/>
  <c r="L275" i="70"/>
  <c r="J292" i="70"/>
  <c r="N243" i="70"/>
  <c r="M215" i="70"/>
  <c r="M230" i="70"/>
  <c r="N301" i="70"/>
  <c r="J206" i="70"/>
  <c r="J287" i="70"/>
  <c r="M243" i="70"/>
  <c r="M227" i="70"/>
  <c r="K243" i="70"/>
  <c r="J243" i="70"/>
  <c r="M272" i="70"/>
  <c r="J236" i="70"/>
  <c r="L243" i="70"/>
  <c r="J221" i="70"/>
  <c r="J410" i="70"/>
  <c r="J948" i="4"/>
  <c r="N169" i="70"/>
  <c r="M210" i="70"/>
  <c r="M248" i="70"/>
  <c r="J1833" i="4"/>
  <c r="J220" i="70"/>
  <c r="J249" i="70"/>
  <c r="K680" i="4"/>
  <c r="M255" i="70"/>
  <c r="L190" i="70"/>
  <c r="J229" i="70"/>
  <c r="N213" i="70"/>
  <c r="M231" i="70"/>
  <c r="M197" i="70"/>
  <c r="L183" i="70"/>
  <c r="J237" i="70"/>
  <c r="N187" i="70"/>
  <c r="N273" i="70"/>
  <c r="K210" i="70"/>
  <c r="L257" i="70"/>
  <c r="L182" i="70"/>
  <c r="L164" i="4"/>
  <c r="L168" i="4"/>
  <c r="M794" i="4"/>
  <c r="K269" i="70"/>
  <c r="N130" i="70"/>
  <c r="L408" i="70"/>
  <c r="J222" i="70"/>
  <c r="M244" i="70"/>
  <c r="N200" i="70"/>
  <c r="K224" i="70"/>
  <c r="M437" i="70"/>
  <c r="K514" i="70"/>
  <c r="L282" i="70"/>
  <c r="J198" i="70"/>
  <c r="M271" i="70"/>
  <c r="J663" i="70"/>
  <c r="L232" i="70"/>
  <c r="J110" i="70"/>
  <c r="N241" i="70"/>
  <c r="L225" i="70"/>
  <c r="M200" i="70"/>
  <c r="M744" i="70"/>
  <c r="N192" i="70"/>
  <c r="L162" i="70"/>
  <c r="J205" i="70"/>
  <c r="J284" i="70"/>
  <c r="L235" i="70"/>
  <c r="M181" i="70"/>
  <c r="J211" i="70"/>
  <c r="N250" i="70"/>
  <c r="L203" i="70"/>
  <c r="J195" i="70"/>
  <c r="K153" i="70"/>
  <c r="K724" i="70"/>
  <c r="J744" i="70"/>
  <c r="N179" i="70"/>
  <c r="J218" i="70"/>
  <c r="L245" i="70"/>
  <c r="M212" i="70"/>
  <c r="N212" i="70"/>
  <c r="L261" i="70"/>
  <c r="M594" i="70"/>
  <c r="N773" i="70"/>
  <c r="K466" i="70"/>
  <c r="K645" i="70"/>
  <c r="M385" i="70"/>
  <c r="L468" i="70"/>
  <c r="L769" i="70"/>
  <c r="N468" i="70"/>
  <c r="N148" i="70"/>
  <c r="K235" i="70"/>
  <c r="L148" i="70"/>
  <c r="M201" i="70"/>
  <c r="J219" i="70"/>
  <c r="L252" i="70"/>
  <c r="K148" i="70"/>
  <c r="K212" i="70"/>
  <c r="M104" i="70"/>
  <c r="N170" i="70"/>
  <c r="K239" i="70"/>
  <c r="M154" i="70"/>
  <c r="K173" i="70"/>
  <c r="K136" i="70"/>
  <c r="J235" i="70"/>
  <c r="J148" i="70"/>
  <c r="L338" i="70"/>
  <c r="L212" i="70"/>
  <c r="K340" i="70"/>
  <c r="N513" i="70"/>
  <c r="N594" i="70"/>
  <c r="J257" i="70"/>
  <c r="L535" i="70"/>
  <c r="M148" i="70"/>
  <c r="J210" i="70"/>
  <c r="N340" i="70"/>
  <c r="J212" i="70"/>
  <c r="N466" i="70"/>
  <c r="L513" i="70"/>
  <c r="L517" i="70"/>
  <c r="L594" i="70"/>
  <c r="K744" i="70"/>
  <c r="L210" i="70"/>
  <c r="N279" i="70"/>
  <c r="N535" i="70"/>
  <c r="N257" i="70"/>
  <c r="L389" i="70"/>
  <c r="M488" i="70"/>
  <c r="K513" i="70"/>
  <c r="M535" i="70"/>
  <c r="K257" i="70"/>
  <c r="N261" i="70"/>
  <c r="L385" i="70"/>
  <c r="J513" i="70"/>
  <c r="K769" i="70"/>
  <c r="J338" i="70"/>
  <c r="L791" i="70"/>
  <c r="J279" i="70"/>
  <c r="M261" i="70"/>
  <c r="N517" i="70"/>
  <c r="K773" i="70"/>
  <c r="N210" i="70"/>
  <c r="L722" i="70"/>
  <c r="L596" i="70"/>
  <c r="J407" i="70"/>
  <c r="K338" i="70"/>
  <c r="M517" i="70"/>
  <c r="K596" i="70"/>
  <c r="N232" i="70"/>
  <c r="L616" i="70"/>
  <c r="L279" i="70"/>
  <c r="K360" i="70"/>
  <c r="M645" i="70"/>
  <c r="N724" i="70"/>
  <c r="M722" i="70"/>
  <c r="K663" i="70"/>
  <c r="N791" i="70"/>
  <c r="J360" i="70"/>
  <c r="L645" i="70"/>
  <c r="M340" i="70"/>
  <c r="N407" i="70"/>
  <c r="K791" i="70"/>
  <c r="J722" i="70"/>
  <c r="K488" i="70"/>
  <c r="L360" i="70"/>
  <c r="N488" i="70"/>
  <c r="K232" i="70"/>
  <c r="N722" i="70"/>
  <c r="L407" i="70"/>
  <c r="J791" i="70"/>
  <c r="J616" i="70"/>
  <c r="J466" i="70"/>
  <c r="M468" i="70"/>
  <c r="J645" i="70"/>
  <c r="M724" i="70"/>
  <c r="K407" i="70"/>
  <c r="K594" i="70"/>
  <c r="J596" i="70"/>
  <c r="N596" i="70"/>
  <c r="M769" i="70"/>
  <c r="K616" i="70"/>
  <c r="N769" i="70"/>
  <c r="N641" i="70"/>
  <c r="J232" i="70"/>
  <c r="N389" i="70"/>
  <c r="J724" i="70"/>
  <c r="K223" i="70"/>
  <c r="M257" i="70"/>
  <c r="N214" i="70"/>
  <c r="N235" i="70"/>
  <c r="M235" i="70"/>
  <c r="K228" i="70"/>
  <c r="K180" i="70"/>
  <c r="L222" i="70"/>
  <c r="K258" i="70"/>
  <c r="M514" i="70"/>
  <c r="M386" i="70"/>
  <c r="J583" i="70"/>
  <c r="N181" i="70"/>
  <c r="M536" i="70"/>
  <c r="J386" i="70"/>
  <c r="M770" i="70"/>
  <c r="N160" i="70"/>
  <c r="K437" i="70"/>
  <c r="L644" i="70"/>
  <c r="M242" i="70"/>
  <c r="N280" i="70"/>
  <c r="J327" i="70"/>
  <c r="L327" i="70"/>
  <c r="N711" i="70"/>
  <c r="M711" i="70"/>
  <c r="K222" i="70"/>
  <c r="L260" i="70"/>
  <c r="L305" i="70"/>
  <c r="J693" i="70"/>
  <c r="L386" i="70"/>
  <c r="M408" i="70"/>
  <c r="N258" i="70"/>
  <c r="M644" i="70"/>
  <c r="N516" i="70"/>
  <c r="M309" i="70"/>
  <c r="J516" i="70"/>
  <c r="N821" i="70"/>
  <c r="K664" i="70"/>
  <c r="K433" i="70"/>
  <c r="N222" i="70"/>
  <c r="M516" i="70"/>
  <c r="L258" i="70"/>
  <c r="K455" i="70"/>
  <c r="M664" i="70"/>
  <c r="M327" i="70"/>
  <c r="M433" i="70"/>
  <c r="J309" i="70"/>
  <c r="J455" i="70"/>
  <c r="N455" i="70"/>
  <c r="L198" i="70"/>
  <c r="M198" i="70"/>
  <c r="J209" i="70"/>
  <c r="J162" i="70"/>
  <c r="K261" i="70"/>
  <c r="N418" i="70"/>
  <c r="J231" i="70"/>
  <c r="N721" i="70"/>
  <c r="L418" i="70"/>
  <c r="K517" i="70"/>
  <c r="J473" i="70"/>
  <c r="K171" i="70"/>
  <c r="M420" i="70"/>
  <c r="M440" i="70"/>
  <c r="J743" i="70"/>
  <c r="N162" i="70"/>
  <c r="N231" i="70"/>
  <c r="M725" i="70"/>
  <c r="J802" i="70"/>
  <c r="J341" i="70"/>
  <c r="L597" i="70"/>
  <c r="K359" i="70"/>
  <c r="J465" i="70"/>
  <c r="K548" i="70"/>
  <c r="M597" i="70"/>
  <c r="J548" i="70"/>
  <c r="N674" i="70"/>
  <c r="M546" i="70"/>
  <c r="N198" i="70"/>
  <c r="M676" i="70"/>
  <c r="K198" i="70"/>
  <c r="K696" i="70"/>
  <c r="L593" i="70"/>
  <c r="K162" i="70"/>
  <c r="J597" i="70"/>
  <c r="L440" i="70"/>
  <c r="L167" i="70"/>
  <c r="N337" i="70"/>
  <c r="M674" i="70"/>
  <c r="M162" i="70"/>
  <c r="L231" i="70"/>
  <c r="J469" i="70"/>
  <c r="K231" i="70"/>
  <c r="N290" i="70"/>
  <c r="K312" i="70"/>
  <c r="L674" i="70"/>
  <c r="J487" i="70"/>
  <c r="J674" i="70"/>
  <c r="M213" i="70"/>
  <c r="L213" i="70"/>
  <c r="J696" i="70"/>
  <c r="N743" i="70"/>
  <c r="K418" i="70"/>
  <c r="K174" i="70"/>
  <c r="J168" i="70"/>
  <c r="N221" i="70"/>
  <c r="K554" i="70"/>
  <c r="N704" i="70"/>
  <c r="M174" i="70"/>
  <c r="J751" i="70"/>
  <c r="N292" i="70"/>
  <c r="L359" i="70"/>
  <c r="N469" i="70"/>
  <c r="L469" i="70"/>
  <c r="N615" i="70"/>
  <c r="M743" i="70"/>
  <c r="K802" i="70"/>
  <c r="N359" i="70"/>
  <c r="K341" i="70"/>
  <c r="M359" i="70"/>
  <c r="L174" i="70"/>
  <c r="M182" i="70"/>
  <c r="N341" i="70"/>
  <c r="M312" i="70"/>
  <c r="K420" i="70"/>
  <c r="J213" i="70"/>
  <c r="J546" i="70"/>
  <c r="K615" i="70"/>
  <c r="M696" i="70"/>
  <c r="M292" i="70"/>
  <c r="K597" i="70"/>
  <c r="J721" i="70"/>
  <c r="M465" i="70"/>
  <c r="L209" i="70"/>
  <c r="L465" i="70"/>
  <c r="L487" i="70"/>
  <c r="K182" i="70"/>
  <c r="K213" i="70"/>
  <c r="K487" i="70"/>
  <c r="K676" i="70"/>
  <c r="N548" i="70"/>
  <c r="K440" i="70"/>
  <c r="J290" i="70"/>
  <c r="M593" i="70"/>
  <c r="K546" i="70"/>
  <c r="N182" i="70"/>
  <c r="L292" i="70"/>
  <c r="N487" i="70"/>
  <c r="K469" i="70"/>
  <c r="J676" i="70"/>
  <c r="M548" i="70"/>
  <c r="N209" i="70"/>
  <c r="J420" i="70"/>
  <c r="J312" i="70"/>
  <c r="L743" i="70"/>
  <c r="N593" i="70"/>
  <c r="J440" i="70"/>
  <c r="J182" i="70"/>
  <c r="L337" i="70"/>
  <c r="K290" i="70"/>
  <c r="L568" i="70"/>
  <c r="K337" i="70"/>
  <c r="N312" i="70"/>
  <c r="N546" i="70"/>
  <c r="N420" i="70"/>
  <c r="M568" i="70"/>
  <c r="M418" i="70"/>
  <c r="K593" i="70"/>
  <c r="N568" i="70"/>
  <c r="L157" i="70"/>
  <c r="N725" i="70"/>
  <c r="K568" i="70"/>
  <c r="M209" i="70"/>
  <c r="L107" i="70"/>
  <c r="K240" i="70"/>
  <c r="M337" i="70"/>
  <c r="N465" i="70"/>
  <c r="L676" i="70"/>
  <c r="L725" i="70"/>
  <c r="L615" i="70"/>
  <c r="K209" i="70"/>
  <c r="K725" i="70"/>
  <c r="N696" i="70"/>
  <c r="N802" i="70"/>
  <c r="M721" i="70"/>
  <c r="K155" i="70"/>
  <c r="K292" i="70"/>
  <c r="M802" i="70"/>
  <c r="L721" i="70"/>
  <c r="L113" i="70"/>
  <c r="L188" i="70"/>
  <c r="M615" i="70"/>
  <c r="L341" i="70"/>
  <c r="M290" i="70"/>
  <c r="N174" i="70"/>
  <c r="K221" i="70"/>
  <c r="K473" i="70"/>
  <c r="M133" i="70"/>
  <c r="K170" i="70"/>
  <c r="M345" i="70"/>
  <c r="N320" i="70"/>
  <c r="L751" i="70"/>
  <c r="L176" i="70"/>
  <c r="L345" i="70"/>
  <c r="M320" i="70"/>
  <c r="M193" i="70"/>
  <c r="K367" i="70"/>
  <c r="K345" i="70"/>
  <c r="K320" i="70"/>
  <c r="M684" i="70"/>
  <c r="J174" i="70"/>
  <c r="J605" i="70"/>
  <c r="J345" i="70"/>
  <c r="L495" i="70"/>
  <c r="J320" i="70"/>
  <c r="N605" i="70"/>
  <c r="L605" i="70"/>
  <c r="N623" i="70"/>
  <c r="L221" i="70"/>
  <c r="K426" i="70"/>
  <c r="N367" i="70"/>
  <c r="K605" i="70"/>
  <c r="N751" i="70"/>
  <c r="L810" i="70"/>
  <c r="M239" i="70"/>
  <c r="K623" i="70"/>
  <c r="L349" i="70"/>
  <c r="K428" i="70"/>
  <c r="L367" i="70"/>
  <c r="M751" i="70"/>
  <c r="L300" i="70"/>
  <c r="M576" i="70"/>
  <c r="N426" i="70"/>
  <c r="J349" i="70"/>
  <c r="N217" i="70"/>
  <c r="J367" i="70"/>
  <c r="K300" i="70"/>
  <c r="J682" i="70"/>
  <c r="K217" i="70"/>
  <c r="N556" i="70"/>
  <c r="L682" i="70"/>
  <c r="L226" i="70"/>
  <c r="L217" i="70"/>
  <c r="K601" i="70"/>
  <c r="M192" i="70"/>
  <c r="J601" i="70"/>
  <c r="J239" i="70"/>
  <c r="K682" i="70"/>
  <c r="J448" i="70"/>
  <c r="N554" i="70"/>
  <c r="M729" i="70"/>
  <c r="N495" i="70"/>
  <c r="M411" i="4"/>
  <c r="M42" i="70"/>
  <c r="M170" i="70"/>
  <c r="L661" i="70"/>
  <c r="M785" i="70"/>
  <c r="L172" i="70"/>
  <c r="M661" i="70"/>
  <c r="N482" i="70"/>
  <c r="L679" i="70"/>
  <c r="M482" i="70"/>
  <c r="K679" i="70"/>
  <c r="M187" i="70"/>
  <c r="J624" i="70"/>
  <c r="N1407" i="4"/>
  <c r="L514" i="70"/>
  <c r="K175" i="70"/>
  <c r="J159" i="70"/>
  <c r="J172" i="70"/>
  <c r="L164" i="70"/>
  <c r="M1556" i="4"/>
  <c r="N164" i="70"/>
  <c r="K187" i="70"/>
  <c r="N277" i="70"/>
  <c r="K760" i="70"/>
  <c r="K661" i="70"/>
  <c r="K295" i="70"/>
  <c r="J187" i="70"/>
  <c r="J226" i="70"/>
  <c r="M277" i="70"/>
  <c r="J167" i="70"/>
  <c r="M295" i="70"/>
  <c r="N679" i="70"/>
  <c r="M226" i="70"/>
  <c r="K482" i="70"/>
  <c r="J356" i="70"/>
  <c r="M760" i="70"/>
  <c r="K529" i="70"/>
  <c r="K164" i="70"/>
  <c r="N354" i="70"/>
  <c r="K356" i="70"/>
  <c r="J228" i="70"/>
  <c r="L187" i="70"/>
  <c r="M354" i="70"/>
  <c r="M228" i="70"/>
  <c r="L295" i="70"/>
  <c r="N172" i="70"/>
  <c r="K376" i="70"/>
  <c r="N376" i="70"/>
  <c r="N529" i="70"/>
  <c r="L376" i="70"/>
  <c r="L529" i="70"/>
  <c r="N167" i="70"/>
  <c r="N295" i="70"/>
  <c r="L277" i="70"/>
  <c r="N551" i="70"/>
  <c r="N484" i="70"/>
  <c r="K401" i="70"/>
  <c r="L482" i="70"/>
  <c r="M551" i="70"/>
  <c r="M807" i="70"/>
  <c r="L273" i="70"/>
  <c r="L423" i="70"/>
  <c r="K551" i="70"/>
  <c r="L807" i="70"/>
  <c r="L484" i="70"/>
  <c r="J551" i="70"/>
  <c r="J679" i="70"/>
  <c r="K807" i="70"/>
  <c r="L543" i="70"/>
  <c r="M179" i="70"/>
  <c r="N543" i="70"/>
  <c r="N730" i="70"/>
  <c r="J207" i="70"/>
  <c r="K172" i="70"/>
  <c r="J164" i="70"/>
  <c r="L228" i="70"/>
  <c r="L401" i="70"/>
  <c r="N401" i="70"/>
  <c r="L356" i="70"/>
  <c r="N405" i="70"/>
  <c r="K167" i="70"/>
  <c r="N356" i="70"/>
  <c r="K248" i="70"/>
  <c r="M401" i="70"/>
  <c r="K277" i="70"/>
  <c r="N533" i="70"/>
  <c r="M789" i="70"/>
  <c r="N807" i="70"/>
  <c r="M632" i="70"/>
  <c r="M218" i="70"/>
  <c r="K118" i="70"/>
  <c r="M273" i="70"/>
  <c r="N423" i="70"/>
  <c r="K504" i="70"/>
  <c r="M423" i="70"/>
  <c r="M167" i="70"/>
  <c r="K423" i="70"/>
  <c r="K785" i="70"/>
  <c r="K226" i="70"/>
  <c r="L354" i="70"/>
  <c r="M529" i="70"/>
  <c r="J661" i="70"/>
  <c r="K657" i="70"/>
  <c r="M504" i="70"/>
  <c r="K273" i="70"/>
  <c r="K354" i="70"/>
  <c r="K610" i="70"/>
  <c r="M610" i="70"/>
  <c r="M533" i="70"/>
  <c r="L248" i="70"/>
  <c r="M376" i="70"/>
  <c r="J760" i="70"/>
  <c r="N248" i="70"/>
  <c r="J484" i="70"/>
  <c r="L785" i="70"/>
  <c r="N228" i="70"/>
  <c r="L504" i="70"/>
  <c r="M612" i="70"/>
  <c r="J248" i="70"/>
  <c r="J789" i="70"/>
  <c r="J273" i="70"/>
  <c r="N760" i="70"/>
  <c r="L612" i="70"/>
  <c r="K632" i="70"/>
  <c r="J504" i="70"/>
  <c r="M405" i="70"/>
  <c r="N610" i="70"/>
  <c r="L533" i="70"/>
  <c r="N785" i="70"/>
  <c r="K533" i="70"/>
  <c r="J632" i="70"/>
  <c r="L632" i="70"/>
  <c r="K405" i="70"/>
  <c r="L265" i="70"/>
  <c r="M476" i="70"/>
  <c r="L525" i="70"/>
  <c r="J240" i="70"/>
  <c r="L220" i="70"/>
  <c r="J265" i="70"/>
  <c r="N653" i="70"/>
  <c r="M752" i="70"/>
  <c r="J496" i="70"/>
  <c r="M128" i="70"/>
  <c r="K496" i="70"/>
  <c r="M732" i="70"/>
  <c r="L348" i="70"/>
  <c r="J346" i="70"/>
  <c r="M118" i="70"/>
  <c r="N269" i="70"/>
  <c r="M346" i="70"/>
  <c r="L476" i="70"/>
  <c r="K190" i="70"/>
  <c r="M777" i="70"/>
  <c r="L269" i="70"/>
  <c r="M496" i="70"/>
  <c r="M190" i="70"/>
  <c r="N118" i="70"/>
  <c r="N525" i="70"/>
  <c r="J732" i="70"/>
  <c r="K543" i="70"/>
  <c r="M156" i="70"/>
  <c r="M543" i="70"/>
  <c r="K604" i="70"/>
  <c r="J118" i="70"/>
  <c r="N602" i="70"/>
  <c r="J602" i="70"/>
  <c r="J777" i="70"/>
  <c r="L474" i="70"/>
  <c r="K525" i="70"/>
  <c r="L732" i="70"/>
  <c r="L118" i="70"/>
  <c r="L799" i="70"/>
  <c r="K195" i="70"/>
  <c r="M175" i="70"/>
  <c r="N746" i="70"/>
  <c r="L541" i="70"/>
  <c r="N125" i="70"/>
  <c r="K490" i="70"/>
  <c r="K364" i="70"/>
  <c r="N122" i="70"/>
  <c r="N195" i="70"/>
  <c r="N153" i="70"/>
  <c r="N161" i="70"/>
  <c r="M114" i="70"/>
  <c r="J122" i="70"/>
  <c r="L797" i="70"/>
  <c r="L687" i="70"/>
  <c r="N303" i="70"/>
  <c r="M797" i="70"/>
  <c r="K256" i="70"/>
  <c r="K620" i="70"/>
  <c r="M620" i="70"/>
  <c r="M256" i="70"/>
  <c r="L303" i="70"/>
  <c r="J746" i="70"/>
  <c r="J281" i="70"/>
  <c r="M490" i="70"/>
  <c r="N281" i="70"/>
  <c r="J665" i="70"/>
  <c r="J362" i="70"/>
  <c r="L285" i="70"/>
  <c r="J492" i="70"/>
  <c r="N541" i="70"/>
  <c r="N490" i="70"/>
  <c r="M303" i="70"/>
  <c r="K147" i="70"/>
  <c r="K669" i="70"/>
  <c r="L559" i="70"/>
  <c r="L236" i="70"/>
  <c r="J285" i="70"/>
  <c r="N431" i="70"/>
  <c r="K537" i="70"/>
  <c r="M214" i="70"/>
  <c r="N242" i="70"/>
  <c r="J439" i="70"/>
  <c r="N289" i="70"/>
  <c r="K264" i="70"/>
  <c r="J370" i="70"/>
  <c r="K498" i="70"/>
  <c r="K242" i="70"/>
  <c r="J695" i="70"/>
  <c r="L417" i="70"/>
  <c r="J242" i="70"/>
  <c r="L242" i="70"/>
  <c r="J392" i="70"/>
  <c r="K805" i="70"/>
  <c r="K567" i="70"/>
  <c r="M439" i="70"/>
  <c r="N673" i="70"/>
  <c r="M626" i="70"/>
  <c r="M695" i="70"/>
  <c r="J801" i="70"/>
  <c r="L289" i="70"/>
  <c r="N648" i="70"/>
  <c r="K372" i="70"/>
  <c r="K549" i="70"/>
  <c r="M500" i="70"/>
  <c r="K695" i="70"/>
  <c r="J417" i="70"/>
  <c r="M673" i="70"/>
  <c r="K626" i="70"/>
  <c r="N372" i="70"/>
  <c r="L648" i="70"/>
  <c r="M311" i="70"/>
  <c r="M372" i="70"/>
  <c r="L549" i="70"/>
  <c r="L500" i="70"/>
  <c r="N805" i="70"/>
  <c r="M520" i="70"/>
  <c r="N754" i="70"/>
  <c r="L673" i="70"/>
  <c r="N626" i="70"/>
  <c r="J648" i="70"/>
  <c r="J114" i="70"/>
  <c r="K244" i="70"/>
  <c r="K289" i="70"/>
  <c r="K417" i="70"/>
  <c r="K500" i="70"/>
  <c r="M677" i="70"/>
  <c r="L823" i="70"/>
  <c r="J203" i="70"/>
  <c r="M183" i="70"/>
  <c r="N392" i="70"/>
  <c r="K673" i="70"/>
  <c r="L801" i="70"/>
  <c r="N801" i="70"/>
  <c r="L520" i="70"/>
  <c r="N203" i="70"/>
  <c r="L311" i="70"/>
  <c r="J289" i="70"/>
  <c r="N421" i="70"/>
  <c r="L695" i="70"/>
  <c r="L677" i="70"/>
  <c r="J823" i="70"/>
  <c r="K392" i="70"/>
  <c r="L567" i="70"/>
  <c r="K520" i="70"/>
  <c r="J520" i="70"/>
  <c r="N183" i="70"/>
  <c r="M203" i="70"/>
  <c r="K677" i="70"/>
  <c r="N823" i="70"/>
  <c r="J183" i="70"/>
  <c r="K203" i="70"/>
  <c r="M421" i="70"/>
  <c r="N567" i="70"/>
  <c r="L626" i="70"/>
  <c r="J677" i="70"/>
  <c r="M801" i="70"/>
  <c r="J498" i="70"/>
  <c r="N208" i="70"/>
  <c r="N500" i="70"/>
  <c r="J567" i="70"/>
  <c r="N293" i="70"/>
  <c r="K648" i="70"/>
  <c r="M628" i="70"/>
  <c r="M498" i="70"/>
  <c r="M545" i="70"/>
  <c r="M823" i="70"/>
  <c r="L498" i="70"/>
  <c r="N549" i="70"/>
  <c r="L545" i="70"/>
  <c r="L264" i="70"/>
  <c r="K754" i="70"/>
  <c r="L144" i="70"/>
  <c r="K311" i="70"/>
  <c r="N439" i="70"/>
  <c r="M549" i="70"/>
  <c r="K545" i="70"/>
  <c r="J311" i="70"/>
  <c r="K183" i="70"/>
  <c r="L392" i="70"/>
  <c r="M135" i="70"/>
  <c r="N370" i="70"/>
  <c r="N545" i="70"/>
  <c r="M264" i="70"/>
  <c r="L370" i="70"/>
  <c r="M417" i="70"/>
  <c r="M370" i="70"/>
  <c r="L439" i="70"/>
  <c r="N264" i="70"/>
  <c r="M754" i="70"/>
  <c r="L821" i="70"/>
  <c r="K309" i="70"/>
  <c r="N514" i="70"/>
  <c r="L536" i="70"/>
  <c r="J305" i="70"/>
  <c r="L219" i="70"/>
  <c r="J258" i="70"/>
  <c r="L181" i="70"/>
  <c r="K386" i="70"/>
  <c r="L516" i="70"/>
  <c r="N817" i="70"/>
  <c r="M821" i="70"/>
  <c r="K408" i="70"/>
  <c r="N309" i="70"/>
  <c r="J260" i="70"/>
  <c r="K181" i="70"/>
  <c r="L437" i="70"/>
  <c r="J433" i="70"/>
  <c r="K821" i="70"/>
  <c r="K305" i="70"/>
  <c r="J642" i="70"/>
  <c r="M583" i="70"/>
  <c r="J644" i="70"/>
  <c r="K693" i="70"/>
  <c r="N664" i="70"/>
  <c r="N433" i="70"/>
  <c r="L642" i="70"/>
  <c r="J770" i="70"/>
  <c r="M455" i="70"/>
  <c r="L214" i="70"/>
  <c r="L565" i="70"/>
  <c r="K280" i="70"/>
  <c r="N327" i="70"/>
  <c r="J214" i="70"/>
  <c r="M219" i="70"/>
  <c r="J408" i="70"/>
  <c r="N565" i="70"/>
  <c r="N583" i="70"/>
  <c r="J565" i="70"/>
  <c r="J181" i="70"/>
  <c r="J280" i="70"/>
  <c r="N305" i="70"/>
  <c r="M565" i="70"/>
  <c r="L583" i="70"/>
  <c r="K711" i="70"/>
  <c r="L664" i="70"/>
  <c r="N536" i="70"/>
  <c r="L561" i="70"/>
  <c r="J711" i="70"/>
  <c r="M561" i="70"/>
  <c r="K260" i="70"/>
  <c r="J536" i="70"/>
  <c r="J388" i="70"/>
  <c r="N219" i="70"/>
  <c r="J437" i="70"/>
  <c r="N689" i="70"/>
  <c r="K642" i="70"/>
  <c r="M693" i="70"/>
  <c r="L770" i="70"/>
  <c r="N642" i="70"/>
  <c r="M180" i="70"/>
  <c r="K219" i="70"/>
  <c r="M689" i="70"/>
  <c r="J817" i="70"/>
  <c r="K770" i="70"/>
  <c r="N388" i="70"/>
  <c r="K388" i="70"/>
  <c r="L689" i="70"/>
  <c r="N260" i="70"/>
  <c r="N693" i="70"/>
  <c r="L817" i="70"/>
  <c r="M388" i="70"/>
  <c r="N561" i="70"/>
  <c r="K689" i="70"/>
  <c r="M280" i="70"/>
  <c r="K561" i="70"/>
  <c r="M817" i="70"/>
  <c r="K644" i="70"/>
  <c r="N657" i="70"/>
  <c r="M657" i="70"/>
  <c r="J657" i="70"/>
  <c r="K612" i="70"/>
  <c r="L789" i="70"/>
  <c r="J610" i="70"/>
  <c r="M164" i="70"/>
  <c r="J175" i="70"/>
  <c r="K191" i="70"/>
  <c r="N107" i="70"/>
  <c r="J116" i="70"/>
  <c r="M211" i="70"/>
  <c r="L400" i="70"/>
  <c r="M301" i="70"/>
  <c r="N272" i="70"/>
  <c r="L378" i="70"/>
  <c r="L628" i="70"/>
  <c r="L805" i="70"/>
  <c r="M293" i="70"/>
  <c r="M805" i="70"/>
  <c r="L244" i="70"/>
  <c r="J628" i="70"/>
  <c r="K293" i="70"/>
  <c r="N628" i="70"/>
  <c r="N621" i="70"/>
  <c r="J244" i="70"/>
  <c r="L372" i="70"/>
  <c r="L421" i="70"/>
  <c r="K421" i="70"/>
  <c r="N244" i="70"/>
  <c r="L293" i="70"/>
  <c r="L754" i="70"/>
  <c r="L125" i="70"/>
  <c r="L159" i="70"/>
  <c r="L166" i="70"/>
  <c r="M199" i="70"/>
  <c r="K158" i="70"/>
  <c r="J161" i="70"/>
  <c r="L121" i="70"/>
  <c r="L149" i="70"/>
  <c r="N906" i="4"/>
  <c r="M157" i="70"/>
  <c r="L153" i="70"/>
  <c r="K179" i="70"/>
  <c r="N413" i="70"/>
  <c r="N496" i="70"/>
  <c r="M746" i="70"/>
  <c r="J604" i="70"/>
  <c r="L752" i="70"/>
  <c r="J269" i="70"/>
  <c r="N159" i="70"/>
  <c r="N287" i="70"/>
  <c r="K348" i="70"/>
  <c r="M618" i="70"/>
  <c r="J153" i="70"/>
  <c r="N815" i="70"/>
  <c r="L746" i="70"/>
  <c r="N781" i="70"/>
  <c r="N218" i="70"/>
  <c r="L195" i="70"/>
  <c r="J179" i="70"/>
  <c r="M409" i="70"/>
  <c r="L415" i="70"/>
  <c r="N492" i="70"/>
  <c r="M624" i="70"/>
  <c r="L256" i="70"/>
  <c r="L175" i="70"/>
  <c r="N397" i="70"/>
  <c r="L218" i="70"/>
  <c r="M240" i="70"/>
  <c r="M602" i="70"/>
  <c r="M348" i="70"/>
  <c r="N777" i="70"/>
  <c r="M799" i="70"/>
  <c r="L793" i="70"/>
  <c r="K281" i="70"/>
  <c r="L346" i="70"/>
  <c r="M665" i="70"/>
  <c r="J397" i="70"/>
  <c r="N234" i="70"/>
  <c r="N265" i="70"/>
  <c r="J415" i="70"/>
  <c r="L492" i="70"/>
  <c r="N793" i="70"/>
  <c r="L240" i="70"/>
  <c r="K287" i="70"/>
  <c r="N240" i="70"/>
  <c r="J781" i="70"/>
  <c r="L364" i="70"/>
  <c r="K413" i="70"/>
  <c r="M649" i="70"/>
  <c r="J157" i="70"/>
  <c r="K285" i="70"/>
  <c r="J797" i="70"/>
  <c r="L123" i="70"/>
  <c r="N158" i="70"/>
  <c r="M265" i="70"/>
  <c r="K476" i="70"/>
  <c r="K492" i="70"/>
  <c r="J618" i="70"/>
  <c r="L653" i="70"/>
  <c r="N752" i="70"/>
  <c r="L665" i="70"/>
  <c r="L431" i="70"/>
  <c r="K415" i="70"/>
  <c r="K671" i="70"/>
  <c r="J525" i="70"/>
  <c r="M413" i="70"/>
  <c r="M161" i="70"/>
  <c r="L618" i="70"/>
  <c r="L362" i="70"/>
  <c r="K474" i="70"/>
  <c r="M287" i="70"/>
  <c r="K732" i="70"/>
  <c r="N190" i="70"/>
  <c r="K114" i="70"/>
  <c r="M195" i="70"/>
  <c r="K431" i="70"/>
  <c r="N537" i="70"/>
  <c r="N114" i="70"/>
  <c r="M159" i="70"/>
  <c r="K752" i="70"/>
  <c r="M521" i="70"/>
  <c r="N618" i="70"/>
  <c r="K624" i="70"/>
  <c r="K602" i="70"/>
  <c r="L158" i="70"/>
  <c r="J256" i="70"/>
  <c r="K157" i="70"/>
  <c r="L512" i="70"/>
  <c r="J431" i="70"/>
  <c r="N157" i="70"/>
  <c r="M269" i="70"/>
  <c r="N285" i="70"/>
  <c r="M362" i="70"/>
  <c r="M384" i="70"/>
  <c r="M541" i="70"/>
  <c r="M640" i="70"/>
  <c r="M653" i="70"/>
  <c r="L781" i="70"/>
  <c r="M781" i="70"/>
  <c r="M158" i="70"/>
  <c r="M153" i="70"/>
  <c r="N346" i="70"/>
  <c r="J490" i="70"/>
  <c r="J364" i="70"/>
  <c r="M793" i="70"/>
  <c r="K665" i="70"/>
  <c r="N175" i="70"/>
  <c r="J687" i="70"/>
  <c r="K303" i="70"/>
  <c r="K159" i="70"/>
  <c r="J120" i="70"/>
  <c r="M368" i="70"/>
  <c r="K362" i="70"/>
  <c r="L384" i="70"/>
  <c r="J541" i="70"/>
  <c r="K653" i="70"/>
  <c r="J384" i="70"/>
  <c r="M364" i="70"/>
  <c r="J649" i="70"/>
  <c r="J640" i="70"/>
  <c r="M730" i="70"/>
  <c r="J793" i="70"/>
  <c r="J512" i="70"/>
  <c r="L114" i="70"/>
  <c r="L161" i="70"/>
  <c r="K512" i="70"/>
  <c r="L287" i="70"/>
  <c r="K218" i="70"/>
  <c r="N236" i="70"/>
  <c r="L179" i="70"/>
  <c r="N220" i="70"/>
  <c r="L368" i="70"/>
  <c r="K384" i="70"/>
  <c r="M474" i="70"/>
  <c r="M393" i="70"/>
  <c r="L604" i="70"/>
  <c r="N640" i="70"/>
  <c r="N797" i="70"/>
  <c r="N671" i="70"/>
  <c r="K777" i="70"/>
  <c r="N415" i="70"/>
  <c r="L281" i="70"/>
  <c r="K521" i="70"/>
  <c r="J620" i="70"/>
  <c r="L649" i="70"/>
  <c r="K730" i="70"/>
  <c r="J669" i="70"/>
  <c r="J158" i="70"/>
  <c r="K234" i="70"/>
  <c r="M236" i="70"/>
  <c r="M220" i="70"/>
  <c r="K368" i="70"/>
  <c r="J413" i="70"/>
  <c r="N624" i="70"/>
  <c r="L620" i="70"/>
  <c r="L669" i="70"/>
  <c r="M671" i="70"/>
  <c r="K799" i="70"/>
  <c r="M234" i="70"/>
  <c r="L671" i="70"/>
  <c r="N129" i="70"/>
  <c r="L186" i="70"/>
  <c r="K161" i="70"/>
  <c r="M107" i="70"/>
  <c r="K236" i="70"/>
  <c r="K220" i="70"/>
  <c r="J474" i="70"/>
  <c r="L521" i="70"/>
  <c r="N687" i="70"/>
  <c r="N559" i="70"/>
  <c r="J799" i="70"/>
  <c r="N521" i="70"/>
  <c r="L730" i="70"/>
  <c r="J348" i="70"/>
  <c r="L393" i="70"/>
  <c r="M397" i="70"/>
  <c r="J190" i="70"/>
  <c r="J178" i="70"/>
  <c r="N476" i="70"/>
  <c r="L537" i="70"/>
  <c r="M815" i="70"/>
  <c r="M687" i="70"/>
  <c r="M559" i="70"/>
  <c r="L815" i="70"/>
  <c r="K397" i="70"/>
  <c r="N649" i="70"/>
  <c r="M512" i="70"/>
  <c r="N393" i="70"/>
  <c r="K640" i="70"/>
  <c r="N409" i="70"/>
  <c r="K125" i="70"/>
  <c r="L122" i="70"/>
  <c r="K107" i="70"/>
  <c r="K409" i="70"/>
  <c r="L409" i="70"/>
  <c r="J537" i="70"/>
  <c r="N669" i="70"/>
  <c r="K559" i="70"/>
  <c r="N604" i="70"/>
  <c r="K815" i="70"/>
  <c r="J368" i="70"/>
  <c r="J393" i="70"/>
  <c r="J234" i="70"/>
  <c r="M102" i="70"/>
  <c r="L152" i="70"/>
  <c r="M120" i="70"/>
  <c r="N612" i="70"/>
  <c r="K484" i="70"/>
  <c r="K738" i="70"/>
  <c r="K789" i="70"/>
  <c r="M738" i="70"/>
  <c r="L738" i="70"/>
  <c r="N226" i="70"/>
  <c r="J738" i="70"/>
  <c r="M172" i="70"/>
  <c r="K120" i="70"/>
  <c r="J405" i="70"/>
  <c r="L425" i="70"/>
  <c r="L301" i="70"/>
  <c r="M297" i="70"/>
  <c r="M528" i="70"/>
  <c r="M252" i="70"/>
  <c r="J297" i="70"/>
  <c r="N102" i="70"/>
  <c r="K252" i="70"/>
  <c r="L685" i="70"/>
  <c r="M425" i="70"/>
  <c r="N378" i="70"/>
  <c r="J252" i="70"/>
  <c r="K169" i="70"/>
  <c r="J429" i="70"/>
  <c r="M206" i="70"/>
  <c r="M634" i="70"/>
  <c r="M378" i="70"/>
  <c r="M656" i="70"/>
  <c r="K429" i="70"/>
  <c r="J813" i="70"/>
  <c r="L102" i="70"/>
  <c r="J553" i="70"/>
  <c r="M575" i="70"/>
  <c r="N685" i="70"/>
  <c r="N206" i="70"/>
  <c r="J508" i="70"/>
  <c r="M380" i="70"/>
  <c r="M173" i="70"/>
  <c r="K703" i="70"/>
  <c r="K425" i="70"/>
  <c r="L575" i="70"/>
  <c r="L319" i="70"/>
  <c r="L429" i="70"/>
  <c r="K102" i="70"/>
  <c r="L169" i="70"/>
  <c r="K301" i="70"/>
  <c r="N297" i="70"/>
  <c r="J378" i="70"/>
  <c r="N656" i="70"/>
  <c r="J685" i="70"/>
  <c r="K813" i="70"/>
  <c r="L703" i="70"/>
  <c r="N191" i="70"/>
  <c r="K528" i="70"/>
  <c r="N429" i="70"/>
  <c r="J173" i="70"/>
  <c r="K206" i="70"/>
  <c r="K575" i="70"/>
  <c r="K250" i="70"/>
  <c r="N319" i="70"/>
  <c r="L297" i="70"/>
  <c r="J703" i="70"/>
  <c r="L272" i="70"/>
  <c r="M447" i="70"/>
  <c r="J400" i="70"/>
  <c r="M400" i="70"/>
  <c r="L553" i="70"/>
  <c r="L103" i="70"/>
  <c r="L173" i="70"/>
  <c r="J250" i="70"/>
  <c r="M557" i="70"/>
  <c r="M762" i="70"/>
  <c r="N703" i="70"/>
  <c r="L206" i="70"/>
  <c r="J447" i="70"/>
  <c r="M191" i="70"/>
  <c r="K380" i="70"/>
  <c r="N380" i="70"/>
  <c r="L506" i="70"/>
  <c r="N813" i="70"/>
  <c r="N173" i="70"/>
  <c r="L211" i="70"/>
  <c r="J557" i="70"/>
  <c r="M506" i="70"/>
  <c r="K809" i="70"/>
  <c r="J528" i="70"/>
  <c r="L681" i="70"/>
  <c r="J191" i="70"/>
  <c r="J636" i="70"/>
  <c r="J301" i="70"/>
  <c r="N447" i="70"/>
  <c r="K506" i="70"/>
  <c r="J575" i="70"/>
  <c r="M169" i="70"/>
  <c r="L191" i="70"/>
  <c r="M319" i="70"/>
  <c r="L447" i="70"/>
  <c r="J762" i="70"/>
  <c r="J169" i="70"/>
  <c r="K634" i="70"/>
  <c r="J506" i="70"/>
  <c r="L636" i="70"/>
  <c r="J809" i="70"/>
  <c r="K681" i="70"/>
  <c r="M636" i="70"/>
  <c r="L508" i="70"/>
  <c r="L656" i="70"/>
  <c r="J102" i="70"/>
  <c r="K508" i="70"/>
  <c r="N553" i="70"/>
  <c r="J634" i="70"/>
  <c r="K636" i="70"/>
  <c r="M813" i="70"/>
  <c r="N809" i="70"/>
  <c r="L250" i="70"/>
  <c r="N681" i="70"/>
  <c r="J656" i="70"/>
  <c r="L634" i="70"/>
  <c r="J380" i="70"/>
  <c r="L557" i="70"/>
  <c r="M809" i="70"/>
  <c r="N211" i="70"/>
  <c r="J681" i="70"/>
  <c r="J194" i="70"/>
  <c r="K211" i="70"/>
  <c r="K557" i="70"/>
  <c r="M250" i="70"/>
  <c r="K272" i="70"/>
  <c r="J272" i="70"/>
  <c r="J425" i="70"/>
  <c r="M553" i="70"/>
  <c r="N508" i="70"/>
  <c r="K762" i="70"/>
  <c r="N762" i="70"/>
  <c r="N528" i="70"/>
  <c r="M685" i="70"/>
  <c r="N252" i="70"/>
  <c r="N400" i="70"/>
  <c r="K319" i="70"/>
  <c r="L150" i="70"/>
  <c r="L268" i="70"/>
  <c r="K227" i="70"/>
  <c r="J227" i="70"/>
  <c r="M177" i="70"/>
  <c r="K321" i="70"/>
  <c r="J135" i="70"/>
  <c r="N402" i="70"/>
  <c r="M276" i="70"/>
  <c r="K185" i="70"/>
  <c r="K177" i="70"/>
  <c r="N268" i="70"/>
  <c r="M313" i="70"/>
  <c r="N325" i="70"/>
  <c r="L266" i="70"/>
  <c r="M652" i="70"/>
  <c r="L463" i="70"/>
  <c r="N317" i="70"/>
  <c r="L599" i="70"/>
  <c r="K463" i="70"/>
  <c r="J825" i="70"/>
  <c r="M650" i="70"/>
  <c r="N296" i="70"/>
  <c r="N573" i="70"/>
  <c r="K207" i="70"/>
  <c r="N416" i="70"/>
  <c r="L416" i="70"/>
  <c r="J396" i="70"/>
  <c r="N719" i="70"/>
  <c r="N680" i="70"/>
  <c r="N522" i="70"/>
  <c r="M829" i="70"/>
  <c r="J268" i="70"/>
  <c r="M660" i="70"/>
  <c r="K199" i="70"/>
  <c r="J149" i="70"/>
  <c r="K193" i="70"/>
  <c r="N215" i="70"/>
  <c r="K453" i="70"/>
  <c r="N424" i="70"/>
  <c r="K709" i="70"/>
  <c r="L581" i="70"/>
  <c r="J660" i="70"/>
  <c r="N185" i="70"/>
  <c r="N177" i="70"/>
  <c r="M166" i="70"/>
  <c r="L197" i="70"/>
  <c r="M296" i="70"/>
  <c r="M424" i="70"/>
  <c r="M532" i="70"/>
  <c r="J581" i="70"/>
  <c r="M727" i="70"/>
  <c r="M577" i="70"/>
  <c r="M149" i="70"/>
  <c r="K197" i="70"/>
  <c r="N471" i="70"/>
  <c r="N404" i="70"/>
  <c r="L424" i="70"/>
  <c r="J577" i="70"/>
  <c r="M581" i="70"/>
  <c r="L325" i="70"/>
  <c r="N274" i="70"/>
  <c r="K599" i="70"/>
  <c r="K424" i="70"/>
  <c r="J599" i="70"/>
  <c r="L168" i="70"/>
  <c r="K680" i="70"/>
  <c r="L274" i="70"/>
  <c r="K402" i="70"/>
  <c r="M680" i="70"/>
  <c r="J705" i="70"/>
  <c r="K786" i="70"/>
  <c r="L135" i="70"/>
  <c r="J786" i="70"/>
  <c r="J449" i="70"/>
  <c r="M185" i="70"/>
  <c r="N168" i="70"/>
  <c r="K168" i="70"/>
  <c r="N149" i="70"/>
  <c r="K404" i="70"/>
  <c r="J404" i="70"/>
  <c r="L449" i="70"/>
  <c r="N552" i="70"/>
  <c r="M147" i="70"/>
  <c r="N727" i="70"/>
  <c r="M343" i="70"/>
  <c r="L471" i="70"/>
  <c r="K552" i="70"/>
  <c r="J147" i="70"/>
  <c r="J321" i="70"/>
  <c r="J343" i="70"/>
  <c r="L276" i="70"/>
  <c r="N197" i="70"/>
  <c r="N276" i="70"/>
  <c r="K274" i="70"/>
  <c r="M530" i="70"/>
  <c r="N530" i="70"/>
  <c r="J530" i="70"/>
  <c r="M599" i="70"/>
  <c r="K449" i="70"/>
  <c r="N239" i="4"/>
  <c r="K276" i="70"/>
  <c r="L296" i="70"/>
  <c r="N532" i="70"/>
  <c r="M471" i="70"/>
  <c r="L658" i="70"/>
  <c r="J727" i="70"/>
  <c r="J471" i="70"/>
  <c r="J177" i="70"/>
  <c r="K396" i="70"/>
  <c r="J313" i="70"/>
  <c r="J288" i="70"/>
  <c r="N697" i="70"/>
  <c r="J778" i="70"/>
  <c r="K825" i="70"/>
  <c r="M160" i="70"/>
  <c r="K697" i="70"/>
  <c r="J524" i="70"/>
  <c r="J317" i="70"/>
  <c r="K441" i="70"/>
  <c r="M719" i="70"/>
  <c r="K705" i="70"/>
  <c r="M705" i="70"/>
  <c r="N193" i="70"/>
  <c r="J445" i="70"/>
  <c r="K544" i="70"/>
  <c r="L701" i="70"/>
  <c r="K672" i="70"/>
  <c r="L825" i="70"/>
  <c r="J160" i="70"/>
  <c r="M701" i="70"/>
  <c r="J185" i="70"/>
  <c r="J552" i="70"/>
  <c r="L522" i="70"/>
  <c r="J641" i="70"/>
  <c r="L441" i="70"/>
  <c r="L160" i="70"/>
  <c r="K141" i="70"/>
  <c r="L189" i="70"/>
  <c r="M266" i="70"/>
  <c r="M658" i="70"/>
  <c r="J591" i="70"/>
  <c r="L404" i="70"/>
  <c r="K650" i="70"/>
  <c r="L185" i="70"/>
  <c r="K343" i="70"/>
  <c r="L343" i="70"/>
  <c r="N321" i="70"/>
  <c r="L147" i="70"/>
  <c r="M274" i="70"/>
  <c r="K530" i="70"/>
  <c r="N524" i="70"/>
  <c r="L532" i="70"/>
  <c r="L680" i="70"/>
  <c r="J701" i="70"/>
  <c r="K660" i="70"/>
  <c r="K727" i="70"/>
  <c r="K215" i="70"/>
  <c r="N441" i="70"/>
  <c r="L207" i="70"/>
  <c r="M441" i="70"/>
  <c r="K160" i="70"/>
  <c r="J416" i="70"/>
  <c r="M552" i="70"/>
  <c r="J189" i="70"/>
  <c r="N650" i="70"/>
  <c r="N445" i="70"/>
  <c r="K658" i="70"/>
  <c r="J652" i="70"/>
  <c r="L577" i="70"/>
  <c r="L709" i="70"/>
  <c r="K143" i="70"/>
  <c r="N189" i="70"/>
  <c r="J199" i="70"/>
  <c r="L335" i="70"/>
  <c r="N313" i="70"/>
  <c r="M335" i="70"/>
  <c r="J325" i="70"/>
  <c r="N652" i="70"/>
  <c r="K149" i="70"/>
  <c r="J650" i="70"/>
  <c r="M389" i="70"/>
  <c r="N825" i="70"/>
  <c r="M544" i="70"/>
  <c r="L199" i="70"/>
  <c r="L591" i="70"/>
  <c r="N396" i="70"/>
  <c r="J658" i="70"/>
  <c r="K569" i="70"/>
  <c r="N135" i="70"/>
  <c r="J215" i="70"/>
  <c r="K296" i="70"/>
  <c r="N147" i="70"/>
  <c r="J394" i="70"/>
  <c r="M445" i="70"/>
  <c r="L313" i="70"/>
  <c r="K524" i="70"/>
  <c r="J709" i="70"/>
  <c r="K701" i="70"/>
  <c r="J829" i="70"/>
  <c r="K166" i="70"/>
  <c r="K325" i="70"/>
  <c r="N227" i="70"/>
  <c r="L660" i="70"/>
  <c r="L652" i="70"/>
  <c r="L524" i="70"/>
  <c r="L672" i="70"/>
  <c r="L829" i="70"/>
  <c r="M641" i="70"/>
  <c r="M168" i="70"/>
  <c r="J569" i="70"/>
  <c r="N266" i="70"/>
  <c r="L177" i="70"/>
  <c r="L193" i="70"/>
  <c r="M522" i="70"/>
  <c r="J193" i="70"/>
  <c r="L705" i="70"/>
  <c r="K591" i="70"/>
  <c r="N544" i="70"/>
  <c r="M697" i="70"/>
  <c r="K577" i="70"/>
  <c r="L215" i="70"/>
  <c r="M709" i="70"/>
  <c r="K719" i="70"/>
  <c r="M321" i="70"/>
  <c r="L317" i="70"/>
  <c r="M402" i="70"/>
  <c r="N394" i="70"/>
  <c r="N591" i="70"/>
  <c r="K522" i="70"/>
  <c r="N569" i="70"/>
  <c r="K532" i="70"/>
  <c r="L786" i="70"/>
  <c r="J697" i="70"/>
  <c r="K778" i="70"/>
  <c r="J544" i="70"/>
  <c r="L163" i="70"/>
  <c r="N166" i="70"/>
  <c r="L394" i="70"/>
  <c r="N829" i="70"/>
  <c r="N778" i="70"/>
  <c r="L120" i="70"/>
  <c r="J773" i="70"/>
  <c r="L340" i="70"/>
  <c r="K317" i="70"/>
  <c r="J389" i="70"/>
  <c r="L216" i="70"/>
  <c r="J197" i="70"/>
  <c r="M672" i="70"/>
  <c r="J453" i="70"/>
  <c r="J463" i="70"/>
  <c r="L453" i="70"/>
  <c r="N115" i="70"/>
  <c r="N199" i="70"/>
  <c r="K266" i="70"/>
  <c r="M268" i="70"/>
  <c r="L445" i="70"/>
  <c r="M396" i="70"/>
  <c r="N672" i="70"/>
  <c r="L573" i="70"/>
  <c r="M207" i="70"/>
  <c r="N207" i="70"/>
  <c r="N288" i="70"/>
  <c r="M569" i="70"/>
  <c r="N335" i="70"/>
  <c r="M416" i="70"/>
  <c r="M394" i="70"/>
  <c r="K573" i="70"/>
  <c r="K581" i="70"/>
  <c r="M449" i="70"/>
  <c r="M288" i="70"/>
  <c r="M453" i="70"/>
  <c r="K135" i="70"/>
  <c r="J166" i="70"/>
  <c r="L227" i="70"/>
  <c r="L719" i="70"/>
  <c r="K335" i="70"/>
  <c r="M121" i="70"/>
  <c r="M189" i="70"/>
  <c r="N463" i="70"/>
  <c r="M573" i="70"/>
  <c r="L778" i="70"/>
  <c r="L288" i="70"/>
  <c r="J402" i="70"/>
  <c r="K641" i="70"/>
  <c r="M786" i="70"/>
  <c r="N171" i="70"/>
  <c r="N146" i="70"/>
  <c r="K156" i="70"/>
  <c r="J329" i="70"/>
  <c r="N282" i="70"/>
  <c r="N479" i="70"/>
  <c r="L205" i="70"/>
  <c r="K205" i="70"/>
  <c r="M432" i="70"/>
  <c r="N201" i="70"/>
  <c r="J146" i="70"/>
  <c r="L585" i="70"/>
  <c r="J713" i="70"/>
  <c r="N304" i="70"/>
  <c r="M171" i="70"/>
  <c r="J156" i="70"/>
  <c r="M304" i="70"/>
  <c r="L432" i="70"/>
  <c r="N735" i="70"/>
  <c r="M713" i="70"/>
  <c r="N223" i="70"/>
  <c r="J479" i="70"/>
  <c r="J668" i="70"/>
  <c r="K713" i="70"/>
  <c r="L540" i="70"/>
  <c r="J351" i="70"/>
  <c r="L284" i="70"/>
  <c r="L351" i="70"/>
  <c r="L304" i="70"/>
  <c r="K432" i="70"/>
  <c r="N717" i="70"/>
  <c r="M735" i="70"/>
  <c r="L713" i="70"/>
  <c r="L794" i="70"/>
  <c r="J171" i="70"/>
  <c r="K607" i="70"/>
  <c r="L171" i="70"/>
  <c r="K333" i="70"/>
  <c r="M119" i="70"/>
  <c r="N284" i="70"/>
  <c r="L156" i="70"/>
  <c r="K304" i="70"/>
  <c r="J432" i="70"/>
  <c r="N560" i="70"/>
  <c r="M717" i="70"/>
  <c r="M176" i="70"/>
  <c r="N176" i="70"/>
  <c r="K176" i="70"/>
  <c r="L538" i="70"/>
  <c r="M284" i="70"/>
  <c r="K538" i="70"/>
  <c r="L223" i="70"/>
  <c r="L688" i="70"/>
  <c r="L666" i="70"/>
  <c r="M794" i="70"/>
  <c r="J666" i="70"/>
  <c r="J333" i="70"/>
  <c r="J223" i="70"/>
  <c r="N154" i="70"/>
  <c r="N457" i="70"/>
  <c r="N540" i="70"/>
  <c r="J538" i="70"/>
  <c r="N589" i="70"/>
  <c r="N410" i="70"/>
  <c r="J457" i="70"/>
  <c r="M146" i="70"/>
  <c r="L201" i="70"/>
  <c r="K412" i="70"/>
  <c r="L412" i="70"/>
  <c r="N461" i="70"/>
  <c r="M589" i="70"/>
  <c r="M666" i="70"/>
  <c r="M351" i="70"/>
  <c r="N538" i="70"/>
  <c r="J176" i="70"/>
  <c r="J735" i="70"/>
  <c r="K154" i="70"/>
  <c r="K146" i="70"/>
  <c r="M282" i="70"/>
  <c r="K201" i="70"/>
  <c r="M461" i="70"/>
  <c r="L589" i="70"/>
  <c r="N412" i="70"/>
  <c r="N607" i="70"/>
  <c r="L154" i="70"/>
  <c r="K282" i="70"/>
  <c r="J201" i="70"/>
  <c r="L461" i="70"/>
  <c r="K560" i="70"/>
  <c r="M560" i="70"/>
  <c r="K589" i="70"/>
  <c r="N668" i="70"/>
  <c r="J412" i="70"/>
  <c r="M457" i="70"/>
  <c r="K585" i="70"/>
  <c r="J282" i="70"/>
  <c r="L333" i="70"/>
  <c r="K461" i="70"/>
  <c r="J154" i="70"/>
  <c r="M223" i="70"/>
  <c r="M585" i="70"/>
  <c r="K688" i="70"/>
  <c r="L607" i="70"/>
  <c r="N585" i="70"/>
  <c r="J560" i="70"/>
  <c r="K479" i="70"/>
  <c r="K284" i="70"/>
  <c r="M540" i="70"/>
  <c r="L735" i="70"/>
  <c r="M479" i="70"/>
  <c r="J688" i="70"/>
  <c r="N202" i="70"/>
  <c r="N333" i="70"/>
  <c r="K717" i="70"/>
  <c r="M688" i="70"/>
  <c r="L668" i="70"/>
  <c r="J607" i="70"/>
  <c r="N329" i="70"/>
  <c r="M410" i="70"/>
  <c r="L717" i="70"/>
  <c r="K540" i="70"/>
  <c r="J794" i="70"/>
  <c r="K351" i="70"/>
  <c r="M329" i="70"/>
  <c r="K410" i="70"/>
  <c r="K794" i="70"/>
  <c r="N205" i="70"/>
  <c r="N156" i="70"/>
  <c r="K457" i="70"/>
  <c r="L329" i="70"/>
  <c r="N666" i="70"/>
  <c r="L146" i="70"/>
  <c r="M205" i="70"/>
  <c r="K668" i="70"/>
  <c r="M184" i="70"/>
  <c r="M165" i="70"/>
  <c r="N165" i="70"/>
  <c r="L720" i="70"/>
  <c r="L233" i="70"/>
  <c r="N336" i="70"/>
  <c r="M700" i="70"/>
  <c r="L336" i="70"/>
  <c r="N749" i="70"/>
  <c r="K361" i="70"/>
  <c r="N720" i="70"/>
  <c r="M115" i="70"/>
  <c r="L237" i="70"/>
  <c r="J361" i="70"/>
  <c r="K115" i="70"/>
  <c r="L365" i="70"/>
  <c r="L383" i="70"/>
  <c r="N116" i="70"/>
  <c r="J115" i="70"/>
  <c r="L511" i="70"/>
  <c r="N639" i="70"/>
  <c r="M639" i="70"/>
  <c r="N365" i="70"/>
  <c r="K165" i="70"/>
  <c r="M365" i="70"/>
  <c r="N113" i="70"/>
  <c r="M314" i="70"/>
  <c r="K137" i="70"/>
  <c r="K442" i="70"/>
  <c r="K698" i="70"/>
  <c r="L165" i="70"/>
  <c r="L115" i="70"/>
  <c r="J365" i="70"/>
  <c r="N383" i="70"/>
  <c r="M489" i="70"/>
  <c r="K826" i="70"/>
  <c r="L698" i="70"/>
  <c r="M698" i="70"/>
  <c r="K639" i="70"/>
  <c r="N700" i="70"/>
  <c r="K255" i="70"/>
  <c r="N255" i="70"/>
  <c r="N314" i="70"/>
  <c r="N184" i="70"/>
  <c r="K237" i="70"/>
  <c r="K186" i="70"/>
  <c r="N186" i="70"/>
  <c r="J383" i="70"/>
  <c r="N493" i="70"/>
  <c r="N444" i="70"/>
  <c r="L621" i="70"/>
  <c r="M720" i="70"/>
  <c r="L745" i="70"/>
  <c r="L700" i="70"/>
  <c r="J165" i="70"/>
  <c r="N489" i="70"/>
  <c r="L493" i="70"/>
  <c r="M572" i="70"/>
  <c r="K444" i="70"/>
  <c r="K700" i="70"/>
  <c r="J184" i="70"/>
  <c r="N316" i="70"/>
  <c r="K184" i="70"/>
  <c r="J208" i="70"/>
  <c r="N237" i="70"/>
  <c r="N233" i="70"/>
  <c r="M336" i="70"/>
  <c r="K493" i="70"/>
  <c r="J444" i="70"/>
  <c r="N745" i="70"/>
  <c r="M749" i="70"/>
  <c r="L184" i="70"/>
  <c r="M237" i="70"/>
  <c r="J493" i="70"/>
  <c r="M444" i="70"/>
  <c r="L639" i="70"/>
  <c r="L767" i="70"/>
  <c r="M208" i="70"/>
  <c r="N617" i="70"/>
  <c r="L572" i="70"/>
  <c r="J139" i="70"/>
  <c r="K336" i="70"/>
  <c r="N511" i="70"/>
  <c r="M745" i="70"/>
  <c r="K767" i="70"/>
  <c r="K113" i="70"/>
  <c r="L464" i="70"/>
  <c r="N570" i="70"/>
  <c r="J767" i="70"/>
  <c r="J129" i="70"/>
  <c r="K129" i="70"/>
  <c r="L116" i="70"/>
  <c r="M570" i="70"/>
  <c r="M826" i="70"/>
  <c r="N767" i="70"/>
  <c r="L208" i="70"/>
  <c r="N188" i="70"/>
  <c r="J572" i="70"/>
  <c r="N698" i="70"/>
  <c r="K749" i="70"/>
  <c r="L570" i="70"/>
  <c r="L826" i="70"/>
  <c r="M186" i="70"/>
  <c r="J592" i="70"/>
  <c r="M188" i="70"/>
  <c r="N361" i="70"/>
  <c r="M383" i="70"/>
  <c r="M464" i="70"/>
  <c r="K570" i="70"/>
  <c r="M233" i="70"/>
  <c r="K116" i="70"/>
  <c r="K188" i="70"/>
  <c r="M361" i="70"/>
  <c r="N826" i="70"/>
  <c r="M316" i="70"/>
  <c r="J233" i="70"/>
  <c r="J188" i="70"/>
  <c r="N592" i="70"/>
  <c r="J511" i="70"/>
  <c r="M145" i="70"/>
  <c r="M564" i="70"/>
  <c r="L117" i="70"/>
  <c r="M116" i="70"/>
  <c r="L442" i="70"/>
  <c r="L255" i="70"/>
  <c r="J464" i="70"/>
  <c r="K720" i="70"/>
  <c r="J255" i="70"/>
  <c r="K572" i="70"/>
  <c r="L314" i="70"/>
  <c r="J442" i="70"/>
  <c r="L489" i="70"/>
  <c r="L316" i="70"/>
  <c r="M511" i="70"/>
  <c r="J113" i="70"/>
  <c r="K464" i="70"/>
  <c r="M617" i="70"/>
  <c r="K489" i="70"/>
  <c r="J186" i="70"/>
  <c r="N442" i="70"/>
  <c r="J745" i="70"/>
  <c r="J314" i="70"/>
  <c r="L617" i="70"/>
  <c r="K621" i="70"/>
  <c r="K592" i="70"/>
  <c r="J617" i="70"/>
  <c r="M113" i="70"/>
  <c r="L592" i="70"/>
  <c r="K208" i="70"/>
  <c r="J316" i="70"/>
  <c r="L129" i="70"/>
  <c r="J749" i="70"/>
  <c r="M129" i="70"/>
  <c r="J621" i="70"/>
  <c r="L741" i="70"/>
  <c r="N229" i="70"/>
  <c r="N180" i="70"/>
  <c r="M306" i="70"/>
  <c r="L229" i="70"/>
  <c r="J503" i="70"/>
  <c r="M818" i="70"/>
  <c r="J200" i="70"/>
  <c r="M349" i="70"/>
  <c r="M473" i="70"/>
  <c r="K576" i="70"/>
  <c r="L704" i="70"/>
  <c r="K584" i="70"/>
  <c r="K704" i="70"/>
  <c r="J192" i="70"/>
  <c r="J729" i="70"/>
  <c r="N473" i="70"/>
  <c r="K684" i="70"/>
  <c r="K495" i="70"/>
  <c r="K229" i="70"/>
  <c r="J217" i="70"/>
  <c r="N481" i="70"/>
  <c r="K556" i="70"/>
  <c r="K818" i="70"/>
  <c r="J125" i="70"/>
  <c r="N300" i="70"/>
  <c r="M477" i="70"/>
  <c r="L623" i="70"/>
  <c r="M554" i="70"/>
  <c r="N349" i="70"/>
  <c r="N456" i="70"/>
  <c r="L759" i="70"/>
  <c r="N759" i="70"/>
  <c r="K298" i="70"/>
  <c r="J300" i="70"/>
  <c r="M375" i="70"/>
  <c r="M690" i="70"/>
  <c r="N690" i="70"/>
  <c r="K448" i="70"/>
  <c r="J810" i="70"/>
  <c r="L584" i="70"/>
  <c r="M759" i="70"/>
  <c r="J477" i="70"/>
  <c r="K481" i="70"/>
  <c r="M456" i="70"/>
  <c r="L733" i="70"/>
  <c r="L247" i="70"/>
  <c r="M353" i="70"/>
  <c r="N121" i="70"/>
  <c r="K192" i="70"/>
  <c r="J357" i="70"/>
  <c r="J684" i="70"/>
  <c r="N375" i="70"/>
  <c r="L426" i="70"/>
  <c r="J692" i="70"/>
  <c r="K122" i="70"/>
  <c r="M125" i="70"/>
  <c r="M298" i="70"/>
  <c r="L456" i="70"/>
  <c r="L631" i="70"/>
  <c r="M733" i="70"/>
  <c r="M704" i="70"/>
  <c r="M810" i="70"/>
  <c r="M428" i="70"/>
  <c r="J170" i="70"/>
  <c r="J434" i="70"/>
  <c r="N436" i="70"/>
  <c r="L601" i="70"/>
  <c r="M562" i="70"/>
  <c r="J495" i="70"/>
  <c r="L576" i="70"/>
  <c r="L170" i="70"/>
  <c r="K178" i="70"/>
  <c r="K456" i="70"/>
  <c r="N239" i="70"/>
  <c r="K121" i="70"/>
  <c r="J564" i="70"/>
  <c r="M448" i="70"/>
  <c r="N609" i="70"/>
  <c r="L554" i="70"/>
  <c r="K810" i="70"/>
  <c r="K225" i="70"/>
  <c r="M221" i="70"/>
  <c r="N353" i="70"/>
  <c r="K477" i="70"/>
  <c r="J556" i="70"/>
  <c r="N601" i="70"/>
  <c r="L692" i="70"/>
  <c r="N729" i="70"/>
  <c r="J737" i="70"/>
  <c r="L684" i="70"/>
  <c r="L428" i="70"/>
  <c r="L192" i="70"/>
  <c r="N306" i="70"/>
  <c r="K353" i="70"/>
  <c r="J428" i="70"/>
  <c r="J562" i="70"/>
  <c r="K609" i="70"/>
  <c r="K741" i="70"/>
  <c r="L239" i="70"/>
  <c r="L737" i="70"/>
  <c r="K485" i="70"/>
  <c r="N576" i="70"/>
  <c r="J121" i="70"/>
  <c r="L556" i="70"/>
  <c r="M426" i="70"/>
  <c r="L729" i="70"/>
  <c r="J247" i="70"/>
  <c r="K328" i="70"/>
  <c r="J353" i="70"/>
  <c r="N564" i="70"/>
  <c r="L609" i="70"/>
  <c r="J741" i="70"/>
  <c r="M122" i="70"/>
  <c r="L448" i="70"/>
  <c r="N477" i="70"/>
  <c r="J485" i="70"/>
  <c r="J623" i="70"/>
  <c r="M178" i="70"/>
  <c r="N247" i="70"/>
  <c r="M229" i="70"/>
  <c r="L178" i="70"/>
  <c r="L357" i="70"/>
  <c r="N682" i="70"/>
  <c r="L485" i="70"/>
  <c r="N712" i="70"/>
  <c r="K759" i="70"/>
  <c r="K712" i="70"/>
  <c r="L481" i="70"/>
  <c r="N298" i="70"/>
  <c r="J180" i="70"/>
  <c r="N692" i="70"/>
  <c r="N357" i="70"/>
  <c r="L298" i="70"/>
  <c r="L180" i="70"/>
  <c r="L306" i="70"/>
  <c r="L375" i="70"/>
  <c r="N733" i="70"/>
  <c r="M225" i="70"/>
  <c r="N178" i="70"/>
  <c r="M308" i="70"/>
  <c r="J733" i="70"/>
  <c r="N308" i="70"/>
  <c r="M328" i="70"/>
  <c r="N485" i="70"/>
  <c r="N434" i="70"/>
  <c r="J609" i="70"/>
  <c r="J225" i="70"/>
  <c r="K564" i="70"/>
  <c r="J481" i="70"/>
  <c r="L562" i="70"/>
  <c r="K690" i="70"/>
  <c r="J306" i="70"/>
  <c r="L436" i="70"/>
  <c r="J308" i="70"/>
  <c r="K436" i="70"/>
  <c r="N562" i="70"/>
  <c r="M580" i="70"/>
  <c r="L134" i="70"/>
  <c r="N519" i="70"/>
  <c r="J245" i="70"/>
  <c r="M706" i="70"/>
  <c r="M452" i="70"/>
  <c r="M708" i="70"/>
  <c r="L775" i="70"/>
  <c r="N706" i="70"/>
  <c r="J600" i="70"/>
  <c r="K194" i="70"/>
  <c r="N155" i="70"/>
  <c r="N472" i="70"/>
  <c r="M344" i="70"/>
  <c r="M753" i="70"/>
  <c r="N194" i="70"/>
  <c r="L629" i="70"/>
  <c r="K110" i="70"/>
  <c r="M155" i="70"/>
  <c r="M245" i="70"/>
  <c r="N753" i="70"/>
  <c r="J126" i="70"/>
  <c r="K93" i="70"/>
  <c r="N92" i="70"/>
  <c r="M391" i="70"/>
  <c r="N501" i="70"/>
  <c r="N629" i="70"/>
  <c r="J728" i="70"/>
  <c r="M241" i="70"/>
  <c r="J373" i="70"/>
  <c r="K472" i="70"/>
  <c r="L200" i="70"/>
  <c r="K497" i="70"/>
  <c r="J706" i="70"/>
  <c r="L613" i="70"/>
  <c r="K647" i="70"/>
  <c r="K357" i="70"/>
  <c r="M263" i="70"/>
  <c r="K245" i="70"/>
  <c r="K600" i="70"/>
  <c r="N775" i="70"/>
  <c r="K369" i="70"/>
  <c r="M578" i="70"/>
  <c r="K452" i="70"/>
  <c r="J472" i="70"/>
  <c r="K200" i="70"/>
  <c r="N344" i="70"/>
  <c r="K263" i="70"/>
  <c r="L110" i="70"/>
  <c r="K706" i="70"/>
  <c r="N497" i="70"/>
  <c r="J580" i="70"/>
  <c r="M324" i="70"/>
  <c r="L145" i="70"/>
  <c r="N110" i="70"/>
  <c r="L344" i="70"/>
  <c r="M728" i="70"/>
  <c r="L263" i="70"/>
  <c r="J145" i="70"/>
  <c r="N450" i="70"/>
  <c r="J753" i="70"/>
  <c r="L578" i="70"/>
  <c r="L501" i="70"/>
  <c r="J690" i="70"/>
  <c r="L194" i="70"/>
  <c r="K344" i="70"/>
  <c r="M450" i="70"/>
  <c r="K625" i="70"/>
  <c r="J647" i="70"/>
  <c r="N216" i="70"/>
  <c r="J450" i="70"/>
  <c r="K753" i="70"/>
  <c r="J241" i="70"/>
  <c r="J155" i="70"/>
  <c r="N584" i="70"/>
  <c r="N613" i="70"/>
  <c r="K501" i="70"/>
  <c r="K613" i="70"/>
  <c r="L728" i="70"/>
  <c r="M436" i="70"/>
  <c r="J391" i="70"/>
  <c r="K631" i="70"/>
  <c r="N818" i="70"/>
  <c r="N245" i="70"/>
  <c r="N578" i="70"/>
  <c r="L625" i="70"/>
  <c r="J578" i="70"/>
  <c r="M775" i="70"/>
  <c r="N600" i="70"/>
  <c r="J263" i="70"/>
  <c r="L712" i="70"/>
  <c r="L452" i="70"/>
  <c r="J216" i="70"/>
  <c r="M625" i="70"/>
  <c r="K757" i="70"/>
  <c r="L391" i="70"/>
  <c r="K216" i="70"/>
  <c r="N373" i="70"/>
  <c r="J452" i="70"/>
  <c r="L708" i="70"/>
  <c r="M757" i="70"/>
  <c r="N741" i="70"/>
  <c r="J584" i="70"/>
  <c r="L434" i="70"/>
  <c r="N90" i="70"/>
  <c r="K145" i="70"/>
  <c r="M194" i="70"/>
  <c r="N369" i="70"/>
  <c r="K629" i="70"/>
  <c r="K728" i="70"/>
  <c r="J757" i="70"/>
  <c r="K708" i="70"/>
  <c r="M600" i="70"/>
  <c r="L519" i="70"/>
  <c r="K580" i="70"/>
  <c r="N757" i="70"/>
  <c r="K434" i="70"/>
  <c r="K373" i="70"/>
  <c r="N322" i="70"/>
  <c r="N196" i="70"/>
  <c r="J369" i="70"/>
  <c r="N708" i="70"/>
  <c r="L647" i="70"/>
  <c r="N625" i="70"/>
  <c r="L472" i="70"/>
  <c r="J322" i="70"/>
  <c r="K391" i="70"/>
  <c r="N631" i="70"/>
  <c r="N145" i="70"/>
  <c r="M216" i="70"/>
  <c r="J519" i="70"/>
  <c r="L196" i="70"/>
  <c r="M369" i="70"/>
  <c r="K450" i="70"/>
  <c r="M647" i="70"/>
  <c r="M110" i="70"/>
  <c r="M497" i="70"/>
  <c r="L497" i="70"/>
  <c r="K322" i="70"/>
  <c r="L322" i="70"/>
  <c r="K196" i="70"/>
  <c r="L324" i="70"/>
  <c r="J501" i="70"/>
  <c r="J775" i="70"/>
  <c r="M503" i="70"/>
  <c r="L241" i="70"/>
  <c r="N324" i="70"/>
  <c r="J196" i="70"/>
  <c r="L155" i="70"/>
  <c r="L580" i="70"/>
  <c r="J629" i="70"/>
  <c r="J324" i="70"/>
  <c r="K519" i="70"/>
  <c r="K241" i="70"/>
  <c r="L373" i="70"/>
  <c r="J586" i="70"/>
  <c r="K527" i="70"/>
  <c r="L633" i="70"/>
  <c r="N505" i="70"/>
  <c r="M527" i="70"/>
  <c r="N509" i="70"/>
  <c r="K783" i="70"/>
  <c r="L253" i="70"/>
  <c r="J377" i="70"/>
  <c r="N399" i="70"/>
  <c r="N588" i="70"/>
  <c r="J633" i="70"/>
  <c r="J271" i="70"/>
  <c r="L765" i="70"/>
  <c r="K655" i="70"/>
  <c r="M330" i="70"/>
  <c r="N352" i="70"/>
  <c r="K253" i="70"/>
  <c r="J399" i="70"/>
  <c r="M588" i="70"/>
  <c r="N761" i="70"/>
  <c r="L783" i="70"/>
  <c r="K588" i="70"/>
  <c r="K761" i="70"/>
  <c r="M637" i="70"/>
  <c r="L736" i="70"/>
  <c r="M352" i="70"/>
  <c r="J253" i="70"/>
  <c r="N136" i="70"/>
  <c r="L271" i="70"/>
  <c r="M608" i="70"/>
  <c r="L330" i="70"/>
  <c r="N204" i="70"/>
  <c r="L352" i="70"/>
  <c r="N253" i="70"/>
  <c r="L460" i="70"/>
  <c r="N527" i="70"/>
  <c r="J736" i="70"/>
  <c r="M136" i="70"/>
  <c r="M137" i="70"/>
  <c r="N271" i="70"/>
  <c r="L399" i="70"/>
  <c r="L716" i="70"/>
  <c r="L637" i="70"/>
  <c r="K271" i="70"/>
  <c r="J608" i="70"/>
  <c r="N330" i="70"/>
  <c r="J202" i="70"/>
  <c r="K130" i="70"/>
  <c r="M204" i="70"/>
  <c r="K352" i="70"/>
  <c r="L527" i="70"/>
  <c r="L136" i="70"/>
  <c r="K399" i="70"/>
  <c r="N637" i="70"/>
  <c r="M332" i="70"/>
  <c r="K204" i="70"/>
  <c r="K765" i="70"/>
  <c r="N655" i="70"/>
  <c r="J332" i="70"/>
  <c r="K332" i="70"/>
  <c r="L608" i="70"/>
  <c r="N608" i="70"/>
  <c r="K460" i="70"/>
  <c r="K716" i="70"/>
  <c r="J204" i="70"/>
  <c r="M509" i="70"/>
  <c r="M460" i="70"/>
  <c r="N586" i="70"/>
  <c r="M655" i="70"/>
  <c r="N137" i="70"/>
  <c r="N633" i="70"/>
  <c r="J505" i="70"/>
  <c r="L458" i="70"/>
  <c r="J655" i="70"/>
  <c r="N163" i="70"/>
  <c r="N249" i="70"/>
  <c r="L505" i="70"/>
  <c r="J637" i="70"/>
  <c r="N716" i="70"/>
  <c r="M761" i="70"/>
  <c r="J761" i="70"/>
  <c r="J130" i="70"/>
  <c r="L332" i="70"/>
  <c r="M130" i="70"/>
  <c r="M163" i="70"/>
  <c r="M249" i="70"/>
  <c r="K381" i="70"/>
  <c r="J765" i="70"/>
  <c r="N714" i="70"/>
  <c r="K377" i="70"/>
  <c r="K330" i="70"/>
  <c r="J716" i="70"/>
  <c r="J458" i="70"/>
  <c r="L36" i="70"/>
  <c r="K81" i="70"/>
  <c r="L82" i="70"/>
  <c r="K202" i="70"/>
  <c r="K163" i="70"/>
  <c r="N458" i="70"/>
  <c r="K249" i="70"/>
  <c r="M381" i="70"/>
  <c r="J588" i="70"/>
  <c r="M714" i="70"/>
  <c r="N783" i="70"/>
  <c r="K458" i="70"/>
  <c r="L137" i="70"/>
  <c r="J163" i="70"/>
  <c r="L249" i="70"/>
  <c r="N480" i="70"/>
  <c r="L381" i="70"/>
  <c r="N736" i="70"/>
  <c r="L714" i="70"/>
  <c r="L202" i="70"/>
  <c r="M202" i="70"/>
  <c r="M224" i="70"/>
  <c r="J783" i="70"/>
  <c r="N460" i="70"/>
  <c r="L130" i="70"/>
  <c r="N377" i="70"/>
  <c r="N381" i="70"/>
  <c r="M480" i="70"/>
  <c r="K509" i="70"/>
  <c r="M736" i="70"/>
  <c r="K714" i="70"/>
  <c r="N224" i="70"/>
  <c r="L509" i="70"/>
  <c r="M505" i="70"/>
  <c r="M377" i="70"/>
  <c r="L480" i="70"/>
  <c r="N765" i="70"/>
  <c r="L224" i="70"/>
  <c r="L586" i="70"/>
  <c r="J136" i="70"/>
  <c r="K480" i="70"/>
  <c r="K633" i="70"/>
  <c r="J224" i="70"/>
  <c r="M586" i="70"/>
  <c r="L1417" i="4"/>
  <c r="N123" i="70"/>
  <c r="N126" i="70"/>
  <c r="N776" i="4"/>
  <c r="K127" i="70"/>
  <c r="J107" i="70"/>
  <c r="L73" i="70"/>
  <c r="N120" i="70"/>
  <c r="K98" i="70"/>
  <c r="N128" i="70"/>
  <c r="J137" i="70"/>
  <c r="M73" i="70"/>
  <c r="M151" i="70"/>
  <c r="K73" i="70"/>
  <c r="J73" i="70"/>
  <c r="K89" i="70"/>
  <c r="M126" i="70"/>
  <c r="J111" i="70"/>
  <c r="K126" i="70"/>
  <c r="J151" i="70"/>
  <c r="J127" i="70"/>
  <c r="L151" i="70"/>
  <c r="M123" i="70"/>
  <c r="L126" i="70"/>
  <c r="N151" i="70"/>
  <c r="J123" i="70"/>
  <c r="K123" i="70"/>
  <c r="N142" i="70"/>
  <c r="J138" i="70"/>
  <c r="K151" i="70"/>
  <c r="K134" i="70"/>
  <c r="N98" i="70"/>
  <c r="L93" i="70"/>
  <c r="N64" i="70"/>
  <c r="N82" i="70"/>
  <c r="J99" i="70"/>
  <c r="M93" i="70"/>
  <c r="J131" i="70"/>
  <c r="K128" i="70"/>
  <c r="N143" i="70"/>
  <c r="M127" i="70"/>
  <c r="K100" i="70"/>
  <c r="N152" i="70"/>
  <c r="N93" i="70"/>
  <c r="L128" i="70"/>
  <c r="L143" i="70"/>
  <c r="K111" i="70"/>
  <c r="M143" i="70"/>
  <c r="J152" i="70"/>
  <c r="J143" i="70"/>
  <c r="M98" i="70"/>
  <c r="J128" i="70"/>
  <c r="N111" i="70"/>
  <c r="M111" i="70"/>
  <c r="M152" i="70"/>
  <c r="L111" i="70"/>
  <c r="K152" i="70"/>
  <c r="J93" i="70"/>
  <c r="J98" i="70"/>
  <c r="N127" i="70"/>
  <c r="N131" i="70"/>
  <c r="L94" i="70"/>
  <c r="J140" i="70"/>
  <c r="M131" i="70"/>
  <c r="L98" i="70"/>
  <c r="L131" i="70"/>
  <c r="L127" i="70"/>
  <c r="L81" i="70"/>
  <c r="M65" i="70"/>
  <c r="L77" i="70"/>
  <c r="J132" i="70"/>
  <c r="N117" i="70"/>
  <c r="M134" i="70"/>
  <c r="K82" i="70"/>
  <c r="N36" i="70"/>
  <c r="N81" i="70"/>
  <c r="L141" i="70"/>
  <c r="N134" i="70"/>
  <c r="N139" i="70"/>
  <c r="K36" i="70"/>
  <c r="K139" i="70"/>
  <c r="J82" i="70"/>
  <c r="M141" i="70"/>
  <c r="M139" i="70"/>
  <c r="M82" i="70"/>
  <c r="J81" i="70"/>
  <c r="J134" i="70"/>
  <c r="J141" i="70"/>
  <c r="N141" i="70"/>
  <c r="L139" i="70"/>
  <c r="N124" i="70"/>
  <c r="M106" i="70"/>
  <c r="M37" i="70"/>
  <c r="M109" i="70"/>
  <c r="N100" i="70"/>
  <c r="K76" i="70"/>
  <c r="N108" i="70"/>
  <c r="N109" i="70"/>
  <c r="L106" i="70"/>
  <c r="L108" i="70"/>
  <c r="K108" i="70"/>
  <c r="J106" i="70"/>
  <c r="J109" i="70"/>
  <c r="N37" i="70"/>
  <c r="N106" i="70"/>
  <c r="J108" i="70"/>
  <c r="K106" i="70"/>
  <c r="M108" i="70"/>
  <c r="L109" i="70"/>
  <c r="M76" i="70"/>
  <c r="N76" i="70"/>
  <c r="L100" i="70"/>
  <c r="L87" i="70"/>
  <c r="M117" i="70"/>
  <c r="J119" i="70"/>
  <c r="N119" i="70"/>
  <c r="M1454" i="4"/>
  <c r="J1710" i="4"/>
  <c r="J100" i="70"/>
  <c r="M112" i="70"/>
  <c r="K65" i="70"/>
  <c r="J76" i="70"/>
  <c r="M100" i="70"/>
  <c r="L90" i="70"/>
  <c r="J112" i="70"/>
  <c r="L65" i="70"/>
  <c r="N112" i="70"/>
  <c r="K117" i="70"/>
  <c r="L119" i="70"/>
  <c r="J117" i="70"/>
  <c r="L112" i="70"/>
  <c r="J65" i="70"/>
  <c r="N65" i="70"/>
  <c r="J90" i="70"/>
  <c r="K119" i="70"/>
  <c r="K90" i="70"/>
  <c r="M90" i="70"/>
  <c r="K112" i="70"/>
  <c r="N105" i="70"/>
  <c r="J84" i="70"/>
  <c r="K109" i="70"/>
  <c r="M81" i="70"/>
  <c r="K72" i="70"/>
  <c r="M144" i="70"/>
  <c r="K138" i="70"/>
  <c r="N138" i="70"/>
  <c r="K140" i="70"/>
  <c r="L138" i="70"/>
  <c r="M138" i="70"/>
  <c r="N140" i="70"/>
  <c r="L89" i="70"/>
  <c r="K142" i="70"/>
  <c r="L133" i="70"/>
  <c r="J142" i="70"/>
  <c r="K133" i="70"/>
  <c r="M142" i="70"/>
  <c r="L142" i="70"/>
  <c r="L140" i="70"/>
  <c r="J133" i="70"/>
  <c r="N133" i="70"/>
  <c r="M140" i="70"/>
  <c r="J89" i="70"/>
  <c r="J144" i="70"/>
  <c r="N144" i="70"/>
  <c r="N63" i="70"/>
  <c r="K144" i="70"/>
  <c r="L85" i="70"/>
  <c r="N150" i="70"/>
  <c r="K150" i="70"/>
  <c r="J150" i="70"/>
  <c r="M150" i="70"/>
  <c r="N77" i="70"/>
  <c r="J64" i="70"/>
  <c r="M101" i="70"/>
  <c r="L64" i="70"/>
  <c r="M77" i="70"/>
  <c r="M64" i="70"/>
  <c r="N101" i="70"/>
  <c r="N73" i="70"/>
  <c r="K83" i="70"/>
  <c r="L71" i="70"/>
  <c r="K101" i="70"/>
  <c r="L66" i="70"/>
  <c r="N89" i="70"/>
  <c r="M89" i="70"/>
  <c r="K64" i="70"/>
  <c r="K37" i="70"/>
  <c r="J843" i="4"/>
  <c r="K74" i="70"/>
  <c r="M51" i="70"/>
  <c r="K48" i="70"/>
  <c r="M88" i="70"/>
  <c r="N50" i="70"/>
  <c r="M56" i="70"/>
  <c r="J92" i="70"/>
  <c r="N132" i="70"/>
  <c r="L76" i="70"/>
  <c r="K57" i="70"/>
  <c r="N85" i="70"/>
  <c r="M85" i="70"/>
  <c r="K132" i="70"/>
  <c r="J124" i="70"/>
  <c r="L124" i="70"/>
  <c r="K124" i="70"/>
  <c r="M124" i="70"/>
  <c r="K85" i="70"/>
  <c r="J57" i="70"/>
  <c r="L132" i="70"/>
  <c r="N57" i="70"/>
  <c r="M132" i="70"/>
  <c r="L57" i="70"/>
  <c r="J85" i="70"/>
  <c r="M57" i="70"/>
  <c r="L88" i="70"/>
  <c r="N88" i="70"/>
  <c r="K88" i="70"/>
  <c r="J88" i="70"/>
  <c r="N99" i="70"/>
  <c r="M99" i="70"/>
  <c r="K99" i="70"/>
  <c r="L99" i="70"/>
  <c r="J55" i="70"/>
  <c r="M36" i="70"/>
  <c r="K97" i="70"/>
  <c r="J36" i="70"/>
  <c r="L54" i="70"/>
  <c r="L367" i="4"/>
  <c r="K197" i="4"/>
  <c r="K52" i="70"/>
  <c r="L1223" i="4"/>
  <c r="L1000" i="4"/>
  <c r="K234" i="4"/>
  <c r="M55" i="70"/>
  <c r="L55" i="70"/>
  <c r="K50" i="70"/>
  <c r="J87" i="70"/>
  <c r="M50" i="70"/>
  <c r="K87" i="70"/>
  <c r="M87" i="70"/>
  <c r="L50" i="70"/>
  <c r="N55" i="70"/>
  <c r="N87" i="70"/>
  <c r="K55" i="70"/>
  <c r="J50" i="70"/>
  <c r="M60" i="70"/>
  <c r="J28" i="70"/>
  <c r="N72" i="70"/>
  <c r="L51" i="70"/>
  <c r="M92" i="70"/>
  <c r="K92" i="70"/>
  <c r="K84" i="70"/>
  <c r="N51" i="70"/>
  <c r="K51" i="70"/>
  <c r="J51" i="70"/>
  <c r="N61" i="70"/>
  <c r="N54" i="70"/>
  <c r="K66" i="70"/>
  <c r="K61" i="70"/>
  <c r="M61" i="70"/>
  <c r="M66" i="70"/>
  <c r="M84" i="70"/>
  <c r="L84" i="70"/>
  <c r="J61" i="70"/>
  <c r="N84" i="70"/>
  <c r="N56" i="70"/>
  <c r="J72" i="70"/>
  <c r="L56" i="70"/>
  <c r="L92" i="70"/>
  <c r="L72" i="70"/>
  <c r="K56" i="70"/>
  <c r="N95" i="70"/>
  <c r="M70" i="70"/>
  <c r="J45" i="70"/>
  <c r="M28" i="70"/>
  <c r="J35" i="70"/>
  <c r="K70" i="70"/>
  <c r="N45" i="70"/>
  <c r="N78" i="70"/>
  <c r="J71" i="70"/>
  <c r="N26" i="70"/>
  <c r="K68" i="70"/>
  <c r="J38" i="70"/>
  <c r="N69" i="70"/>
  <c r="N58" i="70"/>
  <c r="M74" i="70"/>
  <c r="J70" i="70"/>
  <c r="L86" i="70"/>
  <c r="L42" i="70"/>
  <c r="L79" i="70"/>
  <c r="K60" i="70"/>
  <c r="N52" i="70"/>
  <c r="K96" i="70"/>
  <c r="N103" i="70"/>
  <c r="L68" i="70"/>
  <c r="L105" i="70"/>
  <c r="L69" i="70"/>
  <c r="J42" i="70"/>
  <c r="J60" i="70"/>
  <c r="L45" i="70"/>
  <c r="L28" i="70"/>
  <c r="K69" i="70"/>
  <c r="K105" i="70"/>
  <c r="M79" i="70"/>
  <c r="J97" i="70"/>
  <c r="L70" i="70"/>
  <c r="M105" i="70"/>
  <c r="K28" i="70"/>
  <c r="N28" i="70"/>
  <c r="K79" i="70"/>
  <c r="L60" i="70"/>
  <c r="N79" i="70"/>
  <c r="N70" i="70"/>
  <c r="J105" i="70"/>
  <c r="K39" i="70"/>
  <c r="J37" i="70"/>
  <c r="K42" i="70"/>
  <c r="N42" i="70"/>
  <c r="M69" i="70"/>
  <c r="N68" i="70"/>
  <c r="K71" i="70"/>
  <c r="K103" i="70"/>
  <c r="J103" i="70"/>
  <c r="N38" i="70"/>
  <c r="K43" i="70"/>
  <c r="L35" i="70"/>
  <c r="N49" i="70"/>
  <c r="M71" i="70"/>
  <c r="L97" i="70"/>
  <c r="M68" i="70"/>
  <c r="M97" i="70"/>
  <c r="N71" i="70"/>
  <c r="N60" i="70"/>
  <c r="L52" i="70"/>
  <c r="M103" i="70"/>
  <c r="J52" i="70"/>
  <c r="J68" i="70"/>
  <c r="M52" i="70"/>
  <c r="L75" i="70"/>
  <c r="N97" i="70"/>
  <c r="J77" i="70"/>
  <c r="J48" i="70"/>
  <c r="N35" i="70"/>
  <c r="J58" i="70"/>
  <c r="M38" i="70"/>
  <c r="M35" i="70"/>
  <c r="L43" i="70"/>
  <c r="J49" i="70"/>
  <c r="K95" i="70"/>
  <c r="M43" i="70"/>
  <c r="N43" i="70"/>
  <c r="K35" i="70"/>
  <c r="K49" i="70"/>
  <c r="K38" i="70"/>
  <c r="K58" i="70"/>
  <c r="L38" i="70"/>
  <c r="M45" i="70"/>
  <c r="L49" i="70"/>
  <c r="K45" i="70"/>
  <c r="M95" i="70"/>
  <c r="M72" i="70"/>
  <c r="L53" i="70"/>
  <c r="M58" i="70"/>
  <c r="M54" i="70"/>
  <c r="J95" i="70"/>
  <c r="J66" i="70"/>
  <c r="M48" i="70"/>
  <c r="L48" i="70"/>
  <c r="K77" i="70"/>
  <c r="N66" i="70"/>
  <c r="J91" i="70"/>
  <c r="N48" i="70"/>
  <c r="J69" i="70"/>
  <c r="M33" i="70"/>
  <c r="M80" i="70"/>
  <c r="J32" i="70"/>
  <c r="L67" i="70"/>
  <c r="J101" i="70"/>
  <c r="L37" i="70"/>
  <c r="L80" i="70"/>
  <c r="L101" i="70"/>
  <c r="N74" i="70"/>
  <c r="K32" i="70"/>
  <c r="J33" i="70"/>
  <c r="K80" i="70"/>
  <c r="M32" i="70"/>
  <c r="N32" i="70"/>
  <c r="L74" i="70"/>
  <c r="N80" i="70"/>
  <c r="J74" i="70"/>
  <c r="L33" i="70"/>
  <c r="K33" i="70"/>
  <c r="N451" i="4"/>
  <c r="M263" i="4"/>
  <c r="N356" i="4"/>
  <c r="M30" i="70"/>
  <c r="K62" i="70"/>
  <c r="N41" i="70"/>
  <c r="M34" i="70"/>
  <c r="M62" i="70"/>
  <c r="J80" i="70"/>
  <c r="L78" i="70"/>
  <c r="N67" i="70"/>
  <c r="M67" i="70"/>
  <c r="J78" i="70"/>
  <c r="J30" i="70"/>
  <c r="K67" i="70"/>
  <c r="M78" i="70"/>
  <c r="K30" i="70"/>
  <c r="J67" i="70"/>
  <c r="J62" i="70"/>
  <c r="L62" i="70"/>
  <c r="N30" i="70"/>
  <c r="K53" i="70"/>
  <c r="M53" i="70"/>
  <c r="N62" i="70"/>
  <c r="J96" i="70"/>
  <c r="N53" i="70"/>
  <c r="J53" i="70"/>
  <c r="L96" i="70"/>
  <c r="N96" i="70"/>
  <c r="L30" i="70"/>
  <c r="J41" i="70"/>
  <c r="M96" i="70"/>
  <c r="M49" i="70"/>
  <c r="L41" i="70"/>
  <c r="M41" i="70"/>
  <c r="K41" i="70"/>
  <c r="N33" i="70"/>
  <c r="J44" i="70"/>
  <c r="L95" i="70"/>
  <c r="L32" i="70"/>
  <c r="J56" i="70"/>
  <c r="L58" i="70"/>
  <c r="K46" i="70"/>
  <c r="J43" i="70"/>
  <c r="L47" i="70"/>
  <c r="L29" i="70"/>
  <c r="J40" i="70"/>
  <c r="L59" i="70"/>
  <c r="N59" i="70"/>
  <c r="M59" i="70"/>
  <c r="K34" i="70"/>
  <c r="N34" i="70"/>
  <c r="K59" i="70"/>
  <c r="L40" i="70"/>
  <c r="L34" i="70"/>
  <c r="J59" i="70"/>
  <c r="M46" i="70"/>
  <c r="L104" i="70"/>
  <c r="M75" i="70"/>
  <c r="N75" i="70"/>
  <c r="L46" i="70"/>
  <c r="J86" i="70"/>
  <c r="L31" i="70"/>
  <c r="N46" i="70"/>
  <c r="K75" i="70"/>
  <c r="N40" i="70"/>
  <c r="J34" i="70"/>
  <c r="J75" i="70"/>
  <c r="N86" i="70"/>
  <c r="J46" i="70"/>
  <c r="J20" i="1"/>
  <c r="N104" i="70"/>
  <c r="K86" i="70"/>
  <c r="M86" i="70"/>
  <c r="J104" i="70"/>
  <c r="J54" i="70"/>
  <c r="M40" i="70"/>
  <c r="K104" i="70"/>
  <c r="K78" i="70"/>
  <c r="J26" i="70"/>
  <c r="L39" i="70"/>
  <c r="N422" i="4"/>
  <c r="M934" i="4"/>
  <c r="K40" i="70"/>
  <c r="K54" i="70"/>
  <c r="L63" i="70"/>
  <c r="N27" i="70"/>
  <c r="J63" i="70"/>
  <c r="M44" i="70"/>
  <c r="L44" i="70"/>
  <c r="N44" i="70"/>
  <c r="K63" i="70"/>
  <c r="K44" i="70"/>
  <c r="M63" i="70"/>
  <c r="J27" i="70"/>
  <c r="J83" i="70"/>
  <c r="M94" i="70"/>
  <c r="L83" i="70"/>
  <c r="K94" i="70"/>
  <c r="J94" i="70"/>
  <c r="N94" i="70"/>
  <c r="N83" i="70"/>
  <c r="M83" i="70"/>
  <c r="J47" i="70"/>
  <c r="M47" i="70"/>
  <c r="K47" i="70"/>
  <c r="N47" i="70"/>
  <c r="M27" i="70"/>
  <c r="K27" i="70"/>
  <c r="K26" i="70"/>
  <c r="L27" i="70"/>
  <c r="L91" i="70"/>
  <c r="N31" i="70"/>
  <c r="J31" i="70"/>
  <c r="N39" i="70"/>
  <c r="M91" i="70"/>
  <c r="N91" i="70"/>
  <c r="L26" i="70"/>
  <c r="K91" i="70"/>
  <c r="J39" i="70"/>
  <c r="M39" i="70"/>
  <c r="M26" i="70"/>
  <c r="M31" i="70"/>
  <c r="K31" i="70"/>
  <c r="N29" i="70"/>
  <c r="K656" i="4"/>
  <c r="K29" i="70"/>
  <c r="M29" i="70"/>
  <c r="J29" i="70"/>
  <c r="L456" i="4"/>
  <c r="L917" i="4"/>
  <c r="L1603" i="4"/>
  <c r="L362" i="4"/>
  <c r="L921" i="4"/>
  <c r="N39" i="4"/>
  <c r="N13" i="4"/>
  <c r="N43" i="4"/>
  <c r="J936" i="4"/>
  <c r="N83" i="4"/>
  <c r="N86" i="4"/>
  <c r="N300" i="4"/>
  <c r="K372" i="4"/>
  <c r="N87" i="4"/>
  <c r="N57" i="4"/>
  <c r="N77" i="4"/>
  <c r="N85" i="4"/>
  <c r="N15" i="4"/>
  <c r="M372" i="4"/>
  <c r="N372" i="4"/>
  <c r="J806" i="4"/>
  <c r="L881" i="4"/>
  <c r="N75" i="4"/>
  <c r="K476" i="4"/>
  <c r="K279" i="4"/>
  <c r="N456" i="4"/>
  <c r="J456" i="4"/>
  <c r="L434" i="4"/>
  <c r="K178" i="4"/>
  <c r="N96" i="4"/>
  <c r="N51" i="4"/>
  <c r="J372" i="4"/>
  <c r="J795" i="4"/>
  <c r="L885" i="4"/>
  <c r="N45" i="4"/>
  <c r="K456" i="4"/>
  <c r="N42" i="4"/>
  <c r="K300" i="4"/>
  <c r="L372" i="4"/>
  <c r="N91" i="4"/>
  <c r="M456" i="4"/>
  <c r="J160" i="4"/>
  <c r="J389" i="4"/>
  <c r="N388" i="4"/>
  <c r="N4" i="4"/>
  <c r="N54" i="4"/>
  <c r="L317" i="4"/>
  <c r="N279" i="4"/>
  <c r="N18" i="4"/>
  <c r="L222" i="4"/>
  <c r="M101" i="4"/>
  <c r="N317" i="4"/>
  <c r="M317" i="4"/>
  <c r="L356" i="4"/>
  <c r="K317" i="4"/>
  <c r="J317" i="4"/>
  <c r="J279" i="4"/>
  <c r="M279" i="4"/>
  <c r="N29" i="4"/>
  <c r="L279" i="4"/>
  <c r="J861" i="4"/>
  <c r="N80" i="4"/>
  <c r="N35" i="4"/>
  <c r="N854" i="4"/>
  <c r="L316" i="4"/>
  <c r="N233" i="4"/>
  <c r="N295" i="4"/>
  <c r="M144" i="4"/>
  <c r="L116" i="4"/>
  <c r="N58" i="4"/>
  <c r="L300" i="4"/>
  <c r="N410" i="4"/>
  <c r="L489" i="4"/>
  <c r="N472" i="4"/>
  <c r="K892" i="4"/>
  <c r="N24" i="4"/>
  <c r="K222" i="4"/>
  <c r="L190" i="4"/>
  <c r="M430" i="4"/>
  <c r="N346" i="4"/>
  <c r="N222" i="4"/>
  <c r="N907" i="4"/>
  <c r="K237" i="4"/>
  <c r="M198" i="4"/>
  <c r="J292" i="4"/>
  <c r="N60" i="4"/>
  <c r="J222" i="4"/>
  <c r="J827" i="4"/>
  <c r="N450" i="4"/>
  <c r="N47" i="4"/>
  <c r="N288" i="4"/>
  <c r="M444" i="4"/>
  <c r="L167" i="4"/>
  <c r="M222" i="4"/>
  <c r="N905" i="4"/>
  <c r="K982" i="4"/>
  <c r="K296" i="4"/>
  <c r="N469" i="4"/>
  <c r="N213" i="4"/>
  <c r="N89" i="4"/>
  <c r="K776" i="4"/>
  <c r="J411" i="4"/>
  <c r="N8" i="4"/>
  <c r="N99" i="4"/>
  <c r="N460" i="4"/>
  <c r="M160" i="4"/>
  <c r="J116" i="4"/>
  <c r="L809" i="4"/>
  <c r="K254" i="4"/>
  <c r="K472" i="4"/>
  <c r="L388" i="4"/>
  <c r="N144" i="4"/>
  <c r="J892" i="4"/>
  <c r="J783" i="4"/>
  <c r="K233" i="4"/>
  <c r="N116" i="4"/>
  <c r="L144" i="4"/>
  <c r="L892" i="4"/>
  <c r="K489" i="4"/>
  <c r="M472" i="4"/>
  <c r="M116" i="4"/>
  <c r="M892" i="4"/>
  <c r="N61" i="4"/>
  <c r="M489" i="4"/>
  <c r="M388" i="4"/>
  <c r="J144" i="4"/>
  <c r="N892" i="4"/>
  <c r="N67" i="4"/>
  <c r="J805" i="4"/>
  <c r="K410" i="4"/>
  <c r="N360" i="4"/>
  <c r="J410" i="4"/>
  <c r="L472" i="4"/>
  <c r="L233" i="4"/>
  <c r="J472" i="4"/>
  <c r="K389" i="4"/>
  <c r="J233" i="4"/>
  <c r="K388" i="4"/>
  <c r="N71" i="4"/>
  <c r="L924" i="4"/>
  <c r="N475" i="4"/>
  <c r="K144" i="4"/>
  <c r="K116" i="4"/>
  <c r="L389" i="4"/>
  <c r="M389" i="4"/>
  <c r="N389" i="4"/>
  <c r="N46" i="4"/>
  <c r="K241" i="4"/>
  <c r="N374" i="4"/>
  <c r="M364" i="4"/>
  <c r="M233" i="4"/>
  <c r="L160" i="4"/>
  <c r="J388" i="4"/>
  <c r="J449" i="4"/>
  <c r="L193" i="4"/>
  <c r="J109" i="4"/>
  <c r="J217" i="4"/>
  <c r="M300" i="4"/>
  <c r="K177" i="4"/>
  <c r="M161" i="4"/>
  <c r="J316" i="4"/>
  <c r="J489" i="4"/>
  <c r="N938" i="4"/>
  <c r="N495" i="4"/>
  <c r="L284" i="4"/>
  <c r="K201" i="4"/>
  <c r="N159" i="4"/>
  <c r="L298" i="4"/>
  <c r="N972" i="4"/>
  <c r="N183" i="4"/>
  <c r="K266" i="4"/>
  <c r="L328" i="4"/>
  <c r="N402" i="4"/>
  <c r="K390" i="4"/>
  <c r="J370" i="4"/>
  <c r="M481" i="4"/>
  <c r="J302" i="4"/>
  <c r="N219" i="4"/>
  <c r="M280" i="4"/>
  <c r="L358" i="4"/>
  <c r="K132" i="4"/>
  <c r="M217" i="4"/>
  <c r="L177" i="4"/>
  <c r="L332" i="4"/>
  <c r="M249" i="4"/>
  <c r="L232" i="4"/>
  <c r="N31" i="4"/>
  <c r="N352" i="4"/>
  <c r="L269" i="4"/>
  <c r="L487" i="4"/>
  <c r="M231" i="4"/>
  <c r="J486" i="4"/>
  <c r="J300" i="4"/>
  <c r="L217" i="4"/>
  <c r="K336" i="4"/>
  <c r="M492" i="4"/>
  <c r="K217" i="4"/>
  <c r="N217" i="4"/>
  <c r="N146" i="4"/>
  <c r="M841" i="4"/>
  <c r="L386" i="4"/>
  <c r="M130" i="4"/>
  <c r="L933" i="4"/>
  <c r="M235" i="4"/>
  <c r="N375" i="4"/>
  <c r="N93" i="4"/>
  <c r="N12" i="4"/>
  <c r="M465" i="4"/>
  <c r="J851" i="4"/>
  <c r="L992" i="4"/>
  <c r="L270" i="4"/>
  <c r="J176" i="4"/>
  <c r="M919" i="4"/>
  <c r="J404" i="4"/>
  <c r="K148" i="4"/>
  <c r="L410" i="4"/>
  <c r="N897" i="4"/>
  <c r="N471" i="4"/>
  <c r="M147" i="4"/>
  <c r="K194" i="4"/>
  <c r="K876" i="4"/>
  <c r="M967" i="4"/>
  <c r="J261" i="4"/>
  <c r="M150" i="4"/>
  <c r="K955" i="4"/>
  <c r="K443" i="4"/>
  <c r="K128" i="4"/>
  <c r="L112" i="4"/>
  <c r="M223" i="4"/>
  <c r="N285" i="4"/>
  <c r="N424" i="4"/>
  <c r="J191" i="4"/>
  <c r="N891" i="4"/>
  <c r="L308" i="4"/>
  <c r="J977" i="4"/>
  <c r="K131" i="4"/>
  <c r="L345" i="4"/>
  <c r="J339" i="4"/>
  <c r="K251" i="4"/>
  <c r="K103" i="4"/>
  <c r="L980" i="4"/>
  <c r="L844" i="4"/>
  <c r="K424" i="4"/>
  <c r="J424" i="4"/>
  <c r="M466" i="4"/>
  <c r="M190" i="4"/>
  <c r="M446" i="4"/>
  <c r="K868" i="4"/>
  <c r="L467" i="4"/>
  <c r="J278" i="4"/>
  <c r="M310" i="4"/>
  <c r="N184" i="4"/>
  <c r="N223" i="4"/>
  <c r="L248" i="4"/>
  <c r="J420" i="4"/>
  <c r="N69" i="4"/>
  <c r="N467" i="4"/>
  <c r="N3" i="4"/>
  <c r="J185" i="4"/>
  <c r="K268" i="4"/>
  <c r="K145" i="4"/>
  <c r="J132" i="4"/>
  <c r="J473" i="4"/>
  <c r="J479" i="4"/>
  <c r="K247" i="4"/>
  <c r="L338" i="4"/>
  <c r="J311" i="4"/>
  <c r="N417" i="4"/>
  <c r="N21" i="4"/>
  <c r="N50" i="4"/>
  <c r="K467" i="4"/>
  <c r="N92" i="4"/>
  <c r="N463" i="4"/>
  <c r="K278" i="4"/>
  <c r="N56" i="4"/>
  <c r="L278" i="4"/>
  <c r="M278" i="4"/>
  <c r="J467" i="4"/>
  <c r="L383" i="4"/>
  <c r="M127" i="4"/>
  <c r="N278" i="4"/>
  <c r="M467" i="4"/>
  <c r="N16" i="4"/>
  <c r="N79" i="4"/>
  <c r="N74" i="4"/>
  <c r="J111" i="4"/>
  <c r="K412" i="4"/>
  <c r="J381" i="4"/>
  <c r="J342" i="4"/>
  <c r="J180" i="4"/>
  <c r="L853" i="4"/>
  <c r="L254" i="4"/>
  <c r="L479" i="4"/>
  <c r="N268" i="4"/>
  <c r="M107" i="4"/>
  <c r="L185" i="4"/>
  <c r="L247" i="4"/>
  <c r="K341" i="4"/>
  <c r="L945" i="4"/>
  <c r="M362" i="4"/>
  <c r="M255" i="4"/>
  <c r="L295" i="4"/>
  <c r="N426" i="4"/>
  <c r="K446" i="4"/>
  <c r="N168" i="4"/>
  <c r="M268" i="4"/>
  <c r="J996" i="4"/>
  <c r="K408" i="4"/>
  <c r="M325" i="4"/>
  <c r="N324" i="4"/>
  <c r="J145" i="4"/>
  <c r="M942" i="4"/>
  <c r="N253" i="4"/>
  <c r="M940" i="4"/>
  <c r="N175" i="4"/>
  <c r="M277" i="4"/>
  <c r="N282" i="4"/>
  <c r="K953" i="4"/>
  <c r="L132" i="4"/>
  <c r="N247" i="4"/>
  <c r="N998" i="4"/>
  <c r="N935" i="4"/>
  <c r="J312" i="4"/>
  <c r="M485" i="4"/>
  <c r="K229" i="4"/>
  <c r="K285" i="4"/>
  <c r="N341" i="4"/>
  <c r="J816" i="4"/>
  <c r="J428" i="4"/>
  <c r="K244" i="4"/>
  <c r="M479" i="4"/>
  <c r="L424" i="4"/>
  <c r="N257" i="4"/>
  <c r="L334" i="4"/>
  <c r="J990" i="4"/>
  <c r="L250" i="4"/>
  <c r="M168" i="4"/>
  <c r="N190" i="4"/>
  <c r="K945" i="4"/>
  <c r="J910" i="4"/>
  <c r="K295" i="4"/>
  <c r="M424" i="4"/>
  <c r="L268" i="4"/>
  <c r="J247" i="4"/>
  <c r="N19" i="4"/>
  <c r="N64" i="4"/>
  <c r="K168" i="4"/>
  <c r="K190" i="4"/>
  <c r="J268" i="4"/>
  <c r="N185" i="4"/>
  <c r="N446" i="4"/>
  <c r="J168" i="4"/>
  <c r="M945" i="4"/>
  <c r="M396" i="4"/>
  <c r="L118" i="4"/>
  <c r="L307" i="4"/>
  <c r="K877" i="4"/>
  <c r="L354" i="4"/>
  <c r="K203" i="4"/>
  <c r="L264" i="4"/>
  <c r="J380" i="4"/>
  <c r="M285" i="4"/>
  <c r="N97" i="4"/>
  <c r="K223" i="4"/>
  <c r="M185" i="4"/>
  <c r="N473" i="4"/>
  <c r="N479" i="4"/>
  <c r="J362" i="4"/>
  <c r="N870" i="4"/>
  <c r="J192" i="4"/>
  <c r="K185" i="4"/>
  <c r="K255" i="4"/>
  <c r="L285" i="4"/>
  <c r="N362" i="4"/>
  <c r="J190" i="4"/>
  <c r="N984" i="4"/>
  <c r="L433" i="4"/>
  <c r="J913" i="4"/>
  <c r="M426" i="4"/>
  <c r="J720" i="4"/>
  <c r="N488" i="4"/>
  <c r="M499" i="4"/>
  <c r="M132" i="4"/>
  <c r="N945" i="4"/>
  <c r="N63" i="4"/>
  <c r="K479" i="4"/>
  <c r="M247" i="4"/>
  <c r="L473" i="4"/>
  <c r="L145" i="4"/>
  <c r="N145" i="4"/>
  <c r="K297" i="4"/>
  <c r="N25" i="4"/>
  <c r="N76" i="4"/>
  <c r="M473" i="4"/>
  <c r="M145" i="4"/>
  <c r="J446" i="4"/>
  <c r="J124" i="4"/>
  <c r="N255" i="4"/>
  <c r="N59" i="4"/>
  <c r="K473" i="4"/>
  <c r="M295" i="4"/>
  <c r="L341" i="4"/>
  <c r="M341" i="4"/>
  <c r="J341" i="4"/>
  <c r="J945" i="4"/>
  <c r="K930" i="4"/>
  <c r="J965" i="4"/>
  <c r="L954" i="4"/>
  <c r="N5" i="4"/>
  <c r="K362" i="4"/>
  <c r="N107" i="4"/>
  <c r="N132" i="4"/>
  <c r="J295" i="4"/>
  <c r="N943" i="4"/>
  <c r="N163" i="4"/>
  <c r="L446" i="4"/>
  <c r="J223" i="4"/>
  <c r="J136" i="4"/>
  <c r="N403" i="4"/>
  <c r="N55" i="4"/>
  <c r="K107" i="4"/>
  <c r="L107" i="4"/>
  <c r="L223" i="4"/>
  <c r="J255" i="4"/>
  <c r="K770" i="4"/>
  <c r="K210" i="4"/>
  <c r="J285" i="4"/>
  <c r="L255" i="4"/>
  <c r="J107" i="4"/>
  <c r="K863" i="4"/>
  <c r="M745" i="4"/>
  <c r="M304" i="4"/>
  <c r="M221" i="4"/>
  <c r="L377" i="4"/>
  <c r="M961" i="4"/>
  <c r="N34" i="4"/>
  <c r="N40" i="4"/>
  <c r="N399" i="4"/>
  <c r="K143" i="4"/>
  <c r="N366" i="4"/>
  <c r="L860" i="4"/>
  <c r="L848" i="4"/>
  <c r="K964" i="4"/>
  <c r="L166" i="4"/>
  <c r="N189" i="4"/>
  <c r="J956" i="4"/>
  <c r="K363" i="4"/>
  <c r="N405" i="4"/>
  <c r="N106" i="4"/>
  <c r="L441" i="4"/>
  <c r="K401" i="4"/>
  <c r="N88" i="4"/>
  <c r="L245" i="4"/>
  <c r="N27" i="4"/>
  <c r="N66" i="4"/>
  <c r="N155" i="4"/>
  <c r="N306" i="4"/>
  <c r="J373" i="4"/>
  <c r="N363" i="4"/>
  <c r="N423" i="4"/>
  <c r="N81" i="4"/>
  <c r="K155" i="4"/>
  <c r="M113" i="4"/>
  <c r="N932" i="4"/>
  <c r="M952" i="4"/>
  <c r="K200" i="4"/>
  <c r="J483" i="4"/>
  <c r="K333" i="4"/>
  <c r="J200" i="4"/>
  <c r="N461" i="4"/>
  <c r="N361" i="4"/>
  <c r="N52" i="4"/>
  <c r="M200" i="4"/>
  <c r="L200" i="4"/>
  <c r="N483" i="4"/>
  <c r="K318" i="4"/>
  <c r="N32" i="4"/>
  <c r="N200" i="4"/>
  <c r="M483" i="4"/>
  <c r="L483" i="4"/>
  <c r="N333" i="4"/>
  <c r="K483" i="4"/>
  <c r="N41" i="4"/>
  <c r="J333" i="4"/>
  <c r="N94" i="4"/>
  <c r="K398" i="4"/>
  <c r="L895" i="4"/>
  <c r="M228" i="4"/>
  <c r="J947" i="4"/>
  <c r="K712" i="4"/>
  <c r="N179" i="4"/>
  <c r="J973" i="4"/>
  <c r="J216" i="4"/>
  <c r="M400" i="4"/>
  <c r="K238" i="4"/>
  <c r="L400" i="4"/>
  <c r="J482" i="4"/>
  <c r="L226" i="4"/>
  <c r="K400" i="4"/>
  <c r="N7" i="4"/>
  <c r="M216" i="4"/>
  <c r="L105" i="4"/>
  <c r="N260" i="4"/>
  <c r="M238" i="4"/>
  <c r="L238" i="4"/>
  <c r="J400" i="4"/>
  <c r="J273" i="4"/>
  <c r="N329" i="4"/>
  <c r="L323" i="4"/>
  <c r="K216" i="4"/>
  <c r="K179" i="4"/>
  <c r="N413" i="4"/>
  <c r="L179" i="4"/>
  <c r="L291" i="4"/>
  <c r="J347" i="4"/>
  <c r="N100" i="4"/>
  <c r="N400" i="4"/>
  <c r="J179" i="4"/>
  <c r="K208" i="4"/>
  <c r="N286" i="4"/>
  <c r="K436" i="4"/>
  <c r="K875" i="4"/>
  <c r="J442" i="4"/>
  <c r="L216" i="4"/>
  <c r="N48" i="4"/>
  <c r="M179" i="4"/>
  <c r="L973" i="4"/>
  <c r="N271" i="4"/>
  <c r="N238" i="4"/>
  <c r="N216" i="4"/>
  <c r="N30" i="4"/>
  <c r="K973" i="4"/>
  <c r="N44" i="4"/>
  <c r="M973" i="4"/>
  <c r="L462" i="4"/>
  <c r="N65" i="4"/>
  <c r="N973" i="4"/>
  <c r="N290" i="4"/>
  <c r="J155" i="4"/>
  <c r="K306" i="4"/>
  <c r="N294" i="4"/>
  <c r="N373" i="4"/>
  <c r="L363" i="4"/>
  <c r="N20" i="4"/>
  <c r="K294" i="4"/>
  <c r="L294" i="4"/>
  <c r="L306" i="4"/>
  <c r="M373" i="4"/>
  <c r="K431" i="4"/>
  <c r="K493" i="4"/>
  <c r="K220" i="4"/>
  <c r="J137" i="4"/>
  <c r="L373" i="4"/>
  <c r="K373" i="4"/>
  <c r="J363" i="4"/>
  <c r="M438" i="4"/>
  <c r="J173" i="4"/>
  <c r="K351" i="4"/>
  <c r="L939" i="4"/>
  <c r="M363" i="4"/>
  <c r="N480" i="4"/>
  <c r="N62" i="4"/>
  <c r="J294" i="4"/>
  <c r="N202" i="4"/>
  <c r="N259" i="4"/>
  <c r="M294" i="4"/>
  <c r="N38" i="4"/>
  <c r="J405" i="4"/>
  <c r="L149" i="4"/>
  <c r="J306" i="4"/>
  <c r="M155" i="4"/>
  <c r="L151" i="4"/>
  <c r="N379" i="4"/>
  <c r="N82" i="4"/>
  <c r="L90" i="4"/>
  <c r="L353" i="4"/>
  <c r="J425" i="4"/>
  <c r="J139" i="4"/>
  <c r="K133" i="4"/>
  <c r="M6" i="4"/>
  <c r="K106" i="4"/>
  <c r="J322" i="4"/>
  <c r="M441" i="4"/>
  <c r="L395" i="4"/>
  <c r="J401" i="4"/>
  <c r="N98" i="4"/>
  <c r="N53" i="4"/>
  <c r="N36" i="4"/>
  <c r="J106" i="4"/>
  <c r="K447" i="4"/>
  <c r="K236" i="4"/>
  <c r="J153" i="4"/>
  <c r="L214" i="4"/>
  <c r="N37" i="4"/>
  <c r="L401" i="4"/>
  <c r="M320" i="4"/>
  <c r="K199" i="4"/>
  <c r="K293" i="4"/>
  <c r="J395" i="4"/>
  <c r="N926" i="4"/>
  <c r="J382" i="4"/>
  <c r="J439" i="4"/>
  <c r="N95" i="4"/>
  <c r="K395" i="4"/>
  <c r="M106" i="4"/>
  <c r="N441" i="4"/>
  <c r="J205" i="4"/>
  <c r="K283" i="4"/>
  <c r="M496" i="4"/>
  <c r="L106" i="4"/>
  <c r="J441" i="4"/>
  <c r="M218" i="4"/>
  <c r="M108" i="4"/>
  <c r="M343" i="4"/>
  <c r="J437" i="4"/>
  <c r="J181" i="4"/>
  <c r="N72" i="4"/>
  <c r="M869" i="4"/>
  <c r="K187" i="4"/>
  <c r="L421" i="4"/>
  <c r="L165" i="4"/>
  <c r="M395" i="4"/>
  <c r="K322" i="4"/>
  <c r="K171" i="4"/>
  <c r="N311" i="4"/>
  <c r="K310" i="4"/>
  <c r="K441" i="4"/>
  <c r="N401" i="4"/>
  <c r="N33" i="4"/>
  <c r="M401" i="4"/>
  <c r="M385" i="4"/>
  <c r="L129" i="4"/>
  <c r="N457" i="4"/>
  <c r="L184" i="4"/>
  <c r="N395" i="4"/>
  <c r="K369" i="4"/>
  <c r="N70" i="4"/>
  <c r="N887" i="4"/>
  <c r="K252" i="4"/>
  <c r="J169" i="4"/>
  <c r="N230" i="4"/>
  <c r="J985" i="4"/>
  <c r="N835" i="4"/>
  <c r="N931" i="4"/>
  <c r="K315" i="4"/>
  <c r="M314" i="4"/>
  <c r="J455" i="4"/>
  <c r="L872" i="4"/>
  <c r="J371" i="4"/>
  <c r="K819" i="4"/>
  <c r="L865" i="4"/>
  <c r="L110" i="4"/>
  <c r="L418" i="4"/>
  <c r="J162" i="4"/>
  <c r="J267" i="4"/>
  <c r="M497" i="4"/>
  <c r="N971" i="4"/>
  <c r="K974" i="4"/>
  <c r="L397" i="4"/>
  <c r="M196" i="4"/>
  <c r="K209" i="4"/>
  <c r="J327" i="4"/>
  <c r="M793" i="4"/>
  <c r="K440" i="4"/>
  <c r="M207" i="4"/>
  <c r="K152" i="4"/>
  <c r="M139" i="4"/>
  <c r="J290" i="4"/>
  <c r="M133" i="4"/>
  <c r="N6" i="4"/>
  <c r="L500" i="4"/>
  <c r="N73" i="4"/>
  <c r="N78" i="4"/>
  <c r="N28" i="4"/>
  <c r="K139" i="4"/>
  <c r="L139" i="4"/>
  <c r="L133" i="4"/>
  <c r="L290" i="4"/>
  <c r="N133" i="4"/>
  <c r="N139" i="4"/>
  <c r="K290" i="4"/>
  <c r="M290" i="4"/>
  <c r="N23" i="4"/>
  <c r="L387" i="4"/>
  <c r="J691" i="4"/>
  <c r="N500" i="4"/>
  <c r="J174" i="4"/>
  <c r="K271" i="4"/>
  <c r="L271" i="4"/>
  <c r="N411" i="4"/>
  <c r="J776" i="4"/>
  <c r="K411" i="4"/>
  <c r="L333" i="4"/>
  <c r="M316" i="4"/>
  <c r="M776" i="4"/>
  <c r="K160" i="4"/>
  <c r="N316" i="4"/>
  <c r="J417" i="4"/>
  <c r="L411" i="4"/>
  <c r="J271" i="4"/>
  <c r="K316" i="4"/>
  <c r="M417" i="4"/>
  <c r="J238" i="4"/>
  <c r="M271" i="4"/>
  <c r="M306" i="4"/>
  <c r="N376" i="4"/>
  <c r="N407" i="4"/>
  <c r="J406" i="4"/>
  <c r="J391" i="4"/>
  <c r="K484" i="4"/>
  <c r="L490" i="4"/>
  <c r="J359" i="4"/>
  <c r="K459" i="4"/>
  <c r="L448" i="4"/>
  <c r="N326" i="4"/>
  <c r="M333" i="4"/>
  <c r="L969" i="4"/>
  <c r="M784" i="4"/>
  <c r="K904" i="4"/>
  <c r="J909" i="4"/>
  <c r="M154" i="4"/>
  <c r="L258" i="4"/>
  <c r="N957" i="4"/>
  <c r="K368" i="4"/>
  <c r="K246" i="4"/>
  <c r="N494" i="4"/>
  <c r="M435" i="4"/>
  <c r="N340" i="4"/>
  <c r="L142" i="4"/>
  <c r="J435" i="4"/>
  <c r="J368" i="4"/>
  <c r="J712" i="4"/>
  <c r="L808" i="4"/>
  <c r="K1001" i="4"/>
  <c r="J337" i="4"/>
  <c r="J414" i="4"/>
  <c r="J688" i="4"/>
  <c r="N331" i="4"/>
  <c r="M330" i="4"/>
  <c r="N409" i="4"/>
  <c r="K392" i="4"/>
  <c r="M215" i="4"/>
  <c r="L927" i="4"/>
  <c r="K864" i="4"/>
  <c r="K983" i="4"/>
  <c r="M211" i="4"/>
  <c r="K808" i="4"/>
  <c r="M415" i="4"/>
  <c r="K477" i="4"/>
  <c r="K204" i="4"/>
  <c r="K883" i="4"/>
  <c r="K121" i="4"/>
  <c r="N182" i="4"/>
  <c r="J719" i="4"/>
  <c r="N781" i="4"/>
  <c r="L874" i="4"/>
  <c r="M272" i="4"/>
  <c r="M350" i="4"/>
  <c r="N711" i="4"/>
  <c r="N134" i="4"/>
  <c r="L858" i="4"/>
  <c r="M157" i="4"/>
  <c r="L140" i="4"/>
  <c r="J491" i="4"/>
  <c r="N212" i="4"/>
  <c r="L886" i="4"/>
  <c r="M225" i="4"/>
  <c r="L335" i="4"/>
  <c r="L963" i="4"/>
  <c r="J779" i="4"/>
  <c r="L464" i="4"/>
  <c r="N712" i="4"/>
  <c r="M741" i="4"/>
  <c r="N348" i="4"/>
  <c r="N443" i="4"/>
  <c r="K186" i="4"/>
  <c r="M712" i="4"/>
  <c r="M808" i="4"/>
  <c r="N734" i="4"/>
  <c r="N698" i="4"/>
  <c r="L840" i="4"/>
  <c r="N349" i="4"/>
  <c r="J243" i="4"/>
  <c r="L712" i="4"/>
  <c r="J808" i="4"/>
  <c r="N755" i="4"/>
  <c r="N160" i="4"/>
  <c r="J133" i="4"/>
  <c r="N808" i="4"/>
  <c r="M837" i="4"/>
  <c r="L384" i="4"/>
  <c r="N206" i="4"/>
  <c r="K378" i="4"/>
  <c r="M122" i="4"/>
  <c r="M262" i="4"/>
  <c r="M357" i="4"/>
  <c r="K767" i="4"/>
  <c r="L154" i="4"/>
  <c r="N368" i="4"/>
  <c r="J211" i="4"/>
  <c r="K957" i="4"/>
  <c r="K991" i="4"/>
  <c r="J470" i="4"/>
  <c r="K309" i="4"/>
  <c r="L138" i="4"/>
  <c r="J394" i="4"/>
  <c r="N993" i="4"/>
  <c r="N287" i="4"/>
  <c r="N117" i="4"/>
  <c r="J478" i="4"/>
  <c r="N10" i="4"/>
  <c r="N17" i="4"/>
  <c r="K154" i="4"/>
  <c r="K258" i="4"/>
  <c r="L368" i="4"/>
  <c r="N154" i="4"/>
  <c r="J246" i="4"/>
  <c r="N904" i="4"/>
  <c r="L340" i="4"/>
  <c r="M368" i="4"/>
  <c r="N211" i="4"/>
  <c r="K909" i="4"/>
  <c r="M909" i="4"/>
  <c r="M246" i="4"/>
  <c r="M494" i="4"/>
  <c r="N435" i="4"/>
  <c r="N909" i="4"/>
  <c r="K494" i="4"/>
  <c r="M340" i="4"/>
  <c r="N68" i="4"/>
  <c r="K435" i="4"/>
  <c r="J957" i="4"/>
  <c r="K340" i="4"/>
  <c r="L494" i="4"/>
  <c r="J904" i="4"/>
  <c r="N22" i="4"/>
  <c r="K211" i="4"/>
  <c r="L246" i="4"/>
  <c r="J340" i="4"/>
  <c r="M904" i="4"/>
  <c r="J154" i="4"/>
  <c r="L211" i="4"/>
  <c r="M957" i="4"/>
  <c r="L435" i="4"/>
  <c r="N246" i="4"/>
  <c r="L909" i="4"/>
  <c r="L957" i="4"/>
  <c r="L888" i="4"/>
  <c r="K832" i="4"/>
  <c r="N716" i="4"/>
  <c r="K987" i="4"/>
  <c r="J859" i="4"/>
  <c r="J994" i="4"/>
  <c r="N265" i="4"/>
  <c r="J989" i="4"/>
  <c r="J494" i="4"/>
  <c r="L904" i="4"/>
  <c r="M301" i="4"/>
  <c r="J949" i="4"/>
  <c r="K880" i="4"/>
  <c r="J941" i="4"/>
  <c r="K981" i="4"/>
  <c r="L416" i="4"/>
  <c r="J754" i="4"/>
  <c r="M410" i="4"/>
  <c r="J161" i="4"/>
  <c r="K161" i="4"/>
  <c r="L155" i="4"/>
  <c r="N489" i="4"/>
  <c r="L774" i="4"/>
  <c r="K417" i="4"/>
  <c r="L161" i="4"/>
  <c r="N161" i="4"/>
  <c r="L417" i="4"/>
  <c r="L776" i="4"/>
  <c r="L718" i="4"/>
  <c r="N739" i="4"/>
  <c r="M867" i="4"/>
  <c r="L824" i="4"/>
  <c r="J908" i="4"/>
  <c r="L119" i="4"/>
  <c r="N884" i="4"/>
  <c r="J1001" i="4"/>
  <c r="N14" i="4"/>
  <c r="N11" i="4"/>
  <c r="N26" i="4"/>
  <c r="L981" i="4"/>
  <c r="N981" i="4"/>
  <c r="M993" i="4"/>
  <c r="M117" i="4"/>
  <c r="K117" i="4"/>
  <c r="J993" i="4"/>
  <c r="J331" i="4"/>
  <c r="K393" i="4"/>
  <c r="M454" i="4"/>
  <c r="L394" i="4"/>
  <c r="N138" i="4"/>
  <c r="J880" i="4"/>
  <c r="K138" i="4"/>
  <c r="K416" i="4"/>
  <c r="M138" i="4"/>
  <c r="L117" i="4"/>
  <c r="L891" i="4"/>
  <c r="K941" i="4"/>
  <c r="J138" i="4"/>
  <c r="J981" i="4"/>
  <c r="L993" i="4"/>
  <c r="K394" i="4"/>
  <c r="N394" i="4"/>
  <c r="N880" i="4"/>
  <c r="J117" i="4"/>
  <c r="M394" i="4"/>
  <c r="N416" i="4"/>
  <c r="M981" i="4"/>
  <c r="N991" i="4"/>
  <c r="K478" i="4"/>
  <c r="M478" i="4"/>
  <c r="N941" i="4"/>
  <c r="L880" i="4"/>
  <c r="N9" i="4"/>
  <c r="L478" i="4"/>
  <c r="L336" i="4"/>
  <c r="K977" i="4"/>
  <c r="L409" i="4"/>
  <c r="J416" i="4"/>
  <c r="K993" i="4"/>
  <c r="M941" i="4"/>
  <c r="N84" i="4"/>
  <c r="J236" i="4"/>
  <c r="M416" i="4"/>
  <c r="N478" i="4"/>
  <c r="M880" i="4"/>
  <c r="L941" i="4"/>
  <c r="N49" i="4"/>
  <c r="M873" i="4"/>
  <c r="K305" i="4"/>
  <c r="K126" i="4"/>
  <c r="J299" i="4"/>
  <c r="L276" i="4"/>
  <c r="L115" i="4"/>
  <c r="J901" i="4"/>
  <c r="N113" i="4"/>
  <c r="L932" i="4"/>
  <c r="J952" i="4"/>
  <c r="K227" i="4"/>
  <c r="N918" i="4"/>
  <c r="K289" i="4"/>
  <c r="K344" i="4"/>
  <c r="J355" i="4"/>
  <c r="L959" i="4"/>
  <c r="L445" i="4"/>
  <c r="M172" i="4"/>
  <c r="J226" i="4"/>
  <c r="M902" i="4"/>
  <c r="J429" i="4"/>
  <c r="J156" i="4"/>
  <c r="J135" i="4"/>
  <c r="L831" i="4"/>
  <c r="K240" i="4"/>
  <c r="K313" i="4"/>
  <c r="K468" i="4"/>
  <c r="L899" i="4"/>
  <c r="N224" i="4"/>
  <c r="L896" i="4"/>
  <c r="M474" i="4"/>
  <c r="M452" i="4"/>
  <c r="J749" i="4"/>
  <c r="M842" i="4"/>
  <c r="K915" i="4"/>
  <c r="J125" i="4"/>
  <c r="N458" i="4"/>
  <c r="N281" i="4"/>
  <c r="J275" i="4"/>
  <c r="M817" i="4"/>
  <c r="J303" i="4"/>
  <c r="M997" i="4"/>
  <c r="J862" i="4"/>
  <c r="K733" i="4"/>
  <c r="L432" i="4"/>
  <c r="L287" i="4"/>
  <c r="L427" i="4"/>
  <c r="J801" i="4"/>
  <c r="K195" i="4"/>
  <c r="L777" i="4"/>
  <c r="N258" i="4"/>
  <c r="L822" i="4"/>
  <c r="N498" i="4"/>
  <c r="K242" i="4"/>
  <c r="M999" i="4"/>
  <c r="N419" i="4"/>
  <c r="K113" i="4"/>
  <c r="K188" i="4"/>
  <c r="N227" i="4"/>
  <c r="L782" i="4"/>
  <c r="J227" i="4"/>
  <c r="L256" i="4"/>
  <c r="N979" i="4"/>
  <c r="M227" i="4"/>
  <c r="L113" i="4"/>
  <c r="L227" i="4"/>
  <c r="K850" i="4"/>
  <c r="J114" i="4"/>
  <c r="L141" i="4"/>
  <c r="M932" i="4"/>
  <c r="L319" i="4"/>
  <c r="M937" i="4"/>
  <c r="J113" i="4"/>
  <c r="M834" i="4"/>
  <c r="N728" i="4"/>
  <c r="J170" i="4"/>
  <c r="M901" i="4"/>
  <c r="J932" i="4"/>
  <c r="K932" i="4"/>
  <c r="M274" i="4"/>
  <c r="J123" i="4"/>
  <c r="J744" i="4"/>
  <c r="L952" i="4"/>
  <c r="L769" i="4"/>
  <c r="L158" i="4"/>
  <c r="N912" i="4"/>
  <c r="N321" i="4"/>
  <c r="J966" i="4"/>
  <c r="J978" i="4"/>
  <c r="M112" i="4"/>
  <c r="K929" i="4"/>
  <c r="K849" i="4"/>
  <c r="K951" i="4"/>
  <c r="K499" i="4"/>
  <c r="L322" i="4"/>
  <c r="N112" i="4"/>
  <c r="N913" i="4"/>
  <c r="J894" i="4"/>
  <c r="K311" i="4"/>
  <c r="L148" i="4"/>
  <c r="L171" i="4"/>
  <c r="N332" i="4"/>
  <c r="M432" i="4"/>
  <c r="N322" i="4"/>
  <c r="K919" i="4"/>
  <c r="M825" i="4"/>
  <c r="J249" i="4"/>
  <c r="L958" i="4"/>
  <c r="M986" i="4"/>
  <c r="L978" i="4"/>
  <c r="M720" i="4"/>
  <c r="K405" i="4"/>
  <c r="L720" i="4"/>
  <c r="K923" i="4"/>
  <c r="M148" i="4"/>
  <c r="N404" i="4"/>
  <c r="J426" i="4"/>
  <c r="M701" i="4"/>
  <c r="J112" i="4"/>
  <c r="N919" i="4"/>
  <c r="M332" i="4"/>
  <c r="K112" i="4"/>
  <c r="M243" i="4"/>
  <c r="N433" i="4"/>
  <c r="J232" i="4"/>
  <c r="J149" i="4"/>
  <c r="K901" i="4"/>
  <c r="L901" i="4"/>
  <c r="K104" i="4"/>
  <c r="N970" i="4"/>
  <c r="L790" i="4"/>
  <c r="J995" i="4"/>
  <c r="L970" i="4"/>
  <c r="K968" i="4"/>
  <c r="K893" i="4"/>
  <c r="L950" i="4"/>
  <c r="J970" i="4"/>
  <c r="J791" i="4"/>
  <c r="M970" i="4"/>
  <c r="K970" i="4"/>
  <c r="M925" i="4"/>
  <c r="M369" i="4"/>
  <c r="N952" i="4"/>
  <c r="L968" i="4"/>
  <c r="J823" i="4"/>
  <c r="L102" i="4"/>
  <c r="M968" i="4"/>
  <c r="N968" i="4"/>
  <c r="K878" i="4"/>
  <c r="N680" i="4"/>
  <c r="J968" i="4"/>
  <c r="N369" i="4"/>
  <c r="L680" i="4"/>
  <c r="M680" i="4"/>
  <c r="J680" i="4"/>
  <c r="K952" i="4"/>
  <c r="K845" i="4"/>
  <c r="J369" i="4"/>
  <c r="L369" i="4"/>
  <c r="M889" i="4"/>
  <c r="L988" i="4"/>
  <c r="M258" i="4"/>
  <c r="N903" i="4"/>
  <c r="L120" i="4"/>
  <c r="J258" i="4"/>
  <c r="N962" i="4"/>
  <c r="K427" i="4"/>
  <c r="K404" i="4"/>
  <c r="L404" i="4"/>
  <c r="L311" i="4"/>
  <c r="L488" i="4"/>
  <c r="L426" i="4"/>
  <c r="N249" i="4"/>
  <c r="K989" i="4"/>
  <c r="L919" i="4"/>
  <c r="J177" i="4"/>
  <c r="L499" i="4"/>
  <c r="M287" i="4"/>
  <c r="N171" i="4"/>
  <c r="N254" i="4"/>
  <c r="N432" i="4"/>
  <c r="N499" i="4"/>
  <c r="J432" i="4"/>
  <c r="J499" i="4"/>
  <c r="J148" i="4"/>
  <c r="M913" i="4"/>
  <c r="L989" i="4"/>
  <c r="N901" i="4"/>
  <c r="M984" i="4"/>
  <c r="J427" i="4"/>
  <c r="K170" i="4"/>
  <c r="K287" i="4"/>
  <c r="M232" i="4"/>
  <c r="L310" i="4"/>
  <c r="M171" i="4"/>
  <c r="L249" i="4"/>
  <c r="M254" i="4"/>
  <c r="J254" i="4"/>
  <c r="J919" i="4"/>
  <c r="N978" i="4"/>
  <c r="K984" i="4"/>
  <c r="J950" i="4"/>
  <c r="K232" i="4"/>
  <c r="K332" i="4"/>
  <c r="K433" i="4"/>
  <c r="J349" i="4"/>
  <c r="L349" i="4"/>
  <c r="M404" i="4"/>
  <c r="J287" i="4"/>
  <c r="M840" i="4"/>
  <c r="M989" i="4"/>
  <c r="K720" i="4"/>
  <c r="J332" i="4"/>
  <c r="N310" i="4"/>
  <c r="J488" i="4"/>
  <c r="J840" i="4"/>
  <c r="J984" i="4"/>
  <c r="N950" i="4"/>
  <c r="L913" i="4"/>
  <c r="K149" i="4"/>
  <c r="L405" i="4"/>
  <c r="M311" i="4"/>
  <c r="N232" i="4"/>
  <c r="N170" i="4"/>
  <c r="N427" i="4"/>
  <c r="N177" i="4"/>
  <c r="N148" i="4"/>
  <c r="J310" i="4"/>
  <c r="J433" i="4"/>
  <c r="N840" i="4"/>
  <c r="K913" i="4"/>
  <c r="K950" i="4"/>
  <c r="L723" i="4"/>
  <c r="K426" i="4"/>
  <c r="M488" i="4"/>
  <c r="M170" i="4"/>
  <c r="M427" i="4"/>
  <c r="M322" i="4"/>
  <c r="N248" i="4"/>
  <c r="N989" i="4"/>
  <c r="J171" i="4"/>
  <c r="K488" i="4"/>
  <c r="K349" i="4"/>
  <c r="K176" i="4"/>
  <c r="L348" i="4"/>
  <c r="M177" i="4"/>
  <c r="L176" i="4"/>
  <c r="N149" i="4"/>
  <c r="N720" i="4"/>
  <c r="M950" i="4"/>
  <c r="M978" i="4"/>
  <c r="L678" i="4"/>
  <c r="K677" i="4"/>
  <c r="K856" i="4"/>
  <c r="K828" i="4"/>
  <c r="L170" i="4"/>
  <c r="L984" i="4"/>
  <c r="K840" i="4"/>
  <c r="K978" i="4"/>
  <c r="M729" i="4"/>
  <c r="J764" i="4"/>
  <c r="K249" i="4"/>
  <c r="K432" i="4"/>
  <c r="K243" i="4"/>
  <c r="M176" i="4"/>
  <c r="M433" i="4"/>
  <c r="M149" i="4"/>
  <c r="N920" i="4"/>
  <c r="M405" i="4"/>
  <c r="M349" i="4"/>
  <c r="L911" i="4"/>
  <c r="L243" i="4"/>
  <c r="N176" i="4"/>
  <c r="N243" i="4"/>
  <c r="M758" i="4"/>
  <c r="L800" i="4"/>
  <c r="K895" i="4"/>
  <c r="J962" i="4"/>
  <c r="L187" i="4"/>
  <c r="K420" i="4"/>
  <c r="L259" i="4"/>
  <c r="J997" i="4"/>
  <c r="N109" i="4"/>
  <c r="J265" i="4"/>
  <c r="L442" i="4"/>
  <c r="K784" i="4"/>
  <c r="K248" i="4"/>
  <c r="N895" i="4"/>
  <c r="M186" i="4"/>
  <c r="L365" i="4"/>
  <c r="K270" i="4"/>
  <c r="M947" i="4"/>
  <c r="K448" i="4"/>
  <c r="N800" i="4"/>
  <c r="J812" i="4"/>
  <c r="J895" i="4"/>
  <c r="L962" i="4"/>
  <c r="M800" i="4"/>
  <c r="K800" i="4"/>
  <c r="K946" i="4"/>
  <c r="J800" i="4"/>
  <c r="K900" i="4"/>
  <c r="L879" i="4"/>
  <c r="N857" i="4"/>
  <c r="J773" i="4"/>
  <c r="M708" i="4"/>
  <c r="M722" i="4"/>
  <c r="K338" i="4"/>
  <c r="M187" i="4"/>
  <c r="M259" i="4"/>
  <c r="N303" i="4"/>
  <c r="N193" i="4"/>
  <c r="J326" i="4"/>
  <c r="J270" i="4"/>
  <c r="N784" i="4"/>
  <c r="K992" i="4"/>
  <c r="J193" i="4"/>
  <c r="L947" i="4"/>
  <c r="J986" i="4"/>
  <c r="K165" i="4"/>
  <c r="L449" i="4"/>
  <c r="J448" i="4"/>
  <c r="N338" i="4"/>
  <c r="N992" i="4"/>
  <c r="K947" i="4"/>
  <c r="J992" i="4"/>
  <c r="J443" i="4"/>
  <c r="K348" i="4"/>
  <c r="L265" i="4"/>
  <c r="L443" i="4"/>
  <c r="M192" i="4"/>
  <c r="M193" i="4"/>
  <c r="M164" i="4"/>
  <c r="N187" i="4"/>
  <c r="N365" i="4"/>
  <c r="N164" i="4"/>
  <c r="M109" i="4"/>
  <c r="J164" i="4"/>
  <c r="K997" i="4"/>
  <c r="N997" i="4"/>
  <c r="K962" i="4"/>
  <c r="N947" i="4"/>
  <c r="L875" i="4"/>
  <c r="K326" i="4"/>
  <c r="K442" i="4"/>
  <c r="K109" i="4"/>
  <c r="M265" i="4"/>
  <c r="N327" i="4"/>
  <c r="N186" i="4"/>
  <c r="L812" i="4"/>
  <c r="M846" i="4"/>
  <c r="L420" i="4"/>
  <c r="M443" i="4"/>
  <c r="M338" i="4"/>
  <c r="N449" i="4"/>
  <c r="J248" i="4"/>
  <c r="M728" i="4"/>
  <c r="M895" i="4"/>
  <c r="J958" i="4"/>
  <c r="L784" i="4"/>
  <c r="K986" i="4"/>
  <c r="J802" i="4"/>
  <c r="K259" i="4"/>
  <c r="K303" i="4"/>
  <c r="K193" i="4"/>
  <c r="K421" i="4"/>
  <c r="J348" i="4"/>
  <c r="M442" i="4"/>
  <c r="M270" i="4"/>
  <c r="M165" i="4"/>
  <c r="N192" i="4"/>
  <c r="M348" i="4"/>
  <c r="M992" i="4"/>
  <c r="N958" i="4"/>
  <c r="K958" i="4"/>
  <c r="L829" i="4"/>
  <c r="K265" i="4"/>
  <c r="M421" i="4"/>
  <c r="J259" i="4"/>
  <c r="J728" i="4"/>
  <c r="M962" i="4"/>
  <c r="M303" i="4"/>
  <c r="M448" i="4"/>
  <c r="M449" i="4"/>
  <c r="M420" i="4"/>
  <c r="J338" i="4"/>
  <c r="N270" i="4"/>
  <c r="N420" i="4"/>
  <c r="M365" i="4"/>
  <c r="J165" i="4"/>
  <c r="L997" i="4"/>
  <c r="J186" i="4"/>
  <c r="L986" i="4"/>
  <c r="L728" i="4"/>
  <c r="M958" i="4"/>
  <c r="K812" i="4"/>
  <c r="J187" i="4"/>
  <c r="M916" i="4"/>
  <c r="K327" i="4"/>
  <c r="K365" i="4"/>
  <c r="L109" i="4"/>
  <c r="L192" i="4"/>
  <c r="N442" i="4"/>
  <c r="K728" i="4"/>
  <c r="N986" i="4"/>
  <c r="J640" i="4"/>
  <c r="M327" i="4"/>
  <c r="M248" i="4"/>
  <c r="L303" i="4"/>
  <c r="J784" i="4"/>
  <c r="N890" i="4"/>
  <c r="K449" i="4"/>
  <c r="L327" i="4"/>
  <c r="N448" i="4"/>
  <c r="N165" i="4"/>
  <c r="M875" i="4"/>
  <c r="N812" i="4"/>
  <c r="K192" i="4"/>
  <c r="M326" i="4"/>
  <c r="L326" i="4"/>
  <c r="L186" i="4"/>
  <c r="N421" i="4"/>
  <c r="N875" i="4"/>
  <c r="M812" i="4"/>
  <c r="J654" i="4"/>
  <c r="K164" i="4"/>
  <c r="J421" i="4"/>
  <c r="J875" i="4"/>
  <c r="L839" i="4"/>
  <c r="J803" i="4"/>
  <c r="M752" i="4"/>
  <c r="K705" i="4"/>
  <c r="K976" i="4"/>
  <c r="L868" i="4"/>
  <c r="N976" i="4"/>
  <c r="M847" i="4"/>
  <c r="M976" i="4"/>
  <c r="J868" i="4"/>
  <c r="J976" i="4"/>
  <c r="N868" i="4"/>
  <c r="M982" i="4"/>
  <c r="L976" i="4"/>
  <c r="M868" i="4"/>
  <c r="K914" i="4"/>
  <c r="J871" i="4"/>
  <c r="N855" i="4"/>
  <c r="M882" i="4"/>
  <c r="K944" i="4"/>
  <c r="L928" i="4"/>
  <c r="M826" i="4"/>
  <c r="K960" i="4"/>
  <c r="K898" i="4"/>
  <c r="N852" i="4"/>
  <c r="L833" i="4"/>
  <c r="J750" i="4"/>
  <c r="K768" i="4"/>
  <c r="L838" i="4"/>
  <c r="N811" i="4"/>
  <c r="L866" i="4"/>
  <c r="M928" i="4"/>
  <c r="K928" i="4"/>
  <c r="N928" i="4"/>
  <c r="J928" i="4"/>
  <c r="M807" i="4"/>
  <c r="K748" i="4"/>
  <c r="K732" i="4"/>
  <c r="N796" i="4"/>
  <c r="N119" i="4"/>
  <c r="L313" i="4"/>
  <c r="M212" i="4"/>
  <c r="K469" i="4"/>
  <c r="K375" i="4"/>
  <c r="J798" i="4"/>
  <c r="J721" i="4"/>
  <c r="J810" i="4"/>
  <c r="J396" i="4"/>
  <c r="J789" i="4"/>
  <c r="K746" i="4"/>
  <c r="M375" i="4"/>
  <c r="K386" i="4"/>
  <c r="L374" i="4"/>
  <c r="L375" i="4"/>
  <c r="L296" i="4"/>
  <c r="J413" i="4"/>
  <c r="M469" i="4"/>
  <c r="J212" i="4"/>
  <c r="N118" i="4"/>
  <c r="K702" i="4"/>
  <c r="M213" i="4"/>
  <c r="L759" i="4"/>
  <c r="N140" i="4"/>
  <c r="K284" i="4"/>
  <c r="J357" i="4"/>
  <c r="J954" i="4"/>
  <c r="J122" i="4"/>
  <c r="J379" i="4"/>
  <c r="L123" i="4"/>
  <c r="J184" i="4"/>
  <c r="L378" i="4"/>
  <c r="M284" i="4"/>
  <c r="J128" i="4"/>
  <c r="M384" i="4"/>
  <c r="K129" i="4"/>
  <c r="K385" i="4"/>
  <c r="M184" i="4"/>
  <c r="M123" i="4"/>
  <c r="L457" i="4"/>
  <c r="M206" i="4"/>
  <c r="L379" i="4"/>
  <c r="N440" i="4"/>
  <c r="L357" i="4"/>
  <c r="N128" i="4"/>
  <c r="J440" i="4"/>
  <c r="J462" i="4"/>
  <c r="J378" i="4"/>
  <c r="M960" i="4"/>
  <c r="J500" i="4"/>
  <c r="N727" i="4"/>
  <c r="M737" i="4"/>
  <c r="L301" i="4"/>
  <c r="M451" i="4"/>
  <c r="N122" i="4"/>
  <c r="N284" i="4"/>
  <c r="N274" i="4"/>
  <c r="J356" i="4"/>
  <c r="M954" i="4"/>
  <c r="N1001" i="4"/>
  <c r="J385" i="4"/>
  <c r="M744" i="4"/>
  <c r="K184" i="4"/>
  <c r="K462" i="4"/>
  <c r="K356" i="4"/>
  <c r="M457" i="4"/>
  <c r="N385" i="4"/>
  <c r="J262" i="4"/>
  <c r="M923" i="4"/>
  <c r="J923" i="4"/>
  <c r="J129" i="4"/>
  <c r="K457" i="4"/>
  <c r="K123" i="4"/>
  <c r="K451" i="4"/>
  <c r="L195" i="4"/>
  <c r="M378" i="4"/>
  <c r="L440" i="4"/>
  <c r="L206" i="4"/>
  <c r="L239" i="4"/>
  <c r="N262" i="4"/>
  <c r="N123" i="4"/>
  <c r="K357" i="4"/>
  <c r="N960" i="4"/>
  <c r="N923" i="4"/>
  <c r="N744" i="4"/>
  <c r="K765" i="4"/>
  <c r="M730" i="4"/>
  <c r="N762" i="4"/>
  <c r="K384" i="4"/>
  <c r="L122" i="4"/>
  <c r="M128" i="4"/>
  <c r="L385" i="4"/>
  <c r="L274" i="4"/>
  <c r="N462" i="4"/>
  <c r="K954" i="4"/>
  <c r="M884" i="4"/>
  <c r="L965" i="4"/>
  <c r="J284" i="4"/>
  <c r="J384" i="4"/>
  <c r="J201" i="4"/>
  <c r="J239" i="4"/>
  <c r="J206" i="4"/>
  <c r="N954" i="4"/>
  <c r="L1001" i="4"/>
  <c r="N965" i="4"/>
  <c r="K262" i="4"/>
  <c r="K301" i="4"/>
  <c r="K239" i="4"/>
  <c r="K274" i="4"/>
  <c r="M440" i="4"/>
  <c r="L262" i="4"/>
  <c r="M379" i="4"/>
  <c r="M462" i="4"/>
  <c r="M239" i="4"/>
  <c r="L128" i="4"/>
  <c r="N384" i="4"/>
  <c r="K122" i="4"/>
  <c r="M129" i="4"/>
  <c r="N201" i="4"/>
  <c r="N378" i="4"/>
  <c r="J195" i="4"/>
  <c r="M1001" i="4"/>
  <c r="M965" i="4"/>
  <c r="L201" i="4"/>
  <c r="M356" i="4"/>
  <c r="N301" i="4"/>
  <c r="N195" i="4"/>
  <c r="J263" i="4"/>
  <c r="K884" i="4"/>
  <c r="L960" i="4"/>
  <c r="J884" i="4"/>
  <c r="K379" i="4"/>
  <c r="J301" i="4"/>
  <c r="L451" i="4"/>
  <c r="L263" i="4"/>
  <c r="L495" i="4"/>
  <c r="L884" i="4"/>
  <c r="L744" i="4"/>
  <c r="K263" i="4"/>
  <c r="M195" i="4"/>
  <c r="J274" i="4"/>
  <c r="J457" i="4"/>
  <c r="J495" i="4"/>
  <c r="L923" i="4"/>
  <c r="J960" i="4"/>
  <c r="K965" i="4"/>
  <c r="K206" i="4"/>
  <c r="K495" i="4"/>
  <c r="M201" i="4"/>
  <c r="M495" i="4"/>
  <c r="N263" i="4"/>
  <c r="N129" i="4"/>
  <c r="N357" i="4"/>
  <c r="K500" i="4"/>
  <c r="L694" i="4"/>
  <c r="M500" i="4"/>
  <c r="J451" i="4"/>
  <c r="K744" i="4"/>
  <c r="N699" i="4"/>
  <c r="M799" i="4"/>
  <c r="M751" i="4"/>
  <c r="L760" i="4"/>
  <c r="J787" i="4"/>
  <c r="L714" i="4"/>
  <c r="M747" i="4"/>
  <c r="J703" i="4"/>
  <c r="J792" i="4"/>
  <c r="L627" i="4"/>
  <c r="N818" i="4"/>
  <c r="N1397" i="4"/>
  <c r="M470" i="4"/>
  <c r="N470" i="4"/>
  <c r="N191" i="4"/>
  <c r="N336" i="4"/>
  <c r="J409" i="4"/>
  <c r="J214" i="4"/>
  <c r="K940" i="4"/>
  <c r="K927" i="4"/>
  <c r="N743" i="4"/>
  <c r="K492" i="4"/>
  <c r="K414" i="4"/>
  <c r="J253" i="4"/>
  <c r="L147" i="4"/>
  <c r="M153" i="4"/>
  <c r="L392" i="4"/>
  <c r="M158" i="4"/>
  <c r="M447" i="4"/>
  <c r="M482" i="4"/>
  <c r="L309" i="4"/>
  <c r="J471" i="4"/>
  <c r="N916" i="4"/>
  <c r="J912" i="4"/>
  <c r="K482" i="4"/>
  <c r="M331" i="4"/>
  <c r="M336" i="4"/>
  <c r="L191" i="4"/>
  <c r="N482" i="4"/>
  <c r="K988" i="4"/>
  <c r="N977" i="4"/>
  <c r="K331" i="4"/>
  <c r="K253" i="4"/>
  <c r="K337" i="4"/>
  <c r="K147" i="4"/>
  <c r="M136" i="4"/>
  <c r="L215" i="4"/>
  <c r="L331" i="4"/>
  <c r="M403" i="4"/>
  <c r="J392" i="4"/>
  <c r="J147" i="4"/>
  <c r="L916" i="4"/>
  <c r="L912" i="4"/>
  <c r="K153" i="4"/>
  <c r="N236" i="4"/>
  <c r="N158" i="4"/>
  <c r="J447" i="4"/>
  <c r="N927" i="4"/>
  <c r="L991" i="4"/>
  <c r="M988" i="4"/>
  <c r="L482" i="4"/>
  <c r="N153" i="4"/>
  <c r="N147" i="4"/>
  <c r="J336" i="4"/>
  <c r="M236" i="4"/>
  <c r="K891" i="4"/>
  <c r="J330" i="4"/>
  <c r="L897" i="4"/>
  <c r="N215" i="4"/>
  <c r="K214" i="4"/>
  <c r="K471" i="4"/>
  <c r="K330" i="4"/>
  <c r="K191" i="4"/>
  <c r="M471" i="4"/>
  <c r="N136" i="4"/>
  <c r="J158" i="4"/>
  <c r="J309" i="4"/>
  <c r="K897" i="4"/>
  <c r="M912" i="4"/>
  <c r="J891" i="4"/>
  <c r="J927" i="4"/>
  <c r="M309" i="4"/>
  <c r="K136" i="4"/>
  <c r="J492" i="4"/>
  <c r="L153" i="4"/>
  <c r="M337" i="4"/>
  <c r="N330" i="4"/>
  <c r="N447" i="4"/>
  <c r="N308" i="4"/>
  <c r="J215" i="4"/>
  <c r="J308" i="4"/>
  <c r="N688" i="4"/>
  <c r="K912" i="4"/>
  <c r="L236" i="4"/>
  <c r="L470" i="4"/>
  <c r="L414" i="4"/>
  <c r="L403" i="4"/>
  <c r="M409" i="4"/>
  <c r="M414" i="4"/>
  <c r="L337" i="4"/>
  <c r="M688" i="4"/>
  <c r="M991" i="4"/>
  <c r="N940" i="4"/>
  <c r="M891" i="4"/>
  <c r="J897" i="4"/>
  <c r="L977" i="4"/>
  <c r="M214" i="4"/>
  <c r="L136" i="4"/>
  <c r="L447" i="4"/>
  <c r="N214" i="4"/>
  <c r="L688" i="4"/>
  <c r="M927" i="4"/>
  <c r="M977" i="4"/>
  <c r="K158" i="4"/>
  <c r="K226" i="4"/>
  <c r="K403" i="4"/>
  <c r="M392" i="4"/>
  <c r="L330" i="4"/>
  <c r="M191" i="4"/>
  <c r="L253" i="4"/>
  <c r="M226" i="4"/>
  <c r="J403" i="4"/>
  <c r="K688" i="4"/>
  <c r="J916" i="4"/>
  <c r="J940" i="4"/>
  <c r="K409" i="4"/>
  <c r="K308" i="4"/>
  <c r="L471" i="4"/>
  <c r="L492" i="4"/>
  <c r="M308" i="4"/>
  <c r="N492" i="4"/>
  <c r="N414" i="4"/>
  <c r="N226" i="4"/>
  <c r="M253" i="4"/>
  <c r="L940" i="4"/>
  <c r="N988" i="4"/>
  <c r="J991" i="4"/>
  <c r="K470" i="4"/>
  <c r="N392" i="4"/>
  <c r="N337" i="4"/>
  <c r="N309" i="4"/>
  <c r="M897" i="4"/>
  <c r="K215" i="4"/>
  <c r="J988" i="4"/>
  <c r="N735" i="4"/>
  <c r="J860" i="4"/>
  <c r="N836" i="4"/>
  <c r="N738" i="4"/>
  <c r="M713" i="4"/>
  <c r="K461" i="4"/>
  <c r="J695" i="4"/>
  <c r="M282" i="4"/>
  <c r="J832" i="4"/>
  <c r="M797" i="4"/>
  <c r="L820" i="4"/>
  <c r="L686" i="4"/>
  <c r="M813" i="4"/>
  <c r="K820" i="4"/>
  <c r="J820" i="4"/>
  <c r="K804" i="4"/>
  <c r="M820" i="4"/>
  <c r="J757" i="4"/>
  <c r="J763" i="4"/>
  <c r="N820" i="4"/>
  <c r="L717" i="4"/>
  <c r="K753" i="4"/>
  <c r="M786" i="4"/>
  <c r="L668" i="4"/>
  <c r="J700" i="4"/>
  <c r="M771" i="4"/>
  <c r="K704" i="4"/>
  <c r="J704" i="4"/>
  <c r="J766" i="4"/>
  <c r="M704" i="4"/>
  <c r="L704" i="4"/>
  <c r="N704" i="4"/>
  <c r="M726" i="4"/>
  <c r="L785" i="4"/>
  <c r="K830" i="4"/>
  <c r="J814" i="4"/>
  <c r="J709" i="4"/>
  <c r="N778" i="4"/>
  <c r="J752" i="4"/>
  <c r="J788" i="4"/>
  <c r="N228" i="4"/>
  <c r="J229" i="4"/>
  <c r="M229" i="4"/>
  <c r="N804" i="4"/>
  <c r="L484" i="4"/>
  <c r="L312" i="4"/>
  <c r="J484" i="4"/>
  <c r="J412" i="4"/>
  <c r="K788" i="4"/>
  <c r="K323" i="4"/>
  <c r="K228" i="4"/>
  <c r="L111" i="4"/>
  <c r="N323" i="4"/>
  <c r="N229" i="4"/>
  <c r="M908" i="4"/>
  <c r="J804" i="4"/>
  <c r="J228" i="4"/>
  <c r="J760" i="4"/>
  <c r="L788" i="4"/>
  <c r="K908" i="4"/>
  <c r="M323" i="4"/>
  <c r="J323" i="4"/>
  <c r="M788" i="4"/>
  <c r="M697" i="4"/>
  <c r="M484" i="4"/>
  <c r="L229" i="4"/>
  <c r="M804" i="4"/>
  <c r="N484" i="4"/>
  <c r="N951" i="4"/>
  <c r="L908" i="4"/>
  <c r="L725" i="4"/>
  <c r="L228" i="4"/>
  <c r="N908" i="4"/>
  <c r="L804" i="4"/>
  <c r="N788" i="4"/>
  <c r="J736" i="4"/>
  <c r="N715" i="4"/>
  <c r="N761" i="4"/>
  <c r="J780" i="4"/>
  <c r="M760" i="4"/>
  <c r="J1653" i="4"/>
  <c r="J935" i="4"/>
  <c r="L428" i="4"/>
  <c r="N418" i="4"/>
  <c r="K345" i="4"/>
  <c r="N816" i="4"/>
  <c r="K959" i="4"/>
  <c r="K151" i="4"/>
  <c r="M418" i="4"/>
  <c r="M764" i="4"/>
  <c r="J933" i="4"/>
  <c r="J982" i="4"/>
  <c r="L497" i="4"/>
  <c r="L130" i="4"/>
  <c r="N933" i="4"/>
  <c r="N130" i="4"/>
  <c r="K911" i="4"/>
  <c r="L756" i="4"/>
  <c r="J143" i="4"/>
  <c r="N860" i="4"/>
  <c r="M876" i="4"/>
  <c r="J848" i="4"/>
  <c r="L282" i="4"/>
  <c r="N848" i="4"/>
  <c r="J953" i="4"/>
  <c r="M289" i="4"/>
  <c r="J178" i="4"/>
  <c r="J288" i="4"/>
  <c r="L953" i="4"/>
  <c r="K399" i="4"/>
  <c r="N261" i="4"/>
  <c r="K444" i="4"/>
  <c r="M188" i="4"/>
  <c r="L355" i="4"/>
  <c r="M283" i="4"/>
  <c r="M178" i="4"/>
  <c r="N434" i="4"/>
  <c r="L205" i="4"/>
  <c r="L344" i="4"/>
  <c r="N995" i="4"/>
  <c r="M461" i="4"/>
  <c r="N205" i="4"/>
  <c r="N143" i="4"/>
  <c r="M361" i="4"/>
  <c r="L964" i="4"/>
  <c r="M344" i="4"/>
  <c r="M860" i="4"/>
  <c r="M422" i="4"/>
  <c r="L188" i="4"/>
  <c r="N110" i="4"/>
  <c r="K995" i="4"/>
  <c r="L995" i="4"/>
  <c r="L876" i="4"/>
  <c r="M1622" i="4"/>
  <c r="K428" i="4"/>
  <c r="K383" i="4"/>
  <c r="N383" i="4"/>
  <c r="M189" i="4"/>
  <c r="M824" i="4"/>
  <c r="K836" i="4"/>
  <c r="L764" i="4"/>
  <c r="K998" i="4"/>
  <c r="J768" i="4"/>
  <c r="L707" i="4"/>
  <c r="K189" i="4"/>
  <c r="K162" i="4"/>
  <c r="J172" i="4"/>
  <c r="L339" i="4"/>
  <c r="L150" i="4"/>
  <c r="N266" i="4"/>
  <c r="N350" i="4"/>
  <c r="J245" i="4"/>
  <c r="L768" i="4"/>
  <c r="J824" i="4"/>
  <c r="J836" i="4"/>
  <c r="L987" i="4"/>
  <c r="K824" i="4"/>
  <c r="L998" i="4"/>
  <c r="K406" i="4"/>
  <c r="K350" i="4"/>
  <c r="M407" i="4"/>
  <c r="M266" i="4"/>
  <c r="N406" i="4"/>
  <c r="N172" i="4"/>
  <c r="J383" i="4"/>
  <c r="N764" i="4"/>
  <c r="N824" i="4"/>
  <c r="N956" i="4"/>
  <c r="K756" i="4"/>
  <c r="K339" i="4"/>
  <c r="L407" i="4"/>
  <c r="L189" i="4"/>
  <c r="M273" i="4"/>
  <c r="L350" i="4"/>
  <c r="L273" i="4"/>
  <c r="L162" i="4"/>
  <c r="M768" i="4"/>
  <c r="M816" i="4"/>
  <c r="M935" i="4"/>
  <c r="L772" i="4"/>
  <c r="K328" i="4"/>
  <c r="K172" i="4"/>
  <c r="J445" i="4"/>
  <c r="M244" i="4"/>
  <c r="N328" i="4"/>
  <c r="N345" i="4"/>
  <c r="J150" i="4"/>
  <c r="N929" i="4"/>
  <c r="K816" i="4"/>
  <c r="L929" i="4"/>
  <c r="N917" i="4"/>
  <c r="M987" i="4"/>
  <c r="K764" i="4"/>
  <c r="M836" i="4"/>
  <c r="M406" i="4"/>
  <c r="L267" i="4"/>
  <c r="M383" i="4"/>
  <c r="L127" i="4"/>
  <c r="J418" i="4"/>
  <c r="N244" i="4"/>
  <c r="J272" i="4"/>
  <c r="J345" i="4"/>
  <c r="J350" i="4"/>
  <c r="J244" i="4"/>
  <c r="K917" i="4"/>
  <c r="J959" i="4"/>
  <c r="K935" i="4"/>
  <c r="L272" i="4"/>
  <c r="N151" i="4"/>
  <c r="N445" i="4"/>
  <c r="N127" i="4"/>
  <c r="J328" i="4"/>
  <c r="M428" i="4"/>
  <c r="N768" i="4"/>
  <c r="J929" i="4"/>
  <c r="J917" i="4"/>
  <c r="M929" i="4"/>
  <c r="K956" i="4"/>
  <c r="N267" i="4"/>
  <c r="M245" i="4"/>
  <c r="N273" i="4"/>
  <c r="M998" i="4"/>
  <c r="J987" i="4"/>
  <c r="K127" i="4"/>
  <c r="K150" i="4"/>
  <c r="K445" i="4"/>
  <c r="K273" i="4"/>
  <c r="M151" i="4"/>
  <c r="N339" i="4"/>
  <c r="J127" i="4"/>
  <c r="M445" i="4"/>
  <c r="M956" i="4"/>
  <c r="L935" i="4"/>
  <c r="K418" i="4"/>
  <c r="K245" i="4"/>
  <c r="L244" i="4"/>
  <c r="M328" i="4"/>
  <c r="M345" i="4"/>
  <c r="L406" i="4"/>
  <c r="L266" i="4"/>
  <c r="L172" i="4"/>
  <c r="M162" i="4"/>
  <c r="M339" i="4"/>
  <c r="N150" i="4"/>
  <c r="N428" i="4"/>
  <c r="N272" i="4"/>
  <c r="J151" i="4"/>
  <c r="M917" i="4"/>
  <c r="L956" i="4"/>
  <c r="K272" i="4"/>
  <c r="N162" i="4"/>
  <c r="M959" i="4"/>
  <c r="J266" i="4"/>
  <c r="M1895" i="4"/>
  <c r="J189" i="4"/>
  <c r="M267" i="4"/>
  <c r="N245" i="4"/>
  <c r="L836" i="4"/>
  <c r="N987" i="4"/>
  <c r="L816" i="4"/>
  <c r="K267" i="4"/>
  <c r="J998" i="4"/>
  <c r="J407" i="4"/>
  <c r="N959" i="4"/>
  <c r="K407" i="4"/>
  <c r="M159" i="4"/>
  <c r="N104" i="4"/>
  <c r="L961" i="4"/>
  <c r="J121" i="4"/>
  <c r="N872" i="4"/>
  <c r="K282" i="4"/>
  <c r="K288" i="4"/>
  <c r="K361" i="4"/>
  <c r="K299" i="4"/>
  <c r="K366" i="4"/>
  <c r="K355" i="4"/>
  <c r="K260" i="4"/>
  <c r="M296" i="4"/>
  <c r="M234" i="4"/>
  <c r="M143" i="4"/>
  <c r="L157" i="4"/>
  <c r="L143" i="4"/>
  <c r="L496" i="4"/>
  <c r="M468" i="4"/>
  <c r="N491" i="4"/>
  <c r="N477" i="4"/>
  <c r="N355" i="4"/>
  <c r="J240" i="4"/>
  <c r="J105" i="4"/>
  <c r="N386" i="4"/>
  <c r="J374" i="4"/>
  <c r="M413" i="4"/>
  <c r="J366" i="4"/>
  <c r="J468" i="4"/>
  <c r="M939" i="4"/>
  <c r="N944" i="4"/>
  <c r="J964" i="4"/>
  <c r="N964" i="4"/>
  <c r="L967" i="4"/>
  <c r="M995" i="4"/>
  <c r="M716" i="4"/>
  <c r="M756" i="4"/>
  <c r="K971" i="4"/>
  <c r="K860" i="4"/>
  <c r="N953" i="4"/>
  <c r="K276" i="4"/>
  <c r="K396" i="4"/>
  <c r="K413" i="4"/>
  <c r="M374" i="4"/>
  <c r="M313" i="4"/>
  <c r="L234" i="4"/>
  <c r="M241" i="4"/>
  <c r="J130" i="4"/>
  <c r="N157" i="4"/>
  <c r="M261" i="4"/>
  <c r="N496" i="4"/>
  <c r="M140" i="4"/>
  <c r="J110" i="4"/>
  <c r="N828" i="4"/>
  <c r="J490" i="4"/>
  <c r="N939" i="4"/>
  <c r="J876" i="4"/>
  <c r="M971" i="4"/>
  <c r="K374" i="4"/>
  <c r="K423" i="4"/>
  <c r="K434" i="4"/>
  <c r="J461" i="4"/>
  <c r="J444" i="4"/>
  <c r="M423" i="4"/>
  <c r="L235" i="4"/>
  <c r="M240" i="4"/>
  <c r="N166" i="4"/>
  <c r="N167" i="4"/>
  <c r="L178" i="4"/>
  <c r="N105" i="4"/>
  <c r="N490" i="4"/>
  <c r="N188" i="4"/>
  <c r="N497" i="4"/>
  <c r="J115" i="4"/>
  <c r="J828" i="4"/>
  <c r="M953" i="4"/>
  <c r="M828" i="4"/>
  <c r="L828" i="4"/>
  <c r="K422" i="4"/>
  <c r="K105" i="4"/>
  <c r="K490" i="4"/>
  <c r="K110" i="4"/>
  <c r="K496" i="4"/>
  <c r="M318" i="4"/>
  <c r="L283" i="4"/>
  <c r="M288" i="4"/>
  <c r="M305" i="4"/>
  <c r="M307" i="4"/>
  <c r="L240" i="4"/>
  <c r="N235" i="4"/>
  <c r="J296" i="4"/>
  <c r="J118" i="4"/>
  <c r="J375" i="4"/>
  <c r="J497" i="4"/>
  <c r="J469" i="4"/>
  <c r="M848" i="4"/>
  <c r="N832" i="4"/>
  <c r="M911" i="4"/>
  <c r="K939" i="4"/>
  <c r="K497" i="4"/>
  <c r="J140" i="4"/>
  <c r="L469" i="4"/>
  <c r="L468" i="4"/>
  <c r="L422" i="4"/>
  <c r="L423" i="4"/>
  <c r="L361" i="4"/>
  <c r="L318" i="4"/>
  <c r="N468" i="4"/>
  <c r="N178" i="4"/>
  <c r="J423" i="4"/>
  <c r="J422" i="4"/>
  <c r="K848" i="4"/>
  <c r="M832" i="4"/>
  <c r="K852" i="4"/>
  <c r="L971" i="4"/>
  <c r="L832" i="4"/>
  <c r="L716" i="4"/>
  <c r="K651" i="4"/>
  <c r="K119" i="4"/>
  <c r="K491" i="4"/>
  <c r="K157" i="4"/>
  <c r="K130" i="4"/>
  <c r="J157" i="4"/>
  <c r="M118" i="4"/>
  <c r="M119" i="4"/>
  <c r="L438" i="4"/>
  <c r="M366" i="4"/>
  <c r="L351" i="4"/>
  <c r="L288" i="4"/>
  <c r="M260" i="4"/>
  <c r="L241" i="4"/>
  <c r="L213" i="4"/>
  <c r="N283" i="4"/>
  <c r="J344" i="4"/>
  <c r="N194" i="4"/>
  <c r="J166" i="4"/>
  <c r="M205" i="4"/>
  <c r="J260" i="4"/>
  <c r="M888" i="4"/>
  <c r="N756" i="4"/>
  <c r="J911" i="4"/>
  <c r="M679" i="4"/>
  <c r="M439" i="4"/>
  <c r="K140" i="4"/>
  <c r="K213" i="4"/>
  <c r="J188" i="4"/>
  <c r="M351" i="4"/>
  <c r="L396" i="4"/>
  <c r="L366" i="4"/>
  <c r="M386" i="4"/>
  <c r="M355" i="4"/>
  <c r="N296" i="4"/>
  <c r="N240" i="4"/>
  <c r="J313" i="4"/>
  <c r="J119" i="4"/>
  <c r="K933" i="4"/>
  <c r="J234" i="4"/>
  <c r="J939" i="4"/>
  <c r="K899" i="4"/>
  <c r="J756" i="4"/>
  <c r="N876" i="4"/>
  <c r="M899" i="4"/>
  <c r="M964" i="4"/>
  <c r="J899" i="4"/>
  <c r="K118" i="4"/>
  <c r="K167" i="4"/>
  <c r="K205" i="4"/>
  <c r="M166" i="4"/>
  <c r="M167" i="4"/>
  <c r="M105" i="4"/>
  <c r="M490" i="4"/>
  <c r="M491" i="4"/>
  <c r="L413" i="4"/>
  <c r="L399" i="4"/>
  <c r="L289" i="4"/>
  <c r="N234" i="4"/>
  <c r="N318" i="4"/>
  <c r="N241" i="4"/>
  <c r="J496" i="4"/>
  <c r="J351" i="4"/>
  <c r="N899" i="4"/>
  <c r="L905" i="4"/>
  <c r="N911" i="4"/>
  <c r="N967" i="4"/>
  <c r="J477" i="4"/>
  <c r="L194" i="4"/>
  <c r="K221" i="4"/>
  <c r="K212" i="4"/>
  <c r="M182" i="4"/>
  <c r="M121" i="4"/>
  <c r="M399" i="4"/>
  <c r="L444" i="4"/>
  <c r="M434" i="4"/>
  <c r="L415" i="4"/>
  <c r="N344" i="4"/>
  <c r="L261" i="4"/>
  <c r="J361" i="4"/>
  <c r="J213" i="4"/>
  <c r="J167" i="4"/>
  <c r="K905" i="4"/>
  <c r="N982" i="4"/>
  <c r="J282" i="4"/>
  <c r="J944" i="4"/>
  <c r="J241" i="4"/>
  <c r="M844" i="4"/>
  <c r="L982" i="4"/>
  <c r="K888" i="4"/>
  <c r="K415" i="4"/>
  <c r="K166" i="4"/>
  <c r="K261" i="4"/>
  <c r="L212" i="4"/>
  <c r="L460" i="4"/>
  <c r="L461" i="4"/>
  <c r="M450" i="4"/>
  <c r="N313" i="4"/>
  <c r="N289" i="4"/>
  <c r="J399" i="4"/>
  <c r="J307" i="4"/>
  <c r="J905" i="4"/>
  <c r="M905" i="4"/>
  <c r="J967" i="4"/>
  <c r="J235" i="4"/>
  <c r="M299" i="4"/>
  <c r="K235" i="4"/>
  <c r="K307" i="4"/>
  <c r="L121" i="4"/>
  <c r="J386" i="4"/>
  <c r="N396" i="4"/>
  <c r="N382" i="4"/>
  <c r="N351" i="4"/>
  <c r="N307" i="4"/>
  <c r="M933" i="4"/>
  <c r="L944" i="4"/>
  <c r="J289" i="4"/>
  <c r="J971" i="4"/>
  <c r="N204" i="4"/>
  <c r="M110" i="4"/>
  <c r="L491" i="4"/>
  <c r="J318" i="4"/>
  <c r="K967" i="4"/>
  <c r="M944" i="4"/>
  <c r="J883" i="4"/>
  <c r="J305" i="4"/>
  <c r="K716" i="4"/>
  <c r="L780" i="4"/>
  <c r="J283" i="4"/>
  <c r="L260" i="4"/>
  <c r="J434" i="4"/>
  <c r="N444" i="4"/>
  <c r="J716" i="4"/>
  <c r="M883" i="4"/>
  <c r="M237" i="4"/>
  <c r="L292" i="4"/>
  <c r="J626" i="4"/>
  <c r="J672" i="4"/>
  <c r="J724" i="4"/>
  <c r="K137" i="4"/>
  <c r="M740" i="4"/>
  <c r="K142" i="4"/>
  <c r="L466" i="4"/>
  <c r="N476" i="4"/>
  <c r="M907" i="4"/>
  <c r="J980" i="4"/>
  <c r="L131" i="4"/>
  <c r="L314" i="4"/>
  <c r="N199" i="4"/>
  <c r="J387" i="4"/>
  <c r="K903" i="4"/>
  <c r="L393" i="4"/>
  <c r="M293" i="4"/>
  <c r="N466" i="4"/>
  <c r="K969" i="4"/>
  <c r="K321" i="4"/>
  <c r="J903" i="4"/>
  <c r="M856" i="4"/>
  <c r="J315" i="4"/>
  <c r="N724" i="4"/>
  <c r="L431" i="4"/>
  <c r="N120" i="4"/>
  <c r="J131" i="4"/>
  <c r="K724" i="4"/>
  <c r="K159" i="4"/>
  <c r="M455" i="4"/>
  <c r="M315" i="4"/>
  <c r="L137" i="4"/>
  <c r="M321" i="4"/>
  <c r="M194" i="4"/>
  <c r="M371" i="4"/>
  <c r="J450" i="4"/>
  <c r="L210" i="4"/>
  <c r="N220" i="4"/>
  <c r="N493" i="4"/>
  <c r="N398" i="4"/>
  <c r="N371" i="4"/>
  <c r="M460" i="4"/>
  <c r="N210" i="4"/>
  <c r="N980" i="4"/>
  <c r="J852" i="4"/>
  <c r="N740" i="4"/>
  <c r="J740" i="4"/>
  <c r="M724" i="4"/>
  <c r="L864" i="4"/>
  <c r="K292" i="4"/>
  <c r="K175" i="4"/>
  <c r="M210" i="4"/>
  <c r="M387" i="4"/>
  <c r="L304" i="4"/>
  <c r="J466" i="4"/>
  <c r="N377" i="4"/>
  <c r="N298" i="4"/>
  <c r="N299" i="4"/>
  <c r="N387" i="4"/>
  <c r="N276" i="4"/>
  <c r="N277" i="4"/>
  <c r="M476" i="4"/>
  <c r="J415" i="4"/>
  <c r="J454" i="4"/>
  <c r="M780" i="4"/>
  <c r="N961" i="4"/>
  <c r="N867" i="4"/>
  <c r="J975" i="4"/>
  <c r="K961" i="4"/>
  <c r="M852" i="4"/>
  <c r="L975" i="4"/>
  <c r="J493" i="4"/>
  <c r="J142" i="4"/>
  <c r="J221" i="4"/>
  <c r="M360" i="4"/>
  <c r="L182" i="4"/>
  <c r="M382" i="4"/>
  <c r="L299" i="4"/>
  <c r="L204" i="4"/>
  <c r="L159" i="4"/>
  <c r="L320" i="4"/>
  <c r="N393" i="4"/>
  <c r="N314" i="4"/>
  <c r="L277" i="4"/>
  <c r="N315" i="4"/>
  <c r="N292" i="4"/>
  <c r="N293" i="4"/>
  <c r="J360" i="4"/>
  <c r="J431" i="4"/>
  <c r="J183" i="4"/>
  <c r="N844" i="4"/>
  <c r="M969" i="4"/>
  <c r="K907" i="4"/>
  <c r="J961" i="4"/>
  <c r="K867" i="4"/>
  <c r="K740" i="4"/>
  <c r="K438" i="4"/>
  <c r="J237" i="4"/>
  <c r="M183" i="4"/>
  <c r="M376" i="4"/>
  <c r="L198" i="4"/>
  <c r="L439" i="4"/>
  <c r="M398" i="4"/>
  <c r="L315" i="4"/>
  <c r="L220" i="4"/>
  <c r="L175" i="4"/>
  <c r="M115" i="4"/>
  <c r="M276" i="4"/>
  <c r="N438" i="4"/>
  <c r="L293" i="4"/>
  <c r="N221" i="4"/>
  <c r="N126" i="4"/>
  <c r="N115" i="4"/>
  <c r="J376" i="4"/>
  <c r="J438" i="4"/>
  <c r="J844" i="4"/>
  <c r="L867" i="4"/>
  <c r="L852" i="4"/>
  <c r="J969" i="4"/>
  <c r="J864" i="4"/>
  <c r="L454" i="4"/>
  <c r="L476" i="4"/>
  <c r="K454" i="4"/>
  <c r="K360" i="4"/>
  <c r="J460" i="4"/>
  <c r="M199" i="4"/>
  <c r="L455" i="4"/>
  <c r="L477" i="4"/>
  <c r="M131" i="4"/>
  <c r="M292" i="4"/>
  <c r="J194" i="4"/>
  <c r="N454" i="4"/>
  <c r="N237" i="4"/>
  <c r="N142" i="4"/>
  <c r="N304" i="4"/>
  <c r="N131" i="4"/>
  <c r="M204" i="4"/>
  <c r="N883" i="4"/>
  <c r="J888" i="4"/>
  <c r="K780" i="4"/>
  <c r="N983" i="4"/>
  <c r="K972" i="4"/>
  <c r="J983" i="4"/>
  <c r="L856" i="4"/>
  <c r="K439" i="4"/>
  <c r="K376" i="4"/>
  <c r="K460" i="4"/>
  <c r="J476" i="4"/>
  <c r="L493" i="4"/>
  <c r="J210" i="4"/>
  <c r="N121" i="4"/>
  <c r="N415" i="4"/>
  <c r="N320" i="4"/>
  <c r="M220" i="4"/>
  <c r="J159" i="4"/>
  <c r="N780" i="4"/>
  <c r="N969" i="4"/>
  <c r="L931" i="4"/>
  <c r="N888" i="4"/>
  <c r="K931" i="4"/>
  <c r="K450" i="4"/>
  <c r="K371" i="4"/>
  <c r="M104" i="4"/>
  <c r="L360" i="4"/>
  <c r="M126" i="4"/>
  <c r="L382" i="4"/>
  <c r="N137" i="4"/>
  <c r="N431" i="4"/>
  <c r="J304" i="4"/>
  <c r="J104" i="4"/>
  <c r="J175" i="4"/>
  <c r="J182" i="4"/>
  <c r="L903" i="4"/>
  <c r="N975" i="4"/>
  <c r="K975" i="4"/>
  <c r="M980" i="4"/>
  <c r="J321" i="4"/>
  <c r="K455" i="4"/>
  <c r="K182" i="4"/>
  <c r="K382" i="4"/>
  <c r="K466" i="4"/>
  <c r="K387" i="4"/>
  <c r="K277" i="4"/>
  <c r="J204" i="4"/>
  <c r="M120" i="4"/>
  <c r="L183" i="4"/>
  <c r="L376" i="4"/>
  <c r="M142" i="4"/>
  <c r="L398" i="4"/>
  <c r="L305" i="4"/>
  <c r="N439" i="4"/>
  <c r="J320" i="4"/>
  <c r="J120" i="4"/>
  <c r="J198" i="4"/>
  <c r="M477" i="4"/>
  <c r="J276" i="4"/>
  <c r="M872" i="4"/>
  <c r="L983" i="4"/>
  <c r="J298" i="4"/>
  <c r="L907" i="4"/>
  <c r="J856" i="4"/>
  <c r="M983" i="4"/>
  <c r="L972" i="4"/>
  <c r="L724" i="4"/>
  <c r="K844" i="4"/>
  <c r="L371" i="4"/>
  <c r="M377" i="4"/>
  <c r="L199" i="4"/>
  <c r="L221" i="4"/>
  <c r="L321" i="4"/>
  <c r="N198" i="4"/>
  <c r="N455" i="4"/>
  <c r="N305" i="4"/>
  <c r="J377" i="4"/>
  <c r="M493" i="4"/>
  <c r="J277" i="4"/>
  <c r="J199" i="4"/>
  <c r="N864" i="4"/>
  <c r="J314" i="4"/>
  <c r="N856" i="4"/>
  <c r="M972" i="4"/>
  <c r="M175" i="4"/>
  <c r="J220" i="4"/>
  <c r="K183" i="4"/>
  <c r="K120" i="4"/>
  <c r="K377" i="4"/>
  <c r="K298" i="4"/>
  <c r="K115" i="4"/>
  <c r="M393" i="4"/>
  <c r="L104" i="4"/>
  <c r="L237" i="4"/>
  <c r="J393" i="4"/>
  <c r="J293" i="4"/>
  <c r="M864" i="4"/>
  <c r="M931" i="4"/>
  <c r="K872" i="4"/>
  <c r="J867" i="4"/>
  <c r="K314" i="4"/>
  <c r="K304" i="4"/>
  <c r="M298" i="4"/>
  <c r="L126" i="4"/>
  <c r="J126" i="4"/>
  <c r="J398" i="4"/>
  <c r="M903" i="4"/>
  <c r="L740" i="4"/>
  <c r="K980" i="4"/>
  <c r="K198" i="4"/>
  <c r="K320" i="4"/>
  <c r="M431" i="4"/>
  <c r="L450" i="4"/>
  <c r="J872" i="4"/>
  <c r="L883" i="4"/>
  <c r="J972" i="4"/>
  <c r="J931" i="4"/>
  <c r="M137" i="4"/>
  <c r="J625" i="4"/>
  <c r="J907" i="4"/>
  <c r="J665" i="4"/>
  <c r="M419" i="4"/>
  <c r="J252" i="4"/>
  <c r="M352" i="4"/>
  <c r="K207" i="4"/>
  <c r="M487" i="4"/>
  <c r="N487" i="4"/>
  <c r="L985" i="4"/>
  <c r="N353" i="4"/>
  <c r="M463" i="4"/>
  <c r="K425" i="4"/>
  <c r="K325" i="4"/>
  <c r="L408" i="4"/>
  <c r="K921" i="4"/>
  <c r="M163" i="4"/>
  <c r="L352" i="4"/>
  <c r="N252" i="4"/>
  <c r="N936" i="4"/>
  <c r="K353" i="4"/>
  <c r="L430" i="4"/>
  <c r="N425" i="4"/>
  <c r="K486" i="4"/>
  <c r="K430" i="4"/>
  <c r="M408" i="4"/>
  <c r="L486" i="4"/>
  <c r="L152" i="4"/>
  <c r="L347" i="4"/>
  <c r="N325" i="4"/>
  <c r="J408" i="4"/>
  <c r="M985" i="4"/>
  <c r="K943" i="4"/>
  <c r="J346" i="4"/>
  <c r="K736" i="4"/>
  <c r="M486" i="4"/>
  <c r="K347" i="4"/>
  <c r="L419" i="4"/>
  <c r="M324" i="4"/>
  <c r="J498" i="4"/>
  <c r="N430" i="4"/>
  <c r="J352" i="4"/>
  <c r="J487" i="4"/>
  <c r="M943" i="4"/>
  <c r="N748" i="4"/>
  <c r="L900" i="4"/>
  <c r="J230" i="4"/>
  <c r="K324" i="4"/>
  <c r="M230" i="4"/>
  <c r="M174" i="4"/>
  <c r="L498" i="4"/>
  <c r="J419" i="4"/>
  <c r="M748" i="4"/>
  <c r="K916" i="4"/>
  <c r="M936" i="4"/>
  <c r="K230" i="4"/>
  <c r="K269" i="4"/>
  <c r="K174" i="4"/>
  <c r="L163" i="4"/>
  <c r="M152" i="4"/>
  <c r="L230" i="4"/>
  <c r="L252" i="4"/>
  <c r="M353" i="4"/>
  <c r="N408" i="4"/>
  <c r="N269" i="4"/>
  <c r="J152" i="4"/>
  <c r="N736" i="4"/>
  <c r="J900" i="4"/>
  <c r="N921" i="4"/>
  <c r="L325" i="4"/>
  <c r="J269" i="4"/>
  <c r="M498" i="4"/>
  <c r="J242" i="4"/>
  <c r="N174" i="4"/>
  <c r="J463" i="4"/>
  <c r="N242" i="4"/>
  <c r="J163" i="4"/>
  <c r="J430" i="4"/>
  <c r="M736" i="4"/>
  <c r="N900" i="4"/>
  <c r="K949" i="4"/>
  <c r="J925" i="4"/>
  <c r="K498" i="4"/>
  <c r="M347" i="4"/>
  <c r="L425" i="4"/>
  <c r="L242" i="4"/>
  <c r="M252" i="4"/>
  <c r="J231" i="4"/>
  <c r="N949" i="4"/>
  <c r="M900" i="4"/>
  <c r="J353" i="4"/>
  <c r="K169" i="4"/>
  <c r="N231" i="4"/>
  <c r="N347" i="4"/>
  <c r="K996" i="4"/>
  <c r="K352" i="4"/>
  <c r="L346" i="4"/>
  <c r="N486" i="4"/>
  <c r="N152" i="4"/>
  <c r="M269" i="4"/>
  <c r="J325" i="4"/>
  <c r="L736" i="4"/>
  <c r="L174" i="4"/>
  <c r="N169" i="4"/>
  <c r="J921" i="4"/>
  <c r="K487" i="4"/>
  <c r="K231" i="4"/>
  <c r="K463" i="4"/>
  <c r="K419" i="4"/>
  <c r="L324" i="4"/>
  <c r="M242" i="4"/>
  <c r="J207" i="4"/>
  <c r="J324" i="4"/>
  <c r="M996" i="4"/>
  <c r="M921" i="4"/>
  <c r="J748" i="4"/>
  <c r="L949" i="4"/>
  <c r="N925" i="4"/>
  <c r="M425" i="4"/>
  <c r="L169" i="4"/>
  <c r="L463" i="4"/>
  <c r="M949" i="4"/>
  <c r="L925" i="4"/>
  <c r="N985" i="4"/>
  <c r="K925" i="4"/>
  <c r="L996" i="4"/>
  <c r="J943" i="4"/>
  <c r="J999" i="4"/>
  <c r="L706" i="4"/>
  <c r="K163" i="4"/>
  <c r="K985" i="4"/>
  <c r="L943" i="4"/>
  <c r="N999" i="4"/>
  <c r="N996" i="4"/>
  <c r="L999" i="4"/>
  <c r="K999" i="4"/>
  <c r="L748" i="4"/>
  <c r="M169" i="4"/>
  <c r="L231" i="4"/>
  <c r="L207" i="4"/>
  <c r="L936" i="4"/>
  <c r="K936" i="4"/>
  <c r="L655" i="4"/>
  <c r="N207" i="4"/>
  <c r="K346" i="4"/>
  <c r="M346" i="4"/>
  <c r="K1404" i="4"/>
  <c r="L1660" i="4"/>
  <c r="L1673" i="4"/>
  <c r="N342" i="4"/>
  <c r="J1000" i="4"/>
  <c r="J203" i="4"/>
  <c r="J281" i="4"/>
  <c r="M342" i="4"/>
  <c r="L208" i="4"/>
  <c r="M672" i="4"/>
  <c r="N994" i="4"/>
  <c r="K286" i="4"/>
  <c r="N459" i="4"/>
  <c r="L181" i="4"/>
  <c r="M1000" i="4"/>
  <c r="K437" i="4"/>
  <c r="N264" i="4"/>
  <c r="L436" i="4"/>
  <c r="L108" i="4"/>
  <c r="K381" i="4"/>
  <c r="M281" i="4"/>
  <c r="M459" i="4"/>
  <c r="M319" i="4"/>
  <c r="M209" i="4"/>
  <c r="J319" i="4"/>
  <c r="N672" i="4"/>
  <c r="L792" i="4"/>
  <c r="K937" i="4"/>
  <c r="J937" i="4"/>
  <c r="L859" i="4"/>
  <c r="K792" i="4"/>
  <c r="K125" i="4"/>
  <c r="L437" i="4"/>
  <c r="M203" i="4"/>
  <c r="M286" i="4"/>
  <c r="L459" i="4"/>
  <c r="M437" i="4"/>
  <c r="N364" i="4"/>
  <c r="J464" i="4"/>
  <c r="L672" i="4"/>
  <c r="N937" i="4"/>
  <c r="N966" i="4"/>
  <c r="L937" i="4"/>
  <c r="L275" i="4"/>
  <c r="M464" i="4"/>
  <c r="N203" i="4"/>
  <c r="N464" i="4"/>
  <c r="J343" i="4"/>
  <c r="M381" i="4"/>
  <c r="J465" i="4"/>
  <c r="K672" i="4"/>
  <c r="M792" i="4"/>
  <c r="N851" i="4"/>
  <c r="N792" i="4"/>
  <c r="K281" i="4"/>
  <c r="K458" i="4"/>
  <c r="K181" i="4"/>
  <c r="L343" i="4"/>
  <c r="L203" i="4"/>
  <c r="L381" i="4"/>
  <c r="M354" i="4"/>
  <c r="M436" i="4"/>
  <c r="N108" i="4"/>
  <c r="N319" i="4"/>
  <c r="J208" i="4"/>
  <c r="N437" i="4"/>
  <c r="L732" i="4"/>
  <c r="N915" i="4"/>
  <c r="J955" i="4"/>
  <c r="M859" i="4"/>
  <c r="K1000" i="4"/>
  <c r="K342" i="4"/>
  <c r="M458" i="4"/>
  <c r="L281" i="4"/>
  <c r="L458" i="4"/>
  <c r="M208" i="4"/>
  <c r="M180" i="4"/>
  <c r="N208" i="4"/>
  <c r="K859" i="4"/>
  <c r="L851" i="4"/>
  <c r="K994" i="4"/>
  <c r="K202" i="4"/>
  <c r="L125" i="4"/>
  <c r="M732" i="4"/>
  <c r="K851" i="4"/>
  <c r="M955" i="4"/>
  <c r="N955" i="4"/>
  <c r="K464" i="4"/>
  <c r="M264" i="4"/>
  <c r="M202" i="4"/>
  <c r="L202" i="4"/>
  <c r="M181" i="4"/>
  <c r="N732" i="4"/>
  <c r="M851" i="4"/>
  <c r="M994" i="4"/>
  <c r="L364" i="4"/>
  <c r="N343" i="4"/>
  <c r="N275" i="4"/>
  <c r="N181" i="4"/>
  <c r="J264" i="4"/>
  <c r="J915" i="4"/>
  <c r="J732" i="4"/>
  <c r="K319" i="4"/>
  <c r="J364" i="4"/>
  <c r="L342" i="4"/>
  <c r="N381" i="4"/>
  <c r="M125" i="4"/>
  <c r="J286" i="4"/>
  <c r="L994" i="4"/>
  <c r="N859" i="4"/>
  <c r="M915" i="4"/>
  <c r="J354" i="4"/>
  <c r="N436" i="4"/>
  <c r="L915" i="4"/>
  <c r="L955" i="4"/>
  <c r="M966" i="4"/>
  <c r="J459" i="4"/>
  <c r="K343" i="4"/>
  <c r="K180" i="4"/>
  <c r="J108" i="4"/>
  <c r="L180" i="4"/>
  <c r="L286" i="4"/>
  <c r="L465" i="4"/>
  <c r="N125" i="4"/>
  <c r="N180" i="4"/>
  <c r="J436" i="4"/>
  <c r="N1000" i="4"/>
  <c r="J458" i="4"/>
  <c r="K364" i="4"/>
  <c r="K264" i="4"/>
  <c r="K108" i="4"/>
  <c r="K354" i="4"/>
  <c r="N209" i="4"/>
  <c r="N465" i="4"/>
  <c r="K465" i="4"/>
  <c r="M275" i="4"/>
  <c r="L209" i="4"/>
  <c r="J202" i="4"/>
  <c r="K966" i="4"/>
  <c r="K275" i="4"/>
  <c r="N354" i="4"/>
  <c r="J209" i="4"/>
  <c r="L966" i="4"/>
  <c r="J219" i="4"/>
  <c r="N297" i="4"/>
  <c r="N302" i="4"/>
  <c r="M335" i="4"/>
  <c r="M843" i="4"/>
  <c r="L475" i="4"/>
  <c r="L370" i="4"/>
  <c r="L219" i="4"/>
  <c r="L114" i="4"/>
  <c r="L796" i="4"/>
  <c r="M380" i="4"/>
  <c r="M124" i="4"/>
  <c r="J297" i="4"/>
  <c r="K481" i="4"/>
  <c r="K225" i="4"/>
  <c r="K370" i="4"/>
  <c r="K114" i="4"/>
  <c r="L280" i="4"/>
  <c r="K963" i="4"/>
  <c r="J696" i="4"/>
  <c r="M312" i="4"/>
  <c r="M257" i="4"/>
  <c r="L146" i="4"/>
  <c r="L402" i="4"/>
  <c r="M772" i="4"/>
  <c r="J257" i="4"/>
  <c r="M629" i="4"/>
  <c r="M696" i="4"/>
  <c r="K134" i="4"/>
  <c r="K111" i="4"/>
  <c r="K256" i="4"/>
  <c r="L990" i="4"/>
  <c r="M951" i="4"/>
  <c r="J979" i="4"/>
  <c r="M948" i="4"/>
  <c r="K367" i="4"/>
  <c r="K329" i="4"/>
  <c r="M251" i="4"/>
  <c r="M256" i="4"/>
  <c r="J402" i="4"/>
  <c r="N367" i="4"/>
  <c r="K752" i="4"/>
  <c r="L951" i="4"/>
  <c r="J251" i="4"/>
  <c r="K485" i="4"/>
  <c r="L391" i="4"/>
  <c r="L429" i="4"/>
  <c r="L257" i="4"/>
  <c r="J146" i="4"/>
  <c r="N312" i="4"/>
  <c r="N250" i="4"/>
  <c r="N429" i="4"/>
  <c r="N111" i="4"/>
  <c r="N760" i="4"/>
  <c r="M990" i="4"/>
  <c r="K429" i="4"/>
  <c r="M250" i="4"/>
  <c r="L135" i="4"/>
  <c r="L412" i="4"/>
  <c r="L173" i="4"/>
  <c r="N173" i="4"/>
  <c r="N256" i="4"/>
  <c r="M429" i="4"/>
  <c r="N948" i="4"/>
  <c r="J920" i="4"/>
  <c r="K250" i="4"/>
  <c r="K173" i="4"/>
  <c r="L390" i="4"/>
  <c r="L156" i="4"/>
  <c r="N391" i="4"/>
  <c r="J256" i="4"/>
  <c r="J951" i="4"/>
  <c r="K948" i="4"/>
  <c r="K334" i="4"/>
  <c r="M391" i="4"/>
  <c r="L134" i="4"/>
  <c r="M334" i="4"/>
  <c r="N135" i="4"/>
  <c r="N485" i="4"/>
  <c r="K772" i="4"/>
  <c r="K391" i="4"/>
  <c r="K135" i="4"/>
  <c r="M390" i="4"/>
  <c r="M135" i="4"/>
  <c r="L329" i="4"/>
  <c r="M402" i="4"/>
  <c r="N334" i="4"/>
  <c r="J329" i="4"/>
  <c r="M156" i="4"/>
  <c r="M412" i="4"/>
  <c r="K760" i="4"/>
  <c r="L752" i="4"/>
  <c r="J250" i="4"/>
  <c r="N990" i="4"/>
  <c r="M134" i="4"/>
  <c r="M146" i="4"/>
  <c r="N772" i="4"/>
  <c r="M979" i="4"/>
  <c r="K979" i="4"/>
  <c r="K312" i="4"/>
  <c r="K257" i="4"/>
  <c r="N251" i="4"/>
  <c r="L920" i="4"/>
  <c r="L485" i="4"/>
  <c r="M329" i="4"/>
  <c r="L251" i="4"/>
  <c r="M111" i="4"/>
  <c r="M367" i="4"/>
  <c r="N412" i="4"/>
  <c r="J485" i="4"/>
  <c r="K990" i="4"/>
  <c r="L979" i="4"/>
  <c r="K146" i="4"/>
  <c r="K402" i="4"/>
  <c r="N156" i="4"/>
  <c r="J134" i="4"/>
  <c r="J334" i="4"/>
  <c r="L948" i="4"/>
  <c r="N390" i="4"/>
  <c r="M173" i="4"/>
  <c r="J367" i="4"/>
  <c r="J390" i="4"/>
  <c r="N752" i="4"/>
  <c r="K920" i="4"/>
  <c r="M920" i="4"/>
  <c r="J772" i="4"/>
  <c r="K156" i="4"/>
  <c r="L103" i="4"/>
  <c r="M219" i="4"/>
  <c r="M475" i="4"/>
  <c r="N124" i="4"/>
  <c r="N380" i="4"/>
  <c r="M141" i="4"/>
  <c r="M796" i="4"/>
  <c r="L974" i="4"/>
  <c r="K280" i="4"/>
  <c r="L359" i="4"/>
  <c r="M297" i="4"/>
  <c r="N280" i="4"/>
  <c r="K696" i="4"/>
  <c r="K335" i="4"/>
  <c r="M291" i="4"/>
  <c r="N103" i="4"/>
  <c r="N359" i="4"/>
  <c r="N218" i="4"/>
  <c r="N474" i="4"/>
  <c r="N197" i="4"/>
  <c r="J280" i="4"/>
  <c r="M397" i="4"/>
  <c r="N963" i="4"/>
  <c r="M893" i="4"/>
  <c r="N896" i="4"/>
  <c r="K796" i="4"/>
  <c r="N974" i="4"/>
  <c r="K102" i="4"/>
  <c r="K358" i="4"/>
  <c r="K291" i="4"/>
  <c r="J141" i="4"/>
  <c r="J397" i="4"/>
  <c r="J335" i="4"/>
  <c r="J796" i="4"/>
  <c r="L843" i="4"/>
  <c r="N893" i="4"/>
  <c r="K480" i="4"/>
  <c r="M453" i="4"/>
  <c r="M197" i="4"/>
  <c r="M974" i="4"/>
  <c r="K924" i="4"/>
  <c r="N924" i="4"/>
  <c r="J225" i="4"/>
  <c r="J974" i="4"/>
  <c r="K397" i="4"/>
  <c r="K224" i="4"/>
  <c r="M114" i="4"/>
  <c r="M370" i="4"/>
  <c r="N114" i="4"/>
  <c r="N370" i="4"/>
  <c r="J358" i="4"/>
  <c r="L893" i="4"/>
  <c r="J924" i="4"/>
  <c r="N710" i="4"/>
  <c r="K141" i="4"/>
  <c r="J224" i="4"/>
  <c r="J480" i="4"/>
  <c r="J102" i="4"/>
  <c r="J481" i="4"/>
  <c r="J196" i="4"/>
  <c r="J452" i="4"/>
  <c r="K475" i="4"/>
  <c r="L297" i="4"/>
  <c r="L224" i="4"/>
  <c r="L480" i="4"/>
  <c r="N102" i="4"/>
  <c r="N358" i="4"/>
  <c r="N291" i="4"/>
  <c r="K219" i="4"/>
  <c r="K302" i="4"/>
  <c r="L453" i="4"/>
  <c r="M102" i="4"/>
  <c r="M358" i="4"/>
  <c r="L196" i="4"/>
  <c r="L452" i="4"/>
  <c r="M224" i="4"/>
  <c r="M480" i="4"/>
  <c r="L302" i="4"/>
  <c r="L225" i="4"/>
  <c r="L481" i="4"/>
  <c r="N225" i="4"/>
  <c r="N481" i="4"/>
  <c r="J291" i="4"/>
  <c r="M896" i="4"/>
  <c r="M924" i="4"/>
  <c r="N636" i="4"/>
  <c r="J624" i="4"/>
  <c r="K196" i="4"/>
  <c r="M103" i="4"/>
  <c r="M359" i="4"/>
  <c r="M302" i="4"/>
  <c r="L124" i="4"/>
  <c r="L380" i="4"/>
  <c r="L197" i="4"/>
  <c r="N453" i="4"/>
  <c r="K896" i="4"/>
  <c r="J475" i="4"/>
  <c r="K452" i="4"/>
  <c r="J103" i="4"/>
  <c r="L696" i="4"/>
  <c r="N843" i="4"/>
  <c r="J896" i="4"/>
  <c r="K380" i="4"/>
  <c r="L218" i="4"/>
  <c r="L474" i="4"/>
  <c r="N141" i="4"/>
  <c r="N397" i="4"/>
  <c r="N335" i="4"/>
  <c r="N196" i="4"/>
  <c r="N452" i="4"/>
  <c r="N696" i="4"/>
  <c r="J218" i="4"/>
  <c r="J474" i="4"/>
  <c r="M963" i="4"/>
  <c r="K843" i="4"/>
  <c r="K648" i="4"/>
  <c r="K124" i="4"/>
  <c r="K359" i="4"/>
  <c r="K453" i="4"/>
  <c r="J197" i="4"/>
  <c r="J893" i="4"/>
  <c r="K579" i="4"/>
  <c r="K218" i="4"/>
  <c r="K474" i="4"/>
  <c r="J963" i="4"/>
  <c r="M606" i="4"/>
  <c r="L581" i="4"/>
  <c r="N611" i="4"/>
  <c r="L638" i="4"/>
  <c r="N623" i="4"/>
  <c r="L640" i="4"/>
  <c r="L632" i="4"/>
  <c r="L624" i="4"/>
  <c r="K624" i="4"/>
  <c r="K640" i="4"/>
  <c r="M584" i="4"/>
  <c r="L645" i="4"/>
  <c r="N667" i="4"/>
  <c r="K659" i="4"/>
  <c r="M624" i="4"/>
  <c r="L621" i="4"/>
  <c r="M640" i="4"/>
  <c r="N624" i="4"/>
  <c r="K605" i="4"/>
  <c r="N640" i="4"/>
  <c r="K641" i="4"/>
  <c r="M616" i="4"/>
  <c r="J1308" i="4"/>
  <c r="M598" i="4"/>
  <c r="M664" i="4"/>
  <c r="N1944" i="4"/>
  <c r="J628" i="4"/>
  <c r="K664" i="4"/>
  <c r="N664" i="4"/>
  <c r="L664" i="4"/>
  <c r="J664" i="4"/>
  <c r="L600" i="4"/>
  <c r="N600" i="4"/>
  <c r="N616" i="4"/>
  <c r="N648" i="4"/>
  <c r="J616" i="4"/>
  <c r="M568" i="4"/>
  <c r="J662" i="4"/>
  <c r="J646" i="4"/>
  <c r="J600" i="4"/>
  <c r="J622" i="4"/>
  <c r="J1980" i="4"/>
  <c r="M600" i="4"/>
  <c r="M1926" i="4"/>
  <c r="M1972" i="4"/>
  <c r="M663" i="4"/>
  <c r="K600" i="4"/>
  <c r="K616" i="4"/>
  <c r="N572" i="4"/>
  <c r="L616" i="4"/>
  <c r="N1997" i="4"/>
  <c r="K552" i="4"/>
  <c r="M648" i="4"/>
  <c r="N554" i="4"/>
  <c r="M610" i="4"/>
  <c r="M637" i="4"/>
  <c r="J648" i="4"/>
  <c r="L570" i="4"/>
  <c r="L648" i="4"/>
  <c r="K1908" i="4"/>
  <c r="J692" i="4"/>
  <c r="J574" i="4"/>
  <c r="L671" i="4"/>
  <c r="J684" i="4"/>
  <c r="J617" i="4"/>
  <c r="M693" i="4"/>
  <c r="M589" i="4"/>
  <c r="N650" i="4"/>
  <c r="N669" i="4"/>
  <c r="K634" i="4"/>
  <c r="K599" i="4"/>
  <c r="K681" i="4"/>
  <c r="L1990" i="4"/>
  <c r="L614" i="4"/>
  <c r="K635" i="4"/>
  <c r="J657" i="4"/>
  <c r="J644" i="4"/>
  <c r="J683" i="4"/>
  <c r="L673" i="4"/>
  <c r="J619" i="4"/>
  <c r="L682" i="4"/>
  <c r="N603" i="4"/>
  <c r="M633" i="4"/>
  <c r="L609" i="4"/>
  <c r="N596" i="4"/>
  <c r="N553" i="4"/>
  <c r="L643" i="4"/>
  <c r="M666" i="4"/>
  <c r="N558" i="4"/>
  <c r="J658" i="4"/>
  <c r="L620" i="4"/>
  <c r="N639" i="4"/>
  <c r="J595" i="4"/>
  <c r="L656" i="4"/>
  <c r="J656" i="4"/>
  <c r="K615" i="4"/>
  <c r="J642" i="4"/>
  <c r="N656" i="4"/>
  <c r="J583" i="4"/>
  <c r="M656" i="4"/>
  <c r="L602" i="4"/>
  <c r="J608" i="4"/>
  <c r="L630" i="4"/>
  <c r="K613" i="4"/>
  <c r="N632" i="4"/>
  <c r="N608" i="4"/>
  <c r="L608" i="4"/>
  <c r="K632" i="4"/>
  <c r="J652" i="4"/>
  <c r="J632" i="4"/>
  <c r="M632" i="4"/>
  <c r="J685" i="4"/>
  <c r="K608" i="4"/>
  <c r="M612" i="4"/>
  <c r="L601" i="4"/>
  <c r="M608" i="4"/>
  <c r="N1975" i="4"/>
  <c r="K1649" i="4"/>
  <c r="J631" i="4"/>
  <c r="L687" i="4"/>
  <c r="N649" i="4"/>
  <c r="J1986" i="4"/>
  <c r="L582" i="4"/>
  <c r="K1996" i="4"/>
  <c r="N594" i="4"/>
  <c r="M689" i="4"/>
  <c r="M597" i="4"/>
  <c r="L670" i="4"/>
  <c r="L653" i="4"/>
  <c r="L1297" i="4"/>
  <c r="N592" i="4"/>
  <c r="J1809" i="4"/>
  <c r="L1991" i="4"/>
  <c r="K1959" i="4"/>
  <c r="M1992" i="4"/>
  <c r="N618" i="4"/>
  <c r="N1993" i="4"/>
  <c r="N1948" i="4"/>
  <c r="K647" i="4"/>
  <c r="J1982" i="4"/>
  <c r="K1976" i="4"/>
  <c r="N1974" i="4"/>
  <c r="J661" i="4"/>
  <c r="N593" i="4"/>
  <c r="N585" i="4"/>
  <c r="J592" i="4"/>
  <c r="J1994" i="4"/>
  <c r="N675" i="4"/>
  <c r="L569" i="4"/>
  <c r="N1936" i="4"/>
  <c r="J1959" i="4"/>
  <c r="L1959" i="4"/>
  <c r="L1780" i="4"/>
  <c r="N1991" i="4"/>
  <c r="J1482" i="4"/>
  <c r="M1709" i="4"/>
  <c r="J2001" i="4"/>
  <c r="M586" i="4"/>
  <c r="K1991" i="4"/>
  <c r="J1875" i="4"/>
  <c r="M1991" i="4"/>
  <c r="K1847" i="4"/>
  <c r="L1955" i="4"/>
  <c r="L592" i="4"/>
  <c r="N1959" i="4"/>
  <c r="N705" i="4"/>
  <c r="M1959" i="4"/>
  <c r="M705" i="4"/>
  <c r="L1934" i="4"/>
  <c r="M592" i="4"/>
  <c r="M567" i="4"/>
  <c r="J1991" i="4"/>
  <c r="L1763" i="4"/>
  <c r="L705" i="4"/>
  <c r="J705" i="4"/>
  <c r="L1627" i="4"/>
  <c r="K592" i="4"/>
  <c r="K1973" i="4"/>
  <c r="K1368" i="4"/>
  <c r="J1965" i="4"/>
  <c r="J604" i="4"/>
  <c r="J833" i="4"/>
  <c r="L1676" i="4"/>
  <c r="K1420" i="4"/>
  <c r="K1941" i="4"/>
  <c r="J1933" i="4"/>
  <c r="N564" i="4"/>
  <c r="N1964" i="4"/>
  <c r="N1922" i="4"/>
  <c r="L1963" i="4"/>
  <c r="J676" i="4"/>
  <c r="K690" i="4"/>
  <c r="L590" i="4"/>
  <c r="M660" i="4"/>
  <c r="M674" i="4"/>
  <c r="K1949" i="4"/>
  <c r="K585" i="4"/>
  <c r="N1999" i="4"/>
  <c r="J841" i="4"/>
  <c r="J1989" i="4"/>
  <c r="J1981" i="4"/>
  <c r="N591" i="4"/>
  <c r="L1950" i="4"/>
  <c r="M1947" i="4"/>
  <c r="N1575" i="4"/>
  <c r="K594" i="4"/>
  <c r="M1967" i="4"/>
  <c r="L1967" i="4"/>
  <c r="K1872" i="4"/>
  <c r="J1957" i="4"/>
  <c r="N588" i="4"/>
  <c r="K1987" i="4"/>
  <c r="N1979" i="4"/>
  <c r="K1851" i="4"/>
  <c r="K562" i="4"/>
  <c r="L578" i="4"/>
  <c r="L1998" i="4"/>
  <c r="M1966" i="4"/>
  <c r="K1977" i="4"/>
  <c r="J550" i="4"/>
  <c r="K1967" i="4"/>
  <c r="M2000" i="4"/>
  <c r="M563" i="4"/>
  <c r="M587" i="4"/>
  <c r="N1967" i="4"/>
  <c r="J1967" i="4"/>
  <c r="J1962" i="4"/>
  <c r="K1988" i="4"/>
  <c r="M1985" i="4"/>
  <c r="J1935" i="4"/>
  <c r="M594" i="4"/>
  <c r="N659" i="4"/>
  <c r="N787" i="4"/>
  <c r="J659" i="4"/>
  <c r="K1951" i="4"/>
  <c r="J1958" i="4"/>
  <c r="N1946" i="4"/>
  <c r="L1951" i="4"/>
  <c r="M1983" i="4"/>
  <c r="M1927" i="4"/>
  <c r="K1983" i="4"/>
  <c r="J1983" i="4"/>
  <c r="N1983" i="4"/>
  <c r="L1983" i="4"/>
  <c r="J1995" i="4"/>
  <c r="J540" i="4"/>
  <c r="J1951" i="4"/>
  <c r="M1951" i="4"/>
  <c r="N1951" i="4"/>
  <c r="J1975" i="4"/>
  <c r="K1975" i="4"/>
  <c r="L1975" i="4"/>
  <c r="M1975" i="4"/>
  <c r="L1393" i="4"/>
  <c r="N1935" i="4"/>
  <c r="M1935" i="4"/>
  <c r="L1935" i="4"/>
  <c r="K1935" i="4"/>
  <c r="N501" i="4"/>
  <c r="N573" i="4"/>
  <c r="N1928" i="4"/>
  <c r="K573" i="4"/>
  <c r="J573" i="4"/>
  <c r="L573" i="4"/>
  <c r="L1943" i="4"/>
  <c r="M573" i="4"/>
  <c r="K1789" i="4"/>
  <c r="L1930" i="4"/>
  <c r="N1954" i="4"/>
  <c r="L757" i="4"/>
  <c r="K629" i="4"/>
  <c r="L1961" i="4"/>
  <c r="L1927" i="4"/>
  <c r="L1515" i="4"/>
  <c r="J1925" i="4"/>
  <c r="N1931" i="4"/>
  <c r="M1968" i="4"/>
  <c r="M1921" i="4"/>
  <c r="N1971" i="4"/>
  <c r="L1884" i="4"/>
  <c r="M1932" i="4"/>
  <c r="N1978" i="4"/>
  <c r="K1960" i="4"/>
  <c r="K1942" i="4"/>
  <c r="K1919" i="4"/>
  <c r="M1969" i="4"/>
  <c r="L1923" i="4"/>
  <c r="K1945" i="4"/>
  <c r="K1937" i="4"/>
  <c r="J1282" i="4"/>
  <c r="N1929" i="4"/>
  <c r="N831" i="4"/>
  <c r="L1939" i="4"/>
  <c r="L1907" i="4"/>
  <c r="J1781" i="4"/>
  <c r="N1845" i="4"/>
  <c r="M1795" i="4"/>
  <c r="L1920" i="4"/>
  <c r="J1984" i="4"/>
  <c r="L1956" i="4"/>
  <c r="K1943" i="4"/>
  <c r="N1943" i="4"/>
  <c r="J1943" i="4"/>
  <c r="K1940" i="4"/>
  <c r="J1927" i="4"/>
  <c r="M1943" i="4"/>
  <c r="L1999" i="4"/>
  <c r="J1953" i="4"/>
  <c r="M1999" i="4"/>
  <c r="J1999" i="4"/>
  <c r="K1999" i="4"/>
  <c r="K1927" i="4"/>
  <c r="N1927" i="4"/>
  <c r="J1903" i="4"/>
  <c r="M1970" i="4"/>
  <c r="M1952" i="4"/>
  <c r="J1765" i="4"/>
  <c r="L1896" i="4"/>
  <c r="M1831" i="4"/>
  <c r="J1354" i="4"/>
  <c r="J1938" i="4"/>
  <c r="J1799" i="4"/>
  <c r="N1883" i="4"/>
  <c r="M1924" i="4"/>
  <c r="M1819" i="4"/>
  <c r="N1807" i="4"/>
  <c r="M1811" i="4"/>
  <c r="M1799" i="4"/>
  <c r="K1678" i="4"/>
  <c r="N815" i="4"/>
  <c r="N687" i="4"/>
  <c r="K842" i="4"/>
  <c r="N700" i="4"/>
  <c r="L1877" i="4"/>
  <c r="K687" i="4"/>
  <c r="N825" i="4"/>
  <c r="L842" i="4"/>
  <c r="L1873" i="4"/>
  <c r="J878" i="4"/>
  <c r="N750" i="4"/>
  <c r="L779" i="4"/>
  <c r="K779" i="4"/>
  <c r="L825" i="4"/>
  <c r="K815" i="4"/>
  <c r="N877" i="4"/>
  <c r="L553" i="4"/>
  <c r="K622" i="4"/>
  <c r="K1611" i="4"/>
  <c r="J1837" i="4"/>
  <c r="M645" i="4"/>
  <c r="K1915" i="4"/>
  <c r="N1356" i="4"/>
  <c r="M1845" i="4"/>
  <c r="M1911" i="4"/>
  <c r="M773" i="4"/>
  <c r="N1587" i="4"/>
  <c r="J1647" i="4"/>
  <c r="M1391" i="4"/>
  <c r="J1741" i="4"/>
  <c r="N1485" i="4"/>
  <c r="L1837" i="4"/>
  <c r="K1901" i="4"/>
  <c r="L1885" i="4"/>
  <c r="M803" i="4"/>
  <c r="M579" i="4"/>
  <c r="J543" i="4"/>
  <c r="K1745" i="4"/>
  <c r="J1489" i="4"/>
  <c r="J1823" i="4"/>
  <c r="N2000" i="4"/>
  <c r="M914" i="4"/>
  <c r="L1578" i="4"/>
  <c r="J1839" i="4"/>
  <c r="N1789" i="4"/>
  <c r="L633" i="4"/>
  <c r="K751" i="4"/>
  <c r="L1953" i="4"/>
  <c r="J1659" i="4"/>
  <c r="N633" i="4"/>
  <c r="M623" i="4"/>
  <c r="M1923" i="4"/>
  <c r="K1706" i="4"/>
  <c r="J587" i="4"/>
  <c r="K1792" i="4"/>
  <c r="L1638" i="4"/>
  <c r="J889" i="4"/>
  <c r="M685" i="4"/>
  <c r="K761" i="4"/>
  <c r="N587" i="4"/>
  <c r="K633" i="4"/>
  <c r="L1402" i="4"/>
  <c r="K715" i="4"/>
  <c r="L1569" i="4"/>
  <c r="L1992" i="4"/>
  <c r="J633" i="4"/>
  <c r="K563" i="4"/>
  <c r="J1532" i="4"/>
  <c r="J1754" i="4"/>
  <c r="M879" i="4"/>
  <c r="L623" i="4"/>
  <c r="L1435" i="4"/>
  <c r="L1775" i="4"/>
  <c r="N563" i="4"/>
  <c r="K1550" i="4"/>
  <c r="J1909" i="4"/>
  <c r="K578" i="4"/>
  <c r="K821" i="4"/>
  <c r="M822" i="4"/>
  <c r="J641" i="4"/>
  <c r="M759" i="4"/>
  <c r="M1907" i="4"/>
  <c r="N786" i="4"/>
  <c r="M658" i="4"/>
  <c r="N595" i="4"/>
  <c r="J769" i="4"/>
  <c r="L1891" i="4"/>
  <c r="L1899" i="4"/>
  <c r="K693" i="4"/>
  <c r="L658" i="4"/>
  <c r="J2000" i="4"/>
  <c r="K769" i="4"/>
  <c r="N644" i="4"/>
  <c r="L914" i="4"/>
  <c r="K759" i="4"/>
  <c r="M723" i="4"/>
  <c r="J1434" i="4"/>
  <c r="K658" i="4"/>
  <c r="N769" i="4"/>
  <c r="N641" i="4"/>
  <c r="K631" i="4"/>
  <c r="N914" i="4"/>
  <c r="M641" i="4"/>
  <c r="N821" i="4"/>
  <c r="M595" i="4"/>
  <c r="N658" i="4"/>
  <c r="K2000" i="4"/>
  <c r="M694" i="4"/>
  <c r="J1828" i="4"/>
  <c r="M1287" i="4"/>
  <c r="J759" i="4"/>
  <c r="J914" i="4"/>
  <c r="K595" i="4"/>
  <c r="L2000" i="4"/>
  <c r="J786" i="4"/>
  <c r="K723" i="4"/>
  <c r="N1907" i="4"/>
  <c r="N759" i="4"/>
  <c r="N694" i="4"/>
  <c r="M769" i="4"/>
  <c r="K1907" i="4"/>
  <c r="L1804" i="4"/>
  <c r="K1548" i="4"/>
  <c r="J1907" i="4"/>
  <c r="L641" i="4"/>
  <c r="L786" i="4"/>
  <c r="M631" i="4"/>
  <c r="K694" i="4"/>
  <c r="N631" i="4"/>
  <c r="K786" i="4"/>
  <c r="N1691" i="4"/>
  <c r="J694" i="4"/>
  <c r="K644" i="4"/>
  <c r="K1683" i="4"/>
  <c r="M1427" i="4"/>
  <c r="M1743" i="4"/>
  <c r="M1581" i="4"/>
  <c r="J1919" i="4"/>
  <c r="K726" i="4"/>
  <c r="N946" i="4"/>
  <c r="M755" i="4"/>
  <c r="J1372" i="4"/>
  <c r="J755" i="4"/>
  <c r="N690" i="4"/>
  <c r="K1364" i="4"/>
  <c r="L946" i="4"/>
  <c r="N1612" i="4"/>
  <c r="K673" i="4"/>
  <c r="J1348" i="4"/>
  <c r="L690" i="4"/>
  <c r="M690" i="4"/>
  <c r="N791" i="4"/>
  <c r="J690" i="4"/>
  <c r="L1805" i="4"/>
  <c r="N725" i="4"/>
  <c r="M627" i="4"/>
  <c r="L818" i="4"/>
  <c r="L801" i="4"/>
  <c r="N598" i="4"/>
  <c r="L755" i="4"/>
  <c r="M818" i="4"/>
  <c r="J1546" i="4"/>
  <c r="N673" i="4"/>
  <c r="N801" i="4"/>
  <c r="K1739" i="4"/>
  <c r="J1867" i="4"/>
  <c r="M673" i="4"/>
  <c r="M801" i="4"/>
  <c r="J673" i="4"/>
  <c r="J818" i="4"/>
  <c r="K801" i="4"/>
  <c r="N1723" i="4"/>
  <c r="N627" i="4"/>
  <c r="K818" i="4"/>
  <c r="N1919" i="4"/>
  <c r="N1875" i="4"/>
  <c r="J1898" i="4"/>
  <c r="L1514" i="4"/>
  <c r="M946" i="4"/>
  <c r="M1919" i="4"/>
  <c r="K627" i="4"/>
  <c r="L1919" i="4"/>
  <c r="M1874" i="4"/>
  <c r="M791" i="4"/>
  <c r="J946" i="4"/>
  <c r="J627" i="4"/>
  <c r="L1575" i="4"/>
  <c r="J887" i="4"/>
  <c r="K1652" i="4"/>
  <c r="M1396" i="4"/>
  <c r="K1712" i="4"/>
  <c r="M1456" i="4"/>
  <c r="K887" i="4"/>
  <c r="N1823" i="4"/>
  <c r="L693" i="4"/>
  <c r="L542" i="4"/>
  <c r="M1931" i="4"/>
  <c r="M1961" i="4"/>
  <c r="L1825" i="4"/>
  <c r="M821" i="4"/>
  <c r="N1817" i="4"/>
  <c r="N1924" i="4"/>
  <c r="J1566" i="4"/>
  <c r="M774" i="4"/>
  <c r="M1791" i="4"/>
  <c r="J1843" i="4"/>
  <c r="L1853" i="4"/>
  <c r="J1803" i="4"/>
  <c r="L1829" i="4"/>
  <c r="J1665" i="4"/>
  <c r="J1409" i="4"/>
  <c r="K1333" i="4"/>
  <c r="K1885" i="4"/>
  <c r="L1895" i="4"/>
  <c r="J1895" i="4"/>
  <c r="K2001" i="4"/>
  <c r="J1650" i="4"/>
  <c r="M1783" i="4"/>
  <c r="M665" i="4"/>
  <c r="K1895" i="4"/>
  <c r="L665" i="4"/>
  <c r="N1895" i="4"/>
  <c r="M1690" i="4"/>
  <c r="L1755" i="4"/>
  <c r="L1773" i="4"/>
  <c r="J1849" i="4"/>
  <c r="N1614" i="4"/>
  <c r="L1869" i="4"/>
  <c r="K718" i="4"/>
  <c r="K1658" i="4"/>
  <c r="K665" i="4"/>
  <c r="L1838" i="4"/>
  <c r="N1787" i="4"/>
  <c r="L1901" i="4"/>
  <c r="J1922" i="4"/>
  <c r="L1771" i="4"/>
  <c r="N826" i="4"/>
  <c r="J799" i="4"/>
  <c r="N862" i="4"/>
  <c r="M1891" i="4"/>
  <c r="J681" i="4"/>
  <c r="L763" i="4"/>
  <c r="L613" i="4"/>
  <c r="J1779" i="4"/>
  <c r="N763" i="4"/>
  <c r="N2001" i="4"/>
  <c r="M1899" i="4"/>
  <c r="J635" i="4"/>
  <c r="L1964" i="4"/>
  <c r="J771" i="4"/>
  <c r="N1320" i="4"/>
  <c r="L1333" i="4"/>
  <c r="L1783" i="4"/>
  <c r="K1829" i="4"/>
  <c r="J1333" i="4"/>
  <c r="J817" i="4"/>
  <c r="M1920" i="4"/>
  <c r="M692" i="4"/>
  <c r="L1665" i="4"/>
  <c r="J1775" i="4"/>
  <c r="L742" i="4"/>
  <c r="K869" i="4"/>
  <c r="L817" i="4"/>
  <c r="L1926" i="4"/>
  <c r="N807" i="4"/>
  <c r="J643" i="4"/>
  <c r="K706" i="4"/>
  <c r="N799" i="4"/>
  <c r="L574" i="4"/>
  <c r="J807" i="4"/>
  <c r="J613" i="4"/>
  <c r="N692" i="4"/>
  <c r="N1665" i="4"/>
  <c r="J1926" i="4"/>
  <c r="N1920" i="4"/>
  <c r="L1971" i="4"/>
  <c r="J1783" i="4"/>
  <c r="L1972" i="4"/>
  <c r="K1909" i="4"/>
  <c r="K1979" i="4"/>
  <c r="N1764" i="4"/>
  <c r="L1675" i="4"/>
  <c r="L1905" i="4"/>
  <c r="K1628" i="4"/>
  <c r="N1897" i="4"/>
  <c r="K1641" i="4"/>
  <c r="N1918" i="4"/>
  <c r="J1662" i="4"/>
  <c r="J1406" i="4"/>
  <c r="N1748" i="4"/>
  <c r="K1492" i="4"/>
  <c r="M1552" i="4"/>
  <c r="K1296" i="4"/>
  <c r="J1910" i="4"/>
  <c r="J706" i="4"/>
  <c r="K807" i="4"/>
  <c r="N771" i="4"/>
  <c r="K1775" i="4"/>
  <c r="M742" i="4"/>
  <c r="K1972" i="4"/>
  <c r="K741" i="4"/>
  <c r="K606" i="4"/>
  <c r="M862" i="4"/>
  <c r="L606" i="4"/>
  <c r="J834" i="4"/>
  <c r="M1885" i="4"/>
  <c r="K1971" i="4"/>
  <c r="M1829" i="4"/>
  <c r="L1922" i="4"/>
  <c r="K1925" i="4"/>
  <c r="J1829" i="4"/>
  <c r="N1523" i="4"/>
  <c r="L1583" i="4"/>
  <c r="L1774" i="4"/>
  <c r="M1646" i="4"/>
  <c r="J1390" i="4"/>
  <c r="N1677" i="4"/>
  <c r="K1421" i="4"/>
  <c r="M1775" i="4"/>
  <c r="K1783" i="4"/>
  <c r="L605" i="4"/>
  <c r="J741" i="4"/>
  <c r="J606" i="4"/>
  <c r="K742" i="4"/>
  <c r="L807" i="4"/>
  <c r="M613" i="4"/>
  <c r="L733" i="4"/>
  <c r="M706" i="4"/>
  <c r="L861" i="4"/>
  <c r="M1691" i="4"/>
  <c r="J1971" i="4"/>
  <c r="N1908" i="4"/>
  <c r="J1885" i="4"/>
  <c r="N1972" i="4"/>
  <c r="L1909" i="4"/>
  <c r="K1732" i="4"/>
  <c r="M1476" i="4"/>
  <c r="L1643" i="4"/>
  <c r="J1536" i="4"/>
  <c r="M1738" i="4"/>
  <c r="J869" i="4"/>
  <c r="N1775" i="4"/>
  <c r="M614" i="4"/>
  <c r="M734" i="4"/>
  <c r="N671" i="4"/>
  <c r="K763" i="4"/>
  <c r="L862" i="4"/>
  <c r="N635" i="4"/>
  <c r="N643" i="4"/>
  <c r="J698" i="4"/>
  <c r="J1964" i="4"/>
  <c r="M1964" i="4"/>
  <c r="M1909" i="4"/>
  <c r="J1979" i="4"/>
  <c r="M1971" i="4"/>
  <c r="L1507" i="4"/>
  <c r="N1567" i="4"/>
  <c r="K1661" i="4"/>
  <c r="M1405" i="4"/>
  <c r="M1979" i="4"/>
  <c r="K1388" i="4"/>
  <c r="N606" i="4"/>
  <c r="N614" i="4"/>
  <c r="K643" i="4"/>
  <c r="J1972" i="4"/>
  <c r="M671" i="4"/>
  <c r="L679" i="4"/>
  <c r="N809" i="4"/>
  <c r="K862" i="4"/>
  <c r="L681" i="4"/>
  <c r="M733" i="4"/>
  <c r="J742" i="4"/>
  <c r="M643" i="4"/>
  <c r="L698" i="4"/>
  <c r="K870" i="4"/>
  <c r="K734" i="4"/>
  <c r="N1791" i="4"/>
  <c r="N1885" i="4"/>
  <c r="K1964" i="4"/>
  <c r="L1791" i="4"/>
  <c r="N1581" i="4"/>
  <c r="L2001" i="4"/>
  <c r="J1499" i="4"/>
  <c r="L1879" i="4"/>
  <c r="K1644" i="4"/>
  <c r="K1401" i="4"/>
  <c r="M763" i="4"/>
  <c r="L635" i="4"/>
  <c r="N706" i="4"/>
  <c r="K684" i="4"/>
  <c r="J614" i="4"/>
  <c r="M635" i="4"/>
  <c r="K671" i="4"/>
  <c r="K679" i="4"/>
  <c r="L799" i="4"/>
  <c r="N869" i="4"/>
  <c r="M684" i="4"/>
  <c r="L826" i="4"/>
  <c r="L741" i="4"/>
  <c r="N834" i="4"/>
  <c r="L684" i="4"/>
  <c r="L771" i="4"/>
  <c r="L1979" i="4"/>
  <c r="N1930" i="4"/>
  <c r="N1925" i="4"/>
  <c r="K1922" i="4"/>
  <c r="M1922" i="4"/>
  <c r="J1920" i="4"/>
  <c r="L1418" i="4"/>
  <c r="N1384" i="4"/>
  <c r="L1861" i="4"/>
  <c r="K614" i="4"/>
  <c r="N574" i="4"/>
  <c r="J679" i="4"/>
  <c r="K861" i="4"/>
  <c r="N679" i="4"/>
  <c r="L834" i="4"/>
  <c r="L869" i="4"/>
  <c r="K771" i="4"/>
  <c r="J870" i="4"/>
  <c r="L692" i="4"/>
  <c r="J671" i="4"/>
  <c r="N1829" i="4"/>
  <c r="N1874" i="4"/>
  <c r="M1930" i="4"/>
  <c r="M1925" i="4"/>
  <c r="K1791" i="4"/>
  <c r="L1841" i="4"/>
  <c r="K1926" i="4"/>
  <c r="J734" i="4"/>
  <c r="N741" i="4"/>
  <c r="N681" i="4"/>
  <c r="M574" i="4"/>
  <c r="K809" i="4"/>
  <c r="M809" i="4"/>
  <c r="M861" i="4"/>
  <c r="J809" i="4"/>
  <c r="K698" i="4"/>
  <c r="J605" i="4"/>
  <c r="K834" i="4"/>
  <c r="M605" i="4"/>
  <c r="K692" i="4"/>
  <c r="N1909" i="4"/>
  <c r="M2001" i="4"/>
  <c r="K1930" i="4"/>
  <c r="L1925" i="4"/>
  <c r="J1791" i="4"/>
  <c r="K1920" i="4"/>
  <c r="L1786" i="4"/>
  <c r="N1268" i="4"/>
  <c r="J1855" i="4"/>
  <c r="L689" i="4"/>
  <c r="K574" i="4"/>
  <c r="N733" i="4"/>
  <c r="K826" i="4"/>
  <c r="N817" i="4"/>
  <c r="N1333" i="4"/>
  <c r="J1930" i="4"/>
  <c r="N1650" i="4"/>
  <c r="K1803" i="4"/>
  <c r="L734" i="4"/>
  <c r="K689" i="4"/>
  <c r="N605" i="4"/>
  <c r="J733" i="4"/>
  <c r="M681" i="4"/>
  <c r="K817" i="4"/>
  <c r="M870" i="4"/>
  <c r="J826" i="4"/>
  <c r="N684" i="4"/>
  <c r="J689" i="4"/>
  <c r="K799" i="4"/>
  <c r="M1333" i="4"/>
  <c r="M1386" i="4"/>
  <c r="N1887" i="4"/>
  <c r="N613" i="4"/>
  <c r="M1409" i="4"/>
  <c r="N689" i="4"/>
  <c r="L870" i="4"/>
  <c r="N861" i="4"/>
  <c r="M698" i="4"/>
  <c r="L577" i="4"/>
  <c r="N1783" i="4"/>
  <c r="L1579" i="4"/>
  <c r="K1890" i="4"/>
  <c r="J1634" i="4"/>
  <c r="J1681" i="4"/>
  <c r="K1425" i="4"/>
  <c r="K1383" i="4"/>
  <c r="N1743" i="4"/>
  <c r="N1926" i="4"/>
  <c r="M1370" i="4"/>
  <c r="M1541" i="4"/>
  <c r="M1328" i="4"/>
  <c r="L1422" i="4"/>
  <c r="K1367" i="4"/>
  <c r="L1814" i="4"/>
  <c r="K1797" i="4"/>
  <c r="L749" i="4"/>
  <c r="N1328" i="4"/>
  <c r="N1797" i="4"/>
  <c r="L1328" i="4"/>
  <c r="N1367" i="4"/>
  <c r="J1814" i="4"/>
  <c r="J553" i="4"/>
  <c r="K714" i="4"/>
  <c r="K825" i="4"/>
  <c r="N749" i="4"/>
  <c r="M553" i="4"/>
  <c r="N586" i="4"/>
  <c r="M700" i="4"/>
  <c r="M1814" i="4"/>
  <c r="K1938" i="4"/>
  <c r="L1928" i="4"/>
  <c r="M1913" i="4"/>
  <c r="M1678" i="4"/>
  <c r="K1422" i="4"/>
  <c r="M714" i="4"/>
  <c r="M877" i="4"/>
  <c r="N842" i="4"/>
  <c r="N651" i="4"/>
  <c r="N714" i="4"/>
  <c r="J621" i="4"/>
  <c r="J1987" i="4"/>
  <c r="J586" i="4"/>
  <c r="K586" i="4"/>
  <c r="M1763" i="4"/>
  <c r="K1437" i="4"/>
  <c r="N1863" i="4"/>
  <c r="L750" i="4"/>
  <c r="K1763" i="4"/>
  <c r="N1531" i="4"/>
  <c r="K621" i="4"/>
  <c r="K749" i="4"/>
  <c r="M1980" i="4"/>
  <c r="J1763" i="4"/>
  <c r="N1815" i="4"/>
  <c r="N621" i="4"/>
  <c r="M749" i="4"/>
  <c r="J714" i="4"/>
  <c r="L1367" i="4"/>
  <c r="J1797" i="4"/>
  <c r="N779" i="4"/>
  <c r="N878" i="4"/>
  <c r="L877" i="4"/>
  <c r="M621" i="4"/>
  <c r="L697" i="4"/>
  <c r="L622" i="4"/>
  <c r="K697" i="4"/>
  <c r="N1814" i="4"/>
  <c r="M1787" i="4"/>
  <c r="M1987" i="4"/>
  <c r="M1938" i="4"/>
  <c r="L1787" i="4"/>
  <c r="K750" i="4"/>
  <c r="J825" i="4"/>
  <c r="J651" i="4"/>
  <c r="L700" i="4"/>
  <c r="L878" i="4"/>
  <c r="K553" i="4"/>
  <c r="M1367" i="4"/>
  <c r="K1814" i="4"/>
  <c r="J697" i="4"/>
  <c r="L586" i="4"/>
  <c r="N697" i="4"/>
  <c r="M750" i="4"/>
  <c r="J877" i="4"/>
  <c r="J842" i="4"/>
  <c r="K700" i="4"/>
  <c r="M779" i="4"/>
  <c r="M651" i="4"/>
  <c r="N622" i="4"/>
  <c r="L651" i="4"/>
  <c r="N1980" i="4"/>
  <c r="M622" i="4"/>
  <c r="M878" i="4"/>
  <c r="N1934" i="4"/>
  <c r="J1642" i="4"/>
  <c r="K1787" i="4"/>
  <c r="M687" i="4"/>
  <c r="J815" i="4"/>
  <c r="N1813" i="4"/>
  <c r="J1901" i="4"/>
  <c r="M1901" i="4"/>
  <c r="M1893" i="4"/>
  <c r="L1875" i="4"/>
  <c r="N1901" i="4"/>
  <c r="L1827" i="4"/>
  <c r="K1813" i="4"/>
  <c r="N1293" i="4"/>
  <c r="M1792" i="4"/>
  <c r="K1536" i="4"/>
  <c r="N1482" i="4"/>
  <c r="L1826" i="4"/>
  <c r="L1442" i="4"/>
  <c r="J1917" i="4"/>
  <c r="J1795" i="4"/>
  <c r="L1482" i="4"/>
  <c r="L1401" i="4"/>
  <c r="L1427" i="4"/>
  <c r="N1683" i="4"/>
  <c r="L1354" i="4"/>
  <c r="J564" i="4"/>
  <c r="M894" i="4"/>
  <c r="N1861" i="4"/>
  <c r="M1996" i="4"/>
  <c r="J1362" i="4"/>
  <c r="L1793" i="4"/>
  <c r="J1516" i="4"/>
  <c r="N703" i="4"/>
  <c r="K1795" i="4"/>
  <c r="N569" i="4"/>
  <c r="K894" i="4"/>
  <c r="M1861" i="4"/>
  <c r="K1512" i="4"/>
  <c r="L766" i="4"/>
  <c r="M564" i="4"/>
  <c r="L1795" i="4"/>
  <c r="L1467" i="4"/>
  <c r="J831" i="4"/>
  <c r="L765" i="4"/>
  <c r="K588" i="4"/>
  <c r="N1795" i="4"/>
  <c r="L1626" i="4"/>
  <c r="N1917" i="4"/>
  <c r="N841" i="4"/>
  <c r="M1723" i="4"/>
  <c r="J1861" i="4"/>
  <c r="N638" i="4"/>
  <c r="J858" i="4"/>
  <c r="J569" i="4"/>
  <c r="M638" i="4"/>
  <c r="K1861" i="4"/>
  <c r="M588" i="4"/>
  <c r="M1950" i="4"/>
  <c r="K1954" i="4"/>
  <c r="J585" i="4"/>
  <c r="K1950" i="4"/>
  <c r="J615" i="4"/>
  <c r="J753" i="4"/>
  <c r="L743" i="4"/>
  <c r="M770" i="4"/>
  <c r="K881" i="4"/>
  <c r="M677" i="4"/>
  <c r="L642" i="4"/>
  <c r="N1984" i="4"/>
  <c r="M628" i="4"/>
  <c r="N615" i="4"/>
  <c r="M898" i="4"/>
  <c r="J1807" i="4"/>
  <c r="N1994" i="4"/>
  <c r="N805" i="4"/>
  <c r="K871" i="4"/>
  <c r="N770" i="4"/>
  <c r="L1984" i="4"/>
  <c r="N871" i="4"/>
  <c r="L1994" i="4"/>
  <c r="L1562" i="4"/>
  <c r="J1711" i="4"/>
  <c r="K1455" i="4"/>
  <c r="L1549" i="4"/>
  <c r="K1835" i="4"/>
  <c r="M1793" i="4"/>
  <c r="L1807" i="4"/>
  <c r="J1879" i="4"/>
  <c r="K1984" i="4"/>
  <c r="K1651" i="4"/>
  <c r="K1395" i="4"/>
  <c r="K1881" i="4"/>
  <c r="N1800" i="4"/>
  <c r="K642" i="4"/>
  <c r="L615" i="4"/>
  <c r="N678" i="4"/>
  <c r="J835" i="4"/>
  <c r="L628" i="4"/>
  <c r="M1807" i="4"/>
  <c r="N1879" i="4"/>
  <c r="M1990" i="4"/>
  <c r="L1989" i="4"/>
  <c r="K1807" i="4"/>
  <c r="M1879" i="4"/>
  <c r="K1826" i="4"/>
  <c r="N1528" i="4"/>
  <c r="L1802" i="4"/>
  <c r="L1768" i="4"/>
  <c r="K835" i="4"/>
  <c r="K678" i="4"/>
  <c r="L753" i="4"/>
  <c r="K625" i="4"/>
  <c r="L835" i="4"/>
  <c r="N881" i="4"/>
  <c r="N753" i="4"/>
  <c r="J1990" i="4"/>
  <c r="N1903" i="4"/>
  <c r="J1483" i="4"/>
  <c r="M1794" i="4"/>
  <c r="L1543" i="4"/>
  <c r="M678" i="4"/>
  <c r="N625" i="4"/>
  <c r="J678" i="4"/>
  <c r="K806" i="4"/>
  <c r="K628" i="4"/>
  <c r="N628" i="4"/>
  <c r="M835" i="4"/>
  <c r="J677" i="4"/>
  <c r="N642" i="4"/>
  <c r="N1945" i="4"/>
  <c r="K1989" i="4"/>
  <c r="M1984" i="4"/>
  <c r="N1773" i="4"/>
  <c r="J1914" i="4"/>
  <c r="K934" i="4"/>
  <c r="M806" i="4"/>
  <c r="M642" i="4"/>
  <c r="M1945" i="4"/>
  <c r="J1778" i="4"/>
  <c r="L1522" i="4"/>
  <c r="J1360" i="4"/>
  <c r="L1821" i="4"/>
  <c r="M615" i="4"/>
  <c r="M753" i="4"/>
  <c r="N934" i="4"/>
  <c r="L806" i="4"/>
  <c r="J881" i="4"/>
  <c r="J934" i="4"/>
  <c r="J707" i="4"/>
  <c r="L1945" i="4"/>
  <c r="J1945" i="4"/>
  <c r="L1362" i="4"/>
  <c r="N1990" i="4"/>
  <c r="L805" i="4"/>
  <c r="M1994" i="4"/>
  <c r="K1773" i="4"/>
  <c r="L1553" i="4"/>
  <c r="L677" i="4"/>
  <c r="L934" i="4"/>
  <c r="K743" i="4"/>
  <c r="M1773" i="4"/>
  <c r="K1994" i="4"/>
  <c r="K525" i="4"/>
  <c r="M743" i="4"/>
  <c r="N806" i="4"/>
  <c r="M881" i="4"/>
  <c r="M625" i="4"/>
  <c r="J1773" i="4"/>
  <c r="M1362" i="4"/>
  <c r="N1793" i="4"/>
  <c r="M871" i="4"/>
  <c r="L871" i="4"/>
  <c r="N677" i="4"/>
  <c r="L625" i="4"/>
  <c r="M805" i="4"/>
  <c r="M707" i="4"/>
  <c r="N898" i="4"/>
  <c r="K1362" i="4"/>
  <c r="M1903" i="4"/>
  <c r="K1990" i="4"/>
  <c r="L1516" i="4"/>
  <c r="N1529" i="4"/>
  <c r="K805" i="4"/>
  <c r="J770" i="4"/>
  <c r="J743" i="4"/>
  <c r="L1903" i="4"/>
  <c r="N1989" i="4"/>
  <c r="K1859" i="4"/>
  <c r="J1534" i="4"/>
  <c r="J1871" i="4"/>
  <c r="L898" i="4"/>
  <c r="K707" i="4"/>
  <c r="N707" i="4"/>
  <c r="K1903" i="4"/>
  <c r="M1989" i="4"/>
  <c r="M1283" i="4"/>
  <c r="J1850" i="4"/>
  <c r="N1769" i="4"/>
  <c r="J898" i="4"/>
  <c r="L770" i="4"/>
  <c r="K1879" i="4"/>
  <c r="L1620" i="4"/>
  <c r="J1680" i="4"/>
  <c r="J1424" i="4"/>
  <c r="M1309" i="4"/>
  <c r="K1955" i="4"/>
  <c r="K1535" i="4"/>
  <c r="K810" i="4"/>
  <c r="N682" i="4"/>
  <c r="L1863" i="4"/>
  <c r="K1610" i="4"/>
  <c r="M1223" i="4"/>
  <c r="K1838" i="4"/>
  <c r="J1834" i="4"/>
  <c r="K1698" i="4"/>
  <c r="J1442" i="4"/>
  <c r="K1676" i="4"/>
  <c r="N719" i="4"/>
  <c r="L1572" i="4"/>
  <c r="J1888" i="4"/>
  <c r="J1632" i="4"/>
  <c r="N1710" i="4"/>
  <c r="J1804" i="4"/>
  <c r="N1804" i="4"/>
  <c r="M1610" i="4"/>
  <c r="L1832" i="4"/>
  <c r="J1448" i="4"/>
  <c r="M1587" i="4"/>
  <c r="M1268" i="4"/>
  <c r="J1767" i="4"/>
  <c r="J1498" i="4"/>
  <c r="N1623" i="4"/>
  <c r="N1278" i="4"/>
  <c r="N845" i="4"/>
  <c r="K1372" i="4"/>
  <c r="N589" i="4"/>
  <c r="J1475" i="4"/>
  <c r="K1655" i="4"/>
  <c r="N1399" i="4"/>
  <c r="L589" i="4"/>
  <c r="J1941" i="4"/>
  <c r="N1336" i="4"/>
  <c r="N708" i="4"/>
  <c r="K589" i="4"/>
  <c r="L747" i="4"/>
  <c r="N629" i="4"/>
  <c r="J1275" i="4"/>
  <c r="M1889" i="4"/>
  <c r="N1633" i="4"/>
  <c r="L1918" i="4"/>
  <c r="J1894" i="4"/>
  <c r="M1524" i="4"/>
  <c r="M1584" i="4"/>
  <c r="M1450" i="4"/>
  <c r="L758" i="4"/>
  <c r="J1417" i="4"/>
  <c r="K1526" i="4"/>
  <c r="J1251" i="4"/>
  <c r="J1288" i="4"/>
  <c r="J722" i="4"/>
  <c r="L815" i="4"/>
  <c r="L501" i="4"/>
  <c r="L1917" i="4"/>
  <c r="K1934" i="4"/>
  <c r="M1355" i="4"/>
  <c r="J1713" i="4"/>
  <c r="J1457" i="4"/>
  <c r="N1933" i="4"/>
  <c r="L1941" i="4"/>
  <c r="L629" i="4"/>
  <c r="J1934" i="4"/>
  <c r="N1941" i="4"/>
  <c r="L659" i="4"/>
  <c r="K1933" i="4"/>
  <c r="K1302" i="4"/>
  <c r="J687" i="4"/>
  <c r="M787" i="4"/>
  <c r="K787" i="4"/>
  <c r="J1555" i="4"/>
  <c r="J1615" i="4"/>
  <c r="J1942" i="4"/>
  <c r="M1417" i="4"/>
  <c r="N1409" i="4"/>
  <c r="L1691" i="4"/>
  <c r="J1656" i="4"/>
  <c r="L1400" i="4"/>
  <c r="K1409" i="4"/>
  <c r="N1652" i="4"/>
  <c r="J1691" i="4"/>
  <c r="J1367" i="4"/>
  <c r="N1396" i="4"/>
  <c r="L1874" i="4"/>
  <c r="M1908" i="4"/>
  <c r="J1908" i="4"/>
  <c r="N1362" i="4"/>
  <c r="M1435" i="4"/>
  <c r="J1780" i="4"/>
  <c r="K1665" i="4"/>
  <c r="L1906" i="4"/>
  <c r="N1394" i="4"/>
  <c r="K1780" i="4"/>
  <c r="M1665" i="4"/>
  <c r="K1691" i="4"/>
  <c r="N1435" i="4"/>
  <c r="J1793" i="4"/>
  <c r="L1657" i="4"/>
  <c r="M1401" i="4"/>
  <c r="L1320" i="4"/>
  <c r="J1317" i="4"/>
  <c r="L1908" i="4"/>
  <c r="L1338" i="4"/>
  <c r="J1510" i="4"/>
  <c r="M1732" i="4"/>
  <c r="N1216" i="4"/>
  <c r="L1703" i="4"/>
  <c r="N1447" i="4"/>
  <c r="K755" i="4"/>
  <c r="J1993" i="4"/>
  <c r="J1433" i="4"/>
  <c r="N1772" i="4"/>
  <c r="K1467" i="4"/>
  <c r="N1267" i="4"/>
  <c r="M1242" i="4"/>
  <c r="N1388" i="4"/>
  <c r="M1482" i="4"/>
  <c r="J1320" i="4"/>
  <c r="L1610" i="4"/>
  <c r="N1738" i="4"/>
  <c r="M1388" i="4"/>
  <c r="K1482" i="4"/>
  <c r="J1678" i="4"/>
  <c r="J1610" i="4"/>
  <c r="K1320" i="4"/>
  <c r="L1388" i="4"/>
  <c r="N1657" i="4"/>
  <c r="J1388" i="4"/>
  <c r="M1320" i="4"/>
  <c r="M1218" i="4"/>
  <c r="K1489" i="4"/>
  <c r="J1401" i="4"/>
  <c r="K1657" i="4"/>
  <c r="N1643" i="4"/>
  <c r="M1615" i="4"/>
  <c r="J1581" i="4"/>
  <c r="J1738" i="4"/>
  <c r="N1401" i="4"/>
  <c r="N1422" i="4"/>
  <c r="K1643" i="4"/>
  <c r="M1894" i="4"/>
  <c r="M1422" i="4"/>
  <c r="N1516" i="4"/>
  <c r="J1643" i="4"/>
  <c r="J1529" i="4"/>
  <c r="K1738" i="4"/>
  <c r="M1812" i="4"/>
  <c r="M1825" i="4"/>
  <c r="K1569" i="4"/>
  <c r="L1476" i="4"/>
  <c r="J1422" i="4"/>
  <c r="M1516" i="4"/>
  <c r="N1515" i="4"/>
  <c r="J1657" i="4"/>
  <c r="K1529" i="4"/>
  <c r="K1817" i="4"/>
  <c r="L1561" i="4"/>
  <c r="N1354" i="4"/>
  <c r="K1516" i="4"/>
  <c r="K1581" i="4"/>
  <c r="M1657" i="4"/>
  <c r="J1832" i="4"/>
  <c r="L1581" i="4"/>
  <c r="N1610" i="4"/>
  <c r="M1745" i="4"/>
  <c r="N1792" i="4"/>
  <c r="L1732" i="4"/>
  <c r="L1738" i="4"/>
  <c r="L1529" i="4"/>
  <c r="M1529" i="4"/>
  <c r="K1354" i="4"/>
  <c r="M1536" i="4"/>
  <c r="L1683" i="4"/>
  <c r="M1354" i="4"/>
  <c r="N1873" i="4"/>
  <c r="N1348" i="4"/>
  <c r="M1348" i="4"/>
  <c r="L1536" i="4"/>
  <c r="L1618" i="4"/>
  <c r="M725" i="4"/>
  <c r="J726" i="4"/>
  <c r="K853" i="4"/>
  <c r="M1625" i="4"/>
  <c r="K725" i="4"/>
  <c r="J853" i="4"/>
  <c r="J598" i="4"/>
  <c r="M853" i="4"/>
  <c r="K854" i="4"/>
  <c r="K1893" i="4"/>
  <c r="J725" i="4"/>
  <c r="M854" i="4"/>
  <c r="L854" i="4"/>
  <c r="M676" i="4"/>
  <c r="N853" i="4"/>
  <c r="L597" i="4"/>
  <c r="L598" i="4"/>
  <c r="K597" i="4"/>
  <c r="L663" i="4"/>
  <c r="L676" i="4"/>
  <c r="J597" i="4"/>
  <c r="K598" i="4"/>
  <c r="J663" i="4"/>
  <c r="K676" i="4"/>
  <c r="K1253" i="4"/>
  <c r="K1718" i="4"/>
  <c r="N1462" i="4"/>
  <c r="M1749" i="4"/>
  <c r="N1493" i="4"/>
  <c r="K1365" i="4"/>
  <c r="K663" i="4"/>
  <c r="N663" i="4"/>
  <c r="K791" i="4"/>
  <c r="K1963" i="4"/>
  <c r="L791" i="4"/>
  <c r="J1963" i="4"/>
  <c r="J1893" i="4"/>
  <c r="N726" i="4"/>
  <c r="J854" i="4"/>
  <c r="M1649" i="4"/>
  <c r="J1956" i="4"/>
  <c r="L1893" i="4"/>
  <c r="N597" i="4"/>
  <c r="J1649" i="4"/>
  <c r="N676" i="4"/>
  <c r="K1956" i="4"/>
  <c r="M1330" i="4"/>
  <c r="K1591" i="4"/>
  <c r="J1301" i="4"/>
  <c r="K1294" i="4"/>
  <c r="J1686" i="4"/>
  <c r="L1430" i="4"/>
  <c r="N1357" i="4"/>
  <c r="L1744" i="4"/>
  <c r="N1327" i="4"/>
  <c r="N1613" i="4"/>
  <c r="M1286" i="4"/>
  <c r="N1305" i="4"/>
  <c r="K1307" i="4"/>
  <c r="M1281" i="4"/>
  <c r="M1576" i="4"/>
  <c r="N1280" i="4"/>
  <c r="J1670" i="4"/>
  <c r="K1445" i="4"/>
  <c r="L1450" i="4"/>
  <c r="N652" i="4"/>
  <c r="M1523" i="4"/>
  <c r="L1196" i="4"/>
  <c r="K1523" i="4"/>
  <c r="M777" i="4"/>
  <c r="M1416" i="4"/>
  <c r="L1541" i="4"/>
  <c r="N1913" i="4"/>
  <c r="J1697" i="4"/>
  <c r="J1830" i="4"/>
  <c r="N1599" i="4"/>
  <c r="K1328" i="4"/>
  <c r="N1678" i="4"/>
  <c r="L1800" i="4"/>
  <c r="J1293" i="4"/>
  <c r="K1800" i="4"/>
  <c r="L1322" i="4"/>
  <c r="K1672" i="4"/>
  <c r="K1416" i="4"/>
  <c r="L1848" i="4"/>
  <c r="K1699" i="4"/>
  <c r="K1570" i="4"/>
  <c r="M1261" i="4"/>
  <c r="L1866" i="4"/>
  <c r="L1728" i="4"/>
  <c r="J1759" i="4"/>
  <c r="N1840" i="4"/>
  <c r="J1326" i="4"/>
  <c r="K1319" i="4"/>
  <c r="K1595" i="4"/>
  <c r="M1917" i="4"/>
  <c r="K1980" i="4"/>
  <c r="M1934" i="4"/>
  <c r="K1541" i="4"/>
  <c r="L1678" i="4"/>
  <c r="L1938" i="4"/>
  <c r="K1913" i="4"/>
  <c r="K1510" i="4"/>
  <c r="J1541" i="4"/>
  <c r="L1302" i="4"/>
  <c r="N1370" i="4"/>
  <c r="M1933" i="4"/>
  <c r="K1928" i="4"/>
  <c r="M1928" i="4"/>
  <c r="J1928" i="4"/>
  <c r="J1776" i="4"/>
  <c r="M1687" i="4"/>
  <c r="M1431" i="4"/>
  <c r="L1980" i="4"/>
  <c r="L1666" i="4"/>
  <c r="N1410" i="4"/>
  <c r="M1238" i="4"/>
  <c r="N1541" i="4"/>
  <c r="J1787" i="4"/>
  <c r="J1336" i="4"/>
  <c r="K1566" i="4"/>
  <c r="L1933" i="4"/>
  <c r="M1697" i="4"/>
  <c r="L1441" i="4"/>
  <c r="N1987" i="4"/>
  <c r="L1987" i="4"/>
  <c r="L1864" i="4"/>
  <c r="K1917" i="4"/>
  <c r="K1830" i="4"/>
  <c r="N1938" i="4"/>
  <c r="L1913" i="4"/>
  <c r="M1797" i="4"/>
  <c r="M1673" i="4"/>
  <c r="J1328" i="4"/>
  <c r="K1417" i="4"/>
  <c r="J1913" i="4"/>
  <c r="L1797" i="4"/>
  <c r="N1763" i="4"/>
  <c r="J1508" i="4"/>
  <c r="L1568" i="4"/>
  <c r="L1539" i="4"/>
  <c r="N1304" i="4"/>
  <c r="M1599" i="4"/>
  <c r="L1693" i="4"/>
  <c r="M785" i="4"/>
  <c r="N1416" i="4"/>
  <c r="M1835" i="4"/>
  <c r="N660" i="4"/>
  <c r="J1416" i="4"/>
  <c r="K777" i="4"/>
  <c r="L702" i="4"/>
  <c r="N1771" i="4"/>
  <c r="K1839" i="4"/>
  <c r="K1327" i="4"/>
  <c r="J702" i="4"/>
  <c r="L701" i="4"/>
  <c r="L1612" i="4"/>
  <c r="M1866" i="4"/>
  <c r="N802" i="4"/>
  <c r="L666" i="4"/>
  <c r="N1445" i="4"/>
  <c r="K1866" i="4"/>
  <c r="J837" i="4"/>
  <c r="N1281" i="4"/>
  <c r="N709" i="4"/>
  <c r="K794" i="4"/>
  <c r="N922" i="4"/>
  <c r="K1774" i="4"/>
  <c r="L1881" i="4"/>
  <c r="N777" i="4"/>
  <c r="L649" i="4"/>
  <c r="N1932" i="4"/>
  <c r="M1651" i="4"/>
  <c r="N1969" i="4"/>
  <c r="M639" i="4"/>
  <c r="L830" i="4"/>
  <c r="L1390" i="4"/>
  <c r="K639" i="4"/>
  <c r="M649" i="4"/>
  <c r="M652" i="4"/>
  <c r="M1578" i="4"/>
  <c r="K652" i="4"/>
  <c r="J1578" i="4"/>
  <c r="N702" i="4"/>
  <c r="K1357" i="4"/>
  <c r="J1523" i="4"/>
  <c r="M709" i="4"/>
  <c r="L710" i="4"/>
  <c r="J639" i="4"/>
  <c r="N785" i="4"/>
  <c r="J829" i="4"/>
  <c r="K657" i="4"/>
  <c r="N830" i="4"/>
  <c r="L660" i="4"/>
  <c r="J603" i="4"/>
  <c r="M802" i="4"/>
  <c r="K611" i="4"/>
  <c r="K802" i="4"/>
  <c r="K1293" i="4"/>
  <c r="N1390" i="4"/>
  <c r="M1677" i="4"/>
  <c r="M1583" i="4"/>
  <c r="M1711" i="4"/>
  <c r="J1800" i="4"/>
  <c r="J1866" i="4"/>
  <c r="J1281" i="4"/>
  <c r="K1576" i="4"/>
  <c r="L1416" i="4"/>
  <c r="K1932" i="4"/>
  <c r="L1576" i="4"/>
  <c r="N1387" i="4"/>
  <c r="M1570" i="4"/>
  <c r="J1314" i="4"/>
  <c r="L1617" i="4"/>
  <c r="M1280" i="4"/>
  <c r="L1319" i="4"/>
  <c r="J1285" i="4"/>
  <c r="M1801" i="4"/>
  <c r="N1398" i="4"/>
  <c r="L1652" i="4"/>
  <c r="L1396" i="4"/>
  <c r="M1683" i="4"/>
  <c r="K1427" i="4"/>
  <c r="L1712" i="4"/>
  <c r="K1456" i="4"/>
  <c r="L1743" i="4"/>
  <c r="L1487" i="4"/>
  <c r="N731" i="4"/>
  <c r="K710" i="4"/>
  <c r="N701" i="4"/>
  <c r="K829" i="4"/>
  <c r="K660" i="4"/>
  <c r="N674" i="4"/>
  <c r="L922" i="4"/>
  <c r="N837" i="4"/>
  <c r="L739" i="4"/>
  <c r="N838" i="4"/>
  <c r="N565" i="4"/>
  <c r="K1583" i="4"/>
  <c r="K1390" i="4"/>
  <c r="M1706" i="4"/>
  <c r="N1711" i="4"/>
  <c r="K1767" i="4"/>
  <c r="M1800" i="4"/>
  <c r="K1286" i="4"/>
  <c r="K1288" i="4"/>
  <c r="M1549" i="4"/>
  <c r="M1840" i="4"/>
  <c r="K1969" i="4"/>
  <c r="L1835" i="4"/>
  <c r="J710" i="4"/>
  <c r="K701" i="4"/>
  <c r="M611" i="4"/>
  <c r="M1327" i="4"/>
  <c r="N1455" i="4"/>
  <c r="K1771" i="4"/>
  <c r="K1711" i="4"/>
  <c r="N1939" i="4"/>
  <c r="N1977" i="4"/>
  <c r="N1651" i="4"/>
  <c r="M1848" i="4"/>
  <c r="J1881" i="4"/>
  <c r="M1601" i="4"/>
  <c r="M731" i="4"/>
  <c r="M767" i="4"/>
  <c r="J701" i="4"/>
  <c r="L674" i="4"/>
  <c r="J922" i="4"/>
  <c r="L802" i="4"/>
  <c r="J838" i="4"/>
  <c r="J785" i="4"/>
  <c r="J660" i="4"/>
  <c r="L603" i="4"/>
  <c r="J580" i="4"/>
  <c r="M1455" i="4"/>
  <c r="M1827" i="4"/>
  <c r="K1939" i="4"/>
  <c r="N1322" i="4"/>
  <c r="L1677" i="4"/>
  <c r="J1851" i="4"/>
  <c r="J1327" i="4"/>
  <c r="K1295" i="4"/>
  <c r="N930" i="4"/>
  <c r="J649" i="4"/>
  <c r="J930" i="4"/>
  <c r="M829" i="4"/>
  <c r="K775" i="4"/>
  <c r="L767" i="4"/>
  <c r="J777" i="4"/>
  <c r="J1450" i="4"/>
  <c r="L1455" i="4"/>
  <c r="K1625" i="4"/>
  <c r="N1646" i="4"/>
  <c r="K1815" i="4"/>
  <c r="J1939" i="4"/>
  <c r="K1834" i="4"/>
  <c r="N1450" i="4"/>
  <c r="J1576" i="4"/>
  <c r="K1549" i="4"/>
  <c r="N657" i="4"/>
  <c r="L775" i="4"/>
  <c r="K785" i="4"/>
  <c r="M710" i="4"/>
  <c r="L611" i="4"/>
  <c r="J611" i="4"/>
  <c r="M657" i="4"/>
  <c r="M603" i="4"/>
  <c r="L837" i="4"/>
  <c r="K666" i="4"/>
  <c r="L652" i="4"/>
  <c r="J1455" i="4"/>
  <c r="K1646" i="4"/>
  <c r="N1686" i="4"/>
  <c r="L1711" i="4"/>
  <c r="M1940" i="4"/>
  <c r="J1583" i="4"/>
  <c r="J1570" i="4"/>
  <c r="L1932" i="4"/>
  <c r="J1932" i="4"/>
  <c r="J1421" i="4"/>
  <c r="L1255" i="4"/>
  <c r="M1820" i="4"/>
  <c r="L1564" i="4"/>
  <c r="J1577" i="4"/>
  <c r="L657" i="4"/>
  <c r="K674" i="4"/>
  <c r="J731" i="4"/>
  <c r="L709" i="4"/>
  <c r="J674" i="4"/>
  <c r="K1450" i="4"/>
  <c r="N1294" i="4"/>
  <c r="N1326" i="4"/>
  <c r="M1686" i="4"/>
  <c r="M1881" i="4"/>
  <c r="J1646" i="4"/>
  <c r="J1969" i="4"/>
  <c r="M1939" i="4"/>
  <c r="K1254" i="4"/>
  <c r="M1428" i="4"/>
  <c r="L1595" i="4"/>
  <c r="J1313" i="4"/>
  <c r="J1744" i="4"/>
  <c r="L1488" i="4"/>
  <c r="K1261" i="4"/>
  <c r="N1239" i="4"/>
  <c r="N1464" i="4"/>
  <c r="L1735" i="4"/>
  <c r="K1558" i="4"/>
  <c r="L1589" i="4"/>
  <c r="L1556" i="4"/>
  <c r="L1587" i="4"/>
  <c r="J1745" i="4"/>
  <c r="N1489" i="4"/>
  <c r="L1616" i="4"/>
  <c r="M1356" i="4"/>
  <c r="L1647" i="4"/>
  <c r="L1391" i="4"/>
  <c r="L1741" i="4"/>
  <c r="L1485" i="4"/>
  <c r="J1563" i="4"/>
  <c r="L1327" i="4"/>
  <c r="M647" i="4"/>
  <c r="L639" i="4"/>
  <c r="N829" i="4"/>
  <c r="K603" i="4"/>
  <c r="L1293" i="4"/>
  <c r="M1294" i="4"/>
  <c r="K1670" i="4"/>
  <c r="N1395" i="4"/>
  <c r="M1774" i="4"/>
  <c r="N1851" i="4"/>
  <c r="N1223" i="4"/>
  <c r="L1305" i="4"/>
  <c r="N1519" i="4"/>
  <c r="N1582" i="4"/>
  <c r="L1326" i="4"/>
  <c r="J1613" i="4"/>
  <c r="J1357" i="4"/>
  <c r="K1704" i="4"/>
  <c r="L1448" i="4"/>
  <c r="M1834" i="4"/>
  <c r="K1573" i="4"/>
  <c r="N1832" i="4"/>
  <c r="N1571" i="4"/>
  <c r="L1698" i="4"/>
  <c r="M1442" i="4"/>
  <c r="L1710" i="4"/>
  <c r="L1454" i="4"/>
  <c r="N1346" i="4"/>
  <c r="N767" i="4"/>
  <c r="N666" i="4"/>
  <c r="K922" i="4"/>
  <c r="L930" i="4"/>
  <c r="M702" i="4"/>
  <c r="J739" i="4"/>
  <c r="M1293" i="4"/>
  <c r="L1651" i="4"/>
  <c r="L1646" i="4"/>
  <c r="N1583" i="4"/>
  <c r="L1523" i="4"/>
  <c r="J1672" i="4"/>
  <c r="M1977" i="4"/>
  <c r="J1395" i="4"/>
  <c r="M1421" i="4"/>
  <c r="M1815" i="4"/>
  <c r="N1774" i="4"/>
  <c r="J1677" i="4"/>
  <c r="L1969" i="4"/>
  <c r="N1549" i="4"/>
  <c r="M1851" i="4"/>
  <c r="J1668" i="4"/>
  <c r="K1412" i="4"/>
  <c r="N1728" i="4"/>
  <c r="M1472" i="4"/>
  <c r="J666" i="4"/>
  <c r="K731" i="4"/>
  <c r="M930" i="4"/>
  <c r="J830" i="4"/>
  <c r="K739" i="4"/>
  <c r="M739" i="4"/>
  <c r="N581" i="4"/>
  <c r="K649" i="4"/>
  <c r="K1322" i="4"/>
  <c r="L1706" i="4"/>
  <c r="N1839" i="4"/>
  <c r="N1421" i="4"/>
  <c r="M1395" i="4"/>
  <c r="L1421" i="4"/>
  <c r="L1815" i="4"/>
  <c r="J1322" i="4"/>
  <c r="J1706" i="4"/>
  <c r="N1699" i="4"/>
  <c r="M1443" i="4"/>
  <c r="L1759" i="4"/>
  <c r="N1503" i="4"/>
  <c r="N1597" i="4"/>
  <c r="N647" i="4"/>
  <c r="N794" i="4"/>
  <c r="K838" i="4"/>
  <c r="K1281" i="4"/>
  <c r="M1672" i="4"/>
  <c r="J1815" i="4"/>
  <c r="M1839" i="4"/>
  <c r="N1827" i="4"/>
  <c r="L1672" i="4"/>
  <c r="M1322" i="4"/>
  <c r="N1307" i="4"/>
  <c r="N1835" i="4"/>
  <c r="J1651" i="4"/>
  <c r="L1840" i="4"/>
  <c r="L647" i="4"/>
  <c r="J767" i="4"/>
  <c r="L794" i="4"/>
  <c r="M838" i="4"/>
  <c r="N775" i="4"/>
  <c r="J581" i="4"/>
  <c r="M830" i="4"/>
  <c r="M547" i="4"/>
  <c r="N1578" i="4"/>
  <c r="J1771" i="4"/>
  <c r="N1877" i="4"/>
  <c r="L1839" i="4"/>
  <c r="K1827" i="4"/>
  <c r="N1767" i="4"/>
  <c r="L1767" i="4"/>
  <c r="K1677" i="4"/>
  <c r="L1547" i="4"/>
  <c r="J1419" i="4"/>
  <c r="K1824" i="4"/>
  <c r="K1607" i="4"/>
  <c r="N1351" i="4"/>
  <c r="M1670" i="4"/>
  <c r="J1414" i="4"/>
  <c r="N1286" i="4"/>
  <c r="K1701" i="4"/>
  <c r="M1445" i="4"/>
  <c r="J647" i="4"/>
  <c r="M775" i="4"/>
  <c r="K709" i="4"/>
  <c r="J1827" i="4"/>
  <c r="M1767" i="4"/>
  <c r="K581" i="4"/>
  <c r="J794" i="4"/>
  <c r="K837" i="4"/>
  <c r="M581" i="4"/>
  <c r="K1578" i="4"/>
  <c r="J1774" i="4"/>
  <c r="J1977" i="4"/>
  <c r="N1866" i="4"/>
  <c r="L1395" i="4"/>
  <c r="N1576" i="4"/>
  <c r="J1835" i="4"/>
  <c r="L1851" i="4"/>
  <c r="J1718" i="4"/>
  <c r="L1778" i="4"/>
  <c r="K1394" i="4"/>
  <c r="M1548" i="4"/>
  <c r="M1488" i="4"/>
  <c r="M1485" i="4"/>
  <c r="K1561" i="4"/>
  <c r="J1399" i="4"/>
  <c r="M1872" i="4"/>
  <c r="J1655" i="4"/>
  <c r="L1313" i="4"/>
  <c r="L1962" i="4"/>
  <c r="K1899" i="4"/>
  <c r="N1448" i="4"/>
  <c r="J1704" i="4"/>
  <c r="J1708" i="4"/>
  <c r="K1452" i="4"/>
  <c r="K645" i="4"/>
  <c r="K774" i="4"/>
  <c r="L610" i="4"/>
  <c r="J774" i="4"/>
  <c r="J902" i="4"/>
  <c r="M839" i="4"/>
  <c r="L593" i="4"/>
  <c r="M866" i="4"/>
  <c r="J602" i="4"/>
  <c r="K1313" i="4"/>
  <c r="N1428" i="4"/>
  <c r="K1454" i="4"/>
  <c r="M1326" i="4"/>
  <c r="K1723" i="4"/>
  <c r="N1838" i="4"/>
  <c r="J1950" i="4"/>
  <c r="J1223" i="4"/>
  <c r="L1799" i="4"/>
  <c r="K1356" i="4"/>
  <c r="M1563" i="4"/>
  <c r="N1556" i="4"/>
  <c r="M1399" i="4"/>
  <c r="K1944" i="4"/>
  <c r="J1899" i="4"/>
  <c r="K1448" i="4"/>
  <c r="L1642" i="4"/>
  <c r="M1838" i="4"/>
  <c r="J1845" i="4"/>
  <c r="J1585" i="4"/>
  <c r="N1329" i="4"/>
  <c r="J610" i="4"/>
  <c r="M582" i="4"/>
  <c r="N721" i="4"/>
  <c r="M831" i="4"/>
  <c r="J637" i="4"/>
  <c r="L841" i="4"/>
  <c r="K646" i="4"/>
  <c r="M721" i="4"/>
  <c r="N774" i="4"/>
  <c r="J821" i="4"/>
  <c r="J839" i="4"/>
  <c r="L713" i="4"/>
  <c r="L596" i="4"/>
  <c r="L644" i="4"/>
  <c r="M795" i="4"/>
  <c r="M596" i="4"/>
  <c r="L738" i="4"/>
  <c r="J693" i="4"/>
  <c r="L721" i="4"/>
  <c r="L1456" i="4"/>
  <c r="K1326" i="4"/>
  <c r="L1570" i="4"/>
  <c r="N1697" i="4"/>
  <c r="J1548" i="4"/>
  <c r="N1745" i="4"/>
  <c r="K1743" i="4"/>
  <c r="M1778" i="4"/>
  <c r="N1778" i="4"/>
  <c r="K1799" i="4"/>
  <c r="J1683" i="4"/>
  <c r="N1950" i="4"/>
  <c r="J1254" i="4"/>
  <c r="N1261" i="4"/>
  <c r="M1804" i="4"/>
  <c r="J1356" i="4"/>
  <c r="M1712" i="4"/>
  <c r="M1595" i="4"/>
  <c r="J1561" i="4"/>
  <c r="K1613" i="4"/>
  <c r="N1570" i="4"/>
  <c r="N1811" i="4"/>
  <c r="K1952" i="4"/>
  <c r="M1832" i="4"/>
  <c r="J1616" i="4"/>
  <c r="L1563" i="4"/>
  <c r="J1487" i="4"/>
  <c r="J1476" i="4"/>
  <c r="N1996" i="4"/>
  <c r="M1944" i="4"/>
  <c r="J1427" i="4"/>
  <c r="J1387" i="4"/>
  <c r="L1692" i="4"/>
  <c r="K1436" i="4"/>
  <c r="J1274" i="4"/>
  <c r="L1705" i="4"/>
  <c r="K1449" i="4"/>
  <c r="K1321" i="4"/>
  <c r="L1279" i="4"/>
  <c r="M1854" i="4"/>
  <c r="N1726" i="4"/>
  <c r="J1470" i="4"/>
  <c r="J1373" i="4"/>
  <c r="L1399" i="4"/>
  <c r="K1845" i="4"/>
  <c r="M1821" i="4"/>
  <c r="J1821" i="4"/>
  <c r="J1811" i="4"/>
  <c r="J1391" i="4"/>
  <c r="M703" i="4"/>
  <c r="M738" i="4"/>
  <c r="K638" i="4"/>
  <c r="M858" i="4"/>
  <c r="L588" i="4"/>
  <c r="L703" i="4"/>
  <c r="L595" i="4"/>
  <c r="M569" i="4"/>
  <c r="N822" i="4"/>
  <c r="J645" i="4"/>
  <c r="K795" i="4"/>
  <c r="L667" i="4"/>
  <c r="M1489" i="4"/>
  <c r="N1510" i="4"/>
  <c r="K1821" i="4"/>
  <c r="M1837" i="4"/>
  <c r="M1823" i="4"/>
  <c r="L1957" i="4"/>
  <c r="J1587" i="4"/>
  <c r="K1280" i="4"/>
  <c r="N1456" i="4"/>
  <c r="K1864" i="4"/>
  <c r="M1387" i="4"/>
  <c r="K1832" i="4"/>
  <c r="K1811" i="4"/>
  <c r="N1952" i="4"/>
  <c r="J1924" i="4"/>
  <c r="K1957" i="4"/>
  <c r="M1873" i="4"/>
  <c r="J1488" i="4"/>
  <c r="N1872" i="4"/>
  <c r="J1954" i="4"/>
  <c r="M1655" i="4"/>
  <c r="L1540" i="4"/>
  <c r="J1323" i="4"/>
  <c r="N1600" i="4"/>
  <c r="K1285" i="4"/>
  <c r="J1872" i="4"/>
  <c r="L1845" i="4"/>
  <c r="K703" i="4"/>
  <c r="N765" i="4"/>
  <c r="J638" i="4"/>
  <c r="N894" i="4"/>
  <c r="K841" i="4"/>
  <c r="K593" i="4"/>
  <c r="J588" i="4"/>
  <c r="J822" i="4"/>
  <c r="K831" i="4"/>
  <c r="M644" i="4"/>
  <c r="J578" i="4"/>
  <c r="M766" i="4"/>
  <c r="N1360" i="4"/>
  <c r="M1313" i="4"/>
  <c r="K1223" i="4"/>
  <c r="K1515" i="4"/>
  <c r="K1556" i="4"/>
  <c r="L1704" i="4"/>
  <c r="M1853" i="4"/>
  <c r="N1803" i="4"/>
  <c r="M1817" i="4"/>
  <c r="L1823" i="4"/>
  <c r="N1894" i="4"/>
  <c r="N1898" i="4"/>
  <c r="N1741" i="4"/>
  <c r="K1697" i="4"/>
  <c r="M1487" i="4"/>
  <c r="K1387" i="4"/>
  <c r="J1826" i="4"/>
  <c r="K1825" i="4"/>
  <c r="L1872" i="4"/>
  <c r="K1360" i="4"/>
  <c r="K1582" i="4"/>
  <c r="K1305" i="4"/>
  <c r="K1916" i="4"/>
  <c r="J1801" i="4"/>
  <c r="K1778" i="4"/>
  <c r="L637" i="4"/>
  <c r="N637" i="4"/>
  <c r="K596" i="4"/>
  <c r="N693" i="4"/>
  <c r="M593" i="4"/>
  <c r="N730" i="4"/>
  <c r="M602" i="4"/>
  <c r="M585" i="4"/>
  <c r="M667" i="4"/>
  <c r="K602" i="4"/>
  <c r="J849" i="4"/>
  <c r="J596" i="4"/>
  <c r="J711" i="4"/>
  <c r="K564" i="4"/>
  <c r="L1261" i="4"/>
  <c r="M1302" i="4"/>
  <c r="M1319" i="4"/>
  <c r="M1448" i="4"/>
  <c r="M1467" i="4"/>
  <c r="K1522" i="4"/>
  <c r="N1698" i="4"/>
  <c r="K1837" i="4"/>
  <c r="N1821" i="4"/>
  <c r="L1817" i="4"/>
  <c r="N1826" i="4"/>
  <c r="K1823" i="4"/>
  <c r="L1949" i="4"/>
  <c r="L1894" i="4"/>
  <c r="M1887" i="4"/>
  <c r="K1741" i="4"/>
  <c r="J1280" i="4"/>
  <c r="K1476" i="4"/>
  <c r="L1387" i="4"/>
  <c r="J1873" i="4"/>
  <c r="J1825" i="4"/>
  <c r="L1792" i="4"/>
  <c r="N1801" i="4"/>
  <c r="K1924" i="4"/>
  <c r="J1652" i="4"/>
  <c r="J1396" i="4"/>
  <c r="N1563" i="4"/>
  <c r="J1712" i="4"/>
  <c r="J1456" i="4"/>
  <c r="M646" i="4"/>
  <c r="K713" i="4"/>
  <c r="L902" i="4"/>
  <c r="K803" i="4"/>
  <c r="L1356" i="4"/>
  <c r="N1313" i="4"/>
  <c r="N1487" i="4"/>
  <c r="L1386" i="4"/>
  <c r="N1467" i="4"/>
  <c r="M1617" i="4"/>
  <c r="N1514" i="4"/>
  <c r="J1522" i="4"/>
  <c r="N1799" i="4"/>
  <c r="M1698" i="4"/>
  <c r="K1853" i="4"/>
  <c r="N1837" i="4"/>
  <c r="M1826" i="4"/>
  <c r="J1838" i="4"/>
  <c r="K1894" i="4"/>
  <c r="N1957" i="4"/>
  <c r="K1906" i="4"/>
  <c r="L1887" i="4"/>
  <c r="M1741" i="4"/>
  <c r="M1803" i="4"/>
  <c r="K1396" i="4"/>
  <c r="L1420" i="4"/>
  <c r="L1348" i="4"/>
  <c r="N1899" i="4"/>
  <c r="L1954" i="4"/>
  <c r="L1519" i="4"/>
  <c r="J1792" i="4"/>
  <c r="L1996" i="4"/>
  <c r="J1961" i="4"/>
  <c r="K1575" i="4"/>
  <c r="J1864" i="4"/>
  <c r="J1931" i="4"/>
  <c r="L1944" i="4"/>
  <c r="J1944" i="4"/>
  <c r="L1931" i="4"/>
  <c r="K1958" i="4"/>
  <c r="L1489" i="4"/>
  <c r="L1803" i="4"/>
  <c r="N1427" i="4"/>
  <c r="L1745" i="4"/>
  <c r="N1647" i="4"/>
  <c r="N602" i="4"/>
  <c r="L711" i="4"/>
  <c r="N766" i="4"/>
  <c r="N839" i="4"/>
  <c r="K839" i="4"/>
  <c r="M578" i="4"/>
  <c r="K675" i="4"/>
  <c r="L646" i="4"/>
  <c r="N866" i="4"/>
  <c r="N579" i="4"/>
  <c r="L564" i="4"/>
  <c r="M765" i="4"/>
  <c r="J667" i="4"/>
  <c r="J579" i="4"/>
  <c r="L894" i="4"/>
  <c r="L795" i="4"/>
  <c r="N578" i="4"/>
  <c r="K667" i="4"/>
  <c r="N645" i="4"/>
  <c r="M1196" i="4"/>
  <c r="N1302" i="4"/>
  <c r="K1399" i="4"/>
  <c r="M1510" i="4"/>
  <c r="K1386" i="4"/>
  <c r="J1617" i="4"/>
  <c r="M1514" i="4"/>
  <c r="L1548" i="4"/>
  <c r="J1698" i="4"/>
  <c r="N1853" i="4"/>
  <c r="M1958" i="4"/>
  <c r="N1961" i="4"/>
  <c r="M1957" i="4"/>
  <c r="K1887" i="4"/>
  <c r="M1305" i="4"/>
  <c r="K1485" i="4"/>
  <c r="K1348" i="4"/>
  <c r="N1454" i="4"/>
  <c r="N1712" i="4"/>
  <c r="N1962" i="4"/>
  <c r="J1519" i="4"/>
  <c r="K1873" i="4"/>
  <c r="M1561" i="4"/>
  <c r="M1864" i="4"/>
  <c r="J1485" i="4"/>
  <c r="J1743" i="4"/>
  <c r="L1952" i="4"/>
  <c r="J1589" i="4"/>
  <c r="M1346" i="4"/>
  <c r="L1239" i="4"/>
  <c r="N1735" i="4"/>
  <c r="N1479" i="4"/>
  <c r="J1542" i="4"/>
  <c r="M1573" i="4"/>
  <c r="K610" i="4"/>
  <c r="L1811" i="4"/>
  <c r="N582" i="4"/>
  <c r="N795" i="4"/>
  <c r="K711" i="4"/>
  <c r="N773" i="4"/>
  <c r="K858" i="4"/>
  <c r="M711" i="4"/>
  <c r="K866" i="4"/>
  <c r="L849" i="4"/>
  <c r="J582" i="4"/>
  <c r="J593" i="4"/>
  <c r="J723" i="4"/>
  <c r="J765" i="4"/>
  <c r="K1196" i="4"/>
  <c r="N1420" i="4"/>
  <c r="J1386" i="4"/>
  <c r="L1558" i="4"/>
  <c r="N1536" i="4"/>
  <c r="K1514" i="4"/>
  <c r="M1569" i="4"/>
  <c r="N1558" i="4"/>
  <c r="L1958" i="4"/>
  <c r="K1961" i="4"/>
  <c r="N1958" i="4"/>
  <c r="M1962" i="4"/>
  <c r="J1887" i="4"/>
  <c r="J1319" i="4"/>
  <c r="N1391" i="4"/>
  <c r="N1476" i="4"/>
  <c r="N1732" i="4"/>
  <c r="N1704" i="4"/>
  <c r="M1589" i="4"/>
  <c r="K1647" i="4"/>
  <c r="L1493" i="4"/>
  <c r="J1853" i="4"/>
  <c r="N1722" i="4"/>
  <c r="K1594" i="4"/>
  <c r="N1560" i="4"/>
  <c r="J738" i="4"/>
  <c r="L631" i="4"/>
  <c r="M849" i="4"/>
  <c r="K569" i="4"/>
  <c r="N610" i="4"/>
  <c r="K766" i="4"/>
  <c r="L579" i="4"/>
  <c r="N902" i="4"/>
  <c r="L887" i="4"/>
  <c r="N723" i="4"/>
  <c r="J866" i="4"/>
  <c r="N548" i="4"/>
  <c r="J1261" i="4"/>
  <c r="N1254" i="4"/>
  <c r="J1420" i="4"/>
  <c r="M1441" i="4"/>
  <c r="K1587" i="4"/>
  <c r="M1582" i="4"/>
  <c r="J1514" i="4"/>
  <c r="M1558" i="4"/>
  <c r="M1710" i="4"/>
  <c r="L1924" i="4"/>
  <c r="K1616" i="4"/>
  <c r="N1906" i="4"/>
  <c r="N1949" i="4"/>
  <c r="K1962" i="4"/>
  <c r="N1616" i="4"/>
  <c r="M1906" i="4"/>
  <c r="N1441" i="4"/>
  <c r="K1391" i="4"/>
  <c r="K1493" i="4"/>
  <c r="M1704" i="4"/>
  <c r="K1931" i="4"/>
  <c r="M1515" i="4"/>
  <c r="M1575" i="4"/>
  <c r="K1271" i="4"/>
  <c r="N1714" i="4"/>
  <c r="K1458" i="4"/>
  <c r="L1263" i="4"/>
  <c r="J1808" i="4"/>
  <c r="L1719" i="4"/>
  <c r="N1463" i="4"/>
  <c r="J1654" i="4"/>
  <c r="K1398" i="4"/>
  <c r="L1260" i="4"/>
  <c r="N1685" i="4"/>
  <c r="L1429" i="4"/>
  <c r="L1360" i="4"/>
  <c r="K582" i="4"/>
  <c r="K637" i="4"/>
  <c r="J713" i="4"/>
  <c r="K822" i="4"/>
  <c r="L585" i="4"/>
  <c r="K738" i="4"/>
  <c r="K721" i="4"/>
  <c r="M675" i="4"/>
  <c r="M887" i="4"/>
  <c r="L773" i="4"/>
  <c r="L675" i="4"/>
  <c r="L730" i="4"/>
  <c r="M1254" i="4"/>
  <c r="J1464" i="4"/>
  <c r="N1386" i="4"/>
  <c r="K1441" i="4"/>
  <c r="J1582" i="4"/>
  <c r="K1563" i="4"/>
  <c r="J1558" i="4"/>
  <c r="K1710" i="4"/>
  <c r="J1996" i="4"/>
  <c r="J1949" i="4"/>
  <c r="N1442" i="4"/>
  <c r="J1906" i="4"/>
  <c r="M1360" i="4"/>
  <c r="J1441" i="4"/>
  <c r="K1487" i="4"/>
  <c r="M1420" i="4"/>
  <c r="J1515" i="4"/>
  <c r="J1952" i="4"/>
  <c r="L1697" i="4"/>
  <c r="N1589" i="4"/>
  <c r="L1280" i="4"/>
  <c r="J1127" i="4"/>
  <c r="N713" i="4"/>
  <c r="N849" i="4"/>
  <c r="N646" i="4"/>
  <c r="N858" i="4"/>
  <c r="J730" i="4"/>
  <c r="J675" i="4"/>
  <c r="J1462" i="4"/>
  <c r="N1595" i="4"/>
  <c r="N1642" i="4"/>
  <c r="N1548" i="4"/>
  <c r="M1522" i="4"/>
  <c r="N1655" i="4"/>
  <c r="K773" i="4"/>
  <c r="N803" i="4"/>
  <c r="L803" i="4"/>
  <c r="K730" i="4"/>
  <c r="M1300" i="4"/>
  <c r="N1319" i="4"/>
  <c r="M1642" i="4"/>
  <c r="M1647" i="4"/>
  <c r="M1643" i="4"/>
  <c r="K1442" i="4"/>
  <c r="M1394" i="4"/>
  <c r="N1561" i="4"/>
  <c r="J1467" i="4"/>
  <c r="J1556" i="4"/>
  <c r="J1454" i="4"/>
  <c r="M1954" i="4"/>
  <c r="N1825" i="4"/>
  <c r="L1655" i="4"/>
  <c r="J1732" i="4"/>
  <c r="L1510" i="4"/>
  <c r="L1394" i="4"/>
  <c r="N1864" i="4"/>
  <c r="J1575" i="4"/>
  <c r="K902" i="4"/>
  <c r="J1305" i="4"/>
  <c r="K1642" i="4"/>
  <c r="K1650" i="4"/>
  <c r="J1300" i="4"/>
  <c r="L1582" i="4"/>
  <c r="L1650" i="4"/>
  <c r="N1522" i="4"/>
  <c r="M1949" i="4"/>
  <c r="J1554" i="4"/>
  <c r="K1298" i="4"/>
  <c r="M1253" i="4"/>
  <c r="N1625" i="4"/>
  <c r="J1365" i="4"/>
  <c r="M1718" i="4"/>
  <c r="M1462" i="4"/>
  <c r="L1749" i="4"/>
  <c r="J1493" i="4"/>
  <c r="M1618" i="4"/>
  <c r="L1649" i="4"/>
  <c r="K1898" i="4"/>
  <c r="J1860" i="4"/>
  <c r="K1314" i="4"/>
  <c r="N1430" i="4"/>
  <c r="L1717" i="4"/>
  <c r="K1428" i="4"/>
  <c r="L1357" i="4"/>
  <c r="K1239" i="4"/>
  <c r="L1463" i="4"/>
  <c r="K1393" i="4"/>
  <c r="L1351" i="4"/>
  <c r="J1859" i="4"/>
  <c r="J1239" i="4"/>
  <c r="M1956" i="4"/>
  <c r="J1701" i="4"/>
  <c r="J1883" i="4"/>
  <c r="M1747" i="4"/>
  <c r="J1491" i="4"/>
  <c r="N1551" i="4"/>
  <c r="J1358" i="4"/>
  <c r="N1645" i="4"/>
  <c r="M1389" i="4"/>
  <c r="L1253" i="4"/>
  <c r="L1286" i="4"/>
  <c r="J1393" i="4"/>
  <c r="K1351" i="4"/>
  <c r="K1654" i="4"/>
  <c r="N1317" i="4"/>
  <c r="N1314" i="4"/>
  <c r="M1883" i="4"/>
  <c r="N1963" i="4"/>
  <c r="L1542" i="4"/>
  <c r="J1445" i="4"/>
  <c r="K1993" i="4"/>
  <c r="L1859" i="4"/>
  <c r="N1240" i="4"/>
  <c r="M1381" i="4"/>
  <c r="L1414" i="4"/>
  <c r="M1351" i="4"/>
  <c r="K1675" i="4"/>
  <c r="N1542" i="4"/>
  <c r="M1317" i="4"/>
  <c r="L1346" i="4"/>
  <c r="M1735" i="4"/>
  <c r="K1542" i="4"/>
  <c r="J1248" i="4"/>
  <c r="L1624" i="4"/>
  <c r="M1263" i="4"/>
  <c r="N1263" i="4"/>
  <c r="K1414" i="4"/>
  <c r="L1531" i="4"/>
  <c r="M1568" i="4"/>
  <c r="M1542" i="4"/>
  <c r="L1317" i="4"/>
  <c r="N1893" i="4"/>
  <c r="M1859" i="4"/>
  <c r="M1414" i="4"/>
  <c r="L1993" i="4"/>
  <c r="K1735" i="4"/>
  <c r="M1479" i="4"/>
  <c r="K1462" i="4"/>
  <c r="J1253" i="4"/>
  <c r="K1749" i="4"/>
  <c r="L726" i="4"/>
  <c r="J1429" i="4"/>
  <c r="L1625" i="4"/>
  <c r="K1317" i="4"/>
  <c r="J1428" i="4"/>
  <c r="L1462" i="4"/>
  <c r="N1618" i="4"/>
  <c r="L1718" i="4"/>
  <c r="M1208" i="4"/>
  <c r="N1296" i="4"/>
  <c r="L1445" i="4"/>
  <c r="J1430" i="4"/>
  <c r="M1493" i="4"/>
  <c r="L1639" i="4"/>
  <c r="N1429" i="4"/>
  <c r="N1718" i="4"/>
  <c r="L1940" i="4"/>
  <c r="J1831" i="4"/>
  <c r="K1831" i="4"/>
  <c r="L1670" i="4"/>
  <c r="L1267" i="4"/>
  <c r="N1947" i="4"/>
  <c r="N1956" i="4"/>
  <c r="L1365" i="4"/>
  <c r="L1573" i="4"/>
  <c r="L1898" i="4"/>
  <c r="M1239" i="4"/>
  <c r="K1346" i="4"/>
  <c r="N1670" i="4"/>
  <c r="M1607" i="4"/>
  <c r="N1749" i="4"/>
  <c r="J1824" i="4"/>
  <c r="K1874" i="4"/>
  <c r="J1618" i="4"/>
  <c r="J1346" i="4"/>
  <c r="N1568" i="4"/>
  <c r="N1701" i="4"/>
  <c r="K1883" i="4"/>
  <c r="M1963" i="4"/>
  <c r="J1625" i="4"/>
  <c r="K1772" i="4"/>
  <c r="J1568" i="4"/>
  <c r="M1357" i="4"/>
  <c r="N1365" i="4"/>
  <c r="M1463" i="4"/>
  <c r="L1398" i="4"/>
  <c r="K1568" i="4"/>
  <c r="L1654" i="4"/>
  <c r="M1714" i="4"/>
  <c r="J1573" i="4"/>
  <c r="M1898" i="4"/>
  <c r="L1883" i="4"/>
  <c r="M1905" i="4"/>
  <c r="M1875" i="4"/>
  <c r="M1365" i="4"/>
  <c r="N1573" i="4"/>
  <c r="J1947" i="4"/>
  <c r="J1749" i="4"/>
  <c r="M1701" i="4"/>
  <c r="N1393" i="4"/>
  <c r="N1649" i="4"/>
  <c r="N1859" i="4"/>
  <c r="L1701" i="4"/>
  <c r="J1818" i="4"/>
  <c r="K1912" i="4"/>
  <c r="K1630" i="4"/>
  <c r="M1393" i="4"/>
  <c r="M1993" i="4"/>
  <c r="N1910" i="4"/>
  <c r="K1875" i="4"/>
  <c r="J1716" i="4"/>
  <c r="K1460" i="4"/>
  <c r="K1520" i="4"/>
  <c r="J1878" i="4"/>
  <c r="L1294" i="4"/>
  <c r="K1860" i="4"/>
  <c r="L1607" i="4"/>
  <c r="K1686" i="4"/>
  <c r="M1430" i="4"/>
  <c r="J1717" i="4"/>
  <c r="M1461" i="4"/>
  <c r="M1715" i="4"/>
  <c r="K1617" i="4"/>
  <c r="L1613" i="4"/>
  <c r="J1351" i="4"/>
  <c r="K1263" i="4"/>
  <c r="K1680" i="4"/>
  <c r="K1552" i="4"/>
  <c r="J1580" i="4"/>
  <c r="M1598" i="4"/>
  <c r="N1940" i="4"/>
  <c r="J1684" i="4"/>
  <c r="N1301" i="4"/>
  <c r="J1294" i="4"/>
  <c r="J1260" i="4"/>
  <c r="K1719" i="4"/>
  <c r="K1947" i="4"/>
  <c r="J1459" i="4"/>
  <c r="M1301" i="4"/>
  <c r="K1260" i="4"/>
  <c r="M1877" i="4"/>
  <c r="M1284" i="4"/>
  <c r="L1301" i="4"/>
  <c r="M1429" i="4"/>
  <c r="J1398" i="4"/>
  <c r="M1654" i="4"/>
  <c r="N1719" i="4"/>
  <c r="K1301" i="4"/>
  <c r="L1860" i="4"/>
  <c r="M1613" i="4"/>
  <c r="N1586" i="4"/>
  <c r="M1296" i="4"/>
  <c r="K1429" i="4"/>
  <c r="N1607" i="4"/>
  <c r="N1458" i="4"/>
  <c r="N1654" i="4"/>
  <c r="K1910" i="4"/>
  <c r="N1659" i="4"/>
  <c r="N1852" i="4"/>
  <c r="L1552" i="4"/>
  <c r="N653" i="4"/>
  <c r="M719" i="4"/>
  <c r="M653" i="4"/>
  <c r="M874" i="4"/>
  <c r="K653" i="4"/>
  <c r="K618" i="4"/>
  <c r="L1149" i="4"/>
  <c r="M683" i="4"/>
  <c r="J653" i="4"/>
  <c r="K781" i="4"/>
  <c r="L1254" i="4"/>
  <c r="L1241" i="4"/>
  <c r="K1217" i="4"/>
  <c r="N1199" i="4"/>
  <c r="L1211" i="4"/>
  <c r="K1199" i="4"/>
  <c r="M1659" i="4"/>
  <c r="L1492" i="4"/>
  <c r="K1659" i="4"/>
  <c r="N1492" i="4"/>
  <c r="L1808" i="4"/>
  <c r="M1251" i="4"/>
  <c r="M1288" i="4"/>
  <c r="K1382" i="4"/>
  <c r="L1736" i="4"/>
  <c r="K1480" i="4"/>
  <c r="J1751" i="4"/>
  <c r="J1495" i="4"/>
  <c r="J1846" i="4"/>
  <c r="N1270" i="4"/>
  <c r="N1474" i="4"/>
  <c r="M1505" i="4"/>
  <c r="L1757" i="4"/>
  <c r="N1224" i="4"/>
  <c r="J1286" i="4"/>
  <c r="N601" i="4"/>
  <c r="M746" i="4"/>
  <c r="M781" i="4"/>
  <c r="L746" i="4"/>
  <c r="K811" i="4"/>
  <c r="J857" i="4"/>
  <c r="K857" i="4"/>
  <c r="L1270" i="4"/>
  <c r="K1505" i="4"/>
  <c r="M1321" i="4"/>
  <c r="M1324" i="4"/>
  <c r="L1619" i="4"/>
  <c r="K1674" i="4"/>
  <c r="M1290" i="4"/>
  <c r="L1721" i="4"/>
  <c r="K1465" i="4"/>
  <c r="K1679" i="4"/>
  <c r="K1423" i="4"/>
  <c r="L1742" i="4"/>
  <c r="J1486" i="4"/>
  <c r="L1517" i="4"/>
  <c r="L1369" i="4"/>
  <c r="M1501" i="4"/>
  <c r="J729" i="4"/>
  <c r="L654" i="4"/>
  <c r="J874" i="4"/>
  <c r="K719" i="4"/>
  <c r="K729" i="4"/>
  <c r="J746" i="4"/>
  <c r="N729" i="4"/>
  <c r="L719" i="4"/>
  <c r="N604" i="4"/>
  <c r="N746" i="4"/>
  <c r="M1270" i="4"/>
  <c r="K1921" i="4"/>
  <c r="N1757" i="4"/>
  <c r="K782" i="4"/>
  <c r="M618" i="4"/>
  <c r="L683" i="4"/>
  <c r="J811" i="4"/>
  <c r="K604" i="4"/>
  <c r="L729" i="4"/>
  <c r="K1270" i="4"/>
  <c r="L1960" i="4"/>
  <c r="J1212" i="4"/>
  <c r="L1288" i="4"/>
  <c r="N1251" i="4"/>
  <c r="N1689" i="4"/>
  <c r="M1433" i="4"/>
  <c r="J1703" i="4"/>
  <c r="L1447" i="4"/>
  <c r="N1526" i="4"/>
  <c r="M1557" i="4"/>
  <c r="K1798" i="4"/>
  <c r="K1524" i="4"/>
  <c r="L1555" i="4"/>
  <c r="M1842" i="4"/>
  <c r="N1584" i="4"/>
  <c r="J1876" i="4"/>
  <c r="N1615" i="4"/>
  <c r="N1438" i="4"/>
  <c r="N1709" i="4"/>
  <c r="J1453" i="4"/>
  <c r="N654" i="4"/>
  <c r="J847" i="4"/>
  <c r="K910" i="4"/>
  <c r="L811" i="4"/>
  <c r="M601" i="4"/>
  <c r="L1373" i="4"/>
  <c r="L1321" i="4"/>
  <c r="J1595" i="4"/>
  <c r="J1960" i="4"/>
  <c r="M1229" i="4"/>
  <c r="M1571" i="4"/>
  <c r="L1720" i="4"/>
  <c r="M1464" i="4"/>
  <c r="J1631" i="4"/>
  <c r="K1725" i="4"/>
  <c r="N1469" i="4"/>
  <c r="M654" i="4"/>
  <c r="N683" i="4"/>
  <c r="J618" i="4"/>
  <c r="K874" i="4"/>
  <c r="L1474" i="4"/>
  <c r="N1751" i="4"/>
  <c r="N1970" i="4"/>
  <c r="J1270" i="4"/>
  <c r="L1300" i="4"/>
  <c r="K1804" i="4"/>
  <c r="N1253" i="4"/>
  <c r="J1394" i="4"/>
  <c r="K1589" i="4"/>
  <c r="K654" i="4"/>
  <c r="N874" i="4"/>
  <c r="L618" i="4"/>
  <c r="M811" i="4"/>
  <c r="M857" i="4"/>
  <c r="K847" i="4"/>
  <c r="L1577" i="4"/>
  <c r="L1965" i="4"/>
  <c r="K591" i="4"/>
  <c r="M591" i="4"/>
  <c r="K601" i="4"/>
  <c r="L781" i="4"/>
  <c r="L857" i="4"/>
  <c r="K683" i="4"/>
  <c r="J591" i="4"/>
  <c r="M1474" i="4"/>
  <c r="J1735" i="4"/>
  <c r="J1479" i="4"/>
  <c r="J601" i="4"/>
  <c r="N910" i="4"/>
  <c r="M604" i="4"/>
  <c r="K1474" i="4"/>
  <c r="J1208" i="4"/>
  <c r="M1650" i="4"/>
  <c r="L1207" i="4"/>
  <c r="M910" i="4"/>
  <c r="N1470" i="4"/>
  <c r="L1271" i="4"/>
  <c r="J1714" i="4"/>
  <c r="L1458" i="4"/>
  <c r="J1263" i="4"/>
  <c r="M1719" i="4"/>
  <c r="K1463" i="4"/>
  <c r="N782" i="4"/>
  <c r="M782" i="4"/>
  <c r="J782" i="4"/>
  <c r="N1368" i="4"/>
  <c r="L1268" i="4"/>
  <c r="J1501" i="4"/>
  <c r="N1834" i="4"/>
  <c r="L847" i="4"/>
  <c r="L604" i="4"/>
  <c r="L591" i="4"/>
  <c r="L910" i="4"/>
  <c r="N1373" i="4"/>
  <c r="M1726" i="4"/>
  <c r="J1723" i="4"/>
  <c r="N847" i="4"/>
  <c r="J781" i="4"/>
  <c r="M1373" i="4"/>
  <c r="M1340" i="4"/>
  <c r="L1865" i="4"/>
  <c r="L1272" i="4"/>
  <c r="M1311" i="4"/>
  <c r="L1723" i="4"/>
  <c r="J1245" i="4"/>
  <c r="L1844" i="4"/>
  <c r="J1265" i="4"/>
  <c r="L1810" i="4"/>
  <c r="M1729" i="4"/>
  <c r="J1473" i="4"/>
  <c r="L708" i="4"/>
  <c r="L1524" i="4"/>
  <c r="J1709" i="4"/>
  <c r="L1615" i="4"/>
  <c r="L1453" i="4"/>
  <c r="L1833" i="4"/>
  <c r="L1501" i="4"/>
  <c r="M630" i="4"/>
  <c r="K886" i="4"/>
  <c r="J501" i="4"/>
  <c r="N1433" i="4"/>
  <c r="M1942" i="4"/>
  <c r="N1988" i="4"/>
  <c r="K1402" i="4"/>
  <c r="J1936" i="4"/>
  <c r="M1936" i="4"/>
  <c r="K1584" i="4"/>
  <c r="K1709" i="4"/>
  <c r="M1390" i="4"/>
  <c r="K758" i="4"/>
  <c r="M695" i="4"/>
  <c r="N695" i="4"/>
  <c r="J758" i="4"/>
  <c r="L722" i="4"/>
  <c r="K1251" i="4"/>
  <c r="M1555" i="4"/>
  <c r="L1368" i="4"/>
  <c r="L1890" i="4"/>
  <c r="L1438" i="4"/>
  <c r="L695" i="4"/>
  <c r="L594" i="4"/>
  <c r="M659" i="4"/>
  <c r="J850" i="4"/>
  <c r="N758" i="4"/>
  <c r="K1212" i="4"/>
  <c r="J1584" i="4"/>
  <c r="N1555" i="4"/>
  <c r="M1941" i="4"/>
  <c r="M1447" i="4"/>
  <c r="L1709" i="4"/>
  <c r="K1936" i="4"/>
  <c r="L1689" i="4"/>
  <c r="J1788" i="4"/>
  <c r="J1848" i="4"/>
  <c r="N1822" i="4"/>
  <c r="N1694" i="4"/>
  <c r="K1438" i="4"/>
  <c r="J1310" i="4"/>
  <c r="K722" i="4"/>
  <c r="K695" i="4"/>
  <c r="K885" i="4"/>
  <c r="M850" i="4"/>
  <c r="K708" i="4"/>
  <c r="K1373" i="4"/>
  <c r="K1615" i="4"/>
  <c r="K1555" i="4"/>
  <c r="L1942" i="4"/>
  <c r="K1447" i="4"/>
  <c r="L1433" i="4"/>
  <c r="L1449" i="4"/>
  <c r="M1995" i="4"/>
  <c r="M1988" i="4"/>
  <c r="L1584" i="4"/>
  <c r="J1524" i="4"/>
  <c r="L1307" i="4"/>
  <c r="L1281" i="4"/>
  <c r="N722" i="4"/>
  <c r="M885" i="4"/>
  <c r="N885" i="4"/>
  <c r="M833" i="4"/>
  <c r="N886" i="4"/>
  <c r="L850" i="4"/>
  <c r="J885" i="4"/>
  <c r="M886" i="4"/>
  <c r="J1321" i="4"/>
  <c r="N1942" i="4"/>
  <c r="M1703" i="4"/>
  <c r="J1447" i="4"/>
  <c r="L1323" i="4"/>
  <c r="N1706" i="4"/>
  <c r="N1672" i="4"/>
  <c r="K1995" i="4"/>
  <c r="K1433" i="4"/>
  <c r="L1834" i="4"/>
  <c r="K501" i="4"/>
  <c r="M501" i="4"/>
  <c r="K630" i="4"/>
  <c r="J886" i="4"/>
  <c r="J629" i="4"/>
  <c r="L787" i="4"/>
  <c r="K823" i="4"/>
  <c r="N850" i="4"/>
  <c r="J1988" i="4"/>
  <c r="M1946" i="4"/>
  <c r="N1703" i="4"/>
  <c r="N1846" i="4"/>
  <c r="N1453" i="4"/>
  <c r="N1881" i="4"/>
  <c r="M1824" i="4"/>
  <c r="L1798" i="4"/>
  <c r="N1414" i="4"/>
  <c r="N833" i="4"/>
  <c r="N757" i="4"/>
  <c r="L823" i="4"/>
  <c r="K1946" i="4"/>
  <c r="K1703" i="4"/>
  <c r="K1453" i="4"/>
  <c r="K1668" i="4"/>
  <c r="K1689" i="4"/>
  <c r="L1946" i="4"/>
  <c r="L1688" i="4"/>
  <c r="M1432" i="4"/>
  <c r="M757" i="4"/>
  <c r="K833" i="4"/>
  <c r="J594" i="4"/>
  <c r="J708" i="4"/>
  <c r="N1308" i="4"/>
  <c r="N1288" i="4"/>
  <c r="N1798" i="4"/>
  <c r="J1946" i="4"/>
  <c r="J1786" i="4"/>
  <c r="J1689" i="4"/>
  <c r="N1995" i="4"/>
  <c r="L1936" i="4"/>
  <c r="L1251" i="4"/>
  <c r="M1453" i="4"/>
  <c r="K1876" i="4"/>
  <c r="N1842" i="4"/>
  <c r="M1591" i="4"/>
  <c r="L1526" i="4"/>
  <c r="K1557" i="4"/>
  <c r="J630" i="4"/>
  <c r="N630" i="4"/>
  <c r="N1285" i="4"/>
  <c r="M1798" i="4"/>
  <c r="M1689" i="4"/>
  <c r="N823" i="4"/>
  <c r="L1308" i="4"/>
  <c r="M1285" i="4"/>
  <c r="M1658" i="4"/>
  <c r="L1988" i="4"/>
  <c r="L1995" i="4"/>
  <c r="K1965" i="4"/>
  <c r="K757" i="4"/>
  <c r="M823" i="4"/>
  <c r="M549" i="4"/>
  <c r="L1285" i="4"/>
  <c r="N1854" i="4"/>
  <c r="J1736" i="4"/>
  <c r="N1234" i="4"/>
  <c r="K1306" i="4"/>
  <c r="N1279" i="4"/>
  <c r="J1549" i="4"/>
  <c r="N1705" i="4"/>
  <c r="J1682" i="4"/>
  <c r="L1426" i="4"/>
  <c r="K1751" i="4"/>
  <c r="J1268" i="4"/>
  <c r="K1470" i="4"/>
  <c r="N1480" i="4"/>
  <c r="J1921" i="4"/>
  <c r="N1960" i="4"/>
  <c r="J1382" i="4"/>
  <c r="N1624" i="4"/>
  <c r="M1470" i="4"/>
  <c r="K1501" i="4"/>
  <c r="N1577" i="4"/>
  <c r="L1495" i="4"/>
  <c r="N1663" i="4"/>
  <c r="M1603" i="4"/>
  <c r="M1624" i="4"/>
  <c r="N1855" i="4"/>
  <c r="N1495" i="4"/>
  <c r="K1564" i="4"/>
  <c r="K1966" i="4"/>
  <c r="N1736" i="4"/>
  <c r="K1279" i="4"/>
  <c r="J1970" i="4"/>
  <c r="M1965" i="4"/>
  <c r="L1264" i="4"/>
  <c r="L1574" i="4"/>
  <c r="K1605" i="4"/>
  <c r="M1436" i="4"/>
  <c r="K1663" i="4"/>
  <c r="K1603" i="4"/>
  <c r="J1624" i="4"/>
  <c r="M1855" i="4"/>
  <c r="L1480" i="4"/>
  <c r="M1736" i="4"/>
  <c r="M1495" i="4"/>
  <c r="J1341" i="4"/>
  <c r="M1308" i="4"/>
  <c r="N1274" i="4"/>
  <c r="J1663" i="4"/>
  <c r="M1663" i="4"/>
  <c r="J1603" i="4"/>
  <c r="K1624" i="4"/>
  <c r="M1833" i="4"/>
  <c r="L1855" i="4"/>
  <c r="N1436" i="4"/>
  <c r="L1966" i="4"/>
  <c r="M1480" i="4"/>
  <c r="J1966" i="4"/>
  <c r="M1751" i="4"/>
  <c r="K1495" i="4"/>
  <c r="N1321" i="4"/>
  <c r="N1449" i="4"/>
  <c r="M1564" i="4"/>
  <c r="N1603" i="4"/>
  <c r="M1786" i="4"/>
  <c r="K1855" i="4"/>
  <c r="M1960" i="4"/>
  <c r="L1970" i="4"/>
  <c r="K1736" i="4"/>
  <c r="J1854" i="4"/>
  <c r="K1786" i="4"/>
  <c r="M1402" i="4"/>
  <c r="N1965" i="4"/>
  <c r="J1449" i="4"/>
  <c r="L1921" i="4"/>
  <c r="K1730" i="4"/>
  <c r="J1474" i="4"/>
  <c r="M1466" i="4"/>
  <c r="L1382" i="4"/>
  <c r="M1757" i="4"/>
  <c r="L1726" i="4"/>
  <c r="M1846" i="4"/>
  <c r="J1402" i="4"/>
  <c r="N1501" i="4"/>
  <c r="K1274" i="4"/>
  <c r="M1403" i="4"/>
  <c r="J1761" i="4"/>
  <c r="N1505" i="4"/>
  <c r="M1407" i="4"/>
  <c r="J1757" i="4"/>
  <c r="K1757" i="4"/>
  <c r="K1726" i="4"/>
  <c r="L1846" i="4"/>
  <c r="K1705" i="4"/>
  <c r="J1407" i="4"/>
  <c r="J1480" i="4"/>
  <c r="J1279" i="4"/>
  <c r="K1970" i="4"/>
  <c r="N1921" i="4"/>
  <c r="M1368" i="4"/>
  <c r="N1658" i="4"/>
  <c r="J1726" i="4"/>
  <c r="N1966" i="4"/>
  <c r="K1846" i="4"/>
  <c r="K1268" i="4"/>
  <c r="M1274" i="4"/>
  <c r="L1724" i="4"/>
  <c r="L1468" i="4"/>
  <c r="N1737" i="4"/>
  <c r="J1481" i="4"/>
  <c r="K1374" i="4"/>
  <c r="M1544" i="4"/>
  <c r="J1812" i="4"/>
  <c r="K1638" i="4"/>
  <c r="J1669" i="4"/>
  <c r="M1413" i="4"/>
  <c r="N1636" i="4"/>
  <c r="N1785" i="4"/>
  <c r="J1569" i="4"/>
  <c r="J1257" i="4"/>
  <c r="K1696" i="4"/>
  <c r="N1440" i="4"/>
  <c r="L1550" i="4"/>
  <c r="L1274" i="4"/>
  <c r="L1407" i="4"/>
  <c r="M1914" i="4"/>
  <c r="J1368" i="4"/>
  <c r="N1833" i="4"/>
  <c r="M1279" i="4"/>
  <c r="L1332" i="4"/>
  <c r="N1857" i="4"/>
  <c r="N889" i="4"/>
  <c r="L906" i="4"/>
  <c r="K1544" i="4"/>
  <c r="J1638" i="4"/>
  <c r="N1544" i="4"/>
  <c r="J1997" i="4"/>
  <c r="L1915" i="4"/>
  <c r="M1638" i="4"/>
  <c r="N1538" i="4"/>
  <c r="N685" i="4"/>
  <c r="J761" i="4"/>
  <c r="K879" i="4"/>
  <c r="M761" i="4"/>
  <c r="M814" i="4"/>
  <c r="J906" i="4"/>
  <c r="L636" i="4"/>
  <c r="K906" i="4"/>
  <c r="L761" i="4"/>
  <c r="L1789" i="4"/>
  <c r="M1696" i="4"/>
  <c r="J1544" i="4"/>
  <c r="L1440" i="4"/>
  <c r="N1812" i="4"/>
  <c r="N1992" i="4"/>
  <c r="M1785" i="4"/>
  <c r="L685" i="4"/>
  <c r="N879" i="4"/>
  <c r="N813" i="4"/>
  <c r="L650" i="4"/>
  <c r="M686" i="4"/>
  <c r="M778" i="4"/>
  <c r="M1805" i="4"/>
  <c r="N1923" i="4"/>
  <c r="K1440" i="4"/>
  <c r="M1813" i="4"/>
  <c r="K1998" i="4"/>
  <c r="N1638" i="4"/>
  <c r="K685" i="4"/>
  <c r="J778" i="4"/>
  <c r="J636" i="4"/>
  <c r="L751" i="4"/>
  <c r="N1413" i="4"/>
  <c r="J1805" i="4"/>
  <c r="K1923" i="4"/>
  <c r="N1805" i="4"/>
  <c r="N1891" i="4"/>
  <c r="J1696" i="4"/>
  <c r="M1440" i="4"/>
  <c r="K1669" i="4"/>
  <c r="J1998" i="4"/>
  <c r="K778" i="4"/>
  <c r="M906" i="4"/>
  <c r="N814" i="4"/>
  <c r="L587" i="4"/>
  <c r="K650" i="4"/>
  <c r="K1413" i="4"/>
  <c r="J1923" i="4"/>
  <c r="K1805" i="4"/>
  <c r="K1891" i="4"/>
  <c r="N1669" i="4"/>
  <c r="J1992" i="4"/>
  <c r="L1378" i="4"/>
  <c r="L813" i="4"/>
  <c r="K942" i="4"/>
  <c r="N942" i="4"/>
  <c r="K636" i="4"/>
  <c r="M636" i="4"/>
  <c r="J623" i="4"/>
  <c r="J1413" i="4"/>
  <c r="M1789" i="4"/>
  <c r="L1813" i="4"/>
  <c r="J1891" i="4"/>
  <c r="L1997" i="4"/>
  <c r="M1669" i="4"/>
  <c r="M1953" i="4"/>
  <c r="M1997" i="4"/>
  <c r="M1550" i="4"/>
  <c r="K1997" i="4"/>
  <c r="N751" i="4"/>
  <c r="L563" i="4"/>
  <c r="J650" i="4"/>
  <c r="K587" i="4"/>
  <c r="J1789" i="4"/>
  <c r="L1669" i="4"/>
  <c r="L1413" i="4"/>
  <c r="M1915" i="4"/>
  <c r="N686" i="4"/>
  <c r="L778" i="4"/>
  <c r="L942" i="4"/>
  <c r="L814" i="4"/>
  <c r="J942" i="4"/>
  <c r="J715" i="4"/>
  <c r="L715" i="4"/>
  <c r="N1915" i="4"/>
  <c r="J1785" i="4"/>
  <c r="M1257" i="4"/>
  <c r="K1785" i="4"/>
  <c r="K686" i="4"/>
  <c r="K814" i="4"/>
  <c r="M715" i="4"/>
  <c r="M650" i="4"/>
  <c r="N1257" i="4"/>
  <c r="K1812" i="4"/>
  <c r="J1636" i="4"/>
  <c r="K1380" i="4"/>
  <c r="J1440" i="4"/>
  <c r="J686" i="4"/>
  <c r="L889" i="4"/>
  <c r="L1257" i="4"/>
  <c r="M1998" i="4"/>
  <c r="L1544" i="4"/>
  <c r="N1819" i="4"/>
  <c r="K1953" i="4"/>
  <c r="M1667" i="4"/>
  <c r="J1411" i="4"/>
  <c r="K1816" i="4"/>
  <c r="K1727" i="4"/>
  <c r="L1471" i="4"/>
  <c r="L1565" i="4"/>
  <c r="J1813" i="4"/>
  <c r="J813" i="4"/>
  <c r="N1696" i="4"/>
  <c r="K1257" i="4"/>
  <c r="N1569" i="4"/>
  <c r="K1819" i="4"/>
  <c r="L1812" i="4"/>
  <c r="K1992" i="4"/>
  <c r="N1550" i="4"/>
  <c r="J1550" i="4"/>
  <c r="J751" i="4"/>
  <c r="K813" i="4"/>
  <c r="K889" i="4"/>
  <c r="J563" i="4"/>
  <c r="L1696" i="4"/>
  <c r="J1819" i="4"/>
  <c r="J1915" i="4"/>
  <c r="N1953" i="4"/>
  <c r="L1785" i="4"/>
  <c r="K623" i="4"/>
  <c r="J879" i="4"/>
  <c r="L1819" i="4"/>
  <c r="N1998" i="4"/>
  <c r="M1246" i="4"/>
  <c r="L1766" i="4"/>
  <c r="J1527" i="4"/>
  <c r="J1342" i="4"/>
  <c r="K1242" i="4"/>
  <c r="L1199" i="4"/>
  <c r="N1211" i="4"/>
  <c r="M1260" i="4"/>
  <c r="L1686" i="4"/>
  <c r="K1777" i="4"/>
  <c r="M1868" i="4"/>
  <c r="N1604" i="4"/>
  <c r="K1335" i="4"/>
  <c r="L1902" i="4"/>
  <c r="J1377" i="4"/>
  <c r="J1506" i="4"/>
  <c r="L1537" i="4"/>
  <c r="K1664" i="4"/>
  <c r="K1408" i="4"/>
  <c r="K1782" i="4"/>
  <c r="L1518" i="4"/>
  <c r="L1347" i="4"/>
  <c r="M1620" i="4"/>
  <c r="M1753" i="4"/>
  <c r="N1497" i="4"/>
  <c r="K1748" i="4"/>
  <c r="L1598" i="4"/>
  <c r="J1463" i="4"/>
  <c r="M1398" i="4"/>
  <c r="L1714" i="4"/>
  <c r="N1330" i="4"/>
  <c r="L1330" i="4"/>
  <c r="L1505" i="4"/>
  <c r="J1492" i="4"/>
  <c r="N1461" i="4"/>
  <c r="K1842" i="4"/>
  <c r="J1505" i="4"/>
  <c r="J1299" i="4"/>
  <c r="J1296" i="4"/>
  <c r="K1343" i="4"/>
  <c r="L1403" i="4"/>
  <c r="L1842" i="4"/>
  <c r="J1531" i="4"/>
  <c r="L1748" i="4"/>
  <c r="J1842" i="4"/>
  <c r="L1364" i="4"/>
  <c r="K1714" i="4"/>
  <c r="J1752" i="4"/>
  <c r="L1496" i="4"/>
  <c r="N1858" i="4"/>
  <c r="L1590" i="4"/>
  <c r="N1312" i="4"/>
  <c r="K1880" i="4"/>
  <c r="K1621" i="4"/>
  <c r="J1361" i="4"/>
  <c r="M1856" i="4"/>
  <c r="K1359" i="4"/>
  <c r="L1521" i="4"/>
  <c r="M1359" i="4"/>
  <c r="J865" i="4"/>
  <c r="M626" i="4"/>
  <c r="N1968" i="4"/>
  <c r="M1243" i="4"/>
  <c r="K612" i="4"/>
  <c r="L626" i="4"/>
  <c r="L1746" i="4"/>
  <c r="K1490" i="4"/>
  <c r="M1521" i="4"/>
  <c r="K1770" i="4"/>
  <c r="J1530" i="4"/>
  <c r="J1199" i="4"/>
  <c r="M1211" i="4"/>
  <c r="N662" i="4"/>
  <c r="M609" i="4"/>
  <c r="M819" i="4"/>
  <c r="J727" i="4"/>
  <c r="L1359" i="4"/>
  <c r="N609" i="4"/>
  <c r="K626" i="4"/>
  <c r="L797" i="4"/>
  <c r="L882" i="4"/>
  <c r="L1968" i="4"/>
  <c r="K855" i="4"/>
  <c r="M754" i="4"/>
  <c r="J1679" i="4"/>
  <c r="M1777" i="4"/>
  <c r="M599" i="4"/>
  <c r="M1976" i="4"/>
  <c r="L1747" i="4"/>
  <c r="J1302" i="4"/>
  <c r="K1867" i="4"/>
  <c r="K1968" i="4"/>
  <c r="L612" i="4"/>
  <c r="J1309" i="4"/>
  <c r="L1316" i="4"/>
  <c r="J918" i="4"/>
  <c r="M1590" i="4"/>
  <c r="K827" i="4"/>
  <c r="K1590" i="4"/>
  <c r="J1490" i="4"/>
  <c r="K1361" i="4"/>
  <c r="J1590" i="4"/>
  <c r="K1765" i="4"/>
  <c r="L1770" i="4"/>
  <c r="N1621" i="4"/>
  <c r="J1968" i="4"/>
  <c r="K737" i="4"/>
  <c r="K1902" i="4"/>
  <c r="J699" i="4"/>
  <c r="K699" i="4"/>
  <c r="K735" i="4"/>
  <c r="K1517" i="4"/>
  <c r="K789" i="4"/>
  <c r="J745" i="4"/>
  <c r="L669" i="4"/>
  <c r="K790" i="4"/>
  <c r="N873" i="4"/>
  <c r="J873" i="4"/>
  <c r="N612" i="4"/>
  <c r="M827" i="4"/>
  <c r="L745" i="4"/>
  <c r="K745" i="4"/>
  <c r="N1377" i="4"/>
  <c r="M1621" i="4"/>
  <c r="L1973" i="4"/>
  <c r="J1777" i="4"/>
  <c r="J1902" i="4"/>
  <c r="L1974" i="4"/>
  <c r="L1779" i="4"/>
  <c r="N1347" i="4"/>
  <c r="K1753" i="4"/>
  <c r="N1359" i="4"/>
  <c r="M1191" i="4"/>
  <c r="M1347" i="4"/>
  <c r="M1880" i="4"/>
  <c r="M1752" i="4"/>
  <c r="K1496" i="4"/>
  <c r="L1342" i="4"/>
  <c r="L762" i="4"/>
  <c r="N1937" i="4"/>
  <c r="M1606" i="4"/>
  <c r="N745" i="4"/>
  <c r="K669" i="4"/>
  <c r="J737" i="4"/>
  <c r="N863" i="4"/>
  <c r="J790" i="4"/>
  <c r="N882" i="4"/>
  <c r="N620" i="4"/>
  <c r="L699" i="4"/>
  <c r="L607" i="4"/>
  <c r="K873" i="4"/>
  <c r="M918" i="4"/>
  <c r="J620" i="4"/>
  <c r="L661" i="4"/>
  <c r="M1377" i="4"/>
  <c r="N1521" i="4"/>
  <c r="N1746" i="4"/>
  <c r="K1869" i="4"/>
  <c r="M1869" i="4"/>
  <c r="N1982" i="4"/>
  <c r="N1777" i="4"/>
  <c r="N1902" i="4"/>
  <c r="L1604" i="4"/>
  <c r="L1981" i="4"/>
  <c r="M1867" i="4"/>
  <c r="L1788" i="4"/>
  <c r="J863" i="4"/>
  <c r="M669" i="4"/>
  <c r="N617" i="4"/>
  <c r="K607" i="4"/>
  <c r="N737" i="4"/>
  <c r="N827" i="4"/>
  <c r="L798" i="4"/>
  <c r="J669" i="4"/>
  <c r="L662" i="4"/>
  <c r="K762" i="4"/>
  <c r="M863" i="4"/>
  <c r="M790" i="4"/>
  <c r="J926" i="4"/>
  <c r="K918" i="4"/>
  <c r="N626" i="4"/>
  <c r="L727" i="4"/>
  <c r="J612" i="4"/>
  <c r="L634" i="4"/>
  <c r="L754" i="4"/>
  <c r="M890" i="4"/>
  <c r="N790" i="4"/>
  <c r="N1779" i="4"/>
  <c r="J1746" i="4"/>
  <c r="N1752" i="4"/>
  <c r="M1982" i="4"/>
  <c r="M1902" i="4"/>
  <c r="K1312" i="4"/>
  <c r="N1976" i="4"/>
  <c r="M1781" i="4"/>
  <c r="L1937" i="4"/>
  <c r="N1770" i="4"/>
  <c r="L1978" i="4"/>
  <c r="J1359" i="4"/>
  <c r="J1246" i="4"/>
  <c r="M1770" i="4"/>
  <c r="J607" i="4"/>
  <c r="M670" i="4"/>
  <c r="N670" i="4"/>
  <c r="M634" i="4"/>
  <c r="N819" i="4"/>
  <c r="J609" i="4"/>
  <c r="N1527" i="4"/>
  <c r="M1978" i="4"/>
  <c r="L1781" i="4"/>
  <c r="L1929" i="4"/>
  <c r="L1911" i="4"/>
  <c r="N1981" i="4"/>
  <c r="K1796" i="4"/>
  <c r="J1707" i="4"/>
  <c r="K1451" i="4"/>
  <c r="J1762" i="4"/>
  <c r="K1506" i="4"/>
  <c r="K1856" i="4"/>
  <c r="J1511" i="4"/>
  <c r="N599" i="4"/>
  <c r="J762" i="4"/>
  <c r="K670" i="4"/>
  <c r="L855" i="4"/>
  <c r="L926" i="4"/>
  <c r="L873" i="4"/>
  <c r="M1537" i="4"/>
  <c r="L1664" i="4"/>
  <c r="M1527" i="4"/>
  <c r="K1978" i="4"/>
  <c r="K1369" i="4"/>
  <c r="L1312" i="4"/>
  <c r="N1537" i="4"/>
  <c r="J1766" i="4"/>
  <c r="L1408" i="4"/>
  <c r="J1645" i="4"/>
  <c r="M727" i="4"/>
  <c r="L599" i="4"/>
  <c r="J670" i="4"/>
  <c r="L890" i="4"/>
  <c r="J797" i="4"/>
  <c r="K727" i="4"/>
  <c r="K926" i="4"/>
  <c r="K617" i="4"/>
  <c r="L737" i="4"/>
  <c r="J819" i="4"/>
  <c r="K1521" i="4"/>
  <c r="K1537" i="4"/>
  <c r="N1766" i="4"/>
  <c r="M1746" i="4"/>
  <c r="L1527" i="4"/>
  <c r="J1973" i="4"/>
  <c r="M1929" i="4"/>
  <c r="J1978" i="4"/>
  <c r="M1779" i="4"/>
  <c r="N1867" i="4"/>
  <c r="M1342" i="4"/>
  <c r="K1929" i="4"/>
  <c r="L1497" i="4"/>
  <c r="K1746" i="4"/>
  <c r="K661" i="4"/>
  <c r="M762" i="4"/>
  <c r="L735" i="4"/>
  <c r="M735" i="4"/>
  <c r="K798" i="4"/>
  <c r="J599" i="4"/>
  <c r="M662" i="4"/>
  <c r="L863" i="4"/>
  <c r="N797" i="4"/>
  <c r="L691" i="4"/>
  <c r="N661" i="4"/>
  <c r="L918" i="4"/>
  <c r="J890" i="4"/>
  <c r="K1551" i="4"/>
  <c r="J1537" i="4"/>
  <c r="M1766" i="4"/>
  <c r="L1752" i="4"/>
  <c r="K1527" i="4"/>
  <c r="K1982" i="4"/>
  <c r="J1929" i="4"/>
  <c r="L1986" i="4"/>
  <c r="M1664" i="4"/>
  <c r="J1408" i="4"/>
  <c r="K1974" i="4"/>
  <c r="K1604" i="4"/>
  <c r="M1497" i="4"/>
  <c r="J1937" i="4"/>
  <c r="L1900" i="4"/>
  <c r="N634" i="4"/>
  <c r="N789" i="4"/>
  <c r="K662" i="4"/>
  <c r="M855" i="4"/>
  <c r="K865" i="4"/>
  <c r="K797" i="4"/>
  <c r="M699" i="4"/>
  <c r="M661" i="4"/>
  <c r="L819" i="4"/>
  <c r="N1408" i="4"/>
  <c r="N1530" i="4"/>
  <c r="K1766" i="4"/>
  <c r="N1973" i="4"/>
  <c r="K1911" i="4"/>
  <c r="M1604" i="4"/>
  <c r="K1981" i="4"/>
  <c r="L1867" i="4"/>
  <c r="J1518" i="4"/>
  <c r="J1974" i="4"/>
  <c r="K1986" i="4"/>
  <c r="J1869" i="4"/>
  <c r="N1252" i="4"/>
  <c r="K1892" i="4"/>
  <c r="J1858" i="4"/>
  <c r="L1777" i="4"/>
  <c r="J1521" i="4"/>
  <c r="J1312" i="4"/>
  <c r="M926" i="4"/>
  <c r="M1408" i="4"/>
  <c r="M1530" i="4"/>
  <c r="N1490" i="4"/>
  <c r="M1973" i="4"/>
  <c r="M1986" i="4"/>
  <c r="J1911" i="4"/>
  <c r="L1976" i="4"/>
  <c r="K1779" i="4"/>
  <c r="J1179" i="4"/>
  <c r="K1756" i="4"/>
  <c r="K1500" i="4"/>
  <c r="J1513" i="4"/>
  <c r="N1219" i="4"/>
  <c r="K1790" i="4"/>
  <c r="M1273" i="4"/>
  <c r="N754" i="4"/>
  <c r="J634" i="4"/>
  <c r="N798" i="4"/>
  <c r="J735" i="4"/>
  <c r="L789" i="4"/>
  <c r="J1389" i="4"/>
  <c r="N1342" i="4"/>
  <c r="M1335" i="4"/>
  <c r="K1530" i="4"/>
  <c r="L1530" i="4"/>
  <c r="N1518" i="4"/>
  <c r="L1551" i="4"/>
  <c r="M1490" i="4"/>
  <c r="N1911" i="4"/>
  <c r="M1312" i="4"/>
  <c r="J1347" i="4"/>
  <c r="M1974" i="4"/>
  <c r="N1986" i="4"/>
  <c r="N1664" i="4"/>
  <c r="J1753" i="4"/>
  <c r="K1781" i="4"/>
  <c r="L1753" i="4"/>
  <c r="J1604" i="4"/>
  <c r="L1377" i="4"/>
  <c r="J1335" i="4"/>
  <c r="L1782" i="4"/>
  <c r="N607" i="4"/>
  <c r="K754" i="4"/>
  <c r="N865" i="4"/>
  <c r="J882" i="4"/>
  <c r="K882" i="4"/>
  <c r="M691" i="4"/>
  <c r="K890" i="4"/>
  <c r="M798" i="4"/>
  <c r="L617" i="4"/>
  <c r="N1361" i="4"/>
  <c r="N1486" i="4"/>
  <c r="K1342" i="4"/>
  <c r="M1518" i="4"/>
  <c r="K1518" i="4"/>
  <c r="L1490" i="4"/>
  <c r="N1782" i="4"/>
  <c r="M1765" i="4"/>
  <c r="L1982" i="4"/>
  <c r="J1497" i="4"/>
  <c r="M1981" i="4"/>
  <c r="N1781" i="4"/>
  <c r="J1664" i="4"/>
  <c r="N1753" i="4"/>
  <c r="M1937" i="4"/>
  <c r="N1765" i="4"/>
  <c r="N1868" i="4"/>
  <c r="N1740" i="4"/>
  <c r="K1484" i="4"/>
  <c r="J855" i="4"/>
  <c r="N691" i="4"/>
  <c r="M865" i="4"/>
  <c r="K609" i="4"/>
  <c r="M620" i="4"/>
  <c r="M1361" i="4"/>
  <c r="N1590" i="4"/>
  <c r="N1869" i="4"/>
  <c r="L1765" i="4"/>
  <c r="L1361" i="4"/>
  <c r="M617" i="4"/>
  <c r="L827" i="4"/>
  <c r="K1497" i="4"/>
  <c r="L1621" i="4"/>
  <c r="J1976" i="4"/>
  <c r="K1635" i="4"/>
  <c r="N1379" i="4"/>
  <c r="K1784" i="4"/>
  <c r="J1695" i="4"/>
  <c r="K1439" i="4"/>
  <c r="L1758" i="4"/>
  <c r="J1502" i="4"/>
  <c r="J1533" i="4"/>
  <c r="M1277" i="4"/>
  <c r="K620" i="4"/>
  <c r="M789" i="4"/>
  <c r="K691" i="4"/>
  <c r="J1621" i="4"/>
  <c r="J1770" i="4"/>
  <c r="L1588" i="4"/>
  <c r="J1648" i="4"/>
  <c r="M1392" i="4"/>
  <c r="M1303" i="4"/>
  <c r="N1150" i="4"/>
  <c r="L1275" i="4"/>
  <c r="L1278" i="4"/>
  <c r="L1608" i="4"/>
  <c r="L1882" i="4"/>
  <c r="L1623" i="4"/>
  <c r="K1731" i="4"/>
  <c r="L1475" i="4"/>
  <c r="M1331" i="4"/>
  <c r="L1889" i="4"/>
  <c r="L1633" i="4"/>
  <c r="L1375" i="4"/>
  <c r="N1806" i="4"/>
  <c r="J1535" i="4"/>
  <c r="J1614" i="4"/>
  <c r="M1352" i="4"/>
  <c r="L1629" i="4"/>
  <c r="J1325" i="4"/>
  <c r="M1291" i="4"/>
  <c r="M1860" i="4"/>
  <c r="L1314" i="4"/>
  <c r="J1607" i="4"/>
  <c r="K1430" i="4"/>
  <c r="M1717" i="4"/>
  <c r="J1461" i="4"/>
  <c r="K1684" i="4"/>
  <c r="L1428" i="4"/>
  <c r="K1715" i="4"/>
  <c r="L1459" i="4"/>
  <c r="L1586" i="4"/>
  <c r="K1299" i="4"/>
  <c r="N1617" i="4"/>
  <c r="M1744" i="4"/>
  <c r="N1488" i="4"/>
  <c r="K1519" i="4"/>
  <c r="L793" i="4"/>
  <c r="M619" i="4"/>
  <c r="M938" i="4"/>
  <c r="K1267" i="4"/>
  <c r="K1219" i="4"/>
  <c r="J1273" i="4"/>
  <c r="M1278" i="4"/>
  <c r="K1633" i="4"/>
  <c r="K1662" i="4"/>
  <c r="N1406" i="4"/>
  <c r="K1667" i="4"/>
  <c r="N1884" i="4"/>
  <c r="M1918" i="4"/>
  <c r="N1475" i="4"/>
  <c r="N1662" i="4"/>
  <c r="N1628" i="4"/>
  <c r="L1727" i="4"/>
  <c r="K1608" i="4"/>
  <c r="K1599" i="4"/>
  <c r="L1985" i="4"/>
  <c r="N1693" i="4"/>
  <c r="L1273" i="4"/>
  <c r="N1790" i="4"/>
  <c r="K1918" i="4"/>
  <c r="N1756" i="4"/>
  <c r="J1628" i="4"/>
  <c r="K793" i="4"/>
  <c r="M845" i="4"/>
  <c r="K938" i="4"/>
  <c r="K1338" i="4"/>
  <c r="J1267" i="4"/>
  <c r="M1343" i="4"/>
  <c r="J1219" i="4"/>
  <c r="N1471" i="4"/>
  <c r="K1278" i="4"/>
  <c r="M1608" i="4"/>
  <c r="K1406" i="4"/>
  <c r="M1662" i="4"/>
  <c r="J1667" i="4"/>
  <c r="M1884" i="4"/>
  <c r="J1948" i="4"/>
  <c r="M1475" i="4"/>
  <c r="L1411" i="4"/>
  <c r="J1150" i="4"/>
  <c r="K1424" i="4"/>
  <c r="M1586" i="4"/>
  <c r="K1889" i="4"/>
  <c r="L1756" i="4"/>
  <c r="M1275" i="4"/>
  <c r="K1352" i="4"/>
  <c r="L1850" i="4"/>
  <c r="N1680" i="4"/>
  <c r="J1748" i="4"/>
  <c r="N1744" i="4"/>
  <c r="J1623" i="4"/>
  <c r="J793" i="4"/>
  <c r="J589" i="4"/>
  <c r="K682" i="4"/>
  <c r="N1352" i="4"/>
  <c r="K1377" i="4"/>
  <c r="M1492" i="4"/>
  <c r="J1278" i="4"/>
  <c r="N1608" i="4"/>
  <c r="N1309" i="4"/>
  <c r="N1539" i="4"/>
  <c r="N1667" i="4"/>
  <c r="J1552" i="4"/>
  <c r="M1806" i="4"/>
  <c r="N1955" i="4"/>
  <c r="K1475" i="4"/>
  <c r="L1283" i="4"/>
  <c r="N1207" i="4"/>
  <c r="L1685" i="4"/>
  <c r="N1641" i="4"/>
  <c r="L1534" i="4"/>
  <c r="K1435" i="4"/>
  <c r="N1459" i="4"/>
  <c r="N1620" i="4"/>
  <c r="L1806" i="4"/>
  <c r="J1782" i="4"/>
  <c r="M1411" i="4"/>
  <c r="L1847" i="4"/>
  <c r="N1437" i="4"/>
  <c r="M1314" i="4"/>
  <c r="J1435" i="4"/>
  <c r="K1808" i="4"/>
  <c r="K1761" i="4"/>
  <c r="M1727" i="4"/>
  <c r="K1461" i="4"/>
  <c r="L1769" i="4"/>
  <c r="K1244" i="4"/>
  <c r="N1291" i="4"/>
  <c r="J1602" i="4"/>
  <c r="J1905" i="4"/>
  <c r="M1769" i="4"/>
  <c r="J718" i="4"/>
  <c r="N718" i="4"/>
  <c r="M682" i="4"/>
  <c r="K783" i="4"/>
  <c r="L1179" i="4"/>
  <c r="L1500" i="4"/>
  <c r="L1309" i="4"/>
  <c r="K1539" i="4"/>
  <c r="N1372" i="4"/>
  <c r="J1847" i="4"/>
  <c r="J1955" i="4"/>
  <c r="M1843" i="4"/>
  <c r="L1560" i="4"/>
  <c r="M1629" i="4"/>
  <c r="N1985" i="4"/>
  <c r="N1343" i="4"/>
  <c r="K1560" i="4"/>
  <c r="K1897" i="4"/>
  <c r="J1539" i="4"/>
  <c r="L1594" i="4"/>
  <c r="M1304" i="4"/>
  <c r="N665" i="4"/>
  <c r="J682" i="4"/>
  <c r="N655" i="4"/>
  <c r="M810" i="4"/>
  <c r="K668" i="4"/>
  <c r="K747" i="4"/>
  <c r="K619" i="4"/>
  <c r="K1211" i="4"/>
  <c r="M1526" i="4"/>
  <c r="N1424" i="4"/>
  <c r="N1260" i="4"/>
  <c r="N1335" i="4"/>
  <c r="K1586" i="4"/>
  <c r="K1309" i="4"/>
  <c r="M1372" i="4"/>
  <c r="M1948" i="4"/>
  <c r="N1761" i="4"/>
  <c r="M1680" i="4"/>
  <c r="K1884" i="4"/>
  <c r="M1299" i="4"/>
  <c r="M1519" i="4"/>
  <c r="N1847" i="4"/>
  <c r="K1488" i="4"/>
  <c r="M1652" i="4"/>
  <c r="L1409" i="4"/>
  <c r="N1860" i="4"/>
  <c r="J1940" i="4"/>
  <c r="K1840" i="4"/>
  <c r="N1889" i="4"/>
  <c r="L1424" i="4"/>
  <c r="J1466" i="4"/>
  <c r="K1806" i="4"/>
  <c r="L1722" i="4"/>
  <c r="J1985" i="4"/>
  <c r="J1500" i="4"/>
  <c r="K1618" i="4"/>
  <c r="L1662" i="4"/>
  <c r="M655" i="4"/>
  <c r="L810" i="4"/>
  <c r="L845" i="4"/>
  <c r="J1211" i="4"/>
  <c r="K1330" i="4"/>
  <c r="N1432" i="4"/>
  <c r="N1535" i="4"/>
  <c r="M1424" i="4"/>
  <c r="N1557" i="4"/>
  <c r="L1335" i="4"/>
  <c r="L1591" i="4"/>
  <c r="L1557" i="4"/>
  <c r="L1372" i="4"/>
  <c r="J1727" i="4"/>
  <c r="M1688" i="4"/>
  <c r="L1680" i="4"/>
  <c r="L1876" i="4"/>
  <c r="K1948" i="4"/>
  <c r="J1304" i="4"/>
  <c r="J1560" i="4"/>
  <c r="L1513" i="4"/>
  <c r="J1874" i="4"/>
  <c r="L1977" i="4"/>
  <c r="N1717" i="4"/>
  <c r="M1910" i="4"/>
  <c r="M1437" i="4"/>
  <c r="L1331" i="4"/>
  <c r="M1531" i="4"/>
  <c r="K1620" i="4"/>
  <c r="J1756" i="4"/>
  <c r="J1790" i="4"/>
  <c r="K1744" i="4"/>
  <c r="K1403" i="4"/>
  <c r="J1840" i="4"/>
  <c r="J1889" i="4"/>
  <c r="J1641" i="4"/>
  <c r="K1769" i="4"/>
  <c r="J1352" i="4"/>
  <c r="J1403" i="4"/>
  <c r="J1685" i="4"/>
  <c r="K655" i="4"/>
  <c r="L783" i="4"/>
  <c r="N1179" i="4"/>
  <c r="M1267" i="4"/>
  <c r="J1432" i="4"/>
  <c r="N1325" i="4"/>
  <c r="M1693" i="4"/>
  <c r="L1599" i="4"/>
  <c r="K1688" i="4"/>
  <c r="L1843" i="4"/>
  <c r="J1884" i="4"/>
  <c r="L1641" i="4"/>
  <c r="N1283" i="4"/>
  <c r="M1847" i="4"/>
  <c r="M1863" i="4"/>
  <c r="M1756" i="4"/>
  <c r="K1150" i="4"/>
  <c r="J1471" i="4"/>
  <c r="J1594" i="4"/>
  <c r="M1565" i="4"/>
  <c r="K1513" i="4"/>
  <c r="N1565" i="4"/>
  <c r="L1432" i="4"/>
  <c r="J1620" i="4"/>
  <c r="M1790" i="4"/>
  <c r="K1273" i="4"/>
  <c r="N1411" i="4"/>
  <c r="J1693" i="4"/>
  <c r="K1596" i="4"/>
  <c r="K1609" i="4"/>
  <c r="L1886" i="4"/>
  <c r="J1269" i="4"/>
  <c r="N717" i="4"/>
  <c r="J655" i="4"/>
  <c r="L846" i="4"/>
  <c r="J668" i="4"/>
  <c r="M1150" i="4"/>
  <c r="K1179" i="4"/>
  <c r="J1330" i="4"/>
  <c r="M1364" i="4"/>
  <c r="L1437" i="4"/>
  <c r="M1325" i="4"/>
  <c r="K1531" i="4"/>
  <c r="K1534" i="4"/>
  <c r="J1719" i="4"/>
  <c r="M1876" i="4"/>
  <c r="N1843" i="4"/>
  <c r="L1406" i="4"/>
  <c r="N1299" i="4"/>
  <c r="K1283" i="4"/>
  <c r="M1513" i="4"/>
  <c r="N1688" i="4"/>
  <c r="N1331" i="4"/>
  <c r="K1459" i="4"/>
  <c r="J1364" i="4"/>
  <c r="K1985" i="4"/>
  <c r="M1816" i="4"/>
  <c r="K1717" i="4"/>
  <c r="K1275" i="4"/>
  <c r="J1599" i="4"/>
  <c r="J1526" i="4"/>
  <c r="N1591" i="4"/>
  <c r="N1808" i="4"/>
  <c r="L1751" i="4"/>
  <c r="L1296" i="4"/>
  <c r="L1948" i="4"/>
  <c r="M1471" i="4"/>
  <c r="M1198" i="4"/>
  <c r="J1215" i="4"/>
  <c r="N1371" i="4"/>
  <c r="M1345" i="4"/>
  <c r="M1904" i="4"/>
  <c r="N1559" i="4"/>
  <c r="K1750" i="4"/>
  <c r="N1494" i="4"/>
  <c r="J1525" i="4"/>
  <c r="J717" i="4"/>
  <c r="N590" i="4"/>
  <c r="K846" i="4"/>
  <c r="K1207" i="4"/>
  <c r="L1325" i="4"/>
  <c r="M1897" i="4"/>
  <c r="N1850" i="4"/>
  <c r="K1843" i="4"/>
  <c r="K1411" i="4"/>
  <c r="K1304" i="4"/>
  <c r="L1659" i="4"/>
  <c r="J1283" i="4"/>
  <c r="M1560" i="4"/>
  <c r="K1331" i="4"/>
  <c r="L1667" i="4"/>
  <c r="L1947" i="4"/>
  <c r="L1816" i="4"/>
  <c r="J1338" i="4"/>
  <c r="J1343" i="4"/>
  <c r="N1836" i="4"/>
  <c r="J1363" i="4"/>
  <c r="M1593" i="4"/>
  <c r="K1640" i="4"/>
  <c r="K1384" i="4"/>
  <c r="M1870" i="4"/>
  <c r="K1614" i="4"/>
  <c r="L1247" i="4"/>
  <c r="N783" i="4"/>
  <c r="M590" i="4"/>
  <c r="N846" i="4"/>
  <c r="L938" i="4"/>
  <c r="J845" i="4"/>
  <c r="N619" i="4"/>
  <c r="K717" i="4"/>
  <c r="N1273" i="4"/>
  <c r="L1219" i="4"/>
  <c r="L1466" i="4"/>
  <c r="K1325" i="4"/>
  <c r="N1594" i="4"/>
  <c r="N1727" i="4"/>
  <c r="M1782" i="4"/>
  <c r="N1871" i="4"/>
  <c r="L1897" i="4"/>
  <c r="L1910" i="4"/>
  <c r="M1850" i="4"/>
  <c r="M1459" i="4"/>
  <c r="L1352" i="4"/>
  <c r="J1458" i="4"/>
  <c r="M1685" i="4"/>
  <c r="K1471" i="4"/>
  <c r="J1565" i="4"/>
  <c r="K1877" i="4"/>
  <c r="L1761" i="4"/>
  <c r="J1437" i="4"/>
  <c r="K1693" i="4"/>
  <c r="M1641" i="4"/>
  <c r="L1299" i="4"/>
  <c r="M1955" i="4"/>
  <c r="J1877" i="4"/>
  <c r="M1219" i="4"/>
  <c r="J1769" i="4"/>
  <c r="J1591" i="4"/>
  <c r="K1228" i="4"/>
  <c r="L1235" i="4"/>
  <c r="L1700" i="4"/>
  <c r="L1444" i="4"/>
  <c r="M1760" i="4"/>
  <c r="N1504" i="4"/>
  <c r="J1376" i="4"/>
  <c r="K1671" i="4"/>
  <c r="L1415" i="4"/>
  <c r="L1862" i="4"/>
  <c r="J1734" i="4"/>
  <c r="M1478" i="4"/>
  <c r="K1637" i="4"/>
  <c r="N1509" i="4"/>
  <c r="K590" i="4"/>
  <c r="J846" i="4"/>
  <c r="L619" i="4"/>
  <c r="M783" i="4"/>
  <c r="N810" i="4"/>
  <c r="J938" i="4"/>
  <c r="N1500" i="4"/>
  <c r="M1534" i="4"/>
  <c r="M1594" i="4"/>
  <c r="N1816" i="4"/>
  <c r="M1871" i="4"/>
  <c r="J1897" i="4"/>
  <c r="K1850" i="4"/>
  <c r="K1432" i="4"/>
  <c r="M1761" i="4"/>
  <c r="N1876" i="4"/>
  <c r="M1808" i="4"/>
  <c r="K1565" i="4"/>
  <c r="L1304" i="4"/>
  <c r="J1200" i="4"/>
  <c r="M1731" i="4"/>
  <c r="L1535" i="4"/>
  <c r="N1629" i="4"/>
  <c r="M1539" i="4"/>
  <c r="N1513" i="4"/>
  <c r="J590" i="4"/>
  <c r="M717" i="4"/>
  <c r="J747" i="4"/>
  <c r="N747" i="4"/>
  <c r="M1271" i="4"/>
  <c r="M1458" i="4"/>
  <c r="M1500" i="4"/>
  <c r="M1623" i="4"/>
  <c r="L1871" i="4"/>
  <c r="K1863" i="4"/>
  <c r="N1466" i="4"/>
  <c r="M1338" i="4"/>
  <c r="M1307" i="4"/>
  <c r="J1806" i="4"/>
  <c r="M1771" i="4"/>
  <c r="J1722" i="4"/>
  <c r="J1816" i="4"/>
  <c r="L1461" i="4"/>
  <c r="J1705" i="4"/>
  <c r="N1684" i="4"/>
  <c r="N668" i="4"/>
  <c r="N793" i="4"/>
  <c r="L1343" i="4"/>
  <c r="M1628" i="4"/>
  <c r="L1628" i="4"/>
  <c r="K1623" i="4"/>
  <c r="M1748" i="4"/>
  <c r="L1790" i="4"/>
  <c r="K1871" i="4"/>
  <c r="J1863" i="4"/>
  <c r="N1338" i="4"/>
  <c r="J1688" i="4"/>
  <c r="L1831" i="4"/>
  <c r="M1199" i="4"/>
  <c r="K1685" i="4"/>
  <c r="N1364" i="4"/>
  <c r="K1793" i="4"/>
  <c r="M1722" i="4"/>
  <c r="L1150" i="4"/>
  <c r="J1715" i="4"/>
  <c r="J1331" i="4"/>
  <c r="J1608" i="4"/>
  <c r="M668" i="4"/>
  <c r="M718" i="4"/>
  <c r="J1271" i="4"/>
  <c r="K1466" i="4"/>
  <c r="N1534" i="4"/>
  <c r="M1633" i="4"/>
  <c r="M1406" i="4"/>
  <c r="N1552" i="4"/>
  <c r="J1918" i="4"/>
  <c r="N1524" i="4"/>
  <c r="J1307" i="4"/>
  <c r="N1403" i="4"/>
  <c r="N1780" i="4"/>
  <c r="N1831" i="4"/>
  <c r="N1275" i="4"/>
  <c r="K1722" i="4"/>
  <c r="J1557" i="4"/>
  <c r="L1344" i="4"/>
  <c r="N1383" i="4"/>
  <c r="L1702" i="4"/>
  <c r="J1446" i="4"/>
  <c r="J1733" i="4"/>
  <c r="M1477" i="4"/>
  <c r="N1271" i="4"/>
  <c r="J1633" i="4"/>
  <c r="M1780" i="4"/>
  <c r="N1191" i="4"/>
  <c r="K1315" i="4"/>
  <c r="J1882" i="4"/>
  <c r="L1545" i="4"/>
  <c r="K1289" i="4"/>
  <c r="K1592" i="4"/>
  <c r="K1336" i="4"/>
  <c r="N1375" i="4"/>
  <c r="L1508" i="4"/>
  <c r="K1419" i="4"/>
  <c r="J1817" i="4"/>
  <c r="K1547" i="4"/>
  <c r="J1547" i="4"/>
  <c r="N1547" i="4"/>
  <c r="N1730" i="4"/>
  <c r="N1602" i="4"/>
  <c r="K1764" i="4"/>
  <c r="J1244" i="4"/>
  <c r="J1730" i="4"/>
  <c r="M1244" i="4"/>
  <c r="J1676" i="4"/>
  <c r="J1237" i="4"/>
  <c r="N1244" i="4"/>
  <c r="N1419" i="4"/>
  <c r="J1675" i="4"/>
  <c r="M1602" i="4"/>
  <c r="L1419" i="4"/>
  <c r="M1508" i="4"/>
  <c r="L1636" i="4"/>
  <c r="K1602" i="4"/>
  <c r="K1291" i="4"/>
  <c r="K1508" i="4"/>
  <c r="M1168" i="4"/>
  <c r="J1192" i="4"/>
  <c r="L1220" i="4"/>
  <c r="M1380" i="4"/>
  <c r="K1636" i="4"/>
  <c r="N1675" i="4"/>
  <c r="M1547" i="4"/>
  <c r="M1419" i="4"/>
  <c r="M1636" i="4"/>
  <c r="M1675" i="4"/>
  <c r="L1892" i="4"/>
  <c r="M1858" i="4"/>
  <c r="M1676" i="4"/>
  <c r="J1291" i="4"/>
  <c r="M1213" i="4"/>
  <c r="N1508" i="4"/>
  <c r="N1715" i="4"/>
  <c r="L1715" i="4"/>
  <c r="N1676" i="4"/>
  <c r="M1892" i="4"/>
  <c r="M1764" i="4"/>
  <c r="L1764" i="4"/>
  <c r="L1380" i="4"/>
  <c r="L1858" i="4"/>
  <c r="N1171" i="4"/>
  <c r="M1900" i="4"/>
  <c r="N1900" i="4"/>
  <c r="K1900" i="4"/>
  <c r="N1644" i="4"/>
  <c r="M1772" i="4"/>
  <c r="L1644" i="4"/>
  <c r="K1213" i="4"/>
  <c r="M1644" i="4"/>
  <c r="L1243" i="4"/>
  <c r="N1194" i="4"/>
  <c r="N1233" i="4"/>
  <c r="K1243" i="4"/>
  <c r="J1644" i="4"/>
  <c r="L1772" i="4"/>
  <c r="N1243" i="4"/>
  <c r="J1213" i="4"/>
  <c r="J1243" i="4"/>
  <c r="N1213" i="4"/>
  <c r="N1242" i="4"/>
  <c r="J1772" i="4"/>
  <c r="L1242" i="4"/>
  <c r="J1900" i="4"/>
  <c r="J1242" i="4"/>
  <c r="L1227" i="4"/>
  <c r="N1246" i="4"/>
  <c r="M1369" i="4"/>
  <c r="J1551" i="4"/>
  <c r="L1246" i="4"/>
  <c r="L1486" i="4"/>
  <c r="J1350" i="4"/>
  <c r="K1246" i="4"/>
  <c r="M1358" i="4"/>
  <c r="K1486" i="4"/>
  <c r="M1465" i="4"/>
  <c r="N1640" i="4"/>
  <c r="M1486" i="4"/>
  <c r="N1247" i="4"/>
  <c r="M1295" i="4"/>
  <c r="M1423" i="4"/>
  <c r="K1742" i="4"/>
  <c r="M1849" i="4"/>
  <c r="N1742" i="4"/>
  <c r="M1640" i="4"/>
  <c r="J1742" i="4"/>
  <c r="M1742" i="4"/>
  <c r="M1614" i="4"/>
  <c r="M1384" i="4"/>
  <c r="L1679" i="4"/>
  <c r="M1679" i="4"/>
  <c r="L1295" i="4"/>
  <c r="M1517" i="4"/>
  <c r="J1517" i="4"/>
  <c r="L1389" i="4"/>
  <c r="J1369" i="4"/>
  <c r="J1721" i="4"/>
  <c r="N1295" i="4"/>
  <c r="M1247" i="4"/>
  <c r="N1369" i="4"/>
  <c r="K1870" i="4"/>
  <c r="L1614" i="4"/>
  <c r="N1358" i="4"/>
  <c r="K1358" i="4"/>
  <c r="N1389" i="4"/>
  <c r="N1465" i="4"/>
  <c r="N1679" i="4"/>
  <c r="N1517" i="4"/>
  <c r="J1295" i="4"/>
  <c r="L1358" i="4"/>
  <c r="K1389" i="4"/>
  <c r="L1849" i="4"/>
  <c r="K1593" i="4"/>
  <c r="N1208" i="4"/>
  <c r="K1858" i="4"/>
  <c r="J1892" i="4"/>
  <c r="N1824" i="4"/>
  <c r="L1730" i="4"/>
  <c r="L1291" i="4"/>
  <c r="L1824" i="4"/>
  <c r="K1208" i="4"/>
  <c r="J1380" i="4"/>
  <c r="N1905" i="4"/>
  <c r="J1798" i="4"/>
  <c r="L1479" i="4"/>
  <c r="K1479" i="4"/>
  <c r="L1208" i="4"/>
  <c r="L1602" i="4"/>
  <c r="L1244" i="4"/>
  <c r="N1382" i="4"/>
  <c r="L1216" i="4"/>
  <c r="K1187" i="4"/>
  <c r="J1247" i="4"/>
  <c r="K1577" i="4"/>
  <c r="L1731" i="4"/>
  <c r="M1705" i="4"/>
  <c r="K1237" i="4"/>
  <c r="J1764" i="4"/>
  <c r="M1496" i="4"/>
  <c r="J1564" i="4"/>
  <c r="J1658" i="4"/>
  <c r="K1854" i="4"/>
  <c r="K1407" i="4"/>
  <c r="L1854" i="4"/>
  <c r="L1914" i="4"/>
  <c r="N1598" i="4"/>
  <c r="K1308" i="4"/>
  <c r="M1577" i="4"/>
  <c r="N1892" i="4"/>
  <c r="L1658" i="4"/>
  <c r="M1449" i="4"/>
  <c r="L1470" i="4"/>
  <c r="L1880" i="4"/>
  <c r="N1402" i="4"/>
  <c r="J1598" i="4"/>
  <c r="K1629" i="4"/>
  <c r="J1195" i="4"/>
  <c r="K1833" i="4"/>
  <c r="N1880" i="4"/>
  <c r="J1629" i="4"/>
  <c r="J1880" i="4"/>
  <c r="L1436" i="4"/>
  <c r="K1347" i="4"/>
  <c r="M1214" i="4"/>
  <c r="N1380" i="4"/>
  <c r="K1598" i="4"/>
  <c r="N1496" i="4"/>
  <c r="M1382" i="4"/>
  <c r="K1905" i="4"/>
  <c r="N1731" i="4"/>
  <c r="N1564" i="4"/>
  <c r="K1752" i="4"/>
  <c r="N1914" i="4"/>
  <c r="J1436" i="4"/>
  <c r="J1496" i="4"/>
  <c r="K1914" i="4"/>
  <c r="J1731" i="4"/>
  <c r="N1786" i="4"/>
  <c r="M1535" i="4"/>
  <c r="M1730" i="4"/>
  <c r="J1692" i="4"/>
  <c r="L1230" i="4"/>
  <c r="N1385" i="4"/>
  <c r="N1266" i="4"/>
  <c r="N1255" i="4"/>
  <c r="L1237" i="4"/>
  <c r="N1237" i="4"/>
  <c r="M1237" i="4"/>
  <c r="J1640" i="4"/>
  <c r="J1465" i="4"/>
  <c r="M1551" i="4"/>
  <c r="K1849" i="4"/>
  <c r="K1768" i="4"/>
  <c r="M1768" i="4"/>
  <c r="L1640" i="4"/>
  <c r="K1266" i="4"/>
  <c r="L1820" i="4"/>
  <c r="M1255" i="4"/>
  <c r="N1363" i="4"/>
  <c r="M1200" i="4"/>
  <c r="N1896" i="4"/>
  <c r="L1423" i="4"/>
  <c r="N1820" i="4"/>
  <c r="K1255" i="4"/>
  <c r="K1820" i="4"/>
  <c r="L1200" i="4"/>
  <c r="M1692" i="4"/>
  <c r="L1465" i="4"/>
  <c r="N1692" i="4"/>
  <c r="N1849" i="4"/>
  <c r="J1255" i="4"/>
  <c r="N1768" i="4"/>
  <c r="K1200" i="4"/>
  <c r="K1692" i="4"/>
  <c r="L1213" i="4"/>
  <c r="L1224" i="4"/>
  <c r="J1820" i="4"/>
  <c r="J1423" i="4"/>
  <c r="K1721" i="4"/>
  <c r="L1870" i="4"/>
  <c r="J1870" i="4"/>
  <c r="J1266" i="4"/>
  <c r="M1266" i="4"/>
  <c r="L1512" i="4"/>
  <c r="N1423" i="4"/>
  <c r="M1896" i="4"/>
  <c r="N1491" i="4"/>
  <c r="N1870" i="4"/>
  <c r="L1593" i="4"/>
  <c r="N1721" i="4"/>
  <c r="M1721" i="4"/>
  <c r="J1512" i="4"/>
  <c r="M1248" i="4"/>
  <c r="M1491" i="4"/>
  <c r="J1768" i="4"/>
  <c r="J1384" i="4"/>
  <c r="K1896" i="4"/>
  <c r="J1191" i="4"/>
  <c r="L1248" i="4"/>
  <c r="L1266" i="4"/>
  <c r="N1248" i="4"/>
  <c r="N1221" i="4"/>
  <c r="K1176" i="4"/>
  <c r="J1222" i="4"/>
  <c r="M1176" i="4"/>
  <c r="L1226" i="4"/>
  <c r="N1186" i="4"/>
  <c r="N1176" i="4"/>
  <c r="N1222" i="4"/>
  <c r="L1176" i="4"/>
  <c r="J1176" i="4"/>
  <c r="M1222" i="4"/>
  <c r="J1023" i="4"/>
  <c r="K1197" i="4"/>
  <c r="J1202" i="4"/>
  <c r="M1203" i="4"/>
  <c r="N1484" i="4"/>
  <c r="M1740" i="4"/>
  <c r="L1740" i="4"/>
  <c r="N1202" i="4"/>
  <c r="M1484" i="4"/>
  <c r="M1612" i="4"/>
  <c r="K1740" i="4"/>
  <c r="L1202" i="4"/>
  <c r="L1197" i="4"/>
  <c r="J1740" i="4"/>
  <c r="K1612" i="4"/>
  <c r="N1197" i="4"/>
  <c r="K1203" i="4"/>
  <c r="M1197" i="4"/>
  <c r="J1203" i="4"/>
  <c r="N1203" i="4"/>
  <c r="L1484" i="4"/>
  <c r="M1202" i="4"/>
  <c r="J1484" i="4"/>
  <c r="J1612" i="4"/>
  <c r="K1202" i="4"/>
  <c r="L1868" i="4"/>
  <c r="J1868" i="4"/>
  <c r="J1197" i="4"/>
  <c r="K1868" i="4"/>
  <c r="N1230" i="4"/>
  <c r="J1385" i="4"/>
  <c r="L1292" i="4"/>
  <c r="N1760" i="4"/>
  <c r="N1739" i="4"/>
  <c r="K1339" i="4"/>
  <c r="J1381" i="4"/>
  <c r="N1671" i="4"/>
  <c r="J1760" i="4"/>
  <c r="M1739" i="4"/>
  <c r="J1366" i="4"/>
  <c r="M1316" i="4"/>
  <c r="L1760" i="4"/>
  <c r="J1478" i="4"/>
  <c r="K1247" i="4"/>
  <c r="N1350" i="4"/>
  <c r="M1828" i="4"/>
  <c r="J1862" i="4"/>
  <c r="K1606" i="4"/>
  <c r="L1538" i="4"/>
  <c r="J1611" i="4"/>
  <c r="M1292" i="4"/>
  <c r="M1457" i="4"/>
  <c r="K1457" i="4"/>
  <c r="N1457" i="4"/>
  <c r="M1235" i="4"/>
  <c r="N1483" i="4"/>
  <c r="L1329" i="4"/>
  <c r="K1415" i="4"/>
  <c r="L1483" i="4"/>
  <c r="N1415" i="4"/>
  <c r="M1329" i="4"/>
  <c r="L1457" i="4"/>
  <c r="M1666" i="4"/>
  <c r="K1355" i="4"/>
  <c r="N1572" i="4"/>
  <c r="K1282" i="4"/>
  <c r="N1444" i="4"/>
  <c r="K1666" i="4"/>
  <c r="K1700" i="4"/>
  <c r="L1355" i="4"/>
  <c r="N1316" i="4"/>
  <c r="J1666" i="4"/>
  <c r="L1585" i="4"/>
  <c r="K1329" i="4"/>
  <c r="L1228" i="4"/>
  <c r="L1888" i="4"/>
  <c r="N1232" i="4"/>
  <c r="L1175" i="4"/>
  <c r="J1184" i="4"/>
  <c r="J1349" i="4"/>
  <c r="N1439" i="4"/>
  <c r="J1886" i="4"/>
  <c r="M1481" i="4"/>
  <c r="L1277" i="4"/>
  <c r="K1222" i="4"/>
  <c r="K1272" i="4"/>
  <c r="L1912" i="4"/>
  <c r="L1656" i="4"/>
  <c r="K1567" i="4"/>
  <c r="N1269" i="4"/>
  <c r="K1528" i="4"/>
  <c r="N1227" i="4"/>
  <c r="M1337" i="4"/>
  <c r="M1339" i="4"/>
  <c r="J1374" i="4"/>
  <c r="M1269" i="4"/>
  <c r="N1277" i="4"/>
  <c r="N1502" i="4"/>
  <c r="M1439" i="4"/>
  <c r="M1784" i="4"/>
  <c r="N1886" i="4"/>
  <c r="L1234" i="4"/>
  <c r="M1227" i="4"/>
  <c r="L1339" i="4"/>
  <c r="J1865" i="4"/>
  <c r="K1865" i="4"/>
  <c r="L1690" i="4"/>
  <c r="L1481" i="4"/>
  <c r="J1690" i="4"/>
  <c r="J1379" i="4"/>
  <c r="L1340" i="4"/>
  <c r="M1502" i="4"/>
  <c r="L1439" i="4"/>
  <c r="N1656" i="4"/>
  <c r="M1661" i="4"/>
  <c r="J1567" i="4"/>
  <c r="M1886" i="4"/>
  <c r="L1502" i="4"/>
  <c r="L1374" i="4"/>
  <c r="K1481" i="4"/>
  <c r="M1758" i="4"/>
  <c r="K1400" i="4"/>
  <c r="L1405" i="4"/>
  <c r="L1818" i="4"/>
  <c r="J1172" i="4"/>
  <c r="K1337" i="4"/>
  <c r="L1306" i="4"/>
  <c r="N1306" i="4"/>
  <c r="K1434" i="4"/>
  <c r="J1439" i="4"/>
  <c r="J1277" i="4"/>
  <c r="M1528" i="4"/>
  <c r="M1596" i="4"/>
  <c r="N1865" i="4"/>
  <c r="L1737" i="4"/>
  <c r="J1528" i="4"/>
  <c r="N1758" i="4"/>
  <c r="N1481" i="4"/>
  <c r="N1405" i="4"/>
  <c r="L1596" i="4"/>
  <c r="M1656" i="4"/>
  <c r="M1234" i="4"/>
  <c r="J1311" i="4"/>
  <c r="L1311" i="4"/>
  <c r="N1272" i="4"/>
  <c r="M1434" i="4"/>
  <c r="M1374" i="4"/>
  <c r="K1405" i="4"/>
  <c r="K1468" i="4"/>
  <c r="J1635" i="4"/>
  <c r="N1507" i="4"/>
  <c r="M1609" i="4"/>
  <c r="N1695" i="4"/>
  <c r="L1269" i="4"/>
  <c r="J1272" i="4"/>
  <c r="L1661" i="4"/>
  <c r="L1609" i="4"/>
  <c r="K1656" i="4"/>
  <c r="N1912" i="4"/>
  <c r="K1724" i="4"/>
  <c r="M1695" i="4"/>
  <c r="M1724" i="4"/>
  <c r="J1468" i="4"/>
  <c r="J1609" i="4"/>
  <c r="L1379" i="4"/>
  <c r="K1226" i="4"/>
  <c r="K1277" i="4"/>
  <c r="J1405" i="4"/>
  <c r="J1596" i="4"/>
  <c r="M1507" i="4"/>
  <c r="N1596" i="4"/>
  <c r="K1695" i="4"/>
  <c r="K1852" i="4"/>
  <c r="M1272" i="4"/>
  <c r="K1379" i="4"/>
  <c r="K1340" i="4"/>
  <c r="J1724" i="4"/>
  <c r="J1912" i="4"/>
  <c r="L1695" i="4"/>
  <c r="K1886" i="4"/>
  <c r="J1306" i="4"/>
  <c r="J1226" i="4"/>
  <c r="K1227" i="4"/>
  <c r="M1400" i="4"/>
  <c r="N1400" i="4"/>
  <c r="M1468" i="4"/>
  <c r="K1507" i="4"/>
  <c r="M1630" i="4"/>
  <c r="N1609" i="4"/>
  <c r="K1758" i="4"/>
  <c r="M1865" i="4"/>
  <c r="N1818" i="4"/>
  <c r="M1379" i="4"/>
  <c r="J1340" i="4"/>
  <c r="J1630" i="4"/>
  <c r="N1724" i="4"/>
  <c r="J1737" i="4"/>
  <c r="J1339" i="4"/>
  <c r="K1318" i="4"/>
  <c r="J1227" i="4"/>
  <c r="L1337" i="4"/>
  <c r="N1562" i="4"/>
  <c r="J1507" i="4"/>
  <c r="J1758" i="4"/>
  <c r="M1818" i="4"/>
  <c r="N1661" i="4"/>
  <c r="N1635" i="4"/>
  <c r="M1912" i="4"/>
  <c r="K1502" i="4"/>
  <c r="M1306" i="4"/>
  <c r="N1434" i="4"/>
  <c r="N1311" i="4"/>
  <c r="K1690" i="4"/>
  <c r="M1206" i="4"/>
  <c r="N1340" i="4"/>
  <c r="K1234" i="4"/>
  <c r="N1468" i="4"/>
  <c r="M1562" i="4"/>
  <c r="N1690" i="4"/>
  <c r="K1818" i="4"/>
  <c r="K1737" i="4"/>
  <c r="K1269" i="4"/>
  <c r="L1852" i="4"/>
  <c r="M1737" i="4"/>
  <c r="J1234" i="4"/>
  <c r="K1562" i="4"/>
  <c r="N1630" i="4"/>
  <c r="K1311" i="4"/>
  <c r="N1226" i="4"/>
  <c r="L1434" i="4"/>
  <c r="L1784" i="4"/>
  <c r="J1661" i="4"/>
  <c r="L1630" i="4"/>
  <c r="J1562" i="4"/>
  <c r="M1226" i="4"/>
  <c r="L1528" i="4"/>
  <c r="N1533" i="4"/>
  <c r="J1784" i="4"/>
  <c r="J1852" i="4"/>
  <c r="N1784" i="4"/>
  <c r="M1533" i="4"/>
  <c r="N1339" i="4"/>
  <c r="J1337" i="4"/>
  <c r="M1852" i="4"/>
  <c r="M1567" i="4"/>
  <c r="L1533" i="4"/>
  <c r="J1400" i="4"/>
  <c r="N1337" i="4"/>
  <c r="N1374" i="4"/>
  <c r="L1567" i="4"/>
  <c r="K1533" i="4"/>
  <c r="L1635" i="4"/>
  <c r="M1635" i="4"/>
  <c r="J1252" i="4"/>
  <c r="K1262" i="4"/>
  <c r="N1259" i="4"/>
  <c r="K1258" i="4"/>
  <c r="J1334" i="4"/>
  <c r="L1353" i="4"/>
  <c r="K1249" i="4"/>
  <c r="N1231" i="4"/>
  <c r="M1230" i="4"/>
  <c r="L1385" i="4"/>
  <c r="K1292" i="4"/>
  <c r="L1203" i="4"/>
  <c r="N1392" i="4"/>
  <c r="L1622" i="4"/>
  <c r="M1627" i="4"/>
  <c r="N1376" i="4"/>
  <c r="K1381" i="4"/>
  <c r="M1509" i="4"/>
  <c r="N1666" i="4"/>
  <c r="K1862" i="4"/>
  <c r="J1444" i="4"/>
  <c r="K1444" i="4"/>
  <c r="J1841" i="4"/>
  <c r="L1240" i="4"/>
  <c r="M1410" i="4"/>
  <c r="K1316" i="4"/>
  <c r="L1315" i="4"/>
  <c r="J1415" i="4"/>
  <c r="J1410" i="4"/>
  <c r="M1415" i="4"/>
  <c r="M1483" i="4"/>
  <c r="M1611" i="4"/>
  <c r="M1499" i="4"/>
  <c r="M1538" i="4"/>
  <c r="L1794" i="4"/>
  <c r="K1760" i="4"/>
  <c r="J1559" i="4"/>
  <c r="L1637" i="4"/>
  <c r="M1572" i="4"/>
  <c r="K1240" i="4"/>
  <c r="J1538" i="4"/>
  <c r="M1240" i="4"/>
  <c r="K1324" i="4"/>
  <c r="M1350" i="4"/>
  <c r="K1371" i="4"/>
  <c r="J1240" i="4"/>
  <c r="L1750" i="4"/>
  <c r="J1504" i="4"/>
  <c r="J1231" i="4"/>
  <c r="M1444" i="4"/>
  <c r="K1538" i="4"/>
  <c r="N1794" i="4"/>
  <c r="L1739" i="4"/>
  <c r="K1376" i="4"/>
  <c r="M1700" i="4"/>
  <c r="L1282" i="4"/>
  <c r="K1828" i="4"/>
  <c r="J1543" i="4"/>
  <c r="N1235" i="4"/>
  <c r="L1350" i="4"/>
  <c r="J1572" i="4"/>
  <c r="J1287" i="4"/>
  <c r="J1739" i="4"/>
  <c r="K1509" i="4"/>
  <c r="M1713" i="4"/>
  <c r="L1713" i="4"/>
  <c r="M1231" i="4"/>
  <c r="J1794" i="4"/>
  <c r="J1329" i="4"/>
  <c r="M1376" i="4"/>
  <c r="N1828" i="4"/>
  <c r="J1606" i="4"/>
  <c r="M1334" i="4"/>
  <c r="K1350" i="4"/>
  <c r="N1287" i="4"/>
  <c r="N1611" i="4"/>
  <c r="L1509" i="4"/>
  <c r="K1713" i="4"/>
  <c r="J1671" i="4"/>
  <c r="L1231" i="4"/>
  <c r="J1509" i="4"/>
  <c r="L1606" i="4"/>
  <c r="M1671" i="4"/>
  <c r="L1256" i="4"/>
  <c r="L1287" i="4"/>
  <c r="K1543" i="4"/>
  <c r="L1611" i="4"/>
  <c r="L1632" i="4"/>
  <c r="N1282" i="4"/>
  <c r="K1478" i="4"/>
  <c r="L1734" i="4"/>
  <c r="K1231" i="4"/>
  <c r="K1585" i="4"/>
  <c r="L1238" i="4"/>
  <c r="K1888" i="4"/>
  <c r="J1228" i="4"/>
  <c r="M1637" i="4"/>
  <c r="N1585" i="4"/>
  <c r="K1287" i="4"/>
  <c r="N1632" i="4"/>
  <c r="L1828" i="4"/>
  <c r="L1478" i="4"/>
  <c r="N1355" i="4"/>
  <c r="M1841" i="4"/>
  <c r="K1385" i="4"/>
  <c r="K1794" i="4"/>
  <c r="J1225" i="4"/>
  <c r="J1230" i="4"/>
  <c r="K1238" i="4"/>
  <c r="N1713" i="4"/>
  <c r="M1632" i="4"/>
  <c r="L1776" i="4"/>
  <c r="K1572" i="4"/>
  <c r="L1376" i="4"/>
  <c r="N1888" i="4"/>
  <c r="K1857" i="4"/>
  <c r="L1671" i="4"/>
  <c r="K1841" i="4"/>
  <c r="M1684" i="4"/>
  <c r="N1228" i="4"/>
  <c r="J1238" i="4"/>
  <c r="N1478" i="4"/>
  <c r="K1397" i="4"/>
  <c r="M1543" i="4"/>
  <c r="K1632" i="4"/>
  <c r="J1316" i="4"/>
  <c r="L1381" i="4"/>
  <c r="L1684" i="4"/>
  <c r="N1841" i="4"/>
  <c r="J1355" i="4"/>
  <c r="K1235" i="4"/>
  <c r="M1228" i="4"/>
  <c r="N1238" i="4"/>
  <c r="L1410" i="4"/>
  <c r="K1483" i="4"/>
  <c r="N1606" i="4"/>
  <c r="N1734" i="4"/>
  <c r="K1410" i="4"/>
  <c r="N1700" i="4"/>
  <c r="J1700" i="4"/>
  <c r="M1207" i="4"/>
  <c r="J1235" i="4"/>
  <c r="N1543" i="4"/>
  <c r="M1734" i="4"/>
  <c r="N1862" i="4"/>
  <c r="M1385" i="4"/>
  <c r="L1504" i="4"/>
  <c r="M1888" i="4"/>
  <c r="L1222" i="4"/>
  <c r="N1300" i="4"/>
  <c r="N1292" i="4"/>
  <c r="N1381" i="4"/>
  <c r="M1585" i="4"/>
  <c r="N1637" i="4"/>
  <c r="K1734" i="4"/>
  <c r="M1862" i="4"/>
  <c r="J1292" i="4"/>
  <c r="M1282" i="4"/>
  <c r="L1729" i="4"/>
  <c r="J1637" i="4"/>
  <c r="J1345" i="4"/>
  <c r="J1431" i="4"/>
  <c r="K1504" i="4"/>
  <c r="M1504" i="4"/>
  <c r="N1345" i="4"/>
  <c r="N1245" i="4"/>
  <c r="K1345" i="4"/>
  <c r="K1499" i="4"/>
  <c r="M1397" i="4"/>
  <c r="J1601" i="4"/>
  <c r="N1601" i="4"/>
  <c r="K1729" i="4"/>
  <c r="M1844" i="4"/>
  <c r="K1776" i="4"/>
  <c r="N1627" i="4"/>
  <c r="M1371" i="4"/>
  <c r="K1426" i="4"/>
  <c r="J1750" i="4"/>
  <c r="K1622" i="4"/>
  <c r="M1645" i="4"/>
  <c r="K1645" i="4"/>
  <c r="L1431" i="4"/>
  <c r="N1303" i="4"/>
  <c r="J1397" i="4"/>
  <c r="M1653" i="4"/>
  <c r="K1525" i="4"/>
  <c r="L1525" i="4"/>
  <c r="K1627" i="4"/>
  <c r="N1426" i="4"/>
  <c r="J1622" i="4"/>
  <c r="L1716" i="4"/>
  <c r="K1844" i="4"/>
  <c r="N1622" i="4"/>
  <c r="K1265" i="4"/>
  <c r="K1332" i="4"/>
  <c r="N1844" i="4"/>
  <c r="M1232" i="4"/>
  <c r="L1303" i="4"/>
  <c r="K1755" i="4"/>
  <c r="J1627" i="4"/>
  <c r="M1857" i="4"/>
  <c r="L1904" i="4"/>
  <c r="J1844" i="4"/>
  <c r="M1245" i="4"/>
  <c r="J1810" i="4"/>
  <c r="J1371" i="4"/>
  <c r="M1559" i="4"/>
  <c r="K1245" i="4"/>
  <c r="K1431" i="4"/>
  <c r="K1303" i="4"/>
  <c r="N1334" i="4"/>
  <c r="N1810" i="4"/>
  <c r="L1687" i="4"/>
  <c r="K1682" i="4"/>
  <c r="N1904" i="4"/>
  <c r="J1249" i="4"/>
  <c r="N1249" i="4"/>
  <c r="L1397" i="4"/>
  <c r="L1559" i="4"/>
  <c r="J1896" i="4"/>
  <c r="L1645" i="4"/>
  <c r="L1258" i="4"/>
  <c r="J1353" i="4"/>
  <c r="L1334" i="4"/>
  <c r="J1755" i="4"/>
  <c r="M1776" i="4"/>
  <c r="N1682" i="4"/>
  <c r="L1473" i="4"/>
  <c r="J1460" i="4"/>
  <c r="K1559" i="4"/>
  <c r="L1857" i="4"/>
  <c r="N1716" i="4"/>
  <c r="N1554" i="4"/>
  <c r="M1259" i="4"/>
  <c r="N1332" i="4"/>
  <c r="J1392" i="4"/>
  <c r="L1384" i="4"/>
  <c r="J1426" i="4"/>
  <c r="M1142" i="4"/>
  <c r="L1164" i="4"/>
  <c r="M1332" i="4"/>
  <c r="N1353" i="4"/>
  <c r="K1334" i="4"/>
  <c r="N1499" i="4"/>
  <c r="N1460" i="4"/>
  <c r="M1588" i="4"/>
  <c r="N1687" i="4"/>
  <c r="M1682" i="4"/>
  <c r="J1303" i="4"/>
  <c r="L1371" i="4"/>
  <c r="M1716" i="4"/>
  <c r="M1554" i="4"/>
  <c r="L1265" i="4"/>
  <c r="M1353" i="4"/>
  <c r="N1366" i="4"/>
  <c r="N1525" i="4"/>
  <c r="M1460" i="4"/>
  <c r="N1588" i="4"/>
  <c r="K1687" i="4"/>
  <c r="L1682" i="4"/>
  <c r="L1262" i="4"/>
  <c r="K1392" i="4"/>
  <c r="L1345" i="4"/>
  <c r="L1499" i="4"/>
  <c r="L1653" i="4"/>
  <c r="K1810" i="4"/>
  <c r="K1716" i="4"/>
  <c r="L1554" i="4"/>
  <c r="J1258" i="4"/>
  <c r="L1494" i="4"/>
  <c r="J1729" i="4"/>
  <c r="M1212" i="4"/>
  <c r="N1236" i="4"/>
  <c r="J1298" i="4"/>
  <c r="M1473" i="4"/>
  <c r="L1366" i="4"/>
  <c r="M1525" i="4"/>
  <c r="L1460" i="4"/>
  <c r="M1810" i="4"/>
  <c r="J1687" i="4"/>
  <c r="N1750" i="4"/>
  <c r="N1878" i="4"/>
  <c r="N1648" i="4"/>
  <c r="J1588" i="4"/>
  <c r="M1426" i="4"/>
  <c r="K1554" i="4"/>
  <c r="K1353" i="4"/>
  <c r="N1755" i="4"/>
  <c r="N1593" i="4"/>
  <c r="M1366" i="4"/>
  <c r="J1250" i="4"/>
  <c r="J1276" i="4"/>
  <c r="L1245" i="4"/>
  <c r="N1473" i="4"/>
  <c r="K1366" i="4"/>
  <c r="M1750" i="4"/>
  <c r="M1878" i="4"/>
  <c r="M1648" i="4"/>
  <c r="N1298" i="4"/>
  <c r="M1249" i="4"/>
  <c r="N1776" i="4"/>
  <c r="N1520" i="4"/>
  <c r="J1857" i="4"/>
  <c r="M1755" i="4"/>
  <c r="K1473" i="4"/>
  <c r="N1431" i="4"/>
  <c r="L1392" i="4"/>
  <c r="N1729" i="4"/>
  <c r="L1878" i="4"/>
  <c r="L1648" i="4"/>
  <c r="L1520" i="4"/>
  <c r="L1259" i="4"/>
  <c r="N1258" i="4"/>
  <c r="K1259" i="4"/>
  <c r="K1653" i="4"/>
  <c r="K1878" i="4"/>
  <c r="K1648" i="4"/>
  <c r="J1332" i="4"/>
  <c r="M1298" i="4"/>
  <c r="N1262" i="4"/>
  <c r="J1259" i="4"/>
  <c r="N1653" i="4"/>
  <c r="M1258" i="4"/>
  <c r="L1298" i="4"/>
  <c r="N1265" i="4"/>
  <c r="L1249" i="4"/>
  <c r="M1265" i="4"/>
  <c r="K1494" i="4"/>
  <c r="J1262" i="4"/>
  <c r="M1262" i="4"/>
  <c r="M1494" i="4"/>
  <c r="L1601" i="4"/>
  <c r="K1588" i="4"/>
  <c r="J1593" i="4"/>
  <c r="J1494" i="4"/>
  <c r="K1904" i="4"/>
  <c r="N1512" i="4"/>
  <c r="K1601" i="4"/>
  <c r="M1512" i="4"/>
  <c r="M1520" i="4"/>
  <c r="J1904" i="4"/>
  <c r="J1520" i="4"/>
  <c r="M1276" i="4"/>
  <c r="K1297" i="4"/>
  <c r="N1477" i="4"/>
  <c r="K1378" i="4"/>
  <c r="K1540" i="4"/>
  <c r="M1574" i="4"/>
  <c r="K1571" i="4"/>
  <c r="N1532" i="4"/>
  <c r="M1694" i="4"/>
  <c r="L1707" i="4"/>
  <c r="M1890" i="4"/>
  <c r="J1284" i="4"/>
  <c r="N1256" i="4"/>
  <c r="J1626" i="4"/>
  <c r="J1443" i="4"/>
  <c r="K1545" i="4"/>
  <c r="L1856" i="4"/>
  <c r="N1192" i="4"/>
  <c r="J1344" i="4"/>
  <c r="N1660" i="4"/>
  <c r="L1754" i="4"/>
  <c r="M1438" i="4"/>
  <c r="J1216" i="4"/>
  <c r="L1252" i="4"/>
  <c r="J1378" i="4"/>
  <c r="L1370" i="4"/>
  <c r="N1443" i="4"/>
  <c r="J1574" i="4"/>
  <c r="M1532" i="4"/>
  <c r="K1694" i="4"/>
  <c r="N1809" i="4"/>
  <c r="L1725" i="4"/>
  <c r="L1699" i="4"/>
  <c r="N1707" i="4"/>
  <c r="J1890" i="4"/>
  <c r="N1733" i="4"/>
  <c r="J1383" i="4"/>
  <c r="J1503" i="4"/>
  <c r="M1233" i="4"/>
  <c r="N1673" i="4"/>
  <c r="N1540" i="4"/>
  <c r="M1194" i="4"/>
  <c r="L1694" i="4"/>
  <c r="J1194" i="4"/>
  <c r="L1276" i="4"/>
  <c r="L1236" i="4"/>
  <c r="K1370" i="4"/>
  <c r="N1605" i="4"/>
  <c r="N1579" i="4"/>
  <c r="J1694" i="4"/>
  <c r="N1720" i="4"/>
  <c r="M1733" i="4"/>
  <c r="L1668" i="4"/>
  <c r="L1383" i="4"/>
  <c r="L1233" i="4"/>
  <c r="J1469" i="4"/>
  <c r="M1634" i="4"/>
  <c r="L1592" i="4"/>
  <c r="K1728" i="4"/>
  <c r="J1256" i="4"/>
  <c r="J1438" i="4"/>
  <c r="N1545" i="4"/>
  <c r="K1553" i="4"/>
  <c r="M1469" i="4"/>
  <c r="M1605" i="4"/>
  <c r="J1673" i="4"/>
  <c r="L1477" i="4"/>
  <c r="K1597" i="4"/>
  <c r="N1378" i="4"/>
  <c r="N1890" i="4"/>
  <c r="N1289" i="4"/>
  <c r="M1264" i="4"/>
  <c r="M1375" i="4"/>
  <c r="K1631" i="4"/>
  <c r="J1370" i="4"/>
  <c r="M1553" i="4"/>
  <c r="K1511" i="4"/>
  <c r="M1579" i="4"/>
  <c r="J1728" i="4"/>
  <c r="K1720" i="4"/>
  <c r="L1796" i="4"/>
  <c r="L1733" i="4"/>
  <c r="L1195" i="4"/>
  <c r="L1349" i="4"/>
  <c r="N1592" i="4"/>
  <c r="K1233" i="4"/>
  <c r="K1472" i="4"/>
  <c r="J1639" i="4"/>
  <c r="N1631" i="4"/>
  <c r="J1233" i="4"/>
  <c r="L1336" i="4"/>
  <c r="L1605" i="4"/>
  <c r="N1472" i="4"/>
  <c r="M1545" i="4"/>
  <c r="M1506" i="4"/>
  <c r="N1344" i="4"/>
  <c r="N1310" i="4"/>
  <c r="L1310" i="4"/>
  <c r="N1404" i="4"/>
  <c r="J1553" i="4"/>
  <c r="L1511" i="4"/>
  <c r="N1626" i="4"/>
  <c r="L1566" i="4"/>
  <c r="K1579" i="4"/>
  <c r="M1728" i="4"/>
  <c r="J1720" i="4"/>
  <c r="K1733" i="4"/>
  <c r="K1600" i="4"/>
  <c r="J1540" i="4"/>
  <c r="J1477" i="4"/>
  <c r="M1600" i="4"/>
  <c r="L1631" i="4"/>
  <c r="N1848" i="4"/>
  <c r="K1464" i="4"/>
  <c r="K1762" i="4"/>
  <c r="J1699" i="4"/>
  <c r="K1192" i="4"/>
  <c r="L1192" i="4"/>
  <c r="N1725" i="4"/>
  <c r="K1809" i="4"/>
  <c r="M1192" i="4"/>
  <c r="M1310" i="4"/>
  <c r="M1404" i="4"/>
  <c r="M1540" i="4"/>
  <c r="M1626" i="4"/>
  <c r="K1759" i="4"/>
  <c r="J1579" i="4"/>
  <c r="N1702" i="4"/>
  <c r="M1720" i="4"/>
  <c r="M1344" i="4"/>
  <c r="N1446" i="4"/>
  <c r="J1605" i="4"/>
  <c r="N1284" i="4"/>
  <c r="M1699" i="4"/>
  <c r="K1256" i="4"/>
  <c r="N1315" i="4"/>
  <c r="N1916" i="4"/>
  <c r="M1378" i="4"/>
  <c r="M1660" i="4"/>
  <c r="J1660" i="4"/>
  <c r="N1639" i="4"/>
  <c r="K1660" i="4"/>
  <c r="M1566" i="4"/>
  <c r="M1256" i="4"/>
  <c r="K1252" i="4"/>
  <c r="N1511" i="4"/>
  <c r="K1574" i="4"/>
  <c r="N1195" i="4"/>
  <c r="M1297" i="4"/>
  <c r="N1297" i="4"/>
  <c r="K1310" i="4"/>
  <c r="L1404" i="4"/>
  <c r="L1498" i="4"/>
  <c r="N1681" i="4"/>
  <c r="L1571" i="4"/>
  <c r="L1532" i="4"/>
  <c r="M1511" i="4"/>
  <c r="K1626" i="4"/>
  <c r="L1762" i="4"/>
  <c r="M1702" i="4"/>
  <c r="N1788" i="4"/>
  <c r="M1289" i="4"/>
  <c r="L1425" i="4"/>
  <c r="N1566" i="4"/>
  <c r="L1284" i="4"/>
  <c r="K1469" i="4"/>
  <c r="N1323" i="4"/>
  <c r="L1822" i="4"/>
  <c r="L1289" i="4"/>
  <c r="M1195" i="4"/>
  <c r="J1264" i="4"/>
  <c r="J1315" i="4"/>
  <c r="L1212" i="4"/>
  <c r="J1472" i="4"/>
  <c r="K1194" i="4"/>
  <c r="K1195" i="4"/>
  <c r="N1417" i="4"/>
  <c r="J1404" i="4"/>
  <c r="N1574" i="4"/>
  <c r="M1759" i="4"/>
  <c r="K1702" i="4"/>
  <c r="J1916" i="4"/>
  <c r="N1882" i="4"/>
  <c r="M1788" i="4"/>
  <c r="M1631" i="4"/>
  <c r="N1168" i="4"/>
  <c r="L1412" i="4"/>
  <c r="K1284" i="4"/>
  <c r="L1472" i="4"/>
  <c r="M1446" i="4"/>
  <c r="L1801" i="4"/>
  <c r="L1916" i="4"/>
  <c r="J1600" i="4"/>
  <c r="M1503" i="4"/>
  <c r="L1194" i="4"/>
  <c r="M1252" i="4"/>
  <c r="J1375" i="4"/>
  <c r="M1681" i="4"/>
  <c r="N1264" i="4"/>
  <c r="N1212" i="4"/>
  <c r="M1220" i="4"/>
  <c r="M1412" i="4"/>
  <c r="N1318" i="4"/>
  <c r="K1443" i="4"/>
  <c r="K1532" i="4"/>
  <c r="M1762" i="4"/>
  <c r="M1754" i="4"/>
  <c r="J1702" i="4"/>
  <c r="M1882" i="4"/>
  <c r="K1788" i="4"/>
  <c r="K1375" i="4"/>
  <c r="L1168" i="4"/>
  <c r="K1477" i="4"/>
  <c r="K1446" i="4"/>
  <c r="L1600" i="4"/>
  <c r="K1323" i="4"/>
  <c r="K1681" i="4"/>
  <c r="J1592" i="4"/>
  <c r="K1848" i="4"/>
  <c r="M1323" i="4"/>
  <c r="J1210" i="4"/>
  <c r="M1707" i="4"/>
  <c r="J1856" i="4"/>
  <c r="K1220" i="4"/>
  <c r="K1264" i="4"/>
  <c r="M1318" i="4"/>
  <c r="N1341" i="4"/>
  <c r="N1349" i="4"/>
  <c r="L1451" i="4"/>
  <c r="N1498" i="4"/>
  <c r="N1754" i="4"/>
  <c r="M1725" i="4"/>
  <c r="M1809" i="4"/>
  <c r="K1882" i="4"/>
  <c r="J1297" i="4"/>
  <c r="J1236" i="4"/>
  <c r="L1681" i="4"/>
  <c r="K1168" i="4"/>
  <c r="L1634" i="4"/>
  <c r="N1634" i="4"/>
  <c r="J1318" i="4"/>
  <c r="J1597" i="4"/>
  <c r="L1503" i="4"/>
  <c r="N1220" i="4"/>
  <c r="M1336" i="4"/>
  <c r="J1289" i="4"/>
  <c r="L1318" i="4"/>
  <c r="M1341" i="4"/>
  <c r="M1349" i="4"/>
  <c r="M1498" i="4"/>
  <c r="N1425" i="4"/>
  <c r="M1916" i="4"/>
  <c r="J1725" i="4"/>
  <c r="N1759" i="4"/>
  <c r="N1796" i="4"/>
  <c r="N1830" i="4"/>
  <c r="M1315" i="4"/>
  <c r="J1168" i="4"/>
  <c r="J1545" i="4"/>
  <c r="K1801" i="4"/>
  <c r="N1451" i="4"/>
  <c r="N1506" i="4"/>
  <c r="L1809" i="4"/>
  <c r="M1592" i="4"/>
  <c r="K1344" i="4"/>
  <c r="J1412" i="4"/>
  <c r="M1236" i="4"/>
  <c r="K1341" i="4"/>
  <c r="K1349" i="4"/>
  <c r="M1383" i="4"/>
  <c r="K1498" i="4"/>
  <c r="J1425" i="4"/>
  <c r="N1762" i="4"/>
  <c r="M1796" i="4"/>
  <c r="M1830" i="4"/>
  <c r="L1464" i="4"/>
  <c r="N1553" i="4"/>
  <c r="K1639" i="4"/>
  <c r="N1668" i="4"/>
  <c r="M1451" i="4"/>
  <c r="L1506" i="4"/>
  <c r="L1446" i="4"/>
  <c r="K1822" i="4"/>
  <c r="L1597" i="4"/>
  <c r="N1856" i="4"/>
  <c r="L1341" i="4"/>
  <c r="M1639" i="4"/>
  <c r="L1443" i="4"/>
  <c r="M1425" i="4"/>
  <c r="J1822" i="4"/>
  <c r="J1796" i="4"/>
  <c r="L1830" i="4"/>
  <c r="N1412" i="4"/>
  <c r="K1634" i="4"/>
  <c r="K1754" i="4"/>
  <c r="L1469" i="4"/>
  <c r="M1668" i="4"/>
  <c r="J1451" i="4"/>
  <c r="M1822" i="4"/>
  <c r="J1220" i="4"/>
  <c r="K1673" i="4"/>
  <c r="K1236" i="4"/>
  <c r="N1276" i="4"/>
  <c r="K1503" i="4"/>
  <c r="K1707" i="4"/>
  <c r="K1276" i="4"/>
  <c r="M1597" i="4"/>
  <c r="J1571" i="4"/>
  <c r="N1184" i="4"/>
  <c r="J1241" i="4"/>
  <c r="M1221" i="4"/>
  <c r="L1491" i="4"/>
  <c r="J1674" i="4"/>
  <c r="J1186" i="4"/>
  <c r="K1418" i="4"/>
  <c r="J1221" i="4"/>
  <c r="L1221" i="4"/>
  <c r="N1674" i="4"/>
  <c r="N1747" i="4"/>
  <c r="N1580" i="4"/>
  <c r="J1836" i="4"/>
  <c r="J1173" i="4"/>
  <c r="J1157" i="4"/>
  <c r="J1188" i="4"/>
  <c r="K1218" i="4"/>
  <c r="L1580" i="4"/>
  <c r="M1674" i="4"/>
  <c r="N1802" i="4"/>
  <c r="L1186" i="4"/>
  <c r="N1241" i="4"/>
  <c r="K1175" i="4"/>
  <c r="J1196" i="4"/>
  <c r="J1224" i="4"/>
  <c r="M1452" i="4"/>
  <c r="J1218" i="4"/>
  <c r="N1290" i="4"/>
  <c r="L1452" i="4"/>
  <c r="M1619" i="4"/>
  <c r="J1747" i="4"/>
  <c r="M1802" i="4"/>
  <c r="M1363" i="4"/>
  <c r="M1241" i="4"/>
  <c r="N1708" i="4"/>
  <c r="M1580" i="4"/>
  <c r="L1232" i="4"/>
  <c r="N1142" i="4"/>
  <c r="K1619" i="4"/>
  <c r="K1802" i="4"/>
  <c r="L1142" i="4"/>
  <c r="M1418" i="4"/>
  <c r="K1232" i="4"/>
  <c r="L1363" i="4"/>
  <c r="K1186" i="4"/>
  <c r="N1175" i="4"/>
  <c r="J1619" i="4"/>
  <c r="J1802" i="4"/>
  <c r="L1172" i="4"/>
  <c r="K1241" i="4"/>
  <c r="M1708" i="4"/>
  <c r="J1418" i="4"/>
  <c r="M1186" i="4"/>
  <c r="L1290" i="4"/>
  <c r="M1172" i="4"/>
  <c r="N1546" i="4"/>
  <c r="N1619" i="4"/>
  <c r="K1708" i="4"/>
  <c r="L1708" i="4"/>
  <c r="L1546" i="4"/>
  <c r="J1232" i="4"/>
  <c r="J1175" i="4"/>
  <c r="N1218" i="4"/>
  <c r="N1418" i="4"/>
  <c r="M1546" i="4"/>
  <c r="L1218" i="4"/>
  <c r="L1836" i="4"/>
  <c r="K1580" i="4"/>
  <c r="J1324" i="4"/>
  <c r="K1142" i="4"/>
  <c r="K1363" i="4"/>
  <c r="J1290" i="4"/>
  <c r="M1175" i="4"/>
  <c r="K1546" i="4"/>
  <c r="J1142" i="4"/>
  <c r="L1324" i="4"/>
  <c r="J1452" i="4"/>
  <c r="K1836" i="4"/>
  <c r="N1452" i="4"/>
  <c r="K1290" i="4"/>
  <c r="K1491" i="4"/>
  <c r="K1747" i="4"/>
  <c r="M1170" i="4"/>
  <c r="N1324" i="4"/>
  <c r="M1836" i="4"/>
  <c r="K1221" i="4"/>
  <c r="N1178" i="4"/>
  <c r="L1674" i="4"/>
  <c r="M1187" i="4"/>
  <c r="N1200" i="4"/>
  <c r="K1229" i="4"/>
  <c r="J1229" i="4"/>
  <c r="N1229" i="4"/>
  <c r="J1209" i="4"/>
  <c r="N1196" i="4"/>
  <c r="L1229" i="4"/>
  <c r="K1230" i="4"/>
  <c r="M1224" i="4"/>
  <c r="K1216" i="4"/>
  <c r="M1216" i="4"/>
  <c r="K1224" i="4"/>
  <c r="K1184" i="4"/>
  <c r="N1215" i="4"/>
  <c r="M1184" i="4"/>
  <c r="L1184" i="4"/>
  <c r="M1179" i="4"/>
  <c r="N1198" i="4"/>
  <c r="N1152" i="4"/>
  <c r="L1181" i="4"/>
  <c r="K1191" i="4"/>
  <c r="L1206" i="4"/>
  <c r="L1214" i="4"/>
  <c r="K1214" i="4"/>
  <c r="N1157" i="4"/>
  <c r="M1157" i="4"/>
  <c r="J1214" i="4"/>
  <c r="N1214" i="4"/>
  <c r="N1188" i="4"/>
  <c r="L1250" i="4"/>
  <c r="N1250" i="4"/>
  <c r="M1250" i="4"/>
  <c r="K1206" i="4"/>
  <c r="L1188" i="4"/>
  <c r="J1206" i="4"/>
  <c r="K1250" i="4"/>
  <c r="N1206" i="4"/>
  <c r="L1157" i="4"/>
  <c r="K1157" i="4"/>
  <c r="M1188" i="4"/>
  <c r="K1188" i="4"/>
  <c r="K1248" i="4"/>
  <c r="L1191" i="4"/>
  <c r="M1205" i="4"/>
  <c r="N1210" i="4"/>
  <c r="M1210" i="4"/>
  <c r="L1210" i="4"/>
  <c r="K1210" i="4"/>
  <c r="K1215" i="4"/>
  <c r="L1198" i="4"/>
  <c r="K1204" i="4"/>
  <c r="L1215" i="4"/>
  <c r="M1215" i="4"/>
  <c r="K1198" i="4"/>
  <c r="L1117" i="4"/>
  <c r="L1167" i="4"/>
  <c r="J1156" i="4"/>
  <c r="K1183" i="4"/>
  <c r="N1172" i="4"/>
  <c r="J1182" i="4"/>
  <c r="J1207" i="4"/>
  <c r="N1189" i="4"/>
  <c r="J1198" i="4"/>
  <c r="M1158" i="4"/>
  <c r="M1183" i="4"/>
  <c r="N1205" i="4"/>
  <c r="M1167" i="4"/>
  <c r="J1189" i="4"/>
  <c r="K1156" i="4"/>
  <c r="M1189" i="4"/>
  <c r="L1205" i="4"/>
  <c r="J1167" i="4"/>
  <c r="M1156" i="4"/>
  <c r="J1205" i="4"/>
  <c r="L1189" i="4"/>
  <c r="N1156" i="4"/>
  <c r="K1189" i="4"/>
  <c r="N1167" i="4"/>
  <c r="J1183" i="4"/>
  <c r="L1183" i="4"/>
  <c r="L1156" i="4"/>
  <c r="K1205" i="4"/>
  <c r="N1183" i="4"/>
  <c r="K1167" i="4"/>
  <c r="J1180" i="4"/>
  <c r="J1160" i="4"/>
  <c r="L1180" i="4"/>
  <c r="N1180" i="4"/>
  <c r="M1190" i="4"/>
  <c r="M1180" i="4"/>
  <c r="K1180" i="4"/>
  <c r="J1155" i="4"/>
  <c r="K1149" i="4"/>
  <c r="L1079" i="4"/>
  <c r="N1182" i="4"/>
  <c r="J1187" i="4"/>
  <c r="M1182" i="4"/>
  <c r="L1182" i="4"/>
  <c r="J1190" i="4"/>
  <c r="K1182" i="4"/>
  <c r="L1190" i="4"/>
  <c r="K1190" i="4"/>
  <c r="M1149" i="4"/>
  <c r="N1149" i="4"/>
  <c r="J1149" i="4"/>
  <c r="K1166" i="4"/>
  <c r="N1190" i="4"/>
  <c r="N1187" i="4"/>
  <c r="L1187" i="4"/>
  <c r="M1171" i="4"/>
  <c r="K1106" i="4"/>
  <c r="J1165" i="4"/>
  <c r="N1204" i="4"/>
  <c r="J1181" i="4"/>
  <c r="J1204" i="4"/>
  <c r="L1204" i="4"/>
  <c r="L1163" i="4"/>
  <c r="M1204" i="4"/>
  <c r="K1141" i="4"/>
  <c r="J1164" i="4"/>
  <c r="M1181" i="4"/>
  <c r="J1162" i="4"/>
  <c r="N1181" i="4"/>
  <c r="K1181" i="4"/>
  <c r="M1174" i="4"/>
  <c r="N1159" i="4"/>
  <c r="M1160" i="4"/>
  <c r="L1160" i="4"/>
  <c r="M1166" i="4"/>
  <c r="K1160" i="4"/>
  <c r="N1166" i="4"/>
  <c r="N1164" i="4"/>
  <c r="J1141" i="4"/>
  <c r="N1141" i="4"/>
  <c r="M1164" i="4"/>
  <c r="N1160" i="4"/>
  <c r="M1141" i="4"/>
  <c r="K1164" i="4"/>
  <c r="L1141" i="4"/>
  <c r="N1163" i="4"/>
  <c r="M1163" i="4"/>
  <c r="K1163" i="4"/>
  <c r="J1163" i="4"/>
  <c r="J1132" i="4"/>
  <c r="J1126" i="4"/>
  <c r="J1166" i="4"/>
  <c r="L1166" i="4"/>
  <c r="N1144" i="4"/>
  <c r="L1140" i="4"/>
  <c r="L1174" i="4"/>
  <c r="N1209" i="4"/>
  <c r="L1209" i="4"/>
  <c r="L1132" i="4"/>
  <c r="M1209" i="4"/>
  <c r="M1159" i="4"/>
  <c r="K1209" i="4"/>
  <c r="J1159" i="4"/>
  <c r="K1174" i="4"/>
  <c r="J1174" i="4"/>
  <c r="L1159" i="4"/>
  <c r="N1174" i="4"/>
  <c r="K1159" i="4"/>
  <c r="N1132" i="4"/>
  <c r="M1132" i="4"/>
  <c r="K1132" i="4"/>
  <c r="L1173" i="4"/>
  <c r="K1173" i="4"/>
  <c r="N1173" i="4"/>
  <c r="M1173" i="4"/>
  <c r="K1172" i="4"/>
  <c r="J1139" i="4"/>
  <c r="J1170" i="4"/>
  <c r="J1152" i="4"/>
  <c r="M1165" i="4"/>
  <c r="K1165" i="4"/>
  <c r="L1165" i="4"/>
  <c r="N1165" i="4"/>
  <c r="J1136" i="4"/>
  <c r="L1115" i="4"/>
  <c r="K1117" i="4"/>
  <c r="N1117" i="4"/>
  <c r="L1171" i="4"/>
  <c r="J1171" i="4"/>
  <c r="J1117" i="4"/>
  <c r="K1171" i="4"/>
  <c r="M1117" i="4"/>
  <c r="L1125" i="4"/>
  <c r="K1103" i="4"/>
  <c r="L1144" i="4"/>
  <c r="J1115" i="4"/>
  <c r="L1155" i="4"/>
  <c r="J1103" i="4"/>
  <c r="M1103" i="4"/>
  <c r="N1103" i="4"/>
  <c r="N1155" i="4"/>
  <c r="M1155" i="4"/>
  <c r="M1115" i="4"/>
  <c r="K1155" i="4"/>
  <c r="N1115" i="4"/>
  <c r="K1115" i="4"/>
  <c r="L1103" i="4"/>
  <c r="M1134" i="4"/>
  <c r="N1147" i="4"/>
  <c r="K1125" i="4"/>
  <c r="J1125" i="4"/>
  <c r="L1126" i="4"/>
  <c r="N1126" i="4"/>
  <c r="M1125" i="4"/>
  <c r="K1126" i="4"/>
  <c r="N1125" i="4"/>
  <c r="M1126" i="4"/>
  <c r="N1134" i="4"/>
  <c r="M1144" i="4"/>
  <c r="K1134" i="4"/>
  <c r="J1144" i="4"/>
  <c r="J1134" i="4"/>
  <c r="L1134" i="4"/>
  <c r="K1083" i="4"/>
  <c r="K1154" i="4"/>
  <c r="K1144" i="4"/>
  <c r="L1148" i="4"/>
  <c r="K1140" i="4"/>
  <c r="N1109" i="4"/>
  <c r="N1140" i="4"/>
  <c r="M1140" i="4"/>
  <c r="J1140" i="4"/>
  <c r="J1107" i="4"/>
  <c r="J1123" i="4"/>
  <c r="M1106" i="4"/>
  <c r="K1113" i="4"/>
  <c r="J1105" i="4"/>
  <c r="N1158" i="4"/>
  <c r="L1158" i="4"/>
  <c r="M1152" i="4"/>
  <c r="L1152" i="4"/>
  <c r="K1152" i="4"/>
  <c r="K1170" i="4"/>
  <c r="N1170" i="4"/>
  <c r="N1107" i="4"/>
  <c r="L1107" i="4"/>
  <c r="M1107" i="4"/>
  <c r="K1107" i="4"/>
  <c r="L1092" i="4"/>
  <c r="M1154" i="4"/>
  <c r="K1151" i="4"/>
  <c r="L1151" i="4"/>
  <c r="M1151" i="4"/>
  <c r="N1151" i="4"/>
  <c r="K1158" i="4"/>
  <c r="J1151" i="4"/>
  <c r="J1158" i="4"/>
  <c r="J1095" i="4"/>
  <c r="J1114" i="4"/>
  <c r="J1116" i="4"/>
  <c r="K1045" i="4"/>
  <c r="M1083" i="4"/>
  <c r="N1116" i="4"/>
  <c r="M1116" i="4"/>
  <c r="K1114" i="4"/>
  <c r="K1116" i="4"/>
  <c r="L1108" i="4"/>
  <c r="L1131" i="4"/>
  <c r="L1124" i="4"/>
  <c r="J1148" i="4"/>
  <c r="K1119" i="4"/>
  <c r="J1097" i="4"/>
  <c r="M1133" i="4"/>
  <c r="L1116" i="4"/>
  <c r="L1045" i="4"/>
  <c r="K1147" i="4"/>
  <c r="N1108" i="4"/>
  <c r="L1133" i="4"/>
  <c r="K1121" i="4"/>
  <c r="L1109" i="4"/>
  <c r="L1147" i="4"/>
  <c r="J1113" i="4"/>
  <c r="N1097" i="4"/>
  <c r="K1064" i="4"/>
  <c r="L1129" i="4"/>
  <c r="M1119" i="4"/>
  <c r="K1109" i="4"/>
  <c r="L1097" i="4"/>
  <c r="J1147" i="4"/>
  <c r="L1146" i="4"/>
  <c r="M1147" i="4"/>
  <c r="M1109" i="4"/>
  <c r="K1023" i="4"/>
  <c r="J1108" i="4"/>
  <c r="K1097" i="4"/>
  <c r="M1045" i="4"/>
  <c r="M1108" i="4"/>
  <c r="L1023" i="4"/>
  <c r="J1109" i="4"/>
  <c r="K1108" i="4"/>
  <c r="N1083" i="4"/>
  <c r="M1023" i="4"/>
  <c r="M1114" i="4"/>
  <c r="M1097" i="4"/>
  <c r="J1119" i="4"/>
  <c r="L1114" i="4"/>
  <c r="N1133" i="4"/>
  <c r="L1119" i="4"/>
  <c r="N1119" i="4"/>
  <c r="N1045" i="4"/>
  <c r="N1023" i="4"/>
  <c r="N1113" i="4"/>
  <c r="J1045" i="4"/>
  <c r="M1113" i="4"/>
  <c r="K1133" i="4"/>
  <c r="J1133" i="4"/>
  <c r="L1113" i="4"/>
  <c r="M1143" i="4"/>
  <c r="K1143" i="4"/>
  <c r="K1225" i="4"/>
  <c r="M1225" i="4"/>
  <c r="L1225" i="4"/>
  <c r="N1225" i="4"/>
  <c r="J1143" i="4"/>
  <c r="N1143" i="4"/>
  <c r="N1105" i="4"/>
  <c r="J1106" i="4"/>
  <c r="J1088" i="4"/>
  <c r="L1112" i="4"/>
  <c r="L1143" i="4"/>
  <c r="L1170" i="4"/>
  <c r="N1106" i="4"/>
  <c r="L1106" i="4"/>
  <c r="N1114" i="4"/>
  <c r="J1130" i="4"/>
  <c r="L1080" i="4"/>
  <c r="N1072" i="4"/>
  <c r="L1074" i="4"/>
  <c r="N1051" i="4"/>
  <c r="L1105" i="4"/>
  <c r="N1071" i="4"/>
  <c r="N1124" i="4"/>
  <c r="K1124" i="4"/>
  <c r="M1124" i="4"/>
  <c r="N1162" i="4"/>
  <c r="K1080" i="4"/>
  <c r="L1096" i="4"/>
  <c r="L1139" i="4"/>
  <c r="N1139" i="4"/>
  <c r="N1148" i="4"/>
  <c r="M1139" i="4"/>
  <c r="M1148" i="4"/>
  <c r="K1139" i="4"/>
  <c r="K1146" i="4"/>
  <c r="K1148" i="4"/>
  <c r="M1040" i="4"/>
  <c r="K1092" i="4"/>
  <c r="M1092" i="4"/>
  <c r="N1092" i="4"/>
  <c r="L1135" i="4"/>
  <c r="J1120" i="4"/>
  <c r="J1138" i="4"/>
  <c r="K1070" i="4"/>
  <c r="M1099" i="4"/>
  <c r="K1074" i="4"/>
  <c r="N1161" i="4"/>
  <c r="M1098" i="4"/>
  <c r="K1099" i="4"/>
  <c r="M1070" i="4"/>
  <c r="J1099" i="4"/>
  <c r="M1161" i="4"/>
  <c r="N1118" i="4"/>
  <c r="N1074" i="4"/>
  <c r="L1145" i="4"/>
  <c r="K1162" i="4"/>
  <c r="J1161" i="4"/>
  <c r="M1162" i="4"/>
  <c r="M1080" i="4"/>
  <c r="N1098" i="4"/>
  <c r="M1074" i="4"/>
  <c r="L1098" i="4"/>
  <c r="N1080" i="4"/>
  <c r="K1105" i="4"/>
  <c r="N1070" i="4"/>
  <c r="J1070" i="4"/>
  <c r="M1105" i="4"/>
  <c r="N1154" i="4"/>
  <c r="L1051" i="4"/>
  <c r="J1058" i="4"/>
  <c r="N1099" i="4"/>
  <c r="J1098" i="4"/>
  <c r="L1154" i="4"/>
  <c r="K1087" i="4"/>
  <c r="M1089" i="4"/>
  <c r="L1070" i="4"/>
  <c r="J1074" i="4"/>
  <c r="L1162" i="4"/>
  <c r="L1161" i="4"/>
  <c r="N1073" i="4"/>
  <c r="L1099" i="4"/>
  <c r="J1154" i="4"/>
  <c r="K1098" i="4"/>
  <c r="J1124" i="4"/>
  <c r="J1101" i="4"/>
  <c r="K1161" i="4"/>
  <c r="K1128" i="4"/>
  <c r="N1129" i="4"/>
  <c r="L1084" i="4"/>
  <c r="J1118" i="4"/>
  <c r="L1130" i="4"/>
  <c r="M1135" i="4"/>
  <c r="K1130" i="4"/>
  <c r="N1130" i="4"/>
  <c r="L1121" i="4"/>
  <c r="J1121" i="4"/>
  <c r="M1118" i="4"/>
  <c r="K1118" i="4"/>
  <c r="M1130" i="4"/>
  <c r="L1118" i="4"/>
  <c r="L1095" i="4"/>
  <c r="M1121" i="4"/>
  <c r="N1169" i="4"/>
  <c r="M1095" i="4"/>
  <c r="N1095" i="4"/>
  <c r="J1068" i="4"/>
  <c r="M1127" i="4"/>
  <c r="K1127" i="4"/>
  <c r="L1127" i="4"/>
  <c r="K1095" i="4"/>
  <c r="N1121" i="4"/>
  <c r="M1123" i="4"/>
  <c r="L1123" i="4"/>
  <c r="N1123" i="4"/>
  <c r="K1123" i="4"/>
  <c r="N1127" i="4"/>
  <c r="L1138" i="4"/>
  <c r="K1129" i="4"/>
  <c r="N1131" i="4"/>
  <c r="N1135" i="4"/>
  <c r="J1129" i="4"/>
  <c r="N1138" i="4"/>
  <c r="M1138" i="4"/>
  <c r="M1145" i="4"/>
  <c r="K1072" i="4"/>
  <c r="K1135" i="4"/>
  <c r="N1079" i="4"/>
  <c r="K1138" i="4"/>
  <c r="M1131" i="4"/>
  <c r="J1135" i="4"/>
  <c r="K1131" i="4"/>
  <c r="M1129" i="4"/>
  <c r="K1145" i="4"/>
  <c r="N1145" i="4"/>
  <c r="J1145" i="4"/>
  <c r="J1072" i="4"/>
  <c r="L1072" i="4"/>
  <c r="J1131" i="4"/>
  <c r="N1064" i="4"/>
  <c r="M1072" i="4"/>
  <c r="M1096" i="4"/>
  <c r="N1096" i="4"/>
  <c r="M1058" i="4"/>
  <c r="K1112" i="4"/>
  <c r="K1058" i="4"/>
  <c r="N1058" i="4"/>
  <c r="L1128" i="4"/>
  <c r="M1051" i="4"/>
  <c r="J1079" i="4"/>
  <c r="L1169" i="4"/>
  <c r="K1051" i="4"/>
  <c r="L1058" i="4"/>
  <c r="J1178" i="4"/>
  <c r="M1128" i="4"/>
  <c r="M1091" i="4"/>
  <c r="K1071" i="4"/>
  <c r="K1169" i="4"/>
  <c r="M1071" i="4"/>
  <c r="L1071" i="4"/>
  <c r="M1112" i="4"/>
  <c r="N1128" i="4"/>
  <c r="K1178" i="4"/>
  <c r="M1079" i="4"/>
  <c r="K1079" i="4"/>
  <c r="N1088" i="4"/>
  <c r="J1071" i="4"/>
  <c r="M1088" i="4"/>
  <c r="J1169" i="4"/>
  <c r="M1178" i="4"/>
  <c r="L1088" i="4"/>
  <c r="K1088" i="4"/>
  <c r="L1178" i="4"/>
  <c r="J1128" i="4"/>
  <c r="N1112" i="4"/>
  <c r="M1169" i="4"/>
  <c r="K1025" i="4"/>
  <c r="M1177" i="4"/>
  <c r="K1062" i="4"/>
  <c r="K1078" i="4"/>
  <c r="J1185" i="4"/>
  <c r="J1082" i="4"/>
  <c r="J1122" i="4"/>
  <c r="J1091" i="4"/>
  <c r="L1081" i="4"/>
  <c r="N1090" i="4"/>
  <c r="J1112" i="4"/>
  <c r="M1111" i="4"/>
  <c r="J1081" i="4"/>
  <c r="N1104" i="4"/>
  <c r="M1122" i="4"/>
  <c r="K1091" i="4"/>
  <c r="L1122" i="4"/>
  <c r="L1201" i="4"/>
  <c r="K1090" i="4"/>
  <c r="N1217" i="4"/>
  <c r="J1096" i="4"/>
  <c r="M1090" i="4"/>
  <c r="J1083" i="4"/>
  <c r="K1122" i="4"/>
  <c r="L1090" i="4"/>
  <c r="J1090" i="4"/>
  <c r="M1217" i="4"/>
  <c r="L1091" i="4"/>
  <c r="L1217" i="4"/>
  <c r="N1122" i="4"/>
  <c r="J1111" i="4"/>
  <c r="K1096" i="4"/>
  <c r="J1217" i="4"/>
  <c r="K1111" i="4"/>
  <c r="L1111" i="4"/>
  <c r="N1091" i="4"/>
  <c r="N1111" i="4"/>
  <c r="L1073" i="4"/>
  <c r="M1193" i="4"/>
  <c r="J1062" i="4"/>
  <c r="M1185" i="4"/>
  <c r="N1062" i="4"/>
  <c r="M1104" i="4"/>
  <c r="M1078" i="4"/>
  <c r="N1078" i="4"/>
  <c r="N1185" i="4"/>
  <c r="N1201" i="4"/>
  <c r="J1073" i="4"/>
  <c r="L1185" i="4"/>
  <c r="M1073" i="4"/>
  <c r="K1201" i="4"/>
  <c r="K1185" i="4"/>
  <c r="N1082" i="4"/>
  <c r="K1073" i="4"/>
  <c r="M1082" i="4"/>
  <c r="K1104" i="4"/>
  <c r="L1082" i="4"/>
  <c r="J1078" i="4"/>
  <c r="K1082" i="4"/>
  <c r="L1062" i="4"/>
  <c r="M1201" i="4"/>
  <c r="L1078" i="4"/>
  <c r="J1201" i="4"/>
  <c r="M1062" i="4"/>
  <c r="J1104" i="4"/>
  <c r="L1104" i="4"/>
  <c r="K1086" i="4"/>
  <c r="M1050" i="4"/>
  <c r="L1137" i="4"/>
  <c r="J1193" i="4"/>
  <c r="L1100" i="4"/>
  <c r="K1077" i="4"/>
  <c r="N1081" i="4"/>
  <c r="K1153" i="4"/>
  <c r="J1080" i="4"/>
  <c r="J1087" i="4"/>
  <c r="M1120" i="4"/>
  <c r="M1153" i="4"/>
  <c r="K1081" i="4"/>
  <c r="N1068" i="4"/>
  <c r="N1146" i="4"/>
  <c r="K1136" i="4"/>
  <c r="N1086" i="4"/>
  <c r="M1068" i="4"/>
  <c r="J1146" i="4"/>
  <c r="J1092" i="4"/>
  <c r="J1086" i="4"/>
  <c r="K1068" i="4"/>
  <c r="J1137" i="4"/>
  <c r="K1137" i="4"/>
  <c r="M1137" i="4"/>
  <c r="J1069" i="4"/>
  <c r="N1193" i="4"/>
  <c r="M1081" i="4"/>
  <c r="M1146" i="4"/>
  <c r="M1110" i="4"/>
  <c r="K1177" i="4"/>
  <c r="L1193" i="4"/>
  <c r="J1153" i="4"/>
  <c r="K1193" i="4"/>
  <c r="N1136" i="4"/>
  <c r="N1153" i="4"/>
  <c r="L1086" i="4"/>
  <c r="M1136" i="4"/>
  <c r="L1153" i="4"/>
  <c r="N1177" i="4"/>
  <c r="L1177" i="4"/>
  <c r="J1177" i="4"/>
  <c r="M1086" i="4"/>
  <c r="J1089" i="4"/>
  <c r="L1136" i="4"/>
  <c r="K1089" i="4"/>
  <c r="N1137" i="4"/>
  <c r="N1120" i="4"/>
  <c r="L1061" i="4"/>
  <c r="J1075" i="4"/>
  <c r="L1044" i="4"/>
  <c r="N1087" i="4"/>
  <c r="L1068" i="4"/>
  <c r="N1076" i="4"/>
  <c r="N1055" i="4"/>
  <c r="M1066" i="4"/>
  <c r="L1064" i="4"/>
  <c r="J1051" i="4"/>
  <c r="M1094" i="4"/>
  <c r="J1050" i="4"/>
  <c r="J1064" i="4"/>
  <c r="L1083" i="4"/>
  <c r="M1064" i="4"/>
  <c r="M1077" i="4"/>
  <c r="M1087" i="4"/>
  <c r="L1120" i="4"/>
  <c r="M1038" i="4"/>
  <c r="L1052" i="4"/>
  <c r="L1077" i="4"/>
  <c r="L1087" i="4"/>
  <c r="L1110" i="4"/>
  <c r="N1066" i="4"/>
  <c r="L1089" i="4"/>
  <c r="L1059" i="4"/>
  <c r="K1102" i="4"/>
  <c r="M1055" i="4"/>
  <c r="N1110" i="4"/>
  <c r="K1110" i="4"/>
  <c r="N1089" i="4"/>
  <c r="J1110" i="4"/>
  <c r="J1077" i="4"/>
  <c r="K1120" i="4"/>
  <c r="N1077" i="4"/>
  <c r="K1055" i="4"/>
  <c r="N1061" i="4"/>
  <c r="M1044" i="4"/>
  <c r="J1061" i="4"/>
  <c r="K1066" i="4"/>
  <c r="J1055" i="4"/>
  <c r="L1055" i="4"/>
  <c r="N1069" i="4"/>
  <c r="J1066" i="4"/>
  <c r="L1101" i="4"/>
  <c r="M1101" i="4"/>
  <c r="M1069" i="4"/>
  <c r="J1044" i="4"/>
  <c r="M1049" i="4"/>
  <c r="M1076" i="4"/>
  <c r="L1076" i="4"/>
  <c r="K1061" i="4"/>
  <c r="K1101" i="4"/>
  <c r="L1069" i="4"/>
  <c r="N1075" i="4"/>
  <c r="N1100" i="4"/>
  <c r="K1069" i="4"/>
  <c r="M1061" i="4"/>
  <c r="K1076" i="4"/>
  <c r="N1101" i="4"/>
  <c r="N1044" i="4"/>
  <c r="M1075" i="4"/>
  <c r="M1100" i="4"/>
  <c r="J1076" i="4"/>
  <c r="K1075" i="4"/>
  <c r="K1100" i="4"/>
  <c r="J1100" i="4"/>
  <c r="L1066" i="4"/>
  <c r="K1044" i="4"/>
  <c r="N1056" i="4"/>
  <c r="J1063" i="4"/>
  <c r="J1056" i="4"/>
  <c r="K1056" i="4"/>
  <c r="L1056" i="4"/>
  <c r="K1050" i="4"/>
  <c r="N1050" i="4"/>
  <c r="L1050" i="4"/>
  <c r="N1063" i="4"/>
  <c r="K1063" i="4"/>
  <c r="K1031" i="4"/>
  <c r="M1059" i="4"/>
  <c r="K1059" i="4"/>
  <c r="L1102" i="4"/>
  <c r="N1059" i="4"/>
  <c r="J1059" i="4"/>
  <c r="N1039" i="4"/>
  <c r="J1031" i="4"/>
  <c r="N1102" i="4"/>
  <c r="M1102" i="4"/>
  <c r="J1085" i="4"/>
  <c r="M1046" i="4"/>
  <c r="J1036" i="4"/>
  <c r="N1067" i="4"/>
  <c r="K1065" i="4"/>
  <c r="N1093" i="4"/>
  <c r="N1038" i="4"/>
  <c r="M1031" i="4"/>
  <c r="J1026" i="4"/>
  <c r="N1036" i="4"/>
  <c r="M1047" i="4"/>
  <c r="L1038" i="4"/>
  <c r="K1085" i="4"/>
  <c r="M1056" i="4"/>
  <c r="M1085" i="4"/>
  <c r="K1038" i="4"/>
  <c r="L1075" i="4"/>
  <c r="N1085" i="4"/>
  <c r="L1085" i="4"/>
  <c r="N1052" i="4"/>
  <c r="M1052" i="4"/>
  <c r="K1052" i="4"/>
  <c r="J1052" i="4"/>
  <c r="J1038" i="4"/>
  <c r="N1046" i="4"/>
  <c r="J1047" i="4"/>
  <c r="K1094" i="4"/>
  <c r="N1031" i="4"/>
  <c r="N1094" i="4"/>
  <c r="M1036" i="4"/>
  <c r="L1049" i="4"/>
  <c r="J1067" i="4"/>
  <c r="K1036" i="4"/>
  <c r="J1102" i="4"/>
  <c r="L1067" i="4"/>
  <c r="L1094" i="4"/>
  <c r="L1063" i="4"/>
  <c r="L1031" i="4"/>
  <c r="J1049" i="4"/>
  <c r="K1047" i="4"/>
  <c r="J1094" i="4"/>
  <c r="K1049" i="4"/>
  <c r="K1060" i="4"/>
  <c r="N1047" i="4"/>
  <c r="L1047" i="4"/>
  <c r="M1067" i="4"/>
  <c r="L1046" i="4"/>
  <c r="N1049" i="4"/>
  <c r="K1067" i="4"/>
  <c r="M1084" i="4"/>
  <c r="J1084" i="4"/>
  <c r="J1093" i="4"/>
  <c r="M1093" i="4"/>
  <c r="L1093" i="4"/>
  <c r="K1093" i="4"/>
  <c r="N1084" i="4"/>
  <c r="K1084" i="4"/>
  <c r="N1057" i="4"/>
  <c r="J1041" i="4"/>
  <c r="N1054" i="4"/>
  <c r="M1060" i="4"/>
  <c r="M1054" i="4"/>
  <c r="L1065" i="4"/>
  <c r="L1054" i="4"/>
  <c r="M1041" i="4"/>
  <c r="N1065" i="4"/>
  <c r="K1054" i="4"/>
  <c r="J1060" i="4"/>
  <c r="J1054" i="4"/>
  <c r="N1041" i="4"/>
  <c r="N1060" i="4"/>
  <c r="L1060" i="4"/>
  <c r="L1034" i="4"/>
  <c r="K1048" i="4"/>
  <c r="L1041" i="4"/>
  <c r="J1065" i="4"/>
  <c r="M1048" i="4"/>
  <c r="M1065" i="4"/>
  <c r="L1048" i="4"/>
  <c r="J1048" i="4"/>
  <c r="N1048" i="4"/>
  <c r="K1057" i="4"/>
  <c r="L1057" i="4"/>
  <c r="J1057" i="4"/>
  <c r="M1057" i="4"/>
  <c r="L1036" i="4"/>
  <c r="K1041" i="4"/>
  <c r="M1063" i="4"/>
  <c r="N1053" i="4"/>
  <c r="J1034" i="4"/>
  <c r="N1035" i="4"/>
  <c r="M1053" i="4"/>
  <c r="J1037" i="4"/>
  <c r="M1034" i="4"/>
  <c r="K1053" i="4"/>
  <c r="L1053" i="4"/>
  <c r="J1053" i="4"/>
  <c r="K1034" i="4"/>
  <c r="N1034" i="4"/>
  <c r="L1042" i="4"/>
  <c r="M1042" i="4"/>
  <c r="K1042" i="4"/>
  <c r="N1042" i="4"/>
  <c r="J1042" i="4"/>
  <c r="J1019" i="4"/>
  <c r="J1030" i="4"/>
  <c r="J1046" i="4"/>
  <c r="K1046" i="4"/>
  <c r="J1029" i="4"/>
  <c r="L1029" i="4"/>
  <c r="N1029" i="4"/>
  <c r="M1029" i="4"/>
  <c r="K1029" i="4"/>
  <c r="N1027" i="4"/>
  <c r="J1043" i="4"/>
  <c r="L1030" i="4"/>
  <c r="N1030" i="4"/>
  <c r="M1030" i="4"/>
  <c r="K1030" i="4"/>
  <c r="L1040" i="4"/>
  <c r="N1040" i="4"/>
  <c r="J1040" i="4"/>
  <c r="K1040" i="4"/>
  <c r="L1028" i="4"/>
  <c r="N1019" i="4"/>
  <c r="L1022" i="4"/>
  <c r="L1039" i="4"/>
  <c r="K1039" i="4"/>
  <c r="J1039" i="4"/>
  <c r="M1039" i="4"/>
  <c r="K1019" i="4"/>
  <c r="M1019" i="4"/>
  <c r="L1019" i="4"/>
  <c r="K1022" i="4"/>
  <c r="N1022" i="4"/>
  <c r="M1022" i="4"/>
  <c r="J1022" i="4"/>
  <c r="M1026" i="4"/>
  <c r="N1026" i="4"/>
  <c r="L1026" i="4"/>
  <c r="K1026" i="4"/>
  <c r="M1032" i="4"/>
  <c r="K1015" i="4"/>
  <c r="L1021" i="4"/>
  <c r="N1021" i="4"/>
  <c r="M1021" i="4"/>
  <c r="K1037" i="4"/>
  <c r="M1037" i="4"/>
  <c r="L1037" i="4"/>
  <c r="N1037" i="4"/>
  <c r="K1021" i="4"/>
  <c r="K1027" i="4"/>
  <c r="L1033" i="4"/>
  <c r="J1028" i="4"/>
  <c r="M1028" i="4"/>
  <c r="N1028" i="4"/>
  <c r="K1028" i="4"/>
  <c r="M1027" i="4"/>
  <c r="J1027" i="4"/>
  <c r="L1027" i="4"/>
  <c r="J1018" i="4"/>
  <c r="K1013" i="4"/>
  <c r="L1020" i="4"/>
  <c r="M1013" i="4"/>
  <c r="N1020" i="4"/>
  <c r="M1020" i="4"/>
  <c r="N1013" i="4"/>
  <c r="K1020" i="4"/>
  <c r="L1013" i="4"/>
  <c r="J1020" i="4"/>
  <c r="J1021" i="4"/>
  <c r="J1035" i="4"/>
  <c r="M1035" i="4"/>
  <c r="L1035" i="4"/>
  <c r="K1035" i="4"/>
  <c r="M1014" i="4"/>
  <c r="M1017" i="4"/>
  <c r="J1014" i="4"/>
  <c r="K1014" i="4"/>
  <c r="N1014" i="4"/>
  <c r="L1043" i="4"/>
  <c r="N1043" i="4"/>
  <c r="M1043" i="4"/>
  <c r="K1043" i="4"/>
  <c r="J1002" i="4"/>
  <c r="L1014" i="4"/>
  <c r="M1002" i="4"/>
  <c r="N1002" i="4"/>
  <c r="K1002" i="4"/>
  <c r="L1008" i="4"/>
  <c r="L1002" i="4"/>
  <c r="L1016" i="4"/>
  <c r="L1024" i="4"/>
  <c r="N1015" i="4"/>
  <c r="J1015" i="4"/>
  <c r="M1015" i="4"/>
  <c r="L1015" i="4"/>
  <c r="L1012" i="4"/>
  <c r="J1009" i="4"/>
  <c r="M1009" i="4"/>
  <c r="K1009" i="4"/>
  <c r="L1009" i="4"/>
  <c r="N1009" i="4"/>
  <c r="J544" i="4"/>
  <c r="J1012" i="4"/>
  <c r="K1012" i="4"/>
  <c r="M1012" i="4"/>
  <c r="N1012" i="4"/>
  <c r="N1017" i="4"/>
  <c r="M1008" i="4"/>
  <c r="J1007" i="4"/>
  <c r="M1010" i="4"/>
  <c r="K1011" i="4"/>
  <c r="L1004" i="4"/>
  <c r="K1008" i="4"/>
  <c r="N1004" i="4"/>
  <c r="K1004" i="4"/>
  <c r="M1004" i="4"/>
  <c r="N1008" i="4"/>
  <c r="J1004" i="4"/>
  <c r="J1008" i="4"/>
  <c r="M507" i="4"/>
  <c r="L1018" i="4"/>
  <c r="J1011" i="4"/>
  <c r="L1011" i="4"/>
  <c r="L1017" i="4"/>
  <c r="M1007" i="4"/>
  <c r="K1017" i="4"/>
  <c r="L1007" i="4"/>
  <c r="J1017" i="4"/>
  <c r="N1007" i="4"/>
  <c r="K1007" i="4"/>
  <c r="N1011" i="4"/>
  <c r="M1011" i="4"/>
  <c r="M1033" i="4"/>
  <c r="N1018" i="4"/>
  <c r="M1018" i="4"/>
  <c r="N1033" i="4"/>
  <c r="J1033" i="4"/>
  <c r="K1033" i="4"/>
  <c r="K1018" i="4"/>
  <c r="J1016" i="4"/>
  <c r="M1016" i="4"/>
  <c r="K1016" i="4"/>
  <c r="J1005" i="4"/>
  <c r="J1013" i="4"/>
  <c r="M1024" i="4"/>
  <c r="K561" i="4"/>
  <c r="N1024" i="4"/>
  <c r="J1024" i="4"/>
  <c r="K1024" i="4"/>
  <c r="K1010" i="4"/>
  <c r="L1010" i="4"/>
  <c r="J1010" i="4"/>
  <c r="J1025" i="4"/>
  <c r="N1025" i="4"/>
  <c r="L1025" i="4"/>
  <c r="M1025" i="4"/>
  <c r="N1016" i="4"/>
  <c r="N1032" i="4"/>
  <c r="L1032" i="4"/>
  <c r="K1032" i="4"/>
  <c r="J1006" i="4"/>
  <c r="N1010" i="4"/>
  <c r="K1005" i="4"/>
  <c r="L1005" i="4"/>
  <c r="M1005" i="4"/>
  <c r="N1005" i="4"/>
  <c r="J1032" i="4"/>
  <c r="M1006" i="4"/>
  <c r="L1003" i="4"/>
  <c r="L1006" i="4"/>
  <c r="N1006" i="4"/>
  <c r="K1006" i="4"/>
  <c r="K1003" i="4"/>
  <c r="N1003" i="4"/>
  <c r="J1003" i="4"/>
  <c r="M1003" i="4"/>
  <c r="N538" i="4"/>
  <c r="M528" i="4"/>
  <c r="K565" i="4"/>
  <c r="J525" i="4"/>
  <c r="L525" i="4"/>
  <c r="M525" i="4"/>
  <c r="N528" i="4"/>
  <c r="M558" i="4"/>
  <c r="K558" i="4"/>
  <c r="J558" i="4"/>
  <c r="L558" i="4"/>
  <c r="N520" i="4"/>
  <c r="J561" i="4"/>
  <c r="L537" i="4"/>
  <c r="M544" i="4"/>
  <c r="K549" i="4"/>
  <c r="K559" i="4"/>
  <c r="M580" i="4"/>
  <c r="M559" i="4"/>
  <c r="N559" i="4"/>
  <c r="N567" i="4"/>
  <c r="K527" i="4"/>
  <c r="K583" i="4"/>
  <c r="L527" i="4"/>
  <c r="N549" i="4"/>
  <c r="L549" i="4"/>
  <c r="M529" i="4"/>
  <c r="J521" i="4"/>
  <c r="N537" i="4"/>
  <c r="J539" i="4"/>
  <c r="J541" i="4"/>
  <c r="M583" i="4"/>
  <c r="N529" i="4"/>
  <c r="N525" i="4"/>
  <c r="J565" i="4"/>
  <c r="J549" i="4"/>
  <c r="N518" i="4"/>
  <c r="N583" i="4"/>
  <c r="K505" i="4"/>
  <c r="L583" i="4"/>
  <c r="M565" i="4"/>
  <c r="L565" i="4"/>
  <c r="M532" i="4"/>
  <c r="J537" i="4"/>
  <c r="K580" i="4"/>
  <c r="K537" i="4"/>
  <c r="L561" i="4"/>
  <c r="N505" i="4"/>
  <c r="N521" i="4"/>
  <c r="N580" i="4"/>
  <c r="L526" i="4"/>
  <c r="M550" i="4"/>
  <c r="K555" i="4"/>
  <c r="N550" i="4"/>
  <c r="K550" i="4"/>
  <c r="L550" i="4"/>
  <c r="L580" i="4"/>
  <c r="J505" i="4"/>
  <c r="K539" i="4"/>
  <c r="N556" i="4"/>
  <c r="J555" i="4"/>
  <c r="J528" i="4"/>
  <c r="J559" i="4"/>
  <c r="K551" i="4"/>
  <c r="L505" i="4"/>
  <c r="K532" i="4"/>
  <c r="L507" i="4"/>
  <c r="L539" i="4"/>
  <c r="N539" i="4"/>
  <c r="N561" i="4"/>
  <c r="J507" i="4"/>
  <c r="M555" i="4"/>
  <c r="M551" i="4"/>
  <c r="N551" i="4"/>
  <c r="L551" i="4"/>
  <c r="N526" i="4"/>
  <c r="J551" i="4"/>
  <c r="L575" i="4"/>
  <c r="N571" i="4"/>
  <c r="M526" i="4"/>
  <c r="J527" i="4"/>
  <c r="M539" i="4"/>
  <c r="K526" i="4"/>
  <c r="L555" i="4"/>
  <c r="N555" i="4"/>
  <c r="K518" i="4"/>
  <c r="M527" i="4"/>
  <c r="J526" i="4"/>
  <c r="L532" i="4"/>
  <c r="N507" i="4"/>
  <c r="N527" i="4"/>
  <c r="K507" i="4"/>
  <c r="M518" i="4"/>
  <c r="L511" i="4"/>
  <c r="L576" i="4"/>
  <c r="M537" i="4"/>
  <c r="M571" i="4"/>
  <c r="L571" i="4"/>
  <c r="N534" i="4"/>
  <c r="N545" i="4"/>
  <c r="J571" i="4"/>
  <c r="J572" i="4"/>
  <c r="L572" i="4"/>
  <c r="K571" i="4"/>
  <c r="M561" i="4"/>
  <c r="K572" i="4"/>
  <c r="N504" i="4"/>
  <c r="M572" i="4"/>
  <c r="K502" i="4"/>
  <c r="L533" i="4"/>
  <c r="N557" i="4"/>
  <c r="J545" i="4"/>
  <c r="K543" i="4"/>
  <c r="K534" i="4"/>
  <c r="J552" i="4"/>
  <c r="L552" i="4"/>
  <c r="M543" i="4"/>
  <c r="N552" i="4"/>
  <c r="M502" i="4"/>
  <c r="M552" i="4"/>
  <c r="L543" i="4"/>
  <c r="M534" i="4"/>
  <c r="M533" i="4"/>
  <c r="N543" i="4"/>
  <c r="J502" i="4"/>
  <c r="N502" i="4"/>
  <c r="J534" i="4"/>
  <c r="M542" i="4"/>
  <c r="K556" i="4"/>
  <c r="N542" i="4"/>
  <c r="K542" i="4"/>
  <c r="L556" i="4"/>
  <c r="J542" i="4"/>
  <c r="M556" i="4"/>
  <c r="L512" i="4"/>
  <c r="J556" i="4"/>
  <c r="L521" i="4"/>
  <c r="K509" i="4"/>
  <c r="J535" i="4"/>
  <c r="M548" i="4"/>
  <c r="K521" i="4"/>
  <c r="M520" i="4"/>
  <c r="L559" i="4"/>
  <c r="J548" i="4"/>
  <c r="L528" i="4"/>
  <c r="K520" i="4"/>
  <c r="L520" i="4"/>
  <c r="K548" i="4"/>
  <c r="J520" i="4"/>
  <c r="L548" i="4"/>
  <c r="K528" i="4"/>
  <c r="J518" i="4"/>
  <c r="L554" i="4"/>
  <c r="M557" i="4"/>
  <c r="K570" i="4"/>
  <c r="K522" i="4"/>
  <c r="M521" i="4"/>
  <c r="K515" i="4"/>
  <c r="L538" i="4"/>
  <c r="N512" i="4"/>
  <c r="K538" i="4"/>
  <c r="K512" i="4"/>
  <c r="M504" i="4"/>
  <c r="K541" i="4"/>
  <c r="M541" i="4"/>
  <c r="M538" i="4"/>
  <c r="L515" i="4"/>
  <c r="J515" i="4"/>
  <c r="L562" i="4"/>
  <c r="K557" i="4"/>
  <c r="K547" i="4"/>
  <c r="J557" i="4"/>
  <c r="M570" i="4"/>
  <c r="M562" i="4"/>
  <c r="J538" i="4"/>
  <c r="J570" i="4"/>
  <c r="N562" i="4"/>
  <c r="L541" i="4"/>
  <c r="N515" i="4"/>
  <c r="N547" i="4"/>
  <c r="M515" i="4"/>
  <c r="J512" i="4"/>
  <c r="N541" i="4"/>
  <c r="N570" i="4"/>
  <c r="J547" i="4"/>
  <c r="M512" i="4"/>
  <c r="L557" i="4"/>
  <c r="J562" i="4"/>
  <c r="L547" i="4"/>
  <c r="L529" i="4"/>
  <c r="M545" i="4"/>
  <c r="N532" i="4"/>
  <c r="J560" i="4"/>
  <c r="L545" i="4"/>
  <c r="L518" i="4"/>
  <c r="K545" i="4"/>
  <c r="J532" i="4"/>
  <c r="J529" i="4"/>
  <c r="K529" i="4"/>
  <c r="J509" i="4"/>
  <c r="L516" i="4"/>
  <c r="J519" i="4"/>
  <c r="J508" i="4"/>
  <c r="K575" i="4"/>
  <c r="L566" i="4"/>
  <c r="L502" i="4"/>
  <c r="M566" i="4"/>
  <c r="N546" i="4"/>
  <c r="J517" i="4"/>
  <c r="N524" i="4"/>
  <c r="K566" i="4"/>
  <c r="N566" i="4"/>
  <c r="J566" i="4"/>
  <c r="J536" i="4"/>
  <c r="J504" i="4"/>
  <c r="M576" i="4"/>
  <c r="M503" i="4"/>
  <c r="M514" i="4"/>
  <c r="N576" i="4"/>
  <c r="L584" i="4"/>
  <c r="J546" i="4"/>
  <c r="M577" i="4"/>
  <c r="M511" i="4"/>
  <c r="J554" i="4"/>
  <c r="J577" i="4"/>
  <c r="N519" i="4"/>
  <c r="L546" i="4"/>
  <c r="N577" i="4"/>
  <c r="K546" i="4"/>
  <c r="K511" i="4"/>
  <c r="M554" i="4"/>
  <c r="J511" i="4"/>
  <c r="M546" i="4"/>
  <c r="K519" i="4"/>
  <c r="K576" i="4"/>
  <c r="J576" i="4"/>
  <c r="L517" i="4"/>
  <c r="J531" i="4"/>
  <c r="L544" i="4"/>
  <c r="K554" i="4"/>
  <c r="K513" i="4"/>
  <c r="J522" i="4"/>
  <c r="M524" i="4"/>
  <c r="K584" i="4"/>
  <c r="M519" i="4"/>
  <c r="N584" i="4"/>
  <c r="N511" i="4"/>
  <c r="L519" i="4"/>
  <c r="K577" i="4"/>
  <c r="J584" i="4"/>
  <c r="K506" i="4"/>
  <c r="J533" i="4"/>
  <c r="K517" i="4"/>
  <c r="L567" i="4"/>
  <c r="N531" i="4"/>
  <c r="M505" i="4"/>
  <c r="J567" i="4"/>
  <c r="K544" i="4"/>
  <c r="M536" i="4"/>
  <c r="K536" i="4"/>
  <c r="N509" i="4"/>
  <c r="N517" i="4"/>
  <c r="K533" i="4"/>
  <c r="N536" i="4"/>
  <c r="M531" i="4"/>
  <c r="M535" i="4"/>
  <c r="N544" i="4"/>
  <c r="L531" i="4"/>
  <c r="K567" i="4"/>
  <c r="M517" i="4"/>
  <c r="J575" i="4"/>
  <c r="N533" i="4"/>
  <c r="K530" i="4"/>
  <c r="N575" i="4"/>
  <c r="K535" i="4"/>
  <c r="N535" i="4"/>
  <c r="L536" i="4"/>
  <c r="L535" i="4"/>
  <c r="M575" i="4"/>
  <c r="L509" i="4"/>
  <c r="M509" i="4"/>
  <c r="K531" i="4"/>
  <c r="M522" i="4"/>
  <c r="K504" i="4"/>
  <c r="J524" i="4"/>
  <c r="L524" i="4"/>
  <c r="L504" i="4"/>
  <c r="L522" i="4"/>
  <c r="K524" i="4"/>
  <c r="K540" i="4"/>
  <c r="N540" i="4"/>
  <c r="L540" i="4"/>
  <c r="M540" i="4"/>
  <c r="L510" i="4"/>
  <c r="N522" i="4"/>
  <c r="J523" i="4"/>
  <c r="L534" i="4"/>
  <c r="M523" i="4"/>
  <c r="N523" i="4"/>
  <c r="L530" i="4"/>
  <c r="L523" i="4"/>
  <c r="J568" i="4"/>
  <c r="L514" i="4"/>
  <c r="J530" i="4"/>
  <c r="K568" i="4"/>
  <c r="M530" i="4"/>
  <c r="L503" i="4"/>
  <c r="K514" i="4"/>
  <c r="J514" i="4"/>
  <c r="K503" i="4"/>
  <c r="N530" i="4"/>
  <c r="N514" i="4"/>
  <c r="J503" i="4"/>
  <c r="N568" i="4"/>
  <c r="K523" i="4"/>
  <c r="N503" i="4"/>
  <c r="L568" i="4"/>
  <c r="N560" i="4"/>
  <c r="M516" i="4"/>
  <c r="J506" i="4"/>
  <c r="L508" i="4"/>
  <c r="M508" i="4"/>
  <c r="N508" i="4"/>
  <c r="L506" i="4"/>
  <c r="N516" i="4"/>
  <c r="J516" i="4"/>
  <c r="M560" i="4"/>
  <c r="K508" i="4"/>
  <c r="L560" i="4"/>
  <c r="K516" i="4"/>
  <c r="K560" i="4"/>
  <c r="N506" i="4"/>
  <c r="M506" i="4"/>
  <c r="N513" i="4"/>
  <c r="N510" i="4"/>
  <c r="M510" i="4"/>
  <c r="K510" i="4"/>
  <c r="J510" i="4"/>
  <c r="J513" i="4"/>
  <c r="L513" i="4"/>
  <c r="M513" i="4"/>
  <c r="N101" i="4"/>
  <c r="N90" i="4"/>
  <c r="M2" i="4"/>
  <c r="K32" i="4"/>
  <c r="K101" i="4"/>
  <c r="L101" i="4"/>
  <c r="J101" i="4"/>
  <c r="J25" i="4"/>
  <c r="J54" i="4"/>
  <c r="J88" i="4"/>
  <c r="M35" i="4"/>
  <c r="K50" i="4"/>
  <c r="K27" i="4"/>
  <c r="M51" i="4"/>
  <c r="L8" i="4"/>
  <c r="K17" i="4"/>
  <c r="J78" i="4"/>
  <c r="K61" i="4"/>
  <c r="K24" i="4"/>
  <c r="L57" i="4"/>
  <c r="L65" i="4"/>
  <c r="K44" i="4"/>
  <c r="J89" i="4"/>
  <c r="L100" i="4"/>
  <c r="L94" i="4"/>
  <c r="L49" i="4"/>
  <c r="J53" i="4"/>
  <c r="L46" i="4"/>
  <c r="K23" i="4"/>
  <c r="L77" i="4"/>
  <c r="K55" i="4"/>
  <c r="L78" i="4"/>
  <c r="L67" i="4"/>
  <c r="J48" i="4"/>
  <c r="K64" i="4"/>
  <c r="L41" i="4"/>
  <c r="M68" i="4"/>
  <c r="M82" i="4"/>
  <c r="L95" i="4"/>
  <c r="M79" i="4"/>
  <c r="L64" i="4"/>
  <c r="K29" i="4"/>
  <c r="L22" i="4"/>
  <c r="J10" i="4"/>
  <c r="J31" i="4"/>
  <c r="K11" i="4"/>
  <c r="M26" i="4"/>
  <c r="J68" i="4"/>
  <c r="K92" i="4"/>
  <c r="L21" i="4"/>
  <c r="L92" i="4"/>
  <c r="K42" i="4"/>
  <c r="J90" i="4"/>
  <c r="K90" i="4"/>
  <c r="J70" i="4"/>
  <c r="L91" i="4"/>
  <c r="K94" i="4"/>
  <c r="L59" i="4"/>
  <c r="M90" i="4"/>
  <c r="L82" i="4"/>
  <c r="J82" i="4"/>
  <c r="K82" i="4"/>
  <c r="L63" i="4"/>
  <c r="L62" i="4"/>
  <c r="L68" i="4"/>
  <c r="J19" i="4"/>
  <c r="J72" i="4"/>
  <c r="K28" i="4"/>
  <c r="J64" i="4"/>
  <c r="M87" i="4"/>
  <c r="L36" i="4"/>
  <c r="J77" i="4"/>
  <c r="L85" i="4"/>
  <c r="J79" i="4"/>
  <c r="J16" i="4"/>
  <c r="L74" i="4"/>
  <c r="J38" i="4"/>
  <c r="K71" i="4"/>
  <c r="K45" i="4"/>
  <c r="M34" i="4"/>
  <c r="M58" i="4"/>
  <c r="L81" i="4"/>
  <c r="L3" i="4"/>
  <c r="M28" i="4"/>
  <c r="K79" i="4"/>
  <c r="L40" i="4"/>
  <c r="L76" i="4"/>
  <c r="J87" i="4"/>
  <c r="L28" i="4"/>
  <c r="K13" i="4"/>
  <c r="K39" i="4"/>
  <c r="K77" i="4"/>
  <c r="J76" i="4"/>
  <c r="K68" i="4"/>
  <c r="M95" i="4"/>
  <c r="L18" i="4"/>
  <c r="L60" i="4"/>
  <c r="J30" i="4"/>
  <c r="K18" i="4"/>
  <c r="L30" i="4"/>
  <c r="L79" i="4"/>
  <c r="M36" i="4"/>
  <c r="L50" i="4"/>
  <c r="J52" i="4"/>
  <c r="L83" i="4"/>
  <c r="J83" i="4"/>
  <c r="M50" i="4"/>
  <c r="M29" i="4"/>
  <c r="J29" i="4"/>
  <c r="J92" i="4"/>
  <c r="K87" i="4"/>
  <c r="M57" i="4"/>
  <c r="L87" i="4"/>
  <c r="L29" i="4"/>
  <c r="L43" i="4"/>
  <c r="J28" i="4"/>
  <c r="K86" i="4"/>
  <c r="K14" i="4"/>
  <c r="K95" i="4"/>
  <c r="J20" i="4"/>
  <c r="L35" i="4"/>
  <c r="L38" i="4"/>
  <c r="J56" i="4"/>
  <c r="J60" i="4"/>
  <c r="L13" i="4"/>
  <c r="J5" i="4"/>
  <c r="M13" i="4"/>
  <c r="J80" i="4"/>
  <c r="J36" i="4"/>
  <c r="M74" i="4"/>
  <c r="K16" i="4"/>
  <c r="L16" i="4"/>
  <c r="M16" i="4"/>
  <c r="J9" i="4"/>
  <c r="M86" i="4"/>
  <c r="K96" i="4"/>
  <c r="K74" i="4"/>
  <c r="J74" i="4"/>
  <c r="J43" i="4"/>
  <c r="K76" i="4"/>
  <c r="K37" i="4"/>
  <c r="L97" i="4"/>
  <c r="M77" i="4"/>
  <c r="M4" i="4"/>
  <c r="K12" i="4"/>
  <c r="J40" i="4"/>
  <c r="J14" i="4"/>
  <c r="M92" i="4"/>
  <c r="M14" i="4"/>
  <c r="M76" i="4"/>
  <c r="J13" i="4"/>
  <c r="M43" i="4"/>
  <c r="M30" i="4"/>
  <c r="J86" i="4"/>
  <c r="M9" i="4"/>
  <c r="K36" i="4"/>
  <c r="J62" i="4"/>
  <c r="M60" i="4"/>
  <c r="K30" i="4"/>
  <c r="K63" i="4"/>
  <c r="L9" i="4"/>
  <c r="K62" i="4"/>
  <c r="M62" i="4"/>
  <c r="K93" i="4"/>
  <c r="M40" i="4"/>
  <c r="M66" i="4"/>
  <c r="K60" i="4"/>
  <c r="K47" i="4"/>
  <c r="M83" i="4"/>
  <c r="M18" i="4"/>
  <c r="J91" i="4"/>
  <c r="K91" i="4"/>
  <c r="J95" i="4"/>
  <c r="J50" i="4"/>
  <c r="K43" i="4"/>
  <c r="J18" i="4"/>
  <c r="M48" i="4"/>
  <c r="K9" i="4"/>
  <c r="K40" i="4"/>
  <c r="M75" i="4"/>
  <c r="L12" i="4"/>
  <c r="M72" i="4"/>
  <c r="J73" i="4"/>
  <c r="J41" i="4"/>
  <c r="M93" i="4"/>
  <c r="L47" i="4"/>
  <c r="J47" i="4"/>
  <c r="M55" i="4"/>
  <c r="K72" i="4"/>
  <c r="M52" i="4"/>
  <c r="K67" i="4"/>
  <c r="M12" i="4"/>
  <c r="J67" i="4"/>
  <c r="K52" i="4"/>
  <c r="J12" i="4"/>
  <c r="M67" i="4"/>
  <c r="M41" i="4"/>
  <c r="L72" i="4"/>
  <c r="L15" i="4"/>
  <c r="J99" i="4"/>
  <c r="L98" i="4"/>
  <c r="K41" i="4"/>
  <c r="L93" i="4"/>
  <c r="J55" i="4"/>
  <c r="L55" i="4"/>
  <c r="K78" i="4"/>
  <c r="M64" i="4"/>
  <c r="M78" i="4"/>
  <c r="J94" i="4"/>
  <c r="J35" i="4"/>
  <c r="K80" i="4"/>
  <c r="M73" i="4"/>
  <c r="M94" i="4"/>
  <c r="K85" i="4"/>
  <c r="J11" i="4"/>
  <c r="J75" i="4"/>
  <c r="K56" i="4"/>
  <c r="K35" i="4"/>
  <c r="M11" i="4"/>
  <c r="L11" i="4"/>
  <c r="K73" i="4"/>
  <c r="L73" i="4"/>
  <c r="M53" i="4"/>
  <c r="L53" i="4"/>
  <c r="M47" i="4"/>
  <c r="L80" i="4"/>
  <c r="M71" i="4"/>
  <c r="L52" i="4"/>
  <c r="K51" i="4"/>
  <c r="J32" i="4"/>
  <c r="J3" i="4"/>
  <c r="J97" i="4"/>
  <c r="J85" i="4"/>
  <c r="M25" i="4"/>
  <c r="L25" i="4"/>
  <c r="K38" i="4"/>
  <c r="K4" i="4"/>
  <c r="L58" i="4"/>
  <c r="K65" i="4"/>
  <c r="M17" i="4"/>
  <c r="J61" i="4"/>
  <c r="M88" i="4"/>
  <c r="J39" i="4"/>
  <c r="K88" i="4"/>
  <c r="L39" i="4"/>
  <c r="L88" i="4"/>
  <c r="M38" i="4"/>
  <c r="L24" i="4"/>
  <c r="J17" i="4"/>
  <c r="J65" i="4"/>
  <c r="L61" i="4"/>
  <c r="L4" i="4"/>
  <c r="M39" i="4"/>
  <c r="L34" i="4"/>
  <c r="J24" i="4"/>
  <c r="M24" i="4"/>
  <c r="J4" i="4"/>
  <c r="K75" i="4"/>
  <c r="M56" i="4"/>
  <c r="M85" i="4"/>
  <c r="M65" i="4"/>
  <c r="K97" i="4"/>
  <c r="L51" i="4"/>
  <c r="M97" i="4"/>
  <c r="L75" i="4"/>
  <c r="L56" i="4"/>
  <c r="L48" i="4"/>
  <c r="M37" i="4"/>
  <c r="L37" i="4"/>
  <c r="L86" i="4"/>
  <c r="J93" i="4"/>
  <c r="L31" i="4"/>
  <c r="K25" i="4"/>
  <c r="M3" i="4"/>
  <c r="L27" i="4"/>
  <c r="K83" i="4"/>
  <c r="K48" i="4"/>
  <c r="K53" i="4"/>
  <c r="J27" i="4"/>
  <c r="M80" i="4"/>
  <c r="M63" i="4"/>
  <c r="J63" i="4"/>
  <c r="J98" i="4"/>
  <c r="L19" i="4"/>
  <c r="M27" i="4"/>
  <c r="J71" i="4"/>
  <c r="L71" i="4"/>
  <c r="J51" i="4"/>
  <c r="J37" i="4"/>
  <c r="J81" i="4"/>
  <c r="M44" i="4"/>
  <c r="L44" i="4"/>
  <c r="K57" i="4"/>
  <c r="K49" i="4"/>
  <c r="J57" i="4"/>
  <c r="L17" i="4"/>
  <c r="M81" i="4"/>
  <c r="K59" i="4"/>
  <c r="J44" i="4"/>
  <c r="M91" i="4"/>
  <c r="J58" i="4"/>
  <c r="K81" i="4"/>
  <c r="J49" i="4"/>
  <c r="K89" i="4"/>
  <c r="K19" i="4"/>
  <c r="M49" i="4"/>
  <c r="M19" i="4"/>
  <c r="M31" i="4"/>
  <c r="M59" i="4"/>
  <c r="J6" i="4"/>
  <c r="L6" i="4"/>
  <c r="L70" i="4"/>
  <c r="M15" i="4"/>
  <c r="M99" i="4"/>
  <c r="L23" i="4"/>
  <c r="M70" i="4"/>
  <c r="K70" i="4"/>
  <c r="M23" i="4"/>
  <c r="M61" i="4"/>
  <c r="K15" i="4"/>
  <c r="M98" i="4"/>
  <c r="K99" i="4"/>
  <c r="L99" i="4"/>
  <c r="K98" i="4"/>
  <c r="J15" i="4"/>
  <c r="J23" i="4"/>
  <c r="J59" i="4"/>
  <c r="K31" i="4"/>
  <c r="M32" i="4"/>
  <c r="L32" i="4"/>
  <c r="K58" i="4"/>
  <c r="K21" i="4"/>
  <c r="M100" i="4"/>
  <c r="J100" i="4"/>
  <c r="L5" i="4"/>
  <c r="M54" i="4"/>
  <c r="J46" i="4"/>
  <c r="M21" i="4"/>
  <c r="K100" i="4"/>
  <c r="L89" i="4"/>
  <c r="K5" i="4"/>
  <c r="K3" i="4"/>
  <c r="K54" i="4"/>
  <c r="K46" i="4"/>
  <c r="J21" i="4"/>
  <c r="M5" i="4"/>
  <c r="L45" i="4"/>
  <c r="M45" i="4"/>
  <c r="J45" i="4"/>
  <c r="K34" i="4"/>
  <c r="M46" i="4"/>
  <c r="K6" i="4"/>
  <c r="M96" i="4"/>
  <c r="M33" i="4"/>
  <c r="J96" i="4"/>
  <c r="L66" i="4"/>
  <c r="L20" i="4"/>
  <c r="L96" i="4"/>
  <c r="J42" i="4"/>
  <c r="L42" i="4"/>
  <c r="K20" i="4"/>
  <c r="M20" i="4"/>
  <c r="K66" i="4"/>
  <c r="J66" i="4"/>
  <c r="M42" i="4"/>
  <c r="L10" i="4"/>
  <c r="L14" i="4"/>
  <c r="J22" i="4"/>
  <c r="L54" i="4"/>
  <c r="J34" i="4"/>
  <c r="M10" i="4"/>
  <c r="K10" i="4"/>
  <c r="M22" i="4"/>
  <c r="K22" i="4"/>
  <c r="L26" i="4"/>
  <c r="M89" i="4"/>
  <c r="K26" i="4"/>
  <c r="J26" i="4"/>
  <c r="K8" i="4"/>
  <c r="M8" i="4"/>
  <c r="K69" i="4"/>
  <c r="J8" i="4"/>
  <c r="J69" i="4"/>
  <c r="L69" i="4"/>
  <c r="J33" i="4"/>
  <c r="K33" i="4"/>
  <c r="L33" i="4"/>
  <c r="M69" i="4"/>
  <c r="J84" i="4"/>
  <c r="K84" i="4"/>
  <c r="M84" i="4"/>
  <c r="J7" i="4"/>
  <c r="K7" i="4"/>
  <c r="M7" i="4"/>
  <c r="L7" i="4"/>
  <c r="L84" i="4"/>
  <c r="N10" i="1" l="1"/>
  <c r="O10" i="1" s="1"/>
  <c r="N6" i="1"/>
  <c r="O6" i="1" s="1"/>
  <c r="M6" i="1"/>
  <c r="K6" i="1"/>
  <c r="L6" i="1"/>
  <c r="H10" i="1"/>
  <c r="H6" i="1"/>
  <c r="L16" i="1"/>
  <c r="M16" i="1"/>
  <c r="K16" i="1"/>
  <c r="H20" i="1"/>
  <c r="H16" i="1"/>
  <c r="N20" i="1"/>
  <c r="O20" i="1" s="1"/>
  <c r="N16" i="1"/>
  <c r="O16" i="1" s="1"/>
  <c r="I10" i="1" l="1"/>
  <c r="I6" i="1"/>
  <c r="I20" i="1"/>
  <c r="I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263494-3E80-4F01-B72A-E2C6EC2B8228}" keepAlive="1" name="Query - #1 ARIZONA" description="Connection to the '#1 ARIZONA' query in the workbook." type="5" refreshedVersion="7" background="1" saveData="1">
    <dbPr connection="Provider=Microsoft.Mashup.OleDb.1;Data Source=$Workbook$;Location=&quot;#1 ARIZONA&quot;;Extended Properties=&quot;&quot;" command="SELECT * FROM [#1 ARIZONA]"/>
  </connection>
  <connection id="2" xr16:uid="{C2E67B62-F5EB-486D-8562-0363A03D0896}" keepAlive="1" name="Query - #1 BAYLOR" description="Connection to the '#1 BAYLOR' query in the workbook." type="5" refreshedVersion="7" background="1" saveData="1">
    <dbPr connection="Provider=Microsoft.Mashup.OleDb.1;Data Source=$Workbook$;Location=&quot;#1 BAYLOR&quot;;Extended Properties=&quot;&quot;" command="SELECT * FROM [#1 BAYLOR]"/>
  </connection>
  <connection id="3" xr16:uid="{29876DE6-DB7A-4959-AEF8-A134C991FA6F}" keepAlive="1" name="Query - #1 GONZAGA" description="Connection to the '#1 GONZAGA' query in the workbook." type="5" refreshedVersion="7" background="1" saveData="1">
    <dbPr connection="Provider=Microsoft.Mashup.OleDb.1;Data Source=$Workbook$;Location=&quot;#1 GONZAGA&quot;;Extended Properties=&quot;&quot;" command="SELECT * FROM [#1 GONZAGA]"/>
  </connection>
  <connection id="4" xr16:uid="{CAA65B82-D07F-45A5-86EB-C22EED49781F}" keepAlive="1" name="Query - #1 KANSAS" description="Connection to the '#1 KANSAS' query in the workbook." type="5" refreshedVersion="7" background="1" saveData="1">
    <dbPr connection="Provider=Microsoft.Mashup.OleDb.1;Data Source=$Workbook$;Location=&quot;#1 KANSAS&quot;;Extended Properties=&quot;&quot;" command="SELECT * FROM [#1 KANSAS]"/>
  </connection>
  <connection id="5" xr16:uid="{BEEEC5E7-1FA7-4ABB-9897-B166B5912058}" keepAlive="1" name="Query - #10 DAVIDSON" description="Connection to the '#10 DAVIDSON' query in the workbook." type="5" refreshedVersion="7" background="1" saveData="1">
    <dbPr connection="Provider=Microsoft.Mashup.OleDb.1;Data Source=$Workbook$;Location=&quot;#10 DAVIDSON&quot;;Extended Properties=&quot;&quot;" command="SELECT * FROM [#10 DAVIDSON]"/>
  </connection>
  <connection id="6" xr16:uid="{EEE0AF27-351E-40AF-BAA4-4EFB00020FD2}" keepAlive="1" name="Query - #10 LOYOLA CHICAGO" description="Connection to the '#10 LOYOLA CHICAGO' query in the workbook." type="5" refreshedVersion="7" background="1" saveData="1">
    <dbPr connection="Provider=Microsoft.Mashup.OleDb.1;Data Source=$Workbook$;Location=&quot;#10 LOYOLA CHICAGO&quot;;Extended Properties=&quot;&quot;" command="SELECT * FROM [#10 LOYOLA CHICAGO]"/>
  </connection>
  <connection id="7" xr16:uid="{32853E9E-9014-48AA-8475-00C592B09EEF}" keepAlive="1" name="Query - #10 SAN FRAN" description="Connection to the '#10 SAN FRAN' query in the workbook." type="5" refreshedVersion="7" background="1" saveData="1">
    <dbPr connection="Provider=Microsoft.Mashup.OleDb.1;Data Source=$Workbook$;Location=&quot;#10 SAN FRAN&quot;;Extended Properties=&quot;&quot;" command="SELECT * FROM [#10 SAN FRAN]"/>
  </connection>
  <connection id="8" xr16:uid="{9DA86198-3772-4F5C-AAC2-19111C09BEB2}" keepAlive="1" name="Query - #11 MICHIGAN" description="Connection to the '#11 MICHIGAN' query in the workbook." type="5" refreshedVersion="7" background="1" saveData="1">
    <dbPr connection="Provider=Microsoft.Mashup.OleDb.1;Data Source=$Workbook$;Location=&quot;#11 MICHIGAN&quot;;Extended Properties=&quot;&quot;" command="SELECT * FROM [#11 MICHIGAN]"/>
  </connection>
  <connection id="9" xr16:uid="{95D4E81A-0721-4033-9A68-19DC4C0CFF2F}" keepAlive="1" name="Query - #11 NOTRE DAME" description="Connection to the '#11 NOTRE DAME' query in the workbook." type="5" refreshedVersion="7" background="1" saveData="1">
    <dbPr connection="Provider=Microsoft.Mashup.OleDb.1;Data Source=$Workbook$;Location=&quot;#11 NOTRE DAME&quot;;Extended Properties=&quot;&quot;" command="SELECT * FROM [#11 NOTRE DAME]"/>
  </connection>
  <connection id="10" xr16:uid="{A02D1136-3315-41D0-BD37-F299A5956209}" keepAlive="1" name="Query - #11 RUTGERS" description="Connection to the '#11 RUTGERS' query in the workbook." type="5" refreshedVersion="7" background="1" saveData="1">
    <dbPr connection="Provider=Microsoft.Mashup.OleDb.1;Data Source=$Workbook$;Location=&quot;#11 RUTGERS&quot;;Extended Properties=&quot;&quot;" command="SELECT * FROM [#11 RUTGERS]"/>
  </connection>
  <connection id="11" xr16:uid="{BBF8A562-D3D0-47DB-AD91-FFD08058D77C}" keepAlive="1" name="Query - #11 VIRGINIA TECH" description="Connection to the '#11 VIRGINIA TECH' query in the workbook." type="5" refreshedVersion="7" background="1" saveData="1">
    <dbPr connection="Provider=Microsoft.Mashup.OleDb.1;Data Source=$Workbook$;Location=&quot;#11 VIRGINIA TECH&quot;;Extended Properties=&quot;&quot;" command="SELECT * FROM [#11 VIRGINIA TECH]"/>
  </connection>
  <connection id="12" xr16:uid="{627418E8-60DA-43B8-915F-04F71AF5659E}" keepAlive="1" name="Query - #12 INDIANA" description="Connection to the '#12 INDIANA' query in the workbook." type="5" refreshedVersion="7" background="1" saveData="1">
    <dbPr connection="Provider=Microsoft.Mashup.OleDb.1;Data Source=$Workbook$;Location=&quot;#12 INDIANA&quot;;Extended Properties=&quot;&quot;" command="SELECT * FROM [#12 INDIANA]"/>
  </connection>
  <connection id="13" xr16:uid="{AE28BD70-B786-49A3-963A-B1D2C25BDC10}" keepAlive="1" name="Query - #12 NEW MEXICO STATE" description="Connection to the '#12 NEW MEXICO STATE' query in the workbook." type="5" refreshedVersion="7" background="1" saveData="1">
    <dbPr connection="Provider=Microsoft.Mashup.OleDb.1;Data Source=$Workbook$;Location=&quot;#12 NEW MEXICO STATE&quot;;Extended Properties=&quot;&quot;" command="SELECT * FROM [#12 NEW MEXICO STATE]"/>
  </connection>
  <connection id="14" xr16:uid="{8A34ECBF-016B-49BC-995A-F8BF22DF6444}" keepAlive="1" name="Query - #12 UAB" description="Connection to the '#12 UAB' query in the workbook." type="5" refreshedVersion="7" background="1" saveData="1">
    <dbPr connection="Provider=Microsoft.Mashup.OleDb.1;Data Source=$Workbook$;Location=&quot;#12 UAB&quot;;Extended Properties=&quot;&quot;" command="SELECT * FROM [#12 UAB]"/>
  </connection>
  <connection id="15" xr16:uid="{8542FEB4-3EC3-43D2-BBD0-7C9D443FA7CC}" keepAlive="1" name="Query - #12 WYOMING" description="Connection to the '#12 WYOMING' query in the workbook." type="5" refreshedVersion="7" background="1" saveData="1">
    <dbPr connection="Provider=Microsoft.Mashup.OleDb.1;Data Source=$Workbook$;Location=&quot;#12 WYOMING&quot;;Extended Properties=&quot;&quot;" command="SELECT * FROM [#12 WYOMING]"/>
  </connection>
  <connection id="16" xr16:uid="{583F1839-6901-40BA-826D-0374B30064ED}" keepAlive="1" name="Query - #13 AKRON" description="Connection to the '#13 AKRON' query in the workbook." type="5" refreshedVersion="7" background="1" saveData="1">
    <dbPr connection="Provider=Microsoft.Mashup.OleDb.1;Data Source=$Workbook$;Location=&quot;#13 AKRON&quot;;Extended Properties=&quot;&quot;" command="SELECT * FROM [#13 AKRON]"/>
  </connection>
  <connection id="17" xr16:uid="{4CC4E07F-FDAC-4306-9623-D2D976D129E2}" keepAlive="1" name="Query - #13 CHATTANOOGA" description="Connection to the '#13 CHATTANOOGA' query in the workbook." type="5" refreshedVersion="7" background="1" saveData="1">
    <dbPr connection="Provider=Microsoft.Mashup.OleDb.1;Data Source=$Workbook$;Location=&quot;#13 CHATTANOOGA&quot;;Extended Properties=&quot;&quot;" command="SELECT * FROM [#13 CHATTANOOGA]"/>
  </connection>
  <connection id="18" xr16:uid="{1337A09C-D71A-41B5-8912-FDC18980BFC1}" keepAlive="1" name="Query - #13 VERMONT" description="Connection to the '#13 VERMONT' query in the workbook." type="5" refreshedVersion="7" background="1" saveData="1">
    <dbPr connection="Provider=Microsoft.Mashup.OleDb.1;Data Source=$Workbook$;Location=&quot;#13 VERMONT&quot;;Extended Properties=&quot;&quot;" command="SELECT * FROM [#13 VERMONT]"/>
  </connection>
  <connection id="19" xr16:uid="{4104B53B-5ACB-47AE-B5DC-A27504B06E5A}" keepAlive="1" name="Query - #14 LONGWOOD" description="Connection to the '#14 LONGWOOD' query in the workbook." type="5" refreshedVersion="7" background="1" saveData="1">
    <dbPr connection="Provider=Microsoft.Mashup.OleDb.1;Data Source=$Workbook$;Location=&quot;#14 LONGWOOD&quot;;Extended Properties=&quot;&quot;" command="SELECT * FROM [#14 LONGWOOD]"/>
  </connection>
  <connection id="20" xr16:uid="{034C14F3-BB9B-48F4-9419-369775D5B753}" keepAlive="1" name="Query - #14 MONTANA STATE" description="Connection to the '#14 MONTANA STATE' query in the workbook." type="5" refreshedVersion="7" background="1" saveData="1">
    <dbPr connection="Provider=Microsoft.Mashup.OleDb.1;Data Source=$Workbook$;Location=&quot;#14 MONTANA STATE&quot;;Extended Properties=&quot;&quot;" command="SELECT * FROM [#14 MONTANA STATE]"/>
  </connection>
  <connection id="21" xr16:uid="{6418AD51-AF44-4FB2-8E1F-9575D894465D}" keepAlive="1" name="Query - #14 YALE" description="Connection to the '#14 YALE' query in the workbook." type="5" refreshedVersion="7" background="1" saveData="1">
    <dbPr connection="Provider=Microsoft.Mashup.OleDb.1;Data Source=$Workbook$;Location=&quot;#14 YALE&quot;;Extended Properties=&quot;&quot;" command="SELECT * FROM [#14 YALE]"/>
  </connection>
  <connection id="22" xr16:uid="{7F0DE4BE-EB28-4B40-AC39-499E34DD2D3D}" keepAlive="1" name="Query - #15 CS FULLERTON" description="Connection to the '#15 CS FULLERTON' query in the workbook." type="5" refreshedVersion="7" background="1" saveData="1">
    <dbPr connection="Provider=Microsoft.Mashup.OleDb.1;Data Source=$Workbook$;Location=&quot;#15 CS FULLERTON&quot;;Extended Properties=&quot;&quot;" command="SELECT * FROM [#15 CS FULLERTON]"/>
  </connection>
  <connection id="23" xr16:uid="{D11D8C0B-50E7-4556-8A8A-9A819388C581}" keepAlive="1" name="Query - #15 DELAWARE" description="Connection to the '#15 DELAWARE' query in the workbook." type="5" refreshedVersion="7" background="1" saveData="1">
    <dbPr connection="Provider=Microsoft.Mashup.OleDb.1;Data Source=$Workbook$;Location=&quot;#15 DELAWARE&quot;;Extended Properties=&quot;&quot;" command="SELECT * FROM [#15 DELAWARE]"/>
  </connection>
  <connection id="24" xr16:uid="{CFB0E9DF-B4F4-400A-AD34-39466A2491C3}" keepAlive="1" name="Query - #15 SPU" description="Connection to the '#15 SPU' query in the workbook." type="5" refreshedVersion="7" background="1" saveData="1">
    <dbPr connection="Provider=Microsoft.Mashup.OleDb.1;Data Source=$Workbook$;Location=&quot;#15 SPU&quot;;Extended Properties=&quot;&quot;" command="SELECT * FROM [#15 SPU]"/>
  </connection>
  <connection id="25" xr16:uid="{D7CE9939-EA70-4426-9C9D-FFEA67389E56}" keepAlive="1" name="Query - #16 BRYANT" description="Connection to the '#16 BRYANT' query in the workbook." type="5" refreshedVersion="7" background="1" saveData="1">
    <dbPr connection="Provider=Microsoft.Mashup.OleDb.1;Data Source=$Workbook$;Location=&quot;#16 BRYANT&quot;;Extended Properties=&quot;&quot;" command="SELECT * FROM [#16 BRYANT]"/>
  </connection>
  <connection id="26" xr16:uid="{B6FE12E8-AE5E-4DF1-BB46-0A0C9B0D76E8}" keepAlive="1" name="Query - #16 GEORGIA STATE" description="Connection to the '#16 GEORGIA STATE' query in the workbook." type="5" refreshedVersion="7" background="1" saveData="1">
    <dbPr connection="Provider=Microsoft.Mashup.OleDb.1;Data Source=$Workbook$;Location=&quot;#16 GEORGIA STATE&quot;;Extended Properties=&quot;&quot;" command="SELECT * FROM [#16 GEORGIA STATE]"/>
  </connection>
  <connection id="27" xr16:uid="{AB9CC706-F24E-495E-8502-095836447C80}" keepAlive="1" name="Query - #16 NORFOLK STATE" description="Connection to the '#16 NORFOLK STATE' query in the workbook." type="5" refreshedVersion="7" background="1" saveData="1">
    <dbPr connection="Provider=Microsoft.Mashup.OleDb.1;Data Source=$Workbook$;Location=&quot;#16 NORFOLK STATE&quot;;Extended Properties=&quot;&quot;" command="SELECT * FROM [#16 NORFOLK STATE]"/>
  </connection>
  <connection id="28" xr16:uid="{A15B6191-0929-4B81-A2C1-769DEE4F9733}" keepAlive="1" name="Query - #16 TEXAS SOUTHERN" description="Connection to the '#16 TEXAS SOUTHERN' query in the workbook." type="5" refreshedVersion="7" background="1" saveData="1">
    <dbPr connection="Provider=Microsoft.Mashup.OleDb.1;Data Source=$Workbook$;Location=&quot;#16 TEXAS SOUTHERN&quot;;Extended Properties=&quot;&quot;" command="SELECT * FROM [#16 TEXAS SOUTHERN]"/>
  </connection>
  <connection id="29" xr16:uid="{9ADA53C4-38B8-4E20-BD57-DACCDC2C7A86}" keepAlive="1" name="Query - #16 TX A&amp;M CC" description="Connection to the '#16 TX A&amp;M CC' query in the workbook." type="5" refreshedVersion="7" background="1" saveData="1">
    <dbPr connection="Provider=Microsoft.Mashup.OleDb.1;Data Source=$Workbook$;Location=&quot;#16 TX A&amp;M CC&quot;;Extended Properties=&quot;&quot;" command="SELECT * FROM [#16 TX A&amp;M CC]"/>
  </connection>
  <connection id="30" xr16:uid="{0EE20BF8-D945-4E25-9DBE-D69BE2E3741D}" keepAlive="1" name="Query - #16 TX SOUTHERN" description="Connection to the '#16 TX SOUTHERN' query in the workbook." type="5" refreshedVersion="7" background="1" saveData="1">
    <dbPr connection="Provider=Microsoft.Mashup.OleDb.1;Data Source=$Workbook$;Location=&quot;#16 TX SOUTHERN&quot;;Extended Properties=&quot;&quot;" command="SELECT * FROM [#16 TX SOUTHERN]"/>
  </connection>
  <connection id="31" xr16:uid="{EB247F0E-BC03-4F2C-991C-04C51559DFA5}" keepAlive="1" name="Query - #16 WRIGHT STATE" description="Connection to the '#16 WRIGHT STATE' query in the workbook." type="5" refreshedVersion="7" background="1" saveData="1">
    <dbPr connection="Provider=Microsoft.Mashup.OleDb.1;Data Source=$Workbook$;Location=&quot;#16 WRIGHT STATE&quot;;Extended Properties=&quot;&quot;" command="SELECT * FROM [#16 WRIGHT STATE]"/>
  </connection>
  <connection id="32" xr16:uid="{5AEAF423-CB2F-4EAD-B75C-629DC37C48BE}" keepAlive="1" name="Query - #2 DUKE" description="Connection to the '#2 DUKE' query in the workbook." type="5" refreshedVersion="7" background="1" saveData="1">
    <dbPr connection="Provider=Microsoft.Mashup.OleDb.1;Data Source=$Workbook$;Location=&quot;#2 DUKE&quot;;Extended Properties=&quot;&quot;" command="SELECT * FROM [#2 DUKE]"/>
  </connection>
  <connection id="33" xr16:uid="{E7673FE2-0B4B-4861-A4B1-7CF531DF284B}" keepAlive="1" name="Query - #2 KENTUCKY" description="Connection to the '#2 KENTUCKY' query in the workbook." type="5" refreshedVersion="7" background="1" saveData="1">
    <dbPr connection="Provider=Microsoft.Mashup.OleDb.1;Data Source=$Workbook$;Location=&quot;#2 KENTUCKY&quot;;Extended Properties=&quot;&quot;" command="SELECT * FROM [#2 KENTUCKY]"/>
  </connection>
  <connection id="34" xr16:uid="{ADE7330D-66E3-4E0D-A781-8380E8DBCD95}" keepAlive="1" name="Query - #2 VILLANOVA" description="Connection to the '#2 VILLANOVA' query in the workbook." type="5" refreshedVersion="7" background="1" saveData="1">
    <dbPr connection="Provider=Microsoft.Mashup.OleDb.1;Data Source=$Workbook$;Location=&quot;#2 VILLANOVA&quot;;Extended Properties=&quot;&quot;" command="SELECT * FROM [#2 VILLANOVA]"/>
  </connection>
  <connection id="35" xr16:uid="{487C8AB3-C4EE-4C98-8A50-FCF39D0C23CC}" keepAlive="1" name="Query - #3 PURDUE" description="Connection to the '#3 PURDUE' query in the workbook." type="5" refreshedVersion="7" background="1" saveData="1">
    <dbPr connection="Provider=Microsoft.Mashup.OleDb.1;Data Source=$Workbook$;Location=&quot;#3 PURDUE&quot;;Extended Properties=&quot;&quot;" command="SELECT * FROM [#3 PURDUE]"/>
  </connection>
  <connection id="36" xr16:uid="{C5BF6772-0C21-4ABC-BEBF-AACDC43B9EFC}" keepAlive="1" name="Query - #3 TENNESSEE" description="Connection to the '#3 TENNESSEE' query in the workbook." type="5" refreshedVersion="7" background="1" saveData="1">
    <dbPr connection="Provider=Microsoft.Mashup.OleDb.1;Data Source=$Workbook$;Location=&quot;#3 TENNESSEE&quot;;Extended Properties=&quot;&quot;" command="SELECT * FROM [#3 TENNESSEE]"/>
  </connection>
  <connection id="37" xr16:uid="{5BEF78CD-6A0F-45CF-B401-DF1917322292}" keepAlive="1" name="Query - #3 TEXAS TECH" description="Connection to the '#3 TEXAS TECH' query in the workbook." type="5" refreshedVersion="7" background="1" saveData="1">
    <dbPr connection="Provider=Microsoft.Mashup.OleDb.1;Data Source=$Workbook$;Location=&quot;#3 TEXAS TECH&quot;;Extended Properties=&quot;&quot;" command="SELECT * FROM [#3 TEXAS TECH]"/>
  </connection>
  <connection id="38" xr16:uid="{62775F66-D929-46C8-BEF9-31B34DFFEA07}" keepAlive="1" name="Query - #4 ARKANSAS" description="Connection to the '#4 ARKANSAS' query in the workbook." type="5" refreshedVersion="7" background="1" saveData="1">
    <dbPr connection="Provider=Microsoft.Mashup.OleDb.1;Data Source=$Workbook$;Location=&quot;#4 ARKANSAS&quot;;Extended Properties=&quot;&quot;" command="SELECT * FROM [#4 ARKANSAS]"/>
  </connection>
  <connection id="39" xr16:uid="{47C18818-033C-4E02-8A43-65975E8D0E18}" keepAlive="1" name="Query - #4 ILLINOIS" description="Connection to the '#4 ILLINOIS' query in the workbook." type="5" refreshedVersion="7" background="1" saveData="1">
    <dbPr connection="Provider=Microsoft.Mashup.OleDb.1;Data Source=$Workbook$;Location=&quot;#4 ILLINOIS&quot;;Extended Properties=&quot;&quot;" command="SELECT * FROM [#4 ILLINOIS]"/>
  </connection>
  <connection id="40" xr16:uid="{17F65A4B-B83C-456D-8898-120FADCEF0CA}" keepAlive="1" name="Query - #4 PROVIDENCE" description="Connection to the '#4 PROVIDENCE' query in the workbook." type="5" refreshedVersion="7" background="1" saveData="1">
    <dbPr connection="Provider=Microsoft.Mashup.OleDb.1;Data Source=$Workbook$;Location=&quot;#4 PROVIDENCE&quot;;Extended Properties=&quot;&quot;" command="SELECT * FROM [#4 PROVIDENCE]"/>
  </connection>
  <connection id="41" xr16:uid="{17C7C508-B58F-4313-A054-5CFBE000EBF9}" keepAlive="1" name="Query - #4 UCLA" description="Connection to the '#4 UCLA' query in the workbook." type="5" refreshedVersion="7" background="1" saveData="1">
    <dbPr connection="Provider=Microsoft.Mashup.OleDb.1;Data Source=$Workbook$;Location=&quot;#4 UCLA&quot;;Extended Properties=&quot;&quot;" command="SELECT * FROM [#4 UCLA]"/>
  </connection>
  <connection id="42" xr16:uid="{B79F3DAE-90FC-4BF0-9239-CBFB6657946A}" keepAlive="1" name="Query - #5 HOUSTON" description="Connection to the '#5 HOUSTON' query in the workbook." type="5" refreshedVersion="7" background="1" saveData="1">
    <dbPr connection="Provider=Microsoft.Mashup.OleDb.1;Data Source=$Workbook$;Location=&quot;#5 HOUSTON&quot;;Extended Properties=&quot;&quot;" command="SELECT * FROM [#5 HOUSTON]"/>
  </connection>
  <connection id="43" xr16:uid="{830DF73D-0464-46B6-8B94-24270ED596DD}" keepAlive="1" name="Query - #5 IOWA" description="Connection to the '#5 IOWA' query in the workbook." type="5" refreshedVersion="7" background="1" saveData="1">
    <dbPr connection="Provider=Microsoft.Mashup.OleDb.1;Data Source=$Workbook$;Location=&quot;#5 IOWA&quot;;Extended Properties=&quot;&quot;" command="SELECT * FROM [#5 IOWA]"/>
  </connection>
  <connection id="44" xr16:uid="{0DD01B9D-A2FB-4147-B98A-3B41A7A66B96}" keepAlive="1" name="Query - #5 SAINT MARYS" description="Connection to the '#5 SAINT MARYS' query in the workbook." type="5" refreshedVersion="7" background="1" saveData="1">
    <dbPr connection="Provider=Microsoft.Mashup.OleDb.1;Data Source=$Workbook$;Location=&quot;#5 SAINT MARYS&quot;;Extended Properties=&quot;&quot;" command="SELECT * FROM [#5 SAINT MARYS]"/>
  </connection>
  <connection id="45" xr16:uid="{F8DC84B5-8BB7-4653-B279-1C9672EC9A4A}" keepAlive="1" name="Query - #5 UCONN" description="Connection to the '#5 UCONN' query in the workbook." type="5" refreshedVersion="7" background="1" saveData="1">
    <dbPr connection="Provider=Microsoft.Mashup.OleDb.1;Data Source=$Workbook$;Location=&quot;#5 UCONN&quot;;Extended Properties=&quot;&quot;" command="SELECT * FROM [#5 UCONN]"/>
  </connection>
  <connection id="46" xr16:uid="{59182F70-C357-4AC1-B246-6730C28DEC23}" keepAlive="1" name="Query - #6 ALABAMA" description="Connection to the '#6 ALABAMA' query in the workbook." type="5" refreshedVersion="7" background="1" saveData="1">
    <dbPr connection="Provider=Microsoft.Mashup.OleDb.1;Data Source=$Workbook$;Location=&quot;#6 ALABAMA&quot;;Extended Properties=&quot;&quot;" command="SELECT * FROM [#6 ALABAMA]"/>
  </connection>
  <connection id="47" xr16:uid="{28E8EB13-AFA3-45EF-9740-26670CEEC224}" keepAlive="1" name="Query - #6 COLORADO STATE" description="Connection to the '#6 COLORADO STATE' query in the workbook." type="5" refreshedVersion="7" background="1" saveData="1">
    <dbPr connection="Provider=Microsoft.Mashup.OleDb.1;Data Source=$Workbook$;Location=&quot;#6 COLORADO STATE&quot;;Extended Properties=&quot;&quot;" command="SELECT * FROM [#6 COLORADO STATE]"/>
  </connection>
  <connection id="48" xr16:uid="{98DD9A00-1A1D-4FED-96C8-23EC9001E790}" keepAlive="1" name="Query - #6 TEXAS" description="Connection to the '#6 TEXAS' query in the workbook." type="5" refreshedVersion="7" background="1" saveData="1">
    <dbPr connection="Provider=Microsoft.Mashup.OleDb.1;Data Source=$Workbook$;Location=&quot;#6 TEXAS&quot;;Extended Properties=&quot;&quot;" command="SELECT * FROM [#6 TEXAS]"/>
  </connection>
  <connection id="49" xr16:uid="{163F2658-982D-48B1-BE7B-F972AB87A5C6}" keepAlive="1" name="Query - #7 MICHIGAN STATE" description="Connection to the '#7 MICHIGAN STATE' query in the workbook." type="5" refreshedVersion="7" background="1" saveData="1">
    <dbPr connection="Provider=Microsoft.Mashup.OleDb.1;Data Source=$Workbook$;Location=&quot;#7 MICHIGAN STATE&quot;;Extended Properties=&quot;&quot;" command="SELECT * FROM [#7 MICHIGAN STATE]"/>
  </connection>
  <connection id="50" xr16:uid="{629FF430-75A9-4F0B-B2B1-26C949D58F4C}" keepAlive="1" name="Query - #7 MURRAY STATE" description="Connection to the '#7 MURRAY STATE' query in the workbook." type="5" refreshedVersion="7" background="1" saveData="1">
    <dbPr connection="Provider=Microsoft.Mashup.OleDb.1;Data Source=$Workbook$;Location=&quot;#7 MURRAY STATE&quot;;Extended Properties=&quot;&quot;" command="SELECT * FROM [#7 MURRAY STATE]"/>
  </connection>
  <connection id="51" xr16:uid="{DACA6F11-2B18-42A1-9602-7872F244424D}" keepAlive="1" name="Query - #7 OHIO STATE" description="Connection to the '#7 OHIO STATE' query in the workbook." type="5" refreshedVersion="7" background="1" saveData="1">
    <dbPr connection="Provider=Microsoft.Mashup.OleDb.1;Data Source=$Workbook$;Location=&quot;#7 OHIO STATE&quot;;Extended Properties=&quot;&quot;" command="SELECT * FROM [#7 OHIO STATE]"/>
  </connection>
  <connection id="52" xr16:uid="{CAD0971E-1B57-4F14-AE24-FC7E45F9B023}" keepAlive="1" name="Query - #8 BOISE STATE" description="Connection to the '#8 BOISE STATE' query in the workbook." type="5" refreshedVersion="7" background="1" saveData="1">
    <dbPr connection="Provider=Microsoft.Mashup.OleDb.1;Data Source=$Workbook$;Location=&quot;#8 BOISE STATE&quot;;Extended Properties=&quot;&quot;" command="SELECT * FROM [#8 BOISE STATE]"/>
  </connection>
  <connection id="53" xr16:uid="{11B6E877-AF70-490C-9A86-D81C09D2F665}" keepAlive="1" name="Query - #8 SDSU" description="Connection to the '#8 SDSU' query in the workbook." type="5" refreshedVersion="7" background="1" saveData="1">
    <dbPr connection="Provider=Microsoft.Mashup.OleDb.1;Data Source=$Workbook$;Location=&quot;#8 SDSU&quot;;Extended Properties=&quot;&quot;" command="SELECT * FROM [#8 SDSU]"/>
  </connection>
  <connection id="54" xr16:uid="{0CCE923C-3672-403F-94B5-4EC311F4FDBF}" keepAlive="1" name="Query - #8 SETON HALL" description="Connection to the '#8 SETON HALL' query in the workbook." type="5" refreshedVersion="7" background="1" saveData="1">
    <dbPr connection="Provider=Microsoft.Mashup.OleDb.1;Data Source=$Workbook$;Location=&quot;#8 SETON HALL&quot;;Extended Properties=&quot;&quot;" command="SELECT * FROM [#8 SETON HALL]"/>
  </connection>
  <connection id="55" xr16:uid="{0E899C8B-0501-45FD-89BF-CCD9B6A8F051}" keepAlive="1" name="Query - #8 UNC" description="Connection to the '#8 UNC' query in the workbook." type="5" refreshedVersion="7" background="1" saveData="1">
    <dbPr connection="Provider=Microsoft.Mashup.OleDb.1;Data Source=$Workbook$;Location=&quot;#8 UNC&quot;;Extended Properties=&quot;&quot;" command="SELECT * FROM [#8 UNC]"/>
  </connection>
  <connection id="56" xr16:uid="{612D34EA-D0B3-43CB-829B-44ACB3FC2DC6}" keepAlive="1" name="Query - #9 CREIGHTON" description="Connection to the '#9 CREIGHTON' query in the workbook." type="5" refreshedVersion="7" background="1" saveData="1">
    <dbPr connection="Provider=Microsoft.Mashup.OleDb.1;Data Source=$Workbook$;Location=&quot;#9 CREIGHTON&quot;;Extended Properties=&quot;&quot;" command="SELECT * FROM [#9 CREIGHTON]"/>
  </connection>
  <connection id="57" xr16:uid="{C5E890D0-A9B8-491F-BB46-C09BE82FF091}" keepAlive="1" name="Query - #9 MARQUETTE" description="Connection to the '#9 MARQUETTE' query in the workbook." type="5" refreshedVersion="7" background="1" saveData="1">
    <dbPr connection="Provider=Microsoft.Mashup.OleDb.1;Data Source=$Workbook$;Location=&quot;#9 MARQUETTE&quot;;Extended Properties=&quot;&quot;" command="SELECT * FROM [#9 MARQUETTE]"/>
  </connection>
  <connection id="58" xr16:uid="{BF7C6014-8FB7-4BA1-94B5-17688B6D5C04}" keepAlive="1" name="Query - #9 MEMPHIS" description="Connection to the '#9 MEMPHIS' query in the workbook." type="5" refreshedVersion="7" background="1" saveData="1">
    <dbPr connection="Provider=Microsoft.Mashup.OleDb.1;Data Source=$Workbook$;Location=&quot;#9 MEMPHIS&quot;;Extended Properties=&quot;&quot;" command="SELECT * FROM [#9 MEMPHIS]"/>
  </connection>
  <connection id="59" xr16:uid="{581B43AC-99AA-4867-B397-9C20DBF4108D}" keepAlive="1" name="Query - #9 TEXAS CHRISTAIN" description="Connection to the '#9 TEXAS CHRISTAIN' query in the workbook." type="5" refreshedVersion="7" background="1" saveData="1">
    <dbPr connection="Provider=Microsoft.Mashup.OleDb.1;Data Source=$Workbook$;Location=&quot;#9 TEXAS CHRISTAIN&quot;;Extended Properties=&quot;&quot;" command="SELECT * FROM [#9 TEXAS CHRISTAIN]"/>
  </connection>
  <connection id="60" xr16:uid="{14F5DFF7-386F-4177-A08B-B3A22E6E7BA7}" keepAlive="1" name="Query - Table 0" description="Connection to the 'Table 0' query in the workbook." type="5" refreshedVersion="7" background="1" saveData="1">
    <dbPr connection="Provider=Microsoft.Mashup.OleDb.1;Data Source=$Workbook$;Location=&quot;Table 0&quot;;Extended Properties=&quot;&quot;" command="SELECT * FROM [Table 0]"/>
  </connection>
  <connection id="61" xr16:uid="{B2258ED3-8DC6-4467-8D40-C18856221F49}" keepAlive="1" name="Query - Table 0 (11)" description="Connection to the 'Table 0 (11)' query in the workbook." type="5" refreshedVersion="7" background="1" saveData="1">
    <dbPr connection="Provider=Microsoft.Mashup.OleDb.1;Data Source=$Workbook$;Location=&quot;Table 0 (11)&quot;;Extended Properties=&quot;&quot;" command="SELECT * FROM [Table 0 (11)]"/>
  </connection>
  <connection id="62" xr16:uid="{1DFA246E-C925-467B-973B-5E6627991CAE}" keepAlive="1" name="Query - Table 0 (12)" description="Connection to the 'Table 0 (12)' query in the workbook." type="5" refreshedVersion="7" background="1" saveData="1">
    <dbPr connection="Provider=Microsoft.Mashup.OleDb.1;Data Source=$Workbook$;Location=&quot;Table 0 (12)&quot;;Extended Properties=&quot;&quot;" command="SELECT * FROM [Table 0 (12)]"/>
  </connection>
  <connection id="63" xr16:uid="{2FDB5352-1CA0-4A04-8D3D-4B65432C49E1}" keepAlive="1" name="Query - Table 0 (13)" description="Connection to the 'Table 0 (13)' query in the workbook." type="5" refreshedVersion="7" background="1" saveData="1">
    <dbPr connection="Provider=Microsoft.Mashup.OleDb.1;Data Source=$Workbook$;Location=&quot;Table 0 (13)&quot;;Extended Properties=&quot;&quot;" command="SELECT * FROM [Table 0 (13)]"/>
  </connection>
  <connection id="64" xr16:uid="{2F6D3787-E161-4800-8FB5-070B5DAEC782}" keepAlive="1" name="Query - Table 0 (14)" description="Connection to the 'Table 0 (14)' query in the workbook." type="5" refreshedVersion="7" background="1" saveData="1">
    <dbPr connection="Provider=Microsoft.Mashup.OleDb.1;Data Source=$Workbook$;Location=&quot;Table 0 (14)&quot;;Extended Properties=&quot;&quot;" command="SELECT * FROM [Table 0 (14)]"/>
  </connection>
  <connection id="65" xr16:uid="{0CA62AB7-1A37-4160-9D48-86737BD1A9B8}" keepAlive="1" name="Query - Table 0 (2)" description="Connection to the 'Table 0 (2)' query in the workbook." type="5" refreshedVersion="7" background="1" saveData="1">
    <dbPr connection="Provider=Microsoft.Mashup.OleDb.1;Data Source=$Workbook$;Location=&quot;Table 0 (2)&quot;;Extended Properties=&quot;&quot;" command="SELECT * FROM [Table 0 (2)]"/>
  </connection>
  <connection id="66" xr16:uid="{999409A9-7CFB-4441-96B3-640202FC6821}" keepAlive="1" name="Query - Table 1 (156)" description="Connection to the 'Table 1 (156)' query in the workbook." type="5" refreshedVersion="7" background="1" saveData="1">
    <dbPr connection="Provider=Microsoft.Mashup.OleDb.1;Data Source=$Workbook$;Location=&quot;Table 1 (156)&quot;;Extended Properties=&quot;&quot;" command="SELECT * FROM [Table 1 (156)]"/>
  </connection>
  <connection id="67" xr16:uid="{DF9152AF-228F-4AE2-AC32-B542448E5448}" keepAlive="1" name="Query - Table 1 (158)" description="Connection to the 'Table 1 (158)' query in the workbook." type="5" refreshedVersion="7" background="1" saveData="1">
    <dbPr connection="Provider=Microsoft.Mashup.OleDb.1;Data Source=$Workbook$;Location=&quot;Table 1 (158)&quot;;Extended Properties=&quot;&quot;" command="SELECT * FROM [Table 1 (158)]"/>
  </connection>
  <connection id="68" xr16:uid="{1A456F09-B412-4AF6-8742-390C0E5C9874}" keepAlive="1" name="Query - Table 1 (159)" description="Connection to the 'Table 1 (159)' query in the workbook." type="5" refreshedVersion="7" background="1" saveData="1">
    <dbPr connection="Provider=Microsoft.Mashup.OleDb.1;Data Source=$Workbook$;Location=&quot;Table 1 (159)&quot;;Extended Properties=&quot;&quot;" command="SELECT * FROM [Table 1 (159)]"/>
  </connection>
  <connection id="69" xr16:uid="{AE50455E-8C69-4013-BDC9-E34628362A6B}" keepAlive="1" name="Query - Table 1 (160)" description="Connection to the 'Table 1 (160)' query in the workbook." type="5" refreshedVersion="7" background="1" saveData="1">
    <dbPr connection="Provider=Microsoft.Mashup.OleDb.1;Data Source=$Workbook$;Location=&quot;Table 1 (160)&quot;;Extended Properties=&quot;&quot;" command="SELECT * FROM [Table 1 (160)]"/>
  </connection>
  <connection id="70" xr16:uid="{FC288D12-4356-44A6-8B6F-50D359A233C2}" keepAlive="1" name="Query - Table 1 (161)" description="Connection to the 'Table 1 (161)' query in the workbook." type="5" refreshedVersion="7" background="1" saveData="1">
    <dbPr connection="Provider=Microsoft.Mashup.OleDb.1;Data Source=$Workbook$;Location=&quot;Table 1 (161)&quot;;Extended Properties=&quot;&quot;" command="SELECT * FROM [Table 1 (161)]"/>
  </connection>
  <connection id="71" xr16:uid="{E489D06D-1C26-446A-BE4E-47056B3124EF}" keepAlive="1" name="Query - Table 1 (162)" description="Connection to the 'Table 1 (162)' query in the workbook." type="5" refreshedVersion="7" background="1" saveData="1">
    <dbPr connection="Provider=Microsoft.Mashup.OleDb.1;Data Source=$Workbook$;Location=&quot;Table 1 (162)&quot;;Extended Properties=&quot;&quot;" command="SELECT * FROM [Table 1 (162)]"/>
  </connection>
  <connection id="72" xr16:uid="{4E970757-16CC-4AE0-8B0F-BEA36272CBCC}" keepAlive="1" name="Query - Table 1 (163)" description="Connection to the 'Table 1 (163)' query in the workbook." type="5" refreshedVersion="7" background="1" saveData="1">
    <dbPr connection="Provider=Microsoft.Mashup.OleDb.1;Data Source=$Workbook$;Location=&quot;Table 1 (163)&quot;;Extended Properties=&quot;&quot;" command="SELECT * FROM [Table 1 (163)]"/>
  </connection>
  <connection id="73" xr16:uid="{70CF5F8C-0B7B-4FC1-A32D-64B13876B85E}" keepAlive="1" name="Query - Table 1 (164)" description="Connection to the 'Table 1 (164)' query in the workbook." type="5" refreshedVersion="7" background="1" saveData="1">
    <dbPr connection="Provider=Microsoft.Mashup.OleDb.1;Data Source=$Workbook$;Location=&quot;Table 1 (164)&quot;;Extended Properties=&quot;&quot;" command="SELECT * FROM [Table 1 (164)]"/>
  </connection>
  <connection id="74" xr16:uid="{0AF47E1B-65CD-472D-958E-6E1E0A8D2903}" keepAlive="1" name="Query - Table 1 (165)" description="Connection to the 'Table 1 (165)' query in the workbook." type="5" refreshedVersion="7" background="1" saveData="1">
    <dbPr connection="Provider=Microsoft.Mashup.OleDb.1;Data Source=$Workbook$;Location=&quot;Table 1 (165)&quot;;Extended Properties=&quot;&quot;" command="SELECT * FROM [Table 1 (165)]"/>
  </connection>
  <connection id="75" xr16:uid="{438C5204-5982-4F1C-9CB7-7F971493254E}" keepAlive="1" name="Query - Table 1 (166)" description="Connection to the 'Table 1 (166)' query in the workbook." type="5" refreshedVersion="7" background="1" saveData="1">
    <dbPr connection="Provider=Microsoft.Mashup.OleDb.1;Data Source=$Workbook$;Location=&quot;Table 1 (166)&quot;;Extended Properties=&quot;&quot;" command="SELECT * FROM [Table 1 (166)]"/>
  </connection>
</connections>
</file>

<file path=xl/sharedStrings.xml><?xml version="1.0" encoding="utf-8"?>
<sst xmlns="http://schemas.openxmlformats.org/spreadsheetml/2006/main" count="19899" uniqueCount="2667">
  <si>
    <t>Rank</t>
  </si>
  <si>
    <t>Team</t>
  </si>
  <si>
    <t>2021</t>
  </si>
  <si>
    <t>Last 3</t>
  </si>
  <si>
    <t>Last 1</t>
  </si>
  <si>
    <t>Home</t>
  </si>
  <si>
    <t>Away</t>
  </si>
  <si>
    <t>2020</t>
  </si>
  <si>
    <t>Gonzaga</t>
  </si>
  <si>
    <t>91.0</t>
  </si>
  <si>
    <t>S Dakota St</t>
  </si>
  <si>
    <t>79.9</t>
  </si>
  <si>
    <t>Arizona</t>
  </si>
  <si>
    <t>75.4</t>
  </si>
  <si>
    <t>Iowa</t>
  </si>
  <si>
    <t>83.7</t>
  </si>
  <si>
    <t>Oral Roberts</t>
  </si>
  <si>
    <t>78.9</t>
  </si>
  <si>
    <t>Purdue</t>
  </si>
  <si>
    <t>71.0</t>
  </si>
  <si>
    <t>Toledo</t>
  </si>
  <si>
    <t>81.1</t>
  </si>
  <si>
    <t>Kentucky</t>
  </si>
  <si>
    <t>70.4</t>
  </si>
  <si>
    <t>Duke</t>
  </si>
  <si>
    <t>76.0</t>
  </si>
  <si>
    <t>Alabama</t>
  </si>
  <si>
    <t>79.7</t>
  </si>
  <si>
    <t>St Johns</t>
  </si>
  <si>
    <t>79.0</t>
  </si>
  <si>
    <t>Wake Forest</t>
  </si>
  <si>
    <t>66.1</t>
  </si>
  <si>
    <t>Auburn</t>
  </si>
  <si>
    <t>77.2</t>
  </si>
  <si>
    <t>Buffalo</t>
  </si>
  <si>
    <t>81.4</t>
  </si>
  <si>
    <t>Kansas</t>
  </si>
  <si>
    <t>72.5</t>
  </si>
  <si>
    <t>Princeton</t>
  </si>
  <si>
    <t>--</t>
  </si>
  <si>
    <t>Col Charlestn</t>
  </si>
  <si>
    <t>68.0</t>
  </si>
  <si>
    <t>UAB</t>
  </si>
  <si>
    <t>70.3</t>
  </si>
  <si>
    <t>Belmont</t>
  </si>
  <si>
    <t>81.6</t>
  </si>
  <si>
    <t>N Carolina</t>
  </si>
  <si>
    <t>75.2</t>
  </si>
  <si>
    <t>W Illinois</t>
  </si>
  <si>
    <t>72.7</t>
  </si>
  <si>
    <t>Santa Clara</t>
  </si>
  <si>
    <t>68.7</t>
  </si>
  <si>
    <t>Bowling Grn</t>
  </si>
  <si>
    <t>77.1</t>
  </si>
  <si>
    <t>N Colorado</t>
  </si>
  <si>
    <t>Arkansas</t>
  </si>
  <si>
    <t>VA Military</t>
  </si>
  <si>
    <t>77.5</t>
  </si>
  <si>
    <t>Furman</t>
  </si>
  <si>
    <t>78.2</t>
  </si>
  <si>
    <t>Bryant</t>
  </si>
  <si>
    <t>81.2</t>
  </si>
  <si>
    <t>Syracuse</t>
  </si>
  <si>
    <t>74.8</t>
  </si>
  <si>
    <t>Baylor</t>
  </si>
  <si>
    <t>82.9</t>
  </si>
  <si>
    <t>Hofstra</t>
  </si>
  <si>
    <t>73.2</t>
  </si>
  <si>
    <t>UCLA</t>
  </si>
  <si>
    <t>73.4</t>
  </si>
  <si>
    <t>S Utah</t>
  </si>
  <si>
    <t>79.6</t>
  </si>
  <si>
    <t>Missouri St</t>
  </si>
  <si>
    <t>Murray St</t>
  </si>
  <si>
    <t>71.8</t>
  </si>
  <si>
    <t>Houston</t>
  </si>
  <si>
    <t>74.9</t>
  </si>
  <si>
    <t>Cornell</t>
  </si>
  <si>
    <t>SE Louisiana</t>
  </si>
  <si>
    <t>68.3</t>
  </si>
  <si>
    <t>Illinois</t>
  </si>
  <si>
    <t>80.5</t>
  </si>
  <si>
    <t>San Francisco</t>
  </si>
  <si>
    <t>71.4</t>
  </si>
  <si>
    <t>Nicholls St</t>
  </si>
  <si>
    <t>77.3</t>
  </si>
  <si>
    <t>Connecticut</t>
  </si>
  <si>
    <t>71.7</t>
  </si>
  <si>
    <t>Fla Gulf Cst</t>
  </si>
  <si>
    <t>68.1</t>
  </si>
  <si>
    <t>Memphis</t>
  </si>
  <si>
    <t>72.4</t>
  </si>
  <si>
    <t>Saint Louis</t>
  </si>
  <si>
    <t>75.0</t>
  </si>
  <si>
    <t>Weber State</t>
  </si>
  <si>
    <t>79.2</t>
  </si>
  <si>
    <t>New Orleans</t>
  </si>
  <si>
    <t>SE Missouri</t>
  </si>
  <si>
    <t>69.0</t>
  </si>
  <si>
    <t>Cleveland St</t>
  </si>
  <si>
    <t>70.9</t>
  </si>
  <si>
    <t>LA Tech</t>
  </si>
  <si>
    <t>72.3</t>
  </si>
  <si>
    <t>E Kentucky</t>
  </si>
  <si>
    <t>Iona</t>
  </si>
  <si>
    <t>71.3</t>
  </si>
  <si>
    <t>Colgate</t>
  </si>
  <si>
    <t>85.2</t>
  </si>
  <si>
    <t>E Washingtn</t>
  </si>
  <si>
    <t>Wright State</t>
  </si>
  <si>
    <t>82.0</t>
  </si>
  <si>
    <t>Miami (FL)</t>
  </si>
  <si>
    <t>66.4</t>
  </si>
  <si>
    <t>N Iowa</t>
  </si>
  <si>
    <t>U Mass</t>
  </si>
  <si>
    <t>76.7</t>
  </si>
  <si>
    <t>Davidson</t>
  </si>
  <si>
    <t>Colorado St</t>
  </si>
  <si>
    <t>Montana St</t>
  </si>
  <si>
    <t>71.1</t>
  </si>
  <si>
    <t>S Methodist</t>
  </si>
  <si>
    <t>74.6</t>
  </si>
  <si>
    <t>W Kentucky</t>
  </si>
  <si>
    <t>Marquette</t>
  </si>
  <si>
    <t>69.7</t>
  </si>
  <si>
    <t>Howard</t>
  </si>
  <si>
    <t>73.0</t>
  </si>
  <si>
    <t>Wagner</t>
  </si>
  <si>
    <t>Ball State</t>
  </si>
  <si>
    <t>74.7</t>
  </si>
  <si>
    <t>South Dakota</t>
  </si>
  <si>
    <t>75.6</t>
  </si>
  <si>
    <t>Citadel</t>
  </si>
  <si>
    <t>77.7</t>
  </si>
  <si>
    <t>Ohio State</t>
  </si>
  <si>
    <t>LIU</t>
  </si>
  <si>
    <t>74.0</t>
  </si>
  <si>
    <t>Winthrop</t>
  </si>
  <si>
    <t>Delaware</t>
  </si>
  <si>
    <t>66.7</t>
  </si>
  <si>
    <t>Loyola-Chi</t>
  </si>
  <si>
    <t>70.1</t>
  </si>
  <si>
    <t>Abl Christian</t>
  </si>
  <si>
    <t>74.2</t>
  </si>
  <si>
    <t>Towson</t>
  </si>
  <si>
    <t>67.4</t>
  </si>
  <si>
    <t>Ohio</t>
  </si>
  <si>
    <t>78.7</t>
  </si>
  <si>
    <t>Tulane</t>
  </si>
  <si>
    <t>63.9</t>
  </si>
  <si>
    <t>TX A&amp;M-CC</t>
  </si>
  <si>
    <t>63.4</t>
  </si>
  <si>
    <t>Vermont</t>
  </si>
  <si>
    <t>Miami (OH)</t>
  </si>
  <si>
    <t>72.0</t>
  </si>
  <si>
    <t>Illinois St</t>
  </si>
  <si>
    <t>67.6</t>
  </si>
  <si>
    <t>Rice</t>
  </si>
  <si>
    <t>71.6</t>
  </si>
  <si>
    <t>Villanova</t>
  </si>
  <si>
    <t>New Mexico</t>
  </si>
  <si>
    <t>62.1</t>
  </si>
  <si>
    <t>Samford</t>
  </si>
  <si>
    <t>BYU</t>
  </si>
  <si>
    <t>77.0</t>
  </si>
  <si>
    <t>Maryland BC</t>
  </si>
  <si>
    <t>69.6</t>
  </si>
  <si>
    <t>Tennessee</t>
  </si>
  <si>
    <t>71.9</t>
  </si>
  <si>
    <t>DePaul</t>
  </si>
  <si>
    <t>65.8</t>
  </si>
  <si>
    <t>USC</t>
  </si>
  <si>
    <t>Seattle</t>
  </si>
  <si>
    <t>Nebraska</t>
  </si>
  <si>
    <t>68.4</t>
  </si>
  <si>
    <t>Marshall</t>
  </si>
  <si>
    <t>Chattanooga</t>
  </si>
  <si>
    <t>71.2</t>
  </si>
  <si>
    <t>Longwood</t>
  </si>
  <si>
    <t>66.3</t>
  </si>
  <si>
    <t>Utah State</t>
  </si>
  <si>
    <t>NC State</t>
  </si>
  <si>
    <t>72.8</t>
  </si>
  <si>
    <t>Texas Tech</t>
  </si>
  <si>
    <t>Michigan</t>
  </si>
  <si>
    <t>75.8</t>
  </si>
  <si>
    <t>Seton Hall</t>
  </si>
  <si>
    <t>Drake</t>
  </si>
  <si>
    <t>Fla Atlantic</t>
  </si>
  <si>
    <t>LSU</t>
  </si>
  <si>
    <t>81.8</t>
  </si>
  <si>
    <t>Norfolk St</t>
  </si>
  <si>
    <t>73.3</t>
  </si>
  <si>
    <t>Xavier</t>
  </si>
  <si>
    <t>Wyoming</t>
  </si>
  <si>
    <t>76.6</t>
  </si>
  <si>
    <t>IPFW</t>
  </si>
  <si>
    <t>75.1</t>
  </si>
  <si>
    <t>Lg Beach St</t>
  </si>
  <si>
    <t>73.8</t>
  </si>
  <si>
    <t>St. Thomas (MN)</t>
  </si>
  <si>
    <t>Middle Tenn</t>
  </si>
  <si>
    <t>61.4</t>
  </si>
  <si>
    <t>Ste F Austin</t>
  </si>
  <si>
    <t>77.8</t>
  </si>
  <si>
    <t>U Penn</t>
  </si>
  <si>
    <t>Providence</t>
  </si>
  <si>
    <t>69.8</t>
  </si>
  <si>
    <t>Stony Brook</t>
  </si>
  <si>
    <t>65.4</t>
  </si>
  <si>
    <t>Liberty</t>
  </si>
  <si>
    <t>Drexel</t>
  </si>
  <si>
    <t>Texas A&amp;M</t>
  </si>
  <si>
    <t>64.3</t>
  </si>
  <si>
    <t>Idaho</t>
  </si>
  <si>
    <t>61.0</t>
  </si>
  <si>
    <t>N Dakota St</t>
  </si>
  <si>
    <t>Oakland</t>
  </si>
  <si>
    <t>Richmond</t>
  </si>
  <si>
    <t>Northwestern</t>
  </si>
  <si>
    <t>Yale</t>
  </si>
  <si>
    <t>James Mad</t>
  </si>
  <si>
    <t>Portland</t>
  </si>
  <si>
    <t>N Mex State</t>
  </si>
  <si>
    <t>69.2</t>
  </si>
  <si>
    <t>Michigan St</t>
  </si>
  <si>
    <t>69.4</t>
  </si>
  <si>
    <t>Clemson</t>
  </si>
  <si>
    <t>64.9</t>
  </si>
  <si>
    <t>Oregon</t>
  </si>
  <si>
    <t>Lipscomb</t>
  </si>
  <si>
    <t>68.8</t>
  </si>
  <si>
    <t>Jksnville St</t>
  </si>
  <si>
    <t>72.6</t>
  </si>
  <si>
    <t>Youngs St</t>
  </si>
  <si>
    <t>Wash State</t>
  </si>
  <si>
    <t>68.6</t>
  </si>
  <si>
    <t>Kennesaw St</t>
  </si>
  <si>
    <t>62.2</t>
  </si>
  <si>
    <t>Indiana</t>
  </si>
  <si>
    <t>UCSB</t>
  </si>
  <si>
    <t>NW State</t>
  </si>
  <si>
    <t>Notre Dame</t>
  </si>
  <si>
    <t>Miss State</t>
  </si>
  <si>
    <t>69.3</t>
  </si>
  <si>
    <t>Sacred Hrt</t>
  </si>
  <si>
    <t>Quinnipiac</t>
  </si>
  <si>
    <t>67.5</t>
  </si>
  <si>
    <t>Southern</t>
  </si>
  <si>
    <t>IL-Chicago</t>
  </si>
  <si>
    <t>67.7</t>
  </si>
  <si>
    <t>NC-Asheville</t>
  </si>
  <si>
    <t>Nevada</t>
  </si>
  <si>
    <t>Geo Mason</t>
  </si>
  <si>
    <t>Georgetown</t>
  </si>
  <si>
    <t>Portland St</t>
  </si>
  <si>
    <t>Bucknell</t>
  </si>
  <si>
    <t>UMKC</t>
  </si>
  <si>
    <t>62.4</t>
  </si>
  <si>
    <t>Central Ark</t>
  </si>
  <si>
    <t>70.0</t>
  </si>
  <si>
    <t>Maryland</t>
  </si>
  <si>
    <t>67.8</t>
  </si>
  <si>
    <t>Denver</t>
  </si>
  <si>
    <t>Wisconsin</t>
  </si>
  <si>
    <t>69.9</t>
  </si>
  <si>
    <t>Florida St</t>
  </si>
  <si>
    <t>Wofford</t>
  </si>
  <si>
    <t>E Tenn St</t>
  </si>
  <si>
    <t>TX-Pan Am</t>
  </si>
  <si>
    <t>65.6</t>
  </si>
  <si>
    <t>Florida</t>
  </si>
  <si>
    <t>St Bonavent</t>
  </si>
  <si>
    <t>Boston U</t>
  </si>
  <si>
    <t>Georgia</t>
  </si>
  <si>
    <t>Hartford</t>
  </si>
  <si>
    <t>Utah Val St</t>
  </si>
  <si>
    <t>Grd Canyon</t>
  </si>
  <si>
    <t>Colorado</t>
  </si>
  <si>
    <t>73.1</t>
  </si>
  <si>
    <t>Charlotte</t>
  </si>
  <si>
    <t>63.1</t>
  </si>
  <si>
    <t>NC-Wilmgton</t>
  </si>
  <si>
    <t>Washington</t>
  </si>
  <si>
    <t>McNeese St</t>
  </si>
  <si>
    <t>S Carolina</t>
  </si>
  <si>
    <t>Harvard</t>
  </si>
  <si>
    <t>Central FL</t>
  </si>
  <si>
    <t>67.2</t>
  </si>
  <si>
    <t>LA Lafayette</t>
  </si>
  <si>
    <t>TN Tech</t>
  </si>
  <si>
    <t>66.6</t>
  </si>
  <si>
    <t>Morgan St</t>
  </si>
  <si>
    <t>78.3</t>
  </si>
  <si>
    <t>VA Tech</t>
  </si>
  <si>
    <t>Manhattan</t>
  </si>
  <si>
    <t>Marist</t>
  </si>
  <si>
    <t>Montana</t>
  </si>
  <si>
    <t>SC Upstate</t>
  </si>
  <si>
    <t>Mercer</t>
  </si>
  <si>
    <t>75.5</t>
  </si>
  <si>
    <t>Bradley</t>
  </si>
  <si>
    <t>Cal Baptist</t>
  </si>
  <si>
    <t>76.3</t>
  </si>
  <si>
    <t>Vanderbilt</t>
  </si>
  <si>
    <t>Cincinnati</t>
  </si>
  <si>
    <t>68.9</t>
  </si>
  <si>
    <t>Utah</t>
  </si>
  <si>
    <t>72.1</t>
  </si>
  <si>
    <t>W Carolina</t>
  </si>
  <si>
    <t>74.1</t>
  </si>
  <si>
    <t>Detroit</t>
  </si>
  <si>
    <t>76.5</t>
  </si>
  <si>
    <t>Kent State</t>
  </si>
  <si>
    <t>76.1</t>
  </si>
  <si>
    <t>S Car State</t>
  </si>
  <si>
    <t>61.2</t>
  </si>
  <si>
    <t>Prairie View</t>
  </si>
  <si>
    <t>Brown</t>
  </si>
  <si>
    <t>UNLV</t>
  </si>
  <si>
    <t>St Marys</t>
  </si>
  <si>
    <t>Monmouth</t>
  </si>
  <si>
    <t>Arkansas St</t>
  </si>
  <si>
    <t>Neb Omaha</t>
  </si>
  <si>
    <t>67.3</t>
  </si>
  <si>
    <t>Creighton</t>
  </si>
  <si>
    <t>CS Fullerton</t>
  </si>
  <si>
    <t>75.9</t>
  </si>
  <si>
    <t>LA Monroe</t>
  </si>
  <si>
    <t>64.2</t>
  </si>
  <si>
    <t>E Carolina</t>
  </si>
  <si>
    <t>TN State</t>
  </si>
  <si>
    <t>Morehead St</t>
  </si>
  <si>
    <t>Loyola Mymt</t>
  </si>
  <si>
    <t>69.5</t>
  </si>
  <si>
    <t>N Kentucky</t>
  </si>
  <si>
    <t>S Alabama</t>
  </si>
  <si>
    <t>Army</t>
  </si>
  <si>
    <t>70.7</t>
  </si>
  <si>
    <t>Akron</t>
  </si>
  <si>
    <t>Kansas St</t>
  </si>
  <si>
    <t>61.6</t>
  </si>
  <si>
    <t>UC Davis</t>
  </si>
  <si>
    <t>70.6</t>
  </si>
  <si>
    <t>Oklahoma St</t>
  </si>
  <si>
    <t>Coastal Car</t>
  </si>
  <si>
    <t>North Dakota</t>
  </si>
  <si>
    <t>Texas</t>
  </si>
  <si>
    <t>74.4</t>
  </si>
  <si>
    <t>E Michigan</t>
  </si>
  <si>
    <t>Dayton</t>
  </si>
  <si>
    <t>Alabama St</t>
  </si>
  <si>
    <t>TX Southern</t>
  </si>
  <si>
    <t>Dixie State</t>
  </si>
  <si>
    <t>Mississippi</t>
  </si>
  <si>
    <t>Lehigh</t>
  </si>
  <si>
    <t>Florida Intl</t>
  </si>
  <si>
    <t>Valparaiso</t>
  </si>
  <si>
    <t>63.3</t>
  </si>
  <si>
    <t>TX Christian</t>
  </si>
  <si>
    <t>66.8</t>
  </si>
  <si>
    <t>Boise State</t>
  </si>
  <si>
    <t>Houston Bap</t>
  </si>
  <si>
    <t>Oklahoma</t>
  </si>
  <si>
    <t>74.5</t>
  </si>
  <si>
    <t>Wichita St</t>
  </si>
  <si>
    <t>W Virginia</t>
  </si>
  <si>
    <t>Rob Morris</t>
  </si>
  <si>
    <t>72.2</t>
  </si>
  <si>
    <t>Texas State</t>
  </si>
  <si>
    <t>Oregon St</t>
  </si>
  <si>
    <t>69.1</t>
  </si>
  <si>
    <t>Bellarmine</t>
  </si>
  <si>
    <t>Indiana St</t>
  </si>
  <si>
    <t>65.9</t>
  </si>
  <si>
    <t>UC San Diego</t>
  </si>
  <si>
    <t>Rutgers</t>
  </si>
  <si>
    <t>St Josephs</t>
  </si>
  <si>
    <t>Canisius</t>
  </si>
  <si>
    <t>Georgia St</t>
  </si>
  <si>
    <t>Geo Wshgtn</t>
  </si>
  <si>
    <t>Minnesota</t>
  </si>
  <si>
    <t>High Point</t>
  </si>
  <si>
    <t>NC Central</t>
  </si>
  <si>
    <t>65.2</t>
  </si>
  <si>
    <t>TX El Paso</t>
  </si>
  <si>
    <t>La Salle</t>
  </si>
  <si>
    <t>Louisville</t>
  </si>
  <si>
    <t>St Fran (PA)</t>
  </si>
  <si>
    <t>Fairfield</t>
  </si>
  <si>
    <t>61.8</t>
  </si>
  <si>
    <t>Gard-Webb</t>
  </si>
  <si>
    <t>Pepperdine</t>
  </si>
  <si>
    <t>Tulsa</t>
  </si>
  <si>
    <t>65.0</t>
  </si>
  <si>
    <t>Troy</t>
  </si>
  <si>
    <t>63.6</t>
  </si>
  <si>
    <t>Iowa State</t>
  </si>
  <si>
    <t>F Dickinson</t>
  </si>
  <si>
    <t>Hawaii</t>
  </si>
  <si>
    <t>Miss Val St</t>
  </si>
  <si>
    <t>56.8</t>
  </si>
  <si>
    <t>Rhode Island</t>
  </si>
  <si>
    <t>Coppin State</t>
  </si>
  <si>
    <t>Lafayette</t>
  </si>
  <si>
    <t>Mass Lowell</t>
  </si>
  <si>
    <t>68.5</t>
  </si>
  <si>
    <t>Stetson</t>
  </si>
  <si>
    <t>TN Martin</t>
  </si>
  <si>
    <t>GA Tech</t>
  </si>
  <si>
    <t>SIU Edward</t>
  </si>
  <si>
    <t>Fordham</t>
  </si>
  <si>
    <t>51.8</t>
  </si>
  <si>
    <t>Columbia</t>
  </si>
  <si>
    <t>Temple</t>
  </si>
  <si>
    <t>N Hampshire</t>
  </si>
  <si>
    <t>Rider</t>
  </si>
  <si>
    <t>St Peters</t>
  </si>
  <si>
    <t>63.2</t>
  </si>
  <si>
    <t>Binghamton</t>
  </si>
  <si>
    <t>Siena</t>
  </si>
  <si>
    <t>VCU</t>
  </si>
  <si>
    <t>Stanford</t>
  </si>
  <si>
    <t>Dartmouth</t>
  </si>
  <si>
    <t>Loyola-MD</t>
  </si>
  <si>
    <t>Old Dominion</t>
  </si>
  <si>
    <t>67.9</t>
  </si>
  <si>
    <t>Boston Col</t>
  </si>
  <si>
    <t>San Diego St</t>
  </si>
  <si>
    <t>Central Mich</t>
  </si>
  <si>
    <t>NC A&amp;T</t>
  </si>
  <si>
    <t>Alcorn State</t>
  </si>
  <si>
    <t>St Fran (NY)</t>
  </si>
  <si>
    <t>Sam Hous St</t>
  </si>
  <si>
    <t>Niagara</t>
  </si>
  <si>
    <t>64.7</t>
  </si>
  <si>
    <t>Elon</t>
  </si>
  <si>
    <t>64.8</t>
  </si>
  <si>
    <t>Arizona St</t>
  </si>
  <si>
    <t>74.3</t>
  </si>
  <si>
    <t>Grambling St</t>
  </si>
  <si>
    <t>N Florida</t>
  </si>
  <si>
    <t>Pacific</t>
  </si>
  <si>
    <t>Presbyterian</t>
  </si>
  <si>
    <t>W Michigan</t>
  </si>
  <si>
    <t>N Arizona</t>
  </si>
  <si>
    <t>UC Riverside</t>
  </si>
  <si>
    <t>70.2</t>
  </si>
  <si>
    <t>Penn State</t>
  </si>
  <si>
    <t>Incar Word</t>
  </si>
  <si>
    <t>Fresno St</t>
  </si>
  <si>
    <t>TX-Arlington</t>
  </si>
  <si>
    <t>North Texas</t>
  </si>
  <si>
    <t>App State</t>
  </si>
  <si>
    <t>Sac State</t>
  </si>
  <si>
    <t>NC-Grnsboro</t>
  </si>
  <si>
    <t>Campbell</t>
  </si>
  <si>
    <t>Ark Pine Bl</t>
  </si>
  <si>
    <t>62.0</t>
  </si>
  <si>
    <t>WI-Milwkee</t>
  </si>
  <si>
    <t>Duquesne</t>
  </si>
  <si>
    <t>66.9</t>
  </si>
  <si>
    <t>Jacksonville</t>
  </si>
  <si>
    <t>65.7</t>
  </si>
  <si>
    <t>TX-San Ant</t>
  </si>
  <si>
    <t>Northeastrn</t>
  </si>
  <si>
    <t>San Diego</t>
  </si>
  <si>
    <t>66.2</t>
  </si>
  <si>
    <t>Mt St Marys</t>
  </si>
  <si>
    <t>AR Lit Rock</t>
  </si>
  <si>
    <t>N Alabama</t>
  </si>
  <si>
    <t>N Illinois</t>
  </si>
  <si>
    <t>62.3</t>
  </si>
  <si>
    <t>Maryland ES</t>
  </si>
  <si>
    <t>Charl South</t>
  </si>
  <si>
    <t>64.1</t>
  </si>
  <si>
    <t>Missouri</t>
  </si>
  <si>
    <t>GA Southern</t>
  </si>
  <si>
    <t>Navy</t>
  </si>
  <si>
    <t>71.5</t>
  </si>
  <si>
    <t>S Illinois</t>
  </si>
  <si>
    <t>UC Irvine</t>
  </si>
  <si>
    <t>American</t>
  </si>
  <si>
    <t>Tarleton State</t>
  </si>
  <si>
    <t>Virginia</t>
  </si>
  <si>
    <t>68.2</t>
  </si>
  <si>
    <t>California</t>
  </si>
  <si>
    <t>Hampton</t>
  </si>
  <si>
    <t>Wm &amp; Mary</t>
  </si>
  <si>
    <t>Holy Cross</t>
  </si>
  <si>
    <t>Florida A&amp;M</t>
  </si>
  <si>
    <t>Idaho State</t>
  </si>
  <si>
    <t>San Jose St</t>
  </si>
  <si>
    <t>NJIT</t>
  </si>
  <si>
    <t>Austin Peay</t>
  </si>
  <si>
    <t>72.9</t>
  </si>
  <si>
    <t>S Mississippi</t>
  </si>
  <si>
    <t>Chicago St</t>
  </si>
  <si>
    <t>55.4</t>
  </si>
  <si>
    <t>Butler</t>
  </si>
  <si>
    <t>63.5</t>
  </si>
  <si>
    <t>Pittsburgh</t>
  </si>
  <si>
    <t>Albany</t>
  </si>
  <si>
    <t>Beth-Cook</t>
  </si>
  <si>
    <t>CS Bakersfld</t>
  </si>
  <si>
    <t>Alab A&amp;M</t>
  </si>
  <si>
    <t>Radford</t>
  </si>
  <si>
    <t>Central Conn</t>
  </si>
  <si>
    <t>WI-Grn Bay</t>
  </si>
  <si>
    <t>Cal St Nrdge</t>
  </si>
  <si>
    <t>Merrimack</t>
  </si>
  <si>
    <t>Jackson St</t>
  </si>
  <si>
    <t>Maine</t>
  </si>
  <si>
    <t>53.1</t>
  </si>
  <si>
    <t>Lamar</t>
  </si>
  <si>
    <t>Delaware St</t>
  </si>
  <si>
    <t>Cal Poly</t>
  </si>
  <si>
    <t>59.8</t>
  </si>
  <si>
    <t>Air Force</t>
  </si>
  <si>
    <t>58.7</t>
  </si>
  <si>
    <t>Evansville</t>
  </si>
  <si>
    <t>S Florida</t>
  </si>
  <si>
    <t>64.5</t>
  </si>
  <si>
    <t>E Illinois</t>
  </si>
  <si>
    <t>IUPUI</t>
  </si>
  <si>
    <t>61.7</t>
  </si>
  <si>
    <t>61.9</t>
  </si>
  <si>
    <t>58.6</t>
  </si>
  <si>
    <t>67.0</t>
  </si>
  <si>
    <t>62.6</t>
  </si>
  <si>
    <t>60.5</t>
  </si>
  <si>
    <t>66.0</t>
  </si>
  <si>
    <t>62.8</t>
  </si>
  <si>
    <t>66.5</t>
  </si>
  <si>
    <t>56.4</t>
  </si>
  <si>
    <t>65.5</t>
  </si>
  <si>
    <t>61.5</t>
  </si>
  <si>
    <t>70.8</t>
  </si>
  <si>
    <t>64.6</t>
  </si>
  <si>
    <t>65.1</t>
  </si>
  <si>
    <t>60.7</t>
  </si>
  <si>
    <t>62.5</t>
  </si>
  <si>
    <t>63.8</t>
  </si>
  <si>
    <t>61.1</t>
  </si>
  <si>
    <t>76.4</t>
  </si>
  <si>
    <t>73.9</t>
  </si>
  <si>
    <t>79.1</t>
  </si>
  <si>
    <t>79.5</t>
  </si>
  <si>
    <t>62.7</t>
  </si>
  <si>
    <t>63.0</t>
  </si>
  <si>
    <t>70.5</t>
  </si>
  <si>
    <t>82.6</t>
  </si>
  <si>
    <t>73.6</t>
  </si>
  <si>
    <t>77.6</t>
  </si>
  <si>
    <t>77.4</t>
  </si>
  <si>
    <t>84.8</t>
  </si>
  <si>
    <t>67.1</t>
  </si>
  <si>
    <t>85.1</t>
  </si>
  <si>
    <t>82.4</t>
  </si>
  <si>
    <t>79.4</t>
  </si>
  <si>
    <t>75.3</t>
  </si>
  <si>
    <t>78.6</t>
  </si>
  <si>
    <t>76.9</t>
  </si>
  <si>
    <t>79.8</t>
  </si>
  <si>
    <t>88.7</t>
  </si>
  <si>
    <t>87.7</t>
  </si>
  <si>
    <t>73.5</t>
  </si>
  <si>
    <t>80.4</t>
  </si>
  <si>
    <t>81.9</t>
  </si>
  <si>
    <t>78.1</t>
  </si>
  <si>
    <t>76.8</t>
  </si>
  <si>
    <t>82.3</t>
  </si>
  <si>
    <t>78.8</t>
  </si>
  <si>
    <t>75.7</t>
  </si>
  <si>
    <t>81.0</t>
  </si>
  <si>
    <t>82.8</t>
  </si>
  <si>
    <t>87.4</t>
  </si>
  <si>
    <t>78.0</t>
  </si>
  <si>
    <t>AWAY TEAM</t>
  </si>
  <si>
    <t>HOME TEAM</t>
  </si>
  <si>
    <t>Date</t>
  </si>
  <si>
    <t>Opponent</t>
  </si>
  <si>
    <t>Result</t>
  </si>
  <si>
    <t>Location</t>
  </si>
  <si>
    <t>W/L</t>
  </si>
  <si>
    <t>Conf</t>
  </si>
  <si>
    <t>L 56-70</t>
  </si>
  <si>
    <t>0-1</t>
  </si>
  <si>
    <t>0-0</t>
  </si>
  <si>
    <t>L 80-81</t>
  </si>
  <si>
    <t>0-2</t>
  </si>
  <si>
    <t>W 80-71</t>
  </si>
  <si>
    <t>1-2</t>
  </si>
  <si>
    <t>W 89-54</t>
  </si>
  <si>
    <t>2-2</t>
  </si>
  <si>
    <t>3-2</t>
  </si>
  <si>
    <t>4-2</t>
  </si>
  <si>
    <t>W 98-65</t>
  </si>
  <si>
    <t>5-2</t>
  </si>
  <si>
    <t>W 73-56</t>
  </si>
  <si>
    <t>6-2</t>
  </si>
  <si>
    <t>W 69-59</t>
  </si>
  <si>
    <t>7-2</t>
  </si>
  <si>
    <t>8-2</t>
  </si>
  <si>
    <t>W 74-58</t>
  </si>
  <si>
    <t>9-2</t>
  </si>
  <si>
    <t>W 80-76</t>
  </si>
  <si>
    <t>10-2</t>
  </si>
  <si>
    <t>1-0</t>
  </si>
  <si>
    <t>W 64-50</t>
  </si>
  <si>
    <t>11-2</t>
  </si>
  <si>
    <t>2-0</t>
  </si>
  <si>
    <t>L 58-64</t>
  </si>
  <si>
    <t>11-3</t>
  </si>
  <si>
    <t>2-1</t>
  </si>
  <si>
    <t>L 63-65</t>
  </si>
  <si>
    <t>11-4</t>
  </si>
  <si>
    <t>11-5</t>
  </si>
  <si>
    <t>2-3</t>
  </si>
  <si>
    <t>L 63-77</t>
  </si>
  <si>
    <t>11-6</t>
  </si>
  <si>
    <t>2-4</t>
  </si>
  <si>
    <t>L 62-72</t>
  </si>
  <si>
    <t>11-7</t>
  </si>
  <si>
    <t>2-5</t>
  </si>
  <si>
    <t>W 77-68</t>
  </si>
  <si>
    <t>12-7</t>
  </si>
  <si>
    <t>3-5</t>
  </si>
  <si>
    <t>W 87-85</t>
  </si>
  <si>
    <t>13-7</t>
  </si>
  <si>
    <t>4-5</t>
  </si>
  <si>
    <t>W 85-82</t>
  </si>
  <si>
    <t>14-7</t>
  </si>
  <si>
    <t>5-5</t>
  </si>
  <si>
    <t>W 77-73</t>
  </si>
  <si>
    <t>15-7</t>
  </si>
  <si>
    <t>6-5</t>
  </si>
  <si>
    <t>W 83-66</t>
  </si>
  <si>
    <t>16-7</t>
  </si>
  <si>
    <t>7-5</t>
  </si>
  <si>
    <t>W 77-63</t>
  </si>
  <si>
    <t>17-7</t>
  </si>
  <si>
    <t>8-5</t>
  </si>
  <si>
    <t>L 71-75</t>
  </si>
  <si>
    <t>17-8</t>
  </si>
  <si>
    <t>8-6</t>
  </si>
  <si>
    <t>18-8</t>
  </si>
  <si>
    <t>9-6</t>
  </si>
  <si>
    <t>L 71-73</t>
  </si>
  <si>
    <t>18-9</t>
  </si>
  <si>
    <t>9-7</t>
  </si>
  <si>
    <t>W 80-64</t>
  </si>
  <si>
    <t>19-9</t>
  </si>
  <si>
    <t>10-7</t>
  </si>
  <si>
    <t>STANDARD DEVIATION</t>
  </si>
  <si>
    <t>Brescia</t>
  </si>
  <si>
    <t>W 71-51</t>
  </si>
  <si>
    <t>W 76-65</t>
  </si>
  <si>
    <t>3-0</t>
  </si>
  <si>
    <t>3-1</t>
  </si>
  <si>
    <t>W 60-54</t>
  </si>
  <si>
    <t>Neutral</t>
  </si>
  <si>
    <t>4-1</t>
  </si>
  <si>
    <t>W 82-58</t>
  </si>
  <si>
    <t>5-1</t>
  </si>
  <si>
    <t>Bryan</t>
  </si>
  <si>
    <t>6-1</t>
  </si>
  <si>
    <t>W 73-61</t>
  </si>
  <si>
    <t>7-1</t>
  </si>
  <si>
    <t>8-3</t>
  </si>
  <si>
    <t>W 84-80</t>
  </si>
  <si>
    <t>9-3</t>
  </si>
  <si>
    <t>9-4</t>
  </si>
  <si>
    <t>9-5</t>
  </si>
  <si>
    <t>L 63-70</t>
  </si>
  <si>
    <t>W 70-57</t>
  </si>
  <si>
    <t>10-6</t>
  </si>
  <si>
    <t>12-6</t>
  </si>
  <si>
    <t>W 81-79</t>
  </si>
  <si>
    <t>13-6</t>
  </si>
  <si>
    <t>W 93-85</t>
  </si>
  <si>
    <t>14-6</t>
  </si>
  <si>
    <t>5-3</t>
  </si>
  <si>
    <t>6-3</t>
  </si>
  <si>
    <t>7-3</t>
  </si>
  <si>
    <t>W 71-65</t>
  </si>
  <si>
    <t>18-7</t>
  </si>
  <si>
    <t>W 87-79</t>
  </si>
  <si>
    <t>19-7</t>
  </si>
  <si>
    <t>10-3</t>
  </si>
  <si>
    <t>W 77-59</t>
  </si>
  <si>
    <t>20-7</t>
  </si>
  <si>
    <t>W 74-65</t>
  </si>
  <si>
    <t>21-7</t>
  </si>
  <si>
    <t>12-3</t>
  </si>
  <si>
    <t>W 69-52</t>
  </si>
  <si>
    <t>22-7</t>
  </si>
  <si>
    <t>13-3</t>
  </si>
  <si>
    <t>22-8</t>
  </si>
  <si>
    <t>13-4</t>
  </si>
  <si>
    <t>2:00 pm</t>
  </si>
  <si>
    <t>Virginia Wesleyan</t>
  </si>
  <si>
    <t>W 80-60</t>
  </si>
  <si>
    <t>1-1</t>
  </si>
  <si>
    <t>L 63-71</t>
  </si>
  <si>
    <t>W 62-61</t>
  </si>
  <si>
    <t>3-4</t>
  </si>
  <si>
    <t>L 62-63</t>
  </si>
  <si>
    <t>W 60-50</t>
  </si>
  <si>
    <t>W 74-59</t>
  </si>
  <si>
    <t>L 66-75</t>
  </si>
  <si>
    <t>5-6</t>
  </si>
  <si>
    <t>L 61-67</t>
  </si>
  <si>
    <t>5-7</t>
  </si>
  <si>
    <t>5-8</t>
  </si>
  <si>
    <t>W 82-77</t>
  </si>
  <si>
    <t>6-8</t>
  </si>
  <si>
    <t>W 83-51</t>
  </si>
  <si>
    <t>7-8</t>
  </si>
  <si>
    <t>L 70-78</t>
  </si>
  <si>
    <t>7-9</t>
  </si>
  <si>
    <t>L 69-77</t>
  </si>
  <si>
    <t>7-10</t>
  </si>
  <si>
    <t>7-11</t>
  </si>
  <si>
    <t>L 67-71</t>
  </si>
  <si>
    <t>7-12</t>
  </si>
  <si>
    <t>W 68-52</t>
  </si>
  <si>
    <t>8-12</t>
  </si>
  <si>
    <t>W 79-64</t>
  </si>
  <si>
    <t>9-12</t>
  </si>
  <si>
    <t>4-4</t>
  </si>
  <si>
    <t>L 60-77</t>
  </si>
  <si>
    <t>9-13</t>
  </si>
  <si>
    <t>9-14</t>
  </si>
  <si>
    <t>4-6</t>
  </si>
  <si>
    <t>9-15</t>
  </si>
  <si>
    <t>4-7</t>
  </si>
  <si>
    <t>W 81-72</t>
  </si>
  <si>
    <t>10-15</t>
  </si>
  <si>
    <t>L 63-67</t>
  </si>
  <si>
    <t>10-16</t>
  </si>
  <si>
    <t>10-17</t>
  </si>
  <si>
    <t>5-9</t>
  </si>
  <si>
    <t>W 70-51</t>
  </si>
  <si>
    <t>11-17</t>
  </si>
  <si>
    <t>6-9</t>
  </si>
  <si>
    <t>W 83-63</t>
  </si>
  <si>
    <t>12-17</t>
  </si>
  <si>
    <t>L 54-67</t>
  </si>
  <si>
    <t>12-18</t>
  </si>
  <si>
    <t>TEAM RANKING</t>
  </si>
  <si>
    <t>Point SPREAD</t>
  </si>
  <si>
    <t>OVER/UNDER</t>
  </si>
  <si>
    <t>PROJECTION</t>
  </si>
  <si>
    <t>Winner</t>
  </si>
  <si>
    <t>away spread</t>
  </si>
  <si>
    <t>home spread</t>
  </si>
  <si>
    <t>OVER/UNDER 133.5</t>
  </si>
  <si>
    <t>Wins</t>
  </si>
  <si>
    <t>WIN PERCENTAGE</t>
  </si>
  <si>
    <t>AV SCORE</t>
  </si>
  <si>
    <t>L 60-66</t>
  </si>
  <si>
    <t>W 65-63</t>
  </si>
  <si>
    <t>W 68-62</t>
  </si>
  <si>
    <t>W 72-47</t>
  </si>
  <si>
    <t>L 58-72</t>
  </si>
  <si>
    <t>W 66-56</t>
  </si>
  <si>
    <t>W 63-53</t>
  </si>
  <si>
    <t>W 78-57</t>
  </si>
  <si>
    <t>10-4</t>
  </si>
  <si>
    <t>W 80-55</t>
  </si>
  <si>
    <t>L 57-75</t>
  </si>
  <si>
    <t>12-5</t>
  </si>
  <si>
    <t>L 57-58</t>
  </si>
  <si>
    <t>4-3</t>
  </si>
  <si>
    <t>W 72-62</t>
  </si>
  <si>
    <t>W 76-64</t>
  </si>
  <si>
    <t>15-6</t>
  </si>
  <si>
    <t>W 75-56</t>
  </si>
  <si>
    <t>16-6</t>
  </si>
  <si>
    <t>17-6</t>
  </si>
  <si>
    <t>W 77-52</t>
  </si>
  <si>
    <t>W 73-66</t>
  </si>
  <si>
    <t>W 65-64</t>
  </si>
  <si>
    <t>12-4</t>
  </si>
  <si>
    <t>10:30 pm</t>
  </si>
  <si>
    <t>L 68-75</t>
  </si>
  <si>
    <t>L 70-73</t>
  </si>
  <si>
    <t>1-3</t>
  </si>
  <si>
    <t>1-4</t>
  </si>
  <si>
    <t>W 79-66</t>
  </si>
  <si>
    <t>Minnesota Duluth</t>
  </si>
  <si>
    <t>5-4</t>
  </si>
  <si>
    <t>W 68-63</t>
  </si>
  <si>
    <t>6-4</t>
  </si>
  <si>
    <t>W 79-70</t>
  </si>
  <si>
    <t>7-6</t>
  </si>
  <si>
    <t>W 75-68</t>
  </si>
  <si>
    <t>8-7</t>
  </si>
  <si>
    <t>L 66-77</t>
  </si>
  <si>
    <t>9-8</t>
  </si>
  <si>
    <t>3-3</t>
  </si>
  <si>
    <t>9-9</t>
  </si>
  <si>
    <t>9-10</t>
  </si>
  <si>
    <t>9-11</t>
  </si>
  <si>
    <t>3-6</t>
  </si>
  <si>
    <t>3-7</t>
  </si>
  <si>
    <t>L 72-82</t>
  </si>
  <si>
    <t>3-8</t>
  </si>
  <si>
    <t>10-13</t>
  </si>
  <si>
    <t>4-8</t>
  </si>
  <si>
    <t>11-13</t>
  </si>
  <si>
    <t>12-13</t>
  </si>
  <si>
    <t>12-14</t>
  </si>
  <si>
    <t>12-15</t>
  </si>
  <si>
    <t>6-10</t>
  </si>
  <si>
    <t>L 67-73</t>
  </si>
  <si>
    <t>12-16</t>
  </si>
  <si>
    <t>6-11</t>
  </si>
  <si>
    <t>TEAM</t>
  </si>
  <si>
    <t>Old Diminion</t>
  </si>
  <si>
    <t>W 92-48</t>
  </si>
  <si>
    <t>L 74-86</t>
  </si>
  <si>
    <t>W 62-49</t>
  </si>
  <si>
    <t>W 79-45</t>
  </si>
  <si>
    <t>W 68-44</t>
  </si>
  <si>
    <t>W 73-57</t>
  </si>
  <si>
    <t>W 88-58</t>
  </si>
  <si>
    <t>L 60-64</t>
  </si>
  <si>
    <t>W 63-31</t>
  </si>
  <si>
    <t>W 60-53</t>
  </si>
  <si>
    <t>W 68-48</t>
  </si>
  <si>
    <t>W 78-33</t>
  </si>
  <si>
    <t>12-2</t>
  </si>
  <si>
    <t>L 51-64</t>
  </si>
  <si>
    <t>W 66-52</t>
  </si>
  <si>
    <t>L 70-79</t>
  </si>
  <si>
    <t>L 65-66</t>
  </si>
  <si>
    <t>13-5</t>
  </si>
  <si>
    <t>W 56-51</t>
  </si>
  <si>
    <t>14-5</t>
  </si>
  <si>
    <t>W 73-50</t>
  </si>
  <si>
    <t>15-5</t>
  </si>
  <si>
    <t>W 52-51</t>
  </si>
  <si>
    <t>16-5</t>
  </si>
  <si>
    <t>L 64-77</t>
  </si>
  <si>
    <t>W 63-41</t>
  </si>
  <si>
    <t>W 79-76</t>
  </si>
  <si>
    <t>18-6</t>
  </si>
  <si>
    <t>7-4</t>
  </si>
  <si>
    <t>L 63-80</t>
  </si>
  <si>
    <t>W 80-78</t>
  </si>
  <si>
    <t>L 55-61</t>
  </si>
  <si>
    <t>19-8</t>
  </si>
  <si>
    <t>W 75-66</t>
  </si>
  <si>
    <t>20-8</t>
  </si>
  <si>
    <t>W 82-81</t>
  </si>
  <si>
    <t>21-8</t>
  </si>
  <si>
    <t>L 61-68</t>
  </si>
  <si>
    <t>21-9</t>
  </si>
  <si>
    <t>4:00 pm</t>
  </si>
  <si>
    <t>AWAY</t>
  </si>
  <si>
    <t>HOME</t>
  </si>
  <si>
    <t>STDEV HOME</t>
  </si>
  <si>
    <t>STDEV AWAY</t>
  </si>
  <si>
    <t>Middle Ten</t>
  </si>
  <si>
    <t>W 88-62</t>
  </si>
  <si>
    <t>W 71-59</t>
  </si>
  <si>
    <t>4-0</t>
  </si>
  <si>
    <t>L 73-74</t>
  </si>
  <si>
    <t>8-1</t>
  </si>
  <si>
    <t>W 80-72</t>
  </si>
  <si>
    <t>9-1</t>
  </si>
  <si>
    <t>10-1</t>
  </si>
  <si>
    <t>W 76-67</t>
  </si>
  <si>
    <t>11-1</t>
  </si>
  <si>
    <t>W 74-63</t>
  </si>
  <si>
    <t>12-1</t>
  </si>
  <si>
    <t>L 67-75</t>
  </si>
  <si>
    <t>13-2</t>
  </si>
  <si>
    <t>W 85-59</t>
  </si>
  <si>
    <t>14-2</t>
  </si>
  <si>
    <t>W 67-64</t>
  </si>
  <si>
    <t>15-2</t>
  </si>
  <si>
    <t>16-2</t>
  </si>
  <si>
    <t>W 94-91</t>
  </si>
  <si>
    <t>17-2</t>
  </si>
  <si>
    <t>L 62-80</t>
  </si>
  <si>
    <t>17-3</t>
  </si>
  <si>
    <t>W 70-61</t>
  </si>
  <si>
    <t>18-3</t>
  </si>
  <si>
    <t>19-3</t>
  </si>
  <si>
    <t>L 76-79</t>
  </si>
  <si>
    <t>19-4</t>
  </si>
  <si>
    <t>W 71-69</t>
  </si>
  <si>
    <t>20-4</t>
  </si>
  <si>
    <t>W 76-62</t>
  </si>
  <si>
    <t>21-4</t>
  </si>
  <si>
    <t>W 71-58</t>
  </si>
  <si>
    <t>22-4</t>
  </si>
  <si>
    <t>W 102-83</t>
  </si>
  <si>
    <t>23-4</t>
  </si>
  <si>
    <t>L 70-80</t>
  </si>
  <si>
    <t>23-5</t>
  </si>
  <si>
    <t>L 64-74</t>
  </si>
  <si>
    <t>23-6</t>
  </si>
  <si>
    <t>W 72-68</t>
  </si>
  <si>
    <t>24-6</t>
  </si>
  <si>
    <t>SDSU</t>
  </si>
  <si>
    <t>W 81-52</t>
  </si>
  <si>
    <t>W 104-50</t>
  </si>
  <si>
    <t>W 97-45</t>
  </si>
  <si>
    <t>W 82-78</t>
  </si>
  <si>
    <t>W 80-62</t>
  </si>
  <si>
    <t>5-0</t>
  </si>
  <si>
    <t>W 105-59</t>
  </si>
  <si>
    <t>6-0</t>
  </si>
  <si>
    <t>W 90-65</t>
  </si>
  <si>
    <t>7-0</t>
  </si>
  <si>
    <t>W 94-65</t>
  </si>
  <si>
    <t>8-0</t>
  </si>
  <si>
    <t>W 83-79</t>
  </si>
  <si>
    <t>9-0</t>
  </si>
  <si>
    <t>W 101-76</t>
  </si>
  <si>
    <t>10-0</t>
  </si>
  <si>
    <t>W 84-60</t>
  </si>
  <si>
    <t>11-0</t>
  </si>
  <si>
    <t>L 73-77</t>
  </si>
  <si>
    <t>W 95-79</t>
  </si>
  <si>
    <t>W 76-55</t>
  </si>
  <si>
    <t>13-1</t>
  </si>
  <si>
    <t>W 82-64</t>
  </si>
  <si>
    <t>14-1</t>
  </si>
  <si>
    <t>W 85-57</t>
  </si>
  <si>
    <t>15-1</t>
  </si>
  <si>
    <t>W 96-71</t>
  </si>
  <si>
    <t>16-1</t>
  </si>
  <si>
    <t>L 59-75</t>
  </si>
  <si>
    <t>W 67-56</t>
  </si>
  <si>
    <t>W 76-66</t>
  </si>
  <si>
    <t>18-2</t>
  </si>
  <si>
    <t>W 72-63</t>
  </si>
  <si>
    <t>19-2</t>
  </si>
  <si>
    <t>W 91-79</t>
  </si>
  <si>
    <t>20-2</t>
  </si>
  <si>
    <t>W 72-60</t>
  </si>
  <si>
    <t>21-2</t>
  </si>
  <si>
    <t>W 92-68</t>
  </si>
  <si>
    <t>22-2</t>
  </si>
  <si>
    <t>W 83-69</t>
  </si>
  <si>
    <t>23-2</t>
  </si>
  <si>
    <t>W 84-81</t>
  </si>
  <si>
    <t>24-2</t>
  </si>
  <si>
    <t>W 97-77</t>
  </si>
  <si>
    <t>25-2</t>
  </si>
  <si>
    <t>L 63-79</t>
  </si>
  <si>
    <t>25-3</t>
  </si>
  <si>
    <t>W 91-71</t>
  </si>
  <si>
    <t>26-3</t>
  </si>
  <si>
    <t>W 81-69</t>
  </si>
  <si>
    <t>27-3</t>
  </si>
  <si>
    <t>5:00 pm</t>
  </si>
  <si>
    <t>L 67-80</t>
  </si>
  <si>
    <t>W 75-70</t>
  </si>
  <si>
    <t>L 60-80</t>
  </si>
  <si>
    <t>L 59-62</t>
  </si>
  <si>
    <t>W 65-57</t>
  </si>
  <si>
    <t>L 58-66</t>
  </si>
  <si>
    <t>W 72-46</t>
  </si>
  <si>
    <t>W 61-55</t>
  </si>
  <si>
    <t>W 73-53</t>
  </si>
  <si>
    <t>W 74-50</t>
  </si>
  <si>
    <t>L 57-65</t>
  </si>
  <si>
    <t>2-6</t>
  </si>
  <si>
    <t>2-7</t>
  </si>
  <si>
    <t>L 72-79</t>
  </si>
  <si>
    <t>2-8</t>
  </si>
  <si>
    <t>L 63-84</t>
  </si>
  <si>
    <t>L 64-68</t>
  </si>
  <si>
    <t>2-11</t>
  </si>
  <si>
    <t>W 63-61</t>
  </si>
  <si>
    <t>3-11</t>
  </si>
  <si>
    <t>W 78-64</t>
  </si>
  <si>
    <t>11-15</t>
  </si>
  <si>
    <t>4-11</t>
  </si>
  <si>
    <t>L 62-70</t>
  </si>
  <si>
    <t>L 58-60</t>
  </si>
  <si>
    <t>5-13</t>
  </si>
  <si>
    <t>W 90-77</t>
  </si>
  <si>
    <t>W 51-44</t>
  </si>
  <si>
    <t>W 77-69</t>
  </si>
  <si>
    <t>L 81-95</t>
  </si>
  <si>
    <t>W 66-64</t>
  </si>
  <si>
    <t>W 70-65</t>
  </si>
  <si>
    <t>W 83-71</t>
  </si>
  <si>
    <t>W 79-59</t>
  </si>
  <si>
    <t>W 75-69</t>
  </si>
  <si>
    <t>L 41-75</t>
  </si>
  <si>
    <t>L 73-80</t>
  </si>
  <si>
    <t>10-5</t>
  </si>
  <si>
    <t>W 87-64</t>
  </si>
  <si>
    <t>W 60-47</t>
  </si>
  <si>
    <t>L 55-72</t>
  </si>
  <si>
    <t>W 59-55</t>
  </si>
  <si>
    <t>L 55-74</t>
  </si>
  <si>
    <t>13-8</t>
  </si>
  <si>
    <t>W 54-52</t>
  </si>
  <si>
    <t>14-8</t>
  </si>
  <si>
    <t>W 80-66</t>
  </si>
  <si>
    <t>15-8</t>
  </si>
  <si>
    <t>W 88-77</t>
  </si>
  <si>
    <t>16-8</t>
  </si>
  <si>
    <t>W 83-82</t>
  </si>
  <si>
    <t>W 81-78</t>
  </si>
  <si>
    <t>L 51-72</t>
  </si>
  <si>
    <t>W 64-62</t>
  </si>
  <si>
    <t>20-9</t>
  </si>
  <si>
    <t>W 93-49</t>
  </si>
  <si>
    <t>W 80-44</t>
  </si>
  <si>
    <t>W 67-65</t>
  </si>
  <si>
    <t>W 62-59</t>
  </si>
  <si>
    <t>W 84-70</t>
  </si>
  <si>
    <t>W 85-63</t>
  </si>
  <si>
    <t>Nyack College</t>
  </si>
  <si>
    <t>W 113-67</t>
  </si>
  <si>
    <t>W 64-60</t>
  </si>
  <si>
    <t>L 65-70</t>
  </si>
  <si>
    <t>W 71-56</t>
  </si>
  <si>
    <t>W 90-87</t>
  </si>
  <si>
    <t>L 92-96</t>
  </si>
  <si>
    <t>L 72-73</t>
  </si>
  <si>
    <t>W 66-60</t>
  </si>
  <si>
    <t>L 63-73</t>
  </si>
  <si>
    <t>W 70-63</t>
  </si>
  <si>
    <t>W 74-55</t>
  </si>
  <si>
    <t>W 73-71</t>
  </si>
  <si>
    <t>6-6</t>
  </si>
  <si>
    <t>6-7</t>
  </si>
  <si>
    <t>15-9</t>
  </si>
  <si>
    <t>16-9</t>
  </si>
  <si>
    <t>17-9</t>
  </si>
  <si>
    <t>8-8</t>
  </si>
  <si>
    <t>W 82-66</t>
  </si>
  <si>
    <t>W 73-68</t>
  </si>
  <si>
    <t>10-8</t>
  </si>
  <si>
    <t>W 79-71</t>
  </si>
  <si>
    <t>L 66-71</t>
  </si>
  <si>
    <t>W 92-67</t>
  </si>
  <si>
    <t>W 69-57</t>
  </si>
  <si>
    <t>L 74-76</t>
  </si>
  <si>
    <t>W 88-73</t>
  </si>
  <si>
    <t>L 78-79</t>
  </si>
  <si>
    <t>14-3</t>
  </si>
  <si>
    <t>15-3</t>
  </si>
  <si>
    <t>16-3</t>
  </si>
  <si>
    <t>W 87-67</t>
  </si>
  <si>
    <t>L 68-69</t>
  </si>
  <si>
    <t>W 72-61</t>
  </si>
  <si>
    <t>W 76-74</t>
  </si>
  <si>
    <t>W 88-70</t>
  </si>
  <si>
    <t>W 65-61</t>
  </si>
  <si>
    <t>24-4</t>
  </si>
  <si>
    <t>25-4</t>
  </si>
  <si>
    <t>26-4</t>
  </si>
  <si>
    <t>6:00 pm</t>
  </si>
  <si>
    <t>W 83-67</t>
  </si>
  <si>
    <t>W 72-53</t>
  </si>
  <si>
    <t>W 72-51</t>
  </si>
  <si>
    <t>W 79-62</t>
  </si>
  <si>
    <t>W 80-63</t>
  </si>
  <si>
    <t>W 74-61</t>
  </si>
  <si>
    <t>L 73-78</t>
  </si>
  <si>
    <t>W 78-68</t>
  </si>
  <si>
    <t>8-4</t>
  </si>
  <si>
    <t>L 67-76</t>
  </si>
  <si>
    <t>W 84-74</t>
  </si>
  <si>
    <t>W 88-79</t>
  </si>
  <si>
    <t>W 109-80</t>
  </si>
  <si>
    <t>Peru State</t>
  </si>
  <si>
    <t>W 95-81</t>
  </si>
  <si>
    <t>W 71-61</t>
  </si>
  <si>
    <t>W 86-55</t>
  </si>
  <si>
    <t>W 66-63</t>
  </si>
  <si>
    <t>W 67-59</t>
  </si>
  <si>
    <t>L 49-79</t>
  </si>
  <si>
    <t>W 77-72</t>
  </si>
  <si>
    <t>W 78-42</t>
  </si>
  <si>
    <t>W 80-74</t>
  </si>
  <si>
    <t>W 77-66</t>
  </si>
  <si>
    <t>L 74-88</t>
  </si>
  <si>
    <t>L 78-84</t>
  </si>
  <si>
    <t>W 58-57</t>
  </si>
  <si>
    <t>W 82-72</t>
  </si>
  <si>
    <t>W 65-50</t>
  </si>
  <si>
    <t>W 77-74</t>
  </si>
  <si>
    <t>20-3</t>
  </si>
  <si>
    <t>W 83-68</t>
  </si>
  <si>
    <t>21-3</t>
  </si>
  <si>
    <t>W 66-55</t>
  </si>
  <si>
    <t>W 76-56</t>
  </si>
  <si>
    <t>L 50-58</t>
  </si>
  <si>
    <t>W 82-62</t>
  </si>
  <si>
    <t>L 39-46</t>
  </si>
  <si>
    <t>L 82-86</t>
  </si>
  <si>
    <t>W 63-58</t>
  </si>
  <si>
    <t>W 74-48</t>
  </si>
  <si>
    <t>W 97-60</t>
  </si>
  <si>
    <t>Montana Tech</t>
  </si>
  <si>
    <t>W 88-57</t>
  </si>
  <si>
    <t>W 58-52</t>
  </si>
  <si>
    <t>W 65-55</t>
  </si>
  <si>
    <t>W 85-70</t>
  </si>
  <si>
    <t>W 71-63</t>
  </si>
  <si>
    <t>W 62-56</t>
  </si>
  <si>
    <t>14-4</t>
  </si>
  <si>
    <t>W 42-37</t>
  </si>
  <si>
    <t>15-4</t>
  </si>
  <si>
    <t>W 65-62</t>
  </si>
  <si>
    <t>16-4</t>
  </si>
  <si>
    <t>17-4</t>
  </si>
  <si>
    <t>L 65-72</t>
  </si>
  <si>
    <t>17-5</t>
  </si>
  <si>
    <t>W 76-60</t>
  </si>
  <si>
    <t>18-5</t>
  </si>
  <si>
    <t>W 69-63</t>
  </si>
  <si>
    <t>19-5</t>
  </si>
  <si>
    <t>L 74-77</t>
  </si>
  <si>
    <t>19-6</t>
  </si>
  <si>
    <t>20-6</t>
  </si>
  <si>
    <t>W 68-57</t>
  </si>
  <si>
    <t>21-6</t>
  </si>
  <si>
    <t>22-6</t>
  </si>
  <si>
    <t>W 86-76</t>
  </si>
  <si>
    <t>W 73-67</t>
  </si>
  <si>
    <t>W 81-49</t>
  </si>
  <si>
    <t>W 75-64</t>
  </si>
  <si>
    <t>W 74-68</t>
  </si>
  <si>
    <t>W 82-71</t>
  </si>
  <si>
    <t>L 67-69</t>
  </si>
  <si>
    <t>W 80-75</t>
  </si>
  <si>
    <t>W 65-53</t>
  </si>
  <si>
    <t>W 73-51</t>
  </si>
  <si>
    <t>W 78-65</t>
  </si>
  <si>
    <t>L 76-77</t>
  </si>
  <si>
    <t>L 64-69</t>
  </si>
  <si>
    <t>W 75-59</t>
  </si>
  <si>
    <t>22-9</t>
  </si>
  <si>
    <t>W 98-64</t>
  </si>
  <si>
    <t>W 92-76</t>
  </si>
  <si>
    <t>W 65-60</t>
  </si>
  <si>
    <t>W 77-55</t>
  </si>
  <si>
    <t>W 73-70</t>
  </si>
  <si>
    <t>W 83-62</t>
  </si>
  <si>
    <t>L 48-49</t>
  </si>
  <si>
    <t>W 66-65</t>
  </si>
  <si>
    <t>W 64-52</t>
  </si>
  <si>
    <t>Academy of Art</t>
  </si>
  <si>
    <t>W 111-78</t>
  </si>
  <si>
    <t>L 74-79</t>
  </si>
  <si>
    <t>W 97-73</t>
  </si>
  <si>
    <t>L 69-71</t>
  </si>
  <si>
    <t>L 62-78</t>
  </si>
  <si>
    <t>W 71-45</t>
  </si>
  <si>
    <t>L 70-72</t>
  </si>
  <si>
    <t>W 88-85</t>
  </si>
  <si>
    <t>W 73-59</t>
  </si>
  <si>
    <t>W 74-71</t>
  </si>
  <si>
    <t>W 105-61</t>
  </si>
  <si>
    <t>W 104-71</t>
  </si>
  <si>
    <t>L 73-89</t>
  </si>
  <si>
    <t>W 78-62</t>
  </si>
  <si>
    <t>23-8</t>
  </si>
  <si>
    <t>W 95-58</t>
  </si>
  <si>
    <t>W 86-77</t>
  </si>
  <si>
    <t>W 100-79</t>
  </si>
  <si>
    <t>W 98-63</t>
  </si>
  <si>
    <t>W 75-62</t>
  </si>
  <si>
    <t>L 63-83</t>
  </si>
  <si>
    <t>W 96-78</t>
  </si>
  <si>
    <t>W 60-52</t>
  </si>
  <si>
    <t>L 81-84</t>
  </si>
  <si>
    <t>W 81-65</t>
  </si>
  <si>
    <t>W 81-57</t>
  </si>
  <si>
    <t>W 66-43</t>
  </si>
  <si>
    <t>L 66-76</t>
  </si>
  <si>
    <t>L 84-87</t>
  </si>
  <si>
    <t>L 64-67</t>
  </si>
  <si>
    <t>W 76-50</t>
  </si>
  <si>
    <t>20-5</t>
  </si>
  <si>
    <t>L 63-68</t>
  </si>
  <si>
    <t>W 94-55</t>
  </si>
  <si>
    <t>W 89-49</t>
  </si>
  <si>
    <t>W 76-71</t>
  </si>
  <si>
    <t>W 78-61</t>
  </si>
  <si>
    <t>W 98-71</t>
  </si>
  <si>
    <t>W 70-55</t>
  </si>
  <si>
    <t>W 58-43</t>
  </si>
  <si>
    <t>W 93-73</t>
  </si>
  <si>
    <t>W 80-68</t>
  </si>
  <si>
    <t>W 73-62</t>
  </si>
  <si>
    <t>W 66-61</t>
  </si>
  <si>
    <t>W 67-53</t>
  </si>
  <si>
    <t>12-0</t>
  </si>
  <si>
    <t>13-0</t>
  </si>
  <si>
    <t>L 69-75</t>
  </si>
  <si>
    <t>W 81-71</t>
  </si>
  <si>
    <t>L 69-79</t>
  </si>
  <si>
    <t>W 61-58</t>
  </si>
  <si>
    <t>W 79-67</t>
  </si>
  <si>
    <t>W 78-56</t>
  </si>
  <si>
    <t>L 61-64</t>
  </si>
  <si>
    <t>W 79-72</t>
  </si>
  <si>
    <t>W 58-53</t>
  </si>
  <si>
    <t>L 63-72</t>
  </si>
  <si>
    <t>W 79-69</t>
  </si>
  <si>
    <t>W 62-60</t>
  </si>
  <si>
    <t>W 70-69</t>
  </si>
  <si>
    <t>L 71-91</t>
  </si>
  <si>
    <t>25-5</t>
  </si>
  <si>
    <t>OVER/UNDER TOT</t>
  </si>
  <si>
    <t>Over</t>
  </si>
  <si>
    <t>Under</t>
  </si>
  <si>
    <t>OU</t>
  </si>
  <si>
    <t>L 68-76</t>
  </si>
  <si>
    <t>W 70-52</t>
  </si>
  <si>
    <t>L 74-85</t>
  </si>
  <si>
    <t>W 68-65</t>
  </si>
  <si>
    <t>W 78-70</t>
  </si>
  <si>
    <t>W 89-77</t>
  </si>
  <si>
    <t>12-8</t>
  </si>
  <si>
    <t>L 60-71</t>
  </si>
  <si>
    <t>12-9</t>
  </si>
  <si>
    <t>13-9</t>
  </si>
  <si>
    <t>L 62-67</t>
  </si>
  <si>
    <t>13-10</t>
  </si>
  <si>
    <t>14-10</t>
  </si>
  <si>
    <t>L 60-65</t>
  </si>
  <si>
    <t>14-11</t>
  </si>
  <si>
    <t>15-11</t>
  </si>
  <si>
    <t>7-7</t>
  </si>
  <si>
    <t>W 65-58</t>
  </si>
  <si>
    <t>16-11</t>
  </si>
  <si>
    <t>16-12</t>
  </si>
  <si>
    <t>W 83-72</t>
  </si>
  <si>
    <t>17-12</t>
  </si>
  <si>
    <t>W 74-67</t>
  </si>
  <si>
    <t>18-12</t>
  </si>
  <si>
    <t>W 68-66</t>
  </si>
  <si>
    <t>19-12</t>
  </si>
  <si>
    <t>11-8</t>
  </si>
  <si>
    <t>W 75-45</t>
  </si>
  <si>
    <t>W 69-62</t>
  </si>
  <si>
    <t>W 56-54</t>
  </si>
  <si>
    <t>Covenant</t>
  </si>
  <si>
    <t>W 100-39</t>
  </si>
  <si>
    <t>L 66-68</t>
  </si>
  <si>
    <t>W 82-65</t>
  </si>
  <si>
    <t>W 85-64</t>
  </si>
  <si>
    <t>W 78-73</t>
  </si>
  <si>
    <t>Tennessee Wesleyan</t>
  </si>
  <si>
    <t>W 104-55</t>
  </si>
  <si>
    <t>L 76-87</t>
  </si>
  <si>
    <t>W 77-65</t>
  </si>
  <si>
    <t>W 82-52</t>
  </si>
  <si>
    <t>W 75-67</t>
  </si>
  <si>
    <t>W 85-67</t>
  </si>
  <si>
    <t>L 59-70</t>
  </si>
  <si>
    <t>W 72-64</t>
  </si>
  <si>
    <t>W 78-74</t>
  </si>
  <si>
    <t>W 71-60</t>
  </si>
  <si>
    <t>18-4</t>
  </si>
  <si>
    <t>L 72-80</t>
  </si>
  <si>
    <t>W 74-72</t>
  </si>
  <si>
    <t>W 65-47</t>
  </si>
  <si>
    <t>21-5</t>
  </si>
  <si>
    <t>W 64-58</t>
  </si>
  <si>
    <t>22-5</t>
  </si>
  <si>
    <t>L 75-80</t>
  </si>
  <si>
    <t>W 83-77</t>
  </si>
  <si>
    <t>23-7</t>
  </si>
  <si>
    <t>24-7</t>
  </si>
  <si>
    <t>W 71-66</t>
  </si>
  <si>
    <t>25-7</t>
  </si>
  <si>
    <t>W 106-73</t>
  </si>
  <si>
    <t>W 89-57</t>
  </si>
  <si>
    <t>W 86-69</t>
  </si>
  <si>
    <t>W 108-82</t>
  </si>
  <si>
    <t>W 109-61</t>
  </si>
  <si>
    <t>W 85-51</t>
  </si>
  <si>
    <t>W 75-74</t>
  </si>
  <si>
    <t>L 70-77</t>
  </si>
  <si>
    <t>L 83-87</t>
  </si>
  <si>
    <t>L 53-73</t>
  </si>
  <si>
    <t>W 94-75</t>
  </si>
  <si>
    <t>W 93-62</t>
  </si>
  <si>
    <t>W 92-71</t>
  </si>
  <si>
    <t>L 78-87</t>
  </si>
  <si>
    <t>W 83-74</t>
  </si>
  <si>
    <t>L 46-48</t>
  </si>
  <si>
    <t>W 68-51</t>
  </si>
  <si>
    <t>L 73-83</t>
  </si>
  <si>
    <t>L 86-90</t>
  </si>
  <si>
    <t>W 110-87</t>
  </si>
  <si>
    <t>W 98-75</t>
  </si>
  <si>
    <t>L 79-84</t>
  </si>
  <si>
    <t>W 86-60</t>
  </si>
  <si>
    <t>W 88-78</t>
  </si>
  <si>
    <t>W 82-61</t>
  </si>
  <si>
    <t>7:30 pm</t>
  </si>
  <si>
    <t>W 71-47</t>
  </si>
  <si>
    <t>W 92-53</t>
  </si>
  <si>
    <t>L 66-67</t>
  </si>
  <si>
    <t>L 51-71</t>
  </si>
  <si>
    <t>W 94-85</t>
  </si>
  <si>
    <t>W 86-51</t>
  </si>
  <si>
    <t>W 87-83</t>
  </si>
  <si>
    <t>L 79-83</t>
  </si>
  <si>
    <t>W 106-48</t>
  </si>
  <si>
    <t>W 88-63</t>
  </si>
  <si>
    <t>W 76-53</t>
  </si>
  <si>
    <t>W 68-53</t>
  </si>
  <si>
    <t>L 88-96</t>
  </si>
  <si>
    <t>L 65-81</t>
  </si>
  <si>
    <t>W 56-55</t>
  </si>
  <si>
    <t>W 59-56</t>
  </si>
  <si>
    <t>W 80-67</t>
  </si>
  <si>
    <t>W 74-57</t>
  </si>
  <si>
    <t>L 68-84</t>
  </si>
  <si>
    <t>W 79-74</t>
  </si>
  <si>
    <t>L 83-86</t>
  </si>
  <si>
    <t>W 60-55</t>
  </si>
  <si>
    <t>Brewton Parker College</t>
  </si>
  <si>
    <t>W 97-37</t>
  </si>
  <si>
    <t>W 83-64</t>
  </si>
  <si>
    <t>L 78-94</t>
  </si>
  <si>
    <t>W 74-66</t>
  </si>
  <si>
    <t>L 59-94</t>
  </si>
  <si>
    <t>L 77-83</t>
  </si>
  <si>
    <t>Voorhees</t>
  </si>
  <si>
    <t>W 80-51</t>
  </si>
  <si>
    <t>L 50-79</t>
  </si>
  <si>
    <t>Toccoa Falls</t>
  </si>
  <si>
    <t>W 92-44</t>
  </si>
  <si>
    <t>L 65-74</t>
  </si>
  <si>
    <t>L 60-61</t>
  </si>
  <si>
    <t>0-3</t>
  </si>
  <si>
    <t>L 68-72</t>
  </si>
  <si>
    <t>0-4</t>
  </si>
  <si>
    <t>W 68-64</t>
  </si>
  <si>
    <t>8-9</t>
  </si>
  <si>
    <t>8-10</t>
  </si>
  <si>
    <t>W 61-50</t>
  </si>
  <si>
    <t>10-10</t>
  </si>
  <si>
    <t>W 58-49</t>
  </si>
  <si>
    <t>11-10</t>
  </si>
  <si>
    <t>W 79-63</t>
  </si>
  <si>
    <t>12-10</t>
  </si>
  <si>
    <t>W 82-70</t>
  </si>
  <si>
    <t>15-10</t>
  </si>
  <si>
    <t>16-10</t>
  </si>
  <si>
    <t>W 69-67</t>
  </si>
  <si>
    <t>L 65-73</t>
  </si>
  <si>
    <t>L 53-68</t>
  </si>
  <si>
    <t>W 61-60</t>
  </si>
  <si>
    <t>W 84-76</t>
  </si>
  <si>
    <t>10-9</t>
  </si>
  <si>
    <t>11-9</t>
  </si>
  <si>
    <t>W 70-62</t>
  </si>
  <si>
    <t>W 72-57</t>
  </si>
  <si>
    <t>14-9</t>
  </si>
  <si>
    <t>L 49-58</t>
  </si>
  <si>
    <t>W 78-66</t>
  </si>
  <si>
    <t>L 60-62</t>
  </si>
  <si>
    <t>18-13</t>
  </si>
  <si>
    <t>W 73-60</t>
  </si>
  <si>
    <t>19-13</t>
  </si>
  <si>
    <t>W 93-80</t>
  </si>
  <si>
    <t>W 71-54</t>
  </si>
  <si>
    <t>W 90-79</t>
  </si>
  <si>
    <t>L 72-75</t>
  </si>
  <si>
    <t>W 90-85</t>
  </si>
  <si>
    <t>L 82-91</t>
  </si>
  <si>
    <t>W 70-68</t>
  </si>
  <si>
    <t>15-12</t>
  </si>
  <si>
    <t>15-13</t>
  </si>
  <si>
    <t>W 88-76</t>
  </si>
  <si>
    <t>16-13</t>
  </si>
  <si>
    <t>L 67-70</t>
  </si>
  <si>
    <t>W 87-80</t>
  </si>
  <si>
    <t>L 60-69</t>
  </si>
  <si>
    <t>W 71-62</t>
  </si>
  <si>
    <t>W 82-73</t>
  </si>
  <si>
    <t>L 76-82</t>
  </si>
  <si>
    <t>W 81-66</t>
  </si>
  <si>
    <t>W 84-72</t>
  </si>
  <si>
    <t>L 71-72</t>
  </si>
  <si>
    <t>W 87-73</t>
  </si>
  <si>
    <t>18-10</t>
  </si>
  <si>
    <t>L 87-92</t>
  </si>
  <si>
    <t>18-11</t>
  </si>
  <si>
    <t>Carver Bible College</t>
  </si>
  <si>
    <t>W 69-65</t>
  </si>
  <si>
    <t>L 72-74</t>
  </si>
  <si>
    <t>W 81-48</t>
  </si>
  <si>
    <t>W 75-72</t>
  </si>
  <si>
    <t>W 66-57</t>
  </si>
  <si>
    <t>L 57-62</t>
  </si>
  <si>
    <t>W 73-65</t>
  </si>
  <si>
    <t>L 59-69</t>
  </si>
  <si>
    <t>L 63-82</t>
  </si>
  <si>
    <t>W 67-63</t>
  </si>
  <si>
    <t>L 62-66</t>
  </si>
  <si>
    <t>W 67-61</t>
  </si>
  <si>
    <t>W 59-53</t>
  </si>
  <si>
    <t>L 61-66</t>
  </si>
  <si>
    <t>19-10</t>
  </si>
  <si>
    <t>20-10</t>
  </si>
  <si>
    <t>W 66-45</t>
  </si>
  <si>
    <t>L 70-75</t>
  </si>
  <si>
    <t>L 69-78</t>
  </si>
  <si>
    <t>L 58-67</t>
  </si>
  <si>
    <t>10-11</t>
  </si>
  <si>
    <t>L 77-80</t>
  </si>
  <si>
    <t>W 78-77</t>
  </si>
  <si>
    <t>W 82-69</t>
  </si>
  <si>
    <t>13-13</t>
  </si>
  <si>
    <t>L 58-65</t>
  </si>
  <si>
    <t>W 71-68</t>
  </si>
  <si>
    <t>Presentation College</t>
  </si>
  <si>
    <t>W 99-58</t>
  </si>
  <si>
    <t>L 69-74</t>
  </si>
  <si>
    <t>L 57-68</t>
  </si>
  <si>
    <t>W 81-60</t>
  </si>
  <si>
    <t>17-10</t>
  </si>
  <si>
    <t>17-11</t>
  </si>
  <si>
    <t>W 92-87</t>
  </si>
  <si>
    <t>L 55-66</t>
  </si>
  <si>
    <t>W 64-55</t>
  </si>
  <si>
    <t>W 64-61</t>
  </si>
  <si>
    <t>L 72-84</t>
  </si>
  <si>
    <t>L 55-63</t>
  </si>
  <si>
    <t>W 80-77</t>
  </si>
  <si>
    <t>W 111-44</t>
  </si>
  <si>
    <t>W 83-75</t>
  </si>
  <si>
    <t>W 91-82</t>
  </si>
  <si>
    <t>W 85-71</t>
  </si>
  <si>
    <t>L 75-86</t>
  </si>
  <si>
    <t>19-11</t>
  </si>
  <si>
    <t>W 73-69</t>
  </si>
  <si>
    <t>W 78-49</t>
  </si>
  <si>
    <t>W 54-53</t>
  </si>
  <si>
    <t>W 81-76</t>
  </si>
  <si>
    <t>W 75-65</t>
  </si>
  <si>
    <t>W 72-56</t>
  </si>
  <si>
    <t>L 71-81</t>
  </si>
  <si>
    <t>1-5</t>
  </si>
  <si>
    <t>L 64-75</t>
  </si>
  <si>
    <t>L 59-71</t>
  </si>
  <si>
    <t>12-11</t>
  </si>
  <si>
    <t>12-12</t>
  </si>
  <si>
    <t>13-12</t>
  </si>
  <si>
    <t>L 67-68</t>
  </si>
  <si>
    <t>13-15</t>
  </si>
  <si>
    <t>W 95-60</t>
  </si>
  <si>
    <t>L 72-77</t>
  </si>
  <si>
    <t>L 70-74</t>
  </si>
  <si>
    <t>W 79-78</t>
  </si>
  <si>
    <t>W 87-63</t>
  </si>
  <si>
    <t>L 66-73</t>
  </si>
  <si>
    <t>L 64-70</t>
  </si>
  <si>
    <t>5-10</t>
  </si>
  <si>
    <t>5-11</t>
  </si>
  <si>
    <t>L 60-67</t>
  </si>
  <si>
    <t>6-13</t>
  </si>
  <si>
    <t>W 89-72</t>
  </si>
  <si>
    <t>L 58-75</t>
  </si>
  <si>
    <t>3-9</t>
  </si>
  <si>
    <t>4-10</t>
  </si>
  <si>
    <t>L 54-59</t>
  </si>
  <si>
    <t>W 90-67</t>
  </si>
  <si>
    <t>L 64-66</t>
  </si>
  <si>
    <t>W 70-66</t>
  </si>
  <si>
    <t>L 62-71</t>
  </si>
  <si>
    <t>W 81-55</t>
  </si>
  <si>
    <t>W 67-54</t>
  </si>
  <si>
    <t>L 51-59</t>
  </si>
  <si>
    <t>L 66-80</t>
  </si>
  <si>
    <t>W 85-55</t>
  </si>
  <si>
    <t>W 86-78</t>
  </si>
  <si>
    <t>W 71-70</t>
  </si>
  <si>
    <t>W 81-77</t>
  </si>
  <si>
    <t>W 67-62</t>
  </si>
  <si>
    <t>W 78-72</t>
  </si>
  <si>
    <t>W 85-79</t>
  </si>
  <si>
    <t>W 80-73</t>
  </si>
  <si>
    <t>W 85-61</t>
  </si>
  <si>
    <t>W 72-59</t>
  </si>
  <si>
    <t>W 79-53</t>
  </si>
  <si>
    <t>W 67-50</t>
  </si>
  <si>
    <t>W 76-72</t>
  </si>
  <si>
    <t>20-11</t>
  </si>
  <si>
    <t>21-11</t>
  </si>
  <si>
    <t>W 66-58</t>
  </si>
  <si>
    <t>L 57-77</t>
  </si>
  <si>
    <t>L 65-71</t>
  </si>
  <si>
    <t>W 70-56</t>
  </si>
  <si>
    <t>W 73-55</t>
  </si>
  <si>
    <t>W 69-55</t>
  </si>
  <si>
    <t>W 72-65</t>
  </si>
  <si>
    <t>L 61-69</t>
  </si>
  <si>
    <t>W 71-64</t>
  </si>
  <si>
    <t>W 78-76</t>
  </si>
  <si>
    <t>L 78-86</t>
  </si>
  <si>
    <t>W 74-73</t>
  </si>
  <si>
    <t>W 84-61</t>
  </si>
  <si>
    <t>L 79-85</t>
  </si>
  <si>
    <t>14-12</t>
  </si>
  <si>
    <t>L 84-89</t>
  </si>
  <si>
    <t>W 73-63</t>
  </si>
  <si>
    <t>L 68-81</t>
  </si>
  <si>
    <t>W 77-71</t>
  </si>
  <si>
    <t>W 76-73</t>
  </si>
  <si>
    <t>L 68-78</t>
  </si>
  <si>
    <t>W 83-73</t>
  </si>
  <si>
    <t>W 89-84</t>
  </si>
  <si>
    <t>21-10</t>
  </si>
  <si>
    <t>Lake Erie College</t>
  </si>
  <si>
    <t>W 86-53</t>
  </si>
  <si>
    <t>L 52-96</t>
  </si>
  <si>
    <t>L 63-74</t>
  </si>
  <si>
    <t>L 76-78</t>
  </si>
  <si>
    <t>L 76-85</t>
  </si>
  <si>
    <t>W 86-73</t>
  </si>
  <si>
    <t>L 75-85</t>
  </si>
  <si>
    <t>L 48-66</t>
  </si>
  <si>
    <t>W 72-69</t>
  </si>
  <si>
    <t>W 90-72</t>
  </si>
  <si>
    <t>W 72-58</t>
  </si>
  <si>
    <t>W 75-73</t>
  </si>
  <si>
    <t>L 87-90</t>
  </si>
  <si>
    <t>W 73-45</t>
  </si>
  <si>
    <t>W 97-81</t>
  </si>
  <si>
    <t>W 75-63</t>
  </si>
  <si>
    <t>W 90-59</t>
  </si>
  <si>
    <t>L 57-60</t>
  </si>
  <si>
    <t>W 84-71</t>
  </si>
  <si>
    <t>17-13</t>
  </si>
  <si>
    <t>L 56-67</t>
  </si>
  <si>
    <t>W 75-61</t>
  </si>
  <si>
    <t>W 80-70</t>
  </si>
  <si>
    <t>W 90-81</t>
  </si>
  <si>
    <t>W 72-70</t>
  </si>
  <si>
    <t>W 71-67</t>
  </si>
  <si>
    <t>W 85-69</t>
  </si>
  <si>
    <t>W 97-63</t>
  </si>
  <si>
    <t>W 86-74</t>
  </si>
  <si>
    <t>W 84-57</t>
  </si>
  <si>
    <t>W 92-50</t>
  </si>
  <si>
    <t>W 107-54</t>
  </si>
  <si>
    <t>W 95-49</t>
  </si>
  <si>
    <t>W 93-63</t>
  </si>
  <si>
    <t>W 117-83</t>
  </si>
  <si>
    <t>W 110-84</t>
  </si>
  <si>
    <t>W 115-83</t>
  </si>
  <si>
    <t>W 89-55</t>
  </si>
  <si>
    <t>W 104-72</t>
  </si>
  <si>
    <t>W 92-62</t>
  </si>
  <si>
    <t>W 90-57</t>
  </si>
  <si>
    <t>W 89-51</t>
  </si>
  <si>
    <t>W 86-66</t>
  </si>
  <si>
    <t>W 89-73</t>
  </si>
  <si>
    <t>L 57-67</t>
  </si>
  <si>
    <t>24-3</t>
  </si>
  <si>
    <t>24-8</t>
  </si>
  <si>
    <t>Wheeling Jesuit</t>
  </si>
  <si>
    <t>W 82-54</t>
  </si>
  <si>
    <t>L 68-77</t>
  </si>
  <si>
    <t>L 61-79</t>
  </si>
  <si>
    <t>W 68-67</t>
  </si>
  <si>
    <t>W 74-70</t>
  </si>
  <si>
    <t>W 87-78</t>
  </si>
  <si>
    <t>L 68-74</t>
  </si>
  <si>
    <t>W 75-71</t>
  </si>
  <si>
    <t>L 85-93</t>
  </si>
  <si>
    <t>W 71-57</t>
  </si>
  <si>
    <t>L 81-90</t>
  </si>
  <si>
    <t>W 86-62</t>
  </si>
  <si>
    <t>L 63-75</t>
  </si>
  <si>
    <t>W 70-60</t>
  </si>
  <si>
    <t>W 102-98</t>
  </si>
  <si>
    <t>W 81-70</t>
  </si>
  <si>
    <t>W 84-77</t>
  </si>
  <si>
    <t>W 96-74</t>
  </si>
  <si>
    <t>L 75-78</t>
  </si>
  <si>
    <t>L 60-72</t>
  </si>
  <si>
    <t>W 77-76</t>
  </si>
  <si>
    <t>L 85-88</t>
  </si>
  <si>
    <t>W 79-60</t>
  </si>
  <si>
    <t>L 58-74</t>
  </si>
  <si>
    <t>W 87-68</t>
  </si>
  <si>
    <t>W 67-58</t>
  </si>
  <si>
    <t>W 73-64</t>
  </si>
  <si>
    <t>W 62-50</t>
  </si>
  <si>
    <t>W 60-58</t>
  </si>
  <si>
    <t>W 80-59</t>
  </si>
  <si>
    <t>CSU Stanislaus</t>
  </si>
  <si>
    <t>W 76-39</t>
  </si>
  <si>
    <t>L 53-63</t>
  </si>
  <si>
    <t>W 75-58</t>
  </si>
  <si>
    <t>W 87-60</t>
  </si>
  <si>
    <t>L 43-52</t>
  </si>
  <si>
    <t>W 77-62</t>
  </si>
  <si>
    <t>W 75-54</t>
  </si>
  <si>
    <t>W 86-57</t>
  </si>
  <si>
    <t>W 69-64</t>
  </si>
  <si>
    <t>W 60-46</t>
  </si>
  <si>
    <t>W 67-57</t>
  </si>
  <si>
    <t>W 79-56</t>
  </si>
  <si>
    <t>26-7</t>
  </si>
  <si>
    <t>L 89-95</t>
  </si>
  <si>
    <t>W 87-77</t>
  </si>
  <si>
    <t>L 80-85</t>
  </si>
  <si>
    <t>L 66-69</t>
  </si>
  <si>
    <t>W 78-69</t>
  </si>
  <si>
    <t>22-11</t>
  </si>
  <si>
    <t>L 60-75</t>
  </si>
  <si>
    <t>L 60-76</t>
  </si>
  <si>
    <t>4-9</t>
  </si>
  <si>
    <t>L 68-73</t>
  </si>
  <si>
    <t>0-5</t>
  </si>
  <si>
    <t>L 76-80</t>
  </si>
  <si>
    <t>0-6</t>
  </si>
  <si>
    <t>0-7</t>
  </si>
  <si>
    <t>L 58-71</t>
  </si>
  <si>
    <t>W 92-85</t>
  </si>
  <si>
    <t>1-11</t>
  </si>
  <si>
    <t>L 68-70</t>
  </si>
  <si>
    <t>L 74-84</t>
  </si>
  <si>
    <t>L 71-93</t>
  </si>
  <si>
    <t>L 73-81</t>
  </si>
  <si>
    <t>L 74-75</t>
  </si>
  <si>
    <t>W 59-48</t>
  </si>
  <si>
    <t>W 68-58</t>
  </si>
  <si>
    <t>Moravian University</t>
  </si>
  <si>
    <t>L 72-83</t>
  </si>
  <si>
    <t>W 67-66</t>
  </si>
  <si>
    <t>L 77-82</t>
  </si>
  <si>
    <t>W 82-76</t>
  </si>
  <si>
    <t>L 62-69</t>
  </si>
  <si>
    <t>L 57-69</t>
  </si>
  <si>
    <t>L 96-99</t>
  </si>
  <si>
    <t>20-12</t>
  </si>
  <si>
    <t>L 71-79</t>
  </si>
  <si>
    <t>W 78-54</t>
  </si>
  <si>
    <t>L 59-63</t>
  </si>
  <si>
    <t>W 76-61</t>
  </si>
  <si>
    <t>L 61-71</t>
  </si>
  <si>
    <t>W 89-75</t>
  </si>
  <si>
    <t>W 74-64</t>
  </si>
  <si>
    <t>W 70-67</t>
  </si>
  <si>
    <t>W 59-54</t>
  </si>
  <si>
    <t>L 77-81</t>
  </si>
  <si>
    <t>W 66-62</t>
  </si>
  <si>
    <t>W 75-60</t>
  </si>
  <si>
    <t>W 84-65</t>
  </si>
  <si>
    <t>W 68-61</t>
  </si>
  <si>
    <t>L 88-104</t>
  </si>
  <si>
    <t>W 91-74</t>
  </si>
  <si>
    <t>W 99-62</t>
  </si>
  <si>
    <t>W 102-75</t>
  </si>
  <si>
    <t>W 99-90</t>
  </si>
  <si>
    <t>Minnesota Morris</t>
  </si>
  <si>
    <t>W 112-47</t>
  </si>
  <si>
    <t>L 84-98</t>
  </si>
  <si>
    <t>W 90-86</t>
  </si>
  <si>
    <t>W 95-86</t>
  </si>
  <si>
    <t>W 92-77</t>
  </si>
  <si>
    <t>W 93-75</t>
  </si>
  <si>
    <t>W 96-61</t>
  </si>
  <si>
    <t>W 70-64</t>
  </si>
  <si>
    <t>W 89-79</t>
  </si>
  <si>
    <t>14-0</t>
  </si>
  <si>
    <t>W 91-66</t>
  </si>
  <si>
    <t>15-0</t>
  </si>
  <si>
    <t>16-0</t>
  </si>
  <si>
    <t>W 106-102</t>
  </si>
  <si>
    <t>17-0</t>
  </si>
  <si>
    <t>W 86-75</t>
  </si>
  <si>
    <t>27-4</t>
  </si>
  <si>
    <t>18-0</t>
  </si>
  <si>
    <t>28-4</t>
  </si>
  <si>
    <t>19-0</t>
  </si>
  <si>
    <t>L 57-61</t>
  </si>
  <si>
    <t>L 76-81</t>
  </si>
  <si>
    <t>8-11</t>
  </si>
  <si>
    <t>W 69-56</t>
  </si>
  <si>
    <t>L 55-67</t>
  </si>
  <si>
    <t>L 61-72</t>
  </si>
  <si>
    <t>W 69-61</t>
  </si>
  <si>
    <t>L 60-70</t>
  </si>
  <si>
    <t>L 78-82</t>
  </si>
  <si>
    <t>W 63-59</t>
  </si>
  <si>
    <t>L 53-54</t>
  </si>
  <si>
    <t>L 56-57</t>
  </si>
  <si>
    <t>W 59-57</t>
  </si>
  <si>
    <t>W 64-53</t>
  </si>
  <si>
    <t>8-14</t>
  </si>
  <si>
    <t>L 62-68</t>
  </si>
  <si>
    <t>L 64-85</t>
  </si>
  <si>
    <t>W 76-68</t>
  </si>
  <si>
    <t>W 93-70</t>
  </si>
  <si>
    <t>L 65-68</t>
  </si>
  <si>
    <t>W 90-80</t>
  </si>
  <si>
    <t>W 89-76</t>
  </si>
  <si>
    <t>L 65-75</t>
  </si>
  <si>
    <t>L 56-72</t>
  </si>
  <si>
    <t>L 64-82</t>
  </si>
  <si>
    <t>L 61-76</t>
  </si>
  <si>
    <t>L 61-70</t>
  </si>
  <si>
    <t>W 80-69</t>
  </si>
  <si>
    <t>5-12</t>
  </si>
  <si>
    <t>14-15</t>
  </si>
  <si>
    <t>15-15</t>
  </si>
  <si>
    <t>16-15</t>
  </si>
  <si>
    <t>W 79-65</t>
  </si>
  <si>
    <t>L 74-83</t>
  </si>
  <si>
    <t>L 70-84</t>
  </si>
  <si>
    <t>L 83-91</t>
  </si>
  <si>
    <t>L 76-89</t>
  </si>
  <si>
    <t>Spread</t>
  </si>
  <si>
    <t>STANDARD D</t>
  </si>
  <si>
    <t>Spread Win %</t>
  </si>
  <si>
    <t>L 67-79</t>
  </si>
  <si>
    <t>1-6</t>
  </si>
  <si>
    <t>L 65-76</t>
  </si>
  <si>
    <t>7-13</t>
  </si>
  <si>
    <t>L 59-65</t>
  </si>
  <si>
    <t>L 58-79</t>
  </si>
  <si>
    <t>L 76-88</t>
  </si>
  <si>
    <t>W 72-66</t>
  </si>
  <si>
    <t>L 74-80</t>
  </si>
  <si>
    <t>11-11</t>
  </si>
  <si>
    <t>13-11</t>
  </si>
  <si>
    <t>W 84-78</t>
  </si>
  <si>
    <t>14-13</t>
  </si>
  <si>
    <t>WINNER</t>
  </si>
  <si>
    <t>L 69-72</t>
  </si>
  <si>
    <t>W 61-59</t>
  </si>
  <si>
    <t>L 58-62</t>
  </si>
  <si>
    <t>W 63-55</t>
  </si>
  <si>
    <t>11-12</t>
  </si>
  <si>
    <t>L 57-63</t>
  </si>
  <si>
    <t>L 67-72</t>
  </si>
  <si>
    <t>W 63-57</t>
  </si>
  <si>
    <t>W 77-67</t>
  </si>
  <si>
    <t>W 78-71</t>
  </si>
  <si>
    <t>L 69-76</t>
  </si>
  <si>
    <t>W 68-49</t>
  </si>
  <si>
    <t>L 51-52</t>
  </si>
  <si>
    <t>W 82-74</t>
  </si>
  <si>
    <t>L 48-72</t>
  </si>
  <si>
    <t>W 65-54</t>
  </si>
  <si>
    <t>W 63-54</t>
  </si>
  <si>
    <t>W 83-54</t>
  </si>
  <si>
    <t>W 77-48</t>
  </si>
  <si>
    <t>W 62-51</t>
  </si>
  <si>
    <t>W 87-48</t>
  </si>
  <si>
    <t>W 69-66</t>
  </si>
  <si>
    <t>W 57-50</t>
  </si>
  <si>
    <t>W 54-51</t>
  </si>
  <si>
    <t>W 66-59</t>
  </si>
  <si>
    <t>W 81-68</t>
  </si>
  <si>
    <t>L 59-78</t>
  </si>
  <si>
    <t>L 62-75</t>
  </si>
  <si>
    <t>W 76-69</t>
  </si>
  <si>
    <t>L 64-78</t>
  </si>
  <si>
    <t>W 68-60</t>
  </si>
  <si>
    <t>W 76-75</t>
  </si>
  <si>
    <t>L 65-79</t>
  </si>
  <si>
    <t>L 58-68</t>
  </si>
  <si>
    <t>W 63-60</t>
  </si>
  <si>
    <t>7-14</t>
  </si>
  <si>
    <t>W 77-70</t>
  </si>
  <si>
    <t>L 70-71</t>
  </si>
  <si>
    <t>W 78-67</t>
  </si>
  <si>
    <t>W 70-47</t>
  </si>
  <si>
    <t>W 72-54</t>
  </si>
  <si>
    <t>L 50-63</t>
  </si>
  <si>
    <t>Postponed</t>
  </si>
  <si>
    <t>L 58-61</t>
  </si>
  <si>
    <t>W 65-59</t>
  </si>
  <si>
    <t>W 63-50</t>
  </si>
  <si>
    <t>W 69-54</t>
  </si>
  <si>
    <t>L 86-88</t>
  </si>
  <si>
    <t>W 82-53</t>
  </si>
  <si>
    <t>Fisher College</t>
  </si>
  <si>
    <t>W 122-54</t>
  </si>
  <si>
    <t>L 64-83</t>
  </si>
  <si>
    <t>L 70-93</t>
  </si>
  <si>
    <t>L 75-81</t>
  </si>
  <si>
    <t>L 61-63</t>
  </si>
  <si>
    <t>L 44-111</t>
  </si>
  <si>
    <t>L 58-73</t>
  </si>
  <si>
    <t>W 76-59</t>
  </si>
  <si>
    <t>W 85-68</t>
  </si>
  <si>
    <t>W 88-81</t>
  </si>
  <si>
    <t>W 89-82</t>
  </si>
  <si>
    <t>W 99-86</t>
  </si>
  <si>
    <t>L 88-99</t>
  </si>
  <si>
    <t>W 105-93</t>
  </si>
  <si>
    <t>W 82-67</t>
  </si>
  <si>
    <t>20-13</t>
  </si>
  <si>
    <t>W 81-67</t>
  </si>
  <si>
    <t>L 51-62</t>
  </si>
  <si>
    <t>1-7</t>
  </si>
  <si>
    <t>L 57-84</t>
  </si>
  <si>
    <t>1-8</t>
  </si>
  <si>
    <t>1-9</t>
  </si>
  <si>
    <t>1-10</t>
  </si>
  <si>
    <t>L 62-65</t>
  </si>
  <si>
    <t>W 60-57</t>
  </si>
  <si>
    <t>W 79-73</t>
  </si>
  <si>
    <t>St. Mary's (TX)</t>
  </si>
  <si>
    <t>L 71-74</t>
  </si>
  <si>
    <t>L 64-81</t>
  </si>
  <si>
    <t>L 53-62</t>
  </si>
  <si>
    <t>L 75-84</t>
  </si>
  <si>
    <t>L 63-76</t>
  </si>
  <si>
    <t>W 69-60</t>
  </si>
  <si>
    <t>L 66-83</t>
  </si>
  <si>
    <t>L 61-80</t>
  </si>
  <si>
    <t>W 84-79</t>
  </si>
  <si>
    <t>W 83-58</t>
  </si>
  <si>
    <t>W 62-53</t>
  </si>
  <si>
    <t>W 74-56</t>
  </si>
  <si>
    <t>L 61-78</t>
  </si>
  <si>
    <t>L 54-57</t>
  </si>
  <si>
    <t>L 71-88</t>
  </si>
  <si>
    <t>L 73-75</t>
  </si>
  <si>
    <t>W 57-54</t>
  </si>
  <si>
    <t>L 55-70</t>
  </si>
  <si>
    <t>W 83-56</t>
  </si>
  <si>
    <t>L 54-70</t>
  </si>
  <si>
    <t>L 71-77</t>
  </si>
  <si>
    <t>L 69-80</t>
  </si>
  <si>
    <t>L 52-54</t>
  </si>
  <si>
    <t>1:00 pm</t>
  </si>
  <si>
    <t>L 81-86</t>
  </si>
  <si>
    <t>L 57-73</t>
  </si>
  <si>
    <t>L 66-85</t>
  </si>
  <si>
    <t>L 56-64</t>
  </si>
  <si>
    <t>L 87-89</t>
  </si>
  <si>
    <t>W 62-57</t>
  </si>
  <si>
    <t>W 87-69</t>
  </si>
  <si>
    <t>L 60-68</t>
  </si>
  <si>
    <t>3:00 pm</t>
  </si>
  <si>
    <t>L 56-78</t>
  </si>
  <si>
    <t>W 87-84</t>
  </si>
  <si>
    <t>W 58-55</t>
  </si>
  <si>
    <t>L 52-66</t>
  </si>
  <si>
    <t>Chaminade</t>
  </si>
  <si>
    <t>W 73-49</t>
  </si>
  <si>
    <t>W 84-56</t>
  </si>
  <si>
    <t>W 66-51</t>
  </si>
  <si>
    <t>W 83-61</t>
  </si>
  <si>
    <t>L 63-86</t>
  </si>
  <si>
    <t>L 91-94</t>
  </si>
  <si>
    <t>W 81-74</t>
  </si>
  <si>
    <t>L 63-95</t>
  </si>
  <si>
    <t>L 58-63</t>
  </si>
  <si>
    <t>W 81-75</t>
  </si>
  <si>
    <t>W 79-68</t>
  </si>
  <si>
    <t>W 79-61</t>
  </si>
  <si>
    <t>W 77-61</t>
  </si>
  <si>
    <t>W 70-43</t>
  </si>
  <si>
    <t>L 56-66</t>
  </si>
  <si>
    <t>L 57-72</t>
  </si>
  <si>
    <t>W 60-56</t>
  </si>
  <si>
    <t>L 60-87</t>
  </si>
  <si>
    <t>W 90-71</t>
  </si>
  <si>
    <t>W 78-44</t>
  </si>
  <si>
    <t>W 67-55</t>
  </si>
  <si>
    <t>L 58-70</t>
  </si>
  <si>
    <t>L 63-64</t>
  </si>
  <si>
    <t>L 68-71</t>
  </si>
  <si>
    <t>L 79-82</t>
  </si>
  <si>
    <t>L 71-82</t>
  </si>
  <si>
    <t>W 67-51</t>
  </si>
  <si>
    <t>W 83-70</t>
  </si>
  <si>
    <t>W 88-74</t>
  </si>
  <si>
    <t>L 74-90</t>
  </si>
  <si>
    <t>W 73-52</t>
  </si>
  <si>
    <t>W 57-56</t>
  </si>
  <si>
    <t>W 74-69</t>
  </si>
  <si>
    <t>L 65-69</t>
  </si>
  <si>
    <t>W 87-76</t>
  </si>
  <si>
    <t>W 64-56</t>
  </si>
  <si>
    <t>W 84-63</t>
  </si>
  <si>
    <t>L 50-76</t>
  </si>
  <si>
    <t>L 66-79</t>
  </si>
  <si>
    <t>L 62-64</t>
  </si>
  <si>
    <t>W 84-59</t>
  </si>
  <si>
    <t>L 80-83</t>
  </si>
  <si>
    <t>W 92-84</t>
  </si>
  <si>
    <t>L 53-59</t>
  </si>
  <si>
    <t>L 67-85</t>
  </si>
  <si>
    <t>W 61-57</t>
  </si>
  <si>
    <t>L 45-77</t>
  </si>
  <si>
    <t>L 62-83</t>
  </si>
  <si>
    <t>L 57-94</t>
  </si>
  <si>
    <t>W 73-72</t>
  </si>
  <si>
    <t>W 68-56</t>
  </si>
  <si>
    <t>W 100-77</t>
  </si>
  <si>
    <t>W 61-56</t>
  </si>
  <si>
    <t>L 77-84</t>
  </si>
  <si>
    <t>W 89-85</t>
  </si>
  <si>
    <t>L 72-81</t>
  </si>
  <si>
    <t>L 61-75</t>
  </si>
  <si>
    <t>11:00 am</t>
  </si>
  <si>
    <t>W 81-73</t>
  </si>
  <si>
    <t>L 63-66</t>
  </si>
  <si>
    <t>25-6</t>
  </si>
  <si>
    <t>Central Mich +17.5</t>
  </si>
  <si>
    <t>W 85-49</t>
  </si>
  <si>
    <t>W 76-44</t>
  </si>
  <si>
    <t>W 70-35</t>
  </si>
  <si>
    <t>L 110-112</t>
  </si>
  <si>
    <t>W 68-55</t>
  </si>
  <si>
    <t>L 59-64</t>
  </si>
  <si>
    <t>L 57-74</t>
  </si>
  <si>
    <t>W 77-49</t>
  </si>
  <si>
    <t>L 65-67</t>
  </si>
  <si>
    <t>W 102-67</t>
  </si>
  <si>
    <t>W 87-50</t>
  </si>
  <si>
    <t>L 71-85</t>
  </si>
  <si>
    <t>L 67-83</t>
  </si>
  <si>
    <t>W 87-70</t>
  </si>
  <si>
    <t>Indiana +3.5</t>
  </si>
  <si>
    <t>Indiana @ Mich Over 136.5</t>
  </si>
  <si>
    <t>W 74-52</t>
  </si>
  <si>
    <t>W 87-66</t>
  </si>
  <si>
    <t>W 67-44</t>
  </si>
  <si>
    <t>W 72-71</t>
  </si>
  <si>
    <t>W 85-73</t>
  </si>
  <si>
    <t>Fordham +5.5</t>
  </si>
  <si>
    <t>W 87-62</t>
  </si>
  <si>
    <t>L 55-56</t>
  </si>
  <si>
    <t>W 63-62</t>
  </si>
  <si>
    <t>W 81-80</t>
  </si>
  <si>
    <t>W 80-61</t>
  </si>
  <si>
    <t>W 86-81</t>
  </si>
  <si>
    <t>Florida @ Texas A&amp;M Over 133.5</t>
  </si>
  <si>
    <t>L 53-64</t>
  </si>
  <si>
    <t>26-5</t>
  </si>
  <si>
    <t>Syracuse @ Duke Under 150.5</t>
  </si>
  <si>
    <t>Syracuse +14.5</t>
  </si>
  <si>
    <t>W 70-59</t>
  </si>
  <si>
    <t>W 92-64</t>
  </si>
  <si>
    <t>W 69-58</t>
  </si>
  <si>
    <t>L 40-58</t>
  </si>
  <si>
    <t>W 57-53</t>
  </si>
  <si>
    <t>W 70-53</t>
  </si>
  <si>
    <t>L 56-88</t>
  </si>
  <si>
    <t>W 86-82</t>
  </si>
  <si>
    <t>W 71-52</t>
  </si>
  <si>
    <t>22-3</t>
  </si>
  <si>
    <t>W 99-92</t>
  </si>
  <si>
    <t>23-3</t>
  </si>
  <si>
    <t>Providence ML</t>
  </si>
  <si>
    <t>W 90-55</t>
  </si>
  <si>
    <t>L 64-76</t>
  </si>
  <si>
    <t>W 59-58</t>
  </si>
  <si>
    <t>W 59-44</t>
  </si>
  <si>
    <t>L 50-73</t>
  </si>
  <si>
    <t>L 69-82</t>
  </si>
  <si>
    <t>L 51-54</t>
  </si>
  <si>
    <t>12:30 pm</t>
  </si>
  <si>
    <t>TCU +5.5</t>
  </si>
  <si>
    <t>TCU @ Texas Over 125.5</t>
  </si>
  <si>
    <t>W 89-61</t>
  </si>
  <si>
    <t>28-3</t>
  </si>
  <si>
    <t>Stanford +14.5</t>
  </si>
  <si>
    <t>Point Park</t>
  </si>
  <si>
    <t>W 100-58</t>
  </si>
  <si>
    <t>L 64-65</t>
  </si>
  <si>
    <t>W 74-54</t>
  </si>
  <si>
    <t>W 102-64</t>
  </si>
  <si>
    <t>W 102-46</t>
  </si>
  <si>
    <t>W 99-38</t>
  </si>
  <si>
    <t>L 43-63</t>
  </si>
  <si>
    <t>L 45-57</t>
  </si>
  <si>
    <t>W 88-86</t>
  </si>
  <si>
    <t>W 66-48</t>
  </si>
  <si>
    <t>L 63-69</t>
  </si>
  <si>
    <t>W 46-44</t>
  </si>
  <si>
    <t>L 76-84</t>
  </si>
  <si>
    <t>W 67-48</t>
  </si>
  <si>
    <t>W 82-68</t>
  </si>
  <si>
    <t>W 91-83</t>
  </si>
  <si>
    <t>L 90-94</t>
  </si>
  <si>
    <t>Rocky Mountain</t>
  </si>
  <si>
    <t>L 74-91</t>
  </si>
  <si>
    <t>L 78-81</t>
  </si>
  <si>
    <t>L 75-77</t>
  </si>
  <si>
    <t>SAGU American Indian College</t>
  </si>
  <si>
    <t>W 124-73</t>
  </si>
  <si>
    <t>W 60-40</t>
  </si>
  <si>
    <t>W 92-72</t>
  </si>
  <si>
    <t>W 69-53</t>
  </si>
  <si>
    <t>W 89-59</t>
  </si>
  <si>
    <t>L 61-62</t>
  </si>
  <si>
    <t>Sac State @ Montana St Over 132.5</t>
  </si>
  <si>
    <t>W 64-63</t>
  </si>
  <si>
    <t>L 71-80</t>
  </si>
  <si>
    <t>W 88-56</t>
  </si>
  <si>
    <t>L 82-83</t>
  </si>
  <si>
    <t>L 80-91</t>
  </si>
  <si>
    <t>W 85-77</t>
  </si>
  <si>
    <t>Marquette ML</t>
  </si>
  <si>
    <t>L 58-59</t>
  </si>
  <si>
    <t>W 94-78</t>
  </si>
  <si>
    <t>W 78-75</t>
  </si>
  <si>
    <t>W 76-63</t>
  </si>
  <si>
    <t>W 93-82</t>
  </si>
  <si>
    <t>W 85-74</t>
  </si>
  <si>
    <t>W 85-58</t>
  </si>
  <si>
    <t>L 54-61</t>
  </si>
  <si>
    <t>W 75-57</t>
  </si>
  <si>
    <t>17-14</t>
  </si>
  <si>
    <t>18-14</t>
  </si>
  <si>
    <t>W 85-83</t>
  </si>
  <si>
    <t>L 57-66</t>
  </si>
  <si>
    <t>L 74-78</t>
  </si>
  <si>
    <t>W 83-80</t>
  </si>
  <si>
    <t>W 89-87</t>
  </si>
  <si>
    <t>U Mass @ Geo Wshgtn Under 149.5</t>
  </si>
  <si>
    <t>W 86-49</t>
  </si>
  <si>
    <t>W 77-64</t>
  </si>
  <si>
    <t>W 66-46</t>
  </si>
  <si>
    <t>W 90-74</t>
  </si>
  <si>
    <t>W 84-73</t>
  </si>
  <si>
    <t>L 74-87</t>
  </si>
  <si>
    <t>W 90-46</t>
  </si>
  <si>
    <t>W 83-59</t>
  </si>
  <si>
    <t>W 90-78</t>
  </si>
  <si>
    <t>L 60-86</t>
  </si>
  <si>
    <t>L 70-87</t>
  </si>
  <si>
    <t>L 64-93</t>
  </si>
  <si>
    <t>Jarvis Christian</t>
  </si>
  <si>
    <t>W 91-61</t>
  </si>
  <si>
    <t>LSU Shreveport</t>
  </si>
  <si>
    <t>Crowley's Ridge College</t>
  </si>
  <si>
    <t>W 99-56</t>
  </si>
  <si>
    <t>W 80-57</t>
  </si>
  <si>
    <t>L 76-83</t>
  </si>
  <si>
    <t>L 60-63</t>
  </si>
  <si>
    <t>W 95-71</t>
  </si>
  <si>
    <t>L 49-56</t>
  </si>
  <si>
    <t>23-9</t>
  </si>
  <si>
    <t>Oklahoma Christian</t>
  </si>
  <si>
    <t>W 84-53</t>
  </si>
  <si>
    <t>W 64-36</t>
  </si>
  <si>
    <t>W 73-35</t>
  </si>
  <si>
    <t>W 62-52</t>
  </si>
  <si>
    <t>W 75-43</t>
  </si>
  <si>
    <t>W 65-51</t>
  </si>
  <si>
    <t>W 69-45</t>
  </si>
  <si>
    <t>W 56-49</t>
  </si>
  <si>
    <t>W 68-50</t>
  </si>
  <si>
    <t>24-5</t>
  </si>
  <si>
    <t>W 48-35</t>
  </si>
  <si>
    <t>L 51-53</t>
  </si>
  <si>
    <t>L 83-85</t>
  </si>
  <si>
    <t>L 51-86</t>
  </si>
  <si>
    <t>W 79-48</t>
  </si>
  <si>
    <t>W 93-65</t>
  </si>
  <si>
    <t>L 49-66</t>
  </si>
  <si>
    <t>W 48-46</t>
  </si>
  <si>
    <t>Wells College</t>
  </si>
  <si>
    <t>W 107-48</t>
  </si>
  <si>
    <t>Keuka College</t>
  </si>
  <si>
    <t>W 122-64</t>
  </si>
  <si>
    <t>L 60-93</t>
  </si>
  <si>
    <t>L 68-80</t>
  </si>
  <si>
    <t>L 69-96</t>
  </si>
  <si>
    <t>W 88-83</t>
  </si>
  <si>
    <t>W 88-75</t>
  </si>
  <si>
    <t>Rutgers-Camden</t>
  </si>
  <si>
    <t>W 94-28</t>
  </si>
  <si>
    <t>L 80-87</t>
  </si>
  <si>
    <t>Kean</t>
  </si>
  <si>
    <t>W 100-59</t>
  </si>
  <si>
    <t>W 84-69</t>
  </si>
  <si>
    <t>L 83-88</t>
  </si>
  <si>
    <t>W 85-40</t>
  </si>
  <si>
    <t>W 69-50</t>
  </si>
  <si>
    <t>Princeton ML</t>
  </si>
  <si>
    <t>Worcester Tech</t>
  </si>
  <si>
    <t>W 61-53</t>
  </si>
  <si>
    <t>W 83-65</t>
  </si>
  <si>
    <t>W 83-57</t>
  </si>
  <si>
    <t>W 82-51</t>
  </si>
  <si>
    <t>W 71-50</t>
  </si>
  <si>
    <t>W 86-59</t>
  </si>
  <si>
    <t>W 66-49</t>
  </si>
  <si>
    <t>17-1</t>
  </si>
  <si>
    <t>W 98-59</t>
  </si>
  <si>
    <t>18-1</t>
  </si>
  <si>
    <t>W 74-42</t>
  </si>
  <si>
    <t>27-5</t>
  </si>
  <si>
    <t>19-1</t>
  </si>
  <si>
    <t>Penn St.-York</t>
  </si>
  <si>
    <t>W 85-47</t>
  </si>
  <si>
    <t>W 91-75</t>
  </si>
  <si>
    <t>L 55-82</t>
  </si>
  <si>
    <t>W 98-67</t>
  </si>
  <si>
    <t>W 98-60</t>
  </si>
  <si>
    <t>L 71-100</t>
  </si>
  <si>
    <t>L 77-89</t>
  </si>
  <si>
    <t>L 69-86</t>
  </si>
  <si>
    <t>L 51-65</t>
  </si>
  <si>
    <t>L 54-66</t>
  </si>
  <si>
    <t>W 88-46</t>
  </si>
  <si>
    <t>W 95-84</t>
  </si>
  <si>
    <t>L 59-86</t>
  </si>
  <si>
    <t>W 93-79</t>
  </si>
  <si>
    <t>Maryland BC +16.5</t>
  </si>
  <si>
    <t>Maryland BC @ Cornell Over 142.5</t>
  </si>
  <si>
    <t>Harris-Stowe State</t>
  </si>
  <si>
    <t>W 127-54</t>
  </si>
  <si>
    <t>W 86-44</t>
  </si>
  <si>
    <t>W 63-45</t>
  </si>
  <si>
    <t>L 85-91</t>
  </si>
  <si>
    <t>W 77-53</t>
  </si>
  <si>
    <t>W 92-90</t>
  </si>
  <si>
    <t>W 90-64</t>
  </si>
  <si>
    <t>22-10</t>
  </si>
  <si>
    <t>23-10</t>
  </si>
  <si>
    <t>W 93-71</t>
  </si>
  <si>
    <t>W 70-46</t>
  </si>
  <si>
    <t>Johnson &amp; Wales (NC)</t>
  </si>
  <si>
    <t>W 106-64</t>
  </si>
  <si>
    <t>W 79-58</t>
  </si>
  <si>
    <t>Saint Louis @ Davidson Over 136.5</t>
  </si>
  <si>
    <t>W 100-60</t>
  </si>
  <si>
    <t>W 86-61</t>
  </si>
  <si>
    <t>W 86-52</t>
  </si>
  <si>
    <t>W 98-69</t>
  </si>
  <si>
    <t>W 107-79</t>
  </si>
  <si>
    <t>26-6</t>
  </si>
  <si>
    <t>W 90-62</t>
  </si>
  <si>
    <t>W 94-62</t>
  </si>
  <si>
    <t>L 53-71</t>
  </si>
  <si>
    <t>L 52-57</t>
  </si>
  <si>
    <t>W 76-36</t>
  </si>
  <si>
    <t>W 96-52</t>
  </si>
  <si>
    <t>L 79-107</t>
  </si>
  <si>
    <t>L 48-58</t>
  </si>
  <si>
    <t>L 80-86</t>
  </si>
  <si>
    <t>W 81-50</t>
  </si>
  <si>
    <t>L 56-83</t>
  </si>
  <si>
    <t>L 53-55</t>
  </si>
  <si>
    <t>W 64-59</t>
  </si>
  <si>
    <t>21-12</t>
  </si>
  <si>
    <t>3:30 pm</t>
  </si>
  <si>
    <t>W 64-54</t>
  </si>
  <si>
    <t>L 81-87</t>
  </si>
  <si>
    <t>W 93-54</t>
  </si>
  <si>
    <t>W 79-41</t>
  </si>
  <si>
    <t>L 52-53</t>
  </si>
  <si>
    <t>W 72-52</t>
  </si>
  <si>
    <t>L 49-50</t>
  </si>
  <si>
    <t>W 53-51</t>
  </si>
  <si>
    <t>W 80-54</t>
  </si>
  <si>
    <t>W 74-62</t>
  </si>
  <si>
    <t>W 55-53</t>
  </si>
  <si>
    <t>W 89-65</t>
  </si>
  <si>
    <t>W 90-51</t>
  </si>
  <si>
    <t>W 92-78</t>
  </si>
  <si>
    <t>L 84-85</t>
  </si>
  <si>
    <t>W 83-81</t>
  </si>
  <si>
    <t>W 88-60</t>
  </si>
  <si>
    <t>W 95-48</t>
  </si>
  <si>
    <t>L 70-76</t>
  </si>
  <si>
    <t>L 57-64</t>
  </si>
  <si>
    <t>W 89-74</t>
  </si>
  <si>
    <t>W 84-49</t>
  </si>
  <si>
    <t>W 84-62</t>
  </si>
  <si>
    <t>W 96-40</t>
  </si>
  <si>
    <t>W 57-52</t>
  </si>
  <si>
    <t>L 55-69</t>
  </si>
  <si>
    <t>W 78-46</t>
  </si>
  <si>
    <t>W 75-53</t>
  </si>
  <si>
    <t>L 47-51</t>
  </si>
  <si>
    <t>W 66-42</t>
  </si>
  <si>
    <t>W 72-41</t>
  </si>
  <si>
    <t>25-8</t>
  </si>
  <si>
    <t>W 87-74</t>
  </si>
  <si>
    <t>W 88-59</t>
  </si>
  <si>
    <t>W 96-83</t>
  </si>
  <si>
    <t>W 95-75</t>
  </si>
  <si>
    <t>W 78-52</t>
  </si>
  <si>
    <t>W 102-65</t>
  </si>
  <si>
    <t>W 88-61</t>
  </si>
  <si>
    <t>27-6</t>
  </si>
  <si>
    <t>17-15</t>
  </si>
  <si>
    <t>W 54-50</t>
  </si>
  <si>
    <t>W 73-54</t>
  </si>
  <si>
    <t xml:space="preserve"> 74-58</t>
  </si>
  <si>
    <t>MARCH MADNESS</t>
  </si>
  <si>
    <t>27-7</t>
  </si>
  <si>
    <t xml:space="preserve"> 85-59</t>
  </si>
  <si>
    <t xml:space="preserve"> 71-69</t>
  </si>
  <si>
    <t xml:space="preserve"> 67-64</t>
  </si>
  <si>
    <t xml:space="preserve"> 70-63</t>
  </si>
  <si>
    <t xml:space="preserve"> 64-74</t>
  </si>
  <si>
    <t xml:space="preserve"> 87-63</t>
  </si>
  <si>
    <t xml:space="preserve"> 88-59</t>
  </si>
  <si>
    <t xml:space="preserve"> 80-72</t>
  </si>
  <si>
    <t>Texas-Permian Basin</t>
  </si>
  <si>
    <t xml:space="preserve"> 74-61</t>
  </si>
  <si>
    <t>28-5</t>
  </si>
  <si>
    <t>20-1</t>
  </si>
  <si>
    <t xml:space="preserve"> 78-68</t>
  </si>
  <si>
    <t xml:space="preserve"> 62-61</t>
  </si>
  <si>
    <t xml:space="preserve"> 70-61</t>
  </si>
  <si>
    <t xml:space="preserve"> 72-68</t>
  </si>
  <si>
    <t>25-9</t>
  </si>
  <si>
    <t xml:space="preserve"> 88-62</t>
  </si>
  <si>
    <t xml:space="preserve"> 75-62</t>
  </si>
  <si>
    <t xml:space="preserve"> 76-50</t>
  </si>
  <si>
    <t>22-12</t>
  </si>
  <si>
    <t xml:space="preserve"> 83-59</t>
  </si>
  <si>
    <t xml:space="preserve"> 83-67</t>
  </si>
  <si>
    <t xml:space="preserve"> 76-67</t>
  </si>
  <si>
    <t>Davidson @ Michigan State 71-69 / Davidson +1.5 or ML</t>
  </si>
  <si>
    <t>Montana State @ Texas Tech 67-69 Over 131.5 / Montana State +15.5</t>
  </si>
  <si>
    <t>If Rutgers @ Alabama 72-73 / Alabama ML</t>
  </si>
  <si>
    <t>If Notre Dame @ Alabama 75-74 / Notre Dame ML</t>
  </si>
  <si>
    <t>Vermont @ Arkansas 72-69 Over 139.5 / Vermont +5.5 or ML</t>
  </si>
  <si>
    <t>New Mexico State @ Connecticut 68-70 Over 131.5 / N Mex State +6.5</t>
  </si>
  <si>
    <t>Memphis @ Boise State 68-69 Over 133.5 / Boise State +2.5</t>
  </si>
  <si>
    <t>Georgia State @ Gonzaga 67-77 Under 149.5 / Georgia State +23.5</t>
  </si>
  <si>
    <t>28-6</t>
  </si>
  <si>
    <t xml:space="preserve"> 74-65</t>
  </si>
  <si>
    <t xml:space="preserve"> 88-79</t>
  </si>
  <si>
    <t>CS Fullterton @ Duke 68-73 Under 146.5 / CS Fullerton +18.5</t>
  </si>
  <si>
    <t>29-3</t>
  </si>
  <si>
    <t>30-3</t>
  </si>
  <si>
    <t>31-3</t>
  </si>
  <si>
    <t>21-13</t>
  </si>
  <si>
    <t xml:space="preserve"> 79-62</t>
  </si>
  <si>
    <t xml:space="preserve"> 73-66</t>
  </si>
  <si>
    <t>Notre Dame @ Rutgers 69-67 Over 131.5 / Notre Dame ML</t>
  </si>
  <si>
    <t>Bryant @ Wright State 74-74 Under 154.5 / Wright State ML</t>
  </si>
  <si>
    <t>WEST</t>
  </si>
  <si>
    <t>South</t>
  </si>
  <si>
    <t>If Wright State @ Arizona 71-78 / Arizona ML</t>
  </si>
  <si>
    <t>If Bryant @ Arizona 72-79 / Arizona ML</t>
  </si>
  <si>
    <t xml:space="preserve"> 76-79</t>
  </si>
  <si>
    <t xml:space="preserve"> 76-62</t>
  </si>
  <si>
    <t>TX Christain @ Seton Hall 67-68 Over 130.5 / Seton Hall ML</t>
  </si>
  <si>
    <t>29-5</t>
  </si>
  <si>
    <t xml:space="preserve"> 66-61</t>
  </si>
  <si>
    <t>Rhodes</t>
  </si>
  <si>
    <t xml:space="preserve"> 87-74</t>
  </si>
  <si>
    <t>UAB @ Houston 69-72 Over 135.5 / UAB +8.5</t>
  </si>
  <si>
    <t>Chattanooga @ Illinois 70-71 Over 135.5 / Chattanooga +7.5</t>
  </si>
  <si>
    <t xml:space="preserve"> 62-80</t>
  </si>
  <si>
    <t xml:space="preserve"> 67-75</t>
  </si>
  <si>
    <t>Michigan @ Colorado State 69-71 Over 139.5 / Colorado State +2.5 or ML</t>
  </si>
  <si>
    <t>Pfeiffer</t>
  </si>
  <si>
    <t>Longwood @ Tennessee 68-70 Over 132.5 / Longwood +16.5</t>
  </si>
  <si>
    <t xml:space="preserve"> 84-74</t>
  </si>
  <si>
    <t xml:space="preserve"> 80-63</t>
  </si>
  <si>
    <t>Loyola Chicago @ Ohio State 72-68 Over 132.5 / Loyola Chicago -1.5 or ML</t>
  </si>
  <si>
    <t xml:space="preserve"> 71-58</t>
  </si>
  <si>
    <t>Deleware @ Villanova 68-72 Over 133.5 / Deleware +15.5</t>
  </si>
  <si>
    <t>23-11</t>
  </si>
  <si>
    <t>TX A&amp;M-CC @ TX Southern Over 135.5 / TX Southern ML</t>
  </si>
  <si>
    <t>Indiana @ Wyoming Over 132.5 / Wyoming ML</t>
  </si>
  <si>
    <t>EAST</t>
  </si>
  <si>
    <t>Regent University</t>
  </si>
  <si>
    <t>Norfolk St @ Baylor 69-71 Over 137.5 / Norfolk St +20.5</t>
  </si>
  <si>
    <t>24-9</t>
  </si>
  <si>
    <t xml:space="preserve"> 94-87</t>
  </si>
  <si>
    <t xml:space="preserve"> 94-83</t>
  </si>
  <si>
    <t xml:space="preserve"> 72-53</t>
  </si>
  <si>
    <t xml:space="preserve"> 72-51</t>
  </si>
  <si>
    <t xml:space="preserve"> 70-50</t>
  </si>
  <si>
    <t xml:space="preserve"> 91-65</t>
  </si>
  <si>
    <t xml:space="preserve"> 88-65</t>
  </si>
  <si>
    <t xml:space="preserve"> 58-47</t>
  </si>
  <si>
    <t xml:space="preserve"> 100-80</t>
  </si>
  <si>
    <t xml:space="preserve"> 90-83</t>
  </si>
  <si>
    <t xml:space="preserve"> 79-77</t>
  </si>
  <si>
    <t xml:space="preserve"> 94-74</t>
  </si>
  <si>
    <t xml:space="preserve"> 65-57</t>
  </si>
  <si>
    <t xml:space="preserve"> 94-81</t>
  </si>
  <si>
    <t xml:space="preserve"> 63-43</t>
  </si>
  <si>
    <t xml:space="preserve"> 84-93</t>
  </si>
  <si>
    <t xml:space="preserve"> 72-89</t>
  </si>
  <si>
    <t xml:space="preserve"> 69-98</t>
  </si>
  <si>
    <t xml:space="preserve"> 73-78</t>
  </si>
  <si>
    <t xml:space="preserve"> 57-85</t>
  </si>
  <si>
    <t xml:space="preserve"> 76-98</t>
  </si>
  <si>
    <t xml:space="preserve"> 67-87</t>
  </si>
  <si>
    <t xml:space="preserve"> 67-76</t>
  </si>
  <si>
    <t xml:space="preserve"> 59-72</t>
  </si>
  <si>
    <t>Marquette @ UNC 73-74 Under 152.5 / UNC ML</t>
  </si>
  <si>
    <t>Indiana @ St Marys 66-68 Over 126.5 / St Marys ML</t>
  </si>
  <si>
    <t xml:space="preserve"> 71-59</t>
  </si>
  <si>
    <t>Akron @ UCLA 67-70 Over 128.5 / Akron +13.5</t>
  </si>
  <si>
    <t>23-12</t>
  </si>
  <si>
    <t>VA Tech @ Texas Over 123.5 / VA Tech +1.5</t>
  </si>
  <si>
    <t>Yale @ Purdue 71-75 Over 142.5 / Yale +15.5</t>
  </si>
  <si>
    <t>26-2</t>
  </si>
  <si>
    <t>27-2</t>
  </si>
  <si>
    <t>28-2</t>
  </si>
  <si>
    <t>29-2</t>
  </si>
  <si>
    <t>30-2</t>
  </si>
  <si>
    <t>20-0</t>
  </si>
  <si>
    <t>San Francisco @ Murrary State 69-72 Over 137.5 / Murray State -2.5 or ML</t>
  </si>
  <si>
    <t xml:space="preserve"> 83-56</t>
  </si>
  <si>
    <t>St Peters @ Kentucky 66-70 Over 131.5 / St Peters +17.5</t>
  </si>
  <si>
    <t>MID WEST</t>
  </si>
  <si>
    <t xml:space="preserve"> 96-83</t>
  </si>
  <si>
    <t xml:space="preserve"> 95-75</t>
  </si>
  <si>
    <t xml:space="preserve"> 78-52</t>
  </si>
  <si>
    <t xml:space="preserve"> 102-65</t>
  </si>
  <si>
    <t xml:space="preserve"> 88-61</t>
  </si>
  <si>
    <t xml:space="preserve"> 74-63</t>
  </si>
  <si>
    <t xml:space="preserve"> 78-75</t>
  </si>
  <si>
    <t xml:space="preserve"> 94-91</t>
  </si>
  <si>
    <t xml:space="preserve"> 102-83</t>
  </si>
  <si>
    <t xml:space="preserve"> 73-74</t>
  </si>
  <si>
    <t xml:space="preserve"> 70-80</t>
  </si>
  <si>
    <t>TX Southern @ Kansas Under 144.5 / TX Southern +21.5</t>
  </si>
  <si>
    <t>Creighton @ SDSU 63-65 Over 119.5 / SDSU ML</t>
  </si>
  <si>
    <t>26-9</t>
  </si>
  <si>
    <t>Richmond @ Iowa 72-75 Under 150.5 / Richmond +10.5</t>
  </si>
  <si>
    <t>29-4</t>
  </si>
  <si>
    <t>30-4</t>
  </si>
  <si>
    <t>21-0</t>
  </si>
  <si>
    <t>S Dakota St @ Providence 76-72 / S Dakota St +2.5 or ML</t>
  </si>
  <si>
    <t xml:space="preserve"> 79-72</t>
  </si>
  <si>
    <t>21-1</t>
  </si>
  <si>
    <t>22-1</t>
  </si>
  <si>
    <t>Iowa State @ LSU 65-69 Over 127.5 / LSU ML</t>
  </si>
  <si>
    <t>Colgate @ Wisconsin 71-69 / Colgate +7.5</t>
  </si>
  <si>
    <t>Jacksonville St @ Auburn 69-73 Over 139.5 / Jacksonville St +15.5</t>
  </si>
  <si>
    <t>Miami @ USC 71-72 / USC ML</t>
  </si>
  <si>
    <t>Arkansas @ Gonzaga 71-78 Under 154.5 62%</t>
  </si>
  <si>
    <t>Michigan @ Villanova 68-72 Over 135.5 60%</t>
  </si>
  <si>
    <t xml:space="preserve">Texas Tech @ Duke 70-71 Over 136.5 59% </t>
  </si>
  <si>
    <t>Houston @ Arizona 72-71 Under 146.5 58%</t>
  </si>
  <si>
    <t>St Peters @ Purdue 67-71 Over 133.5 64%</t>
  </si>
  <si>
    <t>Providence @ Kansas 70-72 Over 141.5 52%</t>
  </si>
  <si>
    <t xml:space="preserve">UNC @ UCLA 71-74 Over 141.5 59% </t>
  </si>
  <si>
    <t>Iowa State @ Miami 68-69 Over 133.5 60%</t>
  </si>
  <si>
    <t>average</t>
  </si>
  <si>
    <t>27-9</t>
  </si>
  <si>
    <t>28-9</t>
  </si>
  <si>
    <t>L 70-91</t>
  </si>
  <si>
    <t>W 58-51</t>
  </si>
  <si>
    <t>W 77-51</t>
  </si>
  <si>
    <t>L 77-85</t>
  </si>
  <si>
    <t>W 66-50</t>
  </si>
  <si>
    <t>W 63-36</t>
  </si>
  <si>
    <t>W 57-41</t>
  </si>
  <si>
    <t>L 49-69</t>
  </si>
  <si>
    <t>29-6</t>
  </si>
  <si>
    <t>30-6</t>
  </si>
  <si>
    <t>31-6</t>
  </si>
  <si>
    <t>32-6</t>
  </si>
  <si>
    <t>L 64-96</t>
  </si>
  <si>
    <t>W 88-87</t>
  </si>
  <si>
    <t>24-10</t>
  </si>
  <si>
    <t>25-10</t>
  </si>
  <si>
    <t>26-10</t>
  </si>
  <si>
    <t>26-11</t>
  </si>
  <si>
    <t>W 79-46</t>
  </si>
  <si>
    <t>W 67-47</t>
  </si>
  <si>
    <t>W 77-45</t>
  </si>
  <si>
    <t>W 80-47</t>
  </si>
  <si>
    <t>W 79-36</t>
  </si>
  <si>
    <t>W 63-49</t>
  </si>
  <si>
    <t>W 80-58</t>
  </si>
  <si>
    <t>W 71-53</t>
  </si>
  <si>
    <t>W 84-46</t>
  </si>
  <si>
    <t>30-5</t>
  </si>
  <si>
    <t>31-5</t>
  </si>
  <si>
    <t>32-5</t>
  </si>
  <si>
    <t>L 44-50</t>
  </si>
  <si>
    <t>W 91-51</t>
  </si>
  <si>
    <t>W 100-81</t>
  </si>
  <si>
    <t>W 82-42</t>
  </si>
  <si>
    <t>W 78-59</t>
  </si>
  <si>
    <t>28-7</t>
  </si>
  <si>
    <t>29-7</t>
  </si>
  <si>
    <t>30-7</t>
  </si>
  <si>
    <t>W 93-78</t>
  </si>
  <si>
    <t>L 66-88</t>
  </si>
  <si>
    <t>L 81-89</t>
  </si>
  <si>
    <t>W 87-43</t>
  </si>
  <si>
    <t>W 99-73</t>
  </si>
  <si>
    <t>W 76-57</t>
  </si>
  <si>
    <t>W 58-48</t>
  </si>
  <si>
    <t>26-8</t>
  </si>
  <si>
    <t>W 53-48</t>
  </si>
  <si>
    <t>27-8</t>
  </si>
  <si>
    <t>28-8</t>
  </si>
  <si>
    <t>L 72-93</t>
  </si>
  <si>
    <t>W 93-72</t>
  </si>
  <si>
    <t>W 53-52</t>
  </si>
  <si>
    <t>L 58-85</t>
  </si>
  <si>
    <t>New Mexico Highlands</t>
  </si>
  <si>
    <t>W 94-67</t>
  </si>
  <si>
    <t>L 94-101</t>
  </si>
  <si>
    <t>Northern New Mexico</t>
  </si>
  <si>
    <t>W 93-60</t>
  </si>
  <si>
    <t>L 46-71</t>
  </si>
  <si>
    <t>L 59-61</t>
  </si>
  <si>
    <t>W 62-46</t>
  </si>
  <si>
    <t>L 48-53</t>
  </si>
  <si>
    <t>W 99-48</t>
  </si>
  <si>
    <t>W 93-40</t>
  </si>
  <si>
    <t>W 115-109</t>
  </si>
  <si>
    <t>L 53-56</t>
  </si>
  <si>
    <t>L 53-57</t>
  </si>
  <si>
    <t>W 96-73</t>
  </si>
  <si>
    <t>L 55-59</t>
  </si>
  <si>
    <t>W 82-43</t>
  </si>
  <si>
    <t>W 85-52</t>
  </si>
  <si>
    <t>L 73-79</t>
  </si>
  <si>
    <t>L 43-57</t>
  </si>
  <si>
    <t>W 99-95</t>
  </si>
  <si>
    <t>W 90-56</t>
  </si>
  <si>
    <t>24-11</t>
  </si>
  <si>
    <t>W 93-64</t>
  </si>
  <si>
    <t>W 104-88</t>
  </si>
  <si>
    <t>W 96-64</t>
  </si>
  <si>
    <t>L 78-92</t>
  </si>
  <si>
    <t>L 86-92</t>
  </si>
  <si>
    <t>L 81-100</t>
  </si>
  <si>
    <t>W 97-83</t>
  </si>
  <si>
    <t>L 71-87</t>
  </si>
  <si>
    <t>19-14</t>
  </si>
  <si>
    <t>L 62-97</t>
  </si>
  <si>
    <t>W 97-62</t>
  </si>
  <si>
    <t>27-10</t>
  </si>
  <si>
    <t>23-13</t>
  </si>
  <si>
    <t>W 57-55</t>
  </si>
  <si>
    <t>Life Pacific</t>
  </si>
  <si>
    <t>W 87-59</t>
  </si>
  <si>
    <t>Redlands</t>
  </si>
  <si>
    <t>W 58-46</t>
  </si>
  <si>
    <t>L 82-93</t>
  </si>
  <si>
    <t>22-13</t>
  </si>
  <si>
    <t>22-14</t>
  </si>
  <si>
    <t>32-3</t>
  </si>
  <si>
    <t>W 85-80</t>
  </si>
  <si>
    <t>33-3</t>
  </si>
  <si>
    <t>33-4</t>
  </si>
  <si>
    <t>W 69-42</t>
  </si>
  <si>
    <t>L 52-62</t>
  </si>
  <si>
    <t>L 42-69</t>
  </si>
  <si>
    <t>W 102-77</t>
  </si>
  <si>
    <t>W 98-61</t>
  </si>
  <si>
    <t>W 86-41</t>
  </si>
  <si>
    <t>Millsaps</t>
  </si>
  <si>
    <t>W 103-29</t>
  </si>
  <si>
    <t>W 83-76</t>
  </si>
  <si>
    <t>W 97-75</t>
  </si>
  <si>
    <t>L 68-82</t>
  </si>
  <si>
    <t>19-15</t>
  </si>
  <si>
    <t>L 73-106</t>
  </si>
  <si>
    <t>Virginia-Lynchburg</t>
  </si>
  <si>
    <t>W 80-46</t>
  </si>
  <si>
    <t>Mid-Atlantic Christian</t>
  </si>
  <si>
    <t>W 93-47</t>
  </si>
  <si>
    <t>W 82-55</t>
  </si>
  <si>
    <t>W 78-58</t>
  </si>
  <si>
    <t>W 93-55</t>
  </si>
  <si>
    <t>Piedmont International</t>
  </si>
  <si>
    <t>W 98-56</t>
  </si>
  <si>
    <t>W 109-69</t>
  </si>
  <si>
    <t>W 92-88</t>
  </si>
  <si>
    <t>W 56-48</t>
  </si>
  <si>
    <t>W 85-72</t>
  </si>
  <si>
    <t>W 103-45</t>
  </si>
  <si>
    <t>W 92-56</t>
  </si>
  <si>
    <t>Roosevelt</t>
  </si>
  <si>
    <t>W 88-49</t>
  </si>
  <si>
    <t>W 59-47</t>
  </si>
  <si>
    <t>W 44-39</t>
  </si>
  <si>
    <t>W 59-50</t>
  </si>
  <si>
    <t>W 82-31</t>
  </si>
  <si>
    <t>L 96-102</t>
  </si>
  <si>
    <t>L 41-54</t>
  </si>
  <si>
    <t>W 89-58</t>
  </si>
  <si>
    <t>L 51-67</t>
  </si>
  <si>
    <t>W 95-87</t>
  </si>
  <si>
    <t>W 83-37</t>
  </si>
  <si>
    <t>W 70-45</t>
  </si>
  <si>
    <t>W 86-83</t>
  </si>
  <si>
    <t>W 54-41</t>
  </si>
  <si>
    <t>Texas Lutheran</t>
  </si>
  <si>
    <t>L 65-86</t>
  </si>
  <si>
    <t>W 77-58</t>
  </si>
  <si>
    <t>Southwestern</t>
  </si>
  <si>
    <t>W 111-60</t>
  </si>
  <si>
    <t>Sul Ross St.</t>
  </si>
  <si>
    <t>W 101-49</t>
  </si>
  <si>
    <t>W 89-67</t>
  </si>
  <si>
    <t>W 86-71</t>
  </si>
  <si>
    <t>L 76-90</t>
  </si>
  <si>
    <t>W 85-45</t>
  </si>
  <si>
    <t>Hastings College</t>
  </si>
  <si>
    <t>W 108-59</t>
  </si>
  <si>
    <t>L 65-94</t>
  </si>
  <si>
    <t>W 77-57</t>
  </si>
  <si>
    <t>W 93-91</t>
  </si>
  <si>
    <t>Bridgewater (VA)</t>
  </si>
  <si>
    <t>Penn St. Wilkes Barre</t>
  </si>
  <si>
    <t>W 111-55</t>
  </si>
  <si>
    <t>W 90-84</t>
  </si>
  <si>
    <t>L 48-88</t>
  </si>
  <si>
    <t>W 95-20</t>
  </si>
  <si>
    <t>L 54-68</t>
  </si>
  <si>
    <t>W 75-46</t>
  </si>
  <si>
    <t>L 49-85</t>
  </si>
  <si>
    <t>W 89-60</t>
  </si>
  <si>
    <t>W 92-47</t>
  </si>
  <si>
    <t>W 86-48</t>
  </si>
  <si>
    <t>W 99-54</t>
  </si>
  <si>
    <t>W 57-36</t>
  </si>
  <si>
    <t>W 94-57</t>
  </si>
  <si>
    <t>W 104-68</t>
  </si>
  <si>
    <t>W 74-49</t>
  </si>
  <si>
    <t>L 59-83</t>
  </si>
  <si>
    <t>L 86-93</t>
  </si>
  <si>
    <t>L 53-82</t>
  </si>
  <si>
    <t>21-14</t>
  </si>
  <si>
    <t>W 75-55</t>
  </si>
  <si>
    <t>W 82-47</t>
  </si>
  <si>
    <t>W 65-39</t>
  </si>
  <si>
    <t>W 72-43</t>
  </si>
  <si>
    <t>W 62-58</t>
  </si>
  <si>
    <t>W 74-47</t>
  </si>
  <si>
    <t>Vassar College</t>
  </si>
  <si>
    <t>W 88-42</t>
  </si>
  <si>
    <t>L 44-80</t>
  </si>
  <si>
    <t>L 53-61</t>
  </si>
  <si>
    <t>L 81-85</t>
  </si>
  <si>
    <t>L 64-86</t>
  </si>
  <si>
    <t>L 77-91</t>
  </si>
  <si>
    <t>W 96-69</t>
  </si>
  <si>
    <t>W 96-67</t>
  </si>
  <si>
    <t>W 93-84</t>
  </si>
  <si>
    <t>W 97-40</t>
  </si>
  <si>
    <t>W 104-90</t>
  </si>
  <si>
    <t>W 92-65</t>
  </si>
  <si>
    <t>W 96-88</t>
  </si>
  <si>
    <t>W 84-68</t>
  </si>
  <si>
    <t>L 58-82</t>
  </si>
  <si>
    <t>29-8</t>
  </si>
  <si>
    <t>Cumberland</t>
  </si>
  <si>
    <t>W 109-77</t>
  </si>
  <si>
    <t>W 80-43</t>
  </si>
  <si>
    <t>Campbellsville</t>
  </si>
  <si>
    <t>W 93-87</t>
  </si>
  <si>
    <t>W 118-48</t>
  </si>
  <si>
    <t>W 106-81</t>
  </si>
  <si>
    <t>W 82-60</t>
  </si>
  <si>
    <t>W 91-56</t>
  </si>
  <si>
    <t>W 76-43</t>
  </si>
  <si>
    <t>31-2</t>
  </si>
  <si>
    <t>W 66-53</t>
  </si>
  <si>
    <t>L 43-58</t>
  </si>
  <si>
    <t>W 62-55</t>
  </si>
  <si>
    <t>W 79-49</t>
  </si>
  <si>
    <t>L 37-42</t>
  </si>
  <si>
    <t>W 61-44</t>
  </si>
  <si>
    <t>W 53-46</t>
  </si>
  <si>
    <t>L 48-54</t>
  </si>
  <si>
    <t>24-12</t>
  </si>
  <si>
    <t>L 51-79</t>
  </si>
  <si>
    <t>24-13</t>
  </si>
  <si>
    <t>W 112-76</t>
  </si>
  <si>
    <t>W 83-60</t>
  </si>
  <si>
    <t>W 79-51</t>
  </si>
  <si>
    <t>W 93-81</t>
  </si>
  <si>
    <t>La Grange</t>
  </si>
  <si>
    <t>W 110-80</t>
  </si>
  <si>
    <t>W 123-59</t>
  </si>
  <si>
    <t>W 77-54</t>
  </si>
  <si>
    <t>L 109-115</t>
  </si>
  <si>
    <t>W 89-68</t>
  </si>
  <si>
    <t>W 86-64</t>
  </si>
  <si>
    <t>W 99-68</t>
  </si>
  <si>
    <t>W 70-44</t>
  </si>
  <si>
    <t>W 55-54</t>
  </si>
  <si>
    <t>W 86-68</t>
  </si>
  <si>
    <t>W 94-80</t>
  </si>
  <si>
    <t>SUNY-Polytechnic</t>
  </si>
  <si>
    <t>W 97-50</t>
  </si>
  <si>
    <t>W 100-85</t>
  </si>
  <si>
    <t>W 65-52</t>
  </si>
  <si>
    <t>L 72-76</t>
  </si>
  <si>
    <t>W 100-90</t>
  </si>
  <si>
    <t>W 96-68</t>
  </si>
  <si>
    <t>W 81-61</t>
  </si>
  <si>
    <t>W 81-58</t>
  </si>
  <si>
    <t>W 72-34</t>
  </si>
  <si>
    <t>L 55-73</t>
  </si>
  <si>
    <t>W 51-49</t>
  </si>
  <si>
    <t>W 67-60</t>
  </si>
  <si>
    <t>L 49-54</t>
  </si>
  <si>
    <t>W 47-37</t>
  </si>
  <si>
    <t>W 51-47</t>
  </si>
  <si>
    <t>L 44-59</t>
  </si>
  <si>
    <t>L 41-63</t>
  </si>
  <si>
    <t>L 36-53</t>
  </si>
  <si>
    <t>L 41-72</t>
  </si>
  <si>
    <t>W 54-49</t>
  </si>
  <si>
    <t>W 101-39</t>
  </si>
  <si>
    <t>W 85-46</t>
  </si>
  <si>
    <t>W 83-53</t>
  </si>
  <si>
    <t>L 50-64</t>
  </si>
  <si>
    <t xml:space="preserve"> 95-63</t>
  </si>
  <si>
    <t xml:space="preserve"> 93-86</t>
  </si>
  <si>
    <t xml:space="preserve"> 69-49</t>
  </si>
  <si>
    <t>W 82-56</t>
  </si>
  <si>
    <t>W 92-52</t>
  </si>
  <si>
    <t>W 88-55</t>
  </si>
  <si>
    <t>W 107-81</t>
  </si>
  <si>
    <t>W 103-62</t>
  </si>
  <si>
    <t>W 87-56</t>
  </si>
  <si>
    <t>W 57-43</t>
  </si>
  <si>
    <t>W 97-72</t>
  </si>
  <si>
    <t>W 86-56</t>
  </si>
  <si>
    <t>L 81-94</t>
  </si>
  <si>
    <t>L 67-82</t>
  </si>
  <si>
    <t>W 85-76</t>
  </si>
  <si>
    <t>32-7</t>
  </si>
  <si>
    <t>L 77-86</t>
  </si>
  <si>
    <t>L 36-57</t>
  </si>
  <si>
    <t>L 59-79</t>
  </si>
  <si>
    <t>W 75-41</t>
  </si>
  <si>
    <t>W 67-43</t>
  </si>
  <si>
    <t>W 54-48</t>
  </si>
  <si>
    <t>W 50-44</t>
  </si>
  <si>
    <t>30-8</t>
  </si>
  <si>
    <t>29-9</t>
  </si>
  <si>
    <t>9:20 pm</t>
  </si>
  <si>
    <t>33-6</t>
  </si>
  <si>
    <t xml:space="preserve"> 81-65</t>
  </si>
  <si>
    <t xml:space="preserve"> 81-77</t>
  </si>
  <si>
    <t>`</t>
  </si>
  <si>
    <t>STD</t>
  </si>
  <si>
    <t>POINT SPREAD</t>
  </si>
  <si>
    <t>WINS</t>
  </si>
  <si>
    <t>OVER</t>
  </si>
  <si>
    <t>UNDER</t>
  </si>
  <si>
    <t>SPREAD</t>
  </si>
  <si>
    <t>SPREAD WIN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</si>
</sst>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5">
    <xf numFmtId="0" fontId="0" fillId="0" borderId="0" xfId="0"/>
    <xf numFmtId="0" fontId="0" fillId="2" borderId="1" xfId="0" applyFill="1" applyBorder="1"/>
    <xf numFmtId="0" fontId="0" fillId="0" borderId="1" xfId="0" applyBorder="1"/>
    <xf numFmtId="14" fontId="0" fillId="0" borderId="0" xfId="0" applyNumberFormat="1"/>
    <xf numFmtId="0" fontId="4" fillId="0" borderId="0" xfId="0" applyFont="1"/>
    <xf numFmtId="9" fontId="4" fillId="0" borderId="0" xfId="1" applyFont="1"/>
    <xf numFmtId="0" fontId="5" fillId="3" borderId="0" xfId="2" applyFont="1"/>
    <xf numFmtId="0" fontId="6" fillId="4" borderId="0" xfId="3" applyFont="1"/>
    <xf numFmtId="0" fontId="8" fillId="5" borderId="0" xfId="0" applyFont="1" applyFill="1"/>
    <xf numFmtId="9" fontId="8" fillId="5" borderId="0" xfId="1" applyFont="1" applyFill="1"/>
    <xf numFmtId="0" fontId="8" fillId="6" borderId="0" xfId="0" applyFont="1" applyFill="1"/>
    <xf numFmtId="0" fontId="9" fillId="6" borderId="0" xfId="0" applyFont="1" applyFill="1"/>
    <xf numFmtId="0" fontId="4" fillId="6" borderId="0" xfId="0" applyFont="1" applyFill="1"/>
    <xf numFmtId="0" fontId="7" fillId="0" borderId="0" xfId="0" applyFont="1"/>
    <xf numFmtId="0" fontId="10" fillId="0" borderId="0" xfId="0" applyFont="1"/>
  </cellXfs>
  <cellStyles count="4">
    <cellStyle name="Bad" xfId="3" builtinId="27"/>
    <cellStyle name="Good" xfId="2" builtinId="26"/>
    <cellStyle name="Normal" xfId="0" builtinId="0"/>
    <cellStyle name="Percent" xfId="1" builtinId="5"/>
  </cellStyles>
  <dxfs count="5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07" Type="http://schemas.openxmlformats.org/officeDocument/2006/relationships/sharedStrings" Target="sharedStrings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calcChain" Target="calcChain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customXml" Target="../customXml/item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connections" Target="connection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11</xdr:row>
      <xdr:rowOff>26485</xdr:rowOff>
    </xdr:from>
    <xdr:ext cx="3790950" cy="593304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E3B7D07-4FCA-4C57-8412-119286FFC74E}"/>
            </a:ext>
          </a:extLst>
        </xdr:cNvPr>
        <xdr:cNvSpPr/>
      </xdr:nvSpPr>
      <xdr:spPr>
        <a:xfrm>
          <a:off x="28575" y="2226760"/>
          <a:ext cx="3790950" cy="59330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n-US" sz="3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CBB Prediction Model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3" xr16:uid="{CCED6CA6-CCE2-48BE-A971-4723958180CE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Rank" tableColumnId="1"/>
      <queryTableField id="2" name="Team" tableColumnId="2"/>
      <queryTableField id="3" name="2021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0" tableColumnId="8"/>
      <queryTableField id="10" dataBound="0" tableColumnId="9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8" xr16:uid="{62E868F0-F558-49BD-8FFE-B9C00B054B7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01E74A26-393C-45A2-8408-9B3D021DC4B9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D89030D-08C0-4BE9-A52B-897A71429D8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8" xr16:uid="{AE136E82-062B-4C5E-9C36-6F6E50B027A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2" xr16:uid="{EA9C5BAA-7929-4F5F-AE61-2650E62913D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3" xr16:uid="{187794BF-BC2E-4C00-880E-0789CF47DBB9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5" xr16:uid="{F36359A1-03D0-491D-9DCF-FA6B0A3DF55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8" xr16:uid="{F3626283-762F-49DF-A5AC-33E348A1160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A93BF8D2-33AA-4BE4-B772-744954406D3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D0E8A523-99AE-4EDD-AF52-3442ED1FE78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4" xr16:uid="{F893DE38-A03B-479D-8B57-E8D7EFC03EC3}" autoFormatId="16" applyNumberFormats="0" applyBorderFormats="0" applyFontFormats="0" applyPatternFormats="0" applyAlignmentFormats="0" applyWidthHeightFormats="0">
  <queryTableRefresh nextId="11" unboundColumnsRight="1">
    <queryTableFields count="9">
      <queryTableField id="1" name="Rank" tableColumnId="1"/>
      <queryTableField id="2" name="Team" tableColumnId="2"/>
      <queryTableField id="3" name="2021" tableColumnId="3"/>
      <queryTableField id="4" name="Last 3" tableColumnId="4"/>
      <queryTableField id="5" name="Last 1" tableColumnId="5"/>
      <queryTableField id="6" name="Home" tableColumnId="6"/>
      <queryTableField id="7" name="Away" tableColumnId="7"/>
      <queryTableField id="8" name="2020" tableColumnId="8"/>
      <queryTableField id="10" dataBound="0" tableColumnId="9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6" xr16:uid="{873D7C65-82DC-4B89-BA98-08A6B092288F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0" xr16:uid="{40F7670B-7022-4FCB-B421-3195C7879F6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7" xr16:uid="{97CF67AF-17CC-417E-8870-CAA0F34C97E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B689977-BCAE-4954-B5DA-6B7A90100F2D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9" xr16:uid="{BD268631-08DD-45BE-A740-9EB17C70197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2" xr16:uid="{848ABB7B-EF4A-4187-A9EF-187A53320DB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5" xr16:uid="{95C3E21B-1AEE-4FF7-979A-E8618F4E2ED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1" xr16:uid="{839658B2-2F03-4944-92FB-73E95122C07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3142D13-1944-46F6-BF78-CBC94D88F025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2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9" xr16:uid="{672619FD-0412-49B1-B5C3-61AD5046520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A8CFBA28-05B9-429D-9413-142BCEF525B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4" xr16:uid="{061F3058-8ECF-48EE-B229-A1DA5803E71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4" xr16:uid="{29F87532-772F-4331-AD8E-70D02B7C407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7" xr16:uid="{88C67776-50A4-4A67-8DFD-DC9960B1445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9" xr16:uid="{6EA1975D-8405-4C40-AB9F-192DE6676C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56097706-0144-4836-9039-4FFBEA23841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7" xr16:uid="{550750AA-FE96-41C8-938E-803826B33E5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9" xr16:uid="{E8C8CFC1-6582-4AFE-BBF9-105638CD94B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6" xr16:uid="{8E5A2A3F-E332-4D48-BC91-A0364AC71B3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3E34847A-D3C7-45DF-A358-BCCE97362C5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3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1" xr16:uid="{52C392A1-2DA4-48FC-8DEC-30739F907BF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44EBDA86-0550-4A4F-B04A-A9F4C0D66A1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29EE01DA-537C-4D0D-864D-214BE3B8AB4D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9" xr16:uid="{6716C082-515D-4931-A1D4-E6478B228DB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8" xr16:uid="{23C64134-EE34-4563-AC0D-A77AD26567A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4C47D62C-3B23-44BE-817D-334E385C79F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7" xr16:uid="{49C4A852-7479-4480-9D86-7BCF2FA9DA3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6B395B-BDF9-48AE-8A2C-BFEB90CE674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7" xr16:uid="{4F1DD2E0-BFB1-4EF3-8123-EEFB00C5C8E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4" xr16:uid="{B167DA94-3053-4288-B23F-BFEE5BB5B20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EE370421-EDB9-4D60-AED1-588A78F91B9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4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166EEBAB-9FE2-495D-8FA0-66615D58124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5" xr16:uid="{C991DB8D-56AB-43D0-80DD-AF1DFCA561F5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1" xr16:uid="{FF5147D0-066C-4BF0-A65F-3E05D564614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68E4A98-AFA3-4B22-BF05-2B6C1F3237F6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8" xr16:uid="{4D3DE8AF-9A46-409F-83F7-BFC5CBA74ED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713FCF0-3855-4730-B57A-1362F553923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5" xr16:uid="{4E7A43E8-CBAC-4828-B023-CC50D0AE869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0" xr16:uid="{2DD09473-9463-46D8-8783-6569F2A4C7F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EF791AC5-7390-4BDE-B60B-E301B4211069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AC07EBFF-A318-4F62-A692-3663875982B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0" xr16:uid="{1F4F9658-CC8B-415E-9AED-97691686450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5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3" xr16:uid="{DF9E56AF-61DE-4EEC-883C-1A091E92818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2" xr16:uid="{DDDC591F-3370-4529-96A7-E39C7832966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6" xr16:uid="{BBBD28D2-6CF2-431C-A3C9-5C3969C2024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6" xr16:uid="{4BFA4632-A5C0-47C5-897B-162200CB1D84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3" xr16:uid="{97DBD82A-4A44-4933-B762-98908C9481B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7" xr16:uid="{E0047041-C23C-41CA-8CDF-ABAC6F61DB7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0" xr16:uid="{8B8DDAD2-1B20-48AD-A7E9-3EB065148A9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75" xr16:uid="{6FB8B17A-2DAE-44D9-B543-A1E66425555B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74" xr16:uid="{D4682173-2976-41D2-84F0-216405CAEA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2" xr16:uid="{732FB90A-F004-4A95-AA93-8D2C0EF5540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1" xr16:uid="{43004FDC-A818-433A-A02F-4443E9132E73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6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70" xr16:uid="{2B357D2D-216F-4D21-B8E8-70DB102BE8A2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4" xr16:uid="{AC59BDFD-1924-4C7C-B91D-5FCEB314037C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7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9" xr16:uid="{D81F60A5-15E9-4E29-A14A-CDF1988D3925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7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8" xr16:uid="{CC6C1B5B-A135-4267-8C5C-308789847498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73" xr16:uid="{8655DE87-0E66-4886-9472-0060BD9D4D4A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2" xr16:uid="{2E405027-F6A8-4ABD-8516-A449A6532275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ponent" tableColumnId="2"/>
      <queryTableField id="3" name="Result" tableColumnId="3"/>
      <queryTableField id="4" name="Location" tableColumnId="4"/>
      <queryTableField id="5" name="W/L" tableColumnId="5"/>
      <queryTableField id="6" name="Conf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3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1.xml"/></Relationships>
</file>

<file path=xl/tables/_rels/table3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2.xml"/></Relationships>
</file>

<file path=xl/tables/_rels/table3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3.xml"/></Relationships>
</file>

<file path=xl/tables/_rels/table3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4.xml"/></Relationships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5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6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7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8.xml"/></Relationships>
</file>

<file path=xl/tables/_rels/table3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9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4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0.xml"/></Relationships>
</file>

<file path=xl/tables/_rels/table4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1.xml"/></Relationships>
</file>

<file path=xl/tables/_rels/table4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2.xml"/></Relationships>
</file>

<file path=xl/tables/_rels/table4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3.xml"/></Relationships>
</file>

<file path=xl/tables/_rels/table4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4.xml"/></Relationships>
</file>

<file path=xl/tables/_rels/table4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5.xml"/></Relationships>
</file>

<file path=xl/tables/_rels/table4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6.xml"/></Relationships>
</file>

<file path=xl/tables/_rels/table4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7.xml"/></Relationships>
</file>

<file path=xl/tables/_rels/table4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8.xml"/></Relationships>
</file>

<file path=xl/tables/_rels/table4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9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5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0.xml"/></Relationships>
</file>

<file path=xl/tables/_rels/table5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1.xml"/></Relationships>
</file>

<file path=xl/tables/_rels/table5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2.xml"/></Relationships>
</file>

<file path=xl/tables/_rels/table5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3.xml"/></Relationships>
</file>

<file path=xl/tables/_rels/table5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4.xml"/></Relationships>
</file>

<file path=xl/tables/_rels/table5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5.xml"/></Relationships>
</file>

<file path=xl/tables/_rels/table5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6.xml"/></Relationships>
</file>

<file path=xl/tables/_rels/table5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7.xml"/></Relationships>
</file>

<file path=xl/tables/_rels/table5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8.xml"/></Relationships>
</file>

<file path=xl/tables/_rels/table5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9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6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0.xml"/></Relationships>
</file>

<file path=xl/tables/_rels/table6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1.xml"/></Relationships>
</file>

<file path=xl/tables/_rels/table6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2.xml"/></Relationships>
</file>

<file path=xl/tables/_rels/table6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3.xml"/></Relationships>
</file>

<file path=xl/tables/_rels/table6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4.xml"/></Relationships>
</file>

<file path=xl/tables/_rels/table6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5.xml"/></Relationships>
</file>

<file path=xl/tables/_rels/table6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6.xml"/></Relationships>
</file>

<file path=xl/tables/_rels/table6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7.xml"/></Relationships>
</file>

<file path=xl/tables/_rels/table6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8.xml"/></Relationships>
</file>

<file path=xl/tables/_rels/table6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9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7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0.xml"/></Relationships>
</file>

<file path=xl/tables/_rels/table7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1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0E9F4AB9-FC6C-4BFC-A57A-8EB4B3870325}" name="Table_0__13" displayName="Table_0__13" ref="A1:I359" tableType="queryTable" totalsRowShown="0">
  <autoFilter ref="A1:I359" xr:uid="{0E9F4AB9-FC6C-4BFC-A57A-8EB4B3870325}"/>
  <tableColumns count="9">
    <tableColumn id="1" xr3:uid="{E61E1848-93AC-47FB-91C6-EA047C968151}" uniqueName="1" name="Rank" queryTableFieldId="1"/>
    <tableColumn id="2" xr3:uid="{B21E88FF-EA8B-44EA-A606-A19F86484AB6}" uniqueName="2" name="Team" queryTableFieldId="2" dataDxfId="573"/>
    <tableColumn id="3" xr3:uid="{32A4DFD6-A3FA-48B9-90DC-63B43155DDBA}" uniqueName="3" name="2021" queryTableFieldId="3"/>
    <tableColumn id="4" xr3:uid="{9D0F0F81-9082-4BBC-A26F-CE31DBD0D90A}" uniqueName="4" name="Last 3" queryTableFieldId="4"/>
    <tableColumn id="5" xr3:uid="{128AF841-FA83-4DE3-A4CF-B2B3A911B324}" uniqueName="5" name="Last 1" queryTableFieldId="5"/>
    <tableColumn id="6" xr3:uid="{66FECB17-4524-4DC1-BF44-1FC888BF4894}" uniqueName="6" name="Home" queryTableFieldId="6"/>
    <tableColumn id="7" xr3:uid="{63908507-55B6-452E-AD0F-0674ABCFD02A}" uniqueName="7" name="Away" queryTableFieldId="7"/>
    <tableColumn id="8" xr3:uid="{1F770FA2-1495-4D5E-81D4-572A03A32563}" uniqueName="8" name="2020" queryTableFieldId="8" dataDxfId="572"/>
    <tableColumn id="9" xr3:uid="{7E3C5AD6-AF3F-42D9-BCED-FD5C92D2862C}" uniqueName="9" name="average" queryTableFieldId="10" dataDxfId="571">
      <calculatedColumnFormula>AVERAGE(Table_0__13[[#This Row],[Home]],Table_0__13[[#This Row],[Away]])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BA4485F4-9EA0-4E6C-AB49-E391BE55CEFF}" name="_4_ARKANSAS" displayName="_4_ARKANSAS" ref="A1:F38" tableType="queryTable" totalsRowShown="0">
  <autoFilter ref="A1:F38" xr:uid="{BA4485F4-9EA0-4E6C-AB49-E391BE55CEFF}"/>
  <tableColumns count="6">
    <tableColumn id="1" xr3:uid="{DFDEDF48-44D8-4DAF-96BF-31E6CEA0E7A5}" uniqueName="1" name="Date" queryTableFieldId="1" dataDxfId="525"/>
    <tableColumn id="2" xr3:uid="{C9EED0F5-CD0E-47E6-BFB4-4902667FE70F}" uniqueName="2" name="Opponent" queryTableFieldId="2" dataDxfId="524"/>
    <tableColumn id="3" xr3:uid="{A97000ED-F1EB-414A-83B2-C600533BB8B7}" uniqueName="3" name="Result" queryTableFieldId="3" dataDxfId="523"/>
    <tableColumn id="4" xr3:uid="{9B63E39D-018C-4D51-857B-CC6B27A878F8}" uniqueName="4" name="Location" queryTableFieldId="4" dataDxfId="522"/>
    <tableColumn id="5" xr3:uid="{996565CA-BFCF-4D3D-8731-28D0AA4E42E5}" uniqueName="5" name="W/L" queryTableFieldId="5" dataDxfId="521"/>
    <tableColumn id="6" xr3:uid="{3B4C9D91-B5AB-49EA-907E-AD7EF1116FAB}" uniqueName="6" name="Conf" queryTableFieldId="6" dataDxfId="520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FC35E659-B58A-4FA9-AA52-D14A06F250C3}" name="_16_GEORGIA_STATE" displayName="_16_GEORGIA_STATE" ref="A1:F30" tableType="queryTable" totalsRowShown="0">
  <autoFilter ref="A1:F30" xr:uid="{FC35E659-B58A-4FA9-AA52-D14A06F250C3}"/>
  <tableColumns count="6">
    <tableColumn id="1" xr3:uid="{B41C6B52-05FB-4083-A185-DDF300C04229}" uniqueName="1" name="Date" queryTableFieldId="1" dataDxfId="519"/>
    <tableColumn id="2" xr3:uid="{C7EB89A6-C93C-44B4-B58D-7AFDF6487617}" uniqueName="2" name="Opponent" queryTableFieldId="2" dataDxfId="518"/>
    <tableColumn id="3" xr3:uid="{A30AF298-498A-417A-AF20-2C5C475FD4C8}" uniqueName="3" name="Result" queryTableFieldId="3" dataDxfId="517"/>
    <tableColumn id="4" xr3:uid="{B15DCA43-7C64-451C-8F1C-E9595EF5E987}" uniqueName="4" name="Location" queryTableFieldId="4" dataDxfId="516"/>
    <tableColumn id="5" xr3:uid="{B57CECEC-FF47-4226-9A23-0974108FA36A}" uniqueName="5" name="W/L" queryTableFieldId="5" dataDxfId="515"/>
    <tableColumn id="6" xr3:uid="{E27587ED-3C72-48B5-9492-38E2B4C7F85C}" uniqueName="6" name="Conf" queryTableFieldId="6" dataDxfId="514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8C2C9A22-1E0B-4616-A3C3-FA2E1641F7FD}" name="_1_GONZAGA" displayName="_1_GONZAGA" ref="A1:F33" tableType="queryTable" totalsRowShown="0">
  <autoFilter ref="A1:F33" xr:uid="{8C2C9A22-1E0B-4616-A3C3-FA2E1641F7FD}"/>
  <tableColumns count="6">
    <tableColumn id="1" xr3:uid="{76212EB5-AA48-47EE-BD85-B816A30D4981}" uniqueName="1" name="Date" queryTableFieldId="1" dataDxfId="513"/>
    <tableColumn id="2" xr3:uid="{AE2963B0-1A5D-4689-9429-58F20A44AEE5}" uniqueName="2" name="Opponent" queryTableFieldId="2" dataDxfId="512"/>
    <tableColumn id="3" xr3:uid="{5BD67863-69FF-4764-BDDC-3147E73B53AD}" uniqueName="3" name="Result" queryTableFieldId="3" dataDxfId="511"/>
    <tableColumn id="4" xr3:uid="{7EE4D856-D212-4431-AAC5-102465D9D204}" uniqueName="4" name="Location" queryTableFieldId="4" dataDxfId="510"/>
    <tableColumn id="5" xr3:uid="{496BD23C-3AA1-435F-AD1A-868444D20CB5}" uniqueName="5" name="W/L" queryTableFieldId="5" dataDxfId="509"/>
    <tableColumn id="6" xr3:uid="{147503D8-AC5E-4C77-8DBD-889866466E14}" uniqueName="6" name="Conf" queryTableFieldId="6" dataDxfId="508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A216E36D-C09C-40E5-833B-56A6D3305CE6}" name="_9_MEMPHIS" displayName="_9_MEMPHIS" ref="A1:F34" tableType="queryTable" totalsRowShown="0">
  <autoFilter ref="A1:F34" xr:uid="{A216E36D-C09C-40E5-833B-56A6D3305CE6}"/>
  <tableColumns count="6">
    <tableColumn id="1" xr3:uid="{8DE0E89F-9443-44E3-8DFA-350541984FF7}" uniqueName="1" name="Date" queryTableFieldId="1" dataDxfId="507"/>
    <tableColumn id="2" xr3:uid="{C618F97F-5225-4D9F-AB21-410368C677BE}" uniqueName="2" name="Opponent" queryTableFieldId="2" dataDxfId="506"/>
    <tableColumn id="3" xr3:uid="{27C17D43-8539-43FD-9A67-8EA744FD8B42}" uniqueName="3" name="Result" queryTableFieldId="3" dataDxfId="505"/>
    <tableColumn id="4" xr3:uid="{AA25476A-B397-4C61-903B-25331F3FC6F6}" uniqueName="4" name="Location" queryTableFieldId="4" dataDxfId="504"/>
    <tableColumn id="5" xr3:uid="{6E23AB72-CD2D-49DE-9470-6B8D0292096B}" uniqueName="5" name="W/L" queryTableFieldId="5" dataDxfId="503"/>
    <tableColumn id="6" xr3:uid="{97CD646A-C317-44A0-9F7A-72720FF800B9}" uniqueName="6" name="Conf" queryTableFieldId="6" dataDxfId="502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1CA4C80E-076A-46B2-922C-CB438962C4BB}" name="_8_BOISE_STATE" displayName="_8_BOISE_STATE" ref="A1:F36" tableType="queryTable" totalsRowShown="0">
  <autoFilter ref="A1:F36" xr:uid="{1CA4C80E-076A-46B2-922C-CB438962C4BB}"/>
  <tableColumns count="6">
    <tableColumn id="1" xr3:uid="{EA946AED-D9BA-41A1-AA2E-EDCC4D20C8CA}" uniqueName="1" name="Date" queryTableFieldId="1" dataDxfId="501"/>
    <tableColumn id="2" xr3:uid="{50574CD8-F15B-40A2-B568-A72121C3BF94}" uniqueName="2" name="Opponent" queryTableFieldId="2" dataDxfId="500"/>
    <tableColumn id="3" xr3:uid="{998ED6B5-D606-403D-B598-2DE0E30D706C}" uniqueName="3" name="Result" queryTableFieldId="3" dataDxfId="499"/>
    <tableColumn id="4" xr3:uid="{B44A3B33-C53B-4E9A-9B75-C4F7446E603C}" uniqueName="4" name="Location" queryTableFieldId="4" dataDxfId="498"/>
    <tableColumn id="5" xr3:uid="{CD2A516E-CCED-41D5-A87F-5CEC53B8F21B}" uniqueName="5" name="W/L" queryTableFieldId="5" dataDxfId="497"/>
    <tableColumn id="6" xr3:uid="{5D95B743-8768-4B31-9684-284226743D4E}" uniqueName="6" name="Conf" queryTableFieldId="6" dataDxfId="496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E74AB520-2B03-4243-A5BF-A62E9D343410}" name="_12_NEW_MEXICO_STATE" displayName="_12_NEW_MEXICO_STATE" ref="A1:F35" tableType="queryTable" totalsRowShown="0">
  <autoFilter ref="A1:F35" xr:uid="{E74AB520-2B03-4243-A5BF-A62E9D343410}"/>
  <tableColumns count="6">
    <tableColumn id="1" xr3:uid="{40B0B853-7E23-4F96-B930-8178D3D78005}" uniqueName="1" name="Date" queryTableFieldId="1" dataDxfId="495"/>
    <tableColumn id="2" xr3:uid="{38C54386-96DA-4B8E-B048-8A4C966C0004}" uniqueName="2" name="Opponent" queryTableFieldId="2" dataDxfId="494"/>
    <tableColumn id="3" xr3:uid="{F04DD6B1-C334-41DF-94DD-8647F11575E1}" uniqueName="3" name="Result" queryTableFieldId="3" dataDxfId="493"/>
    <tableColumn id="4" xr3:uid="{C5F1A3D5-2FA6-43C2-9511-6CDDAAD5691B}" uniqueName="4" name="Location" queryTableFieldId="4" dataDxfId="492"/>
    <tableColumn id="5" xr3:uid="{4F00E984-8ACD-4E0E-A628-79D08BC509B9}" uniqueName="5" name="W/L" queryTableFieldId="5" dataDxfId="491"/>
    <tableColumn id="6" xr3:uid="{A4D09CE6-8550-4703-9EDE-1ED7DB809F57}" uniqueName="6" name="Conf" queryTableFieldId="6" dataDxfId="490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A7DAFEA9-F5B8-4844-8345-96C3C56CBB9D}" name="_5_UCONN" displayName="_5_UCONN" ref="A1:F34" tableType="queryTable" totalsRowShown="0">
  <autoFilter ref="A1:F34" xr:uid="{A7DAFEA9-F5B8-4844-8345-96C3C56CBB9D}"/>
  <tableColumns count="6">
    <tableColumn id="1" xr3:uid="{6DC1E32E-BA8E-4BEA-8E30-41F27C0D8BF1}" uniqueName="1" name="Date" queryTableFieldId="1" dataDxfId="489"/>
    <tableColumn id="2" xr3:uid="{E335EAD9-5515-4D4A-89BB-2DDCC188D9F0}" uniqueName="2" name="Opponent" queryTableFieldId="2" dataDxfId="488"/>
    <tableColumn id="3" xr3:uid="{B458F8C5-1517-48B9-9478-B8866375AF77}" uniqueName="3" name="Result" queryTableFieldId="3" dataDxfId="487"/>
    <tableColumn id="4" xr3:uid="{B592A530-7785-408D-AF81-E53A9CA329B9}" uniqueName="4" name="Location" queryTableFieldId="4" dataDxfId="486"/>
    <tableColumn id="5" xr3:uid="{4D1D0E0B-E1E7-4B42-97EF-7B0365A82B46}" uniqueName="5" name="W/L" queryTableFieldId="5" dataDxfId="485"/>
    <tableColumn id="6" xr3:uid="{44696A4E-09BF-4C77-9456-7C226E8A53C6}" uniqueName="6" name="Conf" queryTableFieldId="6" dataDxfId="484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978A1B5-A984-4828-81FC-A3FC70D9ED40}" name="_13_VERMONT" displayName="_13_VERMONT" ref="A1:F35" tableType="queryTable" totalsRowShown="0">
  <autoFilter ref="A1:F35" xr:uid="{7978A1B5-A984-4828-81FC-A3FC70D9ED40}"/>
  <tableColumns count="6">
    <tableColumn id="1" xr3:uid="{A1B57943-AC3D-48CA-8593-65E9E76CF83D}" uniqueName="1" name="Date" queryTableFieldId="1" dataDxfId="483"/>
    <tableColumn id="2" xr3:uid="{AE148194-96E0-48C1-AC3D-4828F2C4CA7B}" uniqueName="2" name="Opponent" queryTableFieldId="2" dataDxfId="482"/>
    <tableColumn id="3" xr3:uid="{7BC33D0B-BA8B-4340-955D-EAB140890A8B}" uniqueName="3" name="Result" queryTableFieldId="3" dataDxfId="481"/>
    <tableColumn id="4" xr3:uid="{2DC0F45B-56A3-4A85-A94B-0D0CC300C859}" uniqueName="4" name="Location" queryTableFieldId="4" dataDxfId="480"/>
    <tableColumn id="5" xr3:uid="{391B41FA-A99B-48A7-93B5-6A8AD6385513}" uniqueName="5" name="W/L" queryTableFieldId="5" dataDxfId="479"/>
    <tableColumn id="6" xr3:uid="{D3266661-47A4-4AB0-AFB1-02376AC6A1D9}" uniqueName="6" name="Conf" queryTableFieldId="6" dataDxfId="478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0692EE38-4468-4265-B498-8A8C3C560116}" name="_11_NOTRE_DAME" displayName="_11_NOTRE_DAME" ref="A1:F36" tableType="queryTable" totalsRowShown="0">
  <autoFilter ref="A1:F36" xr:uid="{0692EE38-4468-4265-B498-8A8C3C560116}"/>
  <tableColumns count="6">
    <tableColumn id="1" xr3:uid="{D260D9B4-EEE9-4CD1-A2FB-FCAA6ABB6D23}" uniqueName="1" name="Date" queryTableFieldId="1" dataDxfId="477"/>
    <tableColumn id="2" xr3:uid="{CD73178B-69B1-4DAD-A330-53B087E094E8}" uniqueName="2" name="Opponent" queryTableFieldId="2" dataDxfId="476"/>
    <tableColumn id="3" xr3:uid="{69C74F6F-1177-4AF6-855C-9951746724E2}" uniqueName="3" name="Result" queryTableFieldId="3" dataDxfId="475"/>
    <tableColumn id="4" xr3:uid="{F4FC4A9B-6B4B-45AF-8FDF-40DE1C6BF733}" uniqueName="4" name="Location" queryTableFieldId="4" dataDxfId="474"/>
    <tableColumn id="5" xr3:uid="{AA3C2AAD-D527-469E-BDDC-CBF3432AD83A}" uniqueName="5" name="W/L" queryTableFieldId="5" dataDxfId="473"/>
    <tableColumn id="6" xr3:uid="{EB95EF40-CD5D-422B-9054-D4FA5433B9F0}" uniqueName="6" name="Conf" queryTableFieldId="6" dataDxfId="47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CF4F09F4-E639-4FB9-A440-DAB714AB9008}" name="_11_RUTGERS" displayName="_11_RUTGERS" ref="A1:F33" tableType="queryTable" totalsRowShown="0">
  <autoFilter ref="A1:F33" xr:uid="{CF4F09F4-E639-4FB9-A440-DAB714AB9008}"/>
  <tableColumns count="6">
    <tableColumn id="1" xr3:uid="{0335D1C9-48D1-4E50-9A62-9291AAC8F914}" uniqueName="1" name="Date" queryTableFieldId="1" dataDxfId="471"/>
    <tableColumn id="2" xr3:uid="{FEE2617D-D92A-465F-A7B2-DEC0D8C48B2F}" uniqueName="2" name="Opponent" queryTableFieldId="2" dataDxfId="470"/>
    <tableColumn id="3" xr3:uid="{9EB7F5B8-7AC4-4230-BB4D-26A6413D266E}" uniqueName="3" name="Result" queryTableFieldId="3" dataDxfId="469"/>
    <tableColumn id="4" xr3:uid="{F52179CD-2952-46D9-B9A4-89C062BCD413}" uniqueName="4" name="Location" queryTableFieldId="4" dataDxfId="468"/>
    <tableColumn id="5" xr3:uid="{F7E1BE20-19FF-43B3-8813-CC222EDB5EA6}" uniqueName="5" name="W/L" queryTableFieldId="5" dataDxfId="467"/>
    <tableColumn id="6" xr3:uid="{81FA615D-C9C6-4801-9513-FCE32E4E8F44}" uniqueName="6" name="Conf" queryTableFieldId="6" dataDxfId="46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8E89146E-07A5-4F86-8992-D471EE74CFAA}" name="Table_0__14" displayName="Table_0__14" ref="A1:I359" tableType="queryTable" totalsRowShown="0">
  <autoFilter ref="A1:I359" xr:uid="{8E89146E-07A5-4F86-8992-D471EE74CFAA}"/>
  <tableColumns count="9">
    <tableColumn id="1" xr3:uid="{09D3B04E-A20C-4B3A-9512-E8A7D00026A2}" uniqueName="1" name="Rank" queryTableFieldId="1"/>
    <tableColumn id="2" xr3:uid="{50F828FB-9F9F-4E0C-946E-04D085C54FCB}" uniqueName="2" name="Team" queryTableFieldId="2" dataDxfId="570"/>
    <tableColumn id="3" xr3:uid="{FFA19222-1C35-4A54-8BD2-9A4F57A80029}" uniqueName="3" name="2021" queryTableFieldId="3"/>
    <tableColumn id="4" xr3:uid="{F0314962-A5D4-48C6-BAE4-19B1BF09F24D}" uniqueName="4" name="Last 3" queryTableFieldId="4"/>
    <tableColumn id="5" xr3:uid="{DE19E936-73D2-4BAB-B9AC-148530370523}" uniqueName="5" name="Last 1" queryTableFieldId="5"/>
    <tableColumn id="6" xr3:uid="{6CE8F9BD-0D5F-462B-92DF-6A6A7A549B89}" uniqueName="6" name="Home" queryTableFieldId="6"/>
    <tableColumn id="7" xr3:uid="{22D54711-FBC6-4AE8-873C-DD1659D811A4}" uniqueName="7" name="Away" queryTableFieldId="7"/>
    <tableColumn id="8" xr3:uid="{42B362BD-B094-4BD4-8B15-FED65B69AD5E}" uniqueName="8" name="2020" queryTableFieldId="8" dataDxfId="569"/>
    <tableColumn id="9" xr3:uid="{BCD949BF-63F2-438E-9F74-63E5103624AD}" uniqueName="9" name="average" queryTableFieldId="10" dataDxfId="568">
      <calculatedColumnFormula>AVERAGE(Table_0__14[[#This Row],[Home]],Table_0__14[[#This Row],[Away]])</calculatedColumnFormula>
    </tableColumn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FB0F3253-9F73-419F-B62E-A94DE312169F}" name="_6_ALABAMA" displayName="_6_ALABAMA" ref="A1:F34" tableType="queryTable" totalsRowShown="0">
  <autoFilter ref="A1:F34" xr:uid="{FB0F3253-9F73-419F-B62E-A94DE312169F}"/>
  <tableColumns count="6">
    <tableColumn id="1" xr3:uid="{670C13B1-A5F8-4124-ABDB-EB8D2096AB14}" uniqueName="1" name="Date" queryTableFieldId="1" dataDxfId="465"/>
    <tableColumn id="2" xr3:uid="{B0872790-F971-4CD4-9734-B5037E594ADB}" uniqueName="2" name="Opponent" queryTableFieldId="2" dataDxfId="464"/>
    <tableColumn id="3" xr3:uid="{08F66B49-99FA-444D-9397-A5316B95BE47}" uniqueName="3" name="Result" queryTableFieldId="3" dataDxfId="463"/>
    <tableColumn id="4" xr3:uid="{A9C88B1B-7A93-4428-8EE2-709631C9E7D0}" uniqueName="4" name="Location" queryTableFieldId="4" dataDxfId="462"/>
    <tableColumn id="5" xr3:uid="{FAF49198-0E0F-4686-8AF9-78B44171B9A8}" uniqueName="5" name="W/L" queryTableFieldId="5" dataDxfId="461"/>
    <tableColumn id="6" xr3:uid="{5E21E654-9DA7-46DE-B22F-1C71D094A4EC}" uniqueName="6" name="Conf" queryTableFieldId="6" dataDxfId="460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F1886B91-FD4D-4D1B-8483-0FCCE720A2EE}" name="_14_MONTANA_STATE" displayName="_14_MONTANA_STATE" ref="A1:F36" tableType="queryTable" totalsRowShown="0">
  <autoFilter ref="A1:F36" xr:uid="{F1886B91-FD4D-4D1B-8483-0FCCE720A2EE}"/>
  <tableColumns count="6">
    <tableColumn id="1" xr3:uid="{B29D3912-F3B0-49B0-B0B1-BA299A0D32BA}" uniqueName="1" name="Date" queryTableFieldId="1" dataDxfId="459"/>
    <tableColumn id="2" xr3:uid="{3C8F775C-F348-46B4-90B4-A2C489BC0925}" uniqueName="2" name="Opponent" queryTableFieldId="2" dataDxfId="458"/>
    <tableColumn id="3" xr3:uid="{255201F7-DD6E-4677-A688-EA48A2BD8B3B}" uniqueName="3" name="Result" queryTableFieldId="3" dataDxfId="457"/>
    <tableColumn id="4" xr3:uid="{3AC7EA7D-7FA9-42B3-BFAD-5AFCEA1E3382}" uniqueName="4" name="Location" queryTableFieldId="4" dataDxfId="456"/>
    <tableColumn id="5" xr3:uid="{0BFB55DD-EB0C-45F6-825D-FDC43B345670}" uniqueName="5" name="W/L" queryTableFieldId="5" dataDxfId="455"/>
    <tableColumn id="6" xr3:uid="{E26C7AD7-322C-4D56-ABB2-5943A62CD484}" uniqueName="6" name="Conf" queryTableFieldId="6" dataDxfId="454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18BDFB16-25ED-44E9-ABB4-03CD44937436}" name="_3_TEXAS_TECH" displayName="_3_TEXAS_TECH" ref="A1:F38" tableType="queryTable" totalsRowShown="0">
  <autoFilter ref="A1:F38" xr:uid="{18BDFB16-25ED-44E9-ABB4-03CD44937436}"/>
  <tableColumns count="6">
    <tableColumn id="1" xr3:uid="{417F4126-B771-419D-B86C-C808E13BA925}" uniqueName="1" name="Date" queryTableFieldId="1" dataDxfId="453"/>
    <tableColumn id="2" xr3:uid="{AC0AE06F-29CC-4A1F-947D-00E60ED970A4}" uniqueName="2" name="Opponent" queryTableFieldId="2" dataDxfId="452"/>
    <tableColumn id="3" xr3:uid="{E31B87FC-4EC7-4EED-9A36-E9663ADA5256}" uniqueName="3" name="Result" queryTableFieldId="3" dataDxfId="451"/>
    <tableColumn id="4" xr3:uid="{866334CD-05DB-4261-AC88-FFB3E7EA8D31}" uniqueName="4" name="Location" queryTableFieldId="4" dataDxfId="450"/>
    <tableColumn id="5" xr3:uid="{AB87FD7A-D60E-4B7D-89D4-B29E4581EF91}" uniqueName="5" name="W/L" queryTableFieldId="5" dataDxfId="449"/>
    <tableColumn id="6" xr3:uid="{17AA560A-6ABC-4DBB-9576-D208EF3E8D48}" uniqueName="6" name="Conf" queryTableFieldId="6" dataDxfId="448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B7FFE598-6B5D-460F-BFFA-BDDE9DC915E8}" name="_10_DAVIDSON" displayName="_10_DAVIDSON" ref="A1:F35" tableType="queryTable" totalsRowShown="0">
  <autoFilter ref="A1:F35" xr:uid="{B7FFE598-6B5D-460F-BFFA-BDDE9DC915E8}"/>
  <tableColumns count="6">
    <tableColumn id="1" xr3:uid="{D381141F-6FE8-4721-B3A2-952DEE313544}" uniqueName="1" name="Date" queryTableFieldId="1" dataDxfId="447"/>
    <tableColumn id="2" xr3:uid="{65219A80-670C-4849-B817-E457656C80BA}" uniqueName="2" name="Opponent" queryTableFieldId="2" dataDxfId="446"/>
    <tableColumn id="3" xr3:uid="{7C3312B8-5168-4167-80E1-ACB70541E4E7}" uniqueName="3" name="Result" queryTableFieldId="3" dataDxfId="445"/>
    <tableColumn id="4" xr3:uid="{FD2F4D33-C72E-4DD6-9AEB-59ABA0514549}" uniqueName="4" name="Location" queryTableFieldId="4" dataDxfId="444"/>
    <tableColumn id="5" xr3:uid="{4D87BC19-EA0F-4EC3-A304-6572E2631F76}" uniqueName="5" name="W/L" queryTableFieldId="5" dataDxfId="443"/>
    <tableColumn id="6" xr3:uid="{96E9F21C-3605-4591-AD71-FAE37F259600}" uniqueName="6" name="Conf" queryTableFieldId="6" dataDxfId="442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FC53B0F1-4C9F-424E-A4B6-49C5F26F971E}" name="_7_MICHIGAN_STATE" displayName="_7_MICHIGAN_STATE" ref="A1:F37" tableType="queryTable" totalsRowShown="0">
  <autoFilter ref="A1:F37" xr:uid="{FC53B0F1-4C9F-424E-A4B6-49C5F26F971E}"/>
  <tableColumns count="6">
    <tableColumn id="1" xr3:uid="{69DC98A5-0EA9-47ED-921C-D1133701EF0B}" uniqueName="1" name="Date" queryTableFieldId="1" dataDxfId="441"/>
    <tableColumn id="2" xr3:uid="{905CA4E4-A037-4153-86DC-9BC90E74581E}" uniqueName="2" name="Opponent" queryTableFieldId="2" dataDxfId="440"/>
    <tableColumn id="3" xr3:uid="{A3321627-3575-43FA-8711-4203947580D3}" uniqueName="3" name="Result" queryTableFieldId="3" dataDxfId="439"/>
    <tableColumn id="4" xr3:uid="{179B604C-6888-457A-B14C-439D60AAEA43}" uniqueName="4" name="Location" queryTableFieldId="4" dataDxfId="438"/>
    <tableColumn id="5" xr3:uid="{4CE3DF78-F394-4F7B-80EF-AE6E25FAC8E1}" uniqueName="5" name="W/L" queryTableFieldId="5" dataDxfId="437"/>
    <tableColumn id="6" xr3:uid="{B5680221-B217-4314-80CF-9500C7DF3D3B}" uniqueName="6" name="Conf" queryTableFieldId="6" dataDxfId="436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EB496396-BE63-48B9-A12D-2AD57E805B9A}" name="_15_CS_FULLERTON" displayName="_15_CS_FULLERTON" ref="A1:F33" tableType="queryTable" totalsRowShown="0">
  <autoFilter ref="A1:F33" xr:uid="{EB496396-BE63-48B9-A12D-2AD57E805B9A}"/>
  <tableColumns count="6">
    <tableColumn id="1" xr3:uid="{FC1E7FD6-4CB4-48BD-8CDD-6BB823F3C566}" uniqueName="1" name="Date" queryTableFieldId="1" dataDxfId="435"/>
    <tableColumn id="2" xr3:uid="{432F881A-C8B3-4CCA-8D47-6F3027455492}" uniqueName="2" name="Opponent" queryTableFieldId="2" dataDxfId="434"/>
    <tableColumn id="3" xr3:uid="{A57016F7-F691-4B0B-9E41-B3EA8167003E}" uniqueName="3" name="Result" queryTableFieldId="3" dataDxfId="433"/>
    <tableColumn id="4" xr3:uid="{D4B8D9E0-5E91-4C76-B7E2-015D745A310A}" uniqueName="4" name="Location" queryTableFieldId="4" dataDxfId="432"/>
    <tableColumn id="5" xr3:uid="{E504CB2C-40FD-4578-B26C-DFA3CE716B28}" uniqueName="5" name="W/L" queryTableFieldId="5" dataDxfId="431"/>
    <tableColumn id="6" xr3:uid="{CE789EF0-E608-469B-9AA2-16340D7841E5}" uniqueName="6" name="Conf" queryTableFieldId="6" dataDxfId="430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A81AC078-FFCC-4E50-BCE8-1CA8C97A057B}" name="_16_BRYANT" displayName="_16_BRYANT" ref="A1:F34" tableType="queryTable" totalsRowShown="0">
  <autoFilter ref="A1:F34" xr:uid="{A81AC078-FFCC-4E50-BCE8-1CA8C97A057B}"/>
  <tableColumns count="6">
    <tableColumn id="1" xr3:uid="{9C9B4F4F-DFCF-4E7C-A301-14CEAEA1BABD}" uniqueName="1" name="Date" queryTableFieldId="1" dataDxfId="429"/>
    <tableColumn id="2" xr3:uid="{383D20E6-8540-47DA-898E-017C9DEB820B}" uniqueName="2" name="Opponent" queryTableFieldId="2" dataDxfId="428"/>
    <tableColumn id="3" xr3:uid="{60A1EA3E-89BF-4979-A982-649F49F1FF05}" uniqueName="3" name="Result" queryTableFieldId="3" dataDxfId="427"/>
    <tableColumn id="4" xr3:uid="{71B5A0F8-BD7B-44C7-A9CA-869ED91BD4AC}" uniqueName="4" name="Location" queryTableFieldId="4" dataDxfId="426"/>
    <tableColumn id="5" xr3:uid="{CC8B85AA-CD89-4641-8C10-C2F7405DEB27}" uniqueName="5" name="W/L" queryTableFieldId="5" dataDxfId="425"/>
    <tableColumn id="6" xr3:uid="{5FC22E17-D6DD-48C8-A7B0-A8FD344DA579}" uniqueName="6" name="Conf" queryTableFieldId="6" dataDxfId="424"/>
  </tableColumns>
  <tableStyleInfo name="TableStyleMedium7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74786288-9C63-4F8E-A27F-335782C0DBF4}" name="_16_WRIGHT_STATE" displayName="_16_WRIGHT_STATE" ref="A1:F37" tableType="queryTable" totalsRowShown="0">
  <autoFilter ref="A1:F37" xr:uid="{74786288-9C63-4F8E-A27F-335782C0DBF4}"/>
  <tableColumns count="6">
    <tableColumn id="1" xr3:uid="{2DAA1D6A-7E6A-4740-96C0-76A83A8343A8}" uniqueName="1" name="Date" queryTableFieldId="1" dataDxfId="423"/>
    <tableColumn id="2" xr3:uid="{25F15FF0-1582-411B-958C-843780F09266}" uniqueName="2" name="Opponent" queryTableFieldId="2" dataDxfId="422"/>
    <tableColumn id="3" xr3:uid="{B5E30CD3-9368-4216-9F95-9304625C6E30}" uniqueName="3" name="Result" queryTableFieldId="3" dataDxfId="421"/>
    <tableColumn id="4" xr3:uid="{53E6AA09-3E4B-4073-B3F6-E4E2F4C4D4F0}" uniqueName="4" name="Location" queryTableFieldId="4" dataDxfId="420"/>
    <tableColumn id="5" xr3:uid="{E4A81672-4ABB-430D-8230-4C687BE91130}" uniqueName="5" name="W/L" queryTableFieldId="5" dataDxfId="419"/>
    <tableColumn id="6" xr3:uid="{615C2A0A-E141-47CC-815B-EAA55058C38A}" uniqueName="6" name="Conf" queryTableFieldId="6" dataDxfId="418"/>
  </tableColumns>
  <tableStyleInfo name="TableStyleMedium7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EC603D7-4C05-4352-B002-33D05FD296B8}" name="_1_ARIZONA" displayName="_1_ARIZONA" ref="A1:F38" tableType="queryTable" totalsRowShown="0">
  <autoFilter ref="A1:F38" xr:uid="{3EC603D7-4C05-4352-B002-33D05FD296B8}"/>
  <tableColumns count="6">
    <tableColumn id="1" xr3:uid="{21B35DEB-97D9-4A18-8871-ED4E5AEDD9F1}" uniqueName="1" name="Date" queryTableFieldId="1" dataDxfId="417"/>
    <tableColumn id="2" xr3:uid="{F5495FEC-B717-494B-8640-7EA5095BF0D3}" uniqueName="2" name="Opponent" queryTableFieldId="2" dataDxfId="416"/>
    <tableColumn id="3" xr3:uid="{AA57E7D7-3217-4D44-99D3-77F5D64F82EF}" uniqueName="3" name="Result" queryTableFieldId="3" dataDxfId="415"/>
    <tableColumn id="4" xr3:uid="{CD87833B-918F-4ED4-B98B-8B76EDEA7DE3}" uniqueName="4" name="Location" queryTableFieldId="4" dataDxfId="414"/>
    <tableColumn id="5" xr3:uid="{B9458D48-0489-4333-BF22-ECA3C201D52F}" uniqueName="5" name="W/L" queryTableFieldId="5" dataDxfId="413"/>
    <tableColumn id="6" xr3:uid="{37B5F328-A0CB-4E2A-A209-70871E0B3675}" uniqueName="6" name="Conf" queryTableFieldId="6" dataDxfId="412"/>
  </tableColumns>
  <tableStyleInfo name="TableStyleMedium7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BD358B44-22BB-488F-8D0F-84ADD9FF1D09}" name="_9_TEXAS_CHRISTAIN" displayName="_9_TEXAS_CHRISTAIN" ref="A1:F35" tableType="queryTable" totalsRowShown="0">
  <autoFilter ref="A1:F35" xr:uid="{BD358B44-22BB-488F-8D0F-84ADD9FF1D09}"/>
  <tableColumns count="6">
    <tableColumn id="1" xr3:uid="{C820A7B6-084A-4740-993A-801DAAE90AEE}" uniqueName="1" name="Date" queryTableFieldId="1" dataDxfId="411"/>
    <tableColumn id="2" xr3:uid="{3D27B3D6-42F4-4DF7-B7D5-B6FFF1BB0420}" uniqueName="2" name="Opponent" queryTableFieldId="2" dataDxfId="410"/>
    <tableColumn id="3" xr3:uid="{B8A3C23E-C862-43A2-A593-02CD591ED067}" uniqueName="3" name="Result" queryTableFieldId="3" dataDxfId="409"/>
    <tableColumn id="4" xr3:uid="{02C8D4A4-E534-4203-BD1B-E56B2CDF5BB1}" uniqueName="4" name="Location" queryTableFieldId="4" dataDxfId="408"/>
    <tableColumn id="5" xr3:uid="{2CBF6B59-E8D2-441F-919B-A1B3F74C2BB5}" uniqueName="5" name="W/L" queryTableFieldId="5" dataDxfId="407"/>
    <tableColumn id="6" xr3:uid="{EB0A9884-250E-41AC-9AF5-FC7696022EF0}" uniqueName="6" name="Conf" queryTableFieldId="6" dataDxfId="40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04D6C5B2-727D-4AAC-9992-39441DBDFAC6}" name="_2_VILLANOVA" displayName="_2_VILLANOVA" ref="A1:F39" tableType="queryTable" totalsRowShown="0">
  <autoFilter ref="A1:F39" xr:uid="{04D6C5B2-727D-4AAC-9992-39441DBDFAC6}"/>
  <tableColumns count="6">
    <tableColumn id="1" xr3:uid="{D8834613-8F41-4573-8287-5F320A47E73F}" uniqueName="1" name="Date" queryTableFieldId="1" dataDxfId="567"/>
    <tableColumn id="2" xr3:uid="{D771792E-7E48-4A47-AA8A-66F049368341}" uniqueName="2" name="Opponent" queryTableFieldId="2" dataDxfId="566"/>
    <tableColumn id="3" xr3:uid="{62DAED25-8AEF-47B1-86F1-8D5E61A9CF06}" uniqueName="3" name="Result" queryTableFieldId="3" dataDxfId="565"/>
    <tableColumn id="4" xr3:uid="{B14840AA-B7E8-4230-B5D1-BA168B9D4CB3}" uniqueName="4" name="Location" queryTableFieldId="4" dataDxfId="564"/>
    <tableColumn id="5" xr3:uid="{B838CC73-5686-4C98-BAC0-6FC8E60F7458}" uniqueName="5" name="W/L" queryTableFieldId="5" dataDxfId="563"/>
    <tableColumn id="6" xr3:uid="{6A82E9B0-08A0-4EE2-BBB2-EDC46A9365DA}" uniqueName="6" name="Conf" queryTableFieldId="6" dataDxfId="562"/>
  </tableColumns>
  <tableStyleInfo name="TableStyleMedium7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D8BF3A93-472E-4262-8BD2-C352B8CB4BB5}" name="_8_SETON_HALL" displayName="_8_SETON_HALL" ref="A1:F33" tableType="queryTable" totalsRowShown="0">
  <autoFilter ref="A1:F33" xr:uid="{D8BF3A93-472E-4262-8BD2-C352B8CB4BB5}"/>
  <tableColumns count="6">
    <tableColumn id="1" xr3:uid="{20C0E0F6-99AC-4091-948A-9FCFAFF9DE33}" uniqueName="1" name="Date" queryTableFieldId="1" dataDxfId="405"/>
    <tableColumn id="2" xr3:uid="{C59F462B-70E8-4E9A-B65D-DFF6F139C421}" uniqueName="2" name="Opponent" queryTableFieldId="2" dataDxfId="404"/>
    <tableColumn id="3" xr3:uid="{4506249F-FE45-4EB1-A328-58CA34BEA402}" uniqueName="3" name="Result" queryTableFieldId="3" dataDxfId="403"/>
    <tableColumn id="4" xr3:uid="{323774B7-C5E9-40B5-8861-78CCC6AA8E7D}" uniqueName="4" name="Location" queryTableFieldId="4" dataDxfId="402"/>
    <tableColumn id="5" xr3:uid="{C540143C-D13B-4CD0-BC02-0ECC4C40C1DC}" uniqueName="5" name="W/L" queryTableFieldId="5" dataDxfId="401"/>
    <tableColumn id="6" xr3:uid="{BD959FF5-28BB-49F3-8247-2EFB5A63FD69}" uniqueName="6" name="Conf" queryTableFieldId="6" dataDxfId="400"/>
  </tableColumns>
  <tableStyleInfo name="TableStyleMedium7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B5E9AD4-B3C1-4CFB-A842-FA6A483574C3}" name="_12_UAB" displayName="_12_UAB" ref="A1:F36" tableType="queryTable" totalsRowShown="0">
  <autoFilter ref="A1:F36" xr:uid="{2B5E9AD4-B3C1-4CFB-A842-FA6A483574C3}"/>
  <tableColumns count="6">
    <tableColumn id="1" xr3:uid="{30736909-DC1B-4A32-9CAA-243788036386}" uniqueName="1" name="Date" queryTableFieldId="1" dataDxfId="399"/>
    <tableColumn id="2" xr3:uid="{567DA17F-85CA-4665-8E28-F8AF2CD4707A}" uniqueName="2" name="Opponent" queryTableFieldId="2" dataDxfId="398"/>
    <tableColumn id="3" xr3:uid="{1D261054-8AA1-4AB3-AD31-6DB82F028186}" uniqueName="3" name="Result" queryTableFieldId="3" dataDxfId="397"/>
    <tableColumn id="4" xr3:uid="{01E98951-6871-4AA9-A5B6-88B61C624C9E}" uniqueName="4" name="Location" queryTableFieldId="4" dataDxfId="396"/>
    <tableColumn id="5" xr3:uid="{43FAA228-CE2F-4F73-BA7D-97167A7FBA18}" uniqueName="5" name="W/L" queryTableFieldId="5" dataDxfId="395"/>
    <tableColumn id="6" xr3:uid="{0B1A8DB5-45BB-49F5-ACBE-D7A288B34DF7}" uniqueName="6" name="Conf" queryTableFieldId="6" dataDxfId="394"/>
  </tableColumns>
  <tableStyleInfo name="TableStyleMedium7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55B75289-AA4E-411A-9E18-96E2C6785185}" name="_13_CHATTANOOGA" displayName="_13_CHATTANOOGA" ref="A1:F36" tableType="queryTable" totalsRowShown="0">
  <autoFilter ref="A1:F36" xr:uid="{55B75289-AA4E-411A-9E18-96E2C6785185}"/>
  <tableColumns count="6">
    <tableColumn id="1" xr3:uid="{03A7B2F5-F8CE-45AA-969D-3969D70753E9}" uniqueName="1" name="Date" queryTableFieldId="1" dataDxfId="393"/>
    <tableColumn id="2" xr3:uid="{B8BA0277-4744-4436-ACC7-8BD564E6C5D8}" uniqueName="2" name="Opponent" queryTableFieldId="2" dataDxfId="392"/>
    <tableColumn id="3" xr3:uid="{7951FD8A-2194-4A54-985C-83DD774E0CAD}" uniqueName="3" name="Result" queryTableFieldId="3" dataDxfId="391"/>
    <tableColumn id="4" xr3:uid="{F90493CC-74EF-482E-82C0-D66679CD1E30}" uniqueName="4" name="Location" queryTableFieldId="4" dataDxfId="390"/>
    <tableColumn id="5" xr3:uid="{541AB6E3-2719-45AC-9D83-52748D87802B}" uniqueName="5" name="W/L" queryTableFieldId="5" dataDxfId="389"/>
    <tableColumn id="6" xr3:uid="{1068006B-54FA-47AE-A939-A3F12F0BAE74}" uniqueName="6" name="Conf" queryTableFieldId="6" dataDxfId="388"/>
  </tableColumns>
  <tableStyleInfo name="TableStyleMedium7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D6357EBD-5252-4BEA-8B00-1F2181A6F927}" name="_4_ILLINOIS" displayName="_4_ILLINOIS" ref="A1:F34" tableType="queryTable" totalsRowShown="0">
  <autoFilter ref="A1:F34" xr:uid="{D6357EBD-5252-4BEA-8B00-1F2181A6F927}"/>
  <tableColumns count="6">
    <tableColumn id="1" xr3:uid="{87C5DABB-024B-4304-8501-52E2C84AC112}" uniqueName="1" name="Date" queryTableFieldId="1" dataDxfId="387"/>
    <tableColumn id="2" xr3:uid="{661E4B0A-BA3F-4B7D-AB6F-E1707F3D540B}" uniqueName="2" name="Opponent" queryTableFieldId="2" dataDxfId="386"/>
    <tableColumn id="3" xr3:uid="{EC7191F0-8680-490D-8AA3-57A0C2D00F97}" uniqueName="3" name="Result" queryTableFieldId="3" dataDxfId="385"/>
    <tableColumn id="4" xr3:uid="{A9B1BDCF-1EB8-4F70-B4C3-206222B6E088}" uniqueName="4" name="Location" queryTableFieldId="4" dataDxfId="384"/>
    <tableColumn id="5" xr3:uid="{0526FB6C-E094-4EDA-8B0B-0DC0A4D6668D}" uniqueName="5" name="W/L" queryTableFieldId="5" dataDxfId="383"/>
    <tableColumn id="6" xr3:uid="{373251B1-0255-4B8D-8FB9-A00AA686B619}" uniqueName="6" name="Conf" queryTableFieldId="6" dataDxfId="382"/>
  </tableColumns>
  <tableStyleInfo name="TableStyleMedium7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87E50017-1209-41C9-ACA8-201400EB100D}" name="_11_MICHIGAN" displayName="_11_MICHIGAN" ref="A1:F35" tableType="queryTable" totalsRowShown="0">
  <autoFilter ref="A1:F35" xr:uid="{87E50017-1209-41C9-ACA8-201400EB100D}"/>
  <tableColumns count="6">
    <tableColumn id="1" xr3:uid="{1A7872D2-46EB-42A2-B54B-E3BDA286C237}" uniqueName="1" name="Date" queryTableFieldId="1" dataDxfId="381"/>
    <tableColumn id="2" xr3:uid="{A32CFBF3-8020-468D-999E-8153B82608C4}" uniqueName="2" name="Opponent" queryTableFieldId="2" dataDxfId="380"/>
    <tableColumn id="3" xr3:uid="{938823F6-44EE-4E6E-AB31-361E89DDBF1D}" uniqueName="3" name="Result" queryTableFieldId="3" dataDxfId="379"/>
    <tableColumn id="4" xr3:uid="{04397C57-AB27-4472-B51A-B1F77EC015EB}" uniqueName="4" name="Location" queryTableFieldId="4" dataDxfId="378"/>
    <tableColumn id="5" xr3:uid="{95AF763C-66FB-40FB-92D8-5955399F61A9}" uniqueName="5" name="W/L" queryTableFieldId="5" dataDxfId="377"/>
    <tableColumn id="6" xr3:uid="{24D0EC63-E433-4D09-A50C-12EFB7A3BD61}" uniqueName="6" name="Conf" queryTableFieldId="6" dataDxfId="376"/>
  </tableColumns>
  <tableStyleInfo name="TableStyleMedium7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410568E1-CB53-4DCB-9CC8-BF4DE4E7D810}" name="_6_COLORADO_STATE" displayName="_6_COLORADO_STATE" ref="A1:F32" tableType="queryTable" totalsRowShown="0">
  <autoFilter ref="A1:F32" xr:uid="{410568E1-CB53-4DCB-9CC8-BF4DE4E7D810}"/>
  <tableColumns count="6">
    <tableColumn id="1" xr3:uid="{42EB80EE-F169-464A-97BE-7B8E18179CD3}" uniqueName="1" name="Date" queryTableFieldId="1" dataDxfId="375"/>
    <tableColumn id="2" xr3:uid="{7F359F3B-2BA2-4D8C-83CA-359E8BC03476}" uniqueName="2" name="Opponent" queryTableFieldId="2" dataDxfId="374"/>
    <tableColumn id="3" xr3:uid="{382F6B32-E46C-4348-8F46-68D94FD74C58}" uniqueName="3" name="Result" queryTableFieldId="3" dataDxfId="373"/>
    <tableColumn id="4" xr3:uid="{A113271C-7472-492F-832C-DDDC89476753}" uniqueName="4" name="Location" queryTableFieldId="4" dataDxfId="372"/>
    <tableColumn id="5" xr3:uid="{E390C403-22B8-429F-B2B6-928E14194823}" uniqueName="5" name="W/L" queryTableFieldId="5" dataDxfId="371"/>
    <tableColumn id="6" xr3:uid="{6A8F1866-86C5-4A37-8275-3DF4FF6FF5AA}" uniqueName="6" name="Conf" queryTableFieldId="6" dataDxfId="370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5F83EDA9-EAE7-4973-97EC-C9F16785FB76}" name="_14_LONGWOOD" displayName="_14_LONGWOOD" ref="A1:F34" tableType="queryTable" totalsRowShown="0">
  <autoFilter ref="A1:F34" xr:uid="{5F83EDA9-EAE7-4973-97EC-C9F16785FB76}"/>
  <tableColumns count="6">
    <tableColumn id="1" xr3:uid="{0FBEBD33-A785-4A97-96D9-BA885EA91FCA}" uniqueName="1" name="Date" queryTableFieldId="1" dataDxfId="369"/>
    <tableColumn id="2" xr3:uid="{48A8C55D-2BAC-409A-A38F-3899307610A7}" uniqueName="2" name="Opponent" queryTableFieldId="2" dataDxfId="368"/>
    <tableColumn id="3" xr3:uid="{CBFABFB7-5647-4B5C-AB0B-6D2B43836DCF}" uniqueName="3" name="Result" queryTableFieldId="3" dataDxfId="367"/>
    <tableColumn id="4" xr3:uid="{1A4082DB-CD0F-40DB-992F-C5E9CA4C8DAE}" uniqueName="4" name="Location" queryTableFieldId="4" dataDxfId="366"/>
    <tableColumn id="5" xr3:uid="{CD627E13-9A21-4393-A789-A0333E3F389A}" uniqueName="5" name="W/L" queryTableFieldId="5" dataDxfId="365"/>
    <tableColumn id="6" xr3:uid="{4E2F8205-C217-474B-AC3F-5C3F32EB5874}" uniqueName="6" name="Conf" queryTableFieldId="6" dataDxfId="364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1DFB793D-520D-49B4-9382-6508350763AD}" name="_3_TENNESSEE" displayName="_3_TENNESSEE" ref="A1:F36" tableType="queryTable" totalsRowShown="0">
  <autoFilter ref="A1:F36" xr:uid="{1DFB793D-520D-49B4-9382-6508350763AD}"/>
  <tableColumns count="6">
    <tableColumn id="1" xr3:uid="{074B585E-5A8F-4909-86D6-6F80C29ACB1E}" uniqueName="1" name="Date" queryTableFieldId="1" dataDxfId="363"/>
    <tableColumn id="2" xr3:uid="{A6C276F5-34F3-4C1D-8C67-FD6C6B0E0C34}" uniqueName="2" name="Opponent" queryTableFieldId="2" dataDxfId="362"/>
    <tableColumn id="3" xr3:uid="{3666AA96-F105-405C-87EA-7B26D4F40A03}" uniqueName="3" name="Result" queryTableFieldId="3" dataDxfId="361"/>
    <tableColumn id="4" xr3:uid="{1E19BF68-D692-43B5-97F9-D8DFA0D8DA28}" uniqueName="4" name="Location" queryTableFieldId="4" dataDxfId="360"/>
    <tableColumn id="5" xr3:uid="{BD090163-0F9D-4ED3-A29B-CF9918C6EF2C}" uniqueName="5" name="W/L" queryTableFieldId="5" dataDxfId="359"/>
    <tableColumn id="6" xr3:uid="{F2C9CDA6-73EA-4624-B690-7812DC55FBC3}" uniqueName="6" name="Conf" queryTableFieldId="6" dataDxfId="358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62174B97-AB27-4794-96C7-C05460A9CFB1}" name="_10_LOYOLA_CHICAGO" displayName="_10_LOYOLA_CHICAGO" ref="A1:F34" tableType="queryTable" totalsRowShown="0">
  <autoFilter ref="A1:F34" xr:uid="{62174B97-AB27-4794-96C7-C05460A9CFB1}"/>
  <tableColumns count="6">
    <tableColumn id="1" xr3:uid="{F4849F58-B61D-4C66-B229-61BF061A23B4}" uniqueName="1" name="Date" queryTableFieldId="1" dataDxfId="357"/>
    <tableColumn id="2" xr3:uid="{3FBC4E60-70CF-4B2E-A375-D2A03F80CB1B}" uniqueName="2" name="Opponent" queryTableFieldId="2" dataDxfId="356"/>
    <tableColumn id="3" xr3:uid="{56522326-B051-4197-9C61-0DE57563DC04}" uniqueName="3" name="Result" queryTableFieldId="3" dataDxfId="355"/>
    <tableColumn id="4" xr3:uid="{ACD071B2-057A-4CA8-A7E4-0FF629706AB4}" uniqueName="4" name="Location" queryTableFieldId="4" dataDxfId="354"/>
    <tableColumn id="5" xr3:uid="{94970722-4403-418A-AE92-9CA885960FF3}" uniqueName="5" name="W/L" queryTableFieldId="5" dataDxfId="353"/>
    <tableColumn id="6" xr3:uid="{A86BEA9D-920E-4F6D-A6C0-DD060834F2E0}" uniqueName="6" name="Conf" queryTableFieldId="6" dataDxfId="352"/>
  </tableColumns>
  <tableStyleInfo name="TableStyleMedium7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4EAAF50-A2A2-4A35-B054-79A7F54052EE}" name="_7_OHIO_STATE" displayName="_7_OHIO_STATE" ref="A1:F33" tableType="queryTable" totalsRowShown="0">
  <autoFilter ref="A1:F33" xr:uid="{D4EAAF50-A2A2-4A35-B054-79A7F54052EE}"/>
  <tableColumns count="6">
    <tableColumn id="1" xr3:uid="{84915239-0801-426E-8F50-1D4D19781951}" uniqueName="1" name="Date" queryTableFieldId="1" dataDxfId="351"/>
    <tableColumn id="2" xr3:uid="{9BBEC061-3798-4523-AFC3-B2C128A0601C}" uniqueName="2" name="Opponent" queryTableFieldId="2" dataDxfId="350"/>
    <tableColumn id="3" xr3:uid="{A05C4D2B-E223-4BA3-A045-A802161A32FB}" uniqueName="3" name="Result" queryTableFieldId="3" dataDxfId="349"/>
    <tableColumn id="4" xr3:uid="{AE825822-7EFC-44C8-AE35-D8DD2AB64DDC}" uniqueName="4" name="Location" queryTableFieldId="4" dataDxfId="348"/>
    <tableColumn id="5" xr3:uid="{E6B3EEAF-BA80-422D-9FB1-7B56BA2BBB75}" uniqueName="5" name="W/L" queryTableFieldId="5" dataDxfId="347"/>
    <tableColumn id="6" xr3:uid="{325EEC02-9AF6-4277-8C47-41B655540952}" uniqueName="6" name="Conf" queryTableFieldId="6" dataDxfId="34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3FB88366-9E1F-4767-8201-890C12411B2C}" name="_1_KANSAS" displayName="_1_KANSAS" ref="A1:F41" tableType="queryTable" totalsRowShown="0">
  <autoFilter ref="A1:F41" xr:uid="{3FB88366-9E1F-4767-8201-890C12411B2C}"/>
  <tableColumns count="6">
    <tableColumn id="1" xr3:uid="{2402FDB6-3A20-497E-94C1-887F8179FD00}" uniqueName="1" name="Date" queryTableFieldId="1" dataDxfId="561"/>
    <tableColumn id="2" xr3:uid="{FD689303-58E4-4D03-BC91-617791A13586}" uniqueName="2" name="Opponent" queryTableFieldId="2" dataDxfId="560"/>
    <tableColumn id="3" xr3:uid="{37F26C87-4947-4BF7-9200-91318DBF96BB}" uniqueName="3" name="Result" queryTableFieldId="3" dataDxfId="559"/>
    <tableColumn id="4" xr3:uid="{F8E0C826-D4DF-4814-A13E-7A6C14387BB4}" uniqueName="4" name="Location" queryTableFieldId="4" dataDxfId="558"/>
    <tableColumn id="5" xr3:uid="{37C46118-8950-4C91-BBC2-D048A4B1D4C8}" uniqueName="5" name="W/L" queryTableFieldId="5" dataDxfId="557"/>
    <tableColumn id="6" xr3:uid="{D801D147-9658-4853-A212-8DBF770A3192}" uniqueName="6" name="Conf" queryTableFieldId="6" dataDxfId="556"/>
  </tableColumns>
  <tableStyleInfo name="TableStyleMedium7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D614A619-E69C-4590-BB53-45FDE03553D8}" name="_15_DELAWARE" displayName="_15_DELAWARE" ref="A1:F36" tableType="queryTable" totalsRowShown="0">
  <autoFilter ref="A1:F36" xr:uid="{D614A619-E69C-4590-BB53-45FDE03553D8}"/>
  <tableColumns count="6">
    <tableColumn id="1" xr3:uid="{BA045DCB-BFAC-4868-9887-5F7DC7DD10C5}" uniqueName="1" name="Date" queryTableFieldId="1" dataDxfId="345"/>
    <tableColumn id="2" xr3:uid="{8E9B653C-EDD4-482C-B017-B5168E32B612}" uniqueName="2" name="Opponent" queryTableFieldId="2" dataDxfId="344"/>
    <tableColumn id="3" xr3:uid="{6E3C7640-D986-4092-A82A-4658370E30D4}" uniqueName="3" name="Result" queryTableFieldId="3" dataDxfId="343"/>
    <tableColumn id="4" xr3:uid="{F0CC638F-189C-487C-A99B-CC718CA1E5E2}" uniqueName="4" name="Location" queryTableFieldId="4" dataDxfId="342"/>
    <tableColumn id="5" xr3:uid="{7621EFAB-55AF-4CD0-A346-C9CFF3512EEA}" uniqueName="5" name="W/L" queryTableFieldId="5" dataDxfId="341"/>
    <tableColumn id="6" xr3:uid="{85A5D851-88FE-462E-9DFC-77DDE8DB593E}" uniqueName="6" name="Conf" queryTableFieldId="6" dataDxfId="340"/>
  </tableColumns>
  <tableStyleInfo name="TableStyleMedium7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1C37D173-3409-4153-88B3-0B698374BCFF}" name="_16_TX_A_M_CC" displayName="_16_TX_A_M_CC" ref="A1:F36" tableType="queryTable" totalsRowShown="0">
  <autoFilter ref="A1:F36" xr:uid="{1C37D173-3409-4153-88B3-0B698374BCFF}"/>
  <tableColumns count="6">
    <tableColumn id="1" xr3:uid="{0DBAC136-2B96-4223-9166-537C80E3F5AF}" uniqueName="1" name="Date" queryTableFieldId="1" dataDxfId="339"/>
    <tableColumn id="2" xr3:uid="{370DE22D-71BE-4ECC-833B-83D3E1489BA8}" uniqueName="2" name="Opponent" queryTableFieldId="2" dataDxfId="338"/>
    <tableColumn id="3" xr3:uid="{C0043EB6-16D1-42C6-B2B6-1633F0ECB5B5}" uniqueName="3" name="Result" queryTableFieldId="3" dataDxfId="337"/>
    <tableColumn id="4" xr3:uid="{C22EE0BA-C479-497C-95FA-A12276EF2CFA}" uniqueName="4" name="Location" queryTableFieldId="4" dataDxfId="336"/>
    <tableColumn id="5" xr3:uid="{82F37D80-3063-43FD-804B-D4B87887A19B}" uniqueName="5" name="W/L" queryTableFieldId="5" dataDxfId="335"/>
    <tableColumn id="6" xr3:uid="{C4F717AD-B391-49CB-B2DF-38409194DC9F}" uniqueName="6" name="Conf" queryTableFieldId="6" dataDxfId="334"/>
  </tableColumns>
  <tableStyleInfo name="TableStyleMedium7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C294B947-F6C8-41EB-A3A7-EC097D49E1E0}" name="_16_TEXAS_SOUTHERN" displayName="_16_TEXAS_SOUTHERN" ref="A1:F33" tableType="queryTable" totalsRowShown="0">
  <autoFilter ref="A1:F33" xr:uid="{C294B947-F6C8-41EB-A3A7-EC097D49E1E0}"/>
  <tableColumns count="6">
    <tableColumn id="1" xr3:uid="{F33B151E-69FD-451C-B4F1-84FB9064AB13}" uniqueName="1" name="Date" queryTableFieldId="1" dataDxfId="333"/>
    <tableColumn id="2" xr3:uid="{C77B48C5-70E5-46F8-AB69-2EA875E0A927}" uniqueName="2" name="Opponent" queryTableFieldId="2" dataDxfId="332"/>
    <tableColumn id="3" xr3:uid="{13D33BD6-8EC4-48C5-8733-D09E936FF613}" uniqueName="3" name="Result" queryTableFieldId="3" dataDxfId="331"/>
    <tableColumn id="4" xr3:uid="{1D1571F3-9AF9-482D-BF12-04B9028626B6}" uniqueName="4" name="Location" queryTableFieldId="4" dataDxfId="330"/>
    <tableColumn id="5" xr3:uid="{A06D51E9-E6AF-45AB-AF0F-4B83B2377398}" uniqueName="5" name="W/L" queryTableFieldId="5" dataDxfId="329"/>
    <tableColumn id="6" xr3:uid="{BA44DCB7-0B7A-4C98-AD55-A919A1350FCA}" uniqueName="6" name="Conf" queryTableFieldId="6" dataDxfId="328"/>
  </tableColumns>
  <tableStyleInfo name="TableStyleMedium7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65CBCFB9-D17A-4466-BED0-8A332740623E}" name="_12_WYOMING" displayName="_12_WYOMING" ref="A1:F35" tableType="queryTable" totalsRowShown="0">
  <autoFilter ref="A1:F35" xr:uid="{65CBCFB9-D17A-4466-BED0-8A332740623E}"/>
  <tableColumns count="6">
    <tableColumn id="1" xr3:uid="{BC8D0DFE-71C1-4E43-B587-5C8D0F98E1F5}" uniqueName="1" name="Date" queryTableFieldId="1" dataDxfId="327"/>
    <tableColumn id="2" xr3:uid="{C028DB06-2DCA-4CDF-B771-98ED9C932DE4}" uniqueName="2" name="Opponent" queryTableFieldId="2" dataDxfId="326"/>
    <tableColumn id="3" xr3:uid="{60BCF740-B411-4D82-96FD-CC8B42D6282A}" uniqueName="3" name="Result" queryTableFieldId="3" dataDxfId="325"/>
    <tableColumn id="4" xr3:uid="{9E18D1FC-F24B-4B5E-A59A-FF194C1671CF}" uniqueName="4" name="Location" queryTableFieldId="4" dataDxfId="324"/>
    <tableColumn id="5" xr3:uid="{1864A144-8658-4D47-9642-5BF02EC49E04}" uniqueName="5" name="W/L" queryTableFieldId="5" dataDxfId="323"/>
    <tableColumn id="6" xr3:uid="{FD404B8B-FCE1-4F24-954D-8C38002888DC}" uniqueName="6" name="Conf" queryTableFieldId="6" dataDxfId="322"/>
  </tableColumns>
  <tableStyleInfo name="TableStyleMedium7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A21260CA-25B9-4728-899A-657DB2ECBD8A}" name="_16_NORFOLK_STATE" displayName="_16_NORFOLK_STATE" ref="A1:F32" tableType="queryTable" totalsRowShown="0">
  <autoFilter ref="A1:F32" xr:uid="{A21260CA-25B9-4728-899A-657DB2ECBD8A}"/>
  <tableColumns count="6">
    <tableColumn id="1" xr3:uid="{EC43237F-8CA6-40BB-9C9B-2CA441793244}" uniqueName="1" name="Date" queryTableFieldId="1" dataDxfId="321"/>
    <tableColumn id="2" xr3:uid="{4B6C41D0-F7BC-4694-A5B5-BBA62E92A222}" uniqueName="2" name="Opponent" queryTableFieldId="2" dataDxfId="320"/>
    <tableColumn id="3" xr3:uid="{08B64FE6-A18E-4119-84AF-C4D8200F3EC2}" uniqueName="3" name="Result" queryTableFieldId="3" dataDxfId="319"/>
    <tableColumn id="4" xr3:uid="{2DFF9DD9-9457-4495-9134-A0102E9C7854}" uniqueName="4" name="Location" queryTableFieldId="4" dataDxfId="318"/>
    <tableColumn id="5" xr3:uid="{624402CD-3B7A-45AC-9825-F707A9FD7B55}" uniqueName="5" name="W/L" queryTableFieldId="5" dataDxfId="317"/>
    <tableColumn id="6" xr3:uid="{456274A3-2137-4B1E-9829-8AF6A5E8340F}" uniqueName="6" name="Conf" queryTableFieldId="6" dataDxfId="316"/>
  </tableColumns>
  <tableStyleInfo name="TableStyleMedium7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B50615C-FDEF-47AD-86E4-F2F3D45F8A51}" name="_1_BAYLOR" displayName="_1_BAYLOR" ref="A1:F35" tableType="queryTable" totalsRowShown="0">
  <autoFilter ref="A1:F35" xr:uid="{9B50615C-FDEF-47AD-86E4-F2F3D45F8A51}"/>
  <tableColumns count="6">
    <tableColumn id="1" xr3:uid="{BD653B29-2296-40CF-9F72-98658DA04681}" uniqueName="1" name="Date" queryTableFieldId="1" dataDxfId="315"/>
    <tableColumn id="2" xr3:uid="{DADC0A1D-E819-4DB3-B05C-0423EE8148B2}" uniqueName="2" name="Opponent" queryTableFieldId="2" dataDxfId="314"/>
    <tableColumn id="3" xr3:uid="{F9CD70C7-F3FA-405C-842D-08576A9F2BFE}" uniqueName="3" name="Result" queryTableFieldId="3" dataDxfId="313"/>
    <tableColumn id="4" xr3:uid="{647B5C8A-B52E-469A-8329-DEA703487B04}" uniqueName="4" name="Location" queryTableFieldId="4" dataDxfId="312"/>
    <tableColumn id="5" xr3:uid="{7BCFAA12-5748-4885-8638-5FDBC18BCAC1}" uniqueName="5" name="W/L" queryTableFieldId="5" dataDxfId="311"/>
    <tableColumn id="6" xr3:uid="{77B265FB-FC3B-49B1-AB3F-2864953BD28E}" uniqueName="6" name="Conf" queryTableFieldId="6" dataDxfId="310"/>
  </tableColumns>
  <tableStyleInfo name="TableStyleMedium7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9BF94347-108C-413D-8B3F-407F6E2A1A56}" name="_9_MARQUETTE" displayName="_9_MARQUETTE" ref="A1:F33" tableType="queryTable" totalsRowShown="0">
  <autoFilter ref="A1:F33" xr:uid="{9BF94347-108C-413D-8B3F-407F6E2A1A56}"/>
  <tableColumns count="6">
    <tableColumn id="1" xr3:uid="{8CCE78B8-2B38-49FC-B973-D3D249BB4A37}" uniqueName="1" name="Date" queryTableFieldId="1" dataDxfId="309"/>
    <tableColumn id="2" xr3:uid="{5C78BB31-E5E6-413E-90CD-0D9FC1AF3C99}" uniqueName="2" name="Opponent" queryTableFieldId="2" dataDxfId="308"/>
    <tableColumn id="3" xr3:uid="{549C5664-DE3A-4947-9E25-3E093D2C2013}" uniqueName="3" name="Result" queryTableFieldId="3" dataDxfId="307"/>
    <tableColumn id="4" xr3:uid="{8CAF6AB2-96E7-4C64-B1CC-3673DB4B020D}" uniqueName="4" name="Location" queryTableFieldId="4" dataDxfId="306"/>
    <tableColumn id="5" xr3:uid="{D04BF13B-B937-44BE-9A12-AC346146BA7B}" uniqueName="5" name="W/L" queryTableFieldId="5" dataDxfId="305"/>
    <tableColumn id="6" xr3:uid="{93A5346C-8E70-4144-8712-C32ADA74A7D4}" uniqueName="6" name="Conf" queryTableFieldId="6" dataDxfId="304"/>
  </tableColumns>
  <tableStyleInfo name="TableStyleMedium7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BBE1DFAC-1893-43ED-8FC7-A92B97771FCA}" name="_5_SAINT_MARYS" displayName="_5_SAINT_MARYS" ref="A1:F35" tableType="queryTable" totalsRowShown="0">
  <autoFilter ref="A1:F35" xr:uid="{BBE1DFAC-1893-43ED-8FC7-A92B97771FCA}"/>
  <tableColumns count="6">
    <tableColumn id="1" xr3:uid="{A67683A5-85CC-4377-844D-D6B906A1B943}" uniqueName="1" name="Date" queryTableFieldId="1" dataDxfId="303"/>
    <tableColumn id="2" xr3:uid="{762FDC4F-076F-49A4-9D44-8806C4159206}" uniqueName="2" name="Opponent" queryTableFieldId="2" dataDxfId="302"/>
    <tableColumn id="3" xr3:uid="{B42A39C2-C7AB-4BD9-A16E-277F24661B89}" uniqueName="3" name="Result" queryTableFieldId="3" dataDxfId="301"/>
    <tableColumn id="4" xr3:uid="{9E3D6FF1-50AB-4058-8EB1-780542DABF3D}" uniqueName="4" name="Location" queryTableFieldId="4" dataDxfId="300"/>
    <tableColumn id="5" xr3:uid="{8B369319-2811-486C-B891-9D911F0CC6E1}" uniqueName="5" name="W/L" queryTableFieldId="5" dataDxfId="299"/>
    <tableColumn id="6" xr3:uid="{BE7B0E28-DFDB-4257-8F0B-55E6E602BCCC}" uniqueName="6" name="Conf" queryTableFieldId="6" dataDxfId="298"/>
  </tableColumns>
  <tableStyleInfo name="TableStyleMedium7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722A5B12-534C-425B-87BA-612F84C4F907}" name="_12_INDIANA" displayName="_12_INDIANA" ref="A1:F36" tableType="queryTable" totalsRowShown="0">
  <autoFilter ref="A1:F36" xr:uid="{722A5B12-534C-425B-87BA-612F84C4F907}"/>
  <tableColumns count="6">
    <tableColumn id="1" xr3:uid="{865ABDA0-87D6-4EB2-9E68-426369A962AE}" uniqueName="1" name="Date" queryTableFieldId="1" dataDxfId="297"/>
    <tableColumn id="2" xr3:uid="{941F902C-5E8E-4361-8083-E5A47AC1E074}" uniqueName="2" name="Opponent" queryTableFieldId="2" dataDxfId="296"/>
    <tableColumn id="3" xr3:uid="{A2FF4391-38A6-4CEC-B389-28018150D286}" uniqueName="3" name="Result" queryTableFieldId="3" dataDxfId="295"/>
    <tableColumn id="4" xr3:uid="{CBC658CE-46FA-4787-9D37-3AA80C9A2B25}" uniqueName="4" name="Location" queryTableFieldId="4" dataDxfId="294"/>
    <tableColumn id="5" xr3:uid="{A5C91FDD-1605-4DC1-B875-488153F9436E}" uniqueName="5" name="W/L" queryTableFieldId="5" dataDxfId="293"/>
    <tableColumn id="6" xr3:uid="{EE75747C-2B99-4A8B-9C4C-BAA0528780A3}" uniqueName="6" name="Conf" queryTableFieldId="6" dataDxfId="292"/>
  </tableColumns>
  <tableStyleInfo name="TableStyleMedium7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7B0722B1-47C6-4927-976E-E704111D98C7}" name="_13_AKRON" displayName="_13_AKRON" ref="A1:F35" tableType="queryTable" totalsRowShown="0">
  <autoFilter ref="A1:F35" xr:uid="{7B0722B1-47C6-4927-976E-E704111D98C7}"/>
  <tableColumns count="6">
    <tableColumn id="1" xr3:uid="{49854353-4430-4FAA-A409-F7E90D269F62}" uniqueName="1" name="Date" queryTableFieldId="1" dataDxfId="291"/>
    <tableColumn id="2" xr3:uid="{907370A6-6EFB-43DC-ADA3-E6F76557CA09}" uniqueName="2" name="Opponent" queryTableFieldId="2" dataDxfId="290"/>
    <tableColumn id="3" xr3:uid="{5543721C-9D93-4175-ABBF-18237D7090EE}" uniqueName="3" name="Result" queryTableFieldId="3" dataDxfId="289"/>
    <tableColumn id="4" xr3:uid="{CA3B1CD7-93A9-4F64-9185-108451973176}" uniqueName="4" name="Location" queryTableFieldId="4" dataDxfId="288"/>
    <tableColumn id="5" xr3:uid="{FDE52A08-C8A3-4868-BBCE-9CB681D13598}" uniqueName="5" name="W/L" queryTableFieldId="5" dataDxfId="287"/>
    <tableColumn id="6" xr3:uid="{36B4752D-1C76-408E-87BE-2CBFF789E516}" uniqueName="6" name="Conf" queryTableFieldId="6" dataDxfId="28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C0589FD7-BAE5-4989-BB93-06E142494E0F}" name="_8_UNC" displayName="_8_UNC" ref="A1:F40" tableType="queryTable" totalsRowShown="0">
  <autoFilter ref="A1:F40" xr:uid="{C0589FD7-BAE5-4989-BB93-06E142494E0F}"/>
  <tableColumns count="6">
    <tableColumn id="1" xr3:uid="{07E002A4-A07A-4249-BE41-32D4EDAA521E}" uniqueName="1" name="Date" queryTableFieldId="1" dataDxfId="555"/>
    <tableColumn id="2" xr3:uid="{1943A6E9-42BD-48D2-B410-871A4C216C70}" uniqueName="2" name="Opponent" queryTableFieldId="2" dataDxfId="554"/>
    <tableColumn id="3" xr3:uid="{8FCFED23-2803-4E99-9649-B30C8DFC7FBC}" uniqueName="3" name="Result" queryTableFieldId="3" dataDxfId="553"/>
    <tableColumn id="4" xr3:uid="{45A7B7C6-623C-4313-A409-4A4144C2B7E6}" uniqueName="4" name="Location" queryTableFieldId="4" dataDxfId="552"/>
    <tableColumn id="5" xr3:uid="{AD06E220-D8AB-4E2D-A29E-497A3846A748}" uniqueName="5" name="W/L" queryTableFieldId="5" dataDxfId="551"/>
    <tableColumn id="6" xr3:uid="{BAC60BE5-A427-4BF0-B6F0-7C05A2DF4119}" uniqueName="6" name="Conf" queryTableFieldId="6" dataDxfId="550"/>
  </tableColumns>
  <tableStyleInfo name="TableStyleMedium7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54DCB396-D29F-4042-AD45-587D22EDB865}" name="_4_UCLA" displayName="_4_UCLA" ref="A1:F36" tableType="queryTable" totalsRowShown="0">
  <autoFilter ref="A1:F36" xr:uid="{54DCB396-D29F-4042-AD45-587D22EDB865}"/>
  <tableColumns count="6">
    <tableColumn id="1" xr3:uid="{1CBEF080-DECE-4AC1-97D1-DE67B0C3CCE9}" uniqueName="1" name="Date" queryTableFieldId="1" dataDxfId="285"/>
    <tableColumn id="2" xr3:uid="{7914DC6B-9774-47ED-971E-AD3DBFBB028E}" uniqueName="2" name="Opponent" queryTableFieldId="2" dataDxfId="284"/>
    <tableColumn id="3" xr3:uid="{EEE8C5E0-F967-4F9A-B467-71DA73233137}" uniqueName="3" name="Result" queryTableFieldId="3" dataDxfId="283"/>
    <tableColumn id="4" xr3:uid="{15EDA79F-F1AA-486F-A2CC-82672BF9B001}" uniqueName="4" name="Location" queryTableFieldId="4" dataDxfId="282"/>
    <tableColumn id="5" xr3:uid="{EAC8C5A8-615D-4ED1-929E-A6DEC386331F}" uniqueName="5" name="W/L" queryTableFieldId="5" dataDxfId="281"/>
    <tableColumn id="6" xr3:uid="{6D19FE3C-E503-4D89-99BB-5EDFB03DC984}" uniqueName="6" name="Conf" queryTableFieldId="6" dataDxfId="280"/>
  </tableColumns>
  <tableStyleInfo name="TableStyleMedium7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014BB603-C9FD-48E0-8CAC-D6802172AD24}" name="_11_VIRGINIA_TECH" displayName="_11_VIRGINIA_TECH" ref="A1:F37" tableType="queryTable" totalsRowShown="0">
  <autoFilter ref="A1:F37" xr:uid="{014BB603-C9FD-48E0-8CAC-D6802172AD24}"/>
  <tableColumns count="6">
    <tableColumn id="1" xr3:uid="{139F933F-3A29-429C-9985-1FD377BE0C41}" uniqueName="1" name="Date" queryTableFieldId="1" dataDxfId="279"/>
    <tableColumn id="2" xr3:uid="{5F700872-7508-4CC8-8AF3-75826A48D61C}" uniqueName="2" name="Opponent" queryTableFieldId="2" dataDxfId="278"/>
    <tableColumn id="3" xr3:uid="{4EB76DFD-0D67-4AF2-911C-3DF2E5CCCA62}" uniqueName="3" name="Result" queryTableFieldId="3" dataDxfId="277"/>
    <tableColumn id="4" xr3:uid="{949E4923-7B54-4C3F-9C85-11646BA92335}" uniqueName="4" name="Location" queryTableFieldId="4" dataDxfId="276"/>
    <tableColumn id="5" xr3:uid="{7927AB9C-7722-41BF-A7AD-074591172561}" uniqueName="5" name="W/L" queryTableFieldId="5" dataDxfId="275"/>
    <tableColumn id="6" xr3:uid="{A9FC3517-6108-416C-A90C-9803D22D6175}" uniqueName="6" name="Conf" queryTableFieldId="6" dataDxfId="274"/>
  </tableColumns>
  <tableStyleInfo name="TableStyleMedium7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64C02EBD-DEA0-47B8-AD65-65D37E8A6946}" name="_6_TEXAS" displayName="_6_TEXAS" ref="A1:F35" tableType="queryTable" totalsRowShown="0">
  <autoFilter ref="A1:F35" xr:uid="{64C02EBD-DEA0-47B8-AD65-65D37E8A6946}"/>
  <tableColumns count="6">
    <tableColumn id="1" xr3:uid="{A40411AE-FEA3-4FA3-B853-6323F76D18CA}" uniqueName="1" name="Date" queryTableFieldId="1" dataDxfId="273"/>
    <tableColumn id="2" xr3:uid="{8703B700-CFE1-4083-8E49-E014EA8C51ED}" uniqueName="2" name="Opponent" queryTableFieldId="2" dataDxfId="272"/>
    <tableColumn id="3" xr3:uid="{0298DBF7-CD32-4AC1-BA7C-301B7014A9CB}" uniqueName="3" name="Result" queryTableFieldId="3" dataDxfId="271"/>
    <tableColumn id="4" xr3:uid="{E79EE6F5-855F-460B-923D-D612A6380EF4}" uniqueName="4" name="Location" queryTableFieldId="4" dataDxfId="270"/>
    <tableColumn id="5" xr3:uid="{4AE25191-6897-4603-B443-39362A45EDC8}" uniqueName="5" name="W/L" queryTableFieldId="5" dataDxfId="269"/>
    <tableColumn id="6" xr3:uid="{3F08DF79-5E1C-4FBA-8FF9-4FC76CAC53B4}" uniqueName="6" name="Conf" queryTableFieldId="6" dataDxfId="268"/>
  </tableColumns>
  <tableStyleInfo name="TableStyleMedium7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92EEB5D2-5B96-4148-89B8-1E1BEFDA6D18}" name="_14_YALE" displayName="_14_YALE" ref="A1:F32" tableType="queryTable" totalsRowShown="0">
  <autoFilter ref="A1:F32" xr:uid="{92EEB5D2-5B96-4148-89B8-1E1BEFDA6D18}"/>
  <tableColumns count="6">
    <tableColumn id="1" xr3:uid="{EC347F86-A22B-4A65-BCD0-D9EEA53F90DE}" uniqueName="1" name="Date" queryTableFieldId="1" dataDxfId="267"/>
    <tableColumn id="2" xr3:uid="{10D8464A-565D-4C7B-8174-D6029F4D9D1C}" uniqueName="2" name="Opponent" queryTableFieldId="2" dataDxfId="266"/>
    <tableColumn id="3" xr3:uid="{881A4441-A32B-480F-AE5E-6D49C651C784}" uniqueName="3" name="Result" queryTableFieldId="3" dataDxfId="265"/>
    <tableColumn id="4" xr3:uid="{5FF85A07-AC97-431A-861B-A5048D42A9E9}" uniqueName="4" name="Location" queryTableFieldId="4" dataDxfId="264"/>
    <tableColumn id="5" xr3:uid="{A10406F5-5489-41F8-AA87-1B2DD6363FCA}" uniqueName="5" name="W/L" queryTableFieldId="5" dataDxfId="263"/>
    <tableColumn id="6" xr3:uid="{3868E9D3-50B3-45E0-B0E5-DC279B099088}" uniqueName="6" name="Conf" queryTableFieldId="6" dataDxfId="262"/>
  </tableColumns>
  <tableStyleInfo name="TableStyleMedium7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28F9E4C1-DDD8-46E1-801F-368766D9625C}" name="_3_PURDUE" displayName="_3_PURDUE" ref="A1:F38" tableType="queryTable" totalsRowShown="0">
  <autoFilter ref="A1:F38" xr:uid="{28F9E4C1-DDD8-46E1-801F-368766D9625C}"/>
  <tableColumns count="6">
    <tableColumn id="1" xr3:uid="{89CF6176-D49B-450E-94EF-43550458B43F}" uniqueName="1" name="Date" queryTableFieldId="1" dataDxfId="261"/>
    <tableColumn id="2" xr3:uid="{0202D976-A1D4-458C-9CDD-A40AEBAD5C95}" uniqueName="2" name="Opponent" queryTableFieldId="2" dataDxfId="260"/>
    <tableColumn id="3" xr3:uid="{86595499-9D43-4BB0-8717-E6F5B8056887}" uniqueName="3" name="Result" queryTableFieldId="3" dataDxfId="259"/>
    <tableColumn id="4" xr3:uid="{06AC61EF-65DB-4FD3-B0A7-D4EFF02B0BFD}" uniqueName="4" name="Location" queryTableFieldId="4" dataDxfId="258"/>
    <tableColumn id="5" xr3:uid="{142E21B2-AEDF-4AB0-9AFF-82540148CE15}" uniqueName="5" name="W/L" queryTableFieldId="5" dataDxfId="257"/>
    <tableColumn id="6" xr3:uid="{98ABE16C-EF5B-40AB-A5A2-25365110706E}" uniqueName="6" name="Conf" queryTableFieldId="6" dataDxfId="256"/>
  </tableColumns>
  <tableStyleInfo name="TableStyleMedium7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B296F034-7261-43CE-99BA-970F716F6DC5}" name="_7_MURRAY_STATE" displayName="_7_MURRAY_STATE" ref="A1:F35" tableType="queryTable" totalsRowShown="0">
  <autoFilter ref="A1:F35" xr:uid="{B296F034-7261-43CE-99BA-970F716F6DC5}"/>
  <tableColumns count="6">
    <tableColumn id="1" xr3:uid="{727E1361-DE00-4614-8FC8-E75E3688651A}" uniqueName="1" name="Date" queryTableFieldId="1" dataDxfId="255"/>
    <tableColumn id="2" xr3:uid="{9A4B15B9-0270-4AEE-8250-3BF14B04E855}" uniqueName="2" name="Opponent" queryTableFieldId="2" dataDxfId="254"/>
    <tableColumn id="3" xr3:uid="{072079D1-3431-475C-84CF-D2285879078D}" uniqueName="3" name="Result" queryTableFieldId="3" dataDxfId="253"/>
    <tableColumn id="4" xr3:uid="{C6C2D584-5BD2-4224-819A-A8C23B6BC884}" uniqueName="4" name="Location" queryTableFieldId="4" dataDxfId="252"/>
    <tableColumn id="5" xr3:uid="{A033CC90-0B25-4709-BF52-2CBED37DE3AA}" uniqueName="5" name="W/L" queryTableFieldId="5" dataDxfId="251"/>
    <tableColumn id="6" xr3:uid="{A971434C-DAE9-467B-8626-B3DDC82AE2DF}" uniqueName="6" name="Conf" queryTableFieldId="6" dataDxfId="250"/>
  </tableColumns>
  <tableStyleInfo name="TableStyleMedium7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9B0F3CD1-5EA2-4CBC-9984-6AD1823B413A}" name="_10_SAN_FRAN" displayName="_10_SAN_FRAN" ref="A1:F35" tableType="queryTable" totalsRowShown="0">
  <autoFilter ref="A1:F35" xr:uid="{9B0F3CD1-5EA2-4CBC-9984-6AD1823B413A}"/>
  <tableColumns count="6">
    <tableColumn id="1" xr3:uid="{67AA67A4-69F7-40CC-90EB-2D1D2FA2AC93}" uniqueName="1" name="Date" queryTableFieldId="1" dataDxfId="249"/>
    <tableColumn id="2" xr3:uid="{27E179F7-C764-4F80-92C1-660DB8ECA4C1}" uniqueName="2" name="Opponent" queryTableFieldId="2" dataDxfId="248"/>
    <tableColumn id="3" xr3:uid="{C993A5CF-84E3-4C28-8749-871C973CE876}" uniqueName="3" name="Result" queryTableFieldId="3" dataDxfId="247"/>
    <tableColumn id="4" xr3:uid="{4CC3CE09-A467-4D74-B42D-CC07240F6EC6}" uniqueName="4" name="Location" queryTableFieldId="4" dataDxfId="246"/>
    <tableColumn id="5" xr3:uid="{4BFC2250-127E-4133-A1B3-B7BF13108D4C}" uniqueName="5" name="W/L" queryTableFieldId="5" dataDxfId="245"/>
    <tableColumn id="6" xr3:uid="{AA12E039-75EB-4EAE-81F2-F9176DE26041}" uniqueName="6" name="Conf" queryTableFieldId="6" dataDxfId="244"/>
  </tableColumns>
  <tableStyleInfo name="TableStyleMedium7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B6397C59-4B20-4994-9BE8-6AAEB56F9D7D}" name="_2_KENTUCKY" displayName="_2_KENTUCKY" ref="A1:F35" tableType="queryTable" totalsRowShown="0">
  <autoFilter ref="A1:F35" xr:uid="{B6397C59-4B20-4994-9BE8-6AAEB56F9D7D}"/>
  <tableColumns count="6">
    <tableColumn id="1" xr3:uid="{ADCB713E-0F5E-4D3B-87B0-6C5BF0E2B5D2}" uniqueName="1" name="Date" queryTableFieldId="1" dataDxfId="243"/>
    <tableColumn id="2" xr3:uid="{E24E177F-1D37-4B1C-963D-EE441D4B8A8F}" uniqueName="2" name="Opponent" queryTableFieldId="2" dataDxfId="242"/>
    <tableColumn id="3" xr3:uid="{D6DFF0EA-5170-4F6B-B08C-6B9BB861143C}" uniqueName="3" name="Result" queryTableFieldId="3" dataDxfId="241"/>
    <tableColumn id="4" xr3:uid="{CD66334B-1431-4B95-80B4-8AC2D5C9A9E5}" uniqueName="4" name="Location" queryTableFieldId="4" dataDxfId="240"/>
    <tableColumn id="5" xr3:uid="{3017E10E-E446-4FB8-B4BC-D4E14D10B8B7}" uniqueName="5" name="W/L" queryTableFieldId="5" dataDxfId="239"/>
    <tableColumn id="6" xr3:uid="{9DEBF4B9-321C-4679-9384-3686DEE8FA18}" uniqueName="6" name="Conf" queryTableFieldId="6" dataDxfId="238"/>
  </tableColumns>
  <tableStyleInfo name="TableStyleMedium7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AD7594EC-56E2-4AC7-86EF-18FA42ADF76F}" name="_16_TX_SOUTHERN" displayName="_16_TX_SOUTHERN" ref="A1:F33" tableType="queryTable" totalsRowShown="0">
  <autoFilter ref="A1:F33" xr:uid="{AD7594EC-56E2-4AC7-86EF-18FA42ADF76F}"/>
  <tableColumns count="6">
    <tableColumn id="1" xr3:uid="{87A3B3CC-C8B6-4552-B2B5-1F13C99A69EE}" uniqueName="1" name="Date" queryTableFieldId="1" dataDxfId="237"/>
    <tableColumn id="2" xr3:uid="{F29CB817-82BF-4C7D-88EB-506F36FECC25}" uniqueName="2" name="Opponent" queryTableFieldId="2" dataDxfId="236"/>
    <tableColumn id="3" xr3:uid="{ECB125A2-D35A-4770-A13D-492C88F5D166}" uniqueName="3" name="Result" queryTableFieldId="3" dataDxfId="235"/>
    <tableColumn id="4" xr3:uid="{4019FC16-6CC0-4880-A320-E59DE2072353}" uniqueName="4" name="Location" queryTableFieldId="4" dataDxfId="234"/>
    <tableColumn id="5" xr3:uid="{A99DF7D0-46C4-4FF1-B0B7-5A3FF44E05DE}" uniqueName="5" name="W/L" queryTableFieldId="5" dataDxfId="233"/>
    <tableColumn id="6" xr3:uid="{10E21798-AFE4-4AE6-B46B-0897411BF363}" uniqueName="6" name="Conf" queryTableFieldId="6" dataDxfId="232"/>
  </tableColumns>
  <tableStyleInfo name="TableStyleMedium7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A4A16F92-C9B2-4144-B412-24669228C294}" name="_8_SDSU" displayName="_8_SDSU" ref="A1:F33" tableType="queryTable" totalsRowShown="0">
  <autoFilter ref="A1:F33" xr:uid="{A4A16F92-C9B2-4144-B412-24669228C294}"/>
  <tableColumns count="6">
    <tableColumn id="1" xr3:uid="{AD17B20B-3247-472C-AF56-DC983156504C}" uniqueName="1" name="Date" queryTableFieldId="1" dataDxfId="231"/>
    <tableColumn id="2" xr3:uid="{6C0B76C1-0E5F-4F8E-9D43-E13C9F415019}" uniqueName="2" name="Opponent" queryTableFieldId="2" dataDxfId="230"/>
    <tableColumn id="3" xr3:uid="{43AF1E11-3B1F-40C3-9C0A-5F7544B668E7}" uniqueName="3" name="Result" queryTableFieldId="3" dataDxfId="229"/>
    <tableColumn id="4" xr3:uid="{D8B2175D-37E2-4B93-905F-1D71D04A1393}" uniqueName="4" name="Location" queryTableFieldId="4" dataDxfId="228"/>
    <tableColumn id="5" xr3:uid="{0BE9EB96-D0A5-4772-974E-173F0C15CC80}" uniqueName="5" name="W/L" queryTableFieldId="5" dataDxfId="227"/>
    <tableColumn id="6" xr3:uid="{FBB3BB24-80BE-4059-B154-F895BB0861CB}" uniqueName="6" name="Conf" queryTableFieldId="6" dataDxfId="22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A8542318-070C-4D04-ACD5-90052638BD61}" name="_2_DUKE" displayName="_2_DUKE" ref="A1:F40" tableType="queryTable" totalsRowShown="0">
  <autoFilter ref="A1:F40" xr:uid="{A8542318-070C-4D04-ACD5-90052638BD61}"/>
  <tableColumns count="6">
    <tableColumn id="1" xr3:uid="{D2F5BFAE-40A9-43E2-8E63-6AC40079AE3F}" uniqueName="1" name="Date" queryTableFieldId="1" dataDxfId="549"/>
    <tableColumn id="2" xr3:uid="{57D4117A-0F53-4594-8654-64A63555F60C}" uniqueName="2" name="Opponent" queryTableFieldId="2" dataDxfId="548"/>
    <tableColumn id="3" xr3:uid="{2E9D9715-E75C-448C-B58B-26A4AD2018D4}" uniqueName="3" name="Result" queryTableFieldId="3" dataDxfId="547"/>
    <tableColumn id="4" xr3:uid="{D16A8DAF-A838-43A6-B92D-D771044FD51D}" uniqueName="4" name="Location" queryTableFieldId="4" dataDxfId="546"/>
    <tableColumn id="5" xr3:uid="{744D48B7-AB6B-4EC9-AD83-BA595016F095}" uniqueName="5" name="W/L" queryTableFieldId="5" dataDxfId="545"/>
    <tableColumn id="6" xr3:uid="{602D4758-5A95-4125-8AF7-3FF6E3BDBF1C}" uniqueName="6" name="Conf" queryTableFieldId="6" dataDxfId="544"/>
  </tableColumns>
  <tableStyleInfo name="TableStyleMedium7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C8D31A95-3142-454F-A1F9-1D95B740F30D}" name="_9_CREIGHTON" displayName="_9_CREIGHTON" ref="A1:F36" tableType="queryTable" totalsRowShown="0">
  <autoFilter ref="A1:F36" xr:uid="{C8D31A95-3142-454F-A1F9-1D95B740F30D}"/>
  <tableColumns count="6">
    <tableColumn id="1" xr3:uid="{3618E775-4FE6-4C29-8966-813E5A85F621}" uniqueName="1" name="Date" queryTableFieldId="1" dataDxfId="225"/>
    <tableColumn id="2" xr3:uid="{342D0E4F-DC94-4DDF-9443-2C1D79AB3A6F}" uniqueName="2" name="Opponent" queryTableFieldId="2" dataDxfId="224"/>
    <tableColumn id="3" xr3:uid="{BB24EB3D-54C8-49FB-B42C-00DDD9EBD79A}" uniqueName="3" name="Result" queryTableFieldId="3" dataDxfId="223"/>
    <tableColumn id="4" xr3:uid="{3643C028-E448-417D-A47C-E796ED3D6662}" uniqueName="4" name="Location" queryTableFieldId="4" dataDxfId="222"/>
    <tableColumn id="5" xr3:uid="{5E36E92F-87BE-459B-942F-7E129DF06B59}" uniqueName="5" name="W/L" queryTableFieldId="5" dataDxfId="221"/>
    <tableColumn id="6" xr3:uid="{3186F923-2444-4FC4-84E9-44934593E936}" uniqueName="6" name="Conf" queryTableFieldId="6" dataDxfId="220"/>
  </tableColumns>
  <tableStyleInfo name="TableStyleMedium7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6F96758F-01AD-43B7-AD7F-7B1B2E726830}" name="Table_1__156" displayName="Table_1__156" ref="A1:F38" tableType="queryTable" totalsRowShown="0">
  <autoFilter ref="A1:F38" xr:uid="{6F96758F-01AD-43B7-AD7F-7B1B2E726830}"/>
  <tableColumns count="6">
    <tableColumn id="1" xr3:uid="{54A91B88-15C9-43E0-9429-79F06F58F4C5}" uniqueName="1" name="Date" queryTableFieldId="1" dataDxfId="219"/>
    <tableColumn id="2" xr3:uid="{A7D35A8D-191A-4048-AFAF-F158C33C25E4}" uniqueName="2" name="Opponent" queryTableFieldId="2" dataDxfId="218"/>
    <tableColumn id="3" xr3:uid="{8E0F314B-C382-4566-8EA4-079C4C7C3665}" uniqueName="3" name="Result" queryTableFieldId="3" dataDxfId="217"/>
    <tableColumn id="4" xr3:uid="{9652E63F-ACC3-4F2C-B617-AD65B232C96A}" uniqueName="4" name="Location" queryTableFieldId="4" dataDxfId="216"/>
    <tableColumn id="5" xr3:uid="{E1DA3861-0E5B-4FE6-918C-E4FCB99C3AE4}" uniqueName="5" name="W/L" queryTableFieldId="5" dataDxfId="215"/>
    <tableColumn id="6" xr3:uid="{07F4EB51-D511-4A7A-AC07-A4F197C902CE}" uniqueName="6" name="Conf" queryTableFieldId="6" dataDxfId="214"/>
  </tableColumns>
  <tableStyleInfo name="TableStyleMedium7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E3979331-0395-42C0-8194-ECA6BD445B4B}" name="_5_IOWA" displayName="_5_IOWA" ref="A1:F37" tableType="queryTable" totalsRowShown="0">
  <autoFilter ref="A1:F37" xr:uid="{E3979331-0395-42C0-8194-ECA6BD445B4B}"/>
  <tableColumns count="6">
    <tableColumn id="1" xr3:uid="{9A4ED9EE-4700-4FE4-B683-567FDC41FBA9}" uniqueName="1" name="Date" queryTableFieldId="1" dataDxfId="213"/>
    <tableColumn id="2" xr3:uid="{8CF36EDB-DD59-4E04-901C-16F9E7FCBE33}" uniqueName="2" name="Opponent" queryTableFieldId="2" dataDxfId="212"/>
    <tableColumn id="3" xr3:uid="{7AB5BCCC-51AE-4ACE-9C83-508A9915D530}" uniqueName="3" name="Result" queryTableFieldId="3" dataDxfId="211"/>
    <tableColumn id="4" xr3:uid="{AD636F7B-FE14-4131-A7DF-648F59321FA6}" uniqueName="4" name="Location" queryTableFieldId="4" dataDxfId="210"/>
    <tableColumn id="5" xr3:uid="{D769188B-BB98-41DA-9075-BC65CFAD57F2}" uniqueName="5" name="W/L" queryTableFieldId="5" dataDxfId="209"/>
    <tableColumn id="6" xr3:uid="{41935B80-ECCE-4B28-AD74-E7A3A087F730}" uniqueName="6" name="Conf" queryTableFieldId="6" dataDxfId="208"/>
  </tableColumns>
  <tableStyleInfo name="TableStyleMedium7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2FC40ED2-CF67-44E0-9F8F-A273818DC44F}" name="Table_1__158" displayName="Table_1__158" ref="A1:F36" tableType="queryTable" totalsRowShown="0">
  <autoFilter ref="A1:F36" xr:uid="{2FC40ED2-CF67-44E0-9F8F-A273818DC44F}"/>
  <tableColumns count="6">
    <tableColumn id="1" xr3:uid="{B342BB66-E76A-4A73-9F9C-3C7D2ED59418}" uniqueName="1" name="Date" queryTableFieldId="1" dataDxfId="207"/>
    <tableColumn id="2" xr3:uid="{E0CF4F8E-2215-4DA9-BFFD-2348FB1A3D00}" uniqueName="2" name="Opponent" queryTableFieldId="2" dataDxfId="206"/>
    <tableColumn id="3" xr3:uid="{668EAD27-F5F7-47AB-9287-419E6F90177E}" uniqueName="3" name="Result" queryTableFieldId="3" dataDxfId="205"/>
    <tableColumn id="4" xr3:uid="{345F0974-AB97-4993-8188-FFC13AFA76E8}" uniqueName="4" name="Location" queryTableFieldId="4" dataDxfId="204"/>
    <tableColumn id="5" xr3:uid="{B24F0AFB-6B15-4A40-A9C0-40E59180CB31}" uniqueName="5" name="W/L" queryTableFieldId="5" dataDxfId="203"/>
    <tableColumn id="6" xr3:uid="{07A7E565-A9B5-4682-9574-18BF9EB52424}" uniqueName="6" name="Conf" queryTableFieldId="6" dataDxfId="202"/>
  </tableColumns>
  <tableStyleInfo name="TableStyleMedium7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089084C6-17A4-4DAF-87F4-9C7CCE89806B}" name="_4_PROVIDENCE" displayName="_4_PROVIDENCE" ref="A1:F34" tableType="queryTable" totalsRowShown="0">
  <autoFilter ref="A1:F34" xr:uid="{089084C6-17A4-4DAF-87F4-9C7CCE89806B}"/>
  <tableColumns count="6">
    <tableColumn id="1" xr3:uid="{21D2CD89-6CA9-42B0-8540-7633F73F249A}" uniqueName="1" name="Date" queryTableFieldId="1" dataDxfId="201"/>
    <tableColumn id="2" xr3:uid="{7C192A43-3F2B-4DA6-9175-82F58A0193D1}" uniqueName="2" name="Opponent" queryTableFieldId="2" dataDxfId="200"/>
    <tableColumn id="3" xr3:uid="{F9F151CA-E55E-4944-966C-84FAB03DE391}" uniqueName="3" name="Result" queryTableFieldId="3" dataDxfId="199"/>
    <tableColumn id="4" xr3:uid="{406ECA0A-DD58-4B92-9B36-F18174E75BF0}" uniqueName="4" name="Location" queryTableFieldId="4" dataDxfId="198"/>
    <tableColumn id="5" xr3:uid="{0DAB3EDE-5253-4871-8CCE-965F22F17E43}" uniqueName="5" name="W/L" queryTableFieldId="5" dataDxfId="197"/>
    <tableColumn id="6" xr3:uid="{C850E8D9-845B-4DB8-8127-0DD6159E6107}" uniqueName="6" name="Conf" queryTableFieldId="6" dataDxfId="196"/>
  </tableColumns>
  <tableStyleInfo name="TableStyleMedium7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12383EA9-E328-4410-9234-991C0A3F6DE7}" name="Table_1__166" displayName="Table_1__166" ref="A1:F33" tableType="queryTable" totalsRowShown="0">
  <autoFilter ref="A1:F33" xr:uid="{12383EA9-E328-4410-9234-991C0A3F6DE7}"/>
  <tableColumns count="6">
    <tableColumn id="1" xr3:uid="{58A6CFAC-D42A-4B22-B0B0-02360E6A98FC}" uniqueName="1" name="Date" queryTableFieldId="1" dataDxfId="195"/>
    <tableColumn id="2" xr3:uid="{34CC2E1E-88DC-4A13-B5E2-A6F41B43C5B2}" uniqueName="2" name="Opponent" queryTableFieldId="2" dataDxfId="194"/>
    <tableColumn id="3" xr3:uid="{9D1A9C59-1544-42EB-A447-8092FA5A4E78}" uniqueName="3" name="Result" queryTableFieldId="3" dataDxfId="193"/>
    <tableColumn id="4" xr3:uid="{3A28B89C-BCB3-4B44-BD6C-B25032CB90F6}" uniqueName="4" name="Location" queryTableFieldId="4" dataDxfId="192"/>
    <tableColumn id="5" xr3:uid="{77DFC33B-B588-4931-AB14-D72D433194FD}" uniqueName="5" name="W/L" queryTableFieldId="5" dataDxfId="191"/>
    <tableColumn id="6" xr3:uid="{AC6266D6-8C4E-4971-9804-E5A7893E97B2}" uniqueName="6" name="Conf" queryTableFieldId="6" dataDxfId="190"/>
  </tableColumns>
  <tableStyleInfo name="TableStyleMedium7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EDD2EC17-E611-4BD5-90B5-9D1F5E5B74E8}" name="Table_1__165" displayName="Table_1__165" ref="A1:F35" tableType="queryTable" totalsRowShown="0">
  <autoFilter ref="A1:F35" xr:uid="{EDD2EC17-E611-4BD5-90B5-9D1F5E5B74E8}"/>
  <tableColumns count="6">
    <tableColumn id="1" xr3:uid="{71E811F9-180D-439C-80CA-3B17C9050934}" uniqueName="1" name="Date" queryTableFieldId="1" dataDxfId="189"/>
    <tableColumn id="2" xr3:uid="{7829D03B-66CC-4302-A98A-1AD797C6180E}" uniqueName="2" name="Opponent" queryTableFieldId="2" dataDxfId="188"/>
    <tableColumn id="3" xr3:uid="{C224C67D-19AC-4FBC-BF8E-8F0532EFED91}" uniqueName="3" name="Result" queryTableFieldId="3" dataDxfId="187"/>
    <tableColumn id="4" xr3:uid="{62C1932B-8418-45DC-8007-E2F4E6FF5120}" uniqueName="4" name="Location" queryTableFieldId="4" dataDxfId="186"/>
    <tableColumn id="5" xr3:uid="{470C76E8-C3A3-46BC-9469-21869B4BFB7B}" uniqueName="5" name="W/L" queryTableFieldId="5" dataDxfId="185"/>
    <tableColumn id="6" xr3:uid="{22CB2087-423D-4692-B589-9913B3842F0C}" uniqueName="6" name="Conf" queryTableFieldId="6" dataDxfId="184"/>
  </tableColumns>
  <tableStyleInfo name="TableStyleMedium7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0A156D9E-CA4F-4DD6-82F8-C9FCEA713237}" name="Table_1__163" displayName="Table_1__163" ref="A1:F35" tableType="queryTable" totalsRowShown="0">
  <autoFilter ref="A1:F35" xr:uid="{0A156D9E-CA4F-4DD6-82F8-C9FCEA713237}"/>
  <tableColumns count="6">
    <tableColumn id="1" xr3:uid="{E1D6203B-2199-4B34-8F0B-69677DA26548}" uniqueName="1" name="Date" queryTableFieldId="1" dataDxfId="183"/>
    <tableColumn id="2" xr3:uid="{F65CCE52-BBF7-4156-B1C5-8BA1A5319429}" uniqueName="2" name="Opponent" queryTableFieldId="2" dataDxfId="182"/>
    <tableColumn id="3" xr3:uid="{F454952C-160C-4681-9A04-C18A3DBF260B}" uniqueName="3" name="Result" queryTableFieldId="3" dataDxfId="181"/>
    <tableColumn id="4" xr3:uid="{9F5A0C27-1559-41BA-A3E9-CBE994BE7F7C}" uniqueName="4" name="Location" queryTableFieldId="4" dataDxfId="180"/>
    <tableColumn id="5" xr3:uid="{A1514E72-A6CD-413A-8CB1-6359CA4E0A7E}" uniqueName="5" name="W/L" queryTableFieldId="5" dataDxfId="179"/>
    <tableColumn id="6" xr3:uid="{F5BDF32B-A0B4-4654-BBBC-C877151678FE}" uniqueName="6" name="Conf" queryTableFieldId="6" dataDxfId="178"/>
  </tableColumns>
  <tableStyleInfo name="TableStyleMedium7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EAE1993B-01B2-4D50-BD8E-014E2FCD9FCA}" name="Table_1__162" displayName="Table_1__162" ref="A1:F36" tableType="queryTable" totalsRowShown="0">
  <autoFilter ref="A1:F36" xr:uid="{EAE1993B-01B2-4D50-BD8E-014E2FCD9FCA}"/>
  <tableColumns count="6">
    <tableColumn id="1" xr3:uid="{E7A3165A-BE92-4FB5-B16B-0B69E09DA3B9}" uniqueName="1" name="Date" queryTableFieldId="1" dataDxfId="177"/>
    <tableColumn id="2" xr3:uid="{8175A7BA-21B6-4EFF-8193-A5DB45AC1BAF}" uniqueName="2" name="Opponent" queryTableFieldId="2" dataDxfId="176"/>
    <tableColumn id="3" xr3:uid="{12640FEE-6F1E-42A5-A7BB-DC108A397EED}" uniqueName="3" name="Result" queryTableFieldId="3" dataDxfId="175"/>
    <tableColumn id="4" xr3:uid="{7D556669-386E-423F-8617-905FD62FC516}" uniqueName="4" name="Location" queryTableFieldId="4" dataDxfId="174"/>
    <tableColumn id="5" xr3:uid="{41CE6695-2F14-4862-962C-6DA0A6F141ED}" uniqueName="5" name="W/L" queryTableFieldId="5" dataDxfId="173"/>
    <tableColumn id="6" xr3:uid="{9E8C9708-E3F2-4475-8B70-61CE35B1926A}" uniqueName="6" name="Conf" queryTableFieldId="6" dataDxfId="172"/>
  </tableColumns>
  <tableStyleInfo name="TableStyleMedium7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AAF2E413-4636-4ADF-A387-8884383F4C1D}" name="Table_1__161" displayName="Table_1__161" ref="A1:F34" tableType="queryTable" totalsRowShown="0">
  <autoFilter ref="A1:F34" xr:uid="{AAF2E413-4636-4ADF-A387-8884383F4C1D}"/>
  <tableColumns count="6">
    <tableColumn id="1" xr3:uid="{00DB4B9C-654B-4FC5-BA10-2218BC75D9F4}" uniqueName="1" name="Date" queryTableFieldId="1" dataDxfId="171"/>
    <tableColumn id="2" xr3:uid="{59F915D1-7EE8-48EA-88F5-EAA39036C177}" uniqueName="2" name="Opponent" queryTableFieldId="2" dataDxfId="170"/>
    <tableColumn id="3" xr3:uid="{AEF5AB39-E0AA-44A4-9341-25116DA42B06}" uniqueName="3" name="Result" queryTableFieldId="3" dataDxfId="169"/>
    <tableColumn id="4" xr3:uid="{96D52124-4967-4EA3-B1E7-655018811478}" uniqueName="4" name="Location" queryTableFieldId="4" dataDxfId="168"/>
    <tableColumn id="5" xr3:uid="{9297AE58-FB3A-4661-B915-E751309EA6F4}" uniqueName="5" name="W/L" queryTableFieldId="5" dataDxfId="167"/>
    <tableColumn id="6" xr3:uid="{4FA67611-7A69-4494-BAFE-D348C921A301}" uniqueName="6" name="Conf" queryTableFieldId="6" dataDxfId="16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5503B717-3784-46F6-BA38-9311D04CFF5B}" name="_15_SPU" displayName="_15_SPU" ref="A1:F35" tableType="queryTable" totalsRowShown="0">
  <autoFilter ref="A1:F35" xr:uid="{5503B717-3784-46F6-BA38-9311D04CFF5B}"/>
  <tableColumns count="6">
    <tableColumn id="1" xr3:uid="{E43B70A1-F7EA-4230-BA6F-50E57232BD9B}" uniqueName="1" name="Date" queryTableFieldId="1" dataDxfId="543"/>
    <tableColumn id="2" xr3:uid="{318BB6BF-918E-43E3-842C-7DEA37CFDD6E}" uniqueName="2" name="Opponent" queryTableFieldId="2" dataDxfId="542"/>
    <tableColumn id="3" xr3:uid="{70FDED35-83CE-4778-8FE6-48B911526085}" uniqueName="3" name="Result" queryTableFieldId="3" dataDxfId="541"/>
    <tableColumn id="4" xr3:uid="{6406F270-83B6-4A6C-B226-249860F16B70}" uniqueName="4" name="Location" queryTableFieldId="4" dataDxfId="540"/>
    <tableColumn id="5" xr3:uid="{BD352547-0FD7-4FF8-863E-5AE35B5C7C50}" uniqueName="5" name="W/L" queryTableFieldId="5" dataDxfId="539"/>
    <tableColumn id="6" xr3:uid="{4F699D00-FE29-4468-8D4A-D0EA7B04A059}" uniqueName="6" name="Conf" queryTableFieldId="6" dataDxfId="538"/>
  </tableColumns>
  <tableStyleInfo name="TableStyleMedium7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FAD2BF18-A750-4AE4-BDAC-545DDFD140F7}" name="Table_1__160" displayName="Table_1__160" ref="A1:F36" tableType="queryTable" totalsRowShown="0">
  <autoFilter ref="A1:F36" xr:uid="{FAD2BF18-A750-4AE4-BDAC-545DDFD140F7}"/>
  <tableColumns count="6">
    <tableColumn id="1" xr3:uid="{03667BE7-6572-4D4D-9C82-0A1F018A3114}" uniqueName="1" name="Date" queryTableFieldId="1" dataDxfId="165"/>
    <tableColumn id="2" xr3:uid="{7DBD99E1-ACB7-40CB-8804-C345FDB6136D}" uniqueName="2" name="Opponent" queryTableFieldId="2" dataDxfId="164"/>
    <tableColumn id="3" xr3:uid="{3F8CAE1D-AEDD-48BA-A95D-0BF4BF660B5C}" uniqueName="3" name="Result" queryTableFieldId="3" dataDxfId="163"/>
    <tableColumn id="4" xr3:uid="{5118BF6F-FDF4-437F-B550-60294ADD4F2C}" uniqueName="4" name="Location" queryTableFieldId="4" dataDxfId="162"/>
    <tableColumn id="5" xr3:uid="{76D1D45E-64F4-40B2-B9C2-8A7C56344352}" uniqueName="5" name="W/L" queryTableFieldId="5" dataDxfId="161"/>
    <tableColumn id="6" xr3:uid="{FD5E4F8B-B4AB-42DF-A3E7-F28B7B38523F}" uniqueName="6" name="Conf" queryTableFieldId="6" dataDxfId="160"/>
  </tableColumns>
  <tableStyleInfo name="TableStyleMedium7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584FB43D-7FC7-4295-B854-8525E5716497}" name="Table_1__159" displayName="Table_1__159" ref="A1:F35" tableType="queryTable" totalsRowShown="0">
  <autoFilter ref="A1:F35" xr:uid="{584FB43D-7FC7-4295-B854-8525E5716497}"/>
  <tableColumns count="6">
    <tableColumn id="1" xr3:uid="{896B0885-219B-47BF-BCF4-3C8AC02DD8CD}" uniqueName="1" name="Date" queryTableFieldId="1" dataDxfId="159"/>
    <tableColumn id="2" xr3:uid="{FA9CA7C3-4A61-4CBA-96F7-A4BF192A6434}" uniqueName="2" name="Opponent" queryTableFieldId="2" dataDxfId="158"/>
    <tableColumn id="3" xr3:uid="{7FFA0492-B3CE-4D4D-871F-2A533F148294}" uniqueName="3" name="Result" queryTableFieldId="3" dataDxfId="157"/>
    <tableColumn id="4" xr3:uid="{EA357820-B3EB-475A-B090-0C7901A9A1C7}" uniqueName="4" name="Location" queryTableFieldId="4" dataDxfId="156"/>
    <tableColumn id="5" xr3:uid="{3A563D78-BB2D-40BC-828B-E5A2D1ABB56D}" uniqueName="5" name="W/L" queryTableFieldId="5" dataDxfId="155"/>
    <tableColumn id="6" xr3:uid="{118EE0CE-2325-4B5B-9CEE-1CA13DAB1FDE}" uniqueName="6" name="Conf" queryTableFieldId="6" dataDxfId="154"/>
  </tableColumns>
  <tableStyleInfo name="TableStyleMedium7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63DFF817-D8F9-438B-BD8E-73ACEF9DD7AE}" name="Table_1__141" displayName="Table_1__141" ref="A1:F29" totalsRowShown="0">
  <autoFilter ref="A1:F29" xr:uid="{63DFF817-D8F9-438B-BD8E-73ACEF9DD7AE}"/>
  <tableColumns count="6">
    <tableColumn id="1" xr3:uid="{57724648-EA53-462E-B3C6-D3F9F3DE1703}" name="Date" dataDxfId="153"/>
    <tableColumn id="2" xr3:uid="{9F56D7DB-B59F-41AA-B9F0-922CFA862AE8}" name="Opponent" dataDxfId="152"/>
    <tableColumn id="3" xr3:uid="{0DEA42A5-A6ED-4262-A8D2-D3861D0423AB}" name="Result" dataDxfId="151"/>
    <tableColumn id="4" xr3:uid="{B9BC4E2A-EF37-4194-A603-5E7607A5B4E0}" name="Location" dataDxfId="150"/>
    <tableColumn id="5" xr3:uid="{7ACB4CC4-AD30-45B2-820E-5EAED18C0114}" name="W/L" dataDxfId="149"/>
    <tableColumn id="6" xr3:uid="{5125BF14-7BD5-4952-B8FA-30B707177CD1}" name="Conf" dataDxfId="148"/>
  </tableColumns>
  <tableStyleInfo name="TableStyleMedium7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B48DA792-3675-4011-889F-A6A021184CB2}" name="Table_1__140" displayName="Table_1__140" ref="A1:F27" totalsRowShown="0">
  <autoFilter ref="A1:F27" xr:uid="{B48DA792-3675-4011-889F-A6A021184CB2}"/>
  <tableColumns count="6">
    <tableColumn id="1" xr3:uid="{B61B4206-19D8-4583-8D7A-56A00B5FD594}" name="Date" dataDxfId="147"/>
    <tableColumn id="2" xr3:uid="{2ED375EA-AD36-484D-A285-2454D5EBAF6C}" name="Opponent" dataDxfId="146"/>
    <tableColumn id="3" xr3:uid="{C21D5A31-191A-40AA-8F15-C19DA1DABA5A}" name="Result" dataDxfId="145"/>
    <tableColumn id="4" xr3:uid="{513499A0-B3E2-42A3-BC80-DC2F3178FB33}" name="Location" dataDxfId="144"/>
    <tableColumn id="5" xr3:uid="{1683028D-8828-4BC0-BC61-6C934CEB7F8B}" name="W/L" dataDxfId="143"/>
    <tableColumn id="6" xr3:uid="{FB29A69F-8EAB-4CA1-878A-26908F9988DC}" name="Conf" dataDxfId="142"/>
  </tableColumns>
  <tableStyleInfo name="TableStyleMedium7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6D09228F-A767-40EF-B936-FB6EA2608C8F}" name="Table_1__143" displayName="Table_1__143" ref="A1:F33" totalsRowShown="0">
  <autoFilter ref="A1:F33" xr:uid="{6D09228F-A767-40EF-B936-FB6EA2608C8F}"/>
  <tableColumns count="6">
    <tableColumn id="1" xr3:uid="{B5DFC972-5119-4F2F-B682-3C0C5B4D3068}" name="Date" dataDxfId="141"/>
    <tableColumn id="2" xr3:uid="{206ED35C-2171-402E-8C56-90C00BEC0AFC}" name="Opponent" dataDxfId="140"/>
    <tableColumn id="3" xr3:uid="{C3458A40-8985-44F0-8E51-C0A4036373B7}" name="Result" dataDxfId="139"/>
    <tableColumn id="4" xr3:uid="{8240F6D3-E2BF-4CCF-80CD-68476D42B82B}" name="Location" dataDxfId="138"/>
    <tableColumn id="5" xr3:uid="{718CE229-A1C6-49E0-BB6B-C3F6B6B3B3FD}" name="W/L" dataDxfId="137"/>
    <tableColumn id="6" xr3:uid="{694D4388-14DD-42EE-AB96-C93C58800882}" name="Conf" dataDxfId="136"/>
  </tableColumns>
  <tableStyleInfo name="TableStyleMedium7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9D8C1AD7-2AD7-4B3A-A0E8-8064FBA12BC2}" name="Table_1__142" displayName="Table_1__142" ref="A1:F34" totalsRowShown="0">
  <autoFilter ref="A1:F34" xr:uid="{9D8C1AD7-2AD7-4B3A-A0E8-8064FBA12BC2}"/>
  <tableColumns count="6">
    <tableColumn id="1" xr3:uid="{EFDFE880-87C4-4ECE-9134-1F945B7B4C8D}" name="Date" dataDxfId="135"/>
    <tableColumn id="2" xr3:uid="{1ECCC040-A82F-4EAD-B61F-CEB271E5C458}" name="Opponent" dataDxfId="134"/>
    <tableColumn id="3" xr3:uid="{4825B15A-525F-4C37-B8D6-1E69F900364A}" name="Result" dataDxfId="133"/>
    <tableColumn id="4" xr3:uid="{7FA78C1D-2ED5-4E23-B904-0ACC5AA62F25}" name="Location" dataDxfId="132"/>
    <tableColumn id="5" xr3:uid="{4DEBE13A-446D-45E1-BC07-E4C3101ABF9C}" name="W/L" dataDxfId="131"/>
    <tableColumn id="6" xr3:uid="{223AFFBF-613B-4008-A5A7-B2B2225585A3}" name="Conf" dataDxfId="130"/>
  </tableColumns>
  <tableStyleInfo name="TableStyleMedium7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08CFFEB2-2E54-413D-A425-A0874166E3F0}" name="Table_1__145" displayName="Table_1__145" ref="A1:F33" totalsRowShown="0">
  <autoFilter ref="A1:F33" xr:uid="{08CFFEB2-2E54-413D-A425-A0874166E3F0}"/>
  <tableColumns count="6">
    <tableColumn id="1" xr3:uid="{578E0B0B-C45B-4C5B-8BE1-BC8F7DDB14D3}" name="Date" dataDxfId="129"/>
    <tableColumn id="2" xr3:uid="{F954BFD1-552C-4D0B-8538-3864858F9394}" name="Opponent" dataDxfId="128"/>
    <tableColumn id="3" xr3:uid="{AF118AD8-349E-4D4D-8C8E-99F5BB3AFF96}" name="Result" dataDxfId="127"/>
    <tableColumn id="4" xr3:uid="{2B662D1B-106C-4517-8522-D0B449E7E63E}" name="Location" dataDxfId="126"/>
    <tableColumn id="5" xr3:uid="{DAD69638-4992-4CF0-95DB-AC4CA55D2682}" name="W/L" dataDxfId="125"/>
    <tableColumn id="6" xr3:uid="{B7CBFF49-C9D6-4502-840D-162DBB047BFD}" name="Conf" dataDxfId="124"/>
  </tableColumns>
  <tableStyleInfo name="TableStyleMedium7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3C090941-9E3D-438F-BFD2-707E3D47B6DD}" name="Table_1__144" displayName="Table_1__144" ref="A1:F35" totalsRowShown="0">
  <autoFilter ref="A1:F35" xr:uid="{3C090941-9E3D-438F-BFD2-707E3D47B6DD}"/>
  <tableColumns count="6">
    <tableColumn id="1" xr3:uid="{18C7FE3F-2CBF-4081-97CF-473273FD5127}" name="Date" dataDxfId="123"/>
    <tableColumn id="2" xr3:uid="{DAC9F1AF-7E4A-4846-AE68-AE5DF45BE9F2}" name="Opponent" dataDxfId="122"/>
    <tableColumn id="3" xr3:uid="{77D2A71D-0546-4A45-A725-B3E1D5C68931}" name="Result" dataDxfId="121"/>
    <tableColumn id="4" xr3:uid="{B7142FCD-328A-4ED8-B8AC-7EDC03297ED9}" name="Location" dataDxfId="120"/>
    <tableColumn id="5" xr3:uid="{33708962-7CF0-4F9B-B9B9-A7FB5AB6655B}" name="W/L" dataDxfId="119"/>
    <tableColumn id="6" xr3:uid="{F3562567-E5E8-42DA-8921-1246C5117F58}" name="Conf" dataDxfId="118"/>
  </tableColumns>
  <tableStyleInfo name="TableStyleMedium7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D759B3F4-9206-477B-A309-22A23A6C04E4}" name="Table_1__147" displayName="Table_1__147" ref="A1:F33" totalsRowShown="0">
  <autoFilter ref="A1:F33" xr:uid="{D759B3F4-9206-477B-A309-22A23A6C04E4}"/>
  <tableColumns count="6">
    <tableColumn id="1" xr3:uid="{6051098B-70FA-4ADA-AC7D-743A3C04DCF0}" name="Date" dataDxfId="117"/>
    <tableColumn id="2" xr3:uid="{2B67324F-363D-4BA8-BE56-9F0CD765D9E9}" name="Opponent" dataDxfId="116"/>
    <tableColumn id="3" xr3:uid="{51A6FD81-DC63-45BE-BFA1-2AB44D025A74}" name="Result" dataDxfId="115"/>
    <tableColumn id="4" xr3:uid="{36792C23-7695-4140-A702-DB7375965012}" name="Location" dataDxfId="114"/>
    <tableColumn id="5" xr3:uid="{F79F8B8E-3544-4E6B-AB93-E4BED0E08DE8}" name="W/L" dataDxfId="113"/>
    <tableColumn id="6" xr3:uid="{F0EF6976-0445-4E26-A159-873611C740BD}" name="Conf" dataDxfId="112"/>
  </tableColumns>
  <tableStyleInfo name="TableStyleMedium7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30E8318A-27ED-4DA1-8397-E0EE6800D003}" name="Table_1__146" displayName="Table_1__146" ref="A1:F34" totalsRowShown="0">
  <autoFilter ref="A1:F34" xr:uid="{30E8318A-27ED-4DA1-8397-E0EE6800D003}"/>
  <tableColumns count="6">
    <tableColumn id="1" xr3:uid="{45B1976C-A863-4BA6-B570-640268DF2888}" name="Date" dataDxfId="111"/>
    <tableColumn id="2" xr3:uid="{1EAD2074-64A0-40C2-9FC2-E4A5BBCABADC}" name="Opponent" dataDxfId="110"/>
    <tableColumn id="3" xr3:uid="{F144FCE7-D45D-4ABA-8819-B330897CC9EE}" name="Result" dataDxfId="109"/>
    <tableColumn id="4" xr3:uid="{18651814-F2AC-4D64-8288-B859E54B7BEA}" name="Location" dataDxfId="108"/>
    <tableColumn id="5" xr3:uid="{5607CF41-C1D1-42AF-B852-4D6049DF5D90}" name="W/L" dataDxfId="107"/>
    <tableColumn id="6" xr3:uid="{E996110B-A669-49CB-A0E5-E6571B71DB61}" name="Conf" dataDxfId="106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24C28FBD-1675-4238-8536-B3546D1F408A}" name="Table_1__164" displayName="Table_1__164" ref="A1:F38" tableType="queryTable" totalsRowShown="0">
  <autoFilter ref="A1:F38" xr:uid="{24C28FBD-1675-4238-8536-B3546D1F408A}"/>
  <tableColumns count="6">
    <tableColumn id="1" xr3:uid="{02CB7E95-6C28-4C09-A5A7-68A0C001CECA}" uniqueName="1" name="Date" queryTableFieldId="1" dataDxfId="537"/>
    <tableColumn id="2" xr3:uid="{48E55E5F-A54B-4780-A7E9-6A9E467599D3}" uniqueName="2" name="Opponent" queryTableFieldId="2" dataDxfId="536"/>
    <tableColumn id="3" xr3:uid="{28230F84-D0C0-4946-9033-C2F33B5EC3B9}" uniqueName="3" name="Result" queryTableFieldId="3" dataDxfId="535"/>
    <tableColumn id="4" xr3:uid="{06E0F461-2F8E-466D-A798-8D8EA2245D67}" uniqueName="4" name="Location" queryTableFieldId="4" dataDxfId="534"/>
    <tableColumn id="5" xr3:uid="{DD31BD99-6513-494A-A9CA-85B63E5AB3E6}" uniqueName="5" name="W/L" queryTableFieldId="5" dataDxfId="533"/>
    <tableColumn id="6" xr3:uid="{9694013D-C4EE-4D54-83CF-120FF0291BF9}" uniqueName="6" name="Conf" queryTableFieldId="6" dataDxfId="532"/>
  </tableColumns>
  <tableStyleInfo name="TableStyleMedium7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5BB32B47-D591-4482-BC58-6BDC39287B70}" name="Table_1__149" displayName="Table_1__149" ref="A1:F34" totalsRowShown="0">
  <autoFilter ref="A1:F34" xr:uid="{5BB32B47-D591-4482-BC58-6BDC39287B70}"/>
  <tableColumns count="6">
    <tableColumn id="1" xr3:uid="{ED484795-27E0-4DBC-B5D1-2CEDFCC82C0A}" name="Date" dataDxfId="105"/>
    <tableColumn id="2" xr3:uid="{28B2D72B-E32E-4EAC-A813-E2C4639B3930}" name="Opponent" dataDxfId="104"/>
    <tableColumn id="3" xr3:uid="{99657BFE-EA0A-4980-AB62-8F4DE029A973}" name="Result" dataDxfId="103"/>
    <tableColumn id="4" xr3:uid="{79DEC304-7231-4F52-AEF0-B8248E74EDDA}" name="Location" dataDxfId="102"/>
    <tableColumn id="5" xr3:uid="{76050F39-298C-4939-A466-B8275F781516}" name="W/L" dataDxfId="101"/>
    <tableColumn id="6" xr3:uid="{B0ACC7C4-AD22-4CCA-AA03-01F7D078B06B}" name="Conf" dataDxfId="100"/>
  </tableColumns>
  <tableStyleInfo name="TableStyleMedium7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2CD41C82-4A7E-4E54-B1B4-810C3FC72C54}" name="Table_1__148" displayName="Table_1__148" ref="A1:F35" totalsRowShown="0">
  <autoFilter ref="A1:F35" xr:uid="{2CD41C82-4A7E-4E54-B1B4-810C3FC72C54}"/>
  <tableColumns count="6">
    <tableColumn id="1" xr3:uid="{E9032E37-6382-4AC8-A288-E7D1121471AB}" name="Date" dataDxfId="99"/>
    <tableColumn id="2" xr3:uid="{03F086BA-9A8E-4BC3-9174-1D47B686C398}" name="Opponent" dataDxfId="98"/>
    <tableColumn id="3" xr3:uid="{7ED31446-1525-4F19-BF16-D1D035479116}" name="Result" dataDxfId="97"/>
    <tableColumn id="4" xr3:uid="{82599B9D-23E9-47AD-97C1-37F0F0F76FA9}" name="Location" dataDxfId="96"/>
    <tableColumn id="5" xr3:uid="{05DC6A01-7985-4DFA-B4F9-D3F742A7F150}" name="W/L" dataDxfId="95"/>
    <tableColumn id="6" xr3:uid="{24E6F1EF-976B-4ED3-B608-A85E45395C27}" name="Conf" dataDxfId="94"/>
  </tableColumns>
  <tableStyleInfo name="TableStyleMedium7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EE7FD854-3587-4823-92FD-EA6C41D9CC9B}" name="Table_1__151" displayName="Table_1__151" ref="A1:F32" totalsRowShown="0">
  <autoFilter ref="A1:F32" xr:uid="{EE7FD854-3587-4823-92FD-EA6C41D9CC9B}"/>
  <tableColumns count="6">
    <tableColumn id="1" xr3:uid="{A4B0E0CF-55F1-45B1-8A88-F949EF84F2EF}" name="Date" dataDxfId="93"/>
    <tableColumn id="2" xr3:uid="{849B6A13-170F-41F1-A082-518957D7BB59}" name="Opponent" dataDxfId="92"/>
    <tableColumn id="3" xr3:uid="{313C55D2-4363-485D-BF4A-D9D973BCA25C}" name="Result" dataDxfId="91"/>
    <tableColumn id="4" xr3:uid="{3486F37D-36DE-4C9B-A2EB-5BCF33516987}" name="Location" dataDxfId="90"/>
    <tableColumn id="5" xr3:uid="{648A6E2F-B4E3-4193-A221-70B30CAF4306}" name="W/L" dataDxfId="89"/>
    <tableColumn id="6" xr3:uid="{9A46FFED-7AFF-4183-B0BC-7D133ACD431B}" name="Conf" dataDxfId="88"/>
  </tableColumns>
  <tableStyleInfo name="TableStyleMedium7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C3FEF832-1B62-4D4D-819D-D3752E231F72}" name="Table_1__150" displayName="Table_1__150" ref="A1:F31" totalsRowShown="0">
  <autoFilter ref="A1:F31" xr:uid="{C3FEF832-1B62-4D4D-819D-D3752E231F72}"/>
  <tableColumns count="6">
    <tableColumn id="1" xr3:uid="{812C703A-C70F-4876-B077-7F5E28FDA472}" name="Date" dataDxfId="87"/>
    <tableColumn id="2" xr3:uid="{06A1A421-4319-4113-AD30-5BF39B76D7AE}" name="Opponent" dataDxfId="86"/>
    <tableColumn id="3" xr3:uid="{08D8DBB5-6B2F-4936-9DDB-4118D3C63462}" name="Result" dataDxfId="85"/>
    <tableColumn id="4" xr3:uid="{FEF5DBE8-8C73-4F9C-AF21-61B5F22A5BA7}" name="Location" dataDxfId="84"/>
    <tableColumn id="5" xr3:uid="{AEA719F3-7BF9-45DB-B07C-686E3E9BA648}" name="W/L" dataDxfId="83"/>
    <tableColumn id="6" xr3:uid="{FCA4EDCA-A1F6-49DF-99DA-0E358DFCFF4B}" name="Conf" dataDxfId="82"/>
  </tableColumns>
  <tableStyleInfo name="TableStyleMedium7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66221E5D-5A2E-47BF-9A36-DFBA10476CAB}" name="Table_1__153" displayName="Table_1__153" ref="A1:F35" totalsRowShown="0">
  <autoFilter ref="A1:F35" xr:uid="{66221E5D-5A2E-47BF-9A36-DFBA10476CAB}"/>
  <tableColumns count="6">
    <tableColumn id="1" xr3:uid="{C440B360-C801-4527-A527-2B810D3ED5FC}" name="Date" dataDxfId="81"/>
    <tableColumn id="2" xr3:uid="{7F8A4AAD-25A9-4C8F-875D-E6A840C1A1E5}" name="Opponent" dataDxfId="80"/>
    <tableColumn id="3" xr3:uid="{01801421-4711-468C-ABD7-BF26F32F6659}" name="Result" dataDxfId="79"/>
    <tableColumn id="4" xr3:uid="{8D414C82-7A12-4425-9C65-95A5D4C5DE51}" name="Location" dataDxfId="78"/>
    <tableColumn id="5" xr3:uid="{CE42DE7A-72BA-4AC6-8E00-67B27FEA8A9A}" name="W/L" dataDxfId="77"/>
    <tableColumn id="6" xr3:uid="{A485BCB3-DFA3-4039-83EE-537DF70D4F88}" name="Conf" dataDxfId="76"/>
  </tableColumns>
  <tableStyleInfo name="TableStyleMedium7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FE247A26-66DE-4818-8DCC-F978045F3B9E}" name="Table_1__152" displayName="Table_1__152" ref="A1:F35" totalsRowShown="0">
  <autoFilter ref="A1:F35" xr:uid="{FE247A26-66DE-4818-8DCC-F978045F3B9E}"/>
  <tableColumns count="6">
    <tableColumn id="1" xr3:uid="{C33BE675-806A-4E3A-9A01-787490E3418B}" name="Date" dataDxfId="75"/>
    <tableColumn id="2" xr3:uid="{4D20EFC8-6340-4A00-939B-6B876FAE0B18}" name="Opponent" dataDxfId="74"/>
    <tableColumn id="3" xr3:uid="{9E22F771-D3C4-45D3-8AD2-FDF563A57703}" name="Result" dataDxfId="73"/>
    <tableColumn id="4" xr3:uid="{535B0631-90D3-4E24-B2F2-F80555341E6A}" name="Location" dataDxfId="72"/>
    <tableColumn id="5" xr3:uid="{32F14881-903C-4585-B9D5-53478E046483}" name="W/L" dataDxfId="71"/>
    <tableColumn id="6" xr3:uid="{33974B25-C679-45D9-962B-47D5B3907685}" name="Conf" dataDxfId="70"/>
  </tableColumns>
  <tableStyleInfo name="TableStyleMedium7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A2DE414-1292-4D6E-9566-9CC8D873FF8F}" name="Table_1__155" displayName="Table_1__155" ref="A1:F31" totalsRowShown="0">
  <autoFilter ref="A1:F31" xr:uid="{FA2DE414-1292-4D6E-9566-9CC8D873FF8F}"/>
  <tableColumns count="6">
    <tableColumn id="1" xr3:uid="{DB65CB1D-C927-465C-A348-CBA101124782}" name="Date" dataDxfId="69"/>
    <tableColumn id="2" xr3:uid="{27B91E3E-22F4-4543-9CE0-FDDCA3F41E6D}" name="Opponent" dataDxfId="68"/>
    <tableColumn id="3" xr3:uid="{797EFFCA-3A97-4733-939E-C27AAAE9AF85}" name="Result" dataDxfId="67"/>
    <tableColumn id="4" xr3:uid="{C8DB31EE-369F-4DEF-9F90-C596CDF95F7F}" name="Location" dataDxfId="66"/>
    <tableColumn id="5" xr3:uid="{EEA5EFEF-2217-4369-B569-08304A928FF6}" name="W/L" dataDxfId="65"/>
    <tableColumn id="6" xr3:uid="{A905766C-FB5D-4C3C-8D3E-99C26450C0D9}" name="Conf" dataDxfId="64"/>
  </tableColumns>
  <tableStyleInfo name="TableStyleMedium7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BE0B42FD-DEA3-4714-B872-884B87F33107}" name="Table_1__154" displayName="Table_1__154" ref="A1:F34" totalsRowShown="0">
  <autoFilter ref="A1:F34" xr:uid="{BE0B42FD-DEA3-4714-B872-884B87F33107}"/>
  <tableColumns count="6">
    <tableColumn id="1" xr3:uid="{F95BF0A0-015A-4420-90AE-B74F409F31FB}" name="Date" dataDxfId="63"/>
    <tableColumn id="2" xr3:uid="{8E86DFD4-F628-4487-BDFB-F6A310C40445}" name="Opponent" dataDxfId="62"/>
    <tableColumn id="3" xr3:uid="{8CB8FC49-CF5F-41DE-AFA6-3C0C1E7E0D82}" name="Result" dataDxfId="61"/>
    <tableColumn id="4" xr3:uid="{4B028187-5D02-4CF7-A8A7-C230E2CABA8D}" name="Location" dataDxfId="60"/>
    <tableColumn id="5" xr3:uid="{DA1F342F-8026-4F69-884E-D85CFC02B258}" name="W/L" dataDxfId="59"/>
    <tableColumn id="6" xr3:uid="{135B72BC-845A-4F19-A111-4C95B1D59033}" name="Conf" dataDxfId="58"/>
  </tableColumns>
  <tableStyleInfo name="TableStyleMedium7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B2621795-9962-48B0-9631-1DC08911A4E7}" name="Table_1__137" displayName="Table_1__137" ref="A1:F34" totalsRowShown="0">
  <autoFilter ref="A1:F34" xr:uid="{B2621795-9962-48B0-9631-1DC08911A4E7}"/>
  <tableColumns count="6">
    <tableColumn id="1" xr3:uid="{8EE981D0-0106-4D18-8C2C-83E1C11CE637}" name="Date" dataDxfId="57"/>
    <tableColumn id="2" xr3:uid="{B357E060-6A85-4F70-803D-6FD004C5A4B9}" name="Opponent" dataDxfId="56"/>
    <tableColumn id="3" xr3:uid="{D7AB439D-D5FD-4ABC-B9AF-9090F502BDFF}" name="Result" dataDxfId="55"/>
    <tableColumn id="4" xr3:uid="{DB6F8378-621C-46A9-8B06-1B0970E374D2}" name="Location" dataDxfId="54"/>
    <tableColumn id="5" xr3:uid="{85AE3975-AFD1-445F-BB75-7311CAD8D636}" name="W/L" dataDxfId="53"/>
    <tableColumn id="6" xr3:uid="{AF8C2490-878E-45CC-BE12-B716F3227ED7}" name="Conf" dataDxfId="52"/>
  </tableColumns>
  <tableStyleInfo name="TableStyleMedium7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4D328610-5948-426E-986A-3751C7F0E62C}" name="Table_1__138" displayName="Table_1__138" ref="A1:F31" totalsRowShown="0">
  <autoFilter ref="A1:F31" xr:uid="{4D328610-5948-426E-986A-3751C7F0E62C}"/>
  <tableColumns count="6">
    <tableColumn id="1" xr3:uid="{2DF03CC4-FA6E-4996-930D-C1E9ECACB874}" name="Date" dataDxfId="51"/>
    <tableColumn id="2" xr3:uid="{80D5B22D-6AFD-41FC-9158-9E5CA8979802}" name="Opponent" dataDxfId="50"/>
    <tableColumn id="3" xr3:uid="{08F880C2-9B7E-4A65-9711-3744087DD93C}" name="Result" dataDxfId="49"/>
    <tableColumn id="4" xr3:uid="{1462E302-5D52-4E50-9444-ED0E0AEA2826}" name="Location" dataDxfId="48"/>
    <tableColumn id="5" xr3:uid="{C796790F-9286-435E-A4A6-1277835AA66C}" name="W/L" dataDxfId="47"/>
    <tableColumn id="6" xr3:uid="{77E22CF4-530B-4D09-A2C3-939418BA979F}" name="Conf" dataDxfId="4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671F2564-6E44-4DEF-ACBA-14F4BC1EFAFA}" name="_5_HOUSTON" displayName="_5_HOUSTON" ref="A1:F39" tableType="queryTable" totalsRowShown="0">
  <autoFilter ref="A1:F39" xr:uid="{671F2564-6E44-4DEF-ACBA-14F4BC1EFAFA}"/>
  <tableColumns count="6">
    <tableColumn id="1" xr3:uid="{F23B9014-3759-4424-8A3A-D2A62B11630E}" uniqueName="1" name="Date" queryTableFieldId="1" dataDxfId="531"/>
    <tableColumn id="2" xr3:uid="{EF0C12D0-27E2-463F-986C-2842CE5995FC}" uniqueName="2" name="Opponent" queryTableFieldId="2" dataDxfId="530"/>
    <tableColumn id="3" xr3:uid="{24F1AAB6-2416-43CC-8DAF-28F5D5E8734D}" uniqueName="3" name="Result" queryTableFieldId="3" dataDxfId="529"/>
    <tableColumn id="4" xr3:uid="{91F03C50-A31E-4EEF-8ECE-0C547F40F343}" uniqueName="4" name="Location" queryTableFieldId="4" dataDxfId="528"/>
    <tableColumn id="5" xr3:uid="{FBD29A05-D459-4136-AA16-79AB860B0103}" uniqueName="5" name="W/L" queryTableFieldId="5" dataDxfId="527"/>
    <tableColumn id="6" xr3:uid="{A598462B-E545-4106-BF2D-EF5B3F82B823}" uniqueName="6" name="Conf" queryTableFieldId="6" dataDxfId="526"/>
  </tableColumns>
  <tableStyleInfo name="TableStyleMedium7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E49AB257-5413-431C-9F23-43F729CDDD70}" name="Table_1__139" displayName="Table_1__139" ref="A1:F32" totalsRowShown="0">
  <autoFilter ref="A1:F32" xr:uid="{E49AB257-5413-431C-9F23-43F729CDDD70}"/>
  <tableColumns count="6">
    <tableColumn id="1" xr3:uid="{706F9A54-8A36-44D6-9D53-A797F9B27B3D}" name="Date" dataDxfId="45"/>
    <tableColumn id="2" xr3:uid="{DF529A50-E155-4D7A-AAED-D82E44D85DE6}" name="Opponent" dataDxfId="44"/>
    <tableColumn id="3" xr3:uid="{7CAD6174-B962-43E1-8AF1-4417ACDDD002}" name="Result" dataDxfId="43"/>
    <tableColumn id="4" xr3:uid="{820E024B-938B-4DC2-9FE8-2DF60695F9F1}" name="Location" dataDxfId="42"/>
    <tableColumn id="5" xr3:uid="{D592FD1E-2F46-468F-B373-6DA975C72C3F}" name="W/L" dataDxfId="41"/>
    <tableColumn id="6" xr3:uid="{CC93F1DC-3A6A-4FB3-ABD6-79F94F7C90E6}" name="Conf" dataDxfId="40"/>
  </tableColumns>
  <tableStyleInfo name="TableStyleMedium7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F94CE96-3662-4FAD-AC2A-B8A23567CE0E}" name="Table_1__24" displayName="Table_1__24" ref="A1:F32" totalsRowShown="0">
  <autoFilter ref="A1:F32" xr:uid="{9F94CE96-3662-4FAD-AC2A-B8A23567CE0E}"/>
  <tableColumns count="6">
    <tableColumn id="1" xr3:uid="{929D8435-7674-4E91-B238-73FF14BE5090}" name="Date" dataDxfId="39"/>
    <tableColumn id="2" xr3:uid="{09F1A13D-EDBC-498A-8C8C-38E895FFDBB4}" name="Opponent" dataDxfId="38"/>
    <tableColumn id="3" xr3:uid="{4B701E28-6CFA-4BB9-8AB7-703FBA7DAF23}" name="Result" dataDxfId="37"/>
    <tableColumn id="4" xr3:uid="{95BC5952-C327-4E62-8652-E2D8EBA1B111}" name="Location" dataDxfId="36"/>
    <tableColumn id="5" xr3:uid="{680CC1B7-4DFC-4505-A7FB-51CA0CAFBCEB}" name="W/L" dataDxfId="35"/>
    <tableColumn id="6" xr3:uid="{08BA9A15-EBC9-4709-A7FB-4CEB3664C1B3}" name="Conf" dataDxfId="34"/>
  </tableColumns>
  <tableStyleInfo name="TableStyleMedium7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8209D-F17F-46BC-9002-50E9D6A7E4F1}" name="Table_0" displayName="Table_0" ref="A1:H359" totalsRowShown="0">
  <autoFilter ref="A1:H359" xr:uid="{B4B8209D-F17F-46BC-9002-50E9D6A7E4F1}"/>
  <tableColumns count="8">
    <tableColumn id="1" xr3:uid="{B3C9E92E-2982-414B-88E1-1EBB775741B4}" name="Rank"/>
    <tableColumn id="2" xr3:uid="{C148622F-2D7D-4DBC-9ED6-36FBC5D3ACE5}" name="Team" dataDxfId="33"/>
    <tableColumn id="3" xr3:uid="{4B0FF88D-DF87-49DB-8D35-282F55C58BD1}" name="2021"/>
    <tableColumn id="4" xr3:uid="{DE91055F-D4D7-4CC2-8811-BB1108356450}" name="Last 3"/>
    <tableColumn id="5" xr3:uid="{6334BABB-8730-4969-AA29-B45E8E539937}" name="Last 1"/>
    <tableColumn id="6" xr3:uid="{8BF4866B-CD25-4114-AD6A-D85ABF582476}" name="Home"/>
    <tableColumn id="7" xr3:uid="{C6FAEB3C-B4A3-41F0-8156-79370510BF85}" name="Away"/>
    <tableColumn id="8" xr3:uid="{4E548F9F-9527-48CA-9843-F3E9166406C0}" name="2020" dataDxfId="32"/>
  </tableColumns>
  <tableStyleInfo name="TableStyleMedium7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004A67-2680-437F-94C9-D309AA43829D}" name="Table_0__2" displayName="Table_0__2" ref="A1:H359" totalsRowShown="0">
  <autoFilter ref="A1:H359" xr:uid="{86004A67-2680-437F-94C9-D309AA43829D}"/>
  <tableColumns count="8">
    <tableColumn id="1" xr3:uid="{B8C20B2B-67DF-4A8B-9DAF-45FE05EEE201}" name="Rank"/>
    <tableColumn id="2" xr3:uid="{05CD2CF4-D1B1-460B-BAC9-0472A5D9B2BE}" name="Team" dataDxfId="31"/>
    <tableColumn id="3" xr3:uid="{791F96EA-68AB-4A85-A3B9-7F28E283948C}" name="2021"/>
    <tableColumn id="4" xr3:uid="{68573AAF-32F0-4DCC-8175-2C99A6B65A50}" name="Last 3"/>
    <tableColumn id="5" xr3:uid="{30120B57-87AE-41DD-BAA7-34AD66A6FB0B}" name="Last 1"/>
    <tableColumn id="6" xr3:uid="{C1E52181-8FCB-4349-B936-79A9468951E8}" name="Home"/>
    <tableColumn id="7" xr3:uid="{C1F2B333-2458-4747-9F9C-9E7C02F3A322}" name="Away"/>
    <tableColumn id="8" xr3:uid="{9D97032D-1457-493F-99D2-4F48C8D25F73}" name="2020" dataDxfId="30"/>
  </tableColumns>
  <tableStyleInfo name="TableStyleMedium7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FFA507E-FB04-40A5-9897-707BF12C76CA}" name="Table_1__9" displayName="Table_1__9" ref="A1:F32" totalsRowShown="0">
  <autoFilter ref="A1:F32" xr:uid="{8FFA507E-FB04-40A5-9897-707BF12C76CA}"/>
  <tableColumns count="6">
    <tableColumn id="1" xr3:uid="{F27CC866-2CD8-4B5F-B279-01ADC7A5C3B3}" name="Date" dataDxfId="29"/>
    <tableColumn id="2" xr3:uid="{A1AC415F-045E-401E-BA9B-D9C0F1A32EEA}" name="Opponent" dataDxfId="28"/>
    <tableColumn id="3" xr3:uid="{FE1DDE90-D45E-498E-9ECD-D8AECD09E2B3}" name="Result" dataDxfId="27"/>
    <tableColumn id="4" xr3:uid="{3716703F-6176-4270-B3A4-AA3CE428FA27}" name="Location" dataDxfId="26"/>
    <tableColumn id="5" xr3:uid="{794E9F55-87D3-463E-AD29-382CBA1FE92C}" name="W/L" dataDxfId="25"/>
    <tableColumn id="6" xr3:uid="{7286BF8B-0F14-4DFD-8392-ED77CFB08FEF}" name="Conf" dataDxfId="24"/>
  </tableColumns>
  <tableStyleInfo name="TableStyleMedium7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9E243C2-7A47-49FC-B4BF-D6A0C96456D0}" name="Table_1__4" displayName="Table_1__4" ref="A1:F32" totalsRowShown="0">
  <autoFilter ref="A1:F32" xr:uid="{29E243C2-7A47-49FC-B4BF-D6A0C96456D0}"/>
  <tableColumns count="6">
    <tableColumn id="1" xr3:uid="{362D978C-D543-4413-A5F5-9953B9C76A04}" name="Date" dataDxfId="23"/>
    <tableColumn id="2" xr3:uid="{F09BA551-680A-451D-B41E-16EEA92CA82B}" name="Opponent" dataDxfId="22"/>
    <tableColumn id="3" xr3:uid="{31747B89-53E1-4DC4-B222-FB2FC8283992}" name="Result" dataDxfId="21"/>
    <tableColumn id="4" xr3:uid="{40D846E0-096A-4572-A6C4-07BA30BFC19A}" name="Location" dataDxfId="20"/>
    <tableColumn id="5" xr3:uid="{5F3FCD2F-8309-442C-A78D-2937293C7DCF}" name="W/L" dataDxfId="19"/>
    <tableColumn id="6" xr3:uid="{22E31E99-8018-4A81-9996-C179F4A31719}" name="Conf" dataDxfId="18"/>
  </tableColumns>
  <tableStyleInfo name="TableStyleMedium7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BB166E3-5911-4AD7-828D-1D3B572D4032}" name="Table_1__5" displayName="Table_1__5" ref="A1:F32" totalsRowShown="0">
  <autoFilter ref="A1:F32" xr:uid="{6BB166E3-5911-4AD7-828D-1D3B572D4032}"/>
  <tableColumns count="6">
    <tableColumn id="1" xr3:uid="{FBA8990A-23AD-4219-A154-8FB6C82C76EE}" name="Date" dataDxfId="17"/>
    <tableColumn id="2" xr3:uid="{C5728337-A8C3-47A7-8F90-0F9A134E4060}" name="Opponent" dataDxfId="16"/>
    <tableColumn id="3" xr3:uid="{53F07168-248C-4D09-977A-D436A56130F8}" name="Result" dataDxfId="15"/>
    <tableColumn id="4" xr3:uid="{D7ED5869-14EF-4E6D-9507-F5808DDA6F70}" name="Location" dataDxfId="14"/>
    <tableColumn id="5" xr3:uid="{E0CD5306-24D5-4617-AFF4-B46AD562AE05}" name="W/L" dataDxfId="13"/>
    <tableColumn id="6" xr3:uid="{117C5E2D-32A7-4948-BD5C-F1EED01B7103}" name="Conf" dataDxfId="12"/>
  </tableColumns>
  <tableStyleInfo name="TableStyleMedium7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961599E-93E6-4137-A2B1-F76066F740F4}" name="Table_1__6" displayName="Table_1__6" ref="A1:F29" totalsRowShown="0">
  <autoFilter ref="A1:F29" xr:uid="{4961599E-93E6-4137-A2B1-F76066F740F4}"/>
  <tableColumns count="6">
    <tableColumn id="1" xr3:uid="{699B547A-017C-41A9-AF85-B4ADCC1EB3DE}" name="Date" dataDxfId="11"/>
    <tableColumn id="2" xr3:uid="{90573FF6-C7D5-4EEE-8447-DDC565F92A0E}" name="Opponent" dataDxfId="10"/>
    <tableColumn id="3" xr3:uid="{3C8AB79C-C89F-49C2-A57C-11BC0F1E2B48}" name="Result" dataDxfId="9"/>
    <tableColumn id="4" xr3:uid="{77671991-93F2-41B3-9EFC-0916B91C7B0D}" name="Location" dataDxfId="8"/>
    <tableColumn id="5" xr3:uid="{B01A7B6E-13D2-4848-8A4F-3D1E667E51D4}" name="W/L" dataDxfId="7"/>
    <tableColumn id="6" xr3:uid="{5C5468E1-FB67-4989-8D05-A0956FE21A22}" name="Conf" dataDxfId="6"/>
  </tableColumns>
  <tableStyleInfo name="TableStyleMedium7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F60884-5A71-4F3F-BC8D-AA45C088B64E}" name="Table_1__7" displayName="Table_1__7" ref="A1:F30" totalsRowShown="0">
  <autoFilter ref="A1:F30" xr:uid="{C6F60884-5A71-4F3F-BC8D-AA45C088B64E}"/>
  <tableColumns count="6">
    <tableColumn id="1" xr3:uid="{BDC4C50C-E462-4E88-8E3A-13F7A1D43264}" name="Date" dataDxfId="5"/>
    <tableColumn id="2" xr3:uid="{0E3F3EB1-57AF-49B2-B2E5-006A4558C0B9}" name="Opponent" dataDxfId="4"/>
    <tableColumn id="3" xr3:uid="{A4B31723-8C4E-439C-9D71-1658D760B7D1}" name="Result" dataDxfId="3"/>
    <tableColumn id="4" xr3:uid="{683379FD-DC6D-477C-8DF5-BACC8559F73D}" name="Location" dataDxfId="2"/>
    <tableColumn id="5" xr3:uid="{3A569161-ED83-455A-A090-1D2B60234D53}" name="W/L" dataDxfId="1"/>
    <tableColumn id="6" xr3:uid="{9319DC1D-9A8D-497B-A422-F0EE2A35455C}" name="Conf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FBB65-AFED-4C10-92B6-F3BDED826C47}">
  <dimension ref="A1:X358"/>
  <sheetViews>
    <sheetView tabSelected="1" topLeftCell="A12" workbookViewId="0">
      <selection activeCell="Q7" sqref="Q7"/>
    </sheetView>
  </sheetViews>
  <sheetFormatPr defaultRowHeight="15.75" x14ac:dyDescent="0.25"/>
  <cols>
    <col min="1" max="1" width="16.7109375" style="4" customWidth="1"/>
    <col min="2" max="2" width="24.5703125" style="4" customWidth="1"/>
    <col min="3" max="3" width="12.7109375" style="4" customWidth="1"/>
    <col min="4" max="4" width="15.28515625" style="4" customWidth="1"/>
    <col min="5" max="5" width="14.7109375" style="4" customWidth="1"/>
    <col min="6" max="6" width="13.7109375" style="4" customWidth="1"/>
    <col min="7" max="7" width="13.28515625" style="4" customWidth="1"/>
    <col min="8" max="8" width="7.85546875" style="4" customWidth="1"/>
    <col min="9" max="9" width="17.5703125" style="4" customWidth="1"/>
    <col min="10" max="10" width="12.140625" style="4" customWidth="1"/>
    <col min="11" max="11" width="18.5703125" style="4" customWidth="1"/>
    <col min="12" max="12" width="7.28515625" style="4" customWidth="1"/>
    <col min="13" max="13" width="9.140625" style="4"/>
    <col min="14" max="14" width="9.85546875" style="4" customWidth="1"/>
    <col min="15" max="15" width="17.7109375" style="4" customWidth="1"/>
    <col min="16" max="16" width="9.140625" style="4"/>
    <col min="17" max="17" width="34.7109375" style="4" customWidth="1"/>
    <col min="18" max="23" width="9.140625" style="4"/>
    <col min="24" max="24" width="18.85546875" style="4" customWidth="1"/>
    <col min="25" max="16384" width="9.140625" style="4"/>
  </cols>
  <sheetData>
    <row r="1" spans="1:24" x14ac:dyDescent="0.25">
      <c r="X1" s="4" t="s">
        <v>142</v>
      </c>
    </row>
    <row r="2" spans="1:24" x14ac:dyDescent="0.25">
      <c r="X2" s="4" t="s">
        <v>518</v>
      </c>
    </row>
    <row r="3" spans="1:24" x14ac:dyDescent="0.25">
      <c r="X3" s="4" t="s">
        <v>339</v>
      </c>
    </row>
    <row r="4" spans="1:24" x14ac:dyDescent="0.25">
      <c r="X4" s="4" t="s">
        <v>505</v>
      </c>
    </row>
    <row r="5" spans="1:24" x14ac:dyDescent="0.25">
      <c r="C5" s="4" t="s">
        <v>1730</v>
      </c>
      <c r="D5" s="4" t="s">
        <v>750</v>
      </c>
      <c r="E5" s="4" t="s">
        <v>751</v>
      </c>
      <c r="F5" s="4" t="s">
        <v>752</v>
      </c>
      <c r="G5" s="4" t="s">
        <v>753</v>
      </c>
      <c r="H5" s="4" t="s">
        <v>758</v>
      </c>
      <c r="I5" s="4" t="s">
        <v>759</v>
      </c>
      <c r="J5" s="4" t="s">
        <v>760</v>
      </c>
      <c r="K5" s="4" t="s">
        <v>1219</v>
      </c>
      <c r="L5" s="4" t="s">
        <v>1220</v>
      </c>
      <c r="M5" s="4" t="s">
        <v>1221</v>
      </c>
      <c r="N5" s="4" t="s">
        <v>1729</v>
      </c>
      <c r="O5" s="4" t="s">
        <v>1731</v>
      </c>
      <c r="X5" s="4" t="s">
        <v>26</v>
      </c>
    </row>
    <row r="6" spans="1:24" x14ac:dyDescent="0.25">
      <c r="A6" s="4" t="s">
        <v>578</v>
      </c>
      <c r="B6" s="4" t="s">
        <v>462</v>
      </c>
      <c r="C6" s="4" t="e">
        <f>_xlfn.STDEV.P(#REF!)</f>
        <v>#REF!</v>
      </c>
      <c r="D6" s="4">
        <f>AVERAGE(VLOOKUP(B6,Table_0[[#All],[Team]:[Away]],6,FALSE),VLOOKUP(B10, Table_0__2[[#All],[Team]:[Home]],5,FALSE))</f>
        <v>64.400000000000006</v>
      </c>
      <c r="E6" s="4">
        <v>2.5</v>
      </c>
      <c r="F6" s="4">
        <v>121.5</v>
      </c>
      <c r="G6" s="4">
        <v>64.400000000000006</v>
      </c>
      <c r="H6" s="4">
        <f ca="1">COUNTIFS('CBB SIM'!J:J,"AWAY")</f>
        <v>0</v>
      </c>
      <c r="I6" s="5" t="e">
        <f ca="1">H6/(H6+H10)</f>
        <v>#DIV/0!</v>
      </c>
      <c r="J6" s="4" t="e">
        <f ca="1">ROUND(AVERAGE('CBB SIM'!H2:H2001),0)</f>
        <v>#REF!</v>
      </c>
      <c r="K6" s="4" t="e">
        <f ca="1">J6+J10</f>
        <v>#REF!</v>
      </c>
      <c r="L6" s="5">
        <f ca="1">COUNTIFS('CBB SIM'!N:N,"Over")/COUNTA('CBB SIM'!N2:N2001)</f>
        <v>0</v>
      </c>
      <c r="M6" s="5">
        <f ca="1">COUNTIFS('CBB SIM'!N:N,"Under")/COUNTA('CBB SIM'!N2:N2001)</f>
        <v>0</v>
      </c>
      <c r="N6" s="4">
        <f ca="1">COUNTIF('CBB SIM'!K:K,"W")</f>
        <v>0</v>
      </c>
      <c r="O6" s="5">
        <f ca="1">N6/COUNTA('CBB SIM'!K2:K2001)</f>
        <v>0</v>
      </c>
      <c r="X6" s="4" t="s">
        <v>351</v>
      </c>
    </row>
    <row r="7" spans="1:24" x14ac:dyDescent="0.25">
      <c r="I7" s="5"/>
      <c r="X7" s="4" t="s">
        <v>502</v>
      </c>
    </row>
    <row r="8" spans="1:24" x14ac:dyDescent="0.25">
      <c r="X8" s="4" t="s">
        <v>431</v>
      </c>
    </row>
    <row r="9" spans="1:24" x14ac:dyDescent="0.25">
      <c r="X9" s="4" t="s">
        <v>482</v>
      </c>
    </row>
    <row r="10" spans="1:24" x14ac:dyDescent="0.25">
      <c r="A10" s="4" t="s">
        <v>579</v>
      </c>
      <c r="B10" s="4" t="s">
        <v>372</v>
      </c>
      <c r="C10" s="4" t="e">
        <f>_xlfn.STDEV.P(#REF!)</f>
        <v>#REF!</v>
      </c>
      <c r="D10" s="4">
        <f>AVERAGE(VLOOKUP(B10,Table_0[[#All],[Team]:[Home]],5,FALSE),VLOOKUP(B6,Table_0__2[[#All],[Team]:[Away]],6,FALSE))</f>
        <v>66.5</v>
      </c>
      <c r="E10" s="4">
        <v>-2.5</v>
      </c>
      <c r="F10" s="4">
        <v>121.5</v>
      </c>
      <c r="G10" s="4">
        <v>66.5</v>
      </c>
      <c r="H10" s="4">
        <f ca="1">COUNTIFS('CBB SIM'!J:J,"Home")</f>
        <v>0</v>
      </c>
      <c r="I10" s="5" t="e">
        <f ca="1">H10/(H10+H6)</f>
        <v>#DIV/0!</v>
      </c>
      <c r="J10" s="4" t="e">
        <f ca="1">ROUND(AVERAGE('CBB SIM'!I2:I2001),0)</f>
        <v>#REF!</v>
      </c>
      <c r="N10" s="4">
        <f ca="1">COUNTIF('CBB SIM'!L:L,"W")</f>
        <v>0</v>
      </c>
      <c r="O10" s="5">
        <f ca="1">N10/COUNTA('CBB SIM'!L2:L2001)</f>
        <v>0</v>
      </c>
      <c r="X10" s="4" t="s">
        <v>453</v>
      </c>
    </row>
    <row r="11" spans="1:24" x14ac:dyDescent="0.25">
      <c r="X11" s="4" t="s">
        <v>469</v>
      </c>
    </row>
    <row r="12" spans="1:24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6" t="s">
        <v>1922</v>
      </c>
      <c r="X12" s="4" t="s">
        <v>12</v>
      </c>
    </row>
    <row r="13" spans="1:24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Q13" s="6" t="s">
        <v>1937</v>
      </c>
      <c r="X13" s="4" t="s">
        <v>438</v>
      </c>
    </row>
    <row r="14" spans="1:24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Q14" s="6" t="s">
        <v>1938</v>
      </c>
      <c r="X14" s="4" t="s">
        <v>457</v>
      </c>
    </row>
    <row r="15" spans="1:24" x14ac:dyDescent="0.25">
      <c r="A15" s="10"/>
      <c r="B15" s="10"/>
      <c r="C15" s="11" t="s">
        <v>2660</v>
      </c>
      <c r="D15" s="11" t="s">
        <v>750</v>
      </c>
      <c r="E15" s="11" t="s">
        <v>2661</v>
      </c>
      <c r="F15" s="11" t="s">
        <v>752</v>
      </c>
      <c r="G15" s="11" t="s">
        <v>753</v>
      </c>
      <c r="H15" s="11" t="s">
        <v>2662</v>
      </c>
      <c r="I15" s="11" t="s">
        <v>759</v>
      </c>
      <c r="J15" s="11" t="s">
        <v>760</v>
      </c>
      <c r="K15" s="11" t="s">
        <v>1219</v>
      </c>
      <c r="L15" s="11" t="s">
        <v>2663</v>
      </c>
      <c r="M15" s="11" t="s">
        <v>2664</v>
      </c>
      <c r="N15" s="11" t="s">
        <v>2665</v>
      </c>
      <c r="O15" s="11" t="s">
        <v>2666</v>
      </c>
      <c r="Q15" s="6" t="s">
        <v>1944</v>
      </c>
      <c r="X15" s="4" t="s">
        <v>55</v>
      </c>
    </row>
    <row r="16" spans="1:24" x14ac:dyDescent="0.25">
      <c r="A16" s="8" t="s">
        <v>578</v>
      </c>
      <c r="B16" s="8" t="s">
        <v>46</v>
      </c>
      <c r="C16" s="8">
        <f>_xlfn.STDEV.P('#8 UNC'!H2:H39)</f>
        <v>11.434414933670469</v>
      </c>
      <c r="D16" s="8">
        <f>AVERAGE(VLOOKUP(B16,'CBB OFFENSE'!B:I,8,FALSE),VLOOKUP(B20,'CBB DEFENSE'!B:I,8,FALSE))</f>
        <v>72.625</v>
      </c>
      <c r="E16" s="8">
        <v>4.5</v>
      </c>
      <c r="F16" s="8">
        <v>151.5</v>
      </c>
      <c r="G16" s="8">
        <f>AVERAGE(VLOOKUP(B16,'CBB OFFENSE'!B:I,8,FALSE),VLOOKUP(B20,'CBB DEFENSE'!B:I,8,FALSE))</f>
        <v>72.625</v>
      </c>
      <c r="H16" s="8">
        <f ca="1">COUNTIFS(NEUTRAL!J:J,"AWAY")</f>
        <v>2132</v>
      </c>
      <c r="I16" s="9">
        <f ca="1">H16/(H16+H20)</f>
        <v>0.43760262725779969</v>
      </c>
      <c r="J16" s="8">
        <f ca="1">ROUND(AVERAGE(NEUTRAL!H2:H5001),0)</f>
        <v>72</v>
      </c>
      <c r="K16" s="8">
        <f ca="1">J16+J20</f>
        <v>147</v>
      </c>
      <c r="L16" s="9">
        <f ca="1">COUNTIFS(NEUTRAL!N:N,"Over")/COUNTA(NEUTRAL!N2:N5001)</f>
        <v>0.39760000000000001</v>
      </c>
      <c r="M16" s="9">
        <f ca="1">COUNTIFS(NEUTRAL!N:N,"Under")/COUNTA(NEUTRAL!N2:N5001)</f>
        <v>0.60240000000000005</v>
      </c>
      <c r="N16" s="8">
        <f ca="1">COUNTIF(NEUTRAL!K:K,"W")</f>
        <v>2769</v>
      </c>
      <c r="O16" s="9">
        <f ca="1">N16/COUNTA(NEUTRAL!K2:K5001)</f>
        <v>0.55379999999999996</v>
      </c>
      <c r="Q16" s="6" t="s">
        <v>1951</v>
      </c>
      <c r="X16" s="4" t="s">
        <v>322</v>
      </c>
    </row>
    <row r="17" spans="1:24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Q17" s="7" t="s">
        <v>1954</v>
      </c>
      <c r="X17" s="4" t="s">
        <v>337</v>
      </c>
    </row>
    <row r="18" spans="1:24" x14ac:dyDescent="0.2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Q18" s="6" t="s">
        <v>1955</v>
      </c>
      <c r="X18" s="4" t="s">
        <v>32</v>
      </c>
    </row>
    <row r="19" spans="1:24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Q19" s="6" t="s">
        <v>1968</v>
      </c>
      <c r="X19" s="4" t="s">
        <v>494</v>
      </c>
    </row>
    <row r="20" spans="1:24" x14ac:dyDescent="0.25">
      <c r="A20" s="8" t="s">
        <v>579</v>
      </c>
      <c r="B20" s="8" t="s">
        <v>36</v>
      </c>
      <c r="C20" s="8">
        <f>_xlfn.STDEV.P('#1 KANSAS'!H2:H40)</f>
        <v>10.304630237871249</v>
      </c>
      <c r="D20" s="8">
        <f>AVERAGE(VLOOKUP(B20,'CBB OFFENSE'!B:I,8,FALSE),VLOOKUP(B16,'CBB DEFENSE'!B:I,8,FALSE))</f>
        <v>74.75</v>
      </c>
      <c r="E20" s="8">
        <v>-4.5</v>
      </c>
      <c r="F20" s="8">
        <v>151.5</v>
      </c>
      <c r="G20" s="8">
        <f>AVERAGE(VLOOKUP(B20,'CBB OFFENSE'!B:I,8,FALSE),VLOOKUP(B16,'CBB DEFENSE'!B:I,8,FALSE))</f>
        <v>74.75</v>
      </c>
      <c r="H20" s="8">
        <f ca="1">COUNTIFS(NEUTRAL!J:J,"Home")</f>
        <v>2740</v>
      </c>
      <c r="I20" s="9">
        <f ca="1">H20/(H20+H16)</f>
        <v>0.56239737274220036</v>
      </c>
      <c r="J20" s="8">
        <f ca="1">ROUND(AVERAGE(NEUTRAL!I2:I2001),0)</f>
        <v>75</v>
      </c>
      <c r="K20" s="8"/>
      <c r="L20" s="8"/>
      <c r="M20" s="8"/>
      <c r="N20" s="8">
        <f ca="1">COUNTIF(NEUTRAL!L:L,"W")</f>
        <v>2231</v>
      </c>
      <c r="O20" s="9">
        <f ca="1">N20/COUNTA(NEUTRAL!L2:L5001)</f>
        <v>0.44619999999999999</v>
      </c>
      <c r="Q20" s="6" t="s">
        <v>1977</v>
      </c>
      <c r="X20" s="4" t="s">
        <v>128</v>
      </c>
    </row>
    <row r="21" spans="1:24" x14ac:dyDescent="0.25">
      <c r="Q21" s="7" t="s">
        <v>1978</v>
      </c>
      <c r="X21" s="4" t="s">
        <v>64</v>
      </c>
    </row>
    <row r="22" spans="1:24" x14ac:dyDescent="0.25">
      <c r="Q22" s="6" t="s">
        <v>2011</v>
      </c>
      <c r="X22" s="4" t="s">
        <v>372</v>
      </c>
    </row>
    <row r="23" spans="1:24" x14ac:dyDescent="0.25">
      <c r="B23"/>
      <c r="C23"/>
      <c r="D23"/>
      <c r="Q23" s="7" t="s">
        <v>2018</v>
      </c>
      <c r="X23" s="4" t="s">
        <v>44</v>
      </c>
    </row>
    <row r="24" spans="1:24" x14ac:dyDescent="0.25">
      <c r="A24" s="13" t="s">
        <v>2209</v>
      </c>
      <c r="B24"/>
      <c r="C24"/>
      <c r="D24"/>
      <c r="E24" s="14" t="s">
        <v>2281</v>
      </c>
      <c r="Q24" s="6" t="s">
        <v>1981</v>
      </c>
      <c r="X24" s="4" t="s">
        <v>503</v>
      </c>
    </row>
    <row r="25" spans="1:24" x14ac:dyDescent="0.25">
      <c r="A25" s="4" t="s">
        <v>2279</v>
      </c>
      <c r="B25"/>
      <c r="C25"/>
      <c r="D25"/>
      <c r="E25" s="4" t="s">
        <v>2283</v>
      </c>
      <c r="Q25" s="7" t="s">
        <v>2035</v>
      </c>
      <c r="X25" s="4" t="s">
        <v>419</v>
      </c>
    </row>
    <row r="26" spans="1:24" x14ac:dyDescent="0.25">
      <c r="A26" t="s">
        <v>2253</v>
      </c>
      <c r="B26"/>
      <c r="C26"/>
      <c r="D26"/>
      <c r="E26" s="4" t="s">
        <v>2309</v>
      </c>
      <c r="X26" s="4" t="s">
        <v>361</v>
      </c>
    </row>
    <row r="27" spans="1:24" x14ac:dyDescent="0.25">
      <c r="A27" t="s">
        <v>2254</v>
      </c>
      <c r="B27"/>
      <c r="C27"/>
      <c r="D27"/>
      <c r="E27" s="4" t="s">
        <v>2310</v>
      </c>
      <c r="X27" s="4" t="s">
        <v>427</v>
      </c>
    </row>
    <row r="28" spans="1:24" x14ac:dyDescent="0.25">
      <c r="A28" s="4" t="s">
        <v>2280</v>
      </c>
      <c r="B28"/>
      <c r="C28"/>
      <c r="D28"/>
      <c r="E28" s="4" t="s">
        <v>2312</v>
      </c>
      <c r="X28" s="4" t="s">
        <v>273</v>
      </c>
    </row>
    <row r="29" spans="1:24" x14ac:dyDescent="0.25">
      <c r="B29"/>
      <c r="C29"/>
      <c r="D29"/>
      <c r="E29" s="4" t="s">
        <v>2314</v>
      </c>
      <c r="X29" s="4" t="s">
        <v>52</v>
      </c>
    </row>
    <row r="30" spans="1:24" x14ac:dyDescent="0.25">
      <c r="A30" s="13" t="s">
        <v>2255</v>
      </c>
      <c r="B30"/>
      <c r="C30"/>
      <c r="D30"/>
      <c r="E30" s="4" t="s">
        <v>2315</v>
      </c>
      <c r="X30" s="4" t="s">
        <v>301</v>
      </c>
    </row>
    <row r="31" spans="1:24" x14ac:dyDescent="0.25">
      <c r="A31" t="s">
        <v>2242</v>
      </c>
      <c r="B31"/>
      <c r="C31"/>
      <c r="D31"/>
      <c r="E31" s="4" t="s">
        <v>2322</v>
      </c>
      <c r="X31" s="4" t="s">
        <v>318</v>
      </c>
    </row>
    <row r="32" spans="1:24" x14ac:dyDescent="0.25">
      <c r="A32" t="s">
        <v>2241</v>
      </c>
      <c r="B32"/>
      <c r="C32"/>
      <c r="D32"/>
      <c r="E32" s="4" t="s">
        <v>2324</v>
      </c>
      <c r="X32" s="4" t="s">
        <v>60</v>
      </c>
    </row>
    <row r="33" spans="1:24" x14ac:dyDescent="0.25">
      <c r="A33" t="s">
        <v>2240</v>
      </c>
      <c r="B33"/>
      <c r="C33"/>
      <c r="D33"/>
      <c r="X33" s="4" t="s">
        <v>256</v>
      </c>
    </row>
    <row r="34" spans="1:24" x14ac:dyDescent="0.25">
      <c r="A34" t="s">
        <v>2239</v>
      </c>
      <c r="B34"/>
      <c r="C34"/>
      <c r="D34"/>
      <c r="E34" s="14" t="s">
        <v>2325</v>
      </c>
      <c r="X34" s="4" t="s">
        <v>34</v>
      </c>
    </row>
    <row r="35" spans="1:24" x14ac:dyDescent="0.25">
      <c r="A35" t="s">
        <v>2238</v>
      </c>
      <c r="B35"/>
      <c r="C35"/>
      <c r="D35"/>
      <c r="E35" s="4" t="s">
        <v>2337</v>
      </c>
      <c r="X35" s="4" t="s">
        <v>499</v>
      </c>
    </row>
    <row r="36" spans="1:24" x14ac:dyDescent="0.25">
      <c r="A36" t="s">
        <v>2237</v>
      </c>
      <c r="B36"/>
      <c r="C36"/>
      <c r="D36"/>
      <c r="E36" s="4" t="s">
        <v>2338</v>
      </c>
      <c r="X36" s="4" t="s">
        <v>163</v>
      </c>
    </row>
    <row r="37" spans="1:24" x14ac:dyDescent="0.25">
      <c r="A37" t="s">
        <v>2236</v>
      </c>
      <c r="B37"/>
      <c r="C37"/>
      <c r="D37"/>
      <c r="E37" s="4" t="s">
        <v>2340</v>
      </c>
      <c r="X37" s="4" t="s">
        <v>302</v>
      </c>
    </row>
    <row r="38" spans="1:24" x14ac:dyDescent="0.25">
      <c r="A38" t="s">
        <v>2235</v>
      </c>
      <c r="E38" s="4" t="s">
        <v>2344</v>
      </c>
      <c r="X38" s="4" t="s">
        <v>516</v>
      </c>
    </row>
    <row r="39" spans="1:24" x14ac:dyDescent="0.25">
      <c r="A39" t="s">
        <v>2246</v>
      </c>
      <c r="E39" s="4" t="s">
        <v>2348</v>
      </c>
      <c r="X39" s="4" t="s">
        <v>509</v>
      </c>
    </row>
    <row r="40" spans="1:24" x14ac:dyDescent="0.25">
      <c r="E40" s="4" t="s">
        <v>2349</v>
      </c>
      <c r="X40" s="4" t="s">
        <v>486</v>
      </c>
    </row>
    <row r="41" spans="1:24" x14ac:dyDescent="0.25">
      <c r="A41" s="14" t="s">
        <v>2256</v>
      </c>
      <c r="E41" s="4" t="s">
        <v>2351</v>
      </c>
      <c r="X41" s="4" t="s">
        <v>456</v>
      </c>
    </row>
    <row r="42" spans="1:24" x14ac:dyDescent="0.25">
      <c r="A42" s="4" t="s">
        <v>2257</v>
      </c>
      <c r="E42" s="4" t="s">
        <v>2350</v>
      </c>
      <c r="X42" s="4" t="s">
        <v>378</v>
      </c>
    </row>
    <row r="43" spans="1:24" x14ac:dyDescent="0.25">
      <c r="A43" s="4" t="s">
        <v>2258</v>
      </c>
      <c r="X43" s="4" t="s">
        <v>259</v>
      </c>
    </row>
    <row r="44" spans="1:24" x14ac:dyDescent="0.25">
      <c r="A44" s="4" t="s">
        <v>2261</v>
      </c>
      <c r="X44" s="4" t="s">
        <v>507</v>
      </c>
    </row>
    <row r="45" spans="1:24" x14ac:dyDescent="0.25">
      <c r="A45" s="4" t="s">
        <v>2266</v>
      </c>
      <c r="X45" s="4" t="s">
        <v>287</v>
      </c>
    </row>
    <row r="46" spans="1:24" x14ac:dyDescent="0.25">
      <c r="A46" s="4" t="s">
        <v>2267</v>
      </c>
      <c r="X46" s="4" t="s">
        <v>429</v>
      </c>
    </row>
    <row r="47" spans="1:24" x14ac:dyDescent="0.25">
      <c r="A47" s="4" t="s">
        <v>2270</v>
      </c>
      <c r="X47" s="4" t="s">
        <v>474</v>
      </c>
    </row>
    <row r="48" spans="1:24" x14ac:dyDescent="0.25">
      <c r="A48" s="4" t="s">
        <v>2272</v>
      </c>
      <c r="X48" s="4" t="s">
        <v>280</v>
      </c>
    </row>
    <row r="49" spans="1:24" x14ac:dyDescent="0.25">
      <c r="A49" s="4" t="s">
        <v>2275</v>
      </c>
      <c r="X49" s="4" t="s">
        <v>176</v>
      </c>
    </row>
    <row r="50" spans="1:24" x14ac:dyDescent="0.25">
      <c r="A50" s="4" t="s">
        <v>2277</v>
      </c>
      <c r="X50" s="4" t="s">
        <v>497</v>
      </c>
    </row>
    <row r="51" spans="1:24" x14ac:dyDescent="0.25">
      <c r="X51" s="4" t="s">
        <v>305</v>
      </c>
    </row>
    <row r="52" spans="1:24" x14ac:dyDescent="0.25">
      <c r="A52" s="4" t="s">
        <v>2352</v>
      </c>
      <c r="X52" s="4" t="s">
        <v>132</v>
      </c>
    </row>
    <row r="53" spans="1:24" x14ac:dyDescent="0.25">
      <c r="A53" s="4" t="s">
        <v>2353</v>
      </c>
      <c r="X53" s="4" t="s">
        <v>227</v>
      </c>
    </row>
    <row r="54" spans="1:24" x14ac:dyDescent="0.25">
      <c r="A54" s="4" t="s">
        <v>2354</v>
      </c>
      <c r="X54" s="4" t="s">
        <v>99</v>
      </c>
    </row>
    <row r="55" spans="1:24" x14ac:dyDescent="0.25">
      <c r="A55" s="4" t="s">
        <v>2355</v>
      </c>
      <c r="X55" s="4" t="s">
        <v>345</v>
      </c>
    </row>
    <row r="56" spans="1:24" x14ac:dyDescent="0.25">
      <c r="A56" s="4" t="s">
        <v>2356</v>
      </c>
      <c r="X56" s="4" t="s">
        <v>40</v>
      </c>
    </row>
    <row r="57" spans="1:24" x14ac:dyDescent="0.25">
      <c r="A57" s="4" t="s">
        <v>2357</v>
      </c>
      <c r="X57" s="4" t="s">
        <v>106</v>
      </c>
    </row>
    <row r="58" spans="1:24" x14ac:dyDescent="0.25">
      <c r="A58" s="4" t="s">
        <v>2358</v>
      </c>
      <c r="X58" s="4" t="s">
        <v>278</v>
      </c>
    </row>
    <row r="59" spans="1:24" x14ac:dyDescent="0.25">
      <c r="A59" s="4" t="s">
        <v>2359</v>
      </c>
      <c r="X59" s="4" t="s">
        <v>117</v>
      </c>
    </row>
    <row r="60" spans="1:24" x14ac:dyDescent="0.25">
      <c r="X60" s="4" t="s">
        <v>413</v>
      </c>
    </row>
    <row r="61" spans="1:24" x14ac:dyDescent="0.25">
      <c r="X61" s="4" t="s">
        <v>86</v>
      </c>
    </row>
    <row r="62" spans="1:24" x14ac:dyDescent="0.25">
      <c r="X62" s="4" t="s">
        <v>403</v>
      </c>
    </row>
    <row r="63" spans="1:24" x14ac:dyDescent="0.25">
      <c r="X63" s="4" t="s">
        <v>77</v>
      </c>
    </row>
    <row r="64" spans="1:24" x14ac:dyDescent="0.25">
      <c r="X64" s="4" t="s">
        <v>325</v>
      </c>
    </row>
    <row r="65" spans="1:24" x14ac:dyDescent="0.25">
      <c r="A65" s="6" t="s">
        <v>1922</v>
      </c>
      <c r="X65" s="4" t="s">
        <v>504</v>
      </c>
    </row>
    <row r="66" spans="1:24" x14ac:dyDescent="0.25">
      <c r="A66" s="6" t="s">
        <v>1937</v>
      </c>
      <c r="X66" s="4" t="s">
        <v>326</v>
      </c>
    </row>
    <row r="67" spans="1:24" x14ac:dyDescent="0.25">
      <c r="A67" s="6" t="s">
        <v>1938</v>
      </c>
      <c r="X67" s="4" t="s">
        <v>423</v>
      </c>
    </row>
    <row r="68" spans="1:24" x14ac:dyDescent="0.25">
      <c r="A68" s="6" t="s">
        <v>1944</v>
      </c>
      <c r="X68" s="4" t="s">
        <v>116</v>
      </c>
    </row>
    <row r="69" spans="1:24" x14ac:dyDescent="0.25">
      <c r="A69" s="6" t="s">
        <v>1951</v>
      </c>
      <c r="X69" s="4" t="s">
        <v>350</v>
      </c>
    </row>
    <row r="70" spans="1:24" x14ac:dyDescent="0.25">
      <c r="A70" s="7" t="s">
        <v>1954</v>
      </c>
      <c r="X70" s="4" t="s">
        <v>138</v>
      </c>
    </row>
    <row r="71" spans="1:24" x14ac:dyDescent="0.25">
      <c r="A71" s="6" t="s">
        <v>1955</v>
      </c>
      <c r="X71" s="4" t="s">
        <v>515</v>
      </c>
    </row>
    <row r="72" spans="1:24" x14ac:dyDescent="0.25">
      <c r="A72" s="6" t="s">
        <v>1968</v>
      </c>
      <c r="X72" s="4" t="s">
        <v>263</v>
      </c>
    </row>
    <row r="73" spans="1:24" x14ac:dyDescent="0.25">
      <c r="A73" s="6" t="s">
        <v>1977</v>
      </c>
      <c r="X73" s="4" t="s">
        <v>169</v>
      </c>
    </row>
    <row r="74" spans="1:24" x14ac:dyDescent="0.25">
      <c r="A74" s="7" t="s">
        <v>1978</v>
      </c>
      <c r="X74" s="4" t="s">
        <v>311</v>
      </c>
    </row>
    <row r="75" spans="1:24" x14ac:dyDescent="0.25">
      <c r="A75" s="6" t="s">
        <v>2011</v>
      </c>
      <c r="X75" s="4" t="s">
        <v>353</v>
      </c>
    </row>
    <row r="76" spans="1:24" x14ac:dyDescent="0.25">
      <c r="A76" s="7" t="s">
        <v>2018</v>
      </c>
      <c r="X76" s="4" t="s">
        <v>187</v>
      </c>
    </row>
    <row r="77" spans="1:24" x14ac:dyDescent="0.25">
      <c r="A77" s="6" t="s">
        <v>1981</v>
      </c>
      <c r="X77" s="4" t="s">
        <v>211</v>
      </c>
    </row>
    <row r="78" spans="1:24" x14ac:dyDescent="0.25">
      <c r="A78" s="7" t="s">
        <v>2035</v>
      </c>
      <c r="X78" s="4" t="s">
        <v>24</v>
      </c>
    </row>
    <row r="79" spans="1:24" x14ac:dyDescent="0.25">
      <c r="X79" s="4" t="s">
        <v>460</v>
      </c>
    </row>
    <row r="80" spans="1:24" x14ac:dyDescent="0.25">
      <c r="A80" s="4" t="s">
        <v>2096</v>
      </c>
      <c r="X80" s="4" t="s">
        <v>330</v>
      </c>
    </row>
    <row r="81" spans="1:24" x14ac:dyDescent="0.25">
      <c r="A81" s="4" t="s">
        <v>2126</v>
      </c>
      <c r="X81" s="4" t="s">
        <v>523</v>
      </c>
    </row>
    <row r="82" spans="1:24" x14ac:dyDescent="0.25">
      <c r="A82" s="4" t="s">
        <v>2127</v>
      </c>
      <c r="X82" s="4" t="s">
        <v>103</v>
      </c>
    </row>
    <row r="83" spans="1:24" x14ac:dyDescent="0.25">
      <c r="A83" s="4" t="s">
        <v>2143</v>
      </c>
      <c r="X83" s="4" t="s">
        <v>349</v>
      </c>
    </row>
    <row r="84" spans="1:24" x14ac:dyDescent="0.25">
      <c r="X84" s="4" t="s">
        <v>268</v>
      </c>
    </row>
    <row r="85" spans="1:24" x14ac:dyDescent="0.25">
      <c r="X85" s="4" t="s">
        <v>108</v>
      </c>
    </row>
    <row r="86" spans="1:24" x14ac:dyDescent="0.25">
      <c r="X86" s="4" t="s">
        <v>436</v>
      </c>
    </row>
    <row r="87" spans="1:24" x14ac:dyDescent="0.25">
      <c r="X87" s="4" t="s">
        <v>520</v>
      </c>
    </row>
    <row r="88" spans="1:24" x14ac:dyDescent="0.25">
      <c r="X88" s="4" t="s">
        <v>398</v>
      </c>
    </row>
    <row r="89" spans="1:24" x14ac:dyDescent="0.25">
      <c r="X89" s="4" t="s">
        <v>389</v>
      </c>
    </row>
    <row r="90" spans="1:24" x14ac:dyDescent="0.25">
      <c r="X90" s="4" t="s">
        <v>188</v>
      </c>
    </row>
    <row r="91" spans="1:24" x14ac:dyDescent="0.25">
      <c r="X91" s="4" t="s">
        <v>88</v>
      </c>
    </row>
    <row r="92" spans="1:24" x14ac:dyDescent="0.25">
      <c r="X92" s="4" t="s">
        <v>271</v>
      </c>
    </row>
    <row r="93" spans="1:24" x14ac:dyDescent="0.25">
      <c r="X93" s="4" t="s">
        <v>490</v>
      </c>
    </row>
    <row r="94" spans="1:24" x14ac:dyDescent="0.25">
      <c r="X94" s="4" t="s">
        <v>356</v>
      </c>
    </row>
    <row r="95" spans="1:24" x14ac:dyDescent="0.25">
      <c r="X95" s="4" t="s">
        <v>266</v>
      </c>
    </row>
    <row r="96" spans="1:24" x14ac:dyDescent="0.25">
      <c r="X96" s="4" t="s">
        <v>411</v>
      </c>
    </row>
    <row r="97" spans="24:24" x14ac:dyDescent="0.25">
      <c r="X97" s="4" t="s">
        <v>450</v>
      </c>
    </row>
    <row r="98" spans="24:24" x14ac:dyDescent="0.25">
      <c r="X98" s="4" t="s">
        <v>58</v>
      </c>
    </row>
    <row r="99" spans="24:24" x14ac:dyDescent="0.25">
      <c r="X99" s="4" t="s">
        <v>477</v>
      </c>
    </row>
    <row r="100" spans="24:24" x14ac:dyDescent="0.25">
      <c r="X100" s="4" t="s">
        <v>409</v>
      </c>
    </row>
    <row r="101" spans="24:24" x14ac:dyDescent="0.25">
      <c r="X101" s="4" t="s">
        <v>391</v>
      </c>
    </row>
    <row r="102" spans="24:24" x14ac:dyDescent="0.25">
      <c r="X102" s="4" t="s">
        <v>253</v>
      </c>
    </row>
    <row r="103" spans="24:24" x14ac:dyDescent="0.25">
      <c r="X103" s="4" t="s">
        <v>380</v>
      </c>
    </row>
    <row r="104" spans="24:24" x14ac:dyDescent="0.25">
      <c r="X104" s="4" t="s">
        <v>254</v>
      </c>
    </row>
    <row r="105" spans="24:24" x14ac:dyDescent="0.25">
      <c r="X105" s="4" t="s">
        <v>274</v>
      </c>
    </row>
    <row r="106" spans="24:24" x14ac:dyDescent="0.25">
      <c r="X106" s="4" t="s">
        <v>379</v>
      </c>
    </row>
    <row r="107" spans="24:24" x14ac:dyDescent="0.25">
      <c r="X107" s="4" t="s">
        <v>8</v>
      </c>
    </row>
    <row r="108" spans="24:24" x14ac:dyDescent="0.25">
      <c r="X108" s="4" t="s">
        <v>440</v>
      </c>
    </row>
    <row r="109" spans="24:24" x14ac:dyDescent="0.25">
      <c r="X109" s="4" t="s">
        <v>277</v>
      </c>
    </row>
    <row r="110" spans="24:24" x14ac:dyDescent="0.25">
      <c r="X110" s="4" t="s">
        <v>487</v>
      </c>
    </row>
    <row r="111" spans="24:24" x14ac:dyDescent="0.25">
      <c r="X111" s="4" t="s">
        <v>275</v>
      </c>
    </row>
    <row r="112" spans="24:24" x14ac:dyDescent="0.25">
      <c r="X112" s="4" t="s">
        <v>286</v>
      </c>
    </row>
    <row r="113" spans="24:24" x14ac:dyDescent="0.25">
      <c r="X113" s="4" t="s">
        <v>399</v>
      </c>
    </row>
    <row r="114" spans="24:24" x14ac:dyDescent="0.25">
      <c r="X114" s="4" t="s">
        <v>382</v>
      </c>
    </row>
    <row r="115" spans="24:24" x14ac:dyDescent="0.25">
      <c r="X115" s="4" t="s">
        <v>66</v>
      </c>
    </row>
    <row r="116" spans="24:24" x14ac:dyDescent="0.25">
      <c r="X116" s="4" t="s">
        <v>489</v>
      </c>
    </row>
    <row r="117" spans="24:24" x14ac:dyDescent="0.25">
      <c r="X117" s="4" t="s">
        <v>75</v>
      </c>
    </row>
    <row r="118" spans="24:24" x14ac:dyDescent="0.25">
      <c r="X118" s="4" t="s">
        <v>362</v>
      </c>
    </row>
    <row r="119" spans="24:24" x14ac:dyDescent="0.25">
      <c r="X119" s="4" t="s">
        <v>125</v>
      </c>
    </row>
    <row r="120" spans="24:24" x14ac:dyDescent="0.25">
      <c r="X120" s="4" t="s">
        <v>214</v>
      </c>
    </row>
    <row r="121" spans="24:24" x14ac:dyDescent="0.25">
      <c r="X121" s="4" t="s">
        <v>491</v>
      </c>
    </row>
    <row r="122" spans="24:24" x14ac:dyDescent="0.25">
      <c r="X122" s="4" t="s">
        <v>249</v>
      </c>
    </row>
    <row r="123" spans="24:24" x14ac:dyDescent="0.25">
      <c r="X123" s="4" t="s">
        <v>80</v>
      </c>
    </row>
    <row r="124" spans="24:24" x14ac:dyDescent="0.25">
      <c r="X124" s="4" t="s">
        <v>155</v>
      </c>
    </row>
    <row r="125" spans="24:24" x14ac:dyDescent="0.25">
      <c r="X125" s="4" t="s">
        <v>449</v>
      </c>
    </row>
    <row r="126" spans="24:24" x14ac:dyDescent="0.25">
      <c r="X126" s="4" t="s">
        <v>239</v>
      </c>
    </row>
    <row r="127" spans="24:24" x14ac:dyDescent="0.25">
      <c r="X127" s="4" t="s">
        <v>373</v>
      </c>
    </row>
    <row r="128" spans="24:24" x14ac:dyDescent="0.25">
      <c r="X128" s="4" t="s">
        <v>104</v>
      </c>
    </row>
    <row r="129" spans="24:24" x14ac:dyDescent="0.25">
      <c r="X129" s="4" t="s">
        <v>14</v>
      </c>
    </row>
    <row r="130" spans="24:24" x14ac:dyDescent="0.25">
      <c r="X130" s="4" t="s">
        <v>397</v>
      </c>
    </row>
    <row r="131" spans="24:24" x14ac:dyDescent="0.25">
      <c r="X131" s="4" t="s">
        <v>196</v>
      </c>
    </row>
    <row r="132" spans="24:24" x14ac:dyDescent="0.25">
      <c r="X132" s="4" t="s">
        <v>524</v>
      </c>
    </row>
    <row r="133" spans="24:24" x14ac:dyDescent="0.25">
      <c r="X133" s="4" t="s">
        <v>511</v>
      </c>
    </row>
    <row r="134" spans="24:24" x14ac:dyDescent="0.25">
      <c r="X134" s="4" t="s">
        <v>462</v>
      </c>
    </row>
    <row r="135" spans="24:24" x14ac:dyDescent="0.25">
      <c r="X135" s="4" t="s">
        <v>221</v>
      </c>
    </row>
    <row r="136" spans="24:24" x14ac:dyDescent="0.25">
      <c r="X136" s="4" t="s">
        <v>232</v>
      </c>
    </row>
    <row r="137" spans="24:24" x14ac:dyDescent="0.25">
      <c r="X137" s="4" t="s">
        <v>36</v>
      </c>
    </row>
    <row r="138" spans="24:24" x14ac:dyDescent="0.25">
      <c r="X138" s="4" t="s">
        <v>340</v>
      </c>
    </row>
    <row r="139" spans="24:24" x14ac:dyDescent="0.25">
      <c r="X139" s="4" t="s">
        <v>237</v>
      </c>
    </row>
    <row r="140" spans="24:24" x14ac:dyDescent="0.25">
      <c r="X140" s="4" t="s">
        <v>313</v>
      </c>
    </row>
    <row r="141" spans="24:24" x14ac:dyDescent="0.25">
      <c r="X141" s="4" t="s">
        <v>22</v>
      </c>
    </row>
    <row r="142" spans="24:24" x14ac:dyDescent="0.25">
      <c r="X142" s="4" t="s">
        <v>289</v>
      </c>
    </row>
    <row r="143" spans="24:24" x14ac:dyDescent="0.25">
      <c r="X143" s="4" t="s">
        <v>328</v>
      </c>
    </row>
    <row r="144" spans="24:24" x14ac:dyDescent="0.25">
      <c r="X144" s="4" t="s">
        <v>386</v>
      </c>
    </row>
    <row r="145" spans="24:24" x14ac:dyDescent="0.25">
      <c r="X145" s="4" t="s">
        <v>101</v>
      </c>
    </row>
    <row r="146" spans="24:24" x14ac:dyDescent="0.25">
      <c r="X146" s="4" t="s">
        <v>404</v>
      </c>
    </row>
    <row r="147" spans="24:24" x14ac:dyDescent="0.25">
      <c r="X147" s="4" t="s">
        <v>514</v>
      </c>
    </row>
    <row r="148" spans="24:24" x14ac:dyDescent="0.25">
      <c r="X148" s="4" t="s">
        <v>355</v>
      </c>
    </row>
    <row r="149" spans="24:24" x14ac:dyDescent="0.25">
      <c r="X149" s="4" t="s">
        <v>198</v>
      </c>
    </row>
    <row r="150" spans="24:24" x14ac:dyDescent="0.25">
      <c r="X150" s="4" t="s">
        <v>210</v>
      </c>
    </row>
    <row r="151" spans="24:24" x14ac:dyDescent="0.25">
      <c r="X151" s="4" t="s">
        <v>230</v>
      </c>
    </row>
    <row r="152" spans="24:24" x14ac:dyDescent="0.25">
      <c r="X152" s="4" t="s">
        <v>135</v>
      </c>
    </row>
    <row r="153" spans="24:24" x14ac:dyDescent="0.25">
      <c r="X153" s="4" t="s">
        <v>178</v>
      </c>
    </row>
    <row r="154" spans="24:24" x14ac:dyDescent="0.25">
      <c r="X154" s="4" t="s">
        <v>387</v>
      </c>
    </row>
    <row r="155" spans="24:24" x14ac:dyDescent="0.25">
      <c r="X155" s="4" t="s">
        <v>333</v>
      </c>
    </row>
    <row r="156" spans="24:24" x14ac:dyDescent="0.25">
      <c r="X156" s="4" t="s">
        <v>140</v>
      </c>
    </row>
    <row r="157" spans="24:24" x14ac:dyDescent="0.25">
      <c r="X157" s="4" t="s">
        <v>424</v>
      </c>
    </row>
    <row r="158" spans="24:24" x14ac:dyDescent="0.25">
      <c r="X158" s="4" t="s">
        <v>189</v>
      </c>
    </row>
    <row r="159" spans="24:24" x14ac:dyDescent="0.25">
      <c r="X159" s="4" t="s">
        <v>512</v>
      </c>
    </row>
    <row r="160" spans="24:24" x14ac:dyDescent="0.25">
      <c r="X160" s="4" t="s">
        <v>295</v>
      </c>
    </row>
    <row r="161" spans="24:24" x14ac:dyDescent="0.25">
      <c r="X161" s="4" t="s">
        <v>296</v>
      </c>
    </row>
    <row r="162" spans="24:24" x14ac:dyDescent="0.25">
      <c r="X162" s="4" t="s">
        <v>123</v>
      </c>
    </row>
    <row r="163" spans="24:24" x14ac:dyDescent="0.25">
      <c r="X163" s="4" t="s">
        <v>175</v>
      </c>
    </row>
    <row r="164" spans="24:24" x14ac:dyDescent="0.25">
      <c r="X164" s="4" t="s">
        <v>261</v>
      </c>
    </row>
    <row r="165" spans="24:24" x14ac:dyDescent="0.25">
      <c r="X165" s="4" t="s">
        <v>165</v>
      </c>
    </row>
    <row r="166" spans="24:24" x14ac:dyDescent="0.25">
      <c r="X166" s="4" t="s">
        <v>473</v>
      </c>
    </row>
    <row r="167" spans="24:24" x14ac:dyDescent="0.25">
      <c r="X167" s="4" t="s">
        <v>405</v>
      </c>
    </row>
    <row r="168" spans="24:24" x14ac:dyDescent="0.25">
      <c r="X168" s="4" t="s">
        <v>284</v>
      </c>
    </row>
    <row r="169" spans="24:24" x14ac:dyDescent="0.25">
      <c r="X169" s="4" t="s">
        <v>90</v>
      </c>
    </row>
    <row r="170" spans="24:24" x14ac:dyDescent="0.25">
      <c r="X170" s="4" t="s">
        <v>299</v>
      </c>
    </row>
    <row r="171" spans="24:24" x14ac:dyDescent="0.25">
      <c r="X171" s="4" t="s">
        <v>510</v>
      </c>
    </row>
    <row r="172" spans="24:24" x14ac:dyDescent="0.25">
      <c r="X172" s="4" t="s">
        <v>111</v>
      </c>
    </row>
    <row r="173" spans="24:24" x14ac:dyDescent="0.25">
      <c r="X173" s="4" t="s">
        <v>153</v>
      </c>
    </row>
    <row r="174" spans="24:24" x14ac:dyDescent="0.25">
      <c r="X174" s="4" t="s">
        <v>184</v>
      </c>
    </row>
    <row r="175" spans="24:24" x14ac:dyDescent="0.25">
      <c r="X175" s="4" t="s">
        <v>225</v>
      </c>
    </row>
    <row r="176" spans="24:24" x14ac:dyDescent="0.25">
      <c r="X176" s="4" t="s">
        <v>201</v>
      </c>
    </row>
    <row r="177" spans="24:24" x14ac:dyDescent="0.25">
      <c r="X177" s="4" t="s">
        <v>381</v>
      </c>
    </row>
    <row r="178" spans="24:24" x14ac:dyDescent="0.25">
      <c r="X178" s="4" t="s">
        <v>243</v>
      </c>
    </row>
    <row r="179" spans="24:24" x14ac:dyDescent="0.25">
      <c r="X179" s="4" t="s">
        <v>400</v>
      </c>
    </row>
    <row r="180" spans="24:24" x14ac:dyDescent="0.25">
      <c r="X180" s="4" t="s">
        <v>354</v>
      </c>
    </row>
    <row r="181" spans="24:24" x14ac:dyDescent="0.25">
      <c r="X181" s="4" t="s">
        <v>476</v>
      </c>
    </row>
    <row r="182" spans="24:24" x14ac:dyDescent="0.25">
      <c r="X182" s="4" t="s">
        <v>72</v>
      </c>
    </row>
    <row r="183" spans="24:24" x14ac:dyDescent="0.25">
      <c r="X183" s="4" t="s">
        <v>321</v>
      </c>
    </row>
    <row r="184" spans="24:24" x14ac:dyDescent="0.25">
      <c r="X184" s="4" t="s">
        <v>297</v>
      </c>
    </row>
    <row r="185" spans="24:24" x14ac:dyDescent="0.25">
      <c r="X185" s="4" t="s">
        <v>118</v>
      </c>
    </row>
    <row r="186" spans="24:24" x14ac:dyDescent="0.25">
      <c r="X186" s="4" t="s">
        <v>332</v>
      </c>
    </row>
    <row r="187" spans="24:24" x14ac:dyDescent="0.25">
      <c r="X187" s="4" t="s">
        <v>292</v>
      </c>
    </row>
    <row r="188" spans="24:24" x14ac:dyDescent="0.25">
      <c r="X188" s="4" t="s">
        <v>468</v>
      </c>
    </row>
    <row r="189" spans="24:24" x14ac:dyDescent="0.25">
      <c r="X189" s="4" t="s">
        <v>73</v>
      </c>
    </row>
    <row r="190" spans="24:24" x14ac:dyDescent="0.25">
      <c r="X190" s="4" t="s">
        <v>470</v>
      </c>
    </row>
    <row r="191" spans="24:24" x14ac:dyDescent="0.25">
      <c r="X191" s="4" t="s">
        <v>445</v>
      </c>
    </row>
    <row r="192" spans="24:24" x14ac:dyDescent="0.25">
      <c r="X192" s="4" t="s">
        <v>46</v>
      </c>
    </row>
    <row r="193" spans="24:24" x14ac:dyDescent="0.25">
      <c r="X193" s="4" t="s">
        <v>54</v>
      </c>
    </row>
    <row r="194" spans="24:24" x14ac:dyDescent="0.25">
      <c r="X194" s="4" t="s">
        <v>216</v>
      </c>
    </row>
    <row r="195" spans="24:24" x14ac:dyDescent="0.25">
      <c r="X195" s="4" t="s">
        <v>441</v>
      </c>
    </row>
    <row r="196" spans="24:24" x14ac:dyDescent="0.25">
      <c r="X196" s="4" t="s">
        <v>415</v>
      </c>
    </row>
    <row r="197" spans="24:24" x14ac:dyDescent="0.25">
      <c r="X197" s="4" t="s">
        <v>471</v>
      </c>
    </row>
    <row r="198" spans="24:24" x14ac:dyDescent="0.25">
      <c r="X198" s="4" t="s">
        <v>113</v>
      </c>
    </row>
    <row r="199" spans="24:24" x14ac:dyDescent="0.25">
      <c r="X199" s="4" t="s">
        <v>335</v>
      </c>
    </row>
    <row r="200" spans="24:24" x14ac:dyDescent="0.25">
      <c r="X200" s="4" t="s">
        <v>223</v>
      </c>
    </row>
    <row r="201" spans="24:24" x14ac:dyDescent="0.25">
      <c r="X201" s="4" t="s">
        <v>478</v>
      </c>
    </row>
    <row r="202" spans="24:24" x14ac:dyDescent="0.25">
      <c r="X202" s="4" t="s">
        <v>430</v>
      </c>
    </row>
    <row r="203" spans="24:24" x14ac:dyDescent="0.25">
      <c r="X203" s="4" t="s">
        <v>383</v>
      </c>
    </row>
    <row r="204" spans="24:24" x14ac:dyDescent="0.25">
      <c r="X204" s="4" t="s">
        <v>181</v>
      </c>
    </row>
    <row r="205" spans="24:24" x14ac:dyDescent="0.25">
      <c r="X205" s="4" t="s">
        <v>251</v>
      </c>
    </row>
    <row r="206" spans="24:24" x14ac:dyDescent="0.25">
      <c r="X206" s="4" t="s">
        <v>455</v>
      </c>
    </row>
    <row r="207" spans="24:24" x14ac:dyDescent="0.25">
      <c r="X207" s="4" t="s">
        <v>282</v>
      </c>
    </row>
    <row r="208" spans="24:24" x14ac:dyDescent="0.25">
      <c r="X208" s="4" t="s">
        <v>323</v>
      </c>
    </row>
    <row r="209" spans="24:24" x14ac:dyDescent="0.25">
      <c r="X209" s="4" t="s">
        <v>173</v>
      </c>
    </row>
    <row r="210" spans="24:24" x14ac:dyDescent="0.25">
      <c r="X210" s="4" t="s">
        <v>252</v>
      </c>
    </row>
    <row r="211" spans="24:24" x14ac:dyDescent="0.25">
      <c r="X211" s="4" t="s">
        <v>160</v>
      </c>
    </row>
    <row r="212" spans="24:24" x14ac:dyDescent="0.25">
      <c r="X212" s="4" t="s">
        <v>96</v>
      </c>
    </row>
    <row r="213" spans="24:24" x14ac:dyDescent="0.25">
      <c r="X213" s="4" t="s">
        <v>434</v>
      </c>
    </row>
    <row r="214" spans="24:24" x14ac:dyDescent="0.25">
      <c r="X214" s="4" t="s">
        <v>84</v>
      </c>
    </row>
    <row r="215" spans="24:24" x14ac:dyDescent="0.25">
      <c r="X215" s="4" t="s">
        <v>493</v>
      </c>
    </row>
    <row r="216" spans="24:24" x14ac:dyDescent="0.25">
      <c r="X216" s="4" t="s">
        <v>191</v>
      </c>
    </row>
    <row r="217" spans="24:24" x14ac:dyDescent="0.25">
      <c r="X217" s="4" t="s">
        <v>346</v>
      </c>
    </row>
    <row r="218" spans="24:24" x14ac:dyDescent="0.25">
      <c r="X218" s="4" t="s">
        <v>452</v>
      </c>
    </row>
    <row r="219" spans="24:24" x14ac:dyDescent="0.25">
      <c r="X219" s="4" t="s">
        <v>465</v>
      </c>
    </row>
    <row r="220" spans="24:24" x14ac:dyDescent="0.25">
      <c r="X220" s="4" t="s">
        <v>219</v>
      </c>
    </row>
    <row r="221" spans="24:24" x14ac:dyDescent="0.25">
      <c r="X221" s="4" t="s">
        <v>242</v>
      </c>
    </row>
    <row r="222" spans="24:24" x14ac:dyDescent="0.25">
      <c r="X222" s="4" t="s">
        <v>241</v>
      </c>
    </row>
    <row r="223" spans="24:24" x14ac:dyDescent="0.25">
      <c r="X223" s="4" t="s">
        <v>217</v>
      </c>
    </row>
    <row r="224" spans="24:24" x14ac:dyDescent="0.25">
      <c r="X224" s="4" t="s">
        <v>146</v>
      </c>
    </row>
    <row r="225" spans="24:24" x14ac:dyDescent="0.25">
      <c r="X225" s="4" t="s">
        <v>134</v>
      </c>
    </row>
    <row r="226" spans="24:24" x14ac:dyDescent="0.25">
      <c r="X226" s="4" t="s">
        <v>363</v>
      </c>
    </row>
    <row r="227" spans="24:24" x14ac:dyDescent="0.25">
      <c r="X227" s="4" t="s">
        <v>344</v>
      </c>
    </row>
    <row r="228" spans="24:24" x14ac:dyDescent="0.25">
      <c r="X228" s="4" t="s">
        <v>425</v>
      </c>
    </row>
    <row r="229" spans="24:24" x14ac:dyDescent="0.25">
      <c r="X229" s="4" t="s">
        <v>16</v>
      </c>
    </row>
    <row r="230" spans="24:24" x14ac:dyDescent="0.25">
      <c r="X230" s="4" t="s">
        <v>229</v>
      </c>
    </row>
    <row r="231" spans="24:24" x14ac:dyDescent="0.25">
      <c r="X231" s="4" t="s">
        <v>370</v>
      </c>
    </row>
    <row r="232" spans="24:24" x14ac:dyDescent="0.25">
      <c r="X232" s="4" t="s">
        <v>442</v>
      </c>
    </row>
    <row r="233" spans="24:24" x14ac:dyDescent="0.25">
      <c r="X233" s="4" t="s">
        <v>448</v>
      </c>
    </row>
    <row r="234" spans="24:24" x14ac:dyDescent="0.25">
      <c r="X234" s="4" t="s">
        <v>392</v>
      </c>
    </row>
    <row r="235" spans="24:24" x14ac:dyDescent="0.25">
      <c r="X235" s="4" t="s">
        <v>501</v>
      </c>
    </row>
    <row r="236" spans="24:24" x14ac:dyDescent="0.25">
      <c r="X236" s="4" t="s">
        <v>222</v>
      </c>
    </row>
    <row r="237" spans="24:24" x14ac:dyDescent="0.25">
      <c r="X237" s="4" t="s">
        <v>255</v>
      </c>
    </row>
    <row r="238" spans="24:24" x14ac:dyDescent="0.25">
      <c r="X238" s="4" t="s">
        <v>317</v>
      </c>
    </row>
    <row r="239" spans="24:24" x14ac:dyDescent="0.25">
      <c r="X239" s="4" t="s">
        <v>443</v>
      </c>
    </row>
    <row r="240" spans="24:24" x14ac:dyDescent="0.25">
      <c r="X240" s="4" t="s">
        <v>38</v>
      </c>
    </row>
    <row r="241" spans="24:24" x14ac:dyDescent="0.25">
      <c r="X241" s="4" t="s">
        <v>206</v>
      </c>
    </row>
    <row r="242" spans="24:24" x14ac:dyDescent="0.25">
      <c r="X242" s="4" t="s">
        <v>18</v>
      </c>
    </row>
    <row r="243" spans="24:24" x14ac:dyDescent="0.25">
      <c r="X243" s="4" t="s">
        <v>246</v>
      </c>
    </row>
    <row r="244" spans="24:24" x14ac:dyDescent="0.25">
      <c r="X244" s="4" t="s">
        <v>506</v>
      </c>
    </row>
    <row r="245" spans="24:24" x14ac:dyDescent="0.25">
      <c r="X245" s="4" t="s">
        <v>402</v>
      </c>
    </row>
    <row r="246" spans="24:24" x14ac:dyDescent="0.25">
      <c r="X246" s="4" t="s">
        <v>157</v>
      </c>
    </row>
    <row r="247" spans="24:24" x14ac:dyDescent="0.25">
      <c r="X247" s="4" t="s">
        <v>218</v>
      </c>
    </row>
    <row r="248" spans="24:24" x14ac:dyDescent="0.25">
      <c r="X248" s="4" t="s">
        <v>416</v>
      </c>
    </row>
    <row r="249" spans="24:24" x14ac:dyDescent="0.25">
      <c r="X249" s="4" t="s">
        <v>367</v>
      </c>
    </row>
    <row r="250" spans="24:24" x14ac:dyDescent="0.25">
      <c r="X250" s="4" t="s">
        <v>376</v>
      </c>
    </row>
    <row r="251" spans="24:24" x14ac:dyDescent="0.25">
      <c r="X251" s="4" t="s">
        <v>336</v>
      </c>
    </row>
    <row r="252" spans="24:24" x14ac:dyDescent="0.25">
      <c r="X252" s="4" t="s">
        <v>315</v>
      </c>
    </row>
    <row r="253" spans="24:24" x14ac:dyDescent="0.25">
      <c r="X253" s="4" t="s">
        <v>285</v>
      </c>
    </row>
    <row r="254" spans="24:24" x14ac:dyDescent="0.25">
      <c r="X254" s="4" t="s">
        <v>10</v>
      </c>
    </row>
    <row r="255" spans="24:24" x14ac:dyDescent="0.25">
      <c r="X255" s="4" t="s">
        <v>521</v>
      </c>
    </row>
    <row r="256" spans="24:24" x14ac:dyDescent="0.25">
      <c r="X256" s="4" t="s">
        <v>480</v>
      </c>
    </row>
    <row r="257" spans="24:24" x14ac:dyDescent="0.25">
      <c r="X257" s="4" t="s">
        <v>120</v>
      </c>
    </row>
    <row r="258" spans="24:24" x14ac:dyDescent="0.25">
      <c r="X258" s="4" t="s">
        <v>496</v>
      </c>
    </row>
    <row r="259" spans="24:24" x14ac:dyDescent="0.25">
      <c r="X259" s="4" t="s">
        <v>70</v>
      </c>
    </row>
    <row r="260" spans="24:24" x14ac:dyDescent="0.25">
      <c r="X260" s="4" t="s">
        <v>454</v>
      </c>
    </row>
    <row r="261" spans="24:24" x14ac:dyDescent="0.25">
      <c r="X261" s="4" t="s">
        <v>245</v>
      </c>
    </row>
    <row r="262" spans="24:24" x14ac:dyDescent="0.25">
      <c r="X262" s="4" t="s">
        <v>92</v>
      </c>
    </row>
    <row r="263" spans="24:24" x14ac:dyDescent="0.25">
      <c r="X263" s="4" t="s">
        <v>433</v>
      </c>
    </row>
    <row r="264" spans="24:24" x14ac:dyDescent="0.25">
      <c r="X264" s="4" t="s">
        <v>162</v>
      </c>
    </row>
    <row r="265" spans="24:24" x14ac:dyDescent="0.25">
      <c r="X265" s="4" t="s">
        <v>466</v>
      </c>
    </row>
    <row r="266" spans="24:24" x14ac:dyDescent="0.25">
      <c r="X266" s="4" t="s">
        <v>428</v>
      </c>
    </row>
    <row r="267" spans="24:24" x14ac:dyDescent="0.25">
      <c r="X267" s="4" t="s">
        <v>82</v>
      </c>
    </row>
    <row r="268" spans="24:24" x14ac:dyDescent="0.25">
      <c r="X268" s="4" t="s">
        <v>492</v>
      </c>
    </row>
    <row r="269" spans="24:24" x14ac:dyDescent="0.25">
      <c r="X269" s="4" t="s">
        <v>50</v>
      </c>
    </row>
    <row r="270" spans="24:24" x14ac:dyDescent="0.25">
      <c r="X270" s="4" t="s">
        <v>298</v>
      </c>
    </row>
    <row r="271" spans="24:24" x14ac:dyDescent="0.25">
      <c r="X271" s="4" t="s">
        <v>78</v>
      </c>
    </row>
    <row r="272" spans="24:24" x14ac:dyDescent="0.25">
      <c r="X272" s="4" t="s">
        <v>97</v>
      </c>
    </row>
    <row r="273" spans="24:24" x14ac:dyDescent="0.25">
      <c r="X273" s="4" t="s">
        <v>172</v>
      </c>
    </row>
    <row r="274" spans="24:24" x14ac:dyDescent="0.25">
      <c r="X274" s="4" t="s">
        <v>186</v>
      </c>
    </row>
    <row r="275" spans="24:24" x14ac:dyDescent="0.25">
      <c r="X275" s="4" t="s">
        <v>420</v>
      </c>
    </row>
    <row r="276" spans="24:24" x14ac:dyDescent="0.25">
      <c r="X276" s="4" t="s">
        <v>410</v>
      </c>
    </row>
    <row r="277" spans="24:24" x14ac:dyDescent="0.25">
      <c r="X277" s="4" t="s">
        <v>130</v>
      </c>
    </row>
    <row r="278" spans="24:24" x14ac:dyDescent="0.25">
      <c r="X278" s="4" t="s">
        <v>248</v>
      </c>
    </row>
    <row r="279" spans="24:24" x14ac:dyDescent="0.25">
      <c r="X279" s="4" t="s">
        <v>272</v>
      </c>
    </row>
    <row r="280" spans="24:24" x14ac:dyDescent="0.25">
      <c r="X280" s="4" t="s">
        <v>432</v>
      </c>
    </row>
    <row r="281" spans="24:24" x14ac:dyDescent="0.25">
      <c r="X281" s="4" t="s">
        <v>388</v>
      </c>
    </row>
    <row r="282" spans="24:24" x14ac:dyDescent="0.25">
      <c r="X282" s="4" t="s">
        <v>28</v>
      </c>
    </row>
    <row r="283" spans="24:24" x14ac:dyDescent="0.25">
      <c r="X283" s="4" t="s">
        <v>377</v>
      </c>
    </row>
    <row r="284" spans="24:24" x14ac:dyDescent="0.25">
      <c r="X284" s="4" t="s">
        <v>320</v>
      </c>
    </row>
    <row r="285" spans="24:24" x14ac:dyDescent="0.25">
      <c r="X285" s="4" t="s">
        <v>417</v>
      </c>
    </row>
    <row r="286" spans="24:24" x14ac:dyDescent="0.25">
      <c r="X286" s="4" t="s">
        <v>200</v>
      </c>
    </row>
    <row r="287" spans="24:24" x14ac:dyDescent="0.25">
      <c r="X287" s="4" t="s">
        <v>422</v>
      </c>
    </row>
    <row r="288" spans="24:24" x14ac:dyDescent="0.25">
      <c r="X288" s="4" t="s">
        <v>203</v>
      </c>
    </row>
    <row r="289" spans="24:24" x14ac:dyDescent="0.25">
      <c r="X289" s="4" t="s">
        <v>407</v>
      </c>
    </row>
    <row r="290" spans="24:24" x14ac:dyDescent="0.25">
      <c r="X290" s="4" t="s">
        <v>208</v>
      </c>
    </row>
    <row r="291" spans="24:24" x14ac:dyDescent="0.25">
      <c r="X291" s="4" t="s">
        <v>62</v>
      </c>
    </row>
    <row r="292" spans="24:24" x14ac:dyDescent="0.25">
      <c r="X292" s="4" t="s">
        <v>483</v>
      </c>
    </row>
    <row r="293" spans="24:24" x14ac:dyDescent="0.25">
      <c r="X293" s="4" t="s">
        <v>414</v>
      </c>
    </row>
    <row r="294" spans="24:24" x14ac:dyDescent="0.25">
      <c r="X294" s="4" t="s">
        <v>167</v>
      </c>
    </row>
    <row r="295" spans="24:24" x14ac:dyDescent="0.25">
      <c r="X295" s="4" t="s">
        <v>347</v>
      </c>
    </row>
    <row r="296" spans="24:24" x14ac:dyDescent="0.25">
      <c r="X296" s="4" t="s">
        <v>212</v>
      </c>
    </row>
    <row r="297" spans="24:24" x14ac:dyDescent="0.25">
      <c r="X297" s="4" t="s">
        <v>369</v>
      </c>
    </row>
    <row r="298" spans="24:24" x14ac:dyDescent="0.25">
      <c r="X298" s="4" t="s">
        <v>183</v>
      </c>
    </row>
    <row r="299" spans="24:24" x14ac:dyDescent="0.25">
      <c r="X299" s="4" t="s">
        <v>408</v>
      </c>
    </row>
    <row r="300" spans="24:24" x14ac:dyDescent="0.25">
      <c r="X300" s="4" t="s">
        <v>331</v>
      </c>
    </row>
    <row r="301" spans="24:24" x14ac:dyDescent="0.25">
      <c r="X301" s="4" t="s">
        <v>290</v>
      </c>
    </row>
    <row r="302" spans="24:24" x14ac:dyDescent="0.25">
      <c r="X302" s="4" t="s">
        <v>20</v>
      </c>
    </row>
    <row r="303" spans="24:24" x14ac:dyDescent="0.25">
      <c r="X303" s="4" t="s">
        <v>144</v>
      </c>
    </row>
    <row r="304" spans="24:24" x14ac:dyDescent="0.25">
      <c r="X304" s="4" t="s">
        <v>395</v>
      </c>
    </row>
    <row r="305" spans="24:24" x14ac:dyDescent="0.25">
      <c r="X305" s="4" t="s">
        <v>148</v>
      </c>
    </row>
    <row r="306" spans="24:24" x14ac:dyDescent="0.25">
      <c r="X306" s="4" t="s">
        <v>393</v>
      </c>
    </row>
    <row r="307" spans="24:24" x14ac:dyDescent="0.25">
      <c r="X307" s="4" t="s">
        <v>150</v>
      </c>
    </row>
    <row r="308" spans="24:24" x14ac:dyDescent="0.25">
      <c r="X308" s="4" t="s">
        <v>359</v>
      </c>
    </row>
    <row r="309" spans="24:24" x14ac:dyDescent="0.25">
      <c r="X309" s="4" t="s">
        <v>385</v>
      </c>
    </row>
    <row r="310" spans="24:24" x14ac:dyDescent="0.25">
      <c r="X310" s="4" t="s">
        <v>352</v>
      </c>
    </row>
    <row r="311" spans="24:24" x14ac:dyDescent="0.25">
      <c r="X311" s="4" t="s">
        <v>451</v>
      </c>
    </row>
    <row r="312" spans="24:24" x14ac:dyDescent="0.25">
      <c r="X312" s="4" t="s">
        <v>269</v>
      </c>
    </row>
    <row r="313" spans="24:24" x14ac:dyDescent="0.25">
      <c r="X313" s="4" t="s">
        <v>464</v>
      </c>
    </row>
    <row r="314" spans="24:24" x14ac:dyDescent="0.25">
      <c r="X314" s="4" t="s">
        <v>114</v>
      </c>
    </row>
    <row r="315" spans="24:24" x14ac:dyDescent="0.25">
      <c r="X315" s="4" t="s">
        <v>205</v>
      </c>
    </row>
    <row r="316" spans="24:24" x14ac:dyDescent="0.25">
      <c r="X316" s="4" t="s">
        <v>42</v>
      </c>
    </row>
    <row r="317" spans="24:24" x14ac:dyDescent="0.25">
      <c r="X317" s="4" t="s">
        <v>342</v>
      </c>
    </row>
    <row r="318" spans="24:24" x14ac:dyDescent="0.25">
      <c r="X318" s="4" t="s">
        <v>481</v>
      </c>
    </row>
    <row r="319" spans="24:24" x14ac:dyDescent="0.25">
      <c r="X319" s="4" t="s">
        <v>446</v>
      </c>
    </row>
    <row r="320" spans="24:24" x14ac:dyDescent="0.25">
      <c r="X320" s="4" t="s">
        <v>375</v>
      </c>
    </row>
    <row r="321" spans="24:24" x14ac:dyDescent="0.25">
      <c r="X321" s="4" t="s">
        <v>68</v>
      </c>
    </row>
    <row r="322" spans="24:24" x14ac:dyDescent="0.25">
      <c r="X322" s="4" t="s">
        <v>240</v>
      </c>
    </row>
    <row r="323" spans="24:24" x14ac:dyDescent="0.25">
      <c r="X323" s="4" t="s">
        <v>257</v>
      </c>
    </row>
    <row r="324" spans="24:24" x14ac:dyDescent="0.25">
      <c r="X324" s="4" t="s">
        <v>319</v>
      </c>
    </row>
    <row r="325" spans="24:24" x14ac:dyDescent="0.25">
      <c r="X325" s="4" t="s">
        <v>171</v>
      </c>
    </row>
    <row r="326" spans="24:24" x14ac:dyDescent="0.25">
      <c r="X326" s="4" t="s">
        <v>307</v>
      </c>
    </row>
    <row r="327" spans="24:24" x14ac:dyDescent="0.25">
      <c r="X327" s="4" t="s">
        <v>180</v>
      </c>
    </row>
    <row r="328" spans="24:24" x14ac:dyDescent="0.25">
      <c r="X328" s="4" t="s">
        <v>276</v>
      </c>
    </row>
    <row r="329" spans="24:24" x14ac:dyDescent="0.25">
      <c r="X329" s="4" t="s">
        <v>56</v>
      </c>
    </row>
    <row r="330" spans="24:24" x14ac:dyDescent="0.25">
      <c r="X330" s="4" t="s">
        <v>294</v>
      </c>
    </row>
    <row r="331" spans="24:24" x14ac:dyDescent="0.25">
      <c r="X331" s="4" t="s">
        <v>357</v>
      </c>
    </row>
    <row r="332" spans="24:24" x14ac:dyDescent="0.25">
      <c r="X332" s="4" t="s">
        <v>304</v>
      </c>
    </row>
    <row r="333" spans="24:24" x14ac:dyDescent="0.25">
      <c r="X333" s="4" t="s">
        <v>421</v>
      </c>
    </row>
    <row r="334" spans="24:24" x14ac:dyDescent="0.25">
      <c r="X334" s="4" t="s">
        <v>152</v>
      </c>
    </row>
    <row r="335" spans="24:24" x14ac:dyDescent="0.25">
      <c r="X335" s="4" t="s">
        <v>159</v>
      </c>
    </row>
    <row r="336" spans="24:24" x14ac:dyDescent="0.25">
      <c r="X336" s="4" t="s">
        <v>484</v>
      </c>
    </row>
    <row r="337" spans="24:24" x14ac:dyDescent="0.25">
      <c r="X337" s="4" t="s">
        <v>309</v>
      </c>
    </row>
    <row r="338" spans="24:24" x14ac:dyDescent="0.25">
      <c r="X338" s="4" t="s">
        <v>48</v>
      </c>
    </row>
    <row r="339" spans="24:24" x14ac:dyDescent="0.25">
      <c r="X339" s="4" t="s">
        <v>122</v>
      </c>
    </row>
    <row r="340" spans="24:24" x14ac:dyDescent="0.25">
      <c r="X340" s="4" t="s">
        <v>444</v>
      </c>
    </row>
    <row r="341" spans="24:24" x14ac:dyDescent="0.25">
      <c r="X341" s="4" t="s">
        <v>366</v>
      </c>
    </row>
    <row r="342" spans="24:24" x14ac:dyDescent="0.25">
      <c r="X342" s="4" t="s">
        <v>127</v>
      </c>
    </row>
    <row r="343" spans="24:24" x14ac:dyDescent="0.25">
      <c r="X343" s="4" t="s">
        <v>30</v>
      </c>
    </row>
    <row r="344" spans="24:24" x14ac:dyDescent="0.25">
      <c r="X344" s="4" t="s">
        <v>235</v>
      </c>
    </row>
    <row r="345" spans="24:24" x14ac:dyDescent="0.25">
      <c r="X345" s="4" t="s">
        <v>283</v>
      </c>
    </row>
    <row r="346" spans="24:24" x14ac:dyDescent="0.25">
      <c r="X346" s="4" t="s">
        <v>94</v>
      </c>
    </row>
    <row r="347" spans="24:24" x14ac:dyDescent="0.25">
      <c r="X347" s="4" t="s">
        <v>365</v>
      </c>
    </row>
    <row r="348" spans="24:24" x14ac:dyDescent="0.25">
      <c r="X348" s="4" t="s">
        <v>508</v>
      </c>
    </row>
    <row r="349" spans="24:24" x14ac:dyDescent="0.25">
      <c r="X349" s="4" t="s">
        <v>459</v>
      </c>
    </row>
    <row r="350" spans="24:24" x14ac:dyDescent="0.25">
      <c r="X350" s="4" t="s">
        <v>137</v>
      </c>
    </row>
    <row r="351" spans="24:24" x14ac:dyDescent="0.25">
      <c r="X351" s="4" t="s">
        <v>264</v>
      </c>
    </row>
    <row r="352" spans="24:24" x14ac:dyDescent="0.25">
      <c r="X352" s="4" t="s">
        <v>488</v>
      </c>
    </row>
    <row r="353" spans="24:24" x14ac:dyDescent="0.25">
      <c r="X353" s="4" t="s">
        <v>267</v>
      </c>
    </row>
    <row r="354" spans="24:24" x14ac:dyDescent="0.25">
      <c r="X354" s="4" t="s">
        <v>109</v>
      </c>
    </row>
    <row r="355" spans="24:24" x14ac:dyDescent="0.25">
      <c r="X355" s="4" t="s">
        <v>194</v>
      </c>
    </row>
    <row r="356" spans="24:24" x14ac:dyDescent="0.25">
      <c r="X356" s="4" t="s">
        <v>193</v>
      </c>
    </row>
    <row r="357" spans="24:24" x14ac:dyDescent="0.25">
      <c r="X357" s="4" t="s">
        <v>220</v>
      </c>
    </row>
    <row r="358" spans="24:24" x14ac:dyDescent="0.25">
      <c r="X358" s="4" t="s">
        <v>234</v>
      </c>
    </row>
  </sheetData>
  <sortState xmlns:xlrd2="http://schemas.microsoft.com/office/spreadsheetml/2017/richdata2" ref="X1:X358">
    <sortCondition ref="X1:X358"/>
  </sortState>
  <dataValidations count="1">
    <dataValidation type="list" allowBlank="1" showInputMessage="1" showErrorMessage="1" sqref="B6 B10 B16 B20" xr:uid="{CA7A7622-86D9-405F-8578-D6F581994AB3}">
      <formula1>$X$1:$X$358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37D81-97AA-44B3-AB63-C7BDC644E301}">
  <dimension ref="A1:H38"/>
  <sheetViews>
    <sheetView topLeftCell="A5" workbookViewId="0">
      <selection activeCell="H38" sqref="H38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378</v>
      </c>
      <c r="C2" t="s">
        <v>1754</v>
      </c>
      <c r="D2" t="s">
        <v>5</v>
      </c>
      <c r="E2" t="s">
        <v>608</v>
      </c>
      <c r="F2" t="s">
        <v>588</v>
      </c>
      <c r="H2" t="e">
        <f>INT(LEFT(Table_1__164[[#This Row],[Result]],FIND("-",Table_1__164[[#This Row],[Result]])-1))</f>
        <v>#VALUE!</v>
      </c>
    </row>
    <row r="3" spans="1:8" x14ac:dyDescent="0.25">
      <c r="A3" s="3">
        <v>44878</v>
      </c>
      <c r="B3" t="s">
        <v>287</v>
      </c>
      <c r="C3" t="s">
        <v>1619</v>
      </c>
      <c r="D3" t="s">
        <v>5</v>
      </c>
      <c r="E3" t="s">
        <v>703</v>
      </c>
      <c r="F3" t="s">
        <v>588</v>
      </c>
      <c r="H3" t="e">
        <f>INT(LEFT(Table_1__164[[#This Row],[Result]],FIND("-",Table_1__164[[#This Row],[Result]])-1))</f>
        <v>#VALUE!</v>
      </c>
    </row>
    <row r="4" spans="1:8" x14ac:dyDescent="0.25">
      <c r="A4" s="3">
        <v>44881</v>
      </c>
      <c r="B4" t="s">
        <v>188</v>
      </c>
      <c r="C4" t="s">
        <v>1247</v>
      </c>
      <c r="D4" t="s">
        <v>6</v>
      </c>
      <c r="E4" t="s">
        <v>614</v>
      </c>
      <c r="F4" t="s">
        <v>588</v>
      </c>
      <c r="H4" t="e">
        <f>INT(LEFT(Table_1__164[[#This Row],[Result]],FIND("-",Table_1__164[[#This Row],[Result]])-1))</f>
        <v>#VALUE!</v>
      </c>
    </row>
    <row r="5" spans="1:8" x14ac:dyDescent="0.25">
      <c r="A5" s="3">
        <v>44886</v>
      </c>
      <c r="B5" t="s">
        <v>490</v>
      </c>
      <c r="C5" t="s">
        <v>2103</v>
      </c>
      <c r="D5" t="s">
        <v>5</v>
      </c>
      <c r="E5" t="s">
        <v>659</v>
      </c>
      <c r="F5" t="s">
        <v>588</v>
      </c>
      <c r="H5" t="e">
        <f>INT(LEFT(Table_1__164[[#This Row],[Result]],FIND("-",Table_1__164[[#This Row],[Result]])-1))</f>
        <v>#VALUE!</v>
      </c>
    </row>
    <row r="6" spans="1:8" x14ac:dyDescent="0.25">
      <c r="A6" s="3">
        <v>44890</v>
      </c>
      <c r="B6" t="s">
        <v>350</v>
      </c>
      <c r="C6" t="s">
        <v>1626</v>
      </c>
      <c r="D6" t="s">
        <v>661</v>
      </c>
      <c r="E6" t="s">
        <v>595</v>
      </c>
      <c r="F6" t="s">
        <v>588</v>
      </c>
      <c r="H6" t="e">
        <f>INT(LEFT(Table_1__164[[#This Row],[Result]],FIND("-",Table_1__164[[#This Row],[Result]])-1))</f>
        <v>#VALUE!</v>
      </c>
    </row>
    <row r="7" spans="1:8" x14ac:dyDescent="0.25">
      <c r="A7" s="3">
        <v>44891</v>
      </c>
      <c r="B7" t="s">
        <v>452</v>
      </c>
      <c r="C7" t="s">
        <v>1124</v>
      </c>
      <c r="D7" t="s">
        <v>661</v>
      </c>
      <c r="E7" t="s">
        <v>596</v>
      </c>
      <c r="F7" t="s">
        <v>588</v>
      </c>
      <c r="H7" t="e">
        <f>INT(LEFT(Table_1__164[[#This Row],[Result]],FIND("-",Table_1__164[[#This Row],[Result]])-1))</f>
        <v>#VALUE!</v>
      </c>
    </row>
    <row r="8" spans="1:8" x14ac:dyDescent="0.25">
      <c r="A8" s="3">
        <v>44893</v>
      </c>
      <c r="B8" t="s">
        <v>26</v>
      </c>
      <c r="C8" t="s">
        <v>2375</v>
      </c>
      <c r="D8" t="s">
        <v>661</v>
      </c>
      <c r="E8" t="s">
        <v>774</v>
      </c>
      <c r="F8" t="s">
        <v>588</v>
      </c>
      <c r="H8" t="e">
        <f>INT(LEFT(Table_1__164[[#This Row],[Result]],FIND("-",Table_1__164[[#This Row],[Result]])-1))</f>
        <v>#VALUE!</v>
      </c>
    </row>
    <row r="9" spans="1:8" x14ac:dyDescent="0.25">
      <c r="A9" s="3">
        <v>44896</v>
      </c>
      <c r="B9" t="s">
        <v>448</v>
      </c>
      <c r="C9" t="s">
        <v>1104</v>
      </c>
      <c r="D9" t="s">
        <v>6</v>
      </c>
      <c r="E9" t="s">
        <v>682</v>
      </c>
      <c r="F9" t="s">
        <v>588</v>
      </c>
      <c r="H9" t="e">
        <f>INT(LEFT(Table_1__164[[#This Row],[Result]],FIND("-",Table_1__164[[#This Row],[Result]])-1))</f>
        <v>#VALUE!</v>
      </c>
    </row>
    <row r="10" spans="1:8" x14ac:dyDescent="0.25">
      <c r="A10" s="3">
        <v>44899</v>
      </c>
      <c r="B10" t="s">
        <v>227</v>
      </c>
      <c r="C10" t="s">
        <v>1139</v>
      </c>
      <c r="D10" t="s">
        <v>5</v>
      </c>
      <c r="E10" t="s">
        <v>683</v>
      </c>
      <c r="F10" t="s">
        <v>608</v>
      </c>
      <c r="H10" t="e">
        <f>INT(LEFT(Table_1__164[[#This Row],[Result]],FIND("-",Table_1__164[[#This Row],[Result]])-1))</f>
        <v>#VALUE!</v>
      </c>
    </row>
    <row r="11" spans="1:8" x14ac:dyDescent="0.25">
      <c r="A11" s="3">
        <v>44903</v>
      </c>
      <c r="B11" t="s">
        <v>230</v>
      </c>
      <c r="C11" t="s">
        <v>1803</v>
      </c>
      <c r="D11" t="s">
        <v>5</v>
      </c>
      <c r="E11" t="s">
        <v>684</v>
      </c>
      <c r="F11" t="s">
        <v>608</v>
      </c>
      <c r="H11" t="e">
        <f>INT(LEFT(Table_1__164[[#This Row],[Result]],FIND("-",Table_1__164[[#This Row],[Result]])-1))</f>
        <v>#VALUE!</v>
      </c>
    </row>
    <row r="12" spans="1:8" x14ac:dyDescent="0.25">
      <c r="A12" s="3">
        <v>44907</v>
      </c>
      <c r="B12" t="s">
        <v>411</v>
      </c>
      <c r="C12" t="s">
        <v>1739</v>
      </c>
      <c r="D12" t="s">
        <v>661</v>
      </c>
      <c r="E12" t="s">
        <v>669</v>
      </c>
      <c r="F12" t="s">
        <v>608</v>
      </c>
      <c r="H12" t="e">
        <f>INT(LEFT(Table_1__164[[#This Row],[Result]],FIND("-",Table_1__164[[#This Row],[Result]])-1))</f>
        <v>#VALUE!</v>
      </c>
    </row>
    <row r="13" spans="1:8" x14ac:dyDescent="0.25">
      <c r="A13" s="3">
        <v>44915</v>
      </c>
      <c r="B13" t="s">
        <v>407</v>
      </c>
      <c r="C13" t="s">
        <v>1092</v>
      </c>
      <c r="D13" t="s">
        <v>5</v>
      </c>
      <c r="E13" t="s">
        <v>671</v>
      </c>
      <c r="F13" t="s">
        <v>608</v>
      </c>
      <c r="H13" t="e">
        <f>INT(LEFT(Table_1__164[[#This Row],[Result]],FIND("-",Table_1__164[[#This Row],[Result]])-1))</f>
        <v>#VALUE!</v>
      </c>
    </row>
    <row r="14" spans="1:8" x14ac:dyDescent="0.25">
      <c r="A14" s="3">
        <v>44924</v>
      </c>
      <c r="B14" t="s">
        <v>181</v>
      </c>
      <c r="C14" t="s">
        <v>1998</v>
      </c>
      <c r="D14" t="s">
        <v>5</v>
      </c>
      <c r="E14" t="s">
        <v>689</v>
      </c>
      <c r="F14" t="s">
        <v>611</v>
      </c>
      <c r="H14" t="e">
        <f>INT(LEFT(Table_1__164[[#This Row],[Result]],FIND("-",Table_1__164[[#This Row],[Result]])-1))</f>
        <v>#VALUE!</v>
      </c>
    </row>
    <row r="15" spans="1:8" x14ac:dyDescent="0.25">
      <c r="A15" s="3">
        <v>44562</v>
      </c>
      <c r="B15" t="s">
        <v>30</v>
      </c>
      <c r="C15" t="s">
        <v>1903</v>
      </c>
      <c r="D15" t="s">
        <v>5</v>
      </c>
      <c r="E15" t="s">
        <v>613</v>
      </c>
      <c r="F15" t="s">
        <v>658</v>
      </c>
      <c r="H15" t="e">
        <f>INT(LEFT(Table_1__164[[#This Row],[Result]],FIND("-",Table_1__164[[#This Row],[Result]])-1))</f>
        <v>#VALUE!</v>
      </c>
    </row>
    <row r="16" spans="1:8" x14ac:dyDescent="0.25">
      <c r="A16" s="3">
        <v>44566</v>
      </c>
      <c r="B16" t="s">
        <v>62</v>
      </c>
      <c r="C16" t="s">
        <v>2376</v>
      </c>
      <c r="D16" t="s">
        <v>5</v>
      </c>
      <c r="E16" t="s">
        <v>694</v>
      </c>
      <c r="F16" t="s">
        <v>868</v>
      </c>
      <c r="H16" t="e">
        <f>INT(LEFT(Table_1__164[[#This Row],[Result]],FIND("-",Table_1__164[[#This Row],[Result]])-1))</f>
        <v>#VALUE!</v>
      </c>
    </row>
    <row r="17" spans="1:8" x14ac:dyDescent="0.25">
      <c r="A17" s="3">
        <v>44569</v>
      </c>
      <c r="B17" t="s">
        <v>24</v>
      </c>
      <c r="C17" t="s">
        <v>1058</v>
      </c>
      <c r="D17" t="s">
        <v>6</v>
      </c>
      <c r="E17" t="s">
        <v>697</v>
      </c>
      <c r="F17" t="s">
        <v>914</v>
      </c>
      <c r="H17" t="e">
        <f>INT(LEFT(Table_1__164[[#This Row],[Result]],FIND("-",Table_1__164[[#This Row],[Result]])-1))</f>
        <v>#VALUE!</v>
      </c>
    </row>
    <row r="18" spans="1:8" x14ac:dyDescent="0.25">
      <c r="A18" s="3">
        <v>44572</v>
      </c>
      <c r="B18" t="s">
        <v>266</v>
      </c>
      <c r="C18" t="s">
        <v>1984</v>
      </c>
      <c r="D18" t="s">
        <v>6</v>
      </c>
      <c r="E18" t="s">
        <v>699</v>
      </c>
      <c r="F18" t="s">
        <v>664</v>
      </c>
      <c r="H18" t="e">
        <f>INT(LEFT(Table_1__164[[#This Row],[Result]],FIND("-",Table_1__164[[#This Row],[Result]])-1))</f>
        <v>#VALUE!</v>
      </c>
    </row>
    <row r="19" spans="1:8" x14ac:dyDescent="0.25">
      <c r="A19" s="3">
        <v>44579</v>
      </c>
      <c r="B19" t="s">
        <v>46</v>
      </c>
      <c r="C19" t="s">
        <v>933</v>
      </c>
      <c r="D19" t="s">
        <v>5</v>
      </c>
      <c r="E19" t="s">
        <v>1114</v>
      </c>
      <c r="F19" t="s">
        <v>666</v>
      </c>
      <c r="H19" t="e">
        <f>INT(LEFT(Table_1__164[[#This Row],[Result]],FIND("-",Table_1__164[[#This Row],[Result]])-1))</f>
        <v>#VALUE!</v>
      </c>
    </row>
    <row r="20" spans="1:8" x14ac:dyDescent="0.25">
      <c r="A20" s="3">
        <v>44583</v>
      </c>
      <c r="B20" t="s">
        <v>266</v>
      </c>
      <c r="C20" t="s">
        <v>1344</v>
      </c>
      <c r="D20" t="s">
        <v>5</v>
      </c>
      <c r="E20" t="s">
        <v>840</v>
      </c>
      <c r="F20" t="s">
        <v>600</v>
      </c>
      <c r="H20" t="e">
        <f>INT(LEFT(Table_1__164[[#This Row],[Result]],FIND("-",Table_1__164[[#This Row],[Result]])-1))</f>
        <v>#VALUE!</v>
      </c>
    </row>
    <row r="21" spans="1:8" x14ac:dyDescent="0.25">
      <c r="A21" s="3">
        <v>44587</v>
      </c>
      <c r="B21" t="s">
        <v>294</v>
      </c>
      <c r="C21" t="s">
        <v>2021</v>
      </c>
      <c r="D21" t="s">
        <v>6</v>
      </c>
      <c r="E21" t="s">
        <v>842</v>
      </c>
      <c r="F21" t="s">
        <v>602</v>
      </c>
      <c r="H21" t="e">
        <f>INT(LEFT(Table_1__164[[#This Row],[Result]],FIND("-",Table_1__164[[#This Row],[Result]])-1))</f>
        <v>#VALUE!</v>
      </c>
    </row>
    <row r="22" spans="1:8" x14ac:dyDescent="0.25">
      <c r="A22" s="3">
        <v>44590</v>
      </c>
      <c r="B22" t="s">
        <v>409</v>
      </c>
      <c r="C22" t="s">
        <v>1199</v>
      </c>
      <c r="D22" t="s">
        <v>6</v>
      </c>
      <c r="E22" t="s">
        <v>844</v>
      </c>
      <c r="F22" t="s">
        <v>603</v>
      </c>
      <c r="H22" t="e">
        <f>INT(LEFT(Table_1__164[[#This Row],[Result]],FIND("-",Table_1__164[[#This Row],[Result]])-1))</f>
        <v>#VALUE!</v>
      </c>
    </row>
    <row r="23" spans="1:8" x14ac:dyDescent="0.25">
      <c r="A23" s="3">
        <v>44594</v>
      </c>
      <c r="B23" t="s">
        <v>242</v>
      </c>
      <c r="C23" t="s">
        <v>978</v>
      </c>
      <c r="D23" t="s">
        <v>5</v>
      </c>
      <c r="E23" t="s">
        <v>779</v>
      </c>
      <c r="F23" t="s">
        <v>669</v>
      </c>
      <c r="H23" t="e">
        <f>INT(LEFT(Table_1__164[[#This Row],[Result]],FIND("-",Table_1__164[[#This Row],[Result]])-1))</f>
        <v>#VALUE!</v>
      </c>
    </row>
    <row r="24" spans="1:8" x14ac:dyDescent="0.25">
      <c r="A24" s="3">
        <v>44597</v>
      </c>
      <c r="B24" t="s">
        <v>484</v>
      </c>
      <c r="C24" t="s">
        <v>1633</v>
      </c>
      <c r="D24" t="s">
        <v>6</v>
      </c>
      <c r="E24" t="s">
        <v>638</v>
      </c>
      <c r="F24" t="s">
        <v>1073</v>
      </c>
      <c r="H24" t="e">
        <f>INT(LEFT(Table_1__164[[#This Row],[Result]],FIND("-",Table_1__164[[#This Row],[Result]])-1))</f>
        <v>#VALUE!</v>
      </c>
    </row>
    <row r="25" spans="1:8" x14ac:dyDescent="0.25">
      <c r="A25" s="3">
        <v>44601</v>
      </c>
      <c r="B25" t="s">
        <v>409</v>
      </c>
      <c r="C25" t="s">
        <v>795</v>
      </c>
      <c r="D25" t="s">
        <v>5</v>
      </c>
      <c r="E25" t="s">
        <v>641</v>
      </c>
      <c r="F25" t="s">
        <v>672</v>
      </c>
      <c r="H25" t="e">
        <f>INT(LEFT(Table_1__164[[#This Row],[Result]],FIND("-",Table_1__164[[#This Row],[Result]])-1))</f>
        <v>#VALUE!</v>
      </c>
    </row>
    <row r="26" spans="1:8" x14ac:dyDescent="0.25">
      <c r="A26" s="3">
        <v>44604</v>
      </c>
      <c r="B26" t="s">
        <v>30</v>
      </c>
      <c r="C26" t="s">
        <v>1499</v>
      </c>
      <c r="D26" t="s">
        <v>6</v>
      </c>
      <c r="E26" t="s">
        <v>686</v>
      </c>
      <c r="F26" t="s">
        <v>769</v>
      </c>
      <c r="H26" t="e">
        <f>INT(LEFT(Table_1__164[[#This Row],[Result]],FIND("-",Table_1__164[[#This Row],[Result]])-1))</f>
        <v>#VALUE!</v>
      </c>
    </row>
    <row r="27" spans="1:8" x14ac:dyDescent="0.25">
      <c r="A27" s="3">
        <v>44608</v>
      </c>
      <c r="B27" t="s">
        <v>387</v>
      </c>
      <c r="C27" t="s">
        <v>1033</v>
      </c>
      <c r="D27" t="s">
        <v>6</v>
      </c>
      <c r="E27" t="s">
        <v>688</v>
      </c>
      <c r="F27" t="s">
        <v>616</v>
      </c>
      <c r="H27" t="e">
        <f>INT(LEFT(Table_1__164[[#This Row],[Result]],FIND("-",Table_1__164[[#This Row],[Result]])-1))</f>
        <v>#VALUE!</v>
      </c>
    </row>
    <row r="28" spans="1:8" x14ac:dyDescent="0.25">
      <c r="A28" s="3">
        <v>44611</v>
      </c>
      <c r="B28" t="s">
        <v>484</v>
      </c>
      <c r="C28" t="s">
        <v>1823</v>
      </c>
      <c r="D28" t="s">
        <v>5</v>
      </c>
      <c r="E28" t="s">
        <v>853</v>
      </c>
      <c r="F28" t="s">
        <v>617</v>
      </c>
      <c r="H28" t="e">
        <f>INT(LEFT(Table_1__164[[#This Row],[Result]],FIND("-",Table_1__164[[#This Row],[Result]])-1))</f>
        <v>#VALUE!</v>
      </c>
    </row>
    <row r="29" spans="1:8" x14ac:dyDescent="0.25">
      <c r="A29" s="3">
        <v>44614</v>
      </c>
      <c r="B29" t="s">
        <v>501</v>
      </c>
      <c r="C29" t="s">
        <v>1257</v>
      </c>
      <c r="D29" t="s">
        <v>6</v>
      </c>
      <c r="E29" t="s">
        <v>855</v>
      </c>
      <c r="F29" t="s">
        <v>772</v>
      </c>
      <c r="H29" t="e">
        <f>INT(LEFT(Table_1__164[[#This Row],[Result]],FIND("-",Table_1__164[[#This Row],[Result]])-1))</f>
        <v>#VALUE!</v>
      </c>
    </row>
    <row r="30" spans="1:8" x14ac:dyDescent="0.25">
      <c r="A30" s="3">
        <v>44618</v>
      </c>
      <c r="B30" t="s">
        <v>294</v>
      </c>
      <c r="C30" t="s">
        <v>1783</v>
      </c>
      <c r="D30" t="s">
        <v>5</v>
      </c>
      <c r="E30" t="s">
        <v>1016</v>
      </c>
      <c r="F30" t="s">
        <v>677</v>
      </c>
      <c r="H30" t="e">
        <f>INT(LEFT(Table_1__164[[#This Row],[Result]],FIND("-",Table_1__164[[#This Row],[Result]])-1))</f>
        <v>#VALUE!</v>
      </c>
    </row>
    <row r="31" spans="1:8" x14ac:dyDescent="0.25">
      <c r="A31" s="3">
        <v>44622</v>
      </c>
      <c r="B31" t="s">
        <v>427</v>
      </c>
      <c r="C31" t="s">
        <v>1590</v>
      </c>
      <c r="D31" t="s">
        <v>6</v>
      </c>
      <c r="E31" t="s">
        <v>859</v>
      </c>
      <c r="F31" t="s">
        <v>679</v>
      </c>
      <c r="H31" t="e">
        <f>INT(LEFT(Table_1__164[[#This Row],[Result]],FIND("-",Table_1__164[[#This Row],[Result]])-1))</f>
        <v>#VALUE!</v>
      </c>
    </row>
    <row r="32" spans="1:8" x14ac:dyDescent="0.25">
      <c r="A32" s="3">
        <v>44625</v>
      </c>
      <c r="B32" t="s">
        <v>62</v>
      </c>
      <c r="C32" t="s">
        <v>1404</v>
      </c>
      <c r="D32" t="s">
        <v>6</v>
      </c>
      <c r="E32" t="s">
        <v>1146</v>
      </c>
      <c r="F32" t="s">
        <v>681</v>
      </c>
      <c r="H32" t="e">
        <f>INT(LEFT(Table_1__164[[#This Row],[Result]],FIND("-",Table_1__164[[#This Row],[Result]])-1))</f>
        <v>#VALUE!</v>
      </c>
    </row>
    <row r="33" spans="1:8" x14ac:dyDescent="0.25">
      <c r="A33" s="3">
        <v>44630</v>
      </c>
      <c r="B33" t="s">
        <v>427</v>
      </c>
      <c r="C33" t="s">
        <v>894</v>
      </c>
      <c r="D33" t="s">
        <v>661</v>
      </c>
      <c r="E33" t="s">
        <v>2058</v>
      </c>
      <c r="F33" t="s">
        <v>777</v>
      </c>
      <c r="H33" t="e">
        <f>INT(LEFT(Table_1__164[[#This Row],[Result]],FIND("-",Table_1__164[[#This Row],[Result]])-1))</f>
        <v>#VALUE!</v>
      </c>
    </row>
    <row r="34" spans="1:8" x14ac:dyDescent="0.25">
      <c r="A34" s="3">
        <v>44631</v>
      </c>
      <c r="B34" t="s">
        <v>24</v>
      </c>
      <c r="C34" t="s">
        <v>1630</v>
      </c>
      <c r="D34" t="s">
        <v>661</v>
      </c>
      <c r="E34" t="s">
        <v>2137</v>
      </c>
      <c r="F34" t="s">
        <v>635</v>
      </c>
      <c r="H34" t="e">
        <f>INT(LEFT(Table_1__164[[#This Row],[Result]],FIND("-",Table_1__164[[#This Row],[Result]])-1))</f>
        <v>#VALUE!</v>
      </c>
    </row>
    <row r="35" spans="1:8" x14ac:dyDescent="0.25">
      <c r="A35" s="3">
        <v>44638</v>
      </c>
      <c r="B35" t="s">
        <v>171</v>
      </c>
      <c r="C35" t="s">
        <v>1247</v>
      </c>
      <c r="D35" t="s">
        <v>661</v>
      </c>
      <c r="E35" t="s">
        <v>2377</v>
      </c>
      <c r="F35" t="s">
        <v>635</v>
      </c>
      <c r="H35">
        <v>68</v>
      </c>
    </row>
    <row r="36" spans="1:8" x14ac:dyDescent="0.25">
      <c r="A36" s="3">
        <v>44640</v>
      </c>
      <c r="B36" t="s">
        <v>32</v>
      </c>
      <c r="C36" t="s">
        <v>1872</v>
      </c>
      <c r="D36" t="s">
        <v>661</v>
      </c>
      <c r="E36" t="s">
        <v>2378</v>
      </c>
      <c r="F36" t="s">
        <v>635</v>
      </c>
      <c r="H36">
        <v>79</v>
      </c>
    </row>
    <row r="37" spans="1:8" x14ac:dyDescent="0.25">
      <c r="A37" s="3">
        <v>44645</v>
      </c>
      <c r="B37" t="s">
        <v>397</v>
      </c>
      <c r="C37" t="s">
        <v>1505</v>
      </c>
      <c r="D37" t="s">
        <v>661</v>
      </c>
      <c r="E37" t="s">
        <v>2379</v>
      </c>
      <c r="F37" t="s">
        <v>635</v>
      </c>
      <c r="H37">
        <v>70</v>
      </c>
    </row>
    <row r="38" spans="1:8" x14ac:dyDescent="0.25">
      <c r="A38" s="3">
        <v>44647</v>
      </c>
      <c r="B38" t="s">
        <v>36</v>
      </c>
      <c r="C38" t="s">
        <v>1898</v>
      </c>
      <c r="D38" t="s">
        <v>661</v>
      </c>
      <c r="E38" t="s">
        <v>2380</v>
      </c>
      <c r="F38" t="s">
        <v>635</v>
      </c>
    </row>
  </sheetData>
  <pageMargins left="0.7" right="0.7" top="0.75" bottom="0.75" header="0.3" footer="0.3"/>
  <tableParts count="1">
    <tablePart r:id="rId1"/>
  </tableParts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348A4-F8EC-4BB9-A5A8-223559EF85CA}">
  <dimension ref="A1:H32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7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5</v>
      </c>
    </row>
    <row r="2" spans="1:8" x14ac:dyDescent="0.25">
      <c r="A2" s="3">
        <v>44875</v>
      </c>
      <c r="B2" t="s">
        <v>701</v>
      </c>
      <c r="C2">
        <v>80</v>
      </c>
      <c r="D2" t="s">
        <v>5</v>
      </c>
      <c r="E2" t="s">
        <v>608</v>
      </c>
      <c r="F2" t="s">
        <v>588</v>
      </c>
      <c r="H2">
        <v>80</v>
      </c>
    </row>
    <row r="3" spans="1:8" x14ac:dyDescent="0.25">
      <c r="A3" s="3">
        <v>44878</v>
      </c>
      <c r="B3" t="s">
        <v>221</v>
      </c>
      <c r="C3">
        <v>53</v>
      </c>
      <c r="D3" t="s">
        <v>6</v>
      </c>
      <c r="E3" t="s">
        <v>703</v>
      </c>
      <c r="F3" t="s">
        <v>588</v>
      </c>
    </row>
    <row r="4" spans="1:8" x14ac:dyDescent="0.25">
      <c r="A4" s="3">
        <v>44880</v>
      </c>
      <c r="B4" t="s">
        <v>295</v>
      </c>
      <c r="C4">
        <v>79</v>
      </c>
      <c r="D4" t="s">
        <v>5</v>
      </c>
      <c r="E4" t="s">
        <v>614</v>
      </c>
      <c r="F4" t="s">
        <v>588</v>
      </c>
      <c r="H4">
        <v>79</v>
      </c>
    </row>
    <row r="5" spans="1:8" x14ac:dyDescent="0.25">
      <c r="A5" s="3">
        <v>44883</v>
      </c>
      <c r="B5" t="s">
        <v>373</v>
      </c>
      <c r="C5">
        <v>36</v>
      </c>
      <c r="D5" t="s">
        <v>661</v>
      </c>
      <c r="E5" t="s">
        <v>594</v>
      </c>
      <c r="F5" t="s">
        <v>588</v>
      </c>
      <c r="H5">
        <v>36</v>
      </c>
    </row>
    <row r="6" spans="1:8" x14ac:dyDescent="0.25">
      <c r="A6" s="3">
        <v>44884</v>
      </c>
      <c r="B6" t="s">
        <v>330</v>
      </c>
      <c r="C6">
        <v>60</v>
      </c>
      <c r="D6" t="s">
        <v>661</v>
      </c>
      <c r="E6" t="s">
        <v>618</v>
      </c>
      <c r="F6" t="s">
        <v>588</v>
      </c>
      <c r="H6">
        <v>60</v>
      </c>
    </row>
    <row r="7" spans="1:8" x14ac:dyDescent="0.25">
      <c r="A7" s="3">
        <v>44886</v>
      </c>
      <c r="B7" t="s">
        <v>205</v>
      </c>
      <c r="C7">
        <v>63</v>
      </c>
      <c r="D7" t="s">
        <v>661</v>
      </c>
      <c r="E7" t="s">
        <v>621</v>
      </c>
      <c r="F7" t="s">
        <v>588</v>
      </c>
      <c r="H7">
        <v>63</v>
      </c>
    </row>
    <row r="8" spans="1:8" x14ac:dyDescent="0.25">
      <c r="A8" s="3">
        <v>44891</v>
      </c>
      <c r="B8" t="s">
        <v>178</v>
      </c>
      <c r="C8">
        <v>62</v>
      </c>
      <c r="D8" t="s">
        <v>5</v>
      </c>
      <c r="E8" t="s">
        <v>706</v>
      </c>
      <c r="F8" t="s">
        <v>588</v>
      </c>
      <c r="H8">
        <v>62</v>
      </c>
    </row>
    <row r="9" spans="1:8" x14ac:dyDescent="0.25">
      <c r="A9" s="3">
        <v>44895</v>
      </c>
      <c r="B9" t="s">
        <v>330</v>
      </c>
      <c r="C9">
        <v>62</v>
      </c>
      <c r="D9" t="s">
        <v>6</v>
      </c>
      <c r="E9" t="s">
        <v>627</v>
      </c>
      <c r="F9" t="s">
        <v>588</v>
      </c>
    </row>
    <row r="10" spans="1:8" x14ac:dyDescent="0.25">
      <c r="A10" s="3">
        <v>44899</v>
      </c>
      <c r="B10" t="s">
        <v>253</v>
      </c>
      <c r="C10">
        <v>60</v>
      </c>
      <c r="D10" t="s">
        <v>6</v>
      </c>
      <c r="E10" t="s">
        <v>630</v>
      </c>
      <c r="F10" t="s">
        <v>588</v>
      </c>
    </row>
    <row r="11" spans="1:8" x14ac:dyDescent="0.25">
      <c r="A11" s="3">
        <v>44902</v>
      </c>
      <c r="B11" t="s">
        <v>488</v>
      </c>
      <c r="C11">
        <v>74</v>
      </c>
      <c r="D11" t="s">
        <v>6</v>
      </c>
      <c r="E11" t="s">
        <v>633</v>
      </c>
      <c r="F11" t="s">
        <v>588</v>
      </c>
    </row>
    <row r="12" spans="1:8" x14ac:dyDescent="0.25">
      <c r="A12" s="3">
        <v>44906</v>
      </c>
      <c r="B12" t="s">
        <v>421</v>
      </c>
      <c r="C12">
        <v>66</v>
      </c>
      <c r="D12" t="s">
        <v>5</v>
      </c>
      <c r="E12" t="s">
        <v>711</v>
      </c>
      <c r="F12" t="s">
        <v>588</v>
      </c>
      <c r="H12">
        <v>66</v>
      </c>
    </row>
    <row r="13" spans="1:8" x14ac:dyDescent="0.25">
      <c r="A13" s="3">
        <v>44914</v>
      </c>
      <c r="B13" t="s">
        <v>218</v>
      </c>
      <c r="C13">
        <v>61</v>
      </c>
      <c r="D13" t="s">
        <v>6</v>
      </c>
      <c r="E13" t="s">
        <v>713</v>
      </c>
      <c r="F13" t="s">
        <v>588</v>
      </c>
    </row>
    <row r="14" spans="1:8" x14ac:dyDescent="0.25">
      <c r="A14" s="3">
        <v>44917</v>
      </c>
      <c r="B14" t="s">
        <v>40</v>
      </c>
      <c r="C14">
        <v>80</v>
      </c>
      <c r="D14" t="s">
        <v>5</v>
      </c>
      <c r="E14" t="s">
        <v>714</v>
      </c>
      <c r="F14" t="s">
        <v>588</v>
      </c>
      <c r="H14">
        <v>80</v>
      </c>
    </row>
    <row r="15" spans="1:8" x14ac:dyDescent="0.25">
      <c r="A15" s="3">
        <v>44925</v>
      </c>
      <c r="B15" t="s">
        <v>356</v>
      </c>
      <c r="C15">
        <v>82</v>
      </c>
      <c r="D15" t="s">
        <v>6</v>
      </c>
      <c r="E15" t="s">
        <v>716</v>
      </c>
      <c r="F15" t="s">
        <v>608</v>
      </c>
    </row>
    <row r="16" spans="1:8" x14ac:dyDescent="0.25">
      <c r="A16" s="3">
        <v>44574</v>
      </c>
      <c r="B16" t="s">
        <v>464</v>
      </c>
      <c r="C16">
        <v>83</v>
      </c>
      <c r="D16" t="s">
        <v>5</v>
      </c>
      <c r="E16" t="s">
        <v>718</v>
      </c>
      <c r="F16" t="s">
        <v>611</v>
      </c>
      <c r="H16">
        <v>83</v>
      </c>
    </row>
    <row r="17" spans="1:8" x14ac:dyDescent="0.25">
      <c r="A17" s="3">
        <v>44576</v>
      </c>
      <c r="B17" t="s">
        <v>385</v>
      </c>
      <c r="C17">
        <v>70</v>
      </c>
      <c r="D17" t="s">
        <v>5</v>
      </c>
      <c r="E17" t="s">
        <v>720</v>
      </c>
      <c r="F17" t="s">
        <v>614</v>
      </c>
      <c r="H17">
        <v>70</v>
      </c>
    </row>
    <row r="18" spans="1:8" x14ac:dyDescent="0.25">
      <c r="A18" s="3">
        <v>44581</v>
      </c>
      <c r="B18" t="s">
        <v>157</v>
      </c>
      <c r="C18">
        <v>69</v>
      </c>
      <c r="D18" t="s">
        <v>6</v>
      </c>
      <c r="E18" t="s">
        <v>722</v>
      </c>
      <c r="F18" t="s">
        <v>594</v>
      </c>
    </row>
    <row r="19" spans="1:8" x14ac:dyDescent="0.25">
      <c r="A19" s="3">
        <v>44583</v>
      </c>
      <c r="B19" t="s">
        <v>452</v>
      </c>
      <c r="C19">
        <v>56</v>
      </c>
      <c r="D19" t="s">
        <v>6</v>
      </c>
      <c r="E19" t="s">
        <v>723</v>
      </c>
      <c r="F19" t="s">
        <v>618</v>
      </c>
    </row>
    <row r="20" spans="1:8" x14ac:dyDescent="0.25">
      <c r="A20" s="3">
        <v>44587</v>
      </c>
      <c r="B20" t="s">
        <v>280</v>
      </c>
      <c r="C20">
        <v>67</v>
      </c>
      <c r="D20" t="s">
        <v>6</v>
      </c>
      <c r="E20" t="s">
        <v>725</v>
      </c>
      <c r="F20" t="s">
        <v>621</v>
      </c>
    </row>
    <row r="21" spans="1:8" x14ac:dyDescent="0.25">
      <c r="A21" s="3">
        <v>44590</v>
      </c>
      <c r="B21" t="s">
        <v>280</v>
      </c>
      <c r="C21">
        <v>68</v>
      </c>
      <c r="D21" t="s">
        <v>5</v>
      </c>
      <c r="E21" t="s">
        <v>727</v>
      </c>
      <c r="F21" t="s">
        <v>706</v>
      </c>
      <c r="H21">
        <v>68</v>
      </c>
    </row>
    <row r="22" spans="1:8" x14ac:dyDescent="0.25">
      <c r="A22" s="3">
        <v>44595</v>
      </c>
      <c r="B22" t="s">
        <v>175</v>
      </c>
      <c r="C22">
        <v>79</v>
      </c>
      <c r="D22" t="s">
        <v>5</v>
      </c>
      <c r="E22" t="s">
        <v>729</v>
      </c>
      <c r="F22" t="s">
        <v>730</v>
      </c>
      <c r="H22">
        <v>79</v>
      </c>
    </row>
    <row r="23" spans="1:8" x14ac:dyDescent="0.25">
      <c r="A23" s="3">
        <v>44597</v>
      </c>
      <c r="B23" t="s">
        <v>122</v>
      </c>
      <c r="C23">
        <v>60</v>
      </c>
      <c r="D23" t="s">
        <v>5</v>
      </c>
      <c r="E23" t="s">
        <v>732</v>
      </c>
      <c r="F23" t="s">
        <v>630</v>
      </c>
      <c r="H23">
        <v>60</v>
      </c>
    </row>
    <row r="24" spans="1:8" x14ac:dyDescent="0.25">
      <c r="A24" s="3">
        <v>44600</v>
      </c>
      <c r="B24" t="s">
        <v>188</v>
      </c>
      <c r="C24">
        <v>62</v>
      </c>
      <c r="D24" t="s">
        <v>6</v>
      </c>
      <c r="E24" t="s">
        <v>733</v>
      </c>
      <c r="F24" t="s">
        <v>734</v>
      </c>
    </row>
    <row r="25" spans="1:8" x14ac:dyDescent="0.25">
      <c r="A25" s="3">
        <v>44602</v>
      </c>
      <c r="B25" t="s">
        <v>201</v>
      </c>
      <c r="C25">
        <v>48</v>
      </c>
      <c r="D25" t="s">
        <v>6</v>
      </c>
      <c r="E25" t="s">
        <v>735</v>
      </c>
      <c r="F25" t="s">
        <v>736</v>
      </c>
    </row>
    <row r="26" spans="1:8" x14ac:dyDescent="0.25">
      <c r="A26" s="3">
        <v>44605</v>
      </c>
      <c r="B26" t="s">
        <v>42</v>
      </c>
      <c r="C26">
        <v>81</v>
      </c>
      <c r="D26" t="s">
        <v>5</v>
      </c>
      <c r="E26" t="s">
        <v>738</v>
      </c>
      <c r="F26" t="s">
        <v>713</v>
      </c>
      <c r="H26">
        <v>81</v>
      </c>
    </row>
    <row r="27" spans="1:8" x14ac:dyDescent="0.25">
      <c r="A27" s="3">
        <v>44609</v>
      </c>
      <c r="B27" t="s">
        <v>175</v>
      </c>
      <c r="C27">
        <v>63</v>
      </c>
      <c r="D27" t="s">
        <v>6</v>
      </c>
      <c r="E27" t="s">
        <v>740</v>
      </c>
      <c r="F27" t="s">
        <v>714</v>
      </c>
    </row>
    <row r="28" spans="1:8" x14ac:dyDescent="0.25">
      <c r="A28" s="3">
        <v>44611</v>
      </c>
      <c r="B28" t="s">
        <v>122</v>
      </c>
      <c r="C28">
        <v>64</v>
      </c>
      <c r="D28" t="s">
        <v>6</v>
      </c>
      <c r="E28" t="s">
        <v>741</v>
      </c>
      <c r="F28" t="s">
        <v>742</v>
      </c>
    </row>
    <row r="29" spans="1:8" x14ac:dyDescent="0.25">
      <c r="A29" s="3">
        <v>44616</v>
      </c>
      <c r="B29" t="s">
        <v>188</v>
      </c>
      <c r="C29">
        <v>70</v>
      </c>
      <c r="D29" t="s">
        <v>5</v>
      </c>
      <c r="E29" t="s">
        <v>744</v>
      </c>
      <c r="F29" t="s">
        <v>745</v>
      </c>
      <c r="H29">
        <v>70</v>
      </c>
    </row>
    <row r="30" spans="1:8" x14ac:dyDescent="0.25">
      <c r="A30" s="3">
        <v>44618</v>
      </c>
      <c r="B30" t="s">
        <v>356</v>
      </c>
      <c r="C30">
        <v>83</v>
      </c>
      <c r="D30" t="s">
        <v>5</v>
      </c>
      <c r="E30" t="s">
        <v>747</v>
      </c>
      <c r="F30" t="s">
        <v>720</v>
      </c>
      <c r="H30">
        <v>83</v>
      </c>
    </row>
    <row r="31" spans="1:8" x14ac:dyDescent="0.25">
      <c r="A31" s="3">
        <v>44622</v>
      </c>
      <c r="B31" t="s">
        <v>101</v>
      </c>
      <c r="C31">
        <v>54</v>
      </c>
      <c r="D31" t="s">
        <v>6</v>
      </c>
      <c r="E31" t="s">
        <v>749</v>
      </c>
      <c r="F31" t="s">
        <v>722</v>
      </c>
    </row>
    <row r="32" spans="1:8" x14ac:dyDescent="0.25">
      <c r="A32" s="3">
        <v>44625</v>
      </c>
      <c r="B32" t="s">
        <v>201</v>
      </c>
      <c r="C32" t="s">
        <v>700</v>
      </c>
      <c r="D32" t="s">
        <v>5</v>
      </c>
    </row>
  </sheetData>
  <pageMargins left="0.7" right="0.7" top="0.75" bottom="0.75" header="0.3" footer="0.3"/>
  <tableParts count="1">
    <tablePart r:id="rId1"/>
  </tableParts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E3D2-E61D-47BE-81A7-F2E71B5BDB28}">
  <dimension ref="A1:I32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9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5</v>
      </c>
      <c r="I1" t="s">
        <v>6</v>
      </c>
    </row>
    <row r="2" spans="1:9" x14ac:dyDescent="0.25">
      <c r="A2" s="3">
        <v>44874</v>
      </c>
      <c r="B2" t="s">
        <v>655</v>
      </c>
      <c r="C2">
        <v>98</v>
      </c>
      <c r="D2" t="s">
        <v>5</v>
      </c>
      <c r="E2" t="s">
        <v>608</v>
      </c>
      <c r="F2" t="s">
        <v>588</v>
      </c>
      <c r="H2">
        <v>98</v>
      </c>
    </row>
    <row r="3" spans="1:9" x14ac:dyDescent="0.25">
      <c r="A3" s="3">
        <v>44877</v>
      </c>
      <c r="B3" t="s">
        <v>503</v>
      </c>
      <c r="C3">
        <v>71</v>
      </c>
      <c r="D3" t="s">
        <v>5</v>
      </c>
      <c r="E3" t="s">
        <v>611</v>
      </c>
      <c r="F3" t="s">
        <v>588</v>
      </c>
      <c r="H3">
        <v>71</v>
      </c>
    </row>
    <row r="4" spans="1:9" x14ac:dyDescent="0.25">
      <c r="A4" s="3">
        <v>44881</v>
      </c>
      <c r="B4" t="s">
        <v>137</v>
      </c>
      <c r="C4">
        <v>76</v>
      </c>
      <c r="D4" t="s">
        <v>5</v>
      </c>
      <c r="E4" t="s">
        <v>658</v>
      </c>
      <c r="F4" t="s">
        <v>588</v>
      </c>
      <c r="H4">
        <v>76</v>
      </c>
    </row>
    <row r="5" spans="1:9" x14ac:dyDescent="0.25">
      <c r="A5" s="3">
        <v>44884</v>
      </c>
      <c r="B5" t="s">
        <v>203</v>
      </c>
      <c r="C5">
        <v>74</v>
      </c>
      <c r="D5" t="s">
        <v>6</v>
      </c>
      <c r="E5" t="s">
        <v>659</v>
      </c>
      <c r="F5" t="s">
        <v>588</v>
      </c>
      <c r="I5">
        <v>74</v>
      </c>
    </row>
    <row r="6" spans="1:9" x14ac:dyDescent="0.25">
      <c r="A6" s="3">
        <v>44888</v>
      </c>
      <c r="B6" t="s">
        <v>416</v>
      </c>
      <c r="C6">
        <v>60</v>
      </c>
      <c r="D6" t="s">
        <v>661</v>
      </c>
      <c r="E6" t="s">
        <v>662</v>
      </c>
      <c r="F6" t="s">
        <v>588</v>
      </c>
      <c r="I6">
        <v>60</v>
      </c>
    </row>
    <row r="7" spans="1:9" x14ac:dyDescent="0.25">
      <c r="A7" s="3">
        <v>44889</v>
      </c>
      <c r="B7" t="s">
        <v>299</v>
      </c>
      <c r="C7">
        <v>82</v>
      </c>
      <c r="D7" t="s">
        <v>661</v>
      </c>
      <c r="E7" t="s">
        <v>664</v>
      </c>
      <c r="F7" t="s">
        <v>588</v>
      </c>
      <c r="I7">
        <v>82</v>
      </c>
    </row>
    <row r="8" spans="1:9" x14ac:dyDescent="0.25">
      <c r="A8" s="3">
        <v>44892</v>
      </c>
      <c r="B8" t="s">
        <v>665</v>
      </c>
      <c r="C8">
        <v>96</v>
      </c>
      <c r="D8" t="s">
        <v>5</v>
      </c>
      <c r="E8" t="s">
        <v>666</v>
      </c>
      <c r="F8" t="s">
        <v>588</v>
      </c>
      <c r="H8">
        <v>96</v>
      </c>
    </row>
    <row r="9" spans="1:9" x14ac:dyDescent="0.25">
      <c r="A9" s="3">
        <v>44896</v>
      </c>
      <c r="B9" t="s">
        <v>408</v>
      </c>
      <c r="C9">
        <v>73</v>
      </c>
      <c r="D9" t="s">
        <v>5</v>
      </c>
      <c r="E9" t="s">
        <v>668</v>
      </c>
      <c r="F9" t="s">
        <v>588</v>
      </c>
      <c r="H9">
        <v>73</v>
      </c>
    </row>
    <row r="10" spans="1:9" x14ac:dyDescent="0.25">
      <c r="A10" s="3">
        <v>44899</v>
      </c>
      <c r="B10" t="s">
        <v>73</v>
      </c>
      <c r="C10">
        <v>87</v>
      </c>
      <c r="D10" t="s">
        <v>6</v>
      </c>
      <c r="E10" t="s">
        <v>602</v>
      </c>
      <c r="F10" t="s">
        <v>588</v>
      </c>
      <c r="I10">
        <v>87</v>
      </c>
    </row>
    <row r="11" spans="1:9" x14ac:dyDescent="0.25">
      <c r="A11" s="3">
        <v>44906</v>
      </c>
      <c r="B11" t="s">
        <v>408</v>
      </c>
      <c r="C11">
        <v>84</v>
      </c>
      <c r="D11" t="s">
        <v>6</v>
      </c>
      <c r="E11" t="s">
        <v>603</v>
      </c>
      <c r="F11" t="s">
        <v>588</v>
      </c>
      <c r="I11">
        <v>84</v>
      </c>
    </row>
    <row r="12" spans="1:9" x14ac:dyDescent="0.25">
      <c r="A12" s="3">
        <v>44910</v>
      </c>
      <c r="B12" t="s">
        <v>354</v>
      </c>
      <c r="C12">
        <v>52</v>
      </c>
      <c r="D12" t="s">
        <v>6</v>
      </c>
      <c r="E12" t="s">
        <v>669</v>
      </c>
      <c r="F12" t="s">
        <v>588</v>
      </c>
      <c r="I12">
        <v>52</v>
      </c>
    </row>
    <row r="13" spans="1:9" x14ac:dyDescent="0.25">
      <c r="A13" s="3">
        <v>44914</v>
      </c>
      <c r="B13" t="s">
        <v>345</v>
      </c>
      <c r="C13">
        <v>84</v>
      </c>
      <c r="D13" t="s">
        <v>5</v>
      </c>
      <c r="E13" t="s">
        <v>671</v>
      </c>
      <c r="F13" t="s">
        <v>588</v>
      </c>
      <c r="H13">
        <v>84</v>
      </c>
    </row>
    <row r="14" spans="1:9" x14ac:dyDescent="0.25">
      <c r="A14" s="3">
        <v>44917</v>
      </c>
      <c r="B14" t="s">
        <v>176</v>
      </c>
      <c r="C14">
        <v>65</v>
      </c>
      <c r="D14" t="s">
        <v>6</v>
      </c>
      <c r="E14" t="s">
        <v>672</v>
      </c>
      <c r="F14" t="s">
        <v>588</v>
      </c>
      <c r="I14">
        <v>65</v>
      </c>
    </row>
    <row r="15" spans="1:9" x14ac:dyDescent="0.25">
      <c r="A15" s="3">
        <v>44567</v>
      </c>
      <c r="B15" t="s">
        <v>157</v>
      </c>
      <c r="C15">
        <v>61</v>
      </c>
      <c r="D15" t="s">
        <v>6</v>
      </c>
      <c r="E15" t="s">
        <v>673</v>
      </c>
      <c r="F15" t="s">
        <v>587</v>
      </c>
      <c r="I15">
        <v>61</v>
      </c>
    </row>
    <row r="16" spans="1:9" x14ac:dyDescent="0.25">
      <c r="A16" s="3">
        <v>44569</v>
      </c>
      <c r="B16" t="s">
        <v>452</v>
      </c>
      <c r="C16">
        <v>63</v>
      </c>
      <c r="D16" t="s">
        <v>6</v>
      </c>
      <c r="E16" t="s">
        <v>647</v>
      </c>
      <c r="F16" t="s">
        <v>590</v>
      </c>
      <c r="I16">
        <v>63</v>
      </c>
    </row>
    <row r="17" spans="1:9" x14ac:dyDescent="0.25">
      <c r="A17" s="3">
        <v>44574</v>
      </c>
      <c r="B17" t="s">
        <v>188</v>
      </c>
      <c r="C17">
        <v>70</v>
      </c>
      <c r="D17" t="s">
        <v>5</v>
      </c>
      <c r="E17" t="s">
        <v>676</v>
      </c>
      <c r="F17" t="s">
        <v>592</v>
      </c>
      <c r="H17">
        <v>70</v>
      </c>
    </row>
    <row r="18" spans="1:9" x14ac:dyDescent="0.25">
      <c r="A18" s="3">
        <v>44576</v>
      </c>
      <c r="B18" t="s">
        <v>356</v>
      </c>
      <c r="C18">
        <v>50</v>
      </c>
      <c r="D18" t="s">
        <v>5</v>
      </c>
      <c r="E18" t="s">
        <v>620</v>
      </c>
      <c r="F18" t="s">
        <v>594</v>
      </c>
      <c r="H18">
        <v>50</v>
      </c>
    </row>
    <row r="19" spans="1:9" x14ac:dyDescent="0.25">
      <c r="A19" s="3">
        <v>44583</v>
      </c>
      <c r="B19" t="s">
        <v>496</v>
      </c>
      <c r="C19">
        <v>74</v>
      </c>
      <c r="D19" t="s">
        <v>5</v>
      </c>
      <c r="E19" t="s">
        <v>677</v>
      </c>
      <c r="F19" t="s">
        <v>595</v>
      </c>
      <c r="H19">
        <v>74</v>
      </c>
    </row>
    <row r="20" spans="1:9" x14ac:dyDescent="0.25">
      <c r="A20" s="3">
        <v>44588</v>
      </c>
      <c r="B20" t="s">
        <v>175</v>
      </c>
      <c r="C20">
        <v>81</v>
      </c>
      <c r="D20" t="s">
        <v>6</v>
      </c>
      <c r="E20" t="s">
        <v>679</v>
      </c>
      <c r="F20" t="s">
        <v>596</v>
      </c>
      <c r="I20">
        <v>81</v>
      </c>
    </row>
    <row r="21" spans="1:9" x14ac:dyDescent="0.25">
      <c r="A21" s="3">
        <v>44590</v>
      </c>
      <c r="B21" t="s">
        <v>122</v>
      </c>
      <c r="C21">
        <v>93</v>
      </c>
      <c r="D21" t="s">
        <v>6</v>
      </c>
      <c r="E21" t="s">
        <v>681</v>
      </c>
      <c r="F21" t="s">
        <v>598</v>
      </c>
      <c r="I21">
        <v>93</v>
      </c>
    </row>
    <row r="22" spans="1:9" x14ac:dyDescent="0.25">
      <c r="A22" s="3">
        <v>44597</v>
      </c>
      <c r="B22" t="s">
        <v>42</v>
      </c>
      <c r="C22">
        <v>75</v>
      </c>
      <c r="D22" t="s">
        <v>6</v>
      </c>
      <c r="E22" t="s">
        <v>632</v>
      </c>
      <c r="F22" t="s">
        <v>682</v>
      </c>
      <c r="I22">
        <v>75</v>
      </c>
    </row>
    <row r="23" spans="1:9" x14ac:dyDescent="0.25">
      <c r="A23" s="3">
        <v>44599</v>
      </c>
      <c r="B23" t="s">
        <v>464</v>
      </c>
      <c r="C23">
        <v>84</v>
      </c>
      <c r="D23" t="s">
        <v>5</v>
      </c>
      <c r="E23" t="s">
        <v>635</v>
      </c>
      <c r="F23" t="s">
        <v>683</v>
      </c>
      <c r="H23">
        <v>84</v>
      </c>
    </row>
    <row r="24" spans="1:9" x14ac:dyDescent="0.25">
      <c r="A24" s="3">
        <v>44602</v>
      </c>
      <c r="B24" t="s">
        <v>425</v>
      </c>
      <c r="C24">
        <v>63</v>
      </c>
      <c r="D24" t="s">
        <v>5</v>
      </c>
      <c r="E24" t="s">
        <v>638</v>
      </c>
      <c r="F24" t="s">
        <v>684</v>
      </c>
      <c r="H24">
        <v>63</v>
      </c>
    </row>
    <row r="25" spans="1:9" x14ac:dyDescent="0.25">
      <c r="A25" s="3">
        <v>44605</v>
      </c>
      <c r="B25" t="s">
        <v>280</v>
      </c>
      <c r="C25">
        <v>78</v>
      </c>
      <c r="D25" t="s">
        <v>5</v>
      </c>
      <c r="E25" t="s">
        <v>641</v>
      </c>
      <c r="F25" t="s">
        <v>669</v>
      </c>
      <c r="H25">
        <v>78</v>
      </c>
    </row>
    <row r="26" spans="1:9" x14ac:dyDescent="0.25">
      <c r="A26" s="3">
        <v>44609</v>
      </c>
      <c r="B26" t="s">
        <v>356</v>
      </c>
      <c r="C26">
        <v>71</v>
      </c>
      <c r="D26" t="s">
        <v>6</v>
      </c>
      <c r="E26" t="s">
        <v>686</v>
      </c>
      <c r="F26" t="s">
        <v>671</v>
      </c>
      <c r="I26">
        <v>71</v>
      </c>
    </row>
    <row r="27" spans="1:9" x14ac:dyDescent="0.25">
      <c r="A27" s="3">
        <v>44611</v>
      </c>
      <c r="B27" t="s">
        <v>188</v>
      </c>
      <c r="C27">
        <v>87</v>
      </c>
      <c r="D27" t="s">
        <v>6</v>
      </c>
      <c r="E27" t="s">
        <v>688</v>
      </c>
      <c r="F27" t="s">
        <v>689</v>
      </c>
      <c r="I27">
        <v>87</v>
      </c>
    </row>
    <row r="28" spans="1:9" x14ac:dyDescent="0.25">
      <c r="A28" s="3">
        <v>44613</v>
      </c>
      <c r="B28" t="s">
        <v>385</v>
      </c>
      <c r="C28">
        <v>77</v>
      </c>
      <c r="D28" t="s">
        <v>5</v>
      </c>
      <c r="E28" t="s">
        <v>691</v>
      </c>
      <c r="F28" t="s">
        <v>613</v>
      </c>
      <c r="H28">
        <v>77</v>
      </c>
    </row>
    <row r="29" spans="1:9" x14ac:dyDescent="0.25">
      <c r="A29" s="3">
        <v>44616</v>
      </c>
      <c r="B29" t="s">
        <v>175</v>
      </c>
      <c r="C29">
        <v>74</v>
      </c>
      <c r="D29" t="s">
        <v>5</v>
      </c>
      <c r="E29" t="s">
        <v>693</v>
      </c>
      <c r="F29" t="s">
        <v>694</v>
      </c>
      <c r="H29">
        <v>74</v>
      </c>
    </row>
    <row r="30" spans="1:9" x14ac:dyDescent="0.25">
      <c r="A30" s="3">
        <v>44618</v>
      </c>
      <c r="B30" t="s">
        <v>122</v>
      </c>
      <c r="C30">
        <v>69</v>
      </c>
      <c r="D30" t="s">
        <v>5</v>
      </c>
      <c r="E30" t="s">
        <v>696</v>
      </c>
      <c r="F30" t="s">
        <v>697</v>
      </c>
      <c r="H30">
        <v>69</v>
      </c>
    </row>
    <row r="31" spans="1:9" x14ac:dyDescent="0.25">
      <c r="A31" s="3">
        <v>44622</v>
      </c>
      <c r="B31" t="s">
        <v>280</v>
      </c>
      <c r="C31">
        <v>56</v>
      </c>
      <c r="D31" t="s">
        <v>6</v>
      </c>
      <c r="E31" t="s">
        <v>698</v>
      </c>
      <c r="F31" t="s">
        <v>699</v>
      </c>
      <c r="I31">
        <v>56</v>
      </c>
    </row>
    <row r="32" spans="1:9" x14ac:dyDescent="0.25">
      <c r="A32" s="3">
        <v>44625</v>
      </c>
      <c r="B32" t="s">
        <v>425</v>
      </c>
      <c r="C32" t="s">
        <v>700</v>
      </c>
      <c r="D32" t="s">
        <v>6</v>
      </c>
    </row>
  </sheetData>
  <pageMargins left="0.7" right="0.7" top="0.75" bottom="0.75" header="0.3" footer="0.3"/>
  <tableParts count="1">
    <tablePart r:id="rId1"/>
  </tableParts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E7622-323B-4FAB-AC91-DC759BDBF548}">
  <dimension ref="A1:H29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446</v>
      </c>
      <c r="C2">
        <v>66</v>
      </c>
      <c r="D2" t="s">
        <v>5</v>
      </c>
      <c r="E2" t="s">
        <v>608</v>
      </c>
      <c r="F2" t="s">
        <v>588</v>
      </c>
    </row>
    <row r="3" spans="1:8" x14ac:dyDescent="0.25">
      <c r="A3" s="3">
        <v>44877</v>
      </c>
      <c r="B3" t="s">
        <v>163</v>
      </c>
      <c r="C3">
        <v>60</v>
      </c>
      <c r="D3" t="s">
        <v>6</v>
      </c>
      <c r="E3" t="s">
        <v>703</v>
      </c>
      <c r="F3" t="s">
        <v>588</v>
      </c>
      <c r="H3">
        <v>60</v>
      </c>
    </row>
    <row r="4" spans="1:8" x14ac:dyDescent="0.25">
      <c r="A4" s="3">
        <v>44883</v>
      </c>
      <c r="B4" t="s">
        <v>438</v>
      </c>
      <c r="C4">
        <v>65</v>
      </c>
      <c r="D4" t="s">
        <v>5</v>
      </c>
      <c r="E4" t="s">
        <v>614</v>
      </c>
      <c r="F4" t="s">
        <v>588</v>
      </c>
    </row>
    <row r="5" spans="1:8" x14ac:dyDescent="0.25">
      <c r="A5" s="3">
        <v>44885</v>
      </c>
      <c r="B5" t="s">
        <v>451</v>
      </c>
      <c r="C5">
        <v>68</v>
      </c>
      <c r="D5" t="s">
        <v>5</v>
      </c>
      <c r="E5" t="s">
        <v>659</v>
      </c>
      <c r="F5" t="s">
        <v>588</v>
      </c>
    </row>
    <row r="6" spans="1:8" x14ac:dyDescent="0.25">
      <c r="A6" s="3">
        <v>44890</v>
      </c>
      <c r="B6" t="s">
        <v>254</v>
      </c>
      <c r="C6">
        <v>73</v>
      </c>
      <c r="D6" t="s">
        <v>661</v>
      </c>
      <c r="E6" t="s">
        <v>662</v>
      </c>
      <c r="F6" t="s">
        <v>588</v>
      </c>
      <c r="H6">
        <v>73</v>
      </c>
    </row>
    <row r="7" spans="1:8" x14ac:dyDescent="0.25">
      <c r="A7" s="3">
        <v>44891</v>
      </c>
      <c r="B7" t="s">
        <v>171</v>
      </c>
      <c r="C7">
        <v>43</v>
      </c>
      <c r="D7" t="s">
        <v>661</v>
      </c>
      <c r="E7" t="s">
        <v>596</v>
      </c>
      <c r="F7" t="s">
        <v>588</v>
      </c>
      <c r="H7">
        <v>43</v>
      </c>
    </row>
    <row r="8" spans="1:8" x14ac:dyDescent="0.25">
      <c r="A8" s="3">
        <v>44895</v>
      </c>
      <c r="B8" t="s">
        <v>198</v>
      </c>
      <c r="C8">
        <v>72</v>
      </c>
      <c r="D8" t="s">
        <v>5</v>
      </c>
      <c r="E8" t="s">
        <v>598</v>
      </c>
      <c r="F8" t="s">
        <v>588</v>
      </c>
    </row>
    <row r="9" spans="1:8" x14ac:dyDescent="0.25">
      <c r="A9" s="3">
        <v>44899</v>
      </c>
      <c r="B9" t="s">
        <v>184</v>
      </c>
      <c r="C9">
        <v>58</v>
      </c>
      <c r="D9" t="s">
        <v>6</v>
      </c>
      <c r="E9" t="s">
        <v>682</v>
      </c>
      <c r="F9" t="s">
        <v>588</v>
      </c>
      <c r="H9">
        <v>58</v>
      </c>
    </row>
    <row r="10" spans="1:8" x14ac:dyDescent="0.25">
      <c r="A10" s="3">
        <v>44903</v>
      </c>
      <c r="B10" t="s">
        <v>326</v>
      </c>
      <c r="C10">
        <v>66</v>
      </c>
      <c r="D10" t="s">
        <v>5</v>
      </c>
      <c r="E10" t="s">
        <v>683</v>
      </c>
      <c r="F10" t="s">
        <v>588</v>
      </c>
    </row>
    <row r="11" spans="1:8" x14ac:dyDescent="0.25">
      <c r="A11" s="3">
        <v>44912</v>
      </c>
      <c r="B11" t="s">
        <v>320</v>
      </c>
      <c r="C11">
        <v>63</v>
      </c>
      <c r="D11" t="s">
        <v>5</v>
      </c>
      <c r="E11" t="s">
        <v>684</v>
      </c>
      <c r="F11" t="s">
        <v>588</v>
      </c>
    </row>
    <row r="12" spans="1:8" x14ac:dyDescent="0.25">
      <c r="A12" s="3">
        <v>44917</v>
      </c>
      <c r="B12" t="s">
        <v>375</v>
      </c>
      <c r="C12">
        <v>78</v>
      </c>
      <c r="D12" t="s">
        <v>5</v>
      </c>
      <c r="E12" t="s">
        <v>669</v>
      </c>
      <c r="F12" t="s">
        <v>588</v>
      </c>
    </row>
    <row r="13" spans="1:8" x14ac:dyDescent="0.25">
      <c r="A13" s="3">
        <v>44562</v>
      </c>
      <c r="B13" t="s">
        <v>319</v>
      </c>
      <c r="C13">
        <v>62</v>
      </c>
      <c r="D13" t="s">
        <v>6</v>
      </c>
      <c r="E13" t="s">
        <v>671</v>
      </c>
      <c r="F13" t="s">
        <v>608</v>
      </c>
      <c r="H13">
        <v>62</v>
      </c>
    </row>
    <row r="14" spans="1:8" x14ac:dyDescent="0.25">
      <c r="A14" s="3">
        <v>44569</v>
      </c>
      <c r="B14" t="s">
        <v>117</v>
      </c>
      <c r="C14">
        <v>79</v>
      </c>
      <c r="D14" t="s">
        <v>5</v>
      </c>
      <c r="E14" t="s">
        <v>689</v>
      </c>
      <c r="F14" t="s">
        <v>611</v>
      </c>
    </row>
    <row r="15" spans="1:8" x14ac:dyDescent="0.25">
      <c r="A15" s="3">
        <v>44583</v>
      </c>
      <c r="B15" t="s">
        <v>361</v>
      </c>
      <c r="C15">
        <v>37</v>
      </c>
      <c r="D15" t="s">
        <v>5</v>
      </c>
      <c r="E15" t="s">
        <v>769</v>
      </c>
      <c r="F15" t="s">
        <v>614</v>
      </c>
    </row>
    <row r="16" spans="1:8" x14ac:dyDescent="0.25">
      <c r="A16" s="3">
        <v>44585</v>
      </c>
      <c r="B16" t="s">
        <v>319</v>
      </c>
      <c r="C16">
        <v>80</v>
      </c>
      <c r="D16" t="s">
        <v>5</v>
      </c>
      <c r="E16" t="s">
        <v>616</v>
      </c>
      <c r="F16" t="s">
        <v>659</v>
      </c>
    </row>
    <row r="17" spans="1:8" x14ac:dyDescent="0.25">
      <c r="A17" s="3">
        <v>44587</v>
      </c>
      <c r="B17" t="s">
        <v>180</v>
      </c>
      <c r="C17">
        <v>57</v>
      </c>
      <c r="D17" t="s">
        <v>6</v>
      </c>
      <c r="E17" t="s">
        <v>617</v>
      </c>
      <c r="F17" t="s">
        <v>595</v>
      </c>
      <c r="H17">
        <v>57</v>
      </c>
    </row>
    <row r="18" spans="1:8" x14ac:dyDescent="0.25">
      <c r="A18" s="3">
        <v>44592</v>
      </c>
      <c r="B18" t="s">
        <v>160</v>
      </c>
      <c r="C18">
        <v>72</v>
      </c>
      <c r="D18" t="s">
        <v>5</v>
      </c>
      <c r="E18" t="s">
        <v>772</v>
      </c>
      <c r="F18" t="s">
        <v>596</v>
      </c>
    </row>
    <row r="19" spans="1:8" x14ac:dyDescent="0.25">
      <c r="A19" s="3">
        <v>44596</v>
      </c>
      <c r="B19" t="s">
        <v>117</v>
      </c>
      <c r="C19">
        <v>57</v>
      </c>
      <c r="D19" t="s">
        <v>6</v>
      </c>
      <c r="E19" t="s">
        <v>677</v>
      </c>
      <c r="F19" t="s">
        <v>774</v>
      </c>
      <c r="H19">
        <v>57</v>
      </c>
    </row>
    <row r="20" spans="1:8" x14ac:dyDescent="0.25">
      <c r="A20" s="3">
        <v>44598</v>
      </c>
      <c r="B20" t="s">
        <v>252</v>
      </c>
      <c r="C20">
        <v>65</v>
      </c>
      <c r="D20" t="s">
        <v>5</v>
      </c>
      <c r="E20" t="s">
        <v>679</v>
      </c>
      <c r="F20" t="s">
        <v>682</v>
      </c>
    </row>
    <row r="21" spans="1:8" x14ac:dyDescent="0.25">
      <c r="A21" s="3">
        <v>44601</v>
      </c>
      <c r="B21" t="s">
        <v>492</v>
      </c>
      <c r="C21">
        <v>72</v>
      </c>
      <c r="D21" t="s">
        <v>6</v>
      </c>
      <c r="E21" t="s">
        <v>681</v>
      </c>
      <c r="F21" t="s">
        <v>683</v>
      </c>
      <c r="H21">
        <v>72</v>
      </c>
    </row>
    <row r="22" spans="1:8" x14ac:dyDescent="0.25">
      <c r="A22" s="3">
        <v>44604</v>
      </c>
      <c r="B22" t="s">
        <v>518</v>
      </c>
      <c r="C22">
        <v>76</v>
      </c>
      <c r="D22" t="s">
        <v>5</v>
      </c>
      <c r="E22" t="s">
        <v>777</v>
      </c>
      <c r="F22" t="s">
        <v>684</v>
      </c>
    </row>
    <row r="23" spans="1:8" x14ac:dyDescent="0.25">
      <c r="A23" s="3">
        <v>44607</v>
      </c>
      <c r="B23" t="s">
        <v>180</v>
      </c>
      <c r="C23">
        <v>75</v>
      </c>
      <c r="D23" t="s">
        <v>5</v>
      </c>
      <c r="E23" t="s">
        <v>779</v>
      </c>
      <c r="F23" t="s">
        <v>669</v>
      </c>
    </row>
    <row r="24" spans="1:8" x14ac:dyDescent="0.25">
      <c r="A24" s="3">
        <v>44611</v>
      </c>
      <c r="B24" t="s">
        <v>450</v>
      </c>
      <c r="C24">
        <v>61</v>
      </c>
      <c r="D24" t="s">
        <v>6</v>
      </c>
      <c r="E24" t="s">
        <v>780</v>
      </c>
      <c r="F24" t="s">
        <v>671</v>
      </c>
      <c r="H24">
        <v>61</v>
      </c>
    </row>
    <row r="25" spans="1:8" x14ac:dyDescent="0.25">
      <c r="A25" s="3">
        <v>44614</v>
      </c>
      <c r="B25" t="s">
        <v>361</v>
      </c>
      <c r="C25">
        <v>57</v>
      </c>
      <c r="D25" t="s">
        <v>6</v>
      </c>
      <c r="E25" t="s">
        <v>641</v>
      </c>
      <c r="F25" t="s">
        <v>672</v>
      </c>
      <c r="H25">
        <v>57</v>
      </c>
    </row>
    <row r="26" spans="1:8" x14ac:dyDescent="0.25">
      <c r="A26" s="3">
        <v>44617</v>
      </c>
      <c r="B26" t="s">
        <v>492</v>
      </c>
      <c r="C26">
        <v>77</v>
      </c>
      <c r="D26" t="s">
        <v>5</v>
      </c>
      <c r="E26" t="s">
        <v>686</v>
      </c>
      <c r="F26" t="s">
        <v>769</v>
      </c>
    </row>
    <row r="27" spans="1:8" x14ac:dyDescent="0.25">
      <c r="A27" s="3">
        <v>44620</v>
      </c>
      <c r="B27" t="s">
        <v>194</v>
      </c>
      <c r="C27">
        <v>73</v>
      </c>
      <c r="D27" t="s">
        <v>6</v>
      </c>
      <c r="E27" t="s">
        <v>688</v>
      </c>
      <c r="F27" t="s">
        <v>616</v>
      </c>
      <c r="H27">
        <v>73</v>
      </c>
    </row>
    <row r="28" spans="1:8" x14ac:dyDescent="0.25">
      <c r="A28" s="3">
        <v>44623</v>
      </c>
      <c r="B28" t="s">
        <v>450</v>
      </c>
      <c r="C28">
        <v>65</v>
      </c>
      <c r="D28" t="s">
        <v>5</v>
      </c>
      <c r="E28" t="s">
        <v>691</v>
      </c>
      <c r="F28" t="s">
        <v>784</v>
      </c>
    </row>
    <row r="29" spans="1:8" x14ac:dyDescent="0.25">
      <c r="A29" s="3">
        <v>44625</v>
      </c>
      <c r="B29" t="s">
        <v>252</v>
      </c>
      <c r="C29" t="s">
        <v>785</v>
      </c>
      <c r="D29" t="s">
        <v>6</v>
      </c>
    </row>
  </sheetData>
  <pageMargins left="0.7" right="0.7" top="0.75" bottom="0.75" header="0.3" footer="0.3"/>
  <tableParts count="1">
    <tablePart r:id="rId1"/>
  </tableParts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9B429-7DE2-4545-B3AD-7024EFFF05E7}">
  <dimension ref="A1:H30"/>
  <sheetViews>
    <sheetView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7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5</v>
      </c>
    </row>
    <row r="2" spans="1:8" x14ac:dyDescent="0.25">
      <c r="A2" s="3">
        <v>44874</v>
      </c>
      <c r="B2" t="s">
        <v>108</v>
      </c>
      <c r="C2">
        <v>91</v>
      </c>
      <c r="D2" t="s">
        <v>5</v>
      </c>
      <c r="E2" t="s">
        <v>608</v>
      </c>
      <c r="F2" t="s">
        <v>588</v>
      </c>
      <c r="H2">
        <v>91</v>
      </c>
    </row>
    <row r="3" spans="1:8" x14ac:dyDescent="0.25">
      <c r="A3" s="3">
        <v>44877</v>
      </c>
      <c r="B3" t="s">
        <v>466</v>
      </c>
      <c r="C3">
        <v>68</v>
      </c>
      <c r="D3" t="s">
        <v>5</v>
      </c>
      <c r="E3" t="s">
        <v>703</v>
      </c>
      <c r="F3" t="s">
        <v>588</v>
      </c>
      <c r="H3">
        <v>68</v>
      </c>
    </row>
    <row r="4" spans="1:8" x14ac:dyDescent="0.25">
      <c r="A4" s="3">
        <v>44881</v>
      </c>
      <c r="B4" t="s">
        <v>50</v>
      </c>
      <c r="C4">
        <v>74</v>
      </c>
      <c r="D4" t="s">
        <v>6</v>
      </c>
      <c r="E4" t="s">
        <v>592</v>
      </c>
      <c r="F4" t="s">
        <v>588</v>
      </c>
    </row>
    <row r="5" spans="1:8" x14ac:dyDescent="0.25">
      <c r="A5" s="3">
        <v>44883</v>
      </c>
      <c r="B5" t="s">
        <v>82</v>
      </c>
      <c r="C5">
        <v>70</v>
      </c>
      <c r="D5" t="s">
        <v>6</v>
      </c>
      <c r="E5" t="s">
        <v>788</v>
      </c>
      <c r="F5" t="s">
        <v>588</v>
      </c>
    </row>
    <row r="6" spans="1:8" x14ac:dyDescent="0.25">
      <c r="A6" s="3">
        <v>44887</v>
      </c>
      <c r="B6" t="s">
        <v>10</v>
      </c>
      <c r="C6">
        <v>75</v>
      </c>
      <c r="D6" t="s">
        <v>661</v>
      </c>
      <c r="E6" t="s">
        <v>789</v>
      </c>
      <c r="F6" t="s">
        <v>588</v>
      </c>
      <c r="H6">
        <v>75</v>
      </c>
    </row>
    <row r="7" spans="1:8" x14ac:dyDescent="0.25">
      <c r="A7" s="3">
        <v>44888</v>
      </c>
      <c r="B7" t="s">
        <v>253</v>
      </c>
      <c r="C7">
        <v>88</v>
      </c>
      <c r="D7" t="s">
        <v>661</v>
      </c>
      <c r="E7" t="s">
        <v>621</v>
      </c>
      <c r="F7" t="s">
        <v>588</v>
      </c>
      <c r="H7">
        <v>88</v>
      </c>
    </row>
    <row r="8" spans="1:8" x14ac:dyDescent="0.25">
      <c r="A8" s="3">
        <v>44889</v>
      </c>
      <c r="B8" t="s">
        <v>283</v>
      </c>
      <c r="C8">
        <v>81</v>
      </c>
      <c r="D8" t="s">
        <v>661</v>
      </c>
      <c r="E8" t="s">
        <v>706</v>
      </c>
      <c r="F8" t="s">
        <v>588</v>
      </c>
      <c r="H8">
        <v>81</v>
      </c>
    </row>
    <row r="9" spans="1:8" x14ac:dyDescent="0.25">
      <c r="A9" s="3">
        <v>44895</v>
      </c>
      <c r="B9" t="s">
        <v>392</v>
      </c>
      <c r="C9">
        <v>79</v>
      </c>
      <c r="D9" t="s">
        <v>5</v>
      </c>
      <c r="E9" t="s">
        <v>730</v>
      </c>
      <c r="F9" t="s">
        <v>588</v>
      </c>
      <c r="H9">
        <v>79</v>
      </c>
    </row>
    <row r="10" spans="1:8" x14ac:dyDescent="0.25">
      <c r="A10" s="3">
        <v>44910</v>
      </c>
      <c r="B10" t="s">
        <v>791</v>
      </c>
      <c r="C10">
        <v>98</v>
      </c>
      <c r="D10" t="s">
        <v>5</v>
      </c>
      <c r="E10" t="s">
        <v>792</v>
      </c>
      <c r="F10" t="s">
        <v>588</v>
      </c>
      <c r="H10">
        <v>98</v>
      </c>
    </row>
    <row r="11" spans="1:8" x14ac:dyDescent="0.25">
      <c r="A11" s="3">
        <v>44913</v>
      </c>
      <c r="B11" t="s">
        <v>333</v>
      </c>
      <c r="C11">
        <v>68</v>
      </c>
      <c r="D11" t="s">
        <v>5</v>
      </c>
      <c r="E11" t="s">
        <v>794</v>
      </c>
      <c r="F11" t="s">
        <v>588</v>
      </c>
      <c r="H11">
        <v>68</v>
      </c>
    </row>
    <row r="12" spans="1:8" x14ac:dyDescent="0.25">
      <c r="A12" s="3">
        <v>44924</v>
      </c>
      <c r="B12" t="s">
        <v>36</v>
      </c>
      <c r="C12">
        <v>61</v>
      </c>
      <c r="D12" t="s">
        <v>6</v>
      </c>
      <c r="E12" t="s">
        <v>636</v>
      </c>
      <c r="F12" t="s">
        <v>588</v>
      </c>
    </row>
    <row r="13" spans="1:8" x14ac:dyDescent="0.25">
      <c r="A13" s="3">
        <v>44562</v>
      </c>
      <c r="B13" t="s">
        <v>160</v>
      </c>
      <c r="C13">
        <v>79</v>
      </c>
      <c r="D13" t="s">
        <v>5</v>
      </c>
      <c r="E13" t="s">
        <v>639</v>
      </c>
      <c r="F13" t="s">
        <v>608</v>
      </c>
      <c r="H13">
        <v>79</v>
      </c>
    </row>
    <row r="14" spans="1:8" x14ac:dyDescent="0.25">
      <c r="A14" s="3">
        <v>44573</v>
      </c>
      <c r="B14" t="s">
        <v>361</v>
      </c>
      <c r="C14">
        <v>70</v>
      </c>
      <c r="D14" t="s">
        <v>5</v>
      </c>
      <c r="E14" t="s">
        <v>796</v>
      </c>
      <c r="F14" t="s">
        <v>703</v>
      </c>
      <c r="H14">
        <v>70</v>
      </c>
    </row>
    <row r="15" spans="1:8" x14ac:dyDescent="0.25">
      <c r="A15" s="3">
        <v>44576</v>
      </c>
      <c r="B15" t="s">
        <v>518</v>
      </c>
      <c r="C15">
        <v>75</v>
      </c>
      <c r="D15" t="s">
        <v>6</v>
      </c>
      <c r="E15" t="s">
        <v>645</v>
      </c>
      <c r="F15" t="s">
        <v>614</v>
      </c>
    </row>
    <row r="16" spans="1:8" x14ac:dyDescent="0.25">
      <c r="A16" s="3">
        <v>44578</v>
      </c>
      <c r="B16" t="s">
        <v>194</v>
      </c>
      <c r="C16">
        <v>67</v>
      </c>
      <c r="D16" t="s">
        <v>5</v>
      </c>
      <c r="E16" t="s">
        <v>798</v>
      </c>
      <c r="F16" t="s">
        <v>594</v>
      </c>
      <c r="H16">
        <v>67</v>
      </c>
    </row>
    <row r="17" spans="1:8" x14ac:dyDescent="0.25">
      <c r="A17" s="3">
        <v>44582</v>
      </c>
      <c r="B17" t="s">
        <v>450</v>
      </c>
      <c r="C17">
        <v>77</v>
      </c>
      <c r="D17" t="s">
        <v>5</v>
      </c>
      <c r="E17" t="s">
        <v>650</v>
      </c>
      <c r="F17" t="s">
        <v>595</v>
      </c>
      <c r="H17">
        <v>77</v>
      </c>
    </row>
    <row r="18" spans="1:8" x14ac:dyDescent="0.25">
      <c r="A18" s="3">
        <v>44586</v>
      </c>
      <c r="B18" t="s">
        <v>117</v>
      </c>
      <c r="C18">
        <v>66</v>
      </c>
      <c r="D18" t="s">
        <v>6</v>
      </c>
      <c r="E18" t="s">
        <v>800</v>
      </c>
      <c r="F18" t="s">
        <v>801</v>
      </c>
    </row>
    <row r="19" spans="1:8" x14ac:dyDescent="0.25">
      <c r="A19" s="3">
        <v>44590</v>
      </c>
      <c r="B19" t="s">
        <v>180</v>
      </c>
      <c r="C19">
        <v>49</v>
      </c>
      <c r="D19" t="s">
        <v>5</v>
      </c>
      <c r="E19" t="s">
        <v>802</v>
      </c>
      <c r="F19" t="s">
        <v>706</v>
      </c>
      <c r="H19">
        <v>49</v>
      </c>
    </row>
    <row r="20" spans="1:8" x14ac:dyDescent="0.25">
      <c r="A20" s="3">
        <v>44593</v>
      </c>
      <c r="B20" t="s">
        <v>319</v>
      </c>
      <c r="C20">
        <v>58</v>
      </c>
      <c r="D20" t="s">
        <v>6</v>
      </c>
      <c r="E20" t="s">
        <v>803</v>
      </c>
      <c r="F20" t="s">
        <v>627</v>
      </c>
    </row>
    <row r="21" spans="1:8" x14ac:dyDescent="0.25">
      <c r="A21" s="3">
        <v>44596</v>
      </c>
      <c r="B21" t="s">
        <v>450</v>
      </c>
      <c r="C21">
        <v>56</v>
      </c>
      <c r="D21" t="s">
        <v>6</v>
      </c>
      <c r="E21" t="s">
        <v>804</v>
      </c>
      <c r="F21" t="s">
        <v>805</v>
      </c>
    </row>
    <row r="22" spans="1:8" x14ac:dyDescent="0.25">
      <c r="A22" s="3">
        <v>44598</v>
      </c>
      <c r="B22" t="s">
        <v>428</v>
      </c>
      <c r="C22">
        <v>63</v>
      </c>
      <c r="D22" t="s">
        <v>6</v>
      </c>
      <c r="E22" t="s">
        <v>729</v>
      </c>
      <c r="F22" t="s">
        <v>806</v>
      </c>
    </row>
    <row r="23" spans="1:8" x14ac:dyDescent="0.25">
      <c r="A23" s="3">
        <v>44600</v>
      </c>
      <c r="B23" t="s">
        <v>117</v>
      </c>
      <c r="C23">
        <v>72</v>
      </c>
      <c r="D23" t="s">
        <v>5</v>
      </c>
      <c r="E23" t="s">
        <v>732</v>
      </c>
      <c r="F23" t="s">
        <v>808</v>
      </c>
      <c r="H23">
        <v>72</v>
      </c>
    </row>
    <row r="24" spans="1:8" x14ac:dyDescent="0.25">
      <c r="A24" s="3">
        <v>44603</v>
      </c>
      <c r="B24" t="s">
        <v>180</v>
      </c>
      <c r="C24">
        <v>85</v>
      </c>
      <c r="D24" t="s">
        <v>6</v>
      </c>
      <c r="E24" t="s">
        <v>809</v>
      </c>
      <c r="F24" t="s">
        <v>810</v>
      </c>
    </row>
    <row r="25" spans="1:8" x14ac:dyDescent="0.25">
      <c r="A25" s="3">
        <v>44607</v>
      </c>
      <c r="B25" t="s">
        <v>492</v>
      </c>
      <c r="C25">
        <v>81</v>
      </c>
      <c r="D25" t="s">
        <v>5</v>
      </c>
      <c r="E25" t="s">
        <v>811</v>
      </c>
      <c r="F25" t="s">
        <v>714</v>
      </c>
      <c r="H25">
        <v>81</v>
      </c>
    </row>
    <row r="26" spans="1:8" x14ac:dyDescent="0.25">
      <c r="A26" s="3">
        <v>44609</v>
      </c>
      <c r="B26" t="s">
        <v>492</v>
      </c>
      <c r="C26">
        <v>90</v>
      </c>
      <c r="D26" t="s">
        <v>6</v>
      </c>
      <c r="E26" t="s">
        <v>812</v>
      </c>
      <c r="F26" t="s">
        <v>716</v>
      </c>
    </row>
    <row r="27" spans="1:8" x14ac:dyDescent="0.25">
      <c r="A27" s="3">
        <v>44614</v>
      </c>
      <c r="B27" t="s">
        <v>319</v>
      </c>
      <c r="C27">
        <v>54</v>
      </c>
      <c r="D27" t="s">
        <v>5</v>
      </c>
      <c r="E27" t="s">
        <v>813</v>
      </c>
      <c r="F27" t="s">
        <v>745</v>
      </c>
      <c r="H27">
        <v>54</v>
      </c>
    </row>
    <row r="28" spans="1:8" x14ac:dyDescent="0.25">
      <c r="A28" s="3">
        <v>44618</v>
      </c>
      <c r="B28" t="s">
        <v>194</v>
      </c>
      <c r="C28">
        <v>61</v>
      </c>
      <c r="D28" t="s">
        <v>6</v>
      </c>
      <c r="E28" t="s">
        <v>814</v>
      </c>
      <c r="F28" t="s">
        <v>815</v>
      </c>
    </row>
    <row r="29" spans="1:8" x14ac:dyDescent="0.25">
      <c r="A29" s="3">
        <v>44621</v>
      </c>
      <c r="B29" t="s">
        <v>361</v>
      </c>
      <c r="C29">
        <v>67</v>
      </c>
      <c r="D29" t="s">
        <v>6</v>
      </c>
      <c r="E29" t="s">
        <v>817</v>
      </c>
      <c r="F29" t="s">
        <v>818</v>
      </c>
    </row>
    <row r="30" spans="1:8" x14ac:dyDescent="0.25">
      <c r="A30" s="3">
        <v>44625</v>
      </c>
      <c r="B30" t="s">
        <v>428</v>
      </c>
      <c r="C30" t="s">
        <v>785</v>
      </c>
      <c r="D30" t="s">
        <v>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2567-0D87-48F6-95A6-6B7285CF78BA}">
  <dimension ref="A1:H39"/>
  <sheetViews>
    <sheetView topLeftCell="A7" workbookViewId="0">
      <selection activeCell="H39" sqref="H3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66</v>
      </c>
      <c r="C2" t="s">
        <v>1443</v>
      </c>
      <c r="D2" t="s">
        <v>5</v>
      </c>
      <c r="E2" t="s">
        <v>608</v>
      </c>
      <c r="F2" t="s">
        <v>588</v>
      </c>
      <c r="H2" t="e">
        <f>INT(LEFT(_5_HOUSTON[[#This Row],[Result]],FIND("-",_5_HOUSTON[[#This Row],[Result]])-1))</f>
        <v>#VALUE!</v>
      </c>
    </row>
    <row r="3" spans="1:8" x14ac:dyDescent="0.25">
      <c r="A3" s="3">
        <v>44877</v>
      </c>
      <c r="B3" t="s">
        <v>157</v>
      </c>
      <c r="C3" t="s">
        <v>2381</v>
      </c>
      <c r="D3" t="s">
        <v>5</v>
      </c>
      <c r="E3" t="s">
        <v>611</v>
      </c>
      <c r="F3" t="s">
        <v>588</v>
      </c>
      <c r="H3" t="e">
        <f>INT(LEFT(_5_HOUSTON[[#This Row],[Result]],FIND("-",_5_HOUSTON[[#This Row],[Result]])-1))</f>
        <v>#VALUE!</v>
      </c>
    </row>
    <row r="4" spans="1:8" x14ac:dyDescent="0.25">
      <c r="A4" s="3">
        <v>44881</v>
      </c>
      <c r="B4" t="s">
        <v>484</v>
      </c>
      <c r="C4" t="s">
        <v>2382</v>
      </c>
      <c r="D4" t="s">
        <v>5</v>
      </c>
      <c r="E4" t="s">
        <v>658</v>
      </c>
      <c r="F4" t="s">
        <v>588</v>
      </c>
      <c r="H4" t="e">
        <f>INT(LEFT(_5_HOUSTON[[#This Row],[Result]],FIND("-",_5_HOUSTON[[#This Row],[Result]])-1))</f>
        <v>#VALUE!</v>
      </c>
    </row>
    <row r="5" spans="1:8" x14ac:dyDescent="0.25">
      <c r="A5" s="3">
        <v>44887</v>
      </c>
      <c r="B5" t="s">
        <v>499</v>
      </c>
      <c r="C5" t="s">
        <v>1224</v>
      </c>
      <c r="D5" t="s">
        <v>661</v>
      </c>
      <c r="E5" t="s">
        <v>868</v>
      </c>
      <c r="F5" t="s">
        <v>588</v>
      </c>
      <c r="H5" t="e">
        <f>INT(LEFT(_5_HOUSTON[[#This Row],[Result]],FIND("-",_5_HOUSTON[[#This Row],[Result]])-1))</f>
        <v>#VALUE!</v>
      </c>
    </row>
    <row r="6" spans="1:8" x14ac:dyDescent="0.25">
      <c r="A6" s="3">
        <v>44888</v>
      </c>
      <c r="B6" t="s">
        <v>264</v>
      </c>
      <c r="C6" t="s">
        <v>615</v>
      </c>
      <c r="D6" t="s">
        <v>661</v>
      </c>
      <c r="E6" t="s">
        <v>662</v>
      </c>
      <c r="F6" t="s">
        <v>588</v>
      </c>
      <c r="H6" t="e">
        <f>INT(LEFT(_5_HOUSTON[[#This Row],[Result]],FIND("-",_5_HOUSTON[[#This Row],[Result]])-1))</f>
        <v>#VALUE!</v>
      </c>
    </row>
    <row r="7" spans="1:8" x14ac:dyDescent="0.25">
      <c r="A7" s="3">
        <v>44889</v>
      </c>
      <c r="B7" t="s">
        <v>229</v>
      </c>
      <c r="C7" t="s">
        <v>1449</v>
      </c>
      <c r="D7" t="s">
        <v>661</v>
      </c>
      <c r="E7" t="s">
        <v>664</v>
      </c>
      <c r="F7" t="s">
        <v>588</v>
      </c>
      <c r="H7" t="e">
        <f>INT(LEFT(_5_HOUSTON[[#This Row],[Result]],FIND("-",_5_HOUSTON[[#This Row],[Result]])-1))</f>
        <v>#VALUE!</v>
      </c>
    </row>
    <row r="8" spans="1:8" x14ac:dyDescent="0.25">
      <c r="A8" s="3">
        <v>44895</v>
      </c>
      <c r="B8" t="s">
        <v>241</v>
      </c>
      <c r="C8" t="s">
        <v>1429</v>
      </c>
      <c r="D8" t="s">
        <v>5</v>
      </c>
      <c r="E8" t="s">
        <v>666</v>
      </c>
      <c r="F8" t="s">
        <v>588</v>
      </c>
      <c r="H8" t="e">
        <f>INT(LEFT(_5_HOUSTON[[#This Row],[Result]],FIND("-",_5_HOUSTON[[#This Row],[Result]])-1))</f>
        <v>#VALUE!</v>
      </c>
    </row>
    <row r="9" spans="1:8" x14ac:dyDescent="0.25">
      <c r="A9" s="3">
        <v>44898</v>
      </c>
      <c r="B9" t="s">
        <v>60</v>
      </c>
      <c r="C9" t="s">
        <v>1442</v>
      </c>
      <c r="D9" t="s">
        <v>5</v>
      </c>
      <c r="E9" t="s">
        <v>668</v>
      </c>
      <c r="F9" t="s">
        <v>588</v>
      </c>
      <c r="H9" t="e">
        <f>INT(LEFT(_5_HOUSTON[[#This Row],[Result]],FIND("-",_5_HOUSTON[[#This Row],[Result]])-1))</f>
        <v>#VALUE!</v>
      </c>
    </row>
    <row r="10" spans="1:8" x14ac:dyDescent="0.25">
      <c r="A10" s="3">
        <v>44901</v>
      </c>
      <c r="B10" t="s">
        <v>431</v>
      </c>
      <c r="C10" t="s">
        <v>2383</v>
      </c>
      <c r="D10" t="s">
        <v>5</v>
      </c>
      <c r="E10" t="s">
        <v>870</v>
      </c>
      <c r="F10" t="s">
        <v>588</v>
      </c>
      <c r="H10" t="e">
        <f>INT(LEFT(_5_HOUSTON[[#This Row],[Result]],FIND("-",_5_HOUSTON[[#This Row],[Result]])-1))</f>
        <v>#VALUE!</v>
      </c>
    </row>
    <row r="11" spans="1:8" x14ac:dyDescent="0.25">
      <c r="A11" s="3">
        <v>44906</v>
      </c>
      <c r="B11" t="s">
        <v>26</v>
      </c>
      <c r="C11" t="s">
        <v>2015</v>
      </c>
      <c r="D11" t="s">
        <v>6</v>
      </c>
      <c r="E11" t="s">
        <v>603</v>
      </c>
      <c r="F11" t="s">
        <v>588</v>
      </c>
      <c r="H11" t="e">
        <f>INT(LEFT(_5_HOUSTON[[#This Row],[Result]],FIND("-",_5_HOUSTON[[#This Row],[Result]])-1))</f>
        <v>#VALUE!</v>
      </c>
    </row>
    <row r="12" spans="1:8" x14ac:dyDescent="0.25">
      <c r="A12" s="3">
        <v>44909</v>
      </c>
      <c r="B12" t="s">
        <v>289</v>
      </c>
      <c r="C12" t="s">
        <v>1027</v>
      </c>
      <c r="D12" t="s">
        <v>5</v>
      </c>
      <c r="E12" t="s">
        <v>605</v>
      </c>
      <c r="F12" t="s">
        <v>588</v>
      </c>
      <c r="H12" t="e">
        <f>INT(LEFT(_5_HOUSTON[[#This Row],[Result]],FIND("-",_5_HOUSTON[[#This Row],[Result]])-1))</f>
        <v>#VALUE!</v>
      </c>
    </row>
    <row r="13" spans="1:8" x14ac:dyDescent="0.25">
      <c r="A13" s="3">
        <v>44913</v>
      </c>
      <c r="B13" t="s">
        <v>344</v>
      </c>
      <c r="C13" t="s">
        <v>1057</v>
      </c>
      <c r="D13" t="s">
        <v>661</v>
      </c>
      <c r="E13" t="s">
        <v>607</v>
      </c>
      <c r="F13" t="s">
        <v>588</v>
      </c>
      <c r="H13" t="e">
        <f>INT(LEFT(_5_HOUSTON[[#This Row],[Result]],FIND("-",_5_HOUSTON[[#This Row],[Result]])-1))</f>
        <v>#VALUE!</v>
      </c>
    </row>
    <row r="14" spans="1:8" x14ac:dyDescent="0.25">
      <c r="A14" s="3">
        <v>44917</v>
      </c>
      <c r="B14" t="s">
        <v>369</v>
      </c>
      <c r="C14" t="s">
        <v>2384</v>
      </c>
      <c r="D14" t="s">
        <v>5</v>
      </c>
      <c r="E14" t="s">
        <v>610</v>
      </c>
      <c r="F14" t="s">
        <v>588</v>
      </c>
      <c r="H14" t="e">
        <f>INT(LEFT(_5_HOUSTON[[#This Row],[Result]],FIND("-",_5_HOUSTON[[#This Row],[Result]])-1))</f>
        <v>#VALUE!</v>
      </c>
    </row>
    <row r="15" spans="1:8" x14ac:dyDescent="0.25">
      <c r="A15" s="3">
        <v>44563</v>
      </c>
      <c r="B15" t="s">
        <v>414</v>
      </c>
      <c r="C15" t="s">
        <v>1200</v>
      </c>
      <c r="D15" t="s">
        <v>6</v>
      </c>
      <c r="E15" t="s">
        <v>833</v>
      </c>
      <c r="F15" t="s">
        <v>608</v>
      </c>
      <c r="H15" t="e">
        <f>INT(LEFT(_5_HOUSTON[[#This Row],[Result]],FIND("-",_5_HOUSTON[[#This Row],[Result]])-1))</f>
        <v>#VALUE!</v>
      </c>
    </row>
    <row r="16" spans="1:8" x14ac:dyDescent="0.25">
      <c r="A16" s="3">
        <v>44566</v>
      </c>
      <c r="B16" t="s">
        <v>521</v>
      </c>
      <c r="C16" t="s">
        <v>637</v>
      </c>
      <c r="D16" t="s">
        <v>6</v>
      </c>
      <c r="E16" t="s">
        <v>879</v>
      </c>
      <c r="F16" t="s">
        <v>611</v>
      </c>
      <c r="H16" t="e">
        <f>INT(LEFT(_5_HOUSTON[[#This Row],[Result]],FIND("-",_5_HOUSTON[[#This Row],[Result]])-1))</f>
        <v>#VALUE!</v>
      </c>
    </row>
    <row r="17" spans="1:8" x14ac:dyDescent="0.25">
      <c r="A17" s="3">
        <v>44569</v>
      </c>
      <c r="B17" t="s">
        <v>365</v>
      </c>
      <c r="C17" t="s">
        <v>939</v>
      </c>
      <c r="D17" t="s">
        <v>5</v>
      </c>
      <c r="E17" t="s">
        <v>881</v>
      </c>
      <c r="F17" t="s">
        <v>658</v>
      </c>
      <c r="H17" t="e">
        <f>INT(LEFT(_5_HOUSTON[[#This Row],[Result]],FIND("-",_5_HOUSTON[[#This Row],[Result]])-1))</f>
        <v>#VALUE!</v>
      </c>
    </row>
    <row r="18" spans="1:8" x14ac:dyDescent="0.25">
      <c r="A18" s="3">
        <v>44576</v>
      </c>
      <c r="B18" t="s">
        <v>393</v>
      </c>
      <c r="C18" t="s">
        <v>992</v>
      </c>
      <c r="D18" t="s">
        <v>6</v>
      </c>
      <c r="E18" t="s">
        <v>883</v>
      </c>
      <c r="F18" t="s">
        <v>868</v>
      </c>
      <c r="H18" t="e">
        <f>INT(LEFT(_5_HOUSTON[[#This Row],[Result]],FIND("-",_5_HOUSTON[[#This Row],[Result]])-1))</f>
        <v>#VALUE!</v>
      </c>
    </row>
    <row r="19" spans="1:8" x14ac:dyDescent="0.25">
      <c r="A19" s="3">
        <v>44579</v>
      </c>
      <c r="B19" t="s">
        <v>521</v>
      </c>
      <c r="C19" t="s">
        <v>1034</v>
      </c>
      <c r="D19" t="s">
        <v>5</v>
      </c>
      <c r="E19" t="s">
        <v>884</v>
      </c>
      <c r="F19" t="s">
        <v>914</v>
      </c>
      <c r="H19" t="e">
        <f>INT(LEFT(_5_HOUSTON[[#This Row],[Result]],FIND("-",_5_HOUSTON[[#This Row],[Result]])-1))</f>
        <v>#VALUE!</v>
      </c>
    </row>
    <row r="20" spans="1:8" x14ac:dyDescent="0.25">
      <c r="A20" s="3">
        <v>44583</v>
      </c>
      <c r="B20" t="s">
        <v>330</v>
      </c>
      <c r="C20" t="s">
        <v>2385</v>
      </c>
      <c r="D20" t="s">
        <v>5</v>
      </c>
      <c r="E20" t="s">
        <v>886</v>
      </c>
      <c r="F20" t="s">
        <v>916</v>
      </c>
      <c r="H20" t="e">
        <f>INT(LEFT(_5_HOUSTON[[#This Row],[Result]],FIND("-",_5_HOUSTON[[#This Row],[Result]])-1))</f>
        <v>#VALUE!</v>
      </c>
    </row>
    <row r="21" spans="1:8" x14ac:dyDescent="0.25">
      <c r="A21" s="3">
        <v>44590</v>
      </c>
      <c r="B21" t="s">
        <v>287</v>
      </c>
      <c r="C21" t="s">
        <v>2386</v>
      </c>
      <c r="D21" t="s">
        <v>6</v>
      </c>
      <c r="E21" t="s">
        <v>940</v>
      </c>
      <c r="F21" t="s">
        <v>918</v>
      </c>
      <c r="H21" t="e">
        <f>INT(LEFT(_5_HOUSTON[[#This Row],[Result]],FIND("-",_5_HOUSTON[[#This Row],[Result]])-1))</f>
        <v>#VALUE!</v>
      </c>
    </row>
    <row r="22" spans="1:8" x14ac:dyDescent="0.25">
      <c r="A22" s="3">
        <v>44594</v>
      </c>
      <c r="B22" t="s">
        <v>148</v>
      </c>
      <c r="C22" t="s">
        <v>1199</v>
      </c>
      <c r="D22" t="s">
        <v>5</v>
      </c>
      <c r="E22" t="s">
        <v>942</v>
      </c>
      <c r="F22" t="s">
        <v>920</v>
      </c>
      <c r="H22" t="e">
        <f>INT(LEFT(_5_HOUSTON[[#This Row],[Result]],FIND("-",_5_HOUSTON[[#This Row],[Result]])-1))</f>
        <v>#VALUE!</v>
      </c>
    </row>
    <row r="23" spans="1:8" x14ac:dyDescent="0.25">
      <c r="A23" s="3">
        <v>44598</v>
      </c>
      <c r="B23" t="s">
        <v>305</v>
      </c>
      <c r="C23" t="s">
        <v>2387</v>
      </c>
      <c r="D23" t="s">
        <v>6</v>
      </c>
      <c r="E23" t="s">
        <v>944</v>
      </c>
      <c r="F23" t="s">
        <v>922</v>
      </c>
      <c r="H23" t="e">
        <f>INT(LEFT(_5_HOUSTON[[#This Row],[Result]],FIND("-",_5_HOUSTON[[#This Row],[Result]])-1))</f>
        <v>#VALUE!</v>
      </c>
    </row>
    <row r="24" spans="1:8" x14ac:dyDescent="0.25">
      <c r="A24" s="3">
        <v>44601</v>
      </c>
      <c r="B24" t="s">
        <v>120</v>
      </c>
      <c r="C24" t="s">
        <v>2072</v>
      </c>
      <c r="D24" t="s">
        <v>6</v>
      </c>
      <c r="E24" t="s">
        <v>1095</v>
      </c>
      <c r="F24" t="s">
        <v>872</v>
      </c>
      <c r="H24" t="e">
        <f>INT(LEFT(_5_HOUSTON[[#This Row],[Result]],FIND("-",_5_HOUSTON[[#This Row],[Result]])-1))</f>
        <v>#VALUE!</v>
      </c>
    </row>
    <row r="25" spans="1:8" x14ac:dyDescent="0.25">
      <c r="A25" s="3">
        <v>44604</v>
      </c>
      <c r="B25" t="s">
        <v>90</v>
      </c>
      <c r="C25" t="s">
        <v>1408</v>
      </c>
      <c r="D25" t="s">
        <v>5</v>
      </c>
      <c r="E25" t="s">
        <v>895</v>
      </c>
      <c r="F25" t="s">
        <v>605</v>
      </c>
      <c r="H25" t="e">
        <f>INT(LEFT(_5_HOUSTON[[#This Row],[Result]],FIND("-",_5_HOUSTON[[#This Row],[Result]])-1))</f>
        <v>#VALUE!</v>
      </c>
    </row>
    <row r="26" spans="1:8" x14ac:dyDescent="0.25">
      <c r="A26" s="3">
        <v>44609</v>
      </c>
      <c r="B26" t="s">
        <v>287</v>
      </c>
      <c r="C26" t="s">
        <v>1224</v>
      </c>
      <c r="D26" t="s">
        <v>5</v>
      </c>
      <c r="E26" t="s">
        <v>897</v>
      </c>
      <c r="F26" t="s">
        <v>607</v>
      </c>
      <c r="H26" t="e">
        <f>INT(LEFT(_5_HOUSTON[[#This Row],[Result]],FIND("-",_5_HOUSTON[[#This Row],[Result]])-1))</f>
        <v>#VALUE!</v>
      </c>
    </row>
    <row r="27" spans="1:8" x14ac:dyDescent="0.25">
      <c r="A27" s="3">
        <v>44612</v>
      </c>
      <c r="B27" t="s">
        <v>365</v>
      </c>
      <c r="C27" t="s">
        <v>1058</v>
      </c>
      <c r="D27" t="s">
        <v>6</v>
      </c>
      <c r="E27" t="s">
        <v>899</v>
      </c>
      <c r="F27" t="s">
        <v>610</v>
      </c>
      <c r="H27" t="e">
        <f>INT(LEFT(_5_HOUSTON[[#This Row],[Result]],FIND("-",_5_HOUSTON[[#This Row],[Result]])-1))</f>
        <v>#VALUE!</v>
      </c>
    </row>
    <row r="28" spans="1:8" x14ac:dyDescent="0.25">
      <c r="A28" s="3">
        <v>44615</v>
      </c>
      <c r="B28" t="s">
        <v>148</v>
      </c>
      <c r="C28" t="s">
        <v>1812</v>
      </c>
      <c r="D28" t="s">
        <v>6</v>
      </c>
      <c r="E28" t="s">
        <v>901</v>
      </c>
      <c r="F28" t="s">
        <v>833</v>
      </c>
      <c r="H28" t="e">
        <f>INT(LEFT(_5_HOUSTON[[#This Row],[Result]],FIND("-",_5_HOUSTON[[#This Row],[Result]])-1))</f>
        <v>#VALUE!</v>
      </c>
    </row>
    <row r="29" spans="1:8" x14ac:dyDescent="0.25">
      <c r="A29" s="3">
        <v>44619</v>
      </c>
      <c r="B29" t="s">
        <v>120</v>
      </c>
      <c r="C29" t="s">
        <v>1548</v>
      </c>
      <c r="D29" t="s">
        <v>5</v>
      </c>
      <c r="E29" t="s">
        <v>1061</v>
      </c>
      <c r="F29" t="s">
        <v>879</v>
      </c>
      <c r="H29" t="e">
        <f>INT(LEFT(_5_HOUSTON[[#This Row],[Result]],FIND("-",_5_HOUSTON[[#This Row],[Result]])-1))</f>
        <v>#VALUE!</v>
      </c>
    </row>
    <row r="30" spans="1:8" x14ac:dyDescent="0.25">
      <c r="A30" s="3">
        <v>44621</v>
      </c>
      <c r="B30" t="s">
        <v>305</v>
      </c>
      <c r="C30" t="s">
        <v>2388</v>
      </c>
      <c r="D30" t="s">
        <v>5</v>
      </c>
      <c r="E30" t="s">
        <v>1062</v>
      </c>
      <c r="F30" t="s">
        <v>881</v>
      </c>
      <c r="H30" t="e">
        <f>INT(LEFT(_5_HOUSTON[[#This Row],[Result]],FIND("-",_5_HOUSTON[[#This Row],[Result]])-1))</f>
        <v>#VALUE!</v>
      </c>
    </row>
    <row r="31" spans="1:8" x14ac:dyDescent="0.25">
      <c r="A31" s="3">
        <v>44623</v>
      </c>
      <c r="B31" t="s">
        <v>414</v>
      </c>
      <c r="C31" t="s">
        <v>2389</v>
      </c>
      <c r="D31" t="s">
        <v>5</v>
      </c>
      <c r="E31" t="s">
        <v>1063</v>
      </c>
      <c r="F31" t="s">
        <v>883</v>
      </c>
      <c r="H31" t="e">
        <f>INT(LEFT(_5_HOUSTON[[#This Row],[Result]],FIND("-",_5_HOUSTON[[#This Row],[Result]])-1))</f>
        <v>#VALUE!</v>
      </c>
    </row>
    <row r="32" spans="1:8" x14ac:dyDescent="0.25">
      <c r="A32" s="3">
        <v>44626</v>
      </c>
      <c r="B32" t="s">
        <v>90</v>
      </c>
      <c r="C32" t="s">
        <v>1917</v>
      </c>
      <c r="D32" t="s">
        <v>6</v>
      </c>
      <c r="E32" t="s">
        <v>1953</v>
      </c>
      <c r="F32" t="s">
        <v>1053</v>
      </c>
      <c r="H32" t="e">
        <f>INT(LEFT(_5_HOUSTON[[#This Row],[Result]],FIND("-",_5_HOUSTON[[#This Row],[Result]])-1))</f>
        <v>#VALUE!</v>
      </c>
    </row>
    <row r="33" spans="1:8" x14ac:dyDescent="0.25">
      <c r="A33" s="3">
        <v>44631</v>
      </c>
      <c r="B33" t="s">
        <v>305</v>
      </c>
      <c r="C33" t="s">
        <v>1695</v>
      </c>
      <c r="D33" t="s">
        <v>661</v>
      </c>
      <c r="E33" t="s">
        <v>2109</v>
      </c>
      <c r="F33" t="s">
        <v>1054</v>
      </c>
      <c r="H33" t="e">
        <f>INT(LEFT(_5_HOUSTON[[#This Row],[Result]],FIND("-",_5_HOUSTON[[#This Row],[Result]])-1))</f>
        <v>#VALUE!</v>
      </c>
    </row>
    <row r="34" spans="1:8" x14ac:dyDescent="0.25">
      <c r="A34" s="3">
        <v>44632</v>
      </c>
      <c r="B34" t="s">
        <v>148</v>
      </c>
      <c r="C34" t="s">
        <v>1569</v>
      </c>
      <c r="D34" t="s">
        <v>661</v>
      </c>
      <c r="E34" t="s">
        <v>2221</v>
      </c>
      <c r="F34" t="s">
        <v>888</v>
      </c>
      <c r="H34" t="e">
        <f>INT(LEFT(_5_HOUSTON[[#This Row],[Result]],FIND("-",_5_HOUSTON[[#This Row],[Result]])-1))</f>
        <v>#VALUE!</v>
      </c>
    </row>
    <row r="35" spans="1:8" x14ac:dyDescent="0.25">
      <c r="A35" s="3">
        <v>44633</v>
      </c>
      <c r="B35" t="s">
        <v>90</v>
      </c>
      <c r="C35" t="s">
        <v>2388</v>
      </c>
      <c r="D35" t="s">
        <v>661</v>
      </c>
      <c r="E35" t="s">
        <v>2262</v>
      </c>
      <c r="F35" t="s">
        <v>890</v>
      </c>
      <c r="H35" t="e">
        <f>INT(LEFT(_5_HOUSTON[[#This Row],[Result]],FIND("-",_5_HOUSTON[[#This Row],[Result]])-1))</f>
        <v>#VALUE!</v>
      </c>
    </row>
    <row r="36" spans="1:8" x14ac:dyDescent="0.25">
      <c r="A36" s="3">
        <v>44638</v>
      </c>
      <c r="B36" t="s">
        <v>42</v>
      </c>
      <c r="C36" t="s">
        <v>1997</v>
      </c>
      <c r="D36" t="s">
        <v>661</v>
      </c>
      <c r="E36" t="s">
        <v>2390</v>
      </c>
      <c r="F36" t="s">
        <v>890</v>
      </c>
      <c r="H36">
        <v>82</v>
      </c>
    </row>
    <row r="37" spans="1:8" x14ac:dyDescent="0.25">
      <c r="A37" s="3">
        <v>44640</v>
      </c>
      <c r="B37" t="s">
        <v>80</v>
      </c>
      <c r="C37" t="s">
        <v>1320</v>
      </c>
      <c r="D37" t="s">
        <v>661</v>
      </c>
      <c r="E37" t="s">
        <v>2391</v>
      </c>
      <c r="F37" t="s">
        <v>890</v>
      </c>
      <c r="H37">
        <v>68</v>
      </c>
    </row>
    <row r="38" spans="1:8" x14ac:dyDescent="0.25">
      <c r="A38" s="3">
        <v>44644</v>
      </c>
      <c r="B38" t="s">
        <v>12</v>
      </c>
      <c r="C38" t="s">
        <v>945</v>
      </c>
      <c r="D38" t="s">
        <v>661</v>
      </c>
      <c r="E38" t="s">
        <v>2392</v>
      </c>
      <c r="F38" t="s">
        <v>890</v>
      </c>
      <c r="H38">
        <v>72</v>
      </c>
    </row>
    <row r="39" spans="1:8" x14ac:dyDescent="0.25">
      <c r="A39" s="3">
        <v>44646</v>
      </c>
      <c r="B39" t="s">
        <v>159</v>
      </c>
      <c r="C39" t="s">
        <v>2393</v>
      </c>
      <c r="D39" t="s">
        <v>661</v>
      </c>
      <c r="E39" t="s">
        <v>2374</v>
      </c>
      <c r="F39" t="s">
        <v>890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7BECE-FE5A-4223-BC7A-2FCE6AF2A499}">
  <dimension ref="A1:H38"/>
  <sheetViews>
    <sheetView topLeftCell="A5" workbookViewId="0">
      <selection activeCell="H38" sqref="H38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299</v>
      </c>
      <c r="C2" t="s">
        <v>1070</v>
      </c>
      <c r="D2" t="s">
        <v>5</v>
      </c>
      <c r="E2" t="s">
        <v>608</v>
      </c>
      <c r="F2" t="s">
        <v>588</v>
      </c>
      <c r="H2" t="e">
        <f>INT(LEFT(_4_ARKANSAS[[#This Row],[Result]],FIND("-",_4_ARKANSAS[[#This Row],[Result]])-1))</f>
        <v>#VALUE!</v>
      </c>
    </row>
    <row r="3" spans="1:8" x14ac:dyDescent="0.25">
      <c r="A3" s="3">
        <v>44878</v>
      </c>
      <c r="B3" t="s">
        <v>391</v>
      </c>
      <c r="C3" t="s">
        <v>1285</v>
      </c>
      <c r="D3" t="s">
        <v>5</v>
      </c>
      <c r="E3" t="s">
        <v>611</v>
      </c>
      <c r="F3" t="s">
        <v>588</v>
      </c>
      <c r="H3" t="e">
        <f>INT(LEFT(_4_ARKANSAS[[#This Row],[Result]],FIND("-",_4_ARKANSAS[[#This Row],[Result]])-1))</f>
        <v>#VALUE!</v>
      </c>
    </row>
    <row r="4" spans="1:8" x14ac:dyDescent="0.25">
      <c r="A4" s="3">
        <v>44882</v>
      </c>
      <c r="B4" t="s">
        <v>113</v>
      </c>
      <c r="C4" t="s">
        <v>1376</v>
      </c>
      <c r="D4" t="s">
        <v>5</v>
      </c>
      <c r="E4" t="s">
        <v>658</v>
      </c>
      <c r="F4" t="s">
        <v>588</v>
      </c>
      <c r="H4" t="e">
        <f>INT(LEFT(_4_ARKANSAS[[#This Row],[Result]],FIND("-",_4_ARKANSAS[[#This Row],[Result]])-1))</f>
        <v>#VALUE!</v>
      </c>
    </row>
    <row r="5" spans="1:8" x14ac:dyDescent="0.25">
      <c r="A5" s="3">
        <v>44887</v>
      </c>
      <c r="B5" t="s">
        <v>340</v>
      </c>
      <c r="C5" t="s">
        <v>1267</v>
      </c>
      <c r="D5" t="s">
        <v>661</v>
      </c>
      <c r="E5" t="s">
        <v>868</v>
      </c>
      <c r="F5" t="s">
        <v>588</v>
      </c>
      <c r="H5" t="e">
        <f>INT(LEFT(_4_ARKANSAS[[#This Row],[Result]],FIND("-",_4_ARKANSAS[[#This Row],[Result]])-1))</f>
        <v>#VALUE!</v>
      </c>
    </row>
    <row r="6" spans="1:8" x14ac:dyDescent="0.25">
      <c r="A6" s="3">
        <v>44888</v>
      </c>
      <c r="B6" t="s">
        <v>305</v>
      </c>
      <c r="C6" t="s">
        <v>1133</v>
      </c>
      <c r="D6" t="s">
        <v>661</v>
      </c>
      <c r="E6" t="s">
        <v>914</v>
      </c>
      <c r="F6" t="s">
        <v>588</v>
      </c>
      <c r="H6" t="e">
        <f>INT(LEFT(_4_ARKANSAS[[#This Row],[Result]],FIND("-",_4_ARKANSAS[[#This Row],[Result]])-1))</f>
        <v>#VALUE!</v>
      </c>
    </row>
    <row r="7" spans="1:8" x14ac:dyDescent="0.25">
      <c r="A7" s="3">
        <v>44893</v>
      </c>
      <c r="B7" t="s">
        <v>205</v>
      </c>
      <c r="C7" t="s">
        <v>1122</v>
      </c>
      <c r="D7" t="s">
        <v>5</v>
      </c>
      <c r="E7" t="s">
        <v>916</v>
      </c>
      <c r="F7" t="s">
        <v>588</v>
      </c>
      <c r="H7" t="e">
        <f>INT(LEFT(_4_ARKANSAS[[#This Row],[Result]],FIND("-",_4_ARKANSAS[[#This Row],[Result]])-1))</f>
        <v>#VALUE!</v>
      </c>
    </row>
    <row r="8" spans="1:8" x14ac:dyDescent="0.25">
      <c r="A8" s="3">
        <v>44896</v>
      </c>
      <c r="B8" t="s">
        <v>259</v>
      </c>
      <c r="C8" t="s">
        <v>1106</v>
      </c>
      <c r="D8" t="s">
        <v>5</v>
      </c>
      <c r="E8" t="s">
        <v>918</v>
      </c>
      <c r="F8" t="s">
        <v>588</v>
      </c>
      <c r="H8" t="e">
        <f>INT(LEFT(_4_ARKANSAS[[#This Row],[Result]],FIND("-",_4_ARKANSAS[[#This Row],[Result]])-1))</f>
        <v>#VALUE!</v>
      </c>
    </row>
    <row r="9" spans="1:8" x14ac:dyDescent="0.25">
      <c r="A9" s="3">
        <v>44899</v>
      </c>
      <c r="B9" t="s">
        <v>469</v>
      </c>
      <c r="C9" t="s">
        <v>2401</v>
      </c>
      <c r="D9" t="s">
        <v>5</v>
      </c>
      <c r="E9" t="s">
        <v>920</v>
      </c>
      <c r="F9" t="s">
        <v>588</v>
      </c>
      <c r="H9" t="e">
        <f>INT(LEFT(_4_ARKANSAS[[#This Row],[Result]],FIND("-",_4_ARKANSAS[[#This Row],[Result]])-1))</f>
        <v>#VALUE!</v>
      </c>
    </row>
    <row r="10" spans="1:8" x14ac:dyDescent="0.25">
      <c r="A10" s="3">
        <v>44902</v>
      </c>
      <c r="B10" t="s">
        <v>280</v>
      </c>
      <c r="C10" t="s">
        <v>1569</v>
      </c>
      <c r="D10" t="s">
        <v>5</v>
      </c>
      <c r="E10" t="s">
        <v>922</v>
      </c>
      <c r="F10" t="s">
        <v>588</v>
      </c>
      <c r="H10" t="e">
        <f>INT(LEFT(_4_ARKANSAS[[#This Row],[Result]],FIND("-",_4_ARKANSAS[[#This Row],[Result]])-1))</f>
        <v>#VALUE!</v>
      </c>
    </row>
    <row r="11" spans="1:8" x14ac:dyDescent="0.25">
      <c r="A11" s="3">
        <v>44906</v>
      </c>
      <c r="B11" t="s">
        <v>363</v>
      </c>
      <c r="C11" t="s">
        <v>2402</v>
      </c>
      <c r="D11" t="s">
        <v>661</v>
      </c>
      <c r="E11" t="s">
        <v>872</v>
      </c>
      <c r="F11" t="s">
        <v>588</v>
      </c>
      <c r="H11" t="e">
        <f>INT(LEFT(_4_ARKANSAS[[#This Row],[Result]],FIND("-",_4_ARKANSAS[[#This Row],[Result]])-1))</f>
        <v>#VALUE!</v>
      </c>
    </row>
    <row r="12" spans="1:8" x14ac:dyDescent="0.25">
      <c r="A12" s="3">
        <v>44913</v>
      </c>
      <c r="B12" t="s">
        <v>66</v>
      </c>
      <c r="C12" t="s">
        <v>2403</v>
      </c>
      <c r="D12" t="s">
        <v>661</v>
      </c>
      <c r="E12" t="s">
        <v>605</v>
      </c>
      <c r="F12" t="s">
        <v>588</v>
      </c>
      <c r="H12" t="e">
        <f>INT(LEFT(_4_ARKANSAS[[#This Row],[Result]],FIND("-",_4_ARKANSAS[[#This Row],[Result]])-1))</f>
        <v>#VALUE!</v>
      </c>
    </row>
    <row r="13" spans="1:8" x14ac:dyDescent="0.25">
      <c r="A13" s="3">
        <v>44916</v>
      </c>
      <c r="B13" t="s">
        <v>436</v>
      </c>
      <c r="C13" t="s">
        <v>1483</v>
      </c>
      <c r="D13" t="s">
        <v>5</v>
      </c>
      <c r="E13" t="s">
        <v>607</v>
      </c>
      <c r="F13" t="s">
        <v>588</v>
      </c>
      <c r="H13" t="e">
        <f>INT(LEFT(_4_ARKANSAS[[#This Row],[Result]],FIND("-",_4_ARKANSAS[[#This Row],[Result]])-1))</f>
        <v>#VALUE!</v>
      </c>
    </row>
    <row r="14" spans="1:8" x14ac:dyDescent="0.25">
      <c r="A14" s="3">
        <v>44924</v>
      </c>
      <c r="B14" t="s">
        <v>243</v>
      </c>
      <c r="C14" t="s">
        <v>1519</v>
      </c>
      <c r="D14" t="s">
        <v>6</v>
      </c>
      <c r="E14" t="s">
        <v>689</v>
      </c>
      <c r="F14" t="s">
        <v>587</v>
      </c>
      <c r="H14" t="e">
        <f>INT(LEFT(_4_ARKANSAS[[#This Row],[Result]],FIND("-",_4_ARKANSAS[[#This Row],[Result]])-1))</f>
        <v>#VALUE!</v>
      </c>
    </row>
    <row r="15" spans="1:8" x14ac:dyDescent="0.25">
      <c r="A15" s="3">
        <v>44565</v>
      </c>
      <c r="B15" t="s">
        <v>304</v>
      </c>
      <c r="C15" t="s">
        <v>1640</v>
      </c>
      <c r="D15" t="s">
        <v>5</v>
      </c>
      <c r="E15" t="s">
        <v>769</v>
      </c>
      <c r="F15" t="s">
        <v>590</v>
      </c>
      <c r="H15" t="e">
        <f>INT(LEFT(_4_ARKANSAS[[#This Row],[Result]],FIND("-",_4_ARKANSAS[[#This Row],[Result]])-1))</f>
        <v>#VALUE!</v>
      </c>
    </row>
    <row r="16" spans="1:8" x14ac:dyDescent="0.25">
      <c r="A16" s="3">
        <v>44569</v>
      </c>
      <c r="B16" t="s">
        <v>212</v>
      </c>
      <c r="C16" t="s">
        <v>1847</v>
      </c>
      <c r="D16" t="s">
        <v>6</v>
      </c>
      <c r="E16" t="s">
        <v>999</v>
      </c>
      <c r="F16" t="s">
        <v>1345</v>
      </c>
      <c r="H16" t="e">
        <f>INT(LEFT(_4_ARKANSAS[[#This Row],[Result]],FIND("-",_4_ARKANSAS[[#This Row],[Result]])-1))</f>
        <v>#VALUE!</v>
      </c>
    </row>
    <row r="17" spans="1:8" x14ac:dyDescent="0.25">
      <c r="A17" s="3">
        <v>44573</v>
      </c>
      <c r="B17" t="s">
        <v>476</v>
      </c>
      <c r="C17" t="s">
        <v>2404</v>
      </c>
      <c r="D17" t="s">
        <v>5</v>
      </c>
      <c r="E17" t="s">
        <v>617</v>
      </c>
      <c r="F17" t="s">
        <v>788</v>
      </c>
      <c r="H17" t="e">
        <f>INT(LEFT(_4_ARKANSAS[[#This Row],[Result]],FIND("-",_4_ARKANSAS[[#This Row],[Result]])-1))</f>
        <v>#VALUE!</v>
      </c>
    </row>
    <row r="18" spans="1:8" x14ac:dyDescent="0.25">
      <c r="A18" s="3">
        <v>44576</v>
      </c>
      <c r="B18" t="s">
        <v>189</v>
      </c>
      <c r="C18" t="s">
        <v>1240</v>
      </c>
      <c r="D18" t="s">
        <v>6</v>
      </c>
      <c r="E18" t="s">
        <v>772</v>
      </c>
      <c r="F18" t="s">
        <v>618</v>
      </c>
      <c r="H18" t="e">
        <f>INT(LEFT(_4_ARKANSAS[[#This Row],[Result]],FIND("-",_4_ARKANSAS[[#This Row],[Result]])-1))</f>
        <v>#VALUE!</v>
      </c>
    </row>
    <row r="19" spans="1:8" x14ac:dyDescent="0.25">
      <c r="A19" s="3">
        <v>44579</v>
      </c>
      <c r="B19" t="s">
        <v>285</v>
      </c>
      <c r="C19" t="s">
        <v>1145</v>
      </c>
      <c r="D19" t="s">
        <v>5</v>
      </c>
      <c r="E19" t="s">
        <v>838</v>
      </c>
      <c r="F19" t="s">
        <v>801</v>
      </c>
      <c r="H19" t="e">
        <f>INT(LEFT(_4_ARKANSAS[[#This Row],[Result]],FIND("-",_4_ARKANSAS[[#This Row],[Result]])-1))</f>
        <v>#VALUE!</v>
      </c>
    </row>
    <row r="20" spans="1:8" x14ac:dyDescent="0.25">
      <c r="A20" s="3">
        <v>44583</v>
      </c>
      <c r="B20" t="s">
        <v>212</v>
      </c>
      <c r="C20" t="s">
        <v>1521</v>
      </c>
      <c r="D20" t="s">
        <v>5</v>
      </c>
      <c r="E20" t="s">
        <v>840</v>
      </c>
      <c r="F20" t="s">
        <v>774</v>
      </c>
      <c r="H20" t="e">
        <f>INT(LEFT(_4_ARKANSAS[[#This Row],[Result]],FIND("-",_4_ARKANSAS[[#This Row],[Result]])-1))</f>
        <v>#VALUE!</v>
      </c>
    </row>
    <row r="21" spans="1:8" x14ac:dyDescent="0.25">
      <c r="A21" s="3">
        <v>44587</v>
      </c>
      <c r="B21" t="s">
        <v>354</v>
      </c>
      <c r="C21" t="s">
        <v>1437</v>
      </c>
      <c r="D21" t="s">
        <v>6</v>
      </c>
      <c r="E21" t="s">
        <v>842</v>
      </c>
      <c r="F21" t="s">
        <v>682</v>
      </c>
      <c r="H21" t="e">
        <f>INT(LEFT(_4_ARKANSAS[[#This Row],[Result]],FIND("-",_4_ARKANSAS[[#This Row],[Result]])-1))</f>
        <v>#VALUE!</v>
      </c>
    </row>
    <row r="22" spans="1:8" x14ac:dyDescent="0.25">
      <c r="A22" s="3">
        <v>44590</v>
      </c>
      <c r="B22" t="s">
        <v>366</v>
      </c>
      <c r="C22" t="s">
        <v>625</v>
      </c>
      <c r="D22" t="s">
        <v>5</v>
      </c>
      <c r="E22" t="s">
        <v>844</v>
      </c>
      <c r="F22" t="s">
        <v>682</v>
      </c>
      <c r="H22" t="e">
        <f>INT(LEFT(_4_ARKANSAS[[#This Row],[Result]],FIND("-",_4_ARKANSAS[[#This Row],[Result]])-1))</f>
        <v>#VALUE!</v>
      </c>
    </row>
    <row r="23" spans="1:8" x14ac:dyDescent="0.25">
      <c r="A23" s="3">
        <v>44594</v>
      </c>
      <c r="B23" t="s">
        <v>274</v>
      </c>
      <c r="C23" t="s">
        <v>2405</v>
      </c>
      <c r="D23" t="s">
        <v>6</v>
      </c>
      <c r="E23" t="s">
        <v>1121</v>
      </c>
      <c r="F23" t="s">
        <v>683</v>
      </c>
      <c r="H23" t="e">
        <f>INT(LEFT(_4_ARKANSAS[[#This Row],[Result]],FIND("-",_4_ARKANSAS[[#This Row],[Result]])-1))</f>
        <v>#VALUE!</v>
      </c>
    </row>
    <row r="24" spans="1:8" x14ac:dyDescent="0.25">
      <c r="A24" s="3">
        <v>44597</v>
      </c>
      <c r="B24" t="s">
        <v>243</v>
      </c>
      <c r="C24" t="s">
        <v>1749</v>
      </c>
      <c r="D24" t="s">
        <v>5</v>
      </c>
      <c r="E24" t="s">
        <v>1123</v>
      </c>
      <c r="F24" t="s">
        <v>684</v>
      </c>
      <c r="H24" t="e">
        <f>INT(LEFT(_4_ARKANSAS[[#This Row],[Result]],FIND("-",_4_ARKANSAS[[#This Row],[Result]])-1))</f>
        <v>#VALUE!</v>
      </c>
    </row>
    <row r="25" spans="1:8" x14ac:dyDescent="0.25">
      <c r="A25" s="3">
        <v>44600</v>
      </c>
      <c r="B25" t="s">
        <v>32</v>
      </c>
      <c r="C25" t="s">
        <v>606</v>
      </c>
      <c r="D25" t="s">
        <v>5</v>
      </c>
      <c r="E25" t="s">
        <v>1125</v>
      </c>
      <c r="F25" t="s">
        <v>669</v>
      </c>
      <c r="H25" t="e">
        <f>INT(LEFT(_4_ARKANSAS[[#This Row],[Result]],FIND("-",_4_ARKANSAS[[#This Row],[Result]])-1))</f>
        <v>#VALUE!</v>
      </c>
    </row>
    <row r="26" spans="1:8" x14ac:dyDescent="0.25">
      <c r="A26" s="3">
        <v>44604</v>
      </c>
      <c r="B26" t="s">
        <v>26</v>
      </c>
      <c r="C26" t="s">
        <v>1461</v>
      </c>
      <c r="D26" t="s">
        <v>6</v>
      </c>
      <c r="E26" t="s">
        <v>1127</v>
      </c>
      <c r="F26" t="s">
        <v>1073</v>
      </c>
      <c r="H26" t="e">
        <f>INT(LEFT(_4_ARKANSAS[[#This Row],[Result]],FIND("-",_4_ARKANSAS[[#This Row],[Result]])-1))</f>
        <v>#VALUE!</v>
      </c>
    </row>
    <row r="27" spans="1:8" x14ac:dyDescent="0.25">
      <c r="A27" s="3">
        <v>44607</v>
      </c>
      <c r="B27" t="s">
        <v>476</v>
      </c>
      <c r="C27" t="s">
        <v>2406</v>
      </c>
      <c r="D27" t="s">
        <v>6</v>
      </c>
      <c r="E27" t="s">
        <v>1128</v>
      </c>
      <c r="F27" t="s">
        <v>672</v>
      </c>
      <c r="H27" t="e">
        <f>INT(LEFT(_4_ARKANSAS[[#This Row],[Result]],FIND("-",_4_ARKANSAS[[#This Row],[Result]])-1))</f>
        <v>#VALUE!</v>
      </c>
    </row>
    <row r="28" spans="1:8" x14ac:dyDescent="0.25">
      <c r="A28" s="3">
        <v>44611</v>
      </c>
      <c r="B28" t="s">
        <v>167</v>
      </c>
      <c r="C28" t="s">
        <v>2407</v>
      </c>
      <c r="D28" t="s">
        <v>5</v>
      </c>
      <c r="E28" t="s">
        <v>1130</v>
      </c>
      <c r="F28" t="s">
        <v>769</v>
      </c>
      <c r="H28" t="e">
        <f>INT(LEFT(_4_ARKANSAS[[#This Row],[Result]],FIND("-",_4_ARKANSAS[[#This Row],[Result]])-1))</f>
        <v>#VALUE!</v>
      </c>
    </row>
    <row r="29" spans="1:8" x14ac:dyDescent="0.25">
      <c r="A29" s="3">
        <v>44614</v>
      </c>
      <c r="B29" t="s">
        <v>271</v>
      </c>
      <c r="C29" t="s">
        <v>1759</v>
      </c>
      <c r="D29" t="s">
        <v>6</v>
      </c>
      <c r="E29" t="s">
        <v>1131</v>
      </c>
      <c r="F29" t="s">
        <v>616</v>
      </c>
      <c r="H29" t="e">
        <f>INT(LEFT(_4_ARKANSAS[[#This Row],[Result]],FIND("-",_4_ARKANSAS[[#This Row],[Result]])-1))</f>
        <v>#VALUE!</v>
      </c>
    </row>
    <row r="30" spans="1:8" x14ac:dyDescent="0.25">
      <c r="A30" s="3">
        <v>44618</v>
      </c>
      <c r="B30" t="s">
        <v>22</v>
      </c>
      <c r="C30" t="s">
        <v>1538</v>
      </c>
      <c r="D30" t="s">
        <v>5</v>
      </c>
      <c r="E30" t="s">
        <v>905</v>
      </c>
      <c r="F30" t="s">
        <v>784</v>
      </c>
      <c r="H30" t="e">
        <f>INT(LEFT(_4_ARKANSAS[[#This Row],[Result]],FIND("-",_4_ARKANSAS[[#This Row],[Result]])-1))</f>
        <v>#VALUE!</v>
      </c>
    </row>
    <row r="31" spans="1:8" x14ac:dyDescent="0.25">
      <c r="A31" s="3">
        <v>44622</v>
      </c>
      <c r="B31" t="s">
        <v>189</v>
      </c>
      <c r="C31" t="s">
        <v>1595</v>
      </c>
      <c r="D31" t="s">
        <v>5</v>
      </c>
      <c r="E31" t="s">
        <v>907</v>
      </c>
      <c r="F31" t="s">
        <v>699</v>
      </c>
      <c r="H31" t="e">
        <f>INT(LEFT(_4_ARKANSAS[[#This Row],[Result]],FIND("-",_4_ARKANSAS[[#This Row],[Result]])-1))</f>
        <v>#VALUE!</v>
      </c>
    </row>
    <row r="32" spans="1:8" x14ac:dyDescent="0.25">
      <c r="A32" s="3">
        <v>44625</v>
      </c>
      <c r="B32" t="s">
        <v>167</v>
      </c>
      <c r="C32" t="s">
        <v>2032</v>
      </c>
      <c r="D32" t="s">
        <v>6</v>
      </c>
      <c r="E32" t="s">
        <v>1280</v>
      </c>
      <c r="F32" t="s">
        <v>838</v>
      </c>
      <c r="H32" t="e">
        <f>INT(LEFT(_4_ARKANSAS[[#This Row],[Result]],FIND("-",_4_ARKANSAS[[#This Row],[Result]])-1))</f>
        <v>#VALUE!</v>
      </c>
    </row>
    <row r="33" spans="1:8" x14ac:dyDescent="0.25">
      <c r="A33" s="3">
        <v>44631</v>
      </c>
      <c r="B33" t="s">
        <v>189</v>
      </c>
      <c r="C33" t="s">
        <v>1208</v>
      </c>
      <c r="D33" t="s">
        <v>661</v>
      </c>
      <c r="E33" t="s">
        <v>1282</v>
      </c>
      <c r="F33" t="s">
        <v>840</v>
      </c>
      <c r="H33" t="e">
        <f>INT(LEFT(_4_ARKANSAS[[#This Row],[Result]],FIND("-",_4_ARKANSAS[[#This Row],[Result]])-1))</f>
        <v>#VALUE!</v>
      </c>
    </row>
    <row r="34" spans="1:8" x14ac:dyDescent="0.25">
      <c r="A34" s="3">
        <v>44632</v>
      </c>
      <c r="B34" t="s">
        <v>212</v>
      </c>
      <c r="C34" t="s">
        <v>1716</v>
      </c>
      <c r="D34" t="s">
        <v>661</v>
      </c>
      <c r="E34" t="s">
        <v>2196</v>
      </c>
      <c r="F34" t="s">
        <v>681</v>
      </c>
      <c r="H34" t="e">
        <f>INT(LEFT(_4_ARKANSAS[[#This Row],[Result]],FIND("-",_4_ARKANSAS[[#This Row],[Result]])-1))</f>
        <v>#VALUE!</v>
      </c>
    </row>
    <row r="35" spans="1:8" x14ac:dyDescent="0.25">
      <c r="A35" s="3">
        <v>44637</v>
      </c>
      <c r="B35" t="s">
        <v>152</v>
      </c>
      <c r="C35" t="s">
        <v>1582</v>
      </c>
      <c r="D35" t="s">
        <v>661</v>
      </c>
      <c r="E35" t="s">
        <v>2408</v>
      </c>
      <c r="F35" t="s">
        <v>681</v>
      </c>
      <c r="H35">
        <v>75</v>
      </c>
    </row>
    <row r="36" spans="1:8" x14ac:dyDescent="0.25">
      <c r="A36" s="3">
        <v>44639</v>
      </c>
      <c r="B36" t="s">
        <v>223</v>
      </c>
      <c r="C36" t="s">
        <v>2409</v>
      </c>
      <c r="D36" t="s">
        <v>661</v>
      </c>
      <c r="E36" t="s">
        <v>2410</v>
      </c>
      <c r="F36" t="s">
        <v>681</v>
      </c>
      <c r="H36">
        <v>53</v>
      </c>
    </row>
    <row r="37" spans="1:8" x14ac:dyDescent="0.25">
      <c r="A37" s="3">
        <v>44644</v>
      </c>
      <c r="B37" t="s">
        <v>8</v>
      </c>
      <c r="C37" t="s">
        <v>1136</v>
      </c>
      <c r="D37" t="s">
        <v>661</v>
      </c>
      <c r="E37" t="s">
        <v>2411</v>
      </c>
      <c r="F37" t="s">
        <v>681</v>
      </c>
      <c r="H37">
        <v>74</v>
      </c>
    </row>
    <row r="38" spans="1:8" x14ac:dyDescent="0.25">
      <c r="A38" s="3">
        <v>44646</v>
      </c>
      <c r="B38" t="s">
        <v>24</v>
      </c>
      <c r="C38" t="s">
        <v>1419</v>
      </c>
      <c r="D38" t="s">
        <v>661</v>
      </c>
      <c r="E38" t="s">
        <v>2362</v>
      </c>
      <c r="F38" t="s">
        <v>681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29E51-3C98-4485-9636-1B46F3EC916F}">
  <dimension ref="A1:H30"/>
  <sheetViews>
    <sheetView workbookViewId="0">
      <selection activeCell="J31" sqref="J31"/>
    </sheetView>
  </sheetViews>
  <sheetFormatPr defaultRowHeight="15" x14ac:dyDescent="0.25"/>
  <cols>
    <col min="1" max="1" width="10.7109375" bestFit="1" customWidth="1"/>
    <col min="2" max="2" width="2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1331</v>
      </c>
      <c r="C2" t="s">
        <v>1332</v>
      </c>
      <c r="D2" t="s">
        <v>5</v>
      </c>
      <c r="E2" t="s">
        <v>608</v>
      </c>
      <c r="F2" t="s">
        <v>588</v>
      </c>
      <c r="H2" t="e">
        <f>INT(LEFT(_16_GEORGIA_STATE[[#This Row],[Result]],FIND("-",_16_GEORGIA_STATE[[#This Row],[Result]])-1))</f>
        <v>#VALUE!</v>
      </c>
    </row>
    <row r="3" spans="1:8" x14ac:dyDescent="0.25">
      <c r="A3" s="3">
        <v>44877</v>
      </c>
      <c r="B3" t="s">
        <v>465</v>
      </c>
      <c r="C3" t="s">
        <v>1333</v>
      </c>
      <c r="D3" t="s">
        <v>5</v>
      </c>
      <c r="E3" t="s">
        <v>611</v>
      </c>
      <c r="F3" t="s">
        <v>588</v>
      </c>
      <c r="H3" t="e">
        <f>INT(LEFT(_16_GEORGIA_STATE[[#This Row],[Result]],FIND("-",_16_GEORGIA_STATE[[#This Row],[Result]])-1))</f>
        <v>#VALUE!</v>
      </c>
    </row>
    <row r="4" spans="1:8" x14ac:dyDescent="0.25">
      <c r="A4" s="3">
        <v>44881</v>
      </c>
      <c r="B4" t="s">
        <v>218</v>
      </c>
      <c r="C4" t="s">
        <v>1334</v>
      </c>
      <c r="D4" t="s">
        <v>6</v>
      </c>
      <c r="E4" t="s">
        <v>614</v>
      </c>
      <c r="F4" t="s">
        <v>588</v>
      </c>
      <c r="H4" t="e">
        <f>INT(LEFT(_16_GEORGIA_STATE[[#This Row],[Result]],FIND("-",_16_GEORGIA_STATE[[#This Row],[Result]])-1))</f>
        <v>#VALUE!</v>
      </c>
    </row>
    <row r="5" spans="1:8" x14ac:dyDescent="0.25">
      <c r="A5" s="3">
        <v>44885</v>
      </c>
      <c r="B5" t="s">
        <v>488</v>
      </c>
      <c r="C5" t="s">
        <v>690</v>
      </c>
      <c r="D5" t="s">
        <v>661</v>
      </c>
      <c r="E5" t="s">
        <v>659</v>
      </c>
      <c r="F5" t="s">
        <v>588</v>
      </c>
      <c r="H5" t="e">
        <f>INT(LEFT(_16_GEORGIA_STATE[[#This Row],[Result]],FIND("-",_16_GEORGIA_STATE[[#This Row],[Result]])-1))</f>
        <v>#VALUE!</v>
      </c>
    </row>
    <row r="6" spans="1:8" x14ac:dyDescent="0.25">
      <c r="A6" s="3">
        <v>44886</v>
      </c>
      <c r="B6" t="s">
        <v>382</v>
      </c>
      <c r="C6" t="s">
        <v>1335</v>
      </c>
      <c r="D6" t="s">
        <v>6</v>
      </c>
      <c r="E6" t="s">
        <v>662</v>
      </c>
      <c r="F6" t="s">
        <v>588</v>
      </c>
      <c r="H6" t="e">
        <f>INT(LEFT(_16_GEORGIA_STATE[[#This Row],[Result]],FIND("-",_16_GEORGIA_STATE[[#This Row],[Result]])-1))</f>
        <v>#VALUE!</v>
      </c>
    </row>
    <row r="7" spans="1:8" x14ac:dyDescent="0.25">
      <c r="A7" s="3">
        <v>44892</v>
      </c>
      <c r="B7" t="s">
        <v>402</v>
      </c>
      <c r="C7" t="s">
        <v>1336</v>
      </c>
      <c r="D7" t="s">
        <v>6</v>
      </c>
      <c r="E7" t="s">
        <v>596</v>
      </c>
      <c r="F7" t="s">
        <v>588</v>
      </c>
      <c r="H7" t="e">
        <f>INT(LEFT(_16_GEORGIA_STATE[[#This Row],[Result]],FIND("-",_16_GEORGIA_STATE[[#This Row],[Result]])-1))</f>
        <v>#VALUE!</v>
      </c>
    </row>
    <row r="8" spans="1:8" x14ac:dyDescent="0.25">
      <c r="A8" s="3">
        <v>44899</v>
      </c>
      <c r="B8" t="s">
        <v>299</v>
      </c>
      <c r="C8" t="s">
        <v>1337</v>
      </c>
      <c r="D8" t="s">
        <v>6</v>
      </c>
      <c r="E8" t="s">
        <v>774</v>
      </c>
      <c r="F8" t="s">
        <v>588</v>
      </c>
      <c r="H8" t="e">
        <f>INT(LEFT(_16_GEORGIA_STATE[[#This Row],[Result]],FIND("-",_16_GEORGIA_STATE[[#This Row],[Result]])-1))</f>
        <v>#VALUE!</v>
      </c>
    </row>
    <row r="9" spans="1:8" x14ac:dyDescent="0.25">
      <c r="A9" s="3">
        <v>44901</v>
      </c>
      <c r="B9" t="s">
        <v>1338</v>
      </c>
      <c r="C9" t="s">
        <v>1339</v>
      </c>
      <c r="D9" t="s">
        <v>5</v>
      </c>
      <c r="E9" t="s">
        <v>682</v>
      </c>
      <c r="F9" t="s">
        <v>588</v>
      </c>
      <c r="H9" t="e">
        <f>INT(LEFT(_16_GEORGIA_STATE[[#This Row],[Result]],FIND("-",_16_GEORGIA_STATE[[#This Row],[Result]])-1))</f>
        <v>#VALUE!</v>
      </c>
    </row>
    <row r="10" spans="1:8" x14ac:dyDescent="0.25">
      <c r="A10" s="3">
        <v>44909</v>
      </c>
      <c r="B10" t="s">
        <v>243</v>
      </c>
      <c r="C10" t="s">
        <v>1340</v>
      </c>
      <c r="D10" t="s">
        <v>6</v>
      </c>
      <c r="E10" t="s">
        <v>792</v>
      </c>
      <c r="F10" t="s">
        <v>588</v>
      </c>
      <c r="H10" t="e">
        <f>INT(LEFT(_16_GEORGIA_STATE[[#This Row],[Result]],FIND("-",_16_GEORGIA_STATE[[#This Row],[Result]])-1))</f>
        <v>#VALUE!</v>
      </c>
    </row>
    <row r="11" spans="1:8" x14ac:dyDescent="0.25">
      <c r="A11" s="3">
        <v>44913</v>
      </c>
      <c r="B11" t="s">
        <v>1341</v>
      </c>
      <c r="C11" t="s">
        <v>1342</v>
      </c>
      <c r="D11" t="s">
        <v>5</v>
      </c>
      <c r="E11" t="s">
        <v>794</v>
      </c>
      <c r="F11" t="s">
        <v>588</v>
      </c>
      <c r="H11" t="e">
        <f>INT(LEFT(_16_GEORGIA_STATE[[#This Row],[Result]],FIND("-",_16_GEORGIA_STATE[[#This Row],[Result]])-1))</f>
        <v>#VALUE!</v>
      </c>
    </row>
    <row r="12" spans="1:8" x14ac:dyDescent="0.25">
      <c r="A12" s="3">
        <v>44916</v>
      </c>
      <c r="B12" t="s">
        <v>409</v>
      </c>
      <c r="C12" t="s">
        <v>622</v>
      </c>
      <c r="D12" t="s">
        <v>661</v>
      </c>
      <c r="E12" t="s">
        <v>636</v>
      </c>
      <c r="F12" t="s">
        <v>588</v>
      </c>
      <c r="H12" t="e">
        <f>INT(LEFT(_16_GEORGIA_STATE[[#This Row],[Result]],FIND("-",_16_GEORGIA_STATE[[#This Row],[Result]])-1))</f>
        <v>#VALUE!</v>
      </c>
    </row>
    <row r="13" spans="1:8" x14ac:dyDescent="0.25">
      <c r="A13" s="3">
        <v>44567</v>
      </c>
      <c r="B13" t="s">
        <v>451</v>
      </c>
      <c r="C13" t="s">
        <v>674</v>
      </c>
      <c r="D13" t="s">
        <v>5</v>
      </c>
      <c r="E13" t="s">
        <v>1036</v>
      </c>
      <c r="F13" t="s">
        <v>587</v>
      </c>
      <c r="H13" t="e">
        <f>INT(LEFT(_16_GEORGIA_STATE[[#This Row],[Result]],FIND("-",_16_GEORGIA_STATE[[#This Row],[Result]])-1))</f>
        <v>#VALUE!</v>
      </c>
    </row>
    <row r="14" spans="1:8" x14ac:dyDescent="0.25">
      <c r="A14" s="3">
        <v>44574</v>
      </c>
      <c r="B14" t="s">
        <v>336</v>
      </c>
      <c r="C14" t="s">
        <v>1343</v>
      </c>
      <c r="D14" t="s">
        <v>6</v>
      </c>
      <c r="E14" t="s">
        <v>1037</v>
      </c>
      <c r="F14" t="s">
        <v>590</v>
      </c>
      <c r="H14" t="e">
        <f>INT(LEFT(_16_GEORGIA_STATE[[#This Row],[Result]],FIND("-",_16_GEORGIA_STATE[[#This Row],[Result]])-1))</f>
        <v>#VALUE!</v>
      </c>
    </row>
    <row r="15" spans="1:8" x14ac:dyDescent="0.25">
      <c r="A15" s="3">
        <v>44581</v>
      </c>
      <c r="B15" t="s">
        <v>453</v>
      </c>
      <c r="C15" t="s">
        <v>1344</v>
      </c>
      <c r="D15" t="s">
        <v>5</v>
      </c>
      <c r="E15" t="s">
        <v>716</v>
      </c>
      <c r="F15" t="s">
        <v>1345</v>
      </c>
      <c r="H15" t="e">
        <f>INT(LEFT(_16_GEORGIA_STATE[[#This Row],[Result]],FIND("-",_16_GEORGIA_STATE[[#This Row],[Result]])-1))</f>
        <v>#VALUE!</v>
      </c>
    </row>
    <row r="16" spans="1:8" x14ac:dyDescent="0.25">
      <c r="A16" s="3">
        <v>44583</v>
      </c>
      <c r="B16" t="s">
        <v>345</v>
      </c>
      <c r="C16" t="s">
        <v>1346</v>
      </c>
      <c r="D16" t="s">
        <v>5</v>
      </c>
      <c r="E16" t="s">
        <v>745</v>
      </c>
      <c r="F16" t="s">
        <v>1347</v>
      </c>
      <c r="H16" t="e">
        <f>INT(LEFT(_16_GEORGIA_STATE[[#This Row],[Result]],FIND("-",_16_GEORGIA_STATE[[#This Row],[Result]])-1))</f>
        <v>#VALUE!</v>
      </c>
    </row>
    <row r="17" spans="1:8" x14ac:dyDescent="0.25">
      <c r="A17" s="3">
        <v>44588</v>
      </c>
      <c r="B17" t="s">
        <v>289</v>
      </c>
      <c r="C17" t="s">
        <v>1348</v>
      </c>
      <c r="D17" t="s">
        <v>6</v>
      </c>
      <c r="E17" t="s">
        <v>720</v>
      </c>
      <c r="F17" t="s">
        <v>789</v>
      </c>
      <c r="H17" t="e">
        <f>INT(LEFT(_16_GEORGIA_STATE[[#This Row],[Result]],FIND("-",_16_GEORGIA_STATE[[#This Row],[Result]])-1))</f>
        <v>#VALUE!</v>
      </c>
    </row>
    <row r="18" spans="1:8" x14ac:dyDescent="0.25">
      <c r="A18" s="3">
        <v>44590</v>
      </c>
      <c r="B18" t="s">
        <v>328</v>
      </c>
      <c r="C18" t="s">
        <v>1199</v>
      </c>
      <c r="D18" t="s">
        <v>6</v>
      </c>
      <c r="E18" t="s">
        <v>1349</v>
      </c>
      <c r="F18" t="s">
        <v>621</v>
      </c>
      <c r="H18" t="e">
        <f>INT(LEFT(_16_GEORGIA_STATE[[#This Row],[Result]],FIND("-",_16_GEORGIA_STATE[[#This Row],[Result]])-1))</f>
        <v>#VALUE!</v>
      </c>
    </row>
    <row r="19" spans="1:8" x14ac:dyDescent="0.25">
      <c r="A19" s="3">
        <v>44595</v>
      </c>
      <c r="B19" t="s">
        <v>395</v>
      </c>
      <c r="C19" t="s">
        <v>739</v>
      </c>
      <c r="D19" t="s">
        <v>5</v>
      </c>
      <c r="E19" t="s">
        <v>1350</v>
      </c>
      <c r="F19" t="s">
        <v>624</v>
      </c>
      <c r="H19" t="e">
        <f>INT(LEFT(_16_GEORGIA_STATE[[#This Row],[Result]],FIND("-",_16_GEORGIA_STATE[[#This Row],[Result]])-1))</f>
        <v>#VALUE!</v>
      </c>
    </row>
    <row r="20" spans="1:8" x14ac:dyDescent="0.25">
      <c r="A20" s="3">
        <v>44597</v>
      </c>
      <c r="B20" t="s">
        <v>336</v>
      </c>
      <c r="C20" t="s">
        <v>1251</v>
      </c>
      <c r="D20" t="s">
        <v>5</v>
      </c>
      <c r="E20" t="s">
        <v>803</v>
      </c>
      <c r="F20" t="s">
        <v>627</v>
      </c>
      <c r="H20" t="e">
        <f>INT(LEFT(_16_GEORGIA_STATE[[#This Row],[Result]],FIND("-",_16_GEORGIA_STATE[[#This Row],[Result]])-1))</f>
        <v>#VALUE!</v>
      </c>
    </row>
    <row r="21" spans="1:8" x14ac:dyDescent="0.25">
      <c r="A21" s="3">
        <v>44602</v>
      </c>
      <c r="B21" t="s">
        <v>345</v>
      </c>
      <c r="C21" t="s">
        <v>1351</v>
      </c>
      <c r="D21" t="s">
        <v>6</v>
      </c>
      <c r="E21" t="s">
        <v>1352</v>
      </c>
      <c r="F21" t="s">
        <v>630</v>
      </c>
      <c r="H21" t="e">
        <f>INT(LEFT(_16_GEORGIA_STATE[[#This Row],[Result]],FIND("-",_16_GEORGIA_STATE[[#This Row],[Result]])-1))</f>
        <v>#VALUE!</v>
      </c>
    </row>
    <row r="22" spans="1:8" x14ac:dyDescent="0.25">
      <c r="A22" s="3">
        <v>44604</v>
      </c>
      <c r="B22" t="s">
        <v>453</v>
      </c>
      <c r="C22" t="s">
        <v>1353</v>
      </c>
      <c r="D22" t="s">
        <v>6</v>
      </c>
      <c r="E22" t="s">
        <v>1354</v>
      </c>
      <c r="F22" t="s">
        <v>633</v>
      </c>
      <c r="H22" t="e">
        <f>INT(LEFT(_16_GEORGIA_STATE[[#This Row],[Result]],FIND("-",_16_GEORGIA_STATE[[#This Row],[Result]])-1))</f>
        <v>#VALUE!</v>
      </c>
    </row>
    <row r="23" spans="1:8" x14ac:dyDescent="0.25">
      <c r="A23" s="3">
        <v>44609</v>
      </c>
      <c r="B23" t="s">
        <v>477</v>
      </c>
      <c r="C23" t="s">
        <v>1355</v>
      </c>
      <c r="D23" t="s">
        <v>5</v>
      </c>
      <c r="E23" t="s">
        <v>1356</v>
      </c>
      <c r="F23" t="s">
        <v>636</v>
      </c>
      <c r="H23" t="e">
        <f>INT(LEFT(_16_GEORGIA_STATE[[#This Row],[Result]],FIND("-",_16_GEORGIA_STATE[[#This Row],[Result]])-1))</f>
        <v>#VALUE!</v>
      </c>
    </row>
    <row r="24" spans="1:8" x14ac:dyDescent="0.25">
      <c r="A24" s="3">
        <v>44611</v>
      </c>
      <c r="B24" t="s">
        <v>477</v>
      </c>
      <c r="C24" t="s">
        <v>1353</v>
      </c>
      <c r="D24" t="s">
        <v>6</v>
      </c>
      <c r="E24" t="s">
        <v>1234</v>
      </c>
      <c r="F24" t="s">
        <v>639</v>
      </c>
      <c r="H24" t="e">
        <f>INT(LEFT(_16_GEORGIA_STATE[[#This Row],[Result]],FIND("-",_16_GEORGIA_STATE[[#This Row],[Result]])-1))</f>
        <v>#VALUE!</v>
      </c>
    </row>
    <row r="25" spans="1:8" x14ac:dyDescent="0.25">
      <c r="A25" s="3">
        <v>44615</v>
      </c>
      <c r="B25" t="s">
        <v>328</v>
      </c>
      <c r="C25" t="s">
        <v>1357</v>
      </c>
      <c r="D25" t="s">
        <v>5</v>
      </c>
      <c r="E25" t="s">
        <v>1235</v>
      </c>
      <c r="F25" t="s">
        <v>642</v>
      </c>
      <c r="H25" t="e">
        <f>INT(LEFT(_16_GEORGIA_STATE[[#This Row],[Result]],FIND("-",_16_GEORGIA_STATE[[#This Row],[Result]])-1))</f>
        <v>#VALUE!</v>
      </c>
    </row>
    <row r="26" spans="1:8" x14ac:dyDescent="0.25">
      <c r="A26" s="3">
        <v>44617</v>
      </c>
      <c r="B26" t="s">
        <v>289</v>
      </c>
      <c r="C26" t="s">
        <v>1240</v>
      </c>
      <c r="D26" t="s">
        <v>5</v>
      </c>
      <c r="E26" t="s">
        <v>1358</v>
      </c>
      <c r="F26" t="s">
        <v>673</v>
      </c>
      <c r="H26" t="e">
        <f>INT(LEFT(_16_GEORGIA_STATE[[#This Row],[Result]],FIND("-",_16_GEORGIA_STATE[[#This Row],[Result]])-1))</f>
        <v>#VALUE!</v>
      </c>
    </row>
    <row r="27" spans="1:8" x14ac:dyDescent="0.25">
      <c r="A27" s="3">
        <v>44625</v>
      </c>
      <c r="B27" t="s">
        <v>322</v>
      </c>
      <c r="C27" t="s">
        <v>1117</v>
      </c>
      <c r="D27" t="s">
        <v>661</v>
      </c>
      <c r="E27" t="s">
        <v>1359</v>
      </c>
      <c r="F27" t="s">
        <v>999</v>
      </c>
      <c r="H27" t="e">
        <f>INT(LEFT(_16_GEORGIA_STATE[[#This Row],[Result]],FIND("-",_16_GEORGIA_STATE[[#This Row],[Result]])-1))</f>
        <v>#VALUE!</v>
      </c>
    </row>
    <row r="28" spans="1:8" x14ac:dyDescent="0.25">
      <c r="A28" s="3">
        <v>44626</v>
      </c>
      <c r="B28" t="s">
        <v>453</v>
      </c>
      <c r="C28" t="s">
        <v>1281</v>
      </c>
      <c r="D28" t="s">
        <v>661</v>
      </c>
      <c r="E28" t="s">
        <v>1433</v>
      </c>
      <c r="F28" t="s">
        <v>617</v>
      </c>
      <c r="H28" t="e">
        <f>INT(LEFT(_16_GEORGIA_STATE[[#This Row],[Result]],FIND("-",_16_GEORGIA_STATE[[#This Row],[Result]])-1))</f>
        <v>#VALUE!</v>
      </c>
    </row>
    <row r="29" spans="1:8" x14ac:dyDescent="0.25">
      <c r="A29" s="3">
        <v>44627</v>
      </c>
      <c r="B29" t="s">
        <v>289</v>
      </c>
      <c r="C29" t="s">
        <v>591</v>
      </c>
      <c r="D29" t="s">
        <v>661</v>
      </c>
      <c r="E29" t="s">
        <v>1397</v>
      </c>
      <c r="F29" t="s">
        <v>772</v>
      </c>
      <c r="H29" t="e">
        <f>INT(LEFT(_16_GEORGIA_STATE[[#This Row],[Result]],FIND("-",_16_GEORGIA_STATE[[#This Row],[Result]])-1))</f>
        <v>#VALUE!</v>
      </c>
    </row>
    <row r="30" spans="1:8" x14ac:dyDescent="0.25">
      <c r="A30" s="3">
        <v>44637</v>
      </c>
      <c r="B30" t="s">
        <v>8</v>
      </c>
      <c r="C30" t="s">
        <v>2412</v>
      </c>
      <c r="D30" t="s">
        <v>661</v>
      </c>
      <c r="E30" t="s">
        <v>1399</v>
      </c>
      <c r="F30" t="s">
        <v>772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E00BD-1D63-4964-B429-28B7FF0992D4}">
  <dimension ref="A1:H33"/>
  <sheetViews>
    <sheetView workbookViewId="0">
      <selection sqref="A1:F31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353</v>
      </c>
      <c r="C2" t="s">
        <v>1554</v>
      </c>
      <c r="D2" t="s">
        <v>5</v>
      </c>
      <c r="E2" t="s">
        <v>608</v>
      </c>
      <c r="F2" t="s">
        <v>588</v>
      </c>
      <c r="H2" t="e">
        <f>INT(LEFT(_1_GONZAGA[[#This Row],[Result]],FIND("-",_1_GONZAGA[[#This Row],[Result]])-1))</f>
        <v>#VALUE!</v>
      </c>
    </row>
    <row r="3" spans="1:8" x14ac:dyDescent="0.25">
      <c r="A3" s="3">
        <v>44878</v>
      </c>
      <c r="B3" t="s">
        <v>347</v>
      </c>
      <c r="C3" t="s">
        <v>1555</v>
      </c>
      <c r="D3" t="s">
        <v>5</v>
      </c>
      <c r="E3" t="s">
        <v>611</v>
      </c>
      <c r="F3" t="s">
        <v>588</v>
      </c>
      <c r="H3" t="e">
        <f>INT(LEFT(_1_GONZAGA[[#This Row],[Result]],FIND("-",_1_GONZAGA[[#This Row],[Result]])-1))</f>
        <v>#VALUE!</v>
      </c>
    </row>
    <row r="4" spans="1:8" x14ac:dyDescent="0.25">
      <c r="A4" s="3">
        <v>44880</v>
      </c>
      <c r="B4" t="s">
        <v>431</v>
      </c>
      <c r="C4" t="s">
        <v>1556</v>
      </c>
      <c r="D4" t="s">
        <v>5</v>
      </c>
      <c r="E4" t="s">
        <v>658</v>
      </c>
      <c r="F4" t="s">
        <v>588</v>
      </c>
      <c r="H4" t="e">
        <f>INT(LEFT(_1_GONZAGA[[#This Row],[Result]],FIND("-",_1_GONZAGA[[#This Row],[Result]])-1))</f>
        <v>#VALUE!</v>
      </c>
    </row>
    <row r="5" spans="1:8" x14ac:dyDescent="0.25">
      <c r="A5" s="3">
        <v>44884</v>
      </c>
      <c r="B5" t="s">
        <v>372</v>
      </c>
      <c r="C5" t="s">
        <v>1557</v>
      </c>
      <c r="D5" t="s">
        <v>5</v>
      </c>
      <c r="E5" t="s">
        <v>868</v>
      </c>
      <c r="F5" t="s">
        <v>588</v>
      </c>
      <c r="H5" t="e">
        <f>INT(LEFT(_1_GONZAGA[[#This Row],[Result]],FIND("-",_1_GONZAGA[[#This Row],[Result]])-1))</f>
        <v>#VALUE!</v>
      </c>
    </row>
    <row r="6" spans="1:8" x14ac:dyDescent="0.25">
      <c r="A6" s="3">
        <v>44887</v>
      </c>
      <c r="B6" t="s">
        <v>429</v>
      </c>
      <c r="C6" t="s">
        <v>1558</v>
      </c>
      <c r="D6" t="s">
        <v>661</v>
      </c>
      <c r="E6" t="s">
        <v>914</v>
      </c>
      <c r="F6" t="s">
        <v>588</v>
      </c>
      <c r="H6" t="e">
        <f>INT(LEFT(_1_GONZAGA[[#This Row],[Result]],FIND("-",_1_GONZAGA[[#This Row],[Result]])-1))</f>
        <v>#VALUE!</v>
      </c>
    </row>
    <row r="7" spans="1:8" x14ac:dyDescent="0.25">
      <c r="A7" s="3">
        <v>44888</v>
      </c>
      <c r="B7" t="s">
        <v>68</v>
      </c>
      <c r="C7" t="s">
        <v>746</v>
      </c>
      <c r="D7" t="s">
        <v>661</v>
      </c>
      <c r="E7" t="s">
        <v>916</v>
      </c>
      <c r="F7" t="s">
        <v>588</v>
      </c>
      <c r="H7" t="e">
        <f>INT(LEFT(_1_GONZAGA[[#This Row],[Result]],FIND("-",_1_GONZAGA[[#This Row],[Result]])-1))</f>
        <v>#VALUE!</v>
      </c>
    </row>
    <row r="8" spans="1:8" x14ac:dyDescent="0.25">
      <c r="A8" s="3">
        <v>44891</v>
      </c>
      <c r="B8" t="s">
        <v>24</v>
      </c>
      <c r="C8" t="s">
        <v>1180</v>
      </c>
      <c r="D8" t="s">
        <v>661</v>
      </c>
      <c r="E8" t="s">
        <v>666</v>
      </c>
      <c r="F8" t="s">
        <v>588</v>
      </c>
      <c r="H8" t="e">
        <f>INT(LEFT(_1_GONZAGA[[#This Row],[Result]],FIND("-",_1_GONZAGA[[#This Row],[Result]])-1))</f>
        <v>#VALUE!</v>
      </c>
    </row>
    <row r="9" spans="1:8" x14ac:dyDescent="0.25">
      <c r="A9" s="3">
        <v>44894</v>
      </c>
      <c r="B9" t="s">
        <v>483</v>
      </c>
      <c r="C9" t="s">
        <v>1437</v>
      </c>
      <c r="D9" t="s">
        <v>5</v>
      </c>
      <c r="E9" t="s">
        <v>668</v>
      </c>
      <c r="F9" t="s">
        <v>588</v>
      </c>
      <c r="H9" t="e">
        <f>INT(LEFT(_1_GONZAGA[[#This Row],[Result]],FIND("-",_1_GONZAGA[[#This Row],[Result]])-1))</f>
        <v>#VALUE!</v>
      </c>
    </row>
    <row r="10" spans="1:8" x14ac:dyDescent="0.25">
      <c r="A10" s="3">
        <v>44899</v>
      </c>
      <c r="B10" t="s">
        <v>26</v>
      </c>
      <c r="C10" t="s">
        <v>1381</v>
      </c>
      <c r="D10" t="s">
        <v>661</v>
      </c>
      <c r="E10" t="s">
        <v>602</v>
      </c>
      <c r="F10" t="s">
        <v>588</v>
      </c>
      <c r="H10" t="e">
        <f>INT(LEFT(_1_GONZAGA[[#This Row],[Result]],FIND("-",_1_GONZAGA[[#This Row],[Result]])-1))</f>
        <v>#VALUE!</v>
      </c>
    </row>
    <row r="11" spans="1:8" x14ac:dyDescent="0.25">
      <c r="A11" s="3">
        <v>44904</v>
      </c>
      <c r="B11" t="s">
        <v>510</v>
      </c>
      <c r="C11" t="s">
        <v>770</v>
      </c>
      <c r="D11" t="s">
        <v>5</v>
      </c>
      <c r="E11" t="s">
        <v>603</v>
      </c>
      <c r="F11" t="s">
        <v>588</v>
      </c>
      <c r="H11" t="e">
        <f>INT(LEFT(_1_GONZAGA[[#This Row],[Result]],FIND("-",_1_GONZAGA[[#This Row],[Result]])-1))</f>
        <v>#VALUE!</v>
      </c>
    </row>
    <row r="12" spans="1:8" x14ac:dyDescent="0.25">
      <c r="A12" s="3">
        <v>44913</v>
      </c>
      <c r="B12" t="s">
        <v>183</v>
      </c>
      <c r="C12" t="s">
        <v>1507</v>
      </c>
      <c r="D12" t="s">
        <v>661</v>
      </c>
      <c r="E12" t="s">
        <v>605</v>
      </c>
      <c r="F12" t="s">
        <v>588</v>
      </c>
      <c r="H12" t="e">
        <f>INT(LEFT(_1_GONZAGA[[#This Row],[Result]],FIND("-",_1_GONZAGA[[#This Row],[Result]])-1))</f>
        <v>#VALUE!</v>
      </c>
    </row>
    <row r="13" spans="1:8" x14ac:dyDescent="0.25">
      <c r="A13" s="3">
        <v>44915</v>
      </c>
      <c r="B13" t="s">
        <v>445</v>
      </c>
      <c r="C13" t="s">
        <v>1559</v>
      </c>
      <c r="D13" t="s">
        <v>5</v>
      </c>
      <c r="E13" t="s">
        <v>607</v>
      </c>
      <c r="F13" t="s">
        <v>588</v>
      </c>
      <c r="H13" t="e">
        <f>INT(LEFT(_1_GONZAGA[[#This Row],[Result]],FIND("-",_1_GONZAGA[[#This Row],[Result]])-1))</f>
        <v>#VALUE!</v>
      </c>
    </row>
    <row r="14" spans="1:8" x14ac:dyDescent="0.25">
      <c r="A14" s="3">
        <v>44923</v>
      </c>
      <c r="B14" t="s">
        <v>470</v>
      </c>
      <c r="C14" t="s">
        <v>1560</v>
      </c>
      <c r="D14" t="s">
        <v>5</v>
      </c>
      <c r="E14" t="s">
        <v>610</v>
      </c>
      <c r="F14" t="s">
        <v>588</v>
      </c>
      <c r="H14" t="e">
        <f>INT(LEFT(_1_GONZAGA[[#This Row],[Result]],FIND("-",_1_GONZAGA[[#This Row],[Result]])-1))</f>
        <v>#VALUE!</v>
      </c>
    </row>
    <row r="15" spans="1:8" x14ac:dyDescent="0.25">
      <c r="A15" s="3">
        <v>44569</v>
      </c>
      <c r="B15" t="s">
        <v>392</v>
      </c>
      <c r="C15" t="s">
        <v>1561</v>
      </c>
      <c r="D15" t="s">
        <v>5</v>
      </c>
      <c r="E15" t="s">
        <v>833</v>
      </c>
      <c r="F15" t="s">
        <v>608</v>
      </c>
      <c r="H15" t="e">
        <f>INT(LEFT(_1_GONZAGA[[#This Row],[Result]],FIND("-",_1_GONZAGA[[#This Row],[Result]])-1))</f>
        <v>#VALUE!</v>
      </c>
    </row>
    <row r="16" spans="1:8" x14ac:dyDescent="0.25">
      <c r="A16" s="3">
        <v>44574</v>
      </c>
      <c r="B16" t="s">
        <v>163</v>
      </c>
      <c r="C16" t="s">
        <v>1562</v>
      </c>
      <c r="D16" t="s">
        <v>5</v>
      </c>
      <c r="E16" t="s">
        <v>879</v>
      </c>
      <c r="F16" t="s">
        <v>611</v>
      </c>
      <c r="H16" t="e">
        <f>INT(LEFT(_1_GONZAGA[[#This Row],[Result]],FIND("-",_1_GONZAGA[[#This Row],[Result]])-1))</f>
        <v>#VALUE!</v>
      </c>
    </row>
    <row r="17" spans="1:8" x14ac:dyDescent="0.25">
      <c r="A17" s="3">
        <v>44576</v>
      </c>
      <c r="B17" t="s">
        <v>50</v>
      </c>
      <c r="C17" t="s">
        <v>1563</v>
      </c>
      <c r="D17" t="s">
        <v>6</v>
      </c>
      <c r="E17" t="s">
        <v>881</v>
      </c>
      <c r="F17" t="s">
        <v>658</v>
      </c>
      <c r="H17" t="e">
        <f>INT(LEFT(_1_GONZAGA[[#This Row],[Result]],FIND("-",_1_GONZAGA[[#This Row],[Result]])-1))</f>
        <v>#VALUE!</v>
      </c>
    </row>
    <row r="18" spans="1:8" x14ac:dyDescent="0.25">
      <c r="A18" s="3">
        <v>44581</v>
      </c>
      <c r="B18" t="s">
        <v>82</v>
      </c>
      <c r="C18" t="s">
        <v>1170</v>
      </c>
      <c r="D18" t="s">
        <v>5</v>
      </c>
      <c r="E18" t="s">
        <v>883</v>
      </c>
      <c r="F18" t="s">
        <v>868</v>
      </c>
      <c r="H18" t="e">
        <f>INT(LEFT(_1_GONZAGA[[#This Row],[Result]],FIND("-",_1_GONZAGA[[#This Row],[Result]])-1))</f>
        <v>#VALUE!</v>
      </c>
    </row>
    <row r="19" spans="1:8" x14ac:dyDescent="0.25">
      <c r="A19" s="3">
        <v>44588</v>
      </c>
      <c r="B19" t="s">
        <v>333</v>
      </c>
      <c r="C19" t="s">
        <v>1564</v>
      </c>
      <c r="D19" t="s">
        <v>5</v>
      </c>
      <c r="E19" t="s">
        <v>884</v>
      </c>
      <c r="F19" t="s">
        <v>914</v>
      </c>
      <c r="H19" t="e">
        <f>INT(LEFT(_1_GONZAGA[[#This Row],[Result]],FIND("-",_1_GONZAGA[[#This Row],[Result]])-1))</f>
        <v>#VALUE!</v>
      </c>
    </row>
    <row r="20" spans="1:8" x14ac:dyDescent="0.25">
      <c r="A20" s="3">
        <v>44590</v>
      </c>
      <c r="B20" t="s">
        <v>222</v>
      </c>
      <c r="C20" t="s">
        <v>1565</v>
      </c>
      <c r="D20" t="s">
        <v>5</v>
      </c>
      <c r="E20" t="s">
        <v>886</v>
      </c>
      <c r="F20" t="s">
        <v>916</v>
      </c>
      <c r="H20" t="e">
        <f>INT(LEFT(_1_GONZAGA[[#This Row],[Result]],FIND("-",_1_GONZAGA[[#This Row],[Result]])-1))</f>
        <v>#VALUE!</v>
      </c>
    </row>
    <row r="21" spans="1:8" x14ac:dyDescent="0.25">
      <c r="A21" s="3">
        <v>44595</v>
      </c>
      <c r="B21" t="s">
        <v>466</v>
      </c>
      <c r="C21" t="s">
        <v>1566</v>
      </c>
      <c r="D21" t="s">
        <v>6</v>
      </c>
      <c r="E21" t="s">
        <v>940</v>
      </c>
      <c r="F21" t="s">
        <v>918</v>
      </c>
      <c r="H21" t="e">
        <f>INT(LEFT(_1_GONZAGA[[#This Row],[Result]],FIND("-",_1_GONZAGA[[#This Row],[Result]])-1))</f>
        <v>#VALUE!</v>
      </c>
    </row>
    <row r="22" spans="1:8" x14ac:dyDescent="0.25">
      <c r="A22" s="3">
        <v>44597</v>
      </c>
      <c r="B22" t="s">
        <v>163</v>
      </c>
      <c r="C22" t="s">
        <v>1567</v>
      </c>
      <c r="D22" t="s">
        <v>6</v>
      </c>
      <c r="E22" t="s">
        <v>942</v>
      </c>
      <c r="F22" t="s">
        <v>920</v>
      </c>
      <c r="H22" t="e">
        <f>INT(LEFT(_1_GONZAGA[[#This Row],[Result]],FIND("-",_1_GONZAGA[[#This Row],[Result]])-1))</f>
        <v>#VALUE!</v>
      </c>
    </row>
    <row r="23" spans="1:8" x14ac:dyDescent="0.25">
      <c r="A23" s="3">
        <v>44602</v>
      </c>
      <c r="B23" t="s">
        <v>442</v>
      </c>
      <c r="C23" t="s">
        <v>1568</v>
      </c>
      <c r="D23" t="s">
        <v>5</v>
      </c>
      <c r="E23" t="s">
        <v>944</v>
      </c>
      <c r="F23" t="s">
        <v>922</v>
      </c>
      <c r="H23" t="e">
        <f>INT(LEFT(_1_GONZAGA[[#This Row],[Result]],FIND("-",_1_GONZAGA[[#This Row],[Result]])-1))</f>
        <v>#VALUE!</v>
      </c>
    </row>
    <row r="24" spans="1:8" x14ac:dyDescent="0.25">
      <c r="A24" s="3">
        <v>44604</v>
      </c>
      <c r="B24" t="s">
        <v>320</v>
      </c>
      <c r="C24" t="s">
        <v>604</v>
      </c>
      <c r="D24" t="s">
        <v>5</v>
      </c>
      <c r="E24" t="s">
        <v>946</v>
      </c>
      <c r="F24" t="s">
        <v>924</v>
      </c>
      <c r="H24" t="e">
        <f>INT(LEFT(_1_GONZAGA[[#This Row],[Result]],FIND("-",_1_GONZAGA[[#This Row],[Result]])-1))</f>
        <v>#VALUE!</v>
      </c>
    </row>
    <row r="25" spans="1:8" x14ac:dyDescent="0.25">
      <c r="A25" s="3">
        <v>44608</v>
      </c>
      <c r="B25" t="s">
        <v>392</v>
      </c>
      <c r="C25" t="s">
        <v>1569</v>
      </c>
      <c r="D25" t="s">
        <v>6</v>
      </c>
      <c r="E25" t="s">
        <v>948</v>
      </c>
      <c r="F25" t="s">
        <v>926</v>
      </c>
      <c r="H25" t="e">
        <f>INT(LEFT(_1_GONZAGA[[#This Row],[Result]],FIND("-",_1_GONZAGA[[#This Row],[Result]])-1))</f>
        <v>#VALUE!</v>
      </c>
    </row>
    <row r="26" spans="1:8" x14ac:dyDescent="0.25">
      <c r="A26" s="3">
        <v>44611</v>
      </c>
      <c r="B26" t="s">
        <v>50</v>
      </c>
      <c r="C26" t="s">
        <v>959</v>
      </c>
      <c r="D26" t="s">
        <v>5</v>
      </c>
      <c r="E26" t="s">
        <v>950</v>
      </c>
      <c r="F26" t="s">
        <v>1202</v>
      </c>
      <c r="H26" t="e">
        <f>INT(LEFT(_1_GONZAGA[[#This Row],[Result]],FIND("-",_1_GONZAGA[[#This Row],[Result]])-1))</f>
        <v>#VALUE!</v>
      </c>
    </row>
    <row r="27" spans="1:8" x14ac:dyDescent="0.25">
      <c r="A27" s="3">
        <v>44616</v>
      </c>
      <c r="B27" t="s">
        <v>82</v>
      </c>
      <c r="C27" t="s">
        <v>1570</v>
      </c>
      <c r="D27" t="s">
        <v>6</v>
      </c>
      <c r="E27" t="s">
        <v>952</v>
      </c>
      <c r="F27" t="s">
        <v>1203</v>
      </c>
      <c r="H27" t="e">
        <f>INT(LEFT(_1_GONZAGA[[#This Row],[Result]],FIND("-",_1_GONZAGA[[#This Row],[Result]])-1))</f>
        <v>#VALUE!</v>
      </c>
    </row>
    <row r="28" spans="1:8" x14ac:dyDescent="0.25">
      <c r="A28" s="3">
        <v>44618</v>
      </c>
      <c r="B28" t="s">
        <v>320</v>
      </c>
      <c r="C28" t="s">
        <v>1571</v>
      </c>
      <c r="D28" t="s">
        <v>6</v>
      </c>
      <c r="E28" t="s">
        <v>1572</v>
      </c>
      <c r="F28" t="s">
        <v>930</v>
      </c>
      <c r="H28" t="e">
        <f>INT(LEFT(_1_GONZAGA[[#This Row],[Result]],FIND("-",_1_GONZAGA[[#This Row],[Result]])-1))</f>
        <v>#VALUE!</v>
      </c>
    </row>
    <row r="29" spans="1:8" x14ac:dyDescent="0.25">
      <c r="A29" s="3">
        <v>44627</v>
      </c>
      <c r="B29" t="s">
        <v>82</v>
      </c>
      <c r="C29" t="s">
        <v>1205</v>
      </c>
      <c r="D29" t="s">
        <v>661</v>
      </c>
      <c r="E29" t="s">
        <v>956</v>
      </c>
      <c r="F29" t="s">
        <v>932</v>
      </c>
      <c r="H29" t="e">
        <f>INT(LEFT(_1_GONZAGA[[#This Row],[Result]],FIND("-",_1_GONZAGA[[#This Row],[Result]])-1))</f>
        <v>#VALUE!</v>
      </c>
    </row>
    <row r="30" spans="1:8" x14ac:dyDescent="0.25">
      <c r="A30" s="3">
        <v>44628</v>
      </c>
      <c r="B30" t="s">
        <v>320</v>
      </c>
      <c r="C30" t="s">
        <v>1424</v>
      </c>
      <c r="D30" t="s">
        <v>661</v>
      </c>
      <c r="E30" t="s">
        <v>958</v>
      </c>
      <c r="F30" t="s">
        <v>934</v>
      </c>
      <c r="H30" t="e">
        <f>INT(LEFT(_1_GONZAGA[[#This Row],[Result]],FIND("-",_1_GONZAGA[[#This Row],[Result]])-1))</f>
        <v>#VALUE!</v>
      </c>
    </row>
    <row r="31" spans="1:8" x14ac:dyDescent="0.25">
      <c r="A31" s="3">
        <v>44637</v>
      </c>
      <c r="B31" t="s">
        <v>379</v>
      </c>
      <c r="C31" t="s">
        <v>2413</v>
      </c>
      <c r="D31" t="s">
        <v>661</v>
      </c>
      <c r="E31" t="s">
        <v>960</v>
      </c>
      <c r="F31" t="s">
        <v>934</v>
      </c>
      <c r="H31">
        <v>93</v>
      </c>
    </row>
    <row r="32" spans="1:8" x14ac:dyDescent="0.25">
      <c r="A32" s="3">
        <v>44639</v>
      </c>
      <c r="B32" t="s">
        <v>90</v>
      </c>
      <c r="C32" t="s">
        <v>912</v>
      </c>
      <c r="D32" t="s">
        <v>661</v>
      </c>
      <c r="E32" t="s">
        <v>1980</v>
      </c>
      <c r="F32" t="s">
        <v>934</v>
      </c>
      <c r="H32">
        <v>82</v>
      </c>
    </row>
    <row r="33" spans="1:6" x14ac:dyDescent="0.25">
      <c r="A33" s="3">
        <v>44644</v>
      </c>
      <c r="B33" t="s">
        <v>55</v>
      </c>
      <c r="C33" t="s">
        <v>1581</v>
      </c>
      <c r="D33" t="s">
        <v>661</v>
      </c>
      <c r="E33" t="s">
        <v>1690</v>
      </c>
      <c r="F33" t="s">
        <v>934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B2DFB-E976-4F95-90F9-656E49DE0C12}">
  <dimension ref="A1:H34"/>
  <sheetViews>
    <sheetView workbookViewId="0">
      <selection sqref="A1:F33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290</v>
      </c>
      <c r="C2" t="s">
        <v>2176</v>
      </c>
      <c r="D2" t="s">
        <v>5</v>
      </c>
      <c r="E2" t="s">
        <v>608</v>
      </c>
      <c r="F2" t="s">
        <v>588</v>
      </c>
      <c r="H2" t="e">
        <f>INT(LEFT(_9_MEMPHIS[[#This Row],[Result]],FIND("-",_9_MEMPHIS[[#This Row],[Result]])-1))</f>
        <v>#VALUE!</v>
      </c>
    </row>
    <row r="3" spans="1:8" x14ac:dyDescent="0.25">
      <c r="A3" s="3">
        <v>44878</v>
      </c>
      <c r="B3" t="s">
        <v>383</v>
      </c>
      <c r="C3" t="s">
        <v>2177</v>
      </c>
      <c r="D3" t="s">
        <v>5</v>
      </c>
      <c r="E3" t="s">
        <v>611</v>
      </c>
      <c r="F3" t="s">
        <v>588</v>
      </c>
      <c r="H3" t="e">
        <f>INT(LEFT(_9_MEMPHIS[[#This Row],[Result]],FIND("-",_9_MEMPHIS[[#This Row],[Result]])-1))</f>
        <v>#VALUE!</v>
      </c>
    </row>
    <row r="4" spans="1:8" x14ac:dyDescent="0.25">
      <c r="A4" s="3">
        <v>44881</v>
      </c>
      <c r="B4" t="s">
        <v>92</v>
      </c>
      <c r="C4" t="s">
        <v>2039</v>
      </c>
      <c r="D4" t="s">
        <v>5</v>
      </c>
      <c r="E4" t="s">
        <v>658</v>
      </c>
      <c r="F4" t="s">
        <v>588</v>
      </c>
      <c r="H4" t="e">
        <f>INT(LEFT(_9_MEMPHIS[[#This Row],[Result]],FIND("-",_9_MEMPHIS[[#This Row],[Result]])-1))</f>
        <v>#VALUE!</v>
      </c>
    </row>
    <row r="5" spans="1:8" x14ac:dyDescent="0.25">
      <c r="A5" s="3">
        <v>44884</v>
      </c>
      <c r="B5" t="s">
        <v>122</v>
      </c>
      <c r="C5" t="s">
        <v>2174</v>
      </c>
      <c r="D5" t="s">
        <v>5</v>
      </c>
      <c r="E5" t="s">
        <v>868</v>
      </c>
      <c r="F5" t="s">
        <v>588</v>
      </c>
      <c r="H5" t="e">
        <f>INT(LEFT(_9_MEMPHIS[[#This Row],[Result]],FIND("-",_9_MEMPHIS[[#This Row],[Result]])-1))</f>
        <v>#VALUE!</v>
      </c>
    </row>
    <row r="6" spans="1:8" x14ac:dyDescent="0.25">
      <c r="A6" s="3">
        <v>44889</v>
      </c>
      <c r="B6" t="s">
        <v>294</v>
      </c>
      <c r="C6" t="s">
        <v>1698</v>
      </c>
      <c r="D6" t="s">
        <v>661</v>
      </c>
      <c r="E6" t="s">
        <v>914</v>
      </c>
      <c r="F6" t="s">
        <v>588</v>
      </c>
      <c r="H6" t="e">
        <f>INT(LEFT(_9_MEMPHIS[[#This Row],[Result]],FIND("-",_9_MEMPHIS[[#This Row],[Result]])-1))</f>
        <v>#VALUE!</v>
      </c>
    </row>
    <row r="7" spans="1:8" x14ac:dyDescent="0.25">
      <c r="A7" s="3">
        <v>44891</v>
      </c>
      <c r="B7" t="s">
        <v>397</v>
      </c>
      <c r="C7" t="s">
        <v>1772</v>
      </c>
      <c r="D7" t="s">
        <v>661</v>
      </c>
      <c r="E7" t="s">
        <v>664</v>
      </c>
      <c r="F7" t="s">
        <v>588</v>
      </c>
      <c r="H7" t="e">
        <f>INT(LEFT(_9_MEMPHIS[[#This Row],[Result]],FIND("-",_9_MEMPHIS[[#This Row],[Result]])-1))</f>
        <v>#VALUE!</v>
      </c>
    </row>
    <row r="8" spans="1:8" x14ac:dyDescent="0.25">
      <c r="A8" s="3">
        <v>44896</v>
      </c>
      <c r="B8" t="s">
        <v>274</v>
      </c>
      <c r="C8" t="s">
        <v>1885</v>
      </c>
      <c r="D8" t="s">
        <v>6</v>
      </c>
      <c r="E8" t="s">
        <v>598</v>
      </c>
      <c r="F8" t="s">
        <v>588</v>
      </c>
      <c r="H8" t="e">
        <f>INT(LEFT(_9_MEMPHIS[[#This Row],[Result]],FIND("-",_9_MEMPHIS[[#This Row],[Result]])-1))</f>
        <v>#VALUE!</v>
      </c>
    </row>
    <row r="9" spans="1:8" x14ac:dyDescent="0.25">
      <c r="A9" s="3">
        <v>44899</v>
      </c>
      <c r="B9" t="s">
        <v>354</v>
      </c>
      <c r="C9" t="s">
        <v>739</v>
      </c>
      <c r="D9" t="s">
        <v>6</v>
      </c>
      <c r="E9" t="s">
        <v>682</v>
      </c>
      <c r="F9" t="s">
        <v>588</v>
      </c>
      <c r="H9" t="e">
        <f>INT(LEFT(_9_MEMPHIS[[#This Row],[Result]],FIND("-",_9_MEMPHIS[[#This Row],[Result]])-1))</f>
        <v>#VALUE!</v>
      </c>
    </row>
    <row r="10" spans="1:8" x14ac:dyDescent="0.25">
      <c r="A10" s="3">
        <v>44905</v>
      </c>
      <c r="B10" t="s">
        <v>73</v>
      </c>
      <c r="C10" t="s">
        <v>1402</v>
      </c>
      <c r="D10" t="s">
        <v>5</v>
      </c>
      <c r="E10" t="s">
        <v>792</v>
      </c>
      <c r="F10" t="s">
        <v>588</v>
      </c>
      <c r="H10" t="e">
        <f>INT(LEFT(_9_MEMPHIS[[#This Row],[Result]],FIND("-",_9_MEMPHIS[[#This Row],[Result]])-1))</f>
        <v>#VALUE!</v>
      </c>
    </row>
    <row r="11" spans="1:8" x14ac:dyDescent="0.25">
      <c r="A11" s="3">
        <v>44909</v>
      </c>
      <c r="B11" t="s">
        <v>26</v>
      </c>
      <c r="C11" t="s">
        <v>2178</v>
      </c>
      <c r="D11" t="s">
        <v>5</v>
      </c>
      <c r="E11" t="s">
        <v>794</v>
      </c>
      <c r="F11" t="s">
        <v>588</v>
      </c>
      <c r="H11" t="e">
        <f>INT(LEFT(_9_MEMPHIS[[#This Row],[Result]],FIND("-",_9_MEMPHIS[[#This Row],[Result]])-1))</f>
        <v>#VALUE!</v>
      </c>
    </row>
    <row r="12" spans="1:8" x14ac:dyDescent="0.25">
      <c r="A12" s="3">
        <v>44924</v>
      </c>
      <c r="B12" t="s">
        <v>148</v>
      </c>
      <c r="C12" t="s">
        <v>2179</v>
      </c>
      <c r="D12" t="s">
        <v>6</v>
      </c>
      <c r="E12" t="s">
        <v>636</v>
      </c>
      <c r="F12" t="s">
        <v>587</v>
      </c>
      <c r="H12" t="e">
        <f>INT(LEFT(_9_MEMPHIS[[#This Row],[Result]],FIND("-",_9_MEMPHIS[[#This Row],[Result]])-1))</f>
        <v>#VALUE!</v>
      </c>
    </row>
    <row r="13" spans="1:8" x14ac:dyDescent="0.25">
      <c r="A13" s="3">
        <v>44562</v>
      </c>
      <c r="B13" t="s">
        <v>365</v>
      </c>
      <c r="C13" t="s">
        <v>931</v>
      </c>
      <c r="D13" t="s">
        <v>6</v>
      </c>
      <c r="E13" t="s">
        <v>639</v>
      </c>
      <c r="F13" t="s">
        <v>703</v>
      </c>
      <c r="H13" t="e">
        <f>INT(LEFT(_9_MEMPHIS[[#This Row],[Result]],FIND("-",_9_MEMPHIS[[#This Row],[Result]])-1))</f>
        <v>#VALUE!</v>
      </c>
    </row>
    <row r="14" spans="1:8" x14ac:dyDescent="0.25">
      <c r="A14" s="3">
        <v>44565</v>
      </c>
      <c r="B14" t="s">
        <v>393</v>
      </c>
      <c r="C14" t="s">
        <v>882</v>
      </c>
      <c r="D14" t="s">
        <v>5</v>
      </c>
      <c r="E14" t="s">
        <v>642</v>
      </c>
      <c r="F14" t="s">
        <v>614</v>
      </c>
      <c r="H14" t="e">
        <f>INT(LEFT(_9_MEMPHIS[[#This Row],[Result]],FIND("-",_9_MEMPHIS[[#This Row],[Result]])-1))</f>
        <v>#VALUE!</v>
      </c>
    </row>
    <row r="15" spans="1:8" x14ac:dyDescent="0.25">
      <c r="A15" s="3">
        <v>44570</v>
      </c>
      <c r="B15" t="s">
        <v>305</v>
      </c>
      <c r="C15" t="s">
        <v>1388</v>
      </c>
      <c r="D15" t="s">
        <v>5</v>
      </c>
      <c r="E15" t="s">
        <v>673</v>
      </c>
      <c r="F15" t="s">
        <v>659</v>
      </c>
      <c r="H15" t="e">
        <f>INT(LEFT(_9_MEMPHIS[[#This Row],[Result]],FIND("-",_9_MEMPHIS[[#This Row],[Result]])-1))</f>
        <v>#VALUE!</v>
      </c>
    </row>
    <row r="16" spans="1:8" x14ac:dyDescent="0.25">
      <c r="A16" s="3">
        <v>44573</v>
      </c>
      <c r="B16" t="s">
        <v>287</v>
      </c>
      <c r="C16" t="s">
        <v>904</v>
      </c>
      <c r="D16" t="s">
        <v>6</v>
      </c>
      <c r="E16" t="s">
        <v>647</v>
      </c>
      <c r="F16" t="s">
        <v>595</v>
      </c>
      <c r="H16" t="e">
        <f>INT(LEFT(_9_MEMPHIS[[#This Row],[Result]],FIND("-",_9_MEMPHIS[[#This Row],[Result]])-1))</f>
        <v>#VALUE!</v>
      </c>
    </row>
    <row r="17" spans="1:8" x14ac:dyDescent="0.25">
      <c r="A17" s="3">
        <v>44576</v>
      </c>
      <c r="B17" t="s">
        <v>330</v>
      </c>
      <c r="C17" t="s">
        <v>1395</v>
      </c>
      <c r="D17" t="s">
        <v>6</v>
      </c>
      <c r="E17" t="s">
        <v>650</v>
      </c>
      <c r="F17" t="s">
        <v>801</v>
      </c>
      <c r="H17" t="e">
        <f>INT(LEFT(_9_MEMPHIS[[#This Row],[Result]],FIND("-",_9_MEMPHIS[[#This Row],[Result]])-1))</f>
        <v>#VALUE!</v>
      </c>
    </row>
    <row r="18" spans="1:8" x14ac:dyDescent="0.25">
      <c r="A18" s="3">
        <v>44581</v>
      </c>
      <c r="B18" t="s">
        <v>120</v>
      </c>
      <c r="C18" t="s">
        <v>985</v>
      </c>
      <c r="D18" t="s">
        <v>5</v>
      </c>
      <c r="E18" t="s">
        <v>800</v>
      </c>
      <c r="F18" t="s">
        <v>706</v>
      </c>
      <c r="H18" t="e">
        <f>INT(LEFT(_9_MEMPHIS[[#This Row],[Result]],FIND("-",_9_MEMPHIS[[#This Row],[Result]])-1))</f>
        <v>#VALUE!</v>
      </c>
    </row>
    <row r="19" spans="1:8" x14ac:dyDescent="0.25">
      <c r="A19" s="3">
        <v>44584</v>
      </c>
      <c r="B19" t="s">
        <v>393</v>
      </c>
      <c r="C19" t="s">
        <v>2180</v>
      </c>
      <c r="D19" t="s">
        <v>6</v>
      </c>
      <c r="E19" t="s">
        <v>1044</v>
      </c>
      <c r="F19" t="s">
        <v>730</v>
      </c>
      <c r="H19" t="e">
        <f>INT(LEFT(_9_MEMPHIS[[#This Row],[Result]],FIND("-",_9_MEMPHIS[[#This Row],[Result]])-1))</f>
        <v>#VALUE!</v>
      </c>
    </row>
    <row r="20" spans="1:8" x14ac:dyDescent="0.25">
      <c r="A20" s="3">
        <v>44588</v>
      </c>
      <c r="B20" t="s">
        <v>330</v>
      </c>
      <c r="C20" t="s">
        <v>1377</v>
      </c>
      <c r="D20" t="s">
        <v>5</v>
      </c>
      <c r="E20" t="s">
        <v>1249</v>
      </c>
      <c r="F20" t="s">
        <v>792</v>
      </c>
      <c r="H20" t="e">
        <f>INT(LEFT(_9_MEMPHIS[[#This Row],[Result]],FIND("-",_9_MEMPHIS[[#This Row],[Result]])-1))</f>
        <v>#VALUE!</v>
      </c>
    </row>
    <row r="21" spans="1:8" x14ac:dyDescent="0.25">
      <c r="A21" s="3">
        <v>44597</v>
      </c>
      <c r="B21" t="s">
        <v>287</v>
      </c>
      <c r="C21" t="s">
        <v>2181</v>
      </c>
      <c r="D21" t="s">
        <v>5</v>
      </c>
      <c r="E21" t="s">
        <v>1229</v>
      </c>
      <c r="F21" t="s">
        <v>794</v>
      </c>
      <c r="H21" t="e">
        <f>INT(LEFT(_9_MEMPHIS[[#This Row],[Result]],FIND("-",_9_MEMPHIS[[#This Row],[Result]])-1))</f>
        <v>#VALUE!</v>
      </c>
    </row>
    <row r="22" spans="1:8" x14ac:dyDescent="0.25">
      <c r="A22" s="3">
        <v>44601</v>
      </c>
      <c r="B22" t="s">
        <v>148</v>
      </c>
      <c r="C22" t="s">
        <v>1719</v>
      </c>
      <c r="D22" t="s">
        <v>5</v>
      </c>
      <c r="E22" t="s">
        <v>1005</v>
      </c>
      <c r="F22" t="s">
        <v>849</v>
      </c>
      <c r="H22" t="e">
        <f>INT(LEFT(_9_MEMPHIS[[#This Row],[Result]],FIND("-",_9_MEMPHIS[[#This Row],[Result]])-1))</f>
        <v>#VALUE!</v>
      </c>
    </row>
    <row r="23" spans="1:8" x14ac:dyDescent="0.25">
      <c r="A23" s="3">
        <v>44604</v>
      </c>
      <c r="B23" t="s">
        <v>75</v>
      </c>
      <c r="C23" t="s">
        <v>601</v>
      </c>
      <c r="D23" t="s">
        <v>6</v>
      </c>
      <c r="E23" t="s">
        <v>1007</v>
      </c>
      <c r="F23" t="s">
        <v>1073</v>
      </c>
      <c r="H23" t="e">
        <f>INT(LEFT(_9_MEMPHIS[[#This Row],[Result]],FIND("-",_9_MEMPHIS[[#This Row],[Result]])-1))</f>
        <v>#VALUE!</v>
      </c>
    </row>
    <row r="24" spans="1:8" x14ac:dyDescent="0.25">
      <c r="A24" s="3">
        <v>44607</v>
      </c>
      <c r="B24" t="s">
        <v>305</v>
      </c>
      <c r="C24" t="s">
        <v>1867</v>
      </c>
      <c r="D24" t="s">
        <v>6</v>
      </c>
      <c r="E24" t="s">
        <v>1009</v>
      </c>
      <c r="F24" t="s">
        <v>672</v>
      </c>
      <c r="H24" t="e">
        <f>INT(LEFT(_9_MEMPHIS[[#This Row],[Result]],FIND("-",_9_MEMPHIS[[#This Row],[Result]])-1))</f>
        <v>#VALUE!</v>
      </c>
    </row>
    <row r="25" spans="1:8" x14ac:dyDescent="0.25">
      <c r="A25" s="3">
        <v>44612</v>
      </c>
      <c r="B25" t="s">
        <v>120</v>
      </c>
      <c r="C25" t="s">
        <v>1848</v>
      </c>
      <c r="D25" t="s">
        <v>6</v>
      </c>
      <c r="E25" t="s">
        <v>1038</v>
      </c>
      <c r="F25" t="s">
        <v>673</v>
      </c>
      <c r="H25" t="e">
        <f>INT(LEFT(_9_MEMPHIS[[#This Row],[Result]],FIND("-",_9_MEMPHIS[[#This Row],[Result]])-1))</f>
        <v>#VALUE!</v>
      </c>
    </row>
    <row r="26" spans="1:8" x14ac:dyDescent="0.25">
      <c r="A26" s="3">
        <v>44616</v>
      </c>
      <c r="B26" t="s">
        <v>414</v>
      </c>
      <c r="C26" t="s">
        <v>982</v>
      </c>
      <c r="D26" t="s">
        <v>5</v>
      </c>
      <c r="E26" t="s">
        <v>1039</v>
      </c>
      <c r="F26" t="s">
        <v>999</v>
      </c>
      <c r="H26" t="e">
        <f>INT(LEFT(_9_MEMPHIS[[#This Row],[Result]],FIND("-",_9_MEMPHIS[[#This Row],[Result]])-1))</f>
        <v>#VALUE!</v>
      </c>
    </row>
    <row r="27" spans="1:8" x14ac:dyDescent="0.25">
      <c r="A27" s="3">
        <v>44619</v>
      </c>
      <c r="B27" t="s">
        <v>365</v>
      </c>
      <c r="C27" t="s">
        <v>1182</v>
      </c>
      <c r="D27" t="s">
        <v>5</v>
      </c>
      <c r="E27" t="s">
        <v>1040</v>
      </c>
      <c r="F27" t="s">
        <v>617</v>
      </c>
      <c r="H27" t="e">
        <f>INT(LEFT(_9_MEMPHIS[[#This Row],[Result]],FIND("-",_9_MEMPHIS[[#This Row],[Result]])-1))</f>
        <v>#VALUE!</v>
      </c>
    </row>
    <row r="28" spans="1:8" x14ac:dyDescent="0.25">
      <c r="A28" s="3">
        <v>44623</v>
      </c>
      <c r="B28" t="s">
        <v>521</v>
      </c>
      <c r="C28" t="s">
        <v>1601</v>
      </c>
      <c r="D28" t="s">
        <v>6</v>
      </c>
      <c r="E28" t="s">
        <v>649</v>
      </c>
      <c r="F28" t="s">
        <v>772</v>
      </c>
      <c r="H28" t="e">
        <f>INT(LEFT(_9_MEMPHIS[[#This Row],[Result]],FIND("-",_9_MEMPHIS[[#This Row],[Result]])-1))</f>
        <v>#VALUE!</v>
      </c>
    </row>
    <row r="29" spans="1:8" x14ac:dyDescent="0.25">
      <c r="A29" s="3">
        <v>44626</v>
      </c>
      <c r="B29" t="s">
        <v>75</v>
      </c>
      <c r="C29" t="s">
        <v>1548</v>
      </c>
      <c r="D29" t="s">
        <v>5</v>
      </c>
      <c r="E29" t="s">
        <v>652</v>
      </c>
      <c r="F29" t="s">
        <v>838</v>
      </c>
      <c r="H29" t="e">
        <f>INT(LEFT(_9_MEMPHIS[[#This Row],[Result]],FIND("-",_9_MEMPHIS[[#This Row],[Result]])-1))</f>
        <v>#VALUE!</v>
      </c>
    </row>
    <row r="30" spans="1:8" x14ac:dyDescent="0.25">
      <c r="A30" s="3">
        <v>44631</v>
      </c>
      <c r="B30" t="s">
        <v>287</v>
      </c>
      <c r="C30" t="s">
        <v>1553</v>
      </c>
      <c r="D30" t="s">
        <v>661</v>
      </c>
      <c r="E30" t="s">
        <v>1016</v>
      </c>
      <c r="F30" t="s">
        <v>840</v>
      </c>
      <c r="H30" t="e">
        <f>INT(LEFT(_9_MEMPHIS[[#This Row],[Result]],FIND("-",_9_MEMPHIS[[#This Row],[Result]])-1))</f>
        <v>#VALUE!</v>
      </c>
    </row>
    <row r="31" spans="1:8" x14ac:dyDescent="0.25">
      <c r="A31" s="3">
        <v>44632</v>
      </c>
      <c r="B31" t="s">
        <v>120</v>
      </c>
      <c r="C31" t="s">
        <v>1033</v>
      </c>
      <c r="D31" t="s">
        <v>661</v>
      </c>
      <c r="E31" t="s">
        <v>859</v>
      </c>
      <c r="F31" t="s">
        <v>842</v>
      </c>
      <c r="H31" t="e">
        <f>INT(LEFT(_9_MEMPHIS[[#This Row],[Result]],FIND("-",_9_MEMPHIS[[#This Row],[Result]])-1))</f>
        <v>#VALUE!</v>
      </c>
    </row>
    <row r="32" spans="1:8" x14ac:dyDescent="0.25">
      <c r="A32" s="3">
        <v>44633</v>
      </c>
      <c r="B32" t="s">
        <v>75</v>
      </c>
      <c r="C32" t="s">
        <v>2152</v>
      </c>
      <c r="D32" t="s">
        <v>661</v>
      </c>
      <c r="E32" t="s">
        <v>1525</v>
      </c>
      <c r="F32" t="s">
        <v>777</v>
      </c>
      <c r="H32" t="e">
        <f>INT(LEFT(_9_MEMPHIS[[#This Row],[Result]],FIND("-",_9_MEMPHIS[[#This Row],[Result]])-1))</f>
        <v>#VALUE!</v>
      </c>
    </row>
    <row r="33" spans="1:6" x14ac:dyDescent="0.25">
      <c r="A33" s="3">
        <v>44637</v>
      </c>
      <c r="B33" t="s">
        <v>361</v>
      </c>
      <c r="C33" t="s">
        <v>1705</v>
      </c>
      <c r="D33" t="s">
        <v>661</v>
      </c>
      <c r="E33" t="s">
        <v>2136</v>
      </c>
      <c r="F33" t="s">
        <v>777</v>
      </c>
    </row>
    <row r="34" spans="1:6" x14ac:dyDescent="0.25">
      <c r="A34" s="3">
        <v>44639</v>
      </c>
      <c r="B34" t="s">
        <v>8</v>
      </c>
      <c r="C34" t="s">
        <v>1700</v>
      </c>
      <c r="D34" t="s">
        <v>661</v>
      </c>
      <c r="E34" t="s">
        <v>1624</v>
      </c>
      <c r="F34" t="s">
        <v>777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CC37-AD5F-4500-A779-EFBE8ECD3416}">
  <dimension ref="A1:H36"/>
  <sheetViews>
    <sheetView workbookViewId="0">
      <selection activeCell="K10" sqref="K10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276</v>
      </c>
      <c r="C2" t="s">
        <v>1099</v>
      </c>
      <c r="D2" t="s">
        <v>5</v>
      </c>
      <c r="E2" t="s">
        <v>608</v>
      </c>
      <c r="F2" t="s">
        <v>588</v>
      </c>
      <c r="H2" t="e">
        <f>INT(LEFT(_8_BOISE_STATE[[#This Row],[Result]],FIND("-",_8_BOISE_STATE[[#This Row],[Result]])-1))</f>
        <v>#VALUE!</v>
      </c>
    </row>
    <row r="3" spans="1:8" x14ac:dyDescent="0.25">
      <c r="A3" s="3">
        <v>44878</v>
      </c>
      <c r="B3" t="s">
        <v>481</v>
      </c>
      <c r="C3" t="s">
        <v>1100</v>
      </c>
      <c r="D3" t="s">
        <v>6</v>
      </c>
      <c r="E3" t="s">
        <v>703</v>
      </c>
      <c r="F3" t="s">
        <v>588</v>
      </c>
      <c r="H3" t="e">
        <f>INT(LEFT(_8_BOISE_STATE[[#This Row],[Result]],FIND("-",_8_BOISE_STATE[[#This Row],[Result]])-1))</f>
        <v>#VALUE!</v>
      </c>
    </row>
    <row r="4" spans="1:8" x14ac:dyDescent="0.25">
      <c r="A4" s="3">
        <v>44883</v>
      </c>
      <c r="B4" t="s">
        <v>272</v>
      </c>
      <c r="C4" t="s">
        <v>712</v>
      </c>
      <c r="D4" t="s">
        <v>661</v>
      </c>
      <c r="E4" t="s">
        <v>592</v>
      </c>
      <c r="F4" t="s">
        <v>588</v>
      </c>
      <c r="H4" t="e">
        <f>INT(LEFT(_8_BOISE_STATE[[#This Row],[Result]],FIND("-",_8_BOISE_STATE[[#This Row],[Result]])-1))</f>
        <v>#VALUE!</v>
      </c>
    </row>
    <row r="5" spans="1:8" x14ac:dyDescent="0.25">
      <c r="A5" s="3">
        <v>44884</v>
      </c>
      <c r="B5" t="s">
        <v>414</v>
      </c>
      <c r="C5" t="s">
        <v>1101</v>
      </c>
      <c r="D5" t="s">
        <v>661</v>
      </c>
      <c r="E5" t="s">
        <v>594</v>
      </c>
      <c r="F5" t="s">
        <v>588</v>
      </c>
      <c r="H5" t="e">
        <f>INT(LEFT(_8_BOISE_STATE[[#This Row],[Result]],FIND("-",_8_BOISE_STATE[[#This Row],[Result]])-1))</f>
        <v>#VALUE!</v>
      </c>
    </row>
    <row r="6" spans="1:8" x14ac:dyDescent="0.25">
      <c r="A6" s="3">
        <v>44886</v>
      </c>
      <c r="B6" t="s">
        <v>354</v>
      </c>
      <c r="C6" t="s">
        <v>708</v>
      </c>
      <c r="D6" t="s">
        <v>661</v>
      </c>
      <c r="E6" t="s">
        <v>595</v>
      </c>
      <c r="F6" t="s">
        <v>588</v>
      </c>
      <c r="H6" t="e">
        <f>INT(LEFT(_8_BOISE_STATE[[#This Row],[Result]],FIND("-",_8_BOISE_STATE[[#This Row],[Result]])-1))</f>
        <v>#VALUE!</v>
      </c>
    </row>
    <row r="7" spans="1:8" x14ac:dyDescent="0.25">
      <c r="A7" s="3">
        <v>44891</v>
      </c>
      <c r="B7" t="s">
        <v>504</v>
      </c>
      <c r="C7" t="s">
        <v>1102</v>
      </c>
      <c r="D7" t="s">
        <v>5</v>
      </c>
      <c r="E7" t="s">
        <v>801</v>
      </c>
      <c r="F7" t="s">
        <v>588</v>
      </c>
      <c r="H7" t="e">
        <f>INT(LEFT(_8_BOISE_STATE[[#This Row],[Result]],FIND("-",_8_BOISE_STATE[[#This Row],[Result]])-1))</f>
        <v>#VALUE!</v>
      </c>
    </row>
    <row r="8" spans="1:8" x14ac:dyDescent="0.25">
      <c r="A8" s="3">
        <v>44895</v>
      </c>
      <c r="B8" t="s">
        <v>92</v>
      </c>
      <c r="C8" t="s">
        <v>1103</v>
      </c>
      <c r="D8" t="s">
        <v>5</v>
      </c>
      <c r="E8" t="s">
        <v>706</v>
      </c>
      <c r="F8" t="s">
        <v>588</v>
      </c>
      <c r="H8" t="e">
        <f>INT(LEFT(_8_BOISE_STATE[[#This Row],[Result]],FIND("-",_8_BOISE_STATE[[#This Row],[Result]])-1))</f>
        <v>#VALUE!</v>
      </c>
    </row>
    <row r="9" spans="1:8" x14ac:dyDescent="0.25">
      <c r="A9" s="3">
        <v>44898</v>
      </c>
      <c r="B9" t="s">
        <v>393</v>
      </c>
      <c r="C9" t="s">
        <v>1104</v>
      </c>
      <c r="D9" t="s">
        <v>5</v>
      </c>
      <c r="E9" t="s">
        <v>730</v>
      </c>
      <c r="F9" t="s">
        <v>588</v>
      </c>
      <c r="H9" t="e">
        <f>INT(LEFT(_8_BOISE_STATE[[#This Row],[Result]],FIND("-",_8_BOISE_STATE[[#This Row],[Result]])-1))</f>
        <v>#VALUE!</v>
      </c>
    </row>
    <row r="10" spans="1:8" x14ac:dyDescent="0.25">
      <c r="A10" s="3">
        <v>44902</v>
      </c>
      <c r="B10" t="s">
        <v>509</v>
      </c>
      <c r="C10" t="s">
        <v>1105</v>
      </c>
      <c r="D10" t="s">
        <v>6</v>
      </c>
      <c r="E10" t="s">
        <v>792</v>
      </c>
      <c r="F10" t="s">
        <v>588</v>
      </c>
      <c r="H10" t="e">
        <f>INT(LEFT(_8_BOISE_STATE[[#This Row],[Result]],FIND("-",_8_BOISE_STATE[[#This Row],[Result]])-1))</f>
        <v>#VALUE!</v>
      </c>
    </row>
    <row r="11" spans="1:8" x14ac:dyDescent="0.25">
      <c r="A11" s="3">
        <v>44905</v>
      </c>
      <c r="B11" t="s">
        <v>317</v>
      </c>
      <c r="C11" t="s">
        <v>1106</v>
      </c>
      <c r="D11" t="s">
        <v>5</v>
      </c>
      <c r="E11" t="s">
        <v>794</v>
      </c>
      <c r="F11" t="s">
        <v>588</v>
      </c>
      <c r="H11" t="e">
        <f>INT(LEFT(_8_BOISE_STATE[[#This Row],[Result]],FIND("-",_8_BOISE_STATE[[#This Row],[Result]])-1))</f>
        <v>#VALUE!</v>
      </c>
    </row>
    <row r="12" spans="1:8" x14ac:dyDescent="0.25">
      <c r="A12" s="3">
        <v>44909</v>
      </c>
      <c r="B12" t="s">
        <v>50</v>
      </c>
      <c r="C12" t="s">
        <v>945</v>
      </c>
      <c r="D12" t="s">
        <v>5</v>
      </c>
      <c r="E12" t="s">
        <v>849</v>
      </c>
      <c r="F12" t="s">
        <v>588</v>
      </c>
      <c r="H12" t="e">
        <f>INT(LEFT(_8_BOISE_STATE[[#This Row],[Result]],FIND("-",_8_BOISE_STATE[[#This Row],[Result]])-1))</f>
        <v>#VALUE!</v>
      </c>
    </row>
    <row r="13" spans="1:8" x14ac:dyDescent="0.25">
      <c r="A13" s="3">
        <v>44914</v>
      </c>
      <c r="B13" t="s">
        <v>1107</v>
      </c>
      <c r="C13" t="s">
        <v>1108</v>
      </c>
      <c r="D13" t="s">
        <v>5</v>
      </c>
      <c r="E13" t="s">
        <v>1073</v>
      </c>
      <c r="F13" t="s">
        <v>588</v>
      </c>
      <c r="H13" t="e">
        <f>INT(LEFT(_8_BOISE_STATE[[#This Row],[Result]],FIND("-",_8_BOISE_STATE[[#This Row],[Result]])-1))</f>
        <v>#VALUE!</v>
      </c>
    </row>
    <row r="14" spans="1:8" x14ac:dyDescent="0.25">
      <c r="A14" s="3">
        <v>44917</v>
      </c>
      <c r="B14" t="s">
        <v>235</v>
      </c>
      <c r="C14" t="s">
        <v>1109</v>
      </c>
      <c r="D14" t="s">
        <v>6</v>
      </c>
      <c r="E14" t="s">
        <v>672</v>
      </c>
      <c r="F14" t="s">
        <v>588</v>
      </c>
      <c r="H14" t="e">
        <f>INT(LEFT(_8_BOISE_STATE[[#This Row],[Result]],FIND("-",_8_BOISE_STATE[[#This Row],[Result]])-1))</f>
        <v>#VALUE!</v>
      </c>
    </row>
    <row r="15" spans="1:8" x14ac:dyDescent="0.25">
      <c r="A15" s="3">
        <v>44923</v>
      </c>
      <c r="B15" t="s">
        <v>450</v>
      </c>
      <c r="C15" t="s">
        <v>1110</v>
      </c>
      <c r="D15" t="s">
        <v>5</v>
      </c>
      <c r="E15" t="s">
        <v>769</v>
      </c>
      <c r="F15" t="s">
        <v>608</v>
      </c>
      <c r="H15" t="e">
        <f>INT(LEFT(_8_BOISE_STATE[[#This Row],[Result]],FIND("-",_8_BOISE_STATE[[#This Row],[Result]])-1))</f>
        <v>#VALUE!</v>
      </c>
    </row>
    <row r="16" spans="1:8" x14ac:dyDescent="0.25">
      <c r="A16" s="3">
        <v>44573</v>
      </c>
      <c r="B16" t="s">
        <v>252</v>
      </c>
      <c r="C16" t="s">
        <v>1111</v>
      </c>
      <c r="D16" t="s">
        <v>6</v>
      </c>
      <c r="E16" t="s">
        <v>616</v>
      </c>
      <c r="F16" t="s">
        <v>611</v>
      </c>
      <c r="H16" t="e">
        <f>INT(LEFT(_8_BOISE_STATE[[#This Row],[Result]],FIND("-",_8_BOISE_STATE[[#This Row],[Result]])-1))</f>
        <v>#VALUE!</v>
      </c>
    </row>
    <row r="17" spans="1:8" x14ac:dyDescent="0.25">
      <c r="A17" s="3">
        <v>44576</v>
      </c>
      <c r="B17" t="s">
        <v>160</v>
      </c>
      <c r="C17" t="s">
        <v>1112</v>
      </c>
      <c r="D17" t="s">
        <v>6</v>
      </c>
      <c r="E17" t="s">
        <v>784</v>
      </c>
      <c r="F17" t="s">
        <v>658</v>
      </c>
      <c r="H17" t="e">
        <f>INT(LEFT(_8_BOISE_STATE[[#This Row],[Result]],FIND("-",_8_BOISE_STATE[[#This Row],[Result]])-1))</f>
        <v>#VALUE!</v>
      </c>
    </row>
    <row r="18" spans="1:8" x14ac:dyDescent="0.25">
      <c r="A18" s="3">
        <v>44579</v>
      </c>
      <c r="B18" t="s">
        <v>518</v>
      </c>
      <c r="C18" t="s">
        <v>1113</v>
      </c>
      <c r="D18" t="s">
        <v>5</v>
      </c>
      <c r="E18" t="s">
        <v>699</v>
      </c>
      <c r="F18" t="s">
        <v>868</v>
      </c>
      <c r="H18" t="e">
        <f>INT(LEFT(_8_BOISE_STATE[[#This Row],[Result]],FIND("-",_8_BOISE_STATE[[#This Row],[Result]])-1))</f>
        <v>#VALUE!</v>
      </c>
    </row>
    <row r="19" spans="1:8" x14ac:dyDescent="0.25">
      <c r="A19" s="3">
        <v>44581</v>
      </c>
      <c r="B19" t="s">
        <v>180</v>
      </c>
      <c r="C19" t="s">
        <v>1020</v>
      </c>
      <c r="D19" t="s">
        <v>6</v>
      </c>
      <c r="E19" t="s">
        <v>1114</v>
      </c>
      <c r="F19" t="s">
        <v>914</v>
      </c>
      <c r="H19" t="e">
        <f>INT(LEFT(_8_BOISE_STATE[[#This Row],[Result]],FIND("-",_8_BOISE_STATE[[#This Row],[Result]])-1))</f>
        <v>#VALUE!</v>
      </c>
    </row>
    <row r="20" spans="1:8" x14ac:dyDescent="0.25">
      <c r="A20" s="3">
        <v>44583</v>
      </c>
      <c r="B20" t="s">
        <v>428</v>
      </c>
      <c r="C20" t="s">
        <v>1115</v>
      </c>
      <c r="D20" t="s">
        <v>6</v>
      </c>
      <c r="E20" t="s">
        <v>1116</v>
      </c>
      <c r="F20" t="s">
        <v>916</v>
      </c>
      <c r="H20" t="e">
        <f>INT(LEFT(_8_BOISE_STATE[[#This Row],[Result]],FIND("-",_8_BOISE_STATE[[#This Row],[Result]])-1))</f>
        <v>#VALUE!</v>
      </c>
    </row>
    <row r="21" spans="1:8" x14ac:dyDescent="0.25">
      <c r="A21" s="3">
        <v>44586</v>
      </c>
      <c r="B21" t="s">
        <v>194</v>
      </c>
      <c r="C21" t="s">
        <v>1117</v>
      </c>
      <c r="D21" t="s">
        <v>5</v>
      </c>
      <c r="E21" t="s">
        <v>1118</v>
      </c>
      <c r="F21" t="s">
        <v>918</v>
      </c>
      <c r="H21" t="e">
        <f>INT(LEFT(_8_BOISE_STATE[[#This Row],[Result]],FIND("-",_8_BOISE_STATE[[#This Row],[Result]])-1))</f>
        <v>#VALUE!</v>
      </c>
    </row>
    <row r="22" spans="1:8" x14ac:dyDescent="0.25">
      <c r="A22" s="3">
        <v>44589</v>
      </c>
      <c r="B22" t="s">
        <v>450</v>
      </c>
      <c r="C22" t="s">
        <v>793</v>
      </c>
      <c r="D22" t="s">
        <v>6</v>
      </c>
      <c r="E22" t="s">
        <v>1119</v>
      </c>
      <c r="F22" t="s">
        <v>920</v>
      </c>
      <c r="H22" t="e">
        <f>INT(LEFT(_8_BOISE_STATE[[#This Row],[Result]],FIND("-",_8_BOISE_STATE[[#This Row],[Result]])-1))</f>
        <v>#VALUE!</v>
      </c>
    </row>
    <row r="23" spans="1:8" x14ac:dyDescent="0.25">
      <c r="A23" s="3">
        <v>44595</v>
      </c>
      <c r="B23" t="s">
        <v>194</v>
      </c>
      <c r="C23" t="s">
        <v>1120</v>
      </c>
      <c r="D23" t="s">
        <v>6</v>
      </c>
      <c r="E23" t="s">
        <v>1121</v>
      </c>
      <c r="F23" t="s">
        <v>870</v>
      </c>
      <c r="H23" t="e">
        <f>INT(LEFT(_8_BOISE_STATE[[#This Row],[Result]],FIND("-",_8_BOISE_STATE[[#This Row],[Result]])-1))</f>
        <v>#VALUE!</v>
      </c>
    </row>
    <row r="24" spans="1:8" x14ac:dyDescent="0.25">
      <c r="A24" s="3">
        <v>44597</v>
      </c>
      <c r="B24" t="s">
        <v>492</v>
      </c>
      <c r="C24" t="s">
        <v>1122</v>
      </c>
      <c r="D24" t="s">
        <v>5</v>
      </c>
      <c r="E24" t="s">
        <v>1123</v>
      </c>
      <c r="F24" t="s">
        <v>872</v>
      </c>
      <c r="H24" t="e">
        <f>INT(LEFT(_8_BOISE_STATE[[#This Row],[Result]],FIND("-",_8_BOISE_STATE[[#This Row],[Result]])-1))</f>
        <v>#VALUE!</v>
      </c>
    </row>
    <row r="25" spans="1:8" x14ac:dyDescent="0.25">
      <c r="A25" s="3">
        <v>44603</v>
      </c>
      <c r="B25" t="s">
        <v>319</v>
      </c>
      <c r="C25" t="s">
        <v>1124</v>
      </c>
      <c r="D25" t="s">
        <v>5</v>
      </c>
      <c r="E25" t="s">
        <v>1125</v>
      </c>
      <c r="F25" t="s">
        <v>873</v>
      </c>
      <c r="H25" t="e">
        <f>INT(LEFT(_8_BOISE_STATE[[#This Row],[Result]],FIND("-",_8_BOISE_STATE[[#This Row],[Result]])-1))</f>
        <v>#VALUE!</v>
      </c>
    </row>
    <row r="26" spans="1:8" x14ac:dyDescent="0.25">
      <c r="A26" s="3">
        <v>44605</v>
      </c>
      <c r="B26" t="s">
        <v>117</v>
      </c>
      <c r="C26" t="s">
        <v>1126</v>
      </c>
      <c r="D26" t="s">
        <v>5</v>
      </c>
      <c r="E26" t="s">
        <v>1127</v>
      </c>
      <c r="F26" t="s">
        <v>607</v>
      </c>
      <c r="H26" t="e">
        <f>INT(LEFT(_8_BOISE_STATE[[#This Row],[Result]],FIND("-",_8_BOISE_STATE[[#This Row],[Result]])-1))</f>
        <v>#VALUE!</v>
      </c>
    </row>
    <row r="27" spans="1:8" x14ac:dyDescent="0.25">
      <c r="A27" s="3">
        <v>44608</v>
      </c>
      <c r="B27" t="s">
        <v>518</v>
      </c>
      <c r="C27" t="s">
        <v>880</v>
      </c>
      <c r="D27" t="s">
        <v>6</v>
      </c>
      <c r="E27" t="s">
        <v>1128</v>
      </c>
      <c r="F27" t="s">
        <v>610</v>
      </c>
      <c r="H27" t="e">
        <f>INT(LEFT(_8_BOISE_STATE[[#This Row],[Result]],FIND("-",_8_BOISE_STATE[[#This Row],[Result]])-1))</f>
        <v>#VALUE!</v>
      </c>
    </row>
    <row r="28" spans="1:8" x14ac:dyDescent="0.25">
      <c r="A28" s="3">
        <v>44611</v>
      </c>
      <c r="B28" t="s">
        <v>180</v>
      </c>
      <c r="C28" t="s">
        <v>1129</v>
      </c>
      <c r="D28" t="s">
        <v>5</v>
      </c>
      <c r="E28" t="s">
        <v>1130</v>
      </c>
      <c r="F28" t="s">
        <v>833</v>
      </c>
      <c r="H28" t="e">
        <f>INT(LEFT(_8_BOISE_STATE[[#This Row],[Result]],FIND("-",_8_BOISE_STATE[[#This Row],[Result]])-1))</f>
        <v>#VALUE!</v>
      </c>
    </row>
    <row r="29" spans="1:8" x14ac:dyDescent="0.25">
      <c r="A29" s="3">
        <v>44614</v>
      </c>
      <c r="B29" t="s">
        <v>428</v>
      </c>
      <c r="C29" t="s">
        <v>1091</v>
      </c>
      <c r="D29" t="s">
        <v>5</v>
      </c>
      <c r="E29" t="s">
        <v>1131</v>
      </c>
      <c r="F29" t="s">
        <v>879</v>
      </c>
      <c r="H29" t="e">
        <f>INT(LEFT(_8_BOISE_STATE[[#This Row],[Result]],FIND("-",_8_BOISE_STATE[[#This Row],[Result]])-1))</f>
        <v>#VALUE!</v>
      </c>
    </row>
    <row r="30" spans="1:8" x14ac:dyDescent="0.25">
      <c r="A30" s="3">
        <v>44618</v>
      </c>
      <c r="B30" t="s">
        <v>319</v>
      </c>
      <c r="C30" t="s">
        <v>1132</v>
      </c>
      <c r="D30" t="s">
        <v>6</v>
      </c>
      <c r="E30" t="s">
        <v>905</v>
      </c>
      <c r="F30" t="s">
        <v>881</v>
      </c>
      <c r="H30" t="e">
        <f>INT(LEFT(_8_BOISE_STATE[[#This Row],[Result]],FIND("-",_8_BOISE_STATE[[#This Row],[Result]])-1))</f>
        <v>#VALUE!</v>
      </c>
    </row>
    <row r="31" spans="1:8" x14ac:dyDescent="0.25">
      <c r="A31" s="3">
        <v>44621</v>
      </c>
      <c r="B31" t="s">
        <v>252</v>
      </c>
      <c r="C31" t="s">
        <v>1133</v>
      </c>
      <c r="D31" t="s">
        <v>5</v>
      </c>
      <c r="E31" t="s">
        <v>907</v>
      </c>
      <c r="F31" t="s">
        <v>883</v>
      </c>
      <c r="H31" t="e">
        <f>INT(LEFT(_8_BOISE_STATE[[#This Row],[Result]],FIND("-",_8_BOISE_STATE[[#This Row],[Result]])-1))</f>
        <v>#VALUE!</v>
      </c>
    </row>
    <row r="32" spans="1:8" x14ac:dyDescent="0.25">
      <c r="A32" s="3">
        <v>44625</v>
      </c>
      <c r="B32" t="s">
        <v>117</v>
      </c>
      <c r="C32" t="s">
        <v>1884</v>
      </c>
      <c r="D32" t="s">
        <v>6</v>
      </c>
      <c r="E32" t="s">
        <v>1280</v>
      </c>
      <c r="F32" t="s">
        <v>1053</v>
      </c>
      <c r="H32" t="e">
        <f>INT(LEFT(_8_BOISE_STATE[[#This Row],[Result]],FIND("-",_8_BOISE_STATE[[#This Row],[Result]])-1))</f>
        <v>#VALUE!</v>
      </c>
    </row>
    <row r="33" spans="1:8" x14ac:dyDescent="0.25">
      <c r="A33" s="3">
        <v>44630</v>
      </c>
      <c r="B33" t="s">
        <v>252</v>
      </c>
      <c r="C33" t="s">
        <v>894</v>
      </c>
      <c r="D33" t="s">
        <v>661</v>
      </c>
      <c r="E33" t="s">
        <v>1282</v>
      </c>
      <c r="F33" t="s">
        <v>1054</v>
      </c>
      <c r="H33" t="e">
        <f>INT(LEFT(_8_BOISE_STATE[[#This Row],[Result]],FIND("-",_8_BOISE_STATE[[#This Row],[Result]])-1))</f>
        <v>#VALUE!</v>
      </c>
    </row>
    <row r="34" spans="1:8" x14ac:dyDescent="0.25">
      <c r="A34" s="3">
        <v>44631</v>
      </c>
      <c r="B34" t="s">
        <v>194</v>
      </c>
      <c r="C34" t="s">
        <v>1665</v>
      </c>
      <c r="D34" t="s">
        <v>661</v>
      </c>
      <c r="E34" t="s">
        <v>1618</v>
      </c>
      <c r="F34" t="s">
        <v>888</v>
      </c>
      <c r="H34" t="e">
        <f>INT(LEFT(_8_BOISE_STATE[[#This Row],[Result]],FIND("-",_8_BOISE_STATE[[#This Row],[Result]])-1))</f>
        <v>#VALUE!</v>
      </c>
    </row>
    <row r="35" spans="1:8" x14ac:dyDescent="0.25">
      <c r="A35" s="3">
        <v>44632</v>
      </c>
      <c r="B35" t="s">
        <v>428</v>
      </c>
      <c r="C35" t="s">
        <v>2414</v>
      </c>
      <c r="D35" t="s">
        <v>661</v>
      </c>
      <c r="E35" t="s">
        <v>2210</v>
      </c>
      <c r="F35" t="s">
        <v>890</v>
      </c>
      <c r="H35" t="e">
        <f>INT(LEFT(_8_BOISE_STATE[[#This Row],[Result]],FIND("-",_8_BOISE_STATE[[#This Row],[Result]])-1))</f>
        <v>#VALUE!</v>
      </c>
    </row>
    <row r="36" spans="1:8" x14ac:dyDescent="0.25">
      <c r="A36" s="3">
        <v>44637</v>
      </c>
      <c r="B36" t="s">
        <v>90</v>
      </c>
      <c r="C36" t="s">
        <v>1952</v>
      </c>
      <c r="D36" t="s">
        <v>661</v>
      </c>
      <c r="E36" t="s">
        <v>2410</v>
      </c>
      <c r="F36" t="s">
        <v>890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E074C-5226-4ADF-A72C-38A82150EDD9}">
  <dimension ref="A1:H35"/>
  <sheetViews>
    <sheetView workbookViewId="0">
      <selection activeCell="I27" sqref="I27"/>
    </sheetView>
  </sheetViews>
  <sheetFormatPr defaultRowHeight="15" x14ac:dyDescent="0.25"/>
  <cols>
    <col min="1" max="1" width="10.7109375" bestFit="1" customWidth="1"/>
    <col min="2" max="2" width="21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481</v>
      </c>
      <c r="C2" t="s">
        <v>1765</v>
      </c>
      <c r="D2" t="s">
        <v>5</v>
      </c>
      <c r="E2" t="s">
        <v>608</v>
      </c>
      <c r="F2" t="s">
        <v>588</v>
      </c>
      <c r="H2" t="e">
        <f>INT(LEFT(_12_NEW_MEXICO_STATE[[#This Row],[Result]],FIND("-",_12_NEW_MEXICO_STATE[[#This Row],[Result]])-1))</f>
        <v>#VALUE!</v>
      </c>
    </row>
    <row r="3" spans="1:8" x14ac:dyDescent="0.25">
      <c r="A3" s="3">
        <v>44878</v>
      </c>
      <c r="B3" t="s">
        <v>385</v>
      </c>
      <c r="C3" t="s">
        <v>1520</v>
      </c>
      <c r="D3" t="s">
        <v>5</v>
      </c>
      <c r="E3" t="s">
        <v>611</v>
      </c>
      <c r="F3" t="s">
        <v>588</v>
      </c>
      <c r="H3" t="e">
        <f>INT(LEFT(_12_NEW_MEXICO_STATE[[#This Row],[Result]],FIND("-",_12_NEW_MEXICO_STATE[[#This Row],[Result]])-1))</f>
        <v>#VALUE!</v>
      </c>
    </row>
    <row r="4" spans="1:8" x14ac:dyDescent="0.25">
      <c r="A4" s="3">
        <v>44883</v>
      </c>
      <c r="B4" t="s">
        <v>116</v>
      </c>
      <c r="C4" t="s">
        <v>1135</v>
      </c>
      <c r="D4" t="s">
        <v>661</v>
      </c>
      <c r="E4" t="s">
        <v>658</v>
      </c>
      <c r="F4" t="s">
        <v>588</v>
      </c>
      <c r="H4" t="e">
        <f>INT(LEFT(_12_NEW_MEXICO_STATE[[#This Row],[Result]],FIND("-",_12_NEW_MEXICO_STATE[[#This Row],[Result]])-1))</f>
        <v>#VALUE!</v>
      </c>
    </row>
    <row r="5" spans="1:8" x14ac:dyDescent="0.25">
      <c r="A5" s="3">
        <v>44884</v>
      </c>
      <c r="B5" t="s">
        <v>180</v>
      </c>
      <c r="C5" t="s">
        <v>2415</v>
      </c>
      <c r="D5" t="s">
        <v>661</v>
      </c>
      <c r="E5" t="s">
        <v>659</v>
      </c>
      <c r="F5" t="s">
        <v>588</v>
      </c>
      <c r="H5" t="e">
        <f>INT(LEFT(_12_NEW_MEXICO_STATE[[#This Row],[Result]],FIND("-",_12_NEW_MEXICO_STATE[[#This Row],[Result]])-1))</f>
        <v>#VALUE!</v>
      </c>
    </row>
    <row r="6" spans="1:8" x14ac:dyDescent="0.25">
      <c r="A6" s="3">
        <v>44886</v>
      </c>
      <c r="B6" t="s">
        <v>373</v>
      </c>
      <c r="C6" t="s">
        <v>1008</v>
      </c>
      <c r="D6" t="s">
        <v>661</v>
      </c>
      <c r="E6" t="s">
        <v>662</v>
      </c>
      <c r="F6" t="s">
        <v>588</v>
      </c>
      <c r="H6" t="e">
        <f>INT(LEFT(_12_NEW_MEXICO_STATE[[#This Row],[Result]],FIND("-",_12_NEW_MEXICO_STATE[[#This Row],[Result]])-1))</f>
        <v>#VALUE!</v>
      </c>
    </row>
    <row r="7" spans="1:8" x14ac:dyDescent="0.25">
      <c r="A7" s="3">
        <v>44889</v>
      </c>
      <c r="B7" t="s">
        <v>2416</v>
      </c>
      <c r="C7" t="s">
        <v>2417</v>
      </c>
      <c r="D7" t="s">
        <v>5</v>
      </c>
      <c r="E7" t="s">
        <v>664</v>
      </c>
      <c r="F7" t="s">
        <v>588</v>
      </c>
      <c r="H7" t="e">
        <f>INT(LEFT(_12_NEW_MEXICO_STATE[[#This Row],[Result]],FIND("-",_12_NEW_MEXICO_STATE[[#This Row],[Result]])-1))</f>
        <v>#VALUE!</v>
      </c>
    </row>
    <row r="8" spans="1:8" x14ac:dyDescent="0.25">
      <c r="A8" s="3">
        <v>44895</v>
      </c>
      <c r="B8" t="s">
        <v>160</v>
      </c>
      <c r="C8" t="s">
        <v>2418</v>
      </c>
      <c r="D8" t="s">
        <v>5</v>
      </c>
      <c r="E8" t="s">
        <v>598</v>
      </c>
      <c r="F8" t="s">
        <v>588</v>
      </c>
      <c r="H8" t="e">
        <f>INT(LEFT(_12_NEW_MEXICO_STATE[[#This Row],[Result]],FIND("-",_12_NEW_MEXICO_STATE[[#This Row],[Result]])-1))</f>
        <v>#VALUE!</v>
      </c>
    </row>
    <row r="9" spans="1:8" x14ac:dyDescent="0.25">
      <c r="A9" s="3">
        <v>44898</v>
      </c>
      <c r="B9" t="s">
        <v>385</v>
      </c>
      <c r="C9" t="s">
        <v>1535</v>
      </c>
      <c r="D9" t="s">
        <v>6</v>
      </c>
      <c r="E9" t="s">
        <v>600</v>
      </c>
      <c r="F9" t="s">
        <v>588</v>
      </c>
      <c r="H9" t="e">
        <f>INT(LEFT(_12_NEW_MEXICO_STATE[[#This Row],[Result]],FIND("-",_12_NEW_MEXICO_STATE[[#This Row],[Result]])-1))</f>
        <v>#VALUE!</v>
      </c>
    </row>
    <row r="10" spans="1:8" x14ac:dyDescent="0.25">
      <c r="A10" s="3">
        <v>44901</v>
      </c>
      <c r="B10" t="s">
        <v>160</v>
      </c>
      <c r="C10" t="s">
        <v>1511</v>
      </c>
      <c r="D10" t="s">
        <v>6</v>
      </c>
      <c r="E10" t="s">
        <v>602</v>
      </c>
      <c r="F10" t="s">
        <v>588</v>
      </c>
      <c r="H10" t="e">
        <f>INT(LEFT(_12_NEW_MEXICO_STATE[[#This Row],[Result]],FIND("-",_12_NEW_MEXICO_STATE[[#This Row],[Result]])-1))</f>
        <v>#VALUE!</v>
      </c>
    </row>
    <row r="11" spans="1:8" x14ac:dyDescent="0.25">
      <c r="A11" s="3">
        <v>44906</v>
      </c>
      <c r="B11" t="s">
        <v>333</v>
      </c>
      <c r="C11" t="s">
        <v>1104</v>
      </c>
      <c r="D11" t="s">
        <v>6</v>
      </c>
      <c r="E11" t="s">
        <v>603</v>
      </c>
      <c r="F11" t="s">
        <v>588</v>
      </c>
      <c r="H11" t="e">
        <f>INT(LEFT(_12_NEW_MEXICO_STATE[[#This Row],[Result]],FIND("-",_12_NEW_MEXICO_STATE[[#This Row],[Result]])-1))</f>
        <v>#VALUE!</v>
      </c>
    </row>
    <row r="12" spans="1:8" x14ac:dyDescent="0.25">
      <c r="A12" s="3">
        <v>44910</v>
      </c>
      <c r="B12" t="s">
        <v>235</v>
      </c>
      <c r="C12" t="s">
        <v>1438</v>
      </c>
      <c r="D12" t="s">
        <v>6</v>
      </c>
      <c r="E12" t="s">
        <v>605</v>
      </c>
      <c r="F12" t="s">
        <v>588</v>
      </c>
      <c r="H12" t="e">
        <f>INT(LEFT(_12_NEW_MEXICO_STATE[[#This Row],[Result]],FIND("-",_12_NEW_MEXICO_STATE[[#This Row],[Result]])-1))</f>
        <v>#VALUE!</v>
      </c>
    </row>
    <row r="13" spans="1:8" x14ac:dyDescent="0.25">
      <c r="A13" s="3">
        <v>44913</v>
      </c>
      <c r="B13" t="s">
        <v>2419</v>
      </c>
      <c r="C13" t="s">
        <v>2420</v>
      </c>
      <c r="D13" t="s">
        <v>5</v>
      </c>
      <c r="E13" t="s">
        <v>607</v>
      </c>
      <c r="F13" t="s">
        <v>588</v>
      </c>
      <c r="H13" t="e">
        <f>INT(LEFT(_12_NEW_MEXICO_STATE[[#This Row],[Result]],FIND("-",_12_NEW_MEXICO_STATE[[#This Row],[Result]])-1))</f>
        <v>#VALUE!</v>
      </c>
    </row>
    <row r="14" spans="1:8" x14ac:dyDescent="0.25">
      <c r="A14" s="3">
        <v>44915</v>
      </c>
      <c r="B14" t="s">
        <v>2219</v>
      </c>
      <c r="C14" t="s">
        <v>1901</v>
      </c>
      <c r="D14" t="s">
        <v>5</v>
      </c>
      <c r="E14" t="s">
        <v>610</v>
      </c>
      <c r="F14" t="s">
        <v>588</v>
      </c>
      <c r="H14" t="e">
        <f>INT(LEFT(_12_NEW_MEXICO_STATE[[#This Row],[Result]],FIND("-",_12_NEW_MEXICO_STATE[[#This Row],[Result]])-1))</f>
        <v>#VALUE!</v>
      </c>
    </row>
    <row r="15" spans="1:8" x14ac:dyDescent="0.25">
      <c r="A15" s="3">
        <v>44562</v>
      </c>
      <c r="B15" t="s">
        <v>497</v>
      </c>
      <c r="C15" t="s">
        <v>1193</v>
      </c>
      <c r="D15" t="s">
        <v>5</v>
      </c>
      <c r="E15" t="s">
        <v>833</v>
      </c>
      <c r="F15" t="s">
        <v>608</v>
      </c>
      <c r="H15" t="e">
        <f>INT(LEFT(_12_NEW_MEXICO_STATE[[#This Row],[Result]],FIND("-",_12_NEW_MEXICO_STATE[[#This Row],[Result]])-1))</f>
        <v>#VALUE!</v>
      </c>
    </row>
    <row r="16" spans="1:8" x14ac:dyDescent="0.25">
      <c r="A16" s="3">
        <v>44569</v>
      </c>
      <c r="B16" t="s">
        <v>269</v>
      </c>
      <c r="C16" t="s">
        <v>1943</v>
      </c>
      <c r="D16" t="s">
        <v>6</v>
      </c>
      <c r="E16" t="s">
        <v>879</v>
      </c>
      <c r="F16" t="s">
        <v>611</v>
      </c>
      <c r="H16" t="e">
        <f>INT(LEFT(_12_NEW_MEXICO_STATE[[#This Row],[Result]],FIND("-",_12_NEW_MEXICO_STATE[[#This Row],[Result]])-1))</f>
        <v>#VALUE!</v>
      </c>
    </row>
    <row r="17" spans="1:8" x14ac:dyDescent="0.25">
      <c r="A17" s="3">
        <v>44574</v>
      </c>
      <c r="B17" t="s">
        <v>483</v>
      </c>
      <c r="C17" t="s">
        <v>826</v>
      </c>
      <c r="D17" t="s">
        <v>5</v>
      </c>
      <c r="E17" t="s">
        <v>881</v>
      </c>
      <c r="F17" t="s">
        <v>658</v>
      </c>
      <c r="H17" t="e">
        <f>INT(LEFT(_12_NEW_MEXICO_STATE[[#This Row],[Result]],FIND("-",_12_NEW_MEXICO_STATE[[#This Row],[Result]])-1))</f>
        <v>#VALUE!</v>
      </c>
    </row>
    <row r="18" spans="1:8" x14ac:dyDescent="0.25">
      <c r="A18" s="3">
        <v>44576</v>
      </c>
      <c r="B18" t="s">
        <v>142</v>
      </c>
      <c r="C18" t="s">
        <v>640</v>
      </c>
      <c r="D18" t="s">
        <v>5</v>
      </c>
      <c r="E18" t="s">
        <v>883</v>
      </c>
      <c r="F18" t="s">
        <v>868</v>
      </c>
      <c r="H18" t="e">
        <f>INT(LEFT(_12_NEW_MEXICO_STATE[[#This Row],[Result]],FIND("-",_12_NEW_MEXICO_STATE[[#This Row],[Result]])-1))</f>
        <v>#VALUE!</v>
      </c>
    </row>
    <row r="19" spans="1:8" x14ac:dyDescent="0.25">
      <c r="A19" s="3">
        <v>44581</v>
      </c>
      <c r="B19" t="s">
        <v>433</v>
      </c>
      <c r="C19" t="s">
        <v>2421</v>
      </c>
      <c r="D19" t="s">
        <v>6</v>
      </c>
      <c r="E19" t="s">
        <v>1053</v>
      </c>
      <c r="F19" t="s">
        <v>662</v>
      </c>
      <c r="H19" t="e">
        <f>INT(LEFT(_12_NEW_MEXICO_STATE[[#This Row],[Result]],FIND("-",_12_NEW_MEXICO_STATE[[#This Row],[Result]])-1))</f>
        <v>#VALUE!</v>
      </c>
    </row>
    <row r="20" spans="1:8" x14ac:dyDescent="0.25">
      <c r="A20" s="3">
        <v>44583</v>
      </c>
      <c r="B20" t="s">
        <v>203</v>
      </c>
      <c r="C20" t="s">
        <v>1537</v>
      </c>
      <c r="D20" t="s">
        <v>6</v>
      </c>
      <c r="E20" t="s">
        <v>1054</v>
      </c>
      <c r="F20" t="s">
        <v>664</v>
      </c>
      <c r="H20" t="e">
        <f>INT(LEFT(_12_NEW_MEXICO_STATE[[#This Row],[Result]],FIND("-",_12_NEW_MEXICO_STATE[[#This Row],[Result]])-1))</f>
        <v>#VALUE!</v>
      </c>
    </row>
    <row r="21" spans="1:8" x14ac:dyDescent="0.25">
      <c r="A21" s="3">
        <v>44590</v>
      </c>
      <c r="B21" t="s">
        <v>277</v>
      </c>
      <c r="C21" t="s">
        <v>1080</v>
      </c>
      <c r="D21" t="s">
        <v>5</v>
      </c>
      <c r="E21" t="s">
        <v>888</v>
      </c>
      <c r="F21" t="s">
        <v>666</v>
      </c>
      <c r="H21" t="e">
        <f>INT(LEFT(_12_NEW_MEXICO_STATE[[#This Row],[Result]],FIND("-",_12_NEW_MEXICO_STATE[[#This Row],[Result]])-1))</f>
        <v>#VALUE!</v>
      </c>
    </row>
    <row r="22" spans="1:8" x14ac:dyDescent="0.25">
      <c r="A22" s="3">
        <v>44595</v>
      </c>
      <c r="B22" t="s">
        <v>302</v>
      </c>
      <c r="C22" t="s">
        <v>1129</v>
      </c>
      <c r="D22" t="s">
        <v>5</v>
      </c>
      <c r="E22" t="s">
        <v>890</v>
      </c>
      <c r="F22" t="s">
        <v>668</v>
      </c>
      <c r="H22" t="e">
        <f>INT(LEFT(_12_NEW_MEXICO_STATE[[#This Row],[Result]],FIND("-",_12_NEW_MEXICO_STATE[[#This Row],[Result]])-1))</f>
        <v>#VALUE!</v>
      </c>
    </row>
    <row r="23" spans="1:8" x14ac:dyDescent="0.25">
      <c r="A23" s="3">
        <v>44597</v>
      </c>
      <c r="B23" t="s">
        <v>172</v>
      </c>
      <c r="C23" t="s">
        <v>728</v>
      </c>
      <c r="D23" t="s">
        <v>5</v>
      </c>
      <c r="E23" t="s">
        <v>891</v>
      </c>
      <c r="F23" t="s">
        <v>870</v>
      </c>
      <c r="H23" t="e">
        <f>INT(LEFT(_12_NEW_MEXICO_STATE[[#This Row],[Result]],FIND("-",_12_NEW_MEXICO_STATE[[#This Row],[Result]])-1))</f>
        <v>#VALUE!</v>
      </c>
    </row>
    <row r="24" spans="1:8" x14ac:dyDescent="0.25">
      <c r="A24" s="3">
        <v>44602</v>
      </c>
      <c r="B24" t="s">
        <v>353</v>
      </c>
      <c r="C24" t="s">
        <v>990</v>
      </c>
      <c r="D24" t="s">
        <v>6</v>
      </c>
      <c r="E24" t="s">
        <v>1095</v>
      </c>
      <c r="F24" t="s">
        <v>872</v>
      </c>
      <c r="H24" t="e">
        <f>INT(LEFT(_12_NEW_MEXICO_STATE[[#This Row],[Result]],FIND("-",_12_NEW_MEXICO_STATE[[#This Row],[Result]])-1))</f>
        <v>#VALUE!</v>
      </c>
    </row>
    <row r="25" spans="1:8" x14ac:dyDescent="0.25">
      <c r="A25" s="3">
        <v>44604</v>
      </c>
      <c r="B25" t="s">
        <v>276</v>
      </c>
      <c r="C25" t="s">
        <v>1346</v>
      </c>
      <c r="D25" t="s">
        <v>6</v>
      </c>
      <c r="E25" t="s">
        <v>895</v>
      </c>
      <c r="F25" t="s">
        <v>605</v>
      </c>
      <c r="H25" t="e">
        <f>INT(LEFT(_12_NEW_MEXICO_STATE[[#This Row],[Result]],FIND("-",_12_NEW_MEXICO_STATE[[#This Row],[Result]])-1))</f>
        <v>#VALUE!</v>
      </c>
    </row>
    <row r="26" spans="1:8" x14ac:dyDescent="0.25">
      <c r="A26" s="3">
        <v>44608</v>
      </c>
      <c r="B26" t="s">
        <v>353</v>
      </c>
      <c r="C26" t="s">
        <v>1135</v>
      </c>
      <c r="D26" t="s">
        <v>5</v>
      </c>
      <c r="E26" t="s">
        <v>897</v>
      </c>
      <c r="F26" t="s">
        <v>607</v>
      </c>
      <c r="H26" t="e">
        <f>INT(LEFT(_12_NEW_MEXICO_STATE[[#This Row],[Result]],FIND("-",_12_NEW_MEXICO_STATE[[#This Row],[Result]])-1))</f>
        <v>#VALUE!</v>
      </c>
    </row>
    <row r="27" spans="1:8" x14ac:dyDescent="0.25">
      <c r="A27" s="3">
        <v>44611</v>
      </c>
      <c r="B27" t="s">
        <v>277</v>
      </c>
      <c r="C27" t="s">
        <v>1042</v>
      </c>
      <c r="D27" t="s">
        <v>6</v>
      </c>
      <c r="E27" t="s">
        <v>899</v>
      </c>
      <c r="F27" t="s">
        <v>610</v>
      </c>
      <c r="H27" t="e">
        <f>INT(LEFT(_12_NEW_MEXICO_STATE[[#This Row],[Result]],FIND("-",_12_NEW_MEXICO_STATE[[#This Row],[Result]])-1))</f>
        <v>#VALUE!</v>
      </c>
    </row>
    <row r="28" spans="1:8" x14ac:dyDescent="0.25">
      <c r="A28" s="3">
        <v>44613</v>
      </c>
      <c r="B28" t="s">
        <v>172</v>
      </c>
      <c r="C28" t="s">
        <v>1927</v>
      </c>
      <c r="D28" t="s">
        <v>6</v>
      </c>
      <c r="E28" t="s">
        <v>901</v>
      </c>
      <c r="F28" t="s">
        <v>833</v>
      </c>
      <c r="H28" t="e">
        <f>INT(LEFT(_12_NEW_MEXICO_STATE[[#This Row],[Result]],FIND("-",_12_NEW_MEXICO_STATE[[#This Row],[Result]])-1))</f>
        <v>#VALUE!</v>
      </c>
    </row>
    <row r="29" spans="1:8" x14ac:dyDescent="0.25">
      <c r="A29" s="3">
        <v>44618</v>
      </c>
      <c r="B29" t="s">
        <v>497</v>
      </c>
      <c r="C29" t="s">
        <v>2422</v>
      </c>
      <c r="D29" t="s">
        <v>6</v>
      </c>
      <c r="E29" t="s">
        <v>903</v>
      </c>
      <c r="F29" t="s">
        <v>694</v>
      </c>
      <c r="H29" t="e">
        <f>INT(LEFT(_12_NEW_MEXICO_STATE[[#This Row],[Result]],FIND("-",_12_NEW_MEXICO_STATE[[#This Row],[Result]])-1))</f>
        <v>#VALUE!</v>
      </c>
    </row>
    <row r="30" spans="1:8" x14ac:dyDescent="0.25">
      <c r="A30" s="3">
        <v>44622</v>
      </c>
      <c r="B30" t="s">
        <v>203</v>
      </c>
      <c r="C30" t="s">
        <v>648</v>
      </c>
      <c r="D30" t="s">
        <v>5</v>
      </c>
      <c r="E30" t="s">
        <v>905</v>
      </c>
      <c r="F30" t="s">
        <v>784</v>
      </c>
      <c r="H30" t="e">
        <f>INT(LEFT(_12_NEW_MEXICO_STATE[[#This Row],[Result]],FIND("-",_12_NEW_MEXICO_STATE[[#This Row],[Result]])-1))</f>
        <v>#VALUE!</v>
      </c>
    </row>
    <row r="31" spans="1:8" x14ac:dyDescent="0.25">
      <c r="A31" s="3">
        <v>44625</v>
      </c>
      <c r="B31" t="s">
        <v>276</v>
      </c>
      <c r="C31" t="s">
        <v>2423</v>
      </c>
      <c r="D31" t="s">
        <v>5</v>
      </c>
      <c r="E31" t="s">
        <v>907</v>
      </c>
      <c r="F31" t="s">
        <v>699</v>
      </c>
      <c r="H31" t="e">
        <f>INT(LEFT(_12_NEW_MEXICO_STATE[[#This Row],[Result]],FIND("-",_12_NEW_MEXICO_STATE[[#This Row],[Result]])-1))</f>
        <v>#VALUE!</v>
      </c>
    </row>
    <row r="32" spans="1:8" x14ac:dyDescent="0.25">
      <c r="A32" s="3">
        <v>44631</v>
      </c>
      <c r="B32" t="s">
        <v>277</v>
      </c>
      <c r="C32" t="s">
        <v>963</v>
      </c>
      <c r="D32" t="s">
        <v>661</v>
      </c>
      <c r="E32" t="s">
        <v>1921</v>
      </c>
      <c r="F32" t="s">
        <v>1114</v>
      </c>
      <c r="H32" t="e">
        <f>INT(LEFT(_12_NEW_MEXICO_STATE[[#This Row],[Result]],FIND("-",_12_NEW_MEXICO_STATE[[#This Row],[Result]])-1))</f>
        <v>#VALUE!</v>
      </c>
    </row>
    <row r="33" spans="1:8" x14ac:dyDescent="0.25">
      <c r="A33" s="3">
        <v>44632</v>
      </c>
      <c r="B33" t="s">
        <v>142</v>
      </c>
      <c r="C33" t="s">
        <v>835</v>
      </c>
      <c r="D33" t="s">
        <v>661</v>
      </c>
      <c r="E33" t="s">
        <v>2149</v>
      </c>
      <c r="F33" t="s">
        <v>1116</v>
      </c>
      <c r="H33" t="e">
        <f>INT(LEFT(_12_NEW_MEXICO_STATE[[#This Row],[Result]],FIND("-",_12_NEW_MEXICO_STATE[[#This Row],[Result]])-1))</f>
        <v>#VALUE!</v>
      </c>
    </row>
    <row r="34" spans="1:8" x14ac:dyDescent="0.25">
      <c r="A34" s="3">
        <v>44637</v>
      </c>
      <c r="B34" t="s">
        <v>86</v>
      </c>
      <c r="C34" t="s">
        <v>1033</v>
      </c>
      <c r="D34" t="s">
        <v>661</v>
      </c>
      <c r="E34" t="s">
        <v>2204</v>
      </c>
      <c r="F34" t="s">
        <v>1116</v>
      </c>
    </row>
    <row r="35" spans="1:8" x14ac:dyDescent="0.25">
      <c r="A35" s="3">
        <v>44639</v>
      </c>
      <c r="B35" t="s">
        <v>55</v>
      </c>
      <c r="C35" t="s">
        <v>2424</v>
      </c>
      <c r="D35" t="s">
        <v>661</v>
      </c>
      <c r="E35" t="s">
        <v>2210</v>
      </c>
      <c r="F35" t="s">
        <v>1116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2A2E4-ACE1-44CB-80A3-2313F5CB0D2D}">
  <dimension ref="A1:H34"/>
  <sheetViews>
    <sheetView workbookViewId="0">
      <selection activeCell="K25" sqref="K25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0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507</v>
      </c>
      <c r="C2" t="s">
        <v>2425</v>
      </c>
      <c r="D2" t="s">
        <v>5</v>
      </c>
      <c r="E2" t="s">
        <v>608</v>
      </c>
      <c r="F2" t="s">
        <v>588</v>
      </c>
      <c r="H2" t="e">
        <f>INT(LEFT(_5_UCONN[[#This Row],[Result]],FIND("-",_5_UCONN[[#This Row],[Result]])-1))</f>
        <v>#VALUE!</v>
      </c>
    </row>
    <row r="3" spans="1:8" x14ac:dyDescent="0.25">
      <c r="A3" s="3">
        <v>44878</v>
      </c>
      <c r="B3" t="s">
        <v>403</v>
      </c>
      <c r="C3" t="s">
        <v>593</v>
      </c>
      <c r="D3" t="s">
        <v>5</v>
      </c>
      <c r="E3" t="s">
        <v>611</v>
      </c>
      <c r="F3" t="s">
        <v>588</v>
      </c>
      <c r="H3" t="e">
        <f>INT(LEFT(_5_UCONN[[#This Row],[Result]],FIND("-",_5_UCONN[[#This Row],[Result]])-1))</f>
        <v>#VALUE!</v>
      </c>
    </row>
    <row r="4" spans="1:8" x14ac:dyDescent="0.25">
      <c r="A4" s="3">
        <v>44882</v>
      </c>
      <c r="B4" t="s">
        <v>135</v>
      </c>
      <c r="C4" t="s">
        <v>2426</v>
      </c>
      <c r="D4" t="s">
        <v>5</v>
      </c>
      <c r="E4" t="s">
        <v>658</v>
      </c>
      <c r="F4" t="s">
        <v>588</v>
      </c>
      <c r="H4" t="e">
        <f>INT(LEFT(_5_UCONN[[#This Row],[Result]],FIND("-",_5_UCONN[[#This Row],[Result]])-1))</f>
        <v>#VALUE!</v>
      </c>
    </row>
    <row r="5" spans="1:8" x14ac:dyDescent="0.25">
      <c r="A5" s="3">
        <v>44885</v>
      </c>
      <c r="B5" t="s">
        <v>419</v>
      </c>
      <c r="C5" t="s">
        <v>1467</v>
      </c>
      <c r="D5" t="s">
        <v>5</v>
      </c>
      <c r="E5" t="s">
        <v>868</v>
      </c>
      <c r="F5" t="s">
        <v>588</v>
      </c>
      <c r="H5" t="e">
        <f>INT(LEFT(_5_UCONN[[#This Row],[Result]],FIND("-",_5_UCONN[[#This Row],[Result]])-1))</f>
        <v>#VALUE!</v>
      </c>
    </row>
    <row r="6" spans="1:8" x14ac:dyDescent="0.25">
      <c r="A6" s="3">
        <v>44889</v>
      </c>
      <c r="B6" t="s">
        <v>32</v>
      </c>
      <c r="C6" t="s">
        <v>2427</v>
      </c>
      <c r="D6" t="s">
        <v>661</v>
      </c>
      <c r="E6" t="s">
        <v>914</v>
      </c>
      <c r="F6" t="s">
        <v>588</v>
      </c>
      <c r="H6" t="e">
        <f>INT(LEFT(_5_UCONN[[#This Row],[Result]],FIND("-",_5_UCONN[[#This Row],[Result]])-1))</f>
        <v>#VALUE!</v>
      </c>
    </row>
    <row r="7" spans="1:8" x14ac:dyDescent="0.25">
      <c r="A7" s="3">
        <v>44890</v>
      </c>
      <c r="B7" t="s">
        <v>225</v>
      </c>
      <c r="C7" t="s">
        <v>828</v>
      </c>
      <c r="D7" t="s">
        <v>661</v>
      </c>
      <c r="E7" t="s">
        <v>664</v>
      </c>
      <c r="F7" t="s">
        <v>588</v>
      </c>
      <c r="H7" t="e">
        <f>INT(LEFT(_5_UCONN[[#This Row],[Result]],FIND("-",_5_UCONN[[#This Row],[Result]])-1))</f>
        <v>#VALUE!</v>
      </c>
    </row>
    <row r="8" spans="1:8" x14ac:dyDescent="0.25">
      <c r="A8" s="3">
        <v>44891</v>
      </c>
      <c r="B8" t="s">
        <v>421</v>
      </c>
      <c r="C8" t="s">
        <v>1033</v>
      </c>
      <c r="D8" t="s">
        <v>661</v>
      </c>
      <c r="E8" t="s">
        <v>666</v>
      </c>
      <c r="F8" t="s">
        <v>588</v>
      </c>
      <c r="H8" t="e">
        <f>INT(LEFT(_5_UCONN[[#This Row],[Result]],FIND("-",_5_UCONN[[#This Row],[Result]])-1))</f>
        <v>#VALUE!</v>
      </c>
    </row>
    <row r="9" spans="1:8" x14ac:dyDescent="0.25">
      <c r="A9" s="3">
        <v>44895</v>
      </c>
      <c r="B9" t="s">
        <v>473</v>
      </c>
      <c r="C9" t="s">
        <v>941</v>
      </c>
      <c r="D9" t="s">
        <v>5</v>
      </c>
      <c r="E9" t="s">
        <v>668</v>
      </c>
      <c r="F9" t="s">
        <v>588</v>
      </c>
      <c r="H9" t="e">
        <f>INT(LEFT(_5_UCONN[[#This Row],[Result]],FIND("-",_5_UCONN[[#This Row],[Result]])-1))</f>
        <v>#VALUE!</v>
      </c>
    </row>
    <row r="10" spans="1:8" x14ac:dyDescent="0.25">
      <c r="A10" s="3">
        <v>44899</v>
      </c>
      <c r="B10" t="s">
        <v>440</v>
      </c>
      <c r="C10" t="s">
        <v>2198</v>
      </c>
      <c r="D10" t="s">
        <v>5</v>
      </c>
      <c r="E10" t="s">
        <v>870</v>
      </c>
      <c r="F10" t="s">
        <v>588</v>
      </c>
      <c r="H10" t="e">
        <f>INT(LEFT(_5_UCONN[[#This Row],[Result]],FIND("-",_5_UCONN[[#This Row],[Result]])-1))</f>
        <v>#VALUE!</v>
      </c>
    </row>
    <row r="11" spans="1:8" x14ac:dyDescent="0.25">
      <c r="A11" s="3">
        <v>44903</v>
      </c>
      <c r="B11" t="s">
        <v>366</v>
      </c>
      <c r="C11" t="s">
        <v>2428</v>
      </c>
      <c r="D11" t="s">
        <v>6</v>
      </c>
      <c r="E11" t="s">
        <v>603</v>
      </c>
      <c r="F11" t="s">
        <v>588</v>
      </c>
      <c r="H11" t="e">
        <f>INT(LEFT(_5_UCONN[[#This Row],[Result]],FIND("-",_5_UCONN[[#This Row],[Result]])-1))</f>
        <v>#VALUE!</v>
      </c>
    </row>
    <row r="12" spans="1:8" x14ac:dyDescent="0.25">
      <c r="A12" s="3">
        <v>44906</v>
      </c>
      <c r="B12" t="s">
        <v>272</v>
      </c>
      <c r="C12" t="s">
        <v>1658</v>
      </c>
      <c r="D12" t="s">
        <v>661</v>
      </c>
      <c r="E12" t="s">
        <v>605</v>
      </c>
      <c r="F12" t="s">
        <v>588</v>
      </c>
      <c r="H12" t="e">
        <f>INT(LEFT(_5_UCONN[[#This Row],[Result]],FIND("-",_5_UCONN[[#This Row],[Result]])-1))</f>
        <v>#VALUE!</v>
      </c>
    </row>
    <row r="13" spans="1:8" x14ac:dyDescent="0.25">
      <c r="A13" s="3">
        <v>44913</v>
      </c>
      <c r="B13" t="s">
        <v>206</v>
      </c>
      <c r="C13" t="s">
        <v>2429</v>
      </c>
      <c r="D13" t="s">
        <v>5</v>
      </c>
      <c r="E13" t="s">
        <v>671</v>
      </c>
      <c r="F13" t="s">
        <v>587</v>
      </c>
      <c r="H13" t="e">
        <f>INT(LEFT(_5_UCONN[[#This Row],[Result]],FIND("-",_5_UCONN[[#This Row],[Result]])-1))</f>
        <v>#VALUE!</v>
      </c>
    </row>
    <row r="14" spans="1:8" x14ac:dyDescent="0.25">
      <c r="A14" s="3">
        <v>44916</v>
      </c>
      <c r="B14" t="s">
        <v>123</v>
      </c>
      <c r="C14" t="s">
        <v>1227</v>
      </c>
      <c r="D14" t="s">
        <v>6</v>
      </c>
      <c r="E14" t="s">
        <v>689</v>
      </c>
      <c r="F14" t="s">
        <v>703</v>
      </c>
      <c r="H14" t="e">
        <f>INT(LEFT(_5_UCONN[[#This Row],[Result]],FIND("-",_5_UCONN[[#This Row],[Result]])-1))</f>
        <v>#VALUE!</v>
      </c>
    </row>
    <row r="15" spans="1:8" x14ac:dyDescent="0.25">
      <c r="A15" s="3">
        <v>44569</v>
      </c>
      <c r="B15" t="s">
        <v>186</v>
      </c>
      <c r="C15" t="s">
        <v>1539</v>
      </c>
      <c r="D15" t="s">
        <v>6</v>
      </c>
      <c r="E15" t="s">
        <v>769</v>
      </c>
      <c r="F15" t="s">
        <v>592</v>
      </c>
      <c r="H15" t="e">
        <f>INT(LEFT(_5_UCONN[[#This Row],[Result]],FIND("-",_5_UCONN[[#This Row],[Result]])-1))</f>
        <v>#VALUE!</v>
      </c>
    </row>
    <row r="16" spans="1:8" x14ac:dyDescent="0.25">
      <c r="A16" s="3">
        <v>44573</v>
      </c>
      <c r="B16" t="s">
        <v>28</v>
      </c>
      <c r="C16" t="s">
        <v>1488</v>
      </c>
      <c r="D16" t="s">
        <v>5</v>
      </c>
      <c r="E16" t="s">
        <v>616</v>
      </c>
      <c r="F16" t="s">
        <v>594</v>
      </c>
      <c r="H16" t="e">
        <f>INT(LEFT(_5_UCONN[[#This Row],[Result]],FIND("-",_5_UCONN[[#This Row],[Result]])-1))</f>
        <v>#VALUE!</v>
      </c>
    </row>
    <row r="17" spans="1:8" x14ac:dyDescent="0.25">
      <c r="A17" s="3">
        <v>44579</v>
      </c>
      <c r="B17" t="s">
        <v>499</v>
      </c>
      <c r="C17" t="s">
        <v>1803</v>
      </c>
      <c r="D17" t="s">
        <v>5</v>
      </c>
      <c r="E17" t="s">
        <v>784</v>
      </c>
      <c r="F17" t="s">
        <v>595</v>
      </c>
      <c r="H17" t="e">
        <f>INT(LEFT(_5_UCONN[[#This Row],[Result]],FIND("-",_5_UCONN[[#This Row],[Result]])-1))</f>
        <v>#VALUE!</v>
      </c>
    </row>
    <row r="18" spans="1:8" x14ac:dyDescent="0.25">
      <c r="A18" s="3">
        <v>44581</v>
      </c>
      <c r="B18" t="s">
        <v>499</v>
      </c>
      <c r="C18" t="s">
        <v>778</v>
      </c>
      <c r="D18" t="s">
        <v>6</v>
      </c>
      <c r="E18" t="s">
        <v>699</v>
      </c>
      <c r="F18" t="s">
        <v>596</v>
      </c>
      <c r="H18" t="e">
        <f>INT(LEFT(_5_UCONN[[#This Row],[Result]],FIND("-",_5_UCONN[[#This Row],[Result]])-1))</f>
        <v>#VALUE!</v>
      </c>
    </row>
    <row r="19" spans="1:8" x14ac:dyDescent="0.25">
      <c r="A19" s="3">
        <v>44586</v>
      </c>
      <c r="B19" t="s">
        <v>254</v>
      </c>
      <c r="C19" t="s">
        <v>2430</v>
      </c>
      <c r="D19" t="s">
        <v>5</v>
      </c>
      <c r="E19" t="s">
        <v>1114</v>
      </c>
      <c r="F19" t="s">
        <v>598</v>
      </c>
      <c r="H19" t="e">
        <f>INT(LEFT(_5_UCONN[[#This Row],[Result]],FIND("-",_5_UCONN[[#This Row],[Result]])-1))</f>
        <v>#VALUE!</v>
      </c>
    </row>
    <row r="20" spans="1:8" x14ac:dyDescent="0.25">
      <c r="A20" s="3">
        <v>44590</v>
      </c>
      <c r="B20" t="s">
        <v>169</v>
      </c>
      <c r="C20" t="s">
        <v>1768</v>
      </c>
      <c r="D20" t="s">
        <v>6</v>
      </c>
      <c r="E20" t="s">
        <v>1116</v>
      </c>
      <c r="F20" t="s">
        <v>600</v>
      </c>
      <c r="H20" t="e">
        <f>INT(LEFT(_5_UCONN[[#This Row],[Result]],FIND("-",_5_UCONN[[#This Row],[Result]])-1))</f>
        <v>#VALUE!</v>
      </c>
    </row>
    <row r="21" spans="1:8" x14ac:dyDescent="0.25">
      <c r="A21" s="3">
        <v>44593</v>
      </c>
      <c r="B21" t="s">
        <v>325</v>
      </c>
      <c r="C21" t="s">
        <v>2431</v>
      </c>
      <c r="D21" t="s">
        <v>5</v>
      </c>
      <c r="E21" t="s">
        <v>842</v>
      </c>
      <c r="F21" t="s">
        <v>683</v>
      </c>
      <c r="H21" t="e">
        <f>INT(LEFT(_5_UCONN[[#This Row],[Result]],FIND("-",_5_UCONN[[#This Row],[Result]])-1))</f>
        <v>#VALUE!</v>
      </c>
    </row>
    <row r="22" spans="1:8" x14ac:dyDescent="0.25">
      <c r="A22" s="3">
        <v>44597</v>
      </c>
      <c r="B22" t="s">
        <v>159</v>
      </c>
      <c r="C22" t="s">
        <v>1225</v>
      </c>
      <c r="D22" t="s">
        <v>6</v>
      </c>
      <c r="E22" t="s">
        <v>777</v>
      </c>
      <c r="F22" t="s">
        <v>794</v>
      </c>
      <c r="H22" t="e">
        <f>INT(LEFT(_5_UCONN[[#This Row],[Result]],FIND("-",_5_UCONN[[#This Row],[Result]])-1))</f>
        <v>#VALUE!</v>
      </c>
    </row>
    <row r="23" spans="1:8" x14ac:dyDescent="0.25">
      <c r="A23" s="3">
        <v>44600</v>
      </c>
      <c r="B23" t="s">
        <v>123</v>
      </c>
      <c r="C23" t="s">
        <v>871</v>
      </c>
      <c r="D23" t="s">
        <v>5</v>
      </c>
      <c r="E23" t="s">
        <v>779</v>
      </c>
      <c r="F23" t="s">
        <v>849</v>
      </c>
      <c r="H23" t="e">
        <f>INT(LEFT(_5_UCONN[[#This Row],[Result]],FIND("-",_5_UCONN[[#This Row],[Result]])-1))</f>
        <v>#VALUE!</v>
      </c>
    </row>
    <row r="24" spans="1:8" x14ac:dyDescent="0.25">
      <c r="A24" s="3">
        <v>44603</v>
      </c>
      <c r="B24" t="s">
        <v>193</v>
      </c>
      <c r="C24" t="s">
        <v>1581</v>
      </c>
      <c r="D24" t="s">
        <v>6</v>
      </c>
      <c r="E24" t="s">
        <v>638</v>
      </c>
      <c r="F24" t="s">
        <v>639</v>
      </c>
      <c r="H24" t="e">
        <f>INT(LEFT(_5_UCONN[[#This Row],[Result]],FIND("-",_5_UCONN[[#This Row],[Result]])-1))</f>
        <v>#VALUE!</v>
      </c>
    </row>
    <row r="25" spans="1:8" x14ac:dyDescent="0.25">
      <c r="A25" s="3">
        <v>44605</v>
      </c>
      <c r="B25" t="s">
        <v>28</v>
      </c>
      <c r="C25" t="s">
        <v>1780</v>
      </c>
      <c r="D25" t="s">
        <v>6</v>
      </c>
      <c r="E25" t="s">
        <v>641</v>
      </c>
      <c r="F25" t="s">
        <v>642</v>
      </c>
      <c r="H25" t="e">
        <f>INT(LEFT(_5_UCONN[[#This Row],[Result]],FIND("-",_5_UCONN[[#This Row],[Result]])-1))</f>
        <v>#VALUE!</v>
      </c>
    </row>
    <row r="26" spans="1:8" x14ac:dyDescent="0.25">
      <c r="A26" s="3">
        <v>44608</v>
      </c>
      <c r="B26" t="s">
        <v>186</v>
      </c>
      <c r="C26" t="s">
        <v>993</v>
      </c>
      <c r="D26" t="s">
        <v>5</v>
      </c>
      <c r="E26" t="s">
        <v>686</v>
      </c>
      <c r="F26" t="s">
        <v>673</v>
      </c>
      <c r="H26" t="e">
        <f>INT(LEFT(_5_UCONN[[#This Row],[Result]],FIND("-",_5_UCONN[[#This Row],[Result]])-1))</f>
        <v>#VALUE!</v>
      </c>
    </row>
    <row r="27" spans="1:8" x14ac:dyDescent="0.25">
      <c r="A27" s="3">
        <v>44611</v>
      </c>
      <c r="B27" t="s">
        <v>193</v>
      </c>
      <c r="C27" t="s">
        <v>1057</v>
      </c>
      <c r="D27" t="s">
        <v>5</v>
      </c>
      <c r="E27" t="s">
        <v>688</v>
      </c>
      <c r="F27" t="s">
        <v>999</v>
      </c>
      <c r="H27" t="e">
        <f>INT(LEFT(_5_UCONN[[#This Row],[Result]],FIND("-",_5_UCONN[[#This Row],[Result]])-1))</f>
        <v>#VALUE!</v>
      </c>
    </row>
    <row r="28" spans="1:8" x14ac:dyDescent="0.25">
      <c r="A28" s="3">
        <v>44614</v>
      </c>
      <c r="B28" t="s">
        <v>159</v>
      </c>
      <c r="C28" t="s">
        <v>894</v>
      </c>
      <c r="D28" t="s">
        <v>5</v>
      </c>
      <c r="E28" t="s">
        <v>691</v>
      </c>
      <c r="F28" t="s">
        <v>617</v>
      </c>
      <c r="H28" t="e">
        <f>INT(LEFT(_5_UCONN[[#This Row],[Result]],FIND("-",_5_UCONN[[#This Row],[Result]])-1))</f>
        <v>#VALUE!</v>
      </c>
    </row>
    <row r="29" spans="1:8" x14ac:dyDescent="0.25">
      <c r="A29" s="3">
        <v>44619</v>
      </c>
      <c r="B29" t="s">
        <v>254</v>
      </c>
      <c r="C29" t="s">
        <v>1173</v>
      </c>
      <c r="D29" t="s">
        <v>6</v>
      </c>
      <c r="E29" t="s">
        <v>693</v>
      </c>
      <c r="F29" t="s">
        <v>772</v>
      </c>
      <c r="H29" t="e">
        <f>INT(LEFT(_5_UCONN[[#This Row],[Result]],FIND("-",_5_UCONN[[#This Row],[Result]])-1))</f>
        <v>#VALUE!</v>
      </c>
    </row>
    <row r="30" spans="1:8" x14ac:dyDescent="0.25">
      <c r="A30" s="3">
        <v>44622</v>
      </c>
      <c r="B30" t="s">
        <v>325</v>
      </c>
      <c r="C30" t="s">
        <v>1900</v>
      </c>
      <c r="D30" t="s">
        <v>6</v>
      </c>
      <c r="E30" t="s">
        <v>857</v>
      </c>
      <c r="F30" t="s">
        <v>677</v>
      </c>
      <c r="H30" t="e">
        <f>INT(LEFT(_5_UCONN[[#This Row],[Result]],FIND("-",_5_UCONN[[#This Row],[Result]])-1))</f>
        <v>#VALUE!</v>
      </c>
    </row>
    <row r="31" spans="1:8" x14ac:dyDescent="0.25">
      <c r="A31" s="3">
        <v>44625</v>
      </c>
      <c r="B31" t="s">
        <v>169</v>
      </c>
      <c r="C31" t="s">
        <v>797</v>
      </c>
      <c r="D31" t="s">
        <v>5</v>
      </c>
      <c r="E31" t="s">
        <v>698</v>
      </c>
      <c r="F31" t="s">
        <v>679</v>
      </c>
      <c r="H31" t="e">
        <f>INT(LEFT(_5_UCONN[[#This Row],[Result]],FIND("-",_5_UCONN[[#This Row],[Result]])-1))</f>
        <v>#VALUE!</v>
      </c>
    </row>
    <row r="32" spans="1:8" x14ac:dyDescent="0.25">
      <c r="A32" s="3">
        <v>44630</v>
      </c>
      <c r="B32" t="s">
        <v>186</v>
      </c>
      <c r="C32" t="s">
        <v>2063</v>
      </c>
      <c r="D32" t="s">
        <v>661</v>
      </c>
      <c r="E32" t="s">
        <v>1171</v>
      </c>
      <c r="F32" t="s">
        <v>681</v>
      </c>
      <c r="H32" t="e">
        <f>INT(LEFT(_5_UCONN[[#This Row],[Result]],FIND("-",_5_UCONN[[#This Row],[Result]])-1))</f>
        <v>#VALUE!</v>
      </c>
    </row>
    <row r="33" spans="1:8" x14ac:dyDescent="0.25">
      <c r="A33" s="3">
        <v>44631</v>
      </c>
      <c r="B33" t="s">
        <v>159</v>
      </c>
      <c r="C33" t="s">
        <v>2055</v>
      </c>
      <c r="D33" t="s">
        <v>661</v>
      </c>
      <c r="E33" t="s">
        <v>2058</v>
      </c>
      <c r="F33" t="s">
        <v>632</v>
      </c>
      <c r="H33" t="e">
        <f>INT(LEFT(_5_UCONN[[#This Row],[Result]],FIND("-",_5_UCONN[[#This Row],[Result]])-1))</f>
        <v>#VALUE!</v>
      </c>
    </row>
    <row r="34" spans="1:8" x14ac:dyDescent="0.25">
      <c r="A34" s="3">
        <v>44637</v>
      </c>
      <c r="B34" t="s">
        <v>223</v>
      </c>
      <c r="C34" t="s">
        <v>674</v>
      </c>
      <c r="D34" t="s">
        <v>661</v>
      </c>
      <c r="E34" t="s">
        <v>2137</v>
      </c>
      <c r="F34" t="s">
        <v>632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6319-10DA-4D37-BA8B-60FFEB3267DE}">
  <dimension ref="A1:H35"/>
  <sheetViews>
    <sheetView workbookViewId="0">
      <selection activeCell="J28" sqref="J28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44876</v>
      </c>
      <c r="B2" t="s">
        <v>113</v>
      </c>
      <c r="C2" t="s">
        <v>1584</v>
      </c>
      <c r="D2" t="s">
        <v>6</v>
      </c>
      <c r="E2" t="s">
        <v>608</v>
      </c>
      <c r="F2" t="s">
        <v>588</v>
      </c>
      <c r="H2" t="e">
        <f>INT(LEFT(_13_VERMONT[[#This Row],[Result]],FIND("-",_13_VERMONT[[#This Row],[Result]])-1))</f>
        <v>#VALUE!</v>
      </c>
    </row>
    <row r="3" spans="1:8" x14ac:dyDescent="0.25">
      <c r="A3" s="3">
        <v>44878</v>
      </c>
      <c r="B3" t="s">
        <v>261</v>
      </c>
      <c r="C3" t="s">
        <v>1431</v>
      </c>
      <c r="D3" t="s">
        <v>6</v>
      </c>
      <c r="E3" t="s">
        <v>703</v>
      </c>
      <c r="F3" t="s">
        <v>588</v>
      </c>
      <c r="H3" t="e">
        <f>INT(LEFT(_13_VERMONT[[#This Row],[Result]],FIND("-",_13_VERMONT[[#This Row],[Result]])-1))</f>
        <v>#VALUE!</v>
      </c>
    </row>
    <row r="4" spans="1:8" x14ac:dyDescent="0.25">
      <c r="A4" s="3">
        <v>44881</v>
      </c>
      <c r="B4" t="s">
        <v>2097</v>
      </c>
      <c r="C4" t="s">
        <v>1403</v>
      </c>
      <c r="D4" t="s">
        <v>5</v>
      </c>
      <c r="E4" t="s">
        <v>614</v>
      </c>
      <c r="F4" t="s">
        <v>588</v>
      </c>
      <c r="H4" t="e">
        <f>INT(LEFT(_13_VERMONT[[#This Row],[Result]],FIND("-",_13_VERMONT[[#This Row],[Result]])-1))</f>
        <v>#VALUE!</v>
      </c>
    </row>
    <row r="5" spans="1:8" x14ac:dyDescent="0.25">
      <c r="A5" s="3">
        <v>44884</v>
      </c>
      <c r="B5" t="s">
        <v>220</v>
      </c>
      <c r="C5" t="s">
        <v>2098</v>
      </c>
      <c r="D5" t="s">
        <v>5</v>
      </c>
      <c r="E5" t="s">
        <v>659</v>
      </c>
      <c r="F5" t="s">
        <v>588</v>
      </c>
      <c r="H5" t="e">
        <f>INT(LEFT(_13_VERMONT[[#This Row],[Result]],FIND("-",_13_VERMONT[[#This Row],[Result]])-1))</f>
        <v>#VALUE!</v>
      </c>
    </row>
    <row r="6" spans="1:8" x14ac:dyDescent="0.25">
      <c r="A6" s="3">
        <v>44887</v>
      </c>
      <c r="B6" t="s">
        <v>217</v>
      </c>
      <c r="C6" t="s">
        <v>1800</v>
      </c>
      <c r="D6" t="s">
        <v>661</v>
      </c>
      <c r="E6" t="s">
        <v>595</v>
      </c>
      <c r="F6" t="s">
        <v>588</v>
      </c>
      <c r="H6" t="e">
        <f>INT(LEFT(_13_VERMONT[[#This Row],[Result]],FIND("-",_13_VERMONT[[#This Row],[Result]])-1))</f>
        <v>#VALUE!</v>
      </c>
    </row>
    <row r="7" spans="1:8" x14ac:dyDescent="0.25">
      <c r="A7" s="3">
        <v>44888</v>
      </c>
      <c r="B7" t="s">
        <v>520</v>
      </c>
      <c r="C7" t="s">
        <v>1353</v>
      </c>
      <c r="D7" t="s">
        <v>661</v>
      </c>
      <c r="E7" t="s">
        <v>596</v>
      </c>
      <c r="F7" t="s">
        <v>588</v>
      </c>
      <c r="H7" t="e">
        <f>INT(LEFT(_13_VERMONT[[#This Row],[Result]],FIND("-",_13_VERMONT[[#This Row],[Result]])-1))</f>
        <v>#VALUE!</v>
      </c>
    </row>
    <row r="8" spans="1:8" x14ac:dyDescent="0.25">
      <c r="A8" s="3">
        <v>44889</v>
      </c>
      <c r="B8" t="s">
        <v>453</v>
      </c>
      <c r="C8" t="s">
        <v>762</v>
      </c>
      <c r="D8" t="s">
        <v>661</v>
      </c>
      <c r="E8" t="s">
        <v>598</v>
      </c>
      <c r="F8" t="s">
        <v>588</v>
      </c>
      <c r="H8" t="e">
        <f>INT(LEFT(_13_VERMONT[[#This Row],[Result]],FIND("-",_13_VERMONT[[#This Row],[Result]])-1))</f>
        <v>#VALUE!</v>
      </c>
    </row>
    <row r="9" spans="1:8" x14ac:dyDescent="0.25">
      <c r="A9" s="3">
        <v>44892</v>
      </c>
      <c r="B9" t="s">
        <v>455</v>
      </c>
      <c r="C9" t="s">
        <v>1975</v>
      </c>
      <c r="D9" t="s">
        <v>6</v>
      </c>
      <c r="E9" t="s">
        <v>682</v>
      </c>
      <c r="F9" t="s">
        <v>588</v>
      </c>
      <c r="H9" t="e">
        <f>INT(LEFT(_13_VERMONT[[#This Row],[Result]],FIND("-",_13_VERMONT[[#This Row],[Result]])-1))</f>
        <v>#VALUE!</v>
      </c>
    </row>
    <row r="10" spans="1:8" x14ac:dyDescent="0.25">
      <c r="A10" s="3">
        <v>44896</v>
      </c>
      <c r="B10" t="s">
        <v>423</v>
      </c>
      <c r="C10" t="s">
        <v>2099</v>
      </c>
      <c r="D10" t="s">
        <v>5</v>
      </c>
      <c r="E10" t="s">
        <v>683</v>
      </c>
      <c r="F10" t="s">
        <v>588</v>
      </c>
      <c r="H10" t="e">
        <f>INT(LEFT(_13_VERMONT[[#This Row],[Result]],FIND("-",_13_VERMONT[[#This Row],[Result]])-1))</f>
        <v>#VALUE!</v>
      </c>
    </row>
    <row r="11" spans="1:8" x14ac:dyDescent="0.25">
      <c r="A11" s="3">
        <v>44902</v>
      </c>
      <c r="B11" t="s">
        <v>206</v>
      </c>
      <c r="C11" t="s">
        <v>1779</v>
      </c>
      <c r="D11" t="s">
        <v>6</v>
      </c>
      <c r="E11" t="s">
        <v>794</v>
      </c>
      <c r="F11" t="s">
        <v>588</v>
      </c>
      <c r="H11" t="e">
        <f>INT(LEFT(_13_VERMONT[[#This Row],[Result]],FIND("-",_13_VERMONT[[#This Row],[Result]])-1))</f>
        <v>#VALUE!</v>
      </c>
    </row>
    <row r="12" spans="1:8" x14ac:dyDescent="0.25">
      <c r="A12" s="3">
        <v>44905</v>
      </c>
      <c r="B12" t="s">
        <v>318</v>
      </c>
      <c r="C12" t="s">
        <v>993</v>
      </c>
      <c r="D12" t="s">
        <v>6</v>
      </c>
      <c r="E12" t="s">
        <v>849</v>
      </c>
      <c r="F12" t="s">
        <v>588</v>
      </c>
      <c r="H12" t="e">
        <f>INT(LEFT(_13_VERMONT[[#This Row],[Result]],FIND("-",_13_VERMONT[[#This Row],[Result]])-1))</f>
        <v>#VALUE!</v>
      </c>
    </row>
    <row r="13" spans="1:8" x14ac:dyDescent="0.25">
      <c r="A13" s="3">
        <v>44917</v>
      </c>
      <c r="B13" t="s">
        <v>106</v>
      </c>
      <c r="C13" t="s">
        <v>1072</v>
      </c>
      <c r="D13" t="s">
        <v>5</v>
      </c>
      <c r="E13" t="s">
        <v>1073</v>
      </c>
      <c r="F13" t="s">
        <v>588</v>
      </c>
      <c r="H13" t="e">
        <f>INT(LEFT(_13_VERMONT[[#This Row],[Result]],FIND("-",_13_VERMONT[[#This Row],[Result]])-1))</f>
        <v>#VALUE!</v>
      </c>
    </row>
    <row r="14" spans="1:8" x14ac:dyDescent="0.25">
      <c r="A14" s="3">
        <v>44567</v>
      </c>
      <c r="B14" t="s">
        <v>415</v>
      </c>
      <c r="C14" t="s">
        <v>1997</v>
      </c>
      <c r="D14" t="s">
        <v>5</v>
      </c>
      <c r="E14" t="s">
        <v>672</v>
      </c>
      <c r="F14" t="s">
        <v>608</v>
      </c>
      <c r="H14" t="e">
        <f>INT(LEFT(_13_VERMONT[[#This Row],[Result]],FIND("-",_13_VERMONT[[#This Row],[Result]])-1))</f>
        <v>#VALUE!</v>
      </c>
    </row>
    <row r="15" spans="1:8" x14ac:dyDescent="0.25">
      <c r="A15" s="3">
        <v>44573</v>
      </c>
      <c r="B15" t="s">
        <v>208</v>
      </c>
      <c r="C15" t="s">
        <v>597</v>
      </c>
      <c r="D15" t="s">
        <v>5</v>
      </c>
      <c r="E15" t="s">
        <v>769</v>
      </c>
      <c r="F15" t="s">
        <v>611</v>
      </c>
      <c r="H15" t="e">
        <f>INT(LEFT(_13_VERMONT[[#This Row],[Result]],FIND("-",_13_VERMONT[[#This Row],[Result]])-1))</f>
        <v>#VALUE!</v>
      </c>
    </row>
    <row r="16" spans="1:8" x14ac:dyDescent="0.25">
      <c r="A16" s="3">
        <v>44576</v>
      </c>
      <c r="B16" t="s">
        <v>165</v>
      </c>
      <c r="C16" t="s">
        <v>1285</v>
      </c>
      <c r="D16" t="s">
        <v>6</v>
      </c>
      <c r="E16" t="s">
        <v>616</v>
      </c>
      <c r="F16" t="s">
        <v>658</v>
      </c>
      <c r="H16" t="e">
        <f>INT(LEFT(_13_VERMONT[[#This Row],[Result]],FIND("-",_13_VERMONT[[#This Row],[Result]])-1))</f>
        <v>#VALUE!</v>
      </c>
    </row>
    <row r="17" spans="1:8" x14ac:dyDescent="0.25">
      <c r="A17" s="3">
        <v>44580</v>
      </c>
      <c r="B17" t="s">
        <v>493</v>
      </c>
      <c r="C17" t="s">
        <v>2100</v>
      </c>
      <c r="D17" t="s">
        <v>6</v>
      </c>
      <c r="E17" t="s">
        <v>784</v>
      </c>
      <c r="F17" t="s">
        <v>868</v>
      </c>
      <c r="H17" t="e">
        <f>INT(LEFT(_13_VERMONT[[#This Row],[Result]],FIND("-",_13_VERMONT[[#This Row],[Result]])-1))</f>
        <v>#VALUE!</v>
      </c>
    </row>
    <row r="18" spans="1:8" x14ac:dyDescent="0.25">
      <c r="A18" s="3">
        <v>44583</v>
      </c>
      <c r="B18" t="s">
        <v>275</v>
      </c>
      <c r="C18" t="s">
        <v>1092</v>
      </c>
      <c r="D18" t="s">
        <v>5</v>
      </c>
      <c r="E18" t="s">
        <v>699</v>
      </c>
      <c r="F18" t="s">
        <v>914</v>
      </c>
      <c r="H18" t="e">
        <f>INT(LEFT(_13_VERMONT[[#This Row],[Result]],FIND("-",_13_VERMONT[[#This Row],[Result]])-1))</f>
        <v>#VALUE!</v>
      </c>
    </row>
    <row r="19" spans="1:8" x14ac:dyDescent="0.25">
      <c r="A19" s="3">
        <v>44587</v>
      </c>
      <c r="B19" t="s">
        <v>208</v>
      </c>
      <c r="C19" t="s">
        <v>1325</v>
      </c>
      <c r="D19" t="s">
        <v>6</v>
      </c>
      <c r="E19" t="s">
        <v>1114</v>
      </c>
      <c r="F19" t="s">
        <v>916</v>
      </c>
      <c r="H19" t="e">
        <f>INT(LEFT(_13_VERMONT[[#This Row],[Result]],FIND("-",_13_VERMONT[[#This Row],[Result]])-1))</f>
        <v>#VALUE!</v>
      </c>
    </row>
    <row r="20" spans="1:8" x14ac:dyDescent="0.25">
      <c r="A20" s="3">
        <v>44590</v>
      </c>
      <c r="B20" t="s">
        <v>512</v>
      </c>
      <c r="C20" t="s">
        <v>1771</v>
      </c>
      <c r="D20" t="s">
        <v>5</v>
      </c>
      <c r="E20" t="s">
        <v>1116</v>
      </c>
      <c r="F20" t="s">
        <v>918</v>
      </c>
      <c r="H20" t="e">
        <f>INT(LEFT(_13_VERMONT[[#This Row],[Result]],FIND("-",_13_VERMONT[[#This Row],[Result]])-1))</f>
        <v>#VALUE!</v>
      </c>
    </row>
    <row r="21" spans="1:8" x14ac:dyDescent="0.25">
      <c r="A21" s="3">
        <v>44592</v>
      </c>
      <c r="B21" t="s">
        <v>502</v>
      </c>
      <c r="C21" t="s">
        <v>667</v>
      </c>
      <c r="D21" t="s">
        <v>5</v>
      </c>
      <c r="E21" t="s">
        <v>1118</v>
      </c>
      <c r="F21" t="s">
        <v>920</v>
      </c>
      <c r="H21" t="e">
        <f>INT(LEFT(_13_VERMONT[[#This Row],[Result]],FIND("-",_13_VERMONT[[#This Row],[Result]])-1))</f>
        <v>#VALUE!</v>
      </c>
    </row>
    <row r="22" spans="1:8" x14ac:dyDescent="0.25">
      <c r="A22" s="3">
        <v>44594</v>
      </c>
      <c r="B22" t="s">
        <v>493</v>
      </c>
      <c r="C22" t="s">
        <v>1479</v>
      </c>
      <c r="D22" t="s">
        <v>5</v>
      </c>
      <c r="E22" t="s">
        <v>1119</v>
      </c>
      <c r="F22" t="s">
        <v>922</v>
      </c>
      <c r="H22" t="e">
        <f>INT(LEFT(_13_VERMONT[[#This Row],[Result]],FIND("-",_13_VERMONT[[#This Row],[Result]])-1))</f>
        <v>#VALUE!</v>
      </c>
    </row>
    <row r="23" spans="1:8" x14ac:dyDescent="0.25">
      <c r="A23" s="3">
        <v>44597</v>
      </c>
      <c r="B23" t="s">
        <v>405</v>
      </c>
      <c r="C23" t="s">
        <v>1784</v>
      </c>
      <c r="D23" t="s">
        <v>6</v>
      </c>
      <c r="E23" t="s">
        <v>1270</v>
      </c>
      <c r="F23" t="s">
        <v>924</v>
      </c>
      <c r="H23" t="e">
        <f>INT(LEFT(_13_VERMONT[[#This Row],[Result]],FIND("-",_13_VERMONT[[#This Row],[Result]])-1))</f>
        <v>#VALUE!</v>
      </c>
    </row>
    <row r="24" spans="1:8" x14ac:dyDescent="0.25">
      <c r="A24" s="3">
        <v>44601</v>
      </c>
      <c r="B24" t="s">
        <v>419</v>
      </c>
      <c r="C24" t="s">
        <v>2101</v>
      </c>
      <c r="D24" t="s">
        <v>5</v>
      </c>
      <c r="E24" t="s">
        <v>893</v>
      </c>
      <c r="F24" t="s">
        <v>926</v>
      </c>
      <c r="H24" t="e">
        <f>INT(LEFT(_13_VERMONT[[#This Row],[Result]],FIND("-",_13_VERMONT[[#This Row],[Result]])-1))</f>
        <v>#VALUE!</v>
      </c>
    </row>
    <row r="25" spans="1:8" x14ac:dyDescent="0.25">
      <c r="A25" s="3">
        <v>44604</v>
      </c>
      <c r="B25" t="s">
        <v>502</v>
      </c>
      <c r="C25" t="s">
        <v>2022</v>
      </c>
      <c r="D25" t="s">
        <v>6</v>
      </c>
      <c r="E25" t="s">
        <v>895</v>
      </c>
      <c r="F25" t="s">
        <v>1202</v>
      </c>
      <c r="H25" t="e">
        <f>INT(LEFT(_13_VERMONT[[#This Row],[Result]],FIND("-",_13_VERMONT[[#This Row],[Result]])-1))</f>
        <v>#VALUE!</v>
      </c>
    </row>
    <row r="26" spans="1:8" x14ac:dyDescent="0.25">
      <c r="A26" s="3">
        <v>44606</v>
      </c>
      <c r="B26" t="s">
        <v>275</v>
      </c>
      <c r="C26" t="s">
        <v>1640</v>
      </c>
      <c r="D26" t="s">
        <v>6</v>
      </c>
      <c r="E26" t="s">
        <v>1188</v>
      </c>
      <c r="F26" t="s">
        <v>877</v>
      </c>
      <c r="H26" t="e">
        <f>INT(LEFT(_13_VERMONT[[#This Row],[Result]],FIND("-",_13_VERMONT[[#This Row],[Result]])-1))</f>
        <v>#VALUE!</v>
      </c>
    </row>
    <row r="27" spans="1:8" x14ac:dyDescent="0.25">
      <c r="A27" s="3">
        <v>44608</v>
      </c>
      <c r="B27" t="s">
        <v>415</v>
      </c>
      <c r="C27" t="s">
        <v>2102</v>
      </c>
      <c r="D27" t="s">
        <v>6</v>
      </c>
      <c r="E27" t="s">
        <v>1274</v>
      </c>
      <c r="F27" t="s">
        <v>930</v>
      </c>
      <c r="H27" t="e">
        <f>INT(LEFT(_13_VERMONT[[#This Row],[Result]],FIND("-",_13_VERMONT[[#This Row],[Result]])-1))</f>
        <v>#VALUE!</v>
      </c>
    </row>
    <row r="28" spans="1:8" x14ac:dyDescent="0.25">
      <c r="A28" s="3">
        <v>44611</v>
      </c>
      <c r="B28" t="s">
        <v>165</v>
      </c>
      <c r="C28" t="s">
        <v>2103</v>
      </c>
      <c r="D28" t="s">
        <v>5</v>
      </c>
      <c r="E28" t="s">
        <v>1276</v>
      </c>
      <c r="F28" t="s">
        <v>932</v>
      </c>
      <c r="H28" t="e">
        <f>INT(LEFT(_13_VERMONT[[#This Row],[Result]],FIND("-",_13_VERMONT[[#This Row],[Result]])-1))</f>
        <v>#VALUE!</v>
      </c>
    </row>
    <row r="29" spans="1:8" x14ac:dyDescent="0.25">
      <c r="A29" s="3">
        <v>44615</v>
      </c>
      <c r="B29" t="s">
        <v>419</v>
      </c>
      <c r="C29" t="s">
        <v>2104</v>
      </c>
      <c r="D29" t="s">
        <v>6</v>
      </c>
      <c r="E29" t="s">
        <v>903</v>
      </c>
      <c r="F29" t="s">
        <v>934</v>
      </c>
      <c r="H29" t="e">
        <f>INT(LEFT(_13_VERMONT[[#This Row],[Result]],FIND("-",_13_VERMONT[[#This Row],[Result]])-1))</f>
        <v>#VALUE!</v>
      </c>
    </row>
    <row r="30" spans="1:8" x14ac:dyDescent="0.25">
      <c r="A30" s="3">
        <v>44618</v>
      </c>
      <c r="B30" t="s">
        <v>405</v>
      </c>
      <c r="C30" t="s">
        <v>705</v>
      </c>
      <c r="D30" t="s">
        <v>5</v>
      </c>
      <c r="E30" t="s">
        <v>2069</v>
      </c>
      <c r="F30" t="s">
        <v>936</v>
      </c>
      <c r="H30" t="e">
        <f>INT(LEFT(_13_VERMONT[[#This Row],[Result]],FIND("-",_13_VERMONT[[#This Row],[Result]])-1))</f>
        <v>#VALUE!</v>
      </c>
    </row>
    <row r="31" spans="1:8" x14ac:dyDescent="0.25">
      <c r="A31" s="3">
        <v>44621</v>
      </c>
      <c r="B31" t="s">
        <v>512</v>
      </c>
      <c r="C31" t="s">
        <v>778</v>
      </c>
      <c r="D31" t="s">
        <v>6</v>
      </c>
      <c r="E31" t="s">
        <v>1218</v>
      </c>
      <c r="F31" t="s">
        <v>2105</v>
      </c>
      <c r="H31" t="e">
        <f>INT(LEFT(_13_VERMONT[[#This Row],[Result]],FIND("-",_13_VERMONT[[#This Row],[Result]])-1))</f>
        <v>#VALUE!</v>
      </c>
    </row>
    <row r="32" spans="1:8" x14ac:dyDescent="0.25">
      <c r="A32" s="3">
        <v>44626</v>
      </c>
      <c r="B32" t="s">
        <v>493</v>
      </c>
      <c r="C32" t="s">
        <v>2106</v>
      </c>
      <c r="D32" t="s">
        <v>5</v>
      </c>
      <c r="E32" t="s">
        <v>1953</v>
      </c>
      <c r="F32" t="s">
        <v>2107</v>
      </c>
      <c r="H32" t="e">
        <f>INT(LEFT(_13_VERMONT[[#This Row],[Result]],FIND("-",_13_VERMONT[[#This Row],[Result]])-1))</f>
        <v>#VALUE!</v>
      </c>
    </row>
    <row r="33" spans="1:8" x14ac:dyDescent="0.25">
      <c r="A33" s="3">
        <v>44629</v>
      </c>
      <c r="B33" t="s">
        <v>419</v>
      </c>
      <c r="C33" t="s">
        <v>2108</v>
      </c>
      <c r="D33" t="s">
        <v>5</v>
      </c>
      <c r="E33" t="s">
        <v>2109</v>
      </c>
      <c r="F33" t="s">
        <v>2110</v>
      </c>
      <c r="H33" t="e">
        <f>INT(LEFT(_13_VERMONT[[#This Row],[Result]],FIND("-",_13_VERMONT[[#This Row],[Result]])-1))</f>
        <v>#VALUE!</v>
      </c>
    </row>
    <row r="34" spans="1:8" x14ac:dyDescent="0.25">
      <c r="A34" s="3">
        <v>44632</v>
      </c>
      <c r="B34" t="s">
        <v>165</v>
      </c>
      <c r="C34" t="s">
        <v>2432</v>
      </c>
      <c r="D34" t="s">
        <v>5</v>
      </c>
      <c r="E34" t="s">
        <v>2221</v>
      </c>
      <c r="F34" t="s">
        <v>2222</v>
      </c>
      <c r="H34" t="e">
        <f>INT(LEFT(_13_VERMONT[[#This Row],[Result]],FIND("-",_13_VERMONT[[#This Row],[Result]])-1))</f>
        <v>#VALUE!</v>
      </c>
    </row>
    <row r="35" spans="1:8" x14ac:dyDescent="0.25">
      <c r="A35" s="3">
        <v>44637</v>
      </c>
      <c r="B35" t="s">
        <v>55</v>
      </c>
      <c r="C35" t="s">
        <v>643</v>
      </c>
      <c r="D35" t="s">
        <v>661</v>
      </c>
      <c r="E35" t="s">
        <v>2243</v>
      </c>
      <c r="F35" t="s">
        <v>2222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CBFAE-97C4-48D0-BF25-374FE7DDEC18}">
  <dimension ref="A1:K359"/>
  <sheetViews>
    <sheetView workbookViewId="0">
      <selection activeCell="L17" sqref="L17"/>
    </sheetView>
  </sheetViews>
  <sheetFormatPr defaultRowHeight="15" x14ac:dyDescent="0.25"/>
  <cols>
    <col min="1" max="1" width="7.5703125" bestFit="1" customWidth="1"/>
    <col min="2" max="2" width="15.7109375" bestFit="1" customWidth="1"/>
    <col min="3" max="3" width="7.28515625" bestFit="1" customWidth="1"/>
    <col min="4" max="5" width="8.140625" bestFit="1" customWidth="1"/>
    <col min="6" max="6" width="8.5703125" bestFit="1" customWidth="1"/>
    <col min="7" max="7" width="8.140625" bestFit="1" customWidth="1"/>
    <col min="8" max="8" width="7.28515625" bestFit="1" customWidth="1"/>
    <col min="9" max="9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2360</v>
      </c>
    </row>
    <row r="2" spans="1:9" x14ac:dyDescent="0.25">
      <c r="A2">
        <v>1</v>
      </c>
      <c r="B2" t="s">
        <v>8</v>
      </c>
      <c r="C2">
        <v>87.2</v>
      </c>
      <c r="D2">
        <v>81</v>
      </c>
      <c r="E2">
        <v>68</v>
      </c>
      <c r="F2">
        <v>89.6</v>
      </c>
      <c r="G2">
        <v>84.8</v>
      </c>
      <c r="H2" t="s">
        <v>9</v>
      </c>
      <c r="I2">
        <f>AVERAGE(Table_0__13[[#This Row],[Home]],Table_0__13[[#This Row],[Away]])</f>
        <v>87.199999999999989</v>
      </c>
    </row>
    <row r="3" spans="1:9" x14ac:dyDescent="0.25">
      <c r="A3">
        <v>2</v>
      </c>
      <c r="B3" t="s">
        <v>10</v>
      </c>
      <c r="C3">
        <v>84.7</v>
      </c>
      <c r="D3">
        <v>71.7</v>
      </c>
      <c r="E3">
        <v>57</v>
      </c>
      <c r="F3">
        <v>86.2</v>
      </c>
      <c r="G3">
        <v>83.8</v>
      </c>
      <c r="H3" t="s">
        <v>11</v>
      </c>
      <c r="I3">
        <f>AVERAGE(Table_0__13[[#This Row],[Home]],Table_0__13[[#This Row],[Away]])</f>
        <v>85</v>
      </c>
    </row>
    <row r="4" spans="1:9" x14ac:dyDescent="0.25">
      <c r="A4">
        <v>3</v>
      </c>
      <c r="B4" t="s">
        <v>12</v>
      </c>
      <c r="C4">
        <v>84</v>
      </c>
      <c r="D4">
        <v>77.3</v>
      </c>
      <c r="E4">
        <v>60</v>
      </c>
      <c r="F4">
        <v>86.5</v>
      </c>
      <c r="G4">
        <v>81.8</v>
      </c>
      <c r="H4" t="s">
        <v>13</v>
      </c>
      <c r="I4">
        <f>AVERAGE(Table_0__13[[#This Row],[Home]],Table_0__13[[#This Row],[Away]])</f>
        <v>84.15</v>
      </c>
    </row>
    <row r="5" spans="1:9" x14ac:dyDescent="0.25">
      <c r="A5">
        <v>4</v>
      </c>
      <c r="B5" t="s">
        <v>14</v>
      </c>
      <c r="C5">
        <v>83.2</v>
      </c>
      <c r="D5">
        <v>72.7</v>
      </c>
      <c r="E5">
        <v>63</v>
      </c>
      <c r="F5">
        <v>87.3</v>
      </c>
      <c r="G5">
        <v>79.099999999999994</v>
      </c>
      <c r="H5" t="s">
        <v>15</v>
      </c>
      <c r="I5">
        <f>AVERAGE(Table_0__13[[#This Row],[Home]],Table_0__13[[#This Row],[Away]])</f>
        <v>83.199999999999989</v>
      </c>
    </row>
    <row r="6" spans="1:9" x14ac:dyDescent="0.25">
      <c r="A6">
        <v>5</v>
      </c>
      <c r="B6" t="s">
        <v>16</v>
      </c>
      <c r="C6">
        <v>81.5</v>
      </c>
      <c r="D6">
        <v>79.7</v>
      </c>
      <c r="E6">
        <v>72</v>
      </c>
      <c r="F6">
        <v>85.8</v>
      </c>
      <c r="G6">
        <v>78.3</v>
      </c>
      <c r="H6" t="s">
        <v>17</v>
      </c>
      <c r="I6">
        <f>AVERAGE(Table_0__13[[#This Row],[Home]],Table_0__13[[#This Row],[Away]])</f>
        <v>82.05</v>
      </c>
    </row>
    <row r="7" spans="1:9" x14ac:dyDescent="0.25">
      <c r="A7">
        <v>6</v>
      </c>
      <c r="B7" t="s">
        <v>24</v>
      </c>
      <c r="C7">
        <v>80.099999999999994</v>
      </c>
      <c r="D7">
        <v>77.7</v>
      </c>
      <c r="E7">
        <v>77</v>
      </c>
      <c r="F7">
        <v>82.7</v>
      </c>
      <c r="G7">
        <v>77.8</v>
      </c>
      <c r="H7" t="s">
        <v>25</v>
      </c>
      <c r="I7">
        <f>AVERAGE(Table_0__13[[#This Row],[Home]],Table_0__13[[#This Row],[Away]])</f>
        <v>80.25</v>
      </c>
    </row>
    <row r="8" spans="1:9" x14ac:dyDescent="0.25">
      <c r="A8">
        <v>7</v>
      </c>
      <c r="B8" t="s">
        <v>28</v>
      </c>
      <c r="C8">
        <v>79.599999999999994</v>
      </c>
      <c r="D8">
        <v>78</v>
      </c>
      <c r="E8">
        <v>65</v>
      </c>
      <c r="F8">
        <v>80.7</v>
      </c>
      <c r="G8">
        <v>78</v>
      </c>
      <c r="H8" t="s">
        <v>29</v>
      </c>
      <c r="I8">
        <f>AVERAGE(Table_0__13[[#This Row],[Home]],Table_0__13[[#This Row],[Away]])</f>
        <v>79.349999999999994</v>
      </c>
    </row>
    <row r="9" spans="1:9" x14ac:dyDescent="0.25">
      <c r="A9">
        <v>8</v>
      </c>
      <c r="B9" t="s">
        <v>26</v>
      </c>
      <c r="C9">
        <v>79.5</v>
      </c>
      <c r="D9">
        <v>72.3</v>
      </c>
      <c r="E9">
        <v>64</v>
      </c>
      <c r="F9">
        <v>78.8</v>
      </c>
      <c r="G9">
        <v>80.099999999999994</v>
      </c>
      <c r="H9" t="s">
        <v>27</v>
      </c>
      <c r="I9">
        <f>AVERAGE(Table_0__13[[#This Row],[Home]],Table_0__13[[#This Row],[Away]])</f>
        <v>79.449999999999989</v>
      </c>
    </row>
    <row r="10" spans="1:9" x14ac:dyDescent="0.25">
      <c r="A10">
        <v>9</v>
      </c>
      <c r="B10" t="s">
        <v>22</v>
      </c>
      <c r="C10">
        <v>79.400000000000006</v>
      </c>
      <c r="D10">
        <v>72.7</v>
      </c>
      <c r="E10">
        <v>79</v>
      </c>
      <c r="F10">
        <v>85.6</v>
      </c>
      <c r="G10">
        <v>72.599999999999994</v>
      </c>
      <c r="H10" t="s">
        <v>23</v>
      </c>
      <c r="I10">
        <f>AVERAGE(Table_0__13[[#This Row],[Home]],Table_0__13[[#This Row],[Away]])</f>
        <v>79.099999999999994</v>
      </c>
    </row>
    <row r="11" spans="1:9" x14ac:dyDescent="0.25">
      <c r="A11">
        <v>10</v>
      </c>
      <c r="B11" t="s">
        <v>18</v>
      </c>
      <c r="C11">
        <v>79.400000000000006</v>
      </c>
      <c r="D11">
        <v>74.3</v>
      </c>
      <c r="E11">
        <v>64</v>
      </c>
      <c r="F11">
        <v>84.5</v>
      </c>
      <c r="G11">
        <v>75</v>
      </c>
      <c r="H11" t="s">
        <v>19</v>
      </c>
      <c r="I11">
        <f>AVERAGE(Table_0__13[[#This Row],[Home]],Table_0__13[[#This Row],[Away]])</f>
        <v>79.75</v>
      </c>
    </row>
    <row r="12" spans="1:9" x14ac:dyDescent="0.25">
      <c r="A12">
        <v>11</v>
      </c>
      <c r="B12" t="s">
        <v>20</v>
      </c>
      <c r="C12">
        <v>79.099999999999994</v>
      </c>
      <c r="D12">
        <v>63</v>
      </c>
      <c r="E12">
        <v>55</v>
      </c>
      <c r="F12">
        <v>79.7</v>
      </c>
      <c r="G12">
        <v>78.7</v>
      </c>
      <c r="H12" t="s">
        <v>21</v>
      </c>
      <c r="I12">
        <f>AVERAGE(Table_0__13[[#This Row],[Home]],Table_0__13[[#This Row],[Away]])</f>
        <v>79.2</v>
      </c>
    </row>
    <row r="13" spans="1:9" x14ac:dyDescent="0.25">
      <c r="A13">
        <v>12</v>
      </c>
      <c r="B13" t="s">
        <v>42</v>
      </c>
      <c r="C13">
        <v>79.099999999999994</v>
      </c>
      <c r="D13">
        <v>84</v>
      </c>
      <c r="E13">
        <v>68</v>
      </c>
      <c r="F13">
        <v>82.5</v>
      </c>
      <c r="G13">
        <v>75.900000000000006</v>
      </c>
      <c r="H13" t="s">
        <v>43</v>
      </c>
      <c r="I13">
        <f>AVERAGE(Table_0__13[[#This Row],[Home]],Table_0__13[[#This Row],[Away]])</f>
        <v>79.2</v>
      </c>
    </row>
    <row r="14" spans="1:9" x14ac:dyDescent="0.25">
      <c r="A14">
        <v>13</v>
      </c>
      <c r="B14" t="s">
        <v>34</v>
      </c>
      <c r="C14">
        <v>78.7</v>
      </c>
      <c r="D14">
        <v>69.7</v>
      </c>
      <c r="E14">
        <v>68</v>
      </c>
      <c r="F14">
        <v>79.900000000000006</v>
      </c>
      <c r="G14">
        <v>78.099999999999994</v>
      </c>
      <c r="H14" t="s">
        <v>35</v>
      </c>
      <c r="I14">
        <f>AVERAGE(Table_0__13[[#This Row],[Home]],Table_0__13[[#This Row],[Away]])</f>
        <v>79</v>
      </c>
    </row>
    <row r="15" spans="1:9" x14ac:dyDescent="0.25">
      <c r="A15">
        <v>14</v>
      </c>
      <c r="B15" t="s">
        <v>38</v>
      </c>
      <c r="C15">
        <v>78.599999999999994</v>
      </c>
      <c r="D15">
        <v>73.3</v>
      </c>
      <c r="E15">
        <v>79</v>
      </c>
      <c r="F15">
        <v>80</v>
      </c>
      <c r="G15">
        <v>77.599999999999994</v>
      </c>
      <c r="H15" t="s">
        <v>39</v>
      </c>
      <c r="I15">
        <f>AVERAGE(Table_0__13[[#This Row],[Home]],Table_0__13[[#This Row],[Away]])</f>
        <v>78.8</v>
      </c>
    </row>
    <row r="16" spans="1:9" x14ac:dyDescent="0.25">
      <c r="A16">
        <v>15</v>
      </c>
      <c r="B16" t="s">
        <v>30</v>
      </c>
      <c r="C16">
        <v>78.5</v>
      </c>
      <c r="D16">
        <v>68.7</v>
      </c>
      <c r="E16">
        <v>52</v>
      </c>
      <c r="F16">
        <v>83.5</v>
      </c>
      <c r="G16">
        <v>72</v>
      </c>
      <c r="H16" t="s">
        <v>31</v>
      </c>
      <c r="I16">
        <f>AVERAGE(Table_0__13[[#This Row],[Home]],Table_0__13[[#This Row],[Away]])</f>
        <v>77.75</v>
      </c>
    </row>
    <row r="17" spans="1:11" x14ac:dyDescent="0.25">
      <c r="A17">
        <v>16</v>
      </c>
      <c r="B17" t="s">
        <v>36</v>
      </c>
      <c r="C17">
        <v>78.400000000000006</v>
      </c>
      <c r="D17">
        <v>74.3</v>
      </c>
      <c r="E17">
        <v>81</v>
      </c>
      <c r="F17">
        <v>81</v>
      </c>
      <c r="G17">
        <v>76.400000000000006</v>
      </c>
      <c r="H17" t="s">
        <v>37</v>
      </c>
      <c r="I17">
        <f>AVERAGE(Table_0__13[[#This Row],[Home]],Table_0__13[[#This Row],[Away]])</f>
        <v>78.7</v>
      </c>
    </row>
    <row r="18" spans="1:11" x14ac:dyDescent="0.25">
      <c r="A18">
        <v>17</v>
      </c>
      <c r="B18" t="s">
        <v>32</v>
      </c>
      <c r="C18">
        <v>78.2</v>
      </c>
      <c r="D18">
        <v>67.7</v>
      </c>
      <c r="E18">
        <v>61</v>
      </c>
      <c r="F18">
        <v>82.1</v>
      </c>
      <c r="G18">
        <v>74.8</v>
      </c>
      <c r="H18" t="s">
        <v>33</v>
      </c>
      <c r="I18">
        <f>AVERAGE(Table_0__13[[#This Row],[Home]],Table_0__13[[#This Row],[Away]])</f>
        <v>78.449999999999989</v>
      </c>
    </row>
    <row r="19" spans="1:11" x14ac:dyDescent="0.25">
      <c r="A19">
        <v>18</v>
      </c>
      <c r="B19" t="s">
        <v>40</v>
      </c>
      <c r="C19">
        <v>78.2</v>
      </c>
      <c r="D19">
        <v>77.7</v>
      </c>
      <c r="E19">
        <v>57</v>
      </c>
      <c r="F19">
        <v>77.900000000000006</v>
      </c>
      <c r="G19">
        <v>78.400000000000006</v>
      </c>
      <c r="H19" t="s">
        <v>41</v>
      </c>
      <c r="I19">
        <f>AVERAGE(Table_0__13[[#This Row],[Home]],Table_0__13[[#This Row],[Away]])</f>
        <v>78.150000000000006</v>
      </c>
      <c r="K19" t="s">
        <v>2659</v>
      </c>
    </row>
    <row r="20" spans="1:11" x14ac:dyDescent="0.25">
      <c r="A20">
        <v>19</v>
      </c>
      <c r="B20" t="s">
        <v>46</v>
      </c>
      <c r="C20">
        <v>78.099999999999994</v>
      </c>
      <c r="D20">
        <v>74.3</v>
      </c>
      <c r="E20">
        <v>81</v>
      </c>
      <c r="F20">
        <v>78.2</v>
      </c>
      <c r="G20">
        <v>78.099999999999994</v>
      </c>
      <c r="H20" t="s">
        <v>47</v>
      </c>
      <c r="I20">
        <f>AVERAGE(Table_0__13[[#This Row],[Home]],Table_0__13[[#This Row],[Away]])</f>
        <v>78.150000000000006</v>
      </c>
    </row>
    <row r="21" spans="1:11" x14ac:dyDescent="0.25">
      <c r="A21">
        <v>20</v>
      </c>
      <c r="B21" t="s">
        <v>52</v>
      </c>
      <c r="C21">
        <v>77.900000000000006</v>
      </c>
      <c r="D21">
        <v>67.7</v>
      </c>
      <c r="E21">
        <v>56</v>
      </c>
      <c r="F21">
        <v>80.900000000000006</v>
      </c>
      <c r="G21">
        <v>75.099999999999994</v>
      </c>
      <c r="H21" t="s">
        <v>53</v>
      </c>
      <c r="I21">
        <f>AVERAGE(Table_0__13[[#This Row],[Home]],Table_0__13[[#This Row],[Away]])</f>
        <v>78</v>
      </c>
    </row>
    <row r="22" spans="1:11" x14ac:dyDescent="0.25">
      <c r="A22">
        <v>21</v>
      </c>
      <c r="B22" t="s">
        <v>62</v>
      </c>
      <c r="C22">
        <v>77.400000000000006</v>
      </c>
      <c r="D22">
        <v>82.3</v>
      </c>
      <c r="E22">
        <v>79</v>
      </c>
      <c r="F22">
        <v>83.1</v>
      </c>
      <c r="G22">
        <v>71.900000000000006</v>
      </c>
      <c r="H22" t="s">
        <v>63</v>
      </c>
      <c r="I22">
        <f>AVERAGE(Table_0__13[[#This Row],[Home]],Table_0__13[[#This Row],[Away]])</f>
        <v>77.5</v>
      </c>
    </row>
    <row r="23" spans="1:11" x14ac:dyDescent="0.25">
      <c r="A23">
        <v>22</v>
      </c>
      <c r="B23" t="s">
        <v>50</v>
      </c>
      <c r="C23">
        <v>77.3</v>
      </c>
      <c r="D23">
        <v>71</v>
      </c>
      <c r="E23">
        <v>50</v>
      </c>
      <c r="F23">
        <v>80.3</v>
      </c>
      <c r="G23">
        <v>73.599999999999994</v>
      </c>
      <c r="H23" t="s">
        <v>51</v>
      </c>
      <c r="I23">
        <f>AVERAGE(Table_0__13[[#This Row],[Home]],Table_0__13[[#This Row],[Away]])</f>
        <v>76.949999999999989</v>
      </c>
    </row>
    <row r="24" spans="1:11" x14ac:dyDescent="0.25">
      <c r="A24">
        <v>23</v>
      </c>
      <c r="B24" t="s">
        <v>54</v>
      </c>
      <c r="C24">
        <v>77.099999999999994</v>
      </c>
      <c r="D24">
        <v>75</v>
      </c>
      <c r="E24">
        <v>64</v>
      </c>
      <c r="F24">
        <v>82.5</v>
      </c>
      <c r="G24">
        <v>74.7</v>
      </c>
      <c r="H24" t="s">
        <v>41</v>
      </c>
      <c r="I24">
        <f>AVERAGE(Table_0__13[[#This Row],[Home]],Table_0__13[[#This Row],[Away]])</f>
        <v>78.599999999999994</v>
      </c>
    </row>
    <row r="25" spans="1:11" x14ac:dyDescent="0.25">
      <c r="A25">
        <v>24</v>
      </c>
      <c r="B25" t="s">
        <v>44</v>
      </c>
      <c r="C25">
        <v>77.099999999999994</v>
      </c>
      <c r="D25">
        <v>69.7</v>
      </c>
      <c r="E25">
        <v>71</v>
      </c>
      <c r="F25">
        <v>80.599999999999994</v>
      </c>
      <c r="G25">
        <v>74.7</v>
      </c>
      <c r="H25" t="s">
        <v>45</v>
      </c>
      <c r="I25">
        <f>AVERAGE(Table_0__13[[#This Row],[Home]],Table_0__13[[#This Row],[Away]])</f>
        <v>77.650000000000006</v>
      </c>
    </row>
    <row r="26" spans="1:11" x14ac:dyDescent="0.25">
      <c r="A26">
        <v>25</v>
      </c>
      <c r="B26" t="s">
        <v>64</v>
      </c>
      <c r="C26">
        <v>77</v>
      </c>
      <c r="D26">
        <v>79.3</v>
      </c>
      <c r="E26">
        <v>86</v>
      </c>
      <c r="F26">
        <v>80.599999999999994</v>
      </c>
      <c r="G26">
        <v>73.5</v>
      </c>
      <c r="H26" t="s">
        <v>65</v>
      </c>
      <c r="I26">
        <f>AVERAGE(Table_0__13[[#This Row],[Home]],Table_0__13[[#This Row],[Away]])</f>
        <v>77.05</v>
      </c>
    </row>
    <row r="27" spans="1:11" x14ac:dyDescent="0.25">
      <c r="A27">
        <v>26</v>
      </c>
      <c r="B27" t="s">
        <v>56</v>
      </c>
      <c r="C27">
        <v>77</v>
      </c>
      <c r="D27">
        <v>72.3</v>
      </c>
      <c r="E27">
        <v>78</v>
      </c>
      <c r="F27">
        <v>76.400000000000006</v>
      </c>
      <c r="G27">
        <v>77.3</v>
      </c>
      <c r="H27" t="s">
        <v>57</v>
      </c>
      <c r="I27">
        <f>AVERAGE(Table_0__13[[#This Row],[Home]],Table_0__13[[#This Row],[Away]])</f>
        <v>76.849999999999994</v>
      </c>
    </row>
    <row r="28" spans="1:11" x14ac:dyDescent="0.25">
      <c r="A28">
        <v>27</v>
      </c>
      <c r="B28" t="s">
        <v>66</v>
      </c>
      <c r="C28">
        <v>76.8</v>
      </c>
      <c r="D28">
        <v>82.7</v>
      </c>
      <c r="E28">
        <v>76</v>
      </c>
      <c r="F28">
        <v>79.099999999999994</v>
      </c>
      <c r="G28">
        <v>75.3</v>
      </c>
      <c r="H28" t="s">
        <v>67</v>
      </c>
      <c r="I28">
        <f>AVERAGE(Table_0__13[[#This Row],[Home]],Table_0__13[[#This Row],[Away]])</f>
        <v>77.199999999999989</v>
      </c>
    </row>
    <row r="29" spans="1:11" x14ac:dyDescent="0.25">
      <c r="A29">
        <v>27</v>
      </c>
      <c r="B29" t="s">
        <v>48</v>
      </c>
      <c r="C29">
        <v>76.8</v>
      </c>
      <c r="D29">
        <v>66.3</v>
      </c>
      <c r="E29">
        <v>54</v>
      </c>
      <c r="F29">
        <v>79.2</v>
      </c>
      <c r="G29">
        <v>75.099999999999994</v>
      </c>
      <c r="H29" t="s">
        <v>49</v>
      </c>
      <c r="I29">
        <f>AVERAGE(Table_0__13[[#This Row],[Home]],Table_0__13[[#This Row],[Away]])</f>
        <v>77.150000000000006</v>
      </c>
    </row>
    <row r="30" spans="1:11" x14ac:dyDescent="0.25">
      <c r="A30">
        <v>29</v>
      </c>
      <c r="B30" t="s">
        <v>60</v>
      </c>
      <c r="C30">
        <v>76.599999999999994</v>
      </c>
      <c r="D30">
        <v>74</v>
      </c>
      <c r="E30">
        <v>82</v>
      </c>
      <c r="F30">
        <v>78.400000000000006</v>
      </c>
      <c r="G30">
        <v>75.2</v>
      </c>
      <c r="H30" t="s">
        <v>61</v>
      </c>
      <c r="I30">
        <f>AVERAGE(Table_0__13[[#This Row],[Home]],Table_0__13[[#This Row],[Away]])</f>
        <v>76.800000000000011</v>
      </c>
    </row>
    <row r="31" spans="1:11" x14ac:dyDescent="0.25">
      <c r="A31">
        <v>30</v>
      </c>
      <c r="B31" t="s">
        <v>72</v>
      </c>
      <c r="C31">
        <v>76.5</v>
      </c>
      <c r="D31">
        <v>72.3</v>
      </c>
      <c r="E31">
        <v>72</v>
      </c>
      <c r="F31">
        <v>78.900000000000006</v>
      </c>
      <c r="G31">
        <v>74.5</v>
      </c>
      <c r="H31" t="s">
        <v>37</v>
      </c>
      <c r="I31">
        <f>AVERAGE(Table_0__13[[#This Row],[Home]],Table_0__13[[#This Row],[Away]])</f>
        <v>76.7</v>
      </c>
    </row>
    <row r="32" spans="1:11" x14ac:dyDescent="0.25">
      <c r="A32">
        <v>31</v>
      </c>
      <c r="B32" t="s">
        <v>88</v>
      </c>
      <c r="C32">
        <v>76.5</v>
      </c>
      <c r="D32">
        <v>77</v>
      </c>
      <c r="E32">
        <v>68</v>
      </c>
      <c r="F32">
        <v>78.2</v>
      </c>
      <c r="G32">
        <v>74.599999999999994</v>
      </c>
      <c r="H32" t="s">
        <v>89</v>
      </c>
      <c r="I32">
        <f>AVERAGE(Table_0__13[[#This Row],[Home]],Table_0__13[[#This Row],[Away]])</f>
        <v>76.400000000000006</v>
      </c>
    </row>
    <row r="33" spans="1:9" x14ac:dyDescent="0.25">
      <c r="A33">
        <v>32</v>
      </c>
      <c r="B33" t="s">
        <v>58</v>
      </c>
      <c r="C33">
        <v>76.400000000000006</v>
      </c>
      <c r="D33">
        <v>71.3</v>
      </c>
      <c r="E33">
        <v>63</v>
      </c>
      <c r="F33">
        <v>77.099999999999994</v>
      </c>
      <c r="G33">
        <v>75.900000000000006</v>
      </c>
      <c r="H33" t="s">
        <v>59</v>
      </c>
      <c r="I33">
        <f>AVERAGE(Table_0__13[[#This Row],[Home]],Table_0__13[[#This Row],[Away]])</f>
        <v>76.5</v>
      </c>
    </row>
    <row r="34" spans="1:9" x14ac:dyDescent="0.25">
      <c r="A34">
        <v>33</v>
      </c>
      <c r="B34" t="s">
        <v>82</v>
      </c>
      <c r="C34">
        <v>76.3</v>
      </c>
      <c r="D34">
        <v>77.7</v>
      </c>
      <c r="E34">
        <v>87</v>
      </c>
      <c r="F34">
        <v>80.2</v>
      </c>
      <c r="G34">
        <v>72.2</v>
      </c>
      <c r="H34" t="s">
        <v>83</v>
      </c>
      <c r="I34">
        <f>AVERAGE(Table_0__13[[#This Row],[Home]],Table_0__13[[#This Row],[Away]])</f>
        <v>76.2</v>
      </c>
    </row>
    <row r="35" spans="1:9" x14ac:dyDescent="0.25">
      <c r="A35">
        <v>34</v>
      </c>
      <c r="B35" t="s">
        <v>73</v>
      </c>
      <c r="C35">
        <v>76.3</v>
      </c>
      <c r="D35">
        <v>74.3</v>
      </c>
      <c r="E35">
        <v>60</v>
      </c>
      <c r="F35">
        <v>83.2</v>
      </c>
      <c r="G35">
        <v>71.900000000000006</v>
      </c>
      <c r="H35" t="s">
        <v>74</v>
      </c>
      <c r="I35">
        <f>AVERAGE(Table_0__13[[#This Row],[Home]],Table_0__13[[#This Row],[Away]])</f>
        <v>77.550000000000011</v>
      </c>
    </row>
    <row r="36" spans="1:9" x14ac:dyDescent="0.25">
      <c r="A36">
        <v>35</v>
      </c>
      <c r="B36" t="s">
        <v>77</v>
      </c>
      <c r="C36">
        <v>76.3</v>
      </c>
      <c r="D36">
        <v>74</v>
      </c>
      <c r="E36">
        <v>73</v>
      </c>
      <c r="F36">
        <v>81.3</v>
      </c>
      <c r="G36">
        <v>72.599999999999994</v>
      </c>
      <c r="H36" t="s">
        <v>39</v>
      </c>
      <c r="I36">
        <f>AVERAGE(Table_0__13[[#This Row],[Home]],Table_0__13[[#This Row],[Away]])</f>
        <v>76.949999999999989</v>
      </c>
    </row>
    <row r="37" spans="1:9" x14ac:dyDescent="0.25">
      <c r="A37">
        <v>36</v>
      </c>
      <c r="B37" t="s">
        <v>96</v>
      </c>
      <c r="C37">
        <v>76</v>
      </c>
      <c r="D37">
        <v>73.3</v>
      </c>
      <c r="E37">
        <v>73</v>
      </c>
      <c r="F37">
        <v>79.900000000000006</v>
      </c>
      <c r="G37">
        <v>73.599999999999994</v>
      </c>
      <c r="H37" t="s">
        <v>25</v>
      </c>
      <c r="I37">
        <f>AVERAGE(Table_0__13[[#This Row],[Home]],Table_0__13[[#This Row],[Away]])</f>
        <v>76.75</v>
      </c>
    </row>
    <row r="38" spans="1:9" x14ac:dyDescent="0.25">
      <c r="A38">
        <v>37</v>
      </c>
      <c r="B38" t="s">
        <v>55</v>
      </c>
      <c r="C38">
        <v>75.900000000000006</v>
      </c>
      <c r="D38">
        <v>65.3</v>
      </c>
      <c r="E38">
        <v>69</v>
      </c>
      <c r="F38">
        <v>79.3</v>
      </c>
      <c r="G38">
        <v>72.7</v>
      </c>
      <c r="H38" t="s">
        <v>35</v>
      </c>
      <c r="I38">
        <f>AVERAGE(Table_0__13[[#This Row],[Home]],Table_0__13[[#This Row],[Away]])</f>
        <v>76</v>
      </c>
    </row>
    <row r="39" spans="1:9" x14ac:dyDescent="0.25">
      <c r="A39">
        <v>38</v>
      </c>
      <c r="B39" t="s">
        <v>70</v>
      </c>
      <c r="C39">
        <v>75.900000000000006</v>
      </c>
      <c r="D39">
        <v>69</v>
      </c>
      <c r="E39">
        <v>48</v>
      </c>
      <c r="F39">
        <v>78.400000000000006</v>
      </c>
      <c r="G39">
        <v>74</v>
      </c>
      <c r="H39" t="s">
        <v>71</v>
      </c>
      <c r="I39">
        <f>AVERAGE(Table_0__13[[#This Row],[Home]],Table_0__13[[#This Row],[Away]])</f>
        <v>76.2</v>
      </c>
    </row>
    <row r="40" spans="1:9" x14ac:dyDescent="0.25">
      <c r="A40">
        <v>39</v>
      </c>
      <c r="B40" t="s">
        <v>78</v>
      </c>
      <c r="C40">
        <v>75.900000000000006</v>
      </c>
      <c r="D40">
        <v>69</v>
      </c>
      <c r="E40">
        <v>68</v>
      </c>
      <c r="F40">
        <v>82.1</v>
      </c>
      <c r="G40">
        <v>74</v>
      </c>
      <c r="H40" t="s">
        <v>79</v>
      </c>
      <c r="I40">
        <f>AVERAGE(Table_0__13[[#This Row],[Home]],Table_0__13[[#This Row],[Away]])</f>
        <v>78.05</v>
      </c>
    </row>
    <row r="41" spans="1:9" x14ac:dyDescent="0.25">
      <c r="A41">
        <v>40</v>
      </c>
      <c r="B41" t="s">
        <v>97</v>
      </c>
      <c r="C41">
        <v>75.7</v>
      </c>
      <c r="D41">
        <v>73.7</v>
      </c>
      <c r="E41">
        <v>74</v>
      </c>
      <c r="F41">
        <v>75.8</v>
      </c>
      <c r="G41">
        <v>75.599999999999994</v>
      </c>
      <c r="H41" t="s">
        <v>98</v>
      </c>
      <c r="I41">
        <f>AVERAGE(Table_0__13[[#This Row],[Home]],Table_0__13[[#This Row],[Away]])</f>
        <v>75.699999999999989</v>
      </c>
    </row>
    <row r="42" spans="1:9" x14ac:dyDescent="0.25">
      <c r="A42">
        <v>41</v>
      </c>
      <c r="B42" t="s">
        <v>84</v>
      </c>
      <c r="C42">
        <v>75.7</v>
      </c>
      <c r="D42">
        <v>71.3</v>
      </c>
      <c r="E42">
        <v>58</v>
      </c>
      <c r="F42">
        <v>84.5</v>
      </c>
      <c r="G42">
        <v>72.3</v>
      </c>
      <c r="H42" t="s">
        <v>85</v>
      </c>
      <c r="I42">
        <f>AVERAGE(Table_0__13[[#This Row],[Home]],Table_0__13[[#This Row],[Away]])</f>
        <v>78.400000000000006</v>
      </c>
    </row>
    <row r="43" spans="1:9" x14ac:dyDescent="0.25">
      <c r="A43">
        <v>42</v>
      </c>
      <c r="B43" t="s">
        <v>114</v>
      </c>
      <c r="C43">
        <v>75.7</v>
      </c>
      <c r="D43">
        <v>84.7</v>
      </c>
      <c r="E43">
        <v>72</v>
      </c>
      <c r="F43">
        <v>76.900000000000006</v>
      </c>
      <c r="G43">
        <v>74.599999999999994</v>
      </c>
      <c r="H43" t="s">
        <v>115</v>
      </c>
      <c r="I43">
        <f>AVERAGE(Table_0__13[[#This Row],[Home]],Table_0__13[[#This Row],[Away]])</f>
        <v>75.75</v>
      </c>
    </row>
    <row r="44" spans="1:9" x14ac:dyDescent="0.25">
      <c r="A44">
        <v>43</v>
      </c>
      <c r="B44" t="s">
        <v>109</v>
      </c>
      <c r="C44">
        <v>75.5</v>
      </c>
      <c r="D44">
        <v>78.3</v>
      </c>
      <c r="E44">
        <v>70</v>
      </c>
      <c r="F44">
        <v>74.400000000000006</v>
      </c>
      <c r="G44">
        <v>76.2</v>
      </c>
      <c r="H44" t="s">
        <v>110</v>
      </c>
      <c r="I44">
        <f>AVERAGE(Table_0__13[[#This Row],[Home]],Table_0__13[[#This Row],[Away]])</f>
        <v>75.300000000000011</v>
      </c>
    </row>
    <row r="45" spans="1:9" x14ac:dyDescent="0.25">
      <c r="A45">
        <v>44</v>
      </c>
      <c r="B45" t="s">
        <v>68</v>
      </c>
      <c r="C45">
        <v>75.400000000000006</v>
      </c>
      <c r="D45">
        <v>65</v>
      </c>
      <c r="E45">
        <v>66</v>
      </c>
      <c r="F45">
        <v>81.7</v>
      </c>
      <c r="G45">
        <v>70.7</v>
      </c>
      <c r="H45" t="s">
        <v>69</v>
      </c>
      <c r="I45">
        <f>AVERAGE(Table_0__13[[#This Row],[Home]],Table_0__13[[#This Row],[Away]])</f>
        <v>76.2</v>
      </c>
    </row>
    <row r="46" spans="1:9" x14ac:dyDescent="0.25">
      <c r="A46">
        <v>45</v>
      </c>
      <c r="B46" t="s">
        <v>103</v>
      </c>
      <c r="C46">
        <v>75.3</v>
      </c>
      <c r="D46">
        <v>71</v>
      </c>
      <c r="E46">
        <v>73</v>
      </c>
      <c r="F46">
        <v>76.5</v>
      </c>
      <c r="G46">
        <v>74.2</v>
      </c>
      <c r="H46" t="s">
        <v>81</v>
      </c>
      <c r="I46">
        <f>AVERAGE(Table_0__13[[#This Row],[Home]],Table_0__13[[#This Row],[Away]])</f>
        <v>75.349999999999994</v>
      </c>
    </row>
    <row r="47" spans="1:9" x14ac:dyDescent="0.25">
      <c r="A47">
        <v>46</v>
      </c>
      <c r="B47" t="s">
        <v>108</v>
      </c>
      <c r="C47">
        <v>75.2</v>
      </c>
      <c r="D47">
        <v>73</v>
      </c>
      <c r="E47">
        <v>74</v>
      </c>
      <c r="F47">
        <v>79.8</v>
      </c>
      <c r="G47">
        <v>73.099999999999994</v>
      </c>
      <c r="H47" t="s">
        <v>59</v>
      </c>
      <c r="I47">
        <f>AVERAGE(Table_0__13[[#This Row],[Home]],Table_0__13[[#This Row],[Away]])</f>
        <v>76.449999999999989</v>
      </c>
    </row>
    <row r="48" spans="1:9" x14ac:dyDescent="0.25">
      <c r="A48">
        <v>47</v>
      </c>
      <c r="B48" t="s">
        <v>104</v>
      </c>
      <c r="C48">
        <v>75.2</v>
      </c>
      <c r="D48">
        <v>74.3</v>
      </c>
      <c r="E48">
        <v>74</v>
      </c>
      <c r="F48">
        <v>77.5</v>
      </c>
      <c r="G48">
        <v>73.7</v>
      </c>
      <c r="H48" t="s">
        <v>105</v>
      </c>
      <c r="I48">
        <f>AVERAGE(Table_0__13[[#This Row],[Home]],Table_0__13[[#This Row],[Away]])</f>
        <v>75.599999999999994</v>
      </c>
    </row>
    <row r="49" spans="1:9" x14ac:dyDescent="0.25">
      <c r="A49">
        <v>48</v>
      </c>
      <c r="B49" t="s">
        <v>94</v>
      </c>
      <c r="C49">
        <v>75.2</v>
      </c>
      <c r="D49">
        <v>68</v>
      </c>
      <c r="E49">
        <v>66</v>
      </c>
      <c r="F49">
        <v>73.900000000000006</v>
      </c>
      <c r="G49">
        <v>76.099999999999994</v>
      </c>
      <c r="H49" t="s">
        <v>95</v>
      </c>
      <c r="I49">
        <f>AVERAGE(Table_0__13[[#This Row],[Home]],Table_0__13[[#This Row],[Away]])</f>
        <v>75</v>
      </c>
    </row>
    <row r="50" spans="1:9" x14ac:dyDescent="0.25">
      <c r="A50">
        <v>49</v>
      </c>
      <c r="B50" t="s">
        <v>90</v>
      </c>
      <c r="C50">
        <v>75.2</v>
      </c>
      <c r="D50">
        <v>65</v>
      </c>
      <c r="E50">
        <v>78</v>
      </c>
      <c r="F50">
        <v>79.7</v>
      </c>
      <c r="G50">
        <v>71.3</v>
      </c>
      <c r="H50" t="s">
        <v>91</v>
      </c>
      <c r="I50">
        <f>AVERAGE(Table_0__13[[#This Row],[Home]],Table_0__13[[#This Row],[Away]])</f>
        <v>75.5</v>
      </c>
    </row>
    <row r="51" spans="1:9" x14ac:dyDescent="0.25">
      <c r="A51">
        <v>50</v>
      </c>
      <c r="B51" t="s">
        <v>106</v>
      </c>
      <c r="C51">
        <v>75</v>
      </c>
      <c r="D51">
        <v>71.7</v>
      </c>
      <c r="E51">
        <v>60</v>
      </c>
      <c r="F51">
        <v>75.400000000000006</v>
      </c>
      <c r="G51">
        <v>74.599999999999994</v>
      </c>
      <c r="H51" t="s">
        <v>107</v>
      </c>
      <c r="I51">
        <f>AVERAGE(Table_0__13[[#This Row],[Home]],Table_0__13[[#This Row],[Away]])</f>
        <v>75</v>
      </c>
    </row>
    <row r="52" spans="1:9" x14ac:dyDescent="0.25">
      <c r="A52">
        <v>51</v>
      </c>
      <c r="B52" t="s">
        <v>118</v>
      </c>
      <c r="C52">
        <v>75</v>
      </c>
      <c r="D52">
        <v>72.7</v>
      </c>
      <c r="E52">
        <v>62</v>
      </c>
      <c r="F52">
        <v>70.8</v>
      </c>
      <c r="G52">
        <v>77.400000000000006</v>
      </c>
      <c r="H52" t="s">
        <v>119</v>
      </c>
      <c r="I52">
        <f>AVERAGE(Table_0__13[[#This Row],[Home]],Table_0__13[[#This Row],[Away]])</f>
        <v>74.099999999999994</v>
      </c>
    </row>
    <row r="53" spans="1:9" x14ac:dyDescent="0.25">
      <c r="A53">
        <v>52</v>
      </c>
      <c r="B53" t="s">
        <v>99</v>
      </c>
      <c r="C53">
        <v>74.900000000000006</v>
      </c>
      <c r="D53">
        <v>72.7</v>
      </c>
      <c r="E53">
        <v>68</v>
      </c>
      <c r="F53">
        <v>74.900000000000006</v>
      </c>
      <c r="G53">
        <v>74.8</v>
      </c>
      <c r="H53" t="s">
        <v>100</v>
      </c>
      <c r="I53">
        <f>AVERAGE(Table_0__13[[#This Row],[Home]],Table_0__13[[#This Row],[Away]])</f>
        <v>74.849999999999994</v>
      </c>
    </row>
    <row r="54" spans="1:9" x14ac:dyDescent="0.25">
      <c r="A54">
        <v>53</v>
      </c>
      <c r="B54" t="s">
        <v>75</v>
      </c>
      <c r="C54">
        <v>74.8</v>
      </c>
      <c r="D54">
        <v>61.3</v>
      </c>
      <c r="E54">
        <v>44</v>
      </c>
      <c r="F54">
        <v>78.099999999999994</v>
      </c>
      <c r="G54">
        <v>72.2</v>
      </c>
      <c r="H54" t="s">
        <v>76</v>
      </c>
      <c r="I54">
        <f>AVERAGE(Table_0__13[[#This Row],[Home]],Table_0__13[[#This Row],[Away]])</f>
        <v>75.150000000000006</v>
      </c>
    </row>
    <row r="55" spans="1:9" x14ac:dyDescent="0.25">
      <c r="A55">
        <v>54</v>
      </c>
      <c r="B55" t="s">
        <v>86</v>
      </c>
      <c r="C55">
        <v>74.8</v>
      </c>
      <c r="D55">
        <v>61.7</v>
      </c>
      <c r="E55">
        <v>63</v>
      </c>
      <c r="F55">
        <v>78.900000000000006</v>
      </c>
      <c r="G55">
        <v>71</v>
      </c>
      <c r="H55" t="s">
        <v>87</v>
      </c>
      <c r="I55">
        <f>AVERAGE(Table_0__13[[#This Row],[Home]],Table_0__13[[#This Row],[Away]])</f>
        <v>74.95</v>
      </c>
    </row>
    <row r="56" spans="1:9" x14ac:dyDescent="0.25">
      <c r="A56">
        <v>55</v>
      </c>
      <c r="B56" t="s">
        <v>92</v>
      </c>
      <c r="C56">
        <v>74.7</v>
      </c>
      <c r="D56">
        <v>64.7</v>
      </c>
      <c r="E56">
        <v>68</v>
      </c>
      <c r="F56">
        <v>74.8</v>
      </c>
      <c r="G56">
        <v>74.599999999999994</v>
      </c>
      <c r="H56" t="s">
        <v>93</v>
      </c>
      <c r="I56">
        <f>AVERAGE(Table_0__13[[#This Row],[Home]],Table_0__13[[#This Row],[Away]])</f>
        <v>74.699999999999989</v>
      </c>
    </row>
    <row r="57" spans="1:9" x14ac:dyDescent="0.25">
      <c r="A57">
        <v>56</v>
      </c>
      <c r="B57" t="s">
        <v>152</v>
      </c>
      <c r="C57">
        <v>74.599999999999994</v>
      </c>
      <c r="D57">
        <v>75.7</v>
      </c>
      <c r="E57">
        <v>71</v>
      </c>
      <c r="F57">
        <v>80.8</v>
      </c>
      <c r="G57">
        <v>69.5</v>
      </c>
      <c r="H57" t="s">
        <v>126</v>
      </c>
      <c r="I57">
        <f>AVERAGE(Table_0__13[[#This Row],[Home]],Table_0__13[[#This Row],[Away]])</f>
        <v>75.150000000000006</v>
      </c>
    </row>
    <row r="58" spans="1:9" x14ac:dyDescent="0.25">
      <c r="A58">
        <v>57</v>
      </c>
      <c r="B58" t="s">
        <v>116</v>
      </c>
      <c r="C58">
        <v>74.599999999999994</v>
      </c>
      <c r="D58">
        <v>73</v>
      </c>
      <c r="E58">
        <v>73</v>
      </c>
      <c r="F58">
        <v>75.5</v>
      </c>
      <c r="G58">
        <v>74</v>
      </c>
      <c r="H58" t="s">
        <v>23</v>
      </c>
      <c r="I58">
        <f>AVERAGE(Table_0__13[[#This Row],[Home]],Table_0__13[[#This Row],[Away]])</f>
        <v>74.75</v>
      </c>
    </row>
    <row r="59" spans="1:9" x14ac:dyDescent="0.25">
      <c r="A59">
        <v>58</v>
      </c>
      <c r="B59" t="s">
        <v>80</v>
      </c>
      <c r="C59">
        <v>74.400000000000006</v>
      </c>
      <c r="D59">
        <v>56.7</v>
      </c>
      <c r="E59">
        <v>53</v>
      </c>
      <c r="F59">
        <v>79.3</v>
      </c>
      <c r="G59">
        <v>69.900000000000006</v>
      </c>
      <c r="H59" t="s">
        <v>81</v>
      </c>
      <c r="I59">
        <f>AVERAGE(Table_0__13[[#This Row],[Home]],Table_0__13[[#This Row],[Away]])</f>
        <v>74.599999999999994</v>
      </c>
    </row>
    <row r="60" spans="1:9" x14ac:dyDescent="0.25">
      <c r="A60">
        <v>59</v>
      </c>
      <c r="B60" t="s">
        <v>193</v>
      </c>
      <c r="C60">
        <v>74.099999999999994</v>
      </c>
      <c r="D60">
        <v>77.3</v>
      </c>
      <c r="E60">
        <v>73</v>
      </c>
      <c r="F60">
        <v>75.3</v>
      </c>
      <c r="G60">
        <v>72.400000000000006</v>
      </c>
      <c r="H60" t="s">
        <v>63</v>
      </c>
      <c r="I60">
        <f>AVERAGE(Table_0__13[[#This Row],[Home]],Table_0__13[[#This Row],[Away]])</f>
        <v>73.849999999999994</v>
      </c>
    </row>
    <row r="61" spans="1:9" x14ac:dyDescent="0.25">
      <c r="A61">
        <v>60</v>
      </c>
      <c r="B61" t="s">
        <v>123</v>
      </c>
      <c r="C61">
        <v>74</v>
      </c>
      <c r="D61">
        <v>70.3</v>
      </c>
      <c r="E61">
        <v>63</v>
      </c>
      <c r="F61">
        <v>76.3</v>
      </c>
      <c r="G61">
        <v>71.8</v>
      </c>
      <c r="H61" t="s">
        <v>124</v>
      </c>
      <c r="I61">
        <f>AVERAGE(Table_0__13[[#This Row],[Home]],Table_0__13[[#This Row],[Away]])</f>
        <v>74.05</v>
      </c>
    </row>
    <row r="62" spans="1:9" x14ac:dyDescent="0.25">
      <c r="A62">
        <v>61</v>
      </c>
      <c r="B62" t="s">
        <v>122</v>
      </c>
      <c r="C62">
        <v>74</v>
      </c>
      <c r="D62">
        <v>73.7</v>
      </c>
      <c r="E62">
        <v>57</v>
      </c>
      <c r="F62">
        <v>77.3</v>
      </c>
      <c r="G62">
        <v>70.599999999999994</v>
      </c>
      <c r="H62" t="s">
        <v>49</v>
      </c>
      <c r="I62">
        <f>AVERAGE(Table_0__13[[#This Row],[Home]],Table_0__13[[#This Row],[Away]])</f>
        <v>73.949999999999989</v>
      </c>
    </row>
    <row r="63" spans="1:9" x14ac:dyDescent="0.25">
      <c r="A63">
        <v>61</v>
      </c>
      <c r="B63" t="s">
        <v>128</v>
      </c>
      <c r="C63">
        <v>74</v>
      </c>
      <c r="D63">
        <v>63.7</v>
      </c>
      <c r="E63">
        <v>67</v>
      </c>
      <c r="F63">
        <v>76.5</v>
      </c>
      <c r="G63">
        <v>72.099999999999994</v>
      </c>
      <c r="H63" t="s">
        <v>129</v>
      </c>
      <c r="I63">
        <f>AVERAGE(Table_0__13[[#This Row],[Home]],Table_0__13[[#This Row],[Away]])</f>
        <v>74.3</v>
      </c>
    </row>
    <row r="64" spans="1:9" x14ac:dyDescent="0.25">
      <c r="A64">
        <v>63</v>
      </c>
      <c r="B64" t="s">
        <v>111</v>
      </c>
      <c r="C64">
        <v>73.900000000000006</v>
      </c>
      <c r="D64">
        <v>66.3</v>
      </c>
      <c r="E64">
        <v>50</v>
      </c>
      <c r="F64">
        <v>79.3</v>
      </c>
      <c r="G64">
        <v>70.3</v>
      </c>
      <c r="H64" t="s">
        <v>112</v>
      </c>
      <c r="I64">
        <f>AVERAGE(Table_0__13[[#This Row],[Home]],Table_0__13[[#This Row],[Away]])</f>
        <v>74.8</v>
      </c>
    </row>
    <row r="65" spans="1:9" x14ac:dyDescent="0.25">
      <c r="A65">
        <v>64</v>
      </c>
      <c r="B65" t="s">
        <v>132</v>
      </c>
      <c r="C65">
        <v>73.900000000000006</v>
      </c>
      <c r="D65">
        <v>69.7</v>
      </c>
      <c r="E65">
        <v>66</v>
      </c>
      <c r="F65">
        <v>71.3</v>
      </c>
      <c r="G65">
        <v>75.900000000000006</v>
      </c>
      <c r="H65" t="s">
        <v>133</v>
      </c>
      <c r="I65">
        <f>AVERAGE(Table_0__13[[#This Row],[Home]],Table_0__13[[#This Row],[Away]])</f>
        <v>73.599999999999994</v>
      </c>
    </row>
    <row r="66" spans="1:9" x14ac:dyDescent="0.25">
      <c r="A66">
        <v>65</v>
      </c>
      <c r="B66" t="s">
        <v>142</v>
      </c>
      <c r="C66">
        <v>73.900000000000006</v>
      </c>
      <c r="D66">
        <v>80.7</v>
      </c>
      <c r="E66">
        <v>69</v>
      </c>
      <c r="F66">
        <v>73.2</v>
      </c>
      <c r="G66">
        <v>74.3</v>
      </c>
      <c r="H66" t="s">
        <v>143</v>
      </c>
      <c r="I66">
        <f>AVERAGE(Table_0__13[[#This Row],[Home]],Table_0__13[[#This Row],[Away]])</f>
        <v>73.75</v>
      </c>
    </row>
    <row r="67" spans="1:9" x14ac:dyDescent="0.25">
      <c r="A67">
        <v>66</v>
      </c>
      <c r="B67" t="s">
        <v>163</v>
      </c>
      <c r="C67">
        <v>73.8</v>
      </c>
      <c r="D67">
        <v>80.3</v>
      </c>
      <c r="E67">
        <v>58</v>
      </c>
      <c r="F67">
        <v>72.7</v>
      </c>
      <c r="G67">
        <v>74.8</v>
      </c>
      <c r="H67" t="s">
        <v>164</v>
      </c>
      <c r="I67">
        <f>AVERAGE(Table_0__13[[#This Row],[Home]],Table_0__13[[#This Row],[Away]])</f>
        <v>73.75</v>
      </c>
    </row>
    <row r="68" spans="1:9" x14ac:dyDescent="0.25">
      <c r="A68">
        <v>67</v>
      </c>
      <c r="B68" t="s">
        <v>120</v>
      </c>
      <c r="C68">
        <v>73.8</v>
      </c>
      <c r="D68">
        <v>64.7</v>
      </c>
      <c r="E68">
        <v>63</v>
      </c>
      <c r="F68">
        <v>76.900000000000006</v>
      </c>
      <c r="G68">
        <v>70.099999999999994</v>
      </c>
      <c r="H68" t="s">
        <v>121</v>
      </c>
      <c r="I68">
        <f>AVERAGE(Table_0__13[[#This Row],[Home]],Table_0__13[[#This Row],[Away]])</f>
        <v>73.5</v>
      </c>
    </row>
    <row r="69" spans="1:9" x14ac:dyDescent="0.25">
      <c r="A69">
        <v>68</v>
      </c>
      <c r="B69" t="s">
        <v>113</v>
      </c>
      <c r="C69">
        <v>73.8</v>
      </c>
      <c r="D69">
        <v>64.7</v>
      </c>
      <c r="E69">
        <v>71</v>
      </c>
      <c r="F69">
        <v>74.5</v>
      </c>
      <c r="G69">
        <v>73.3</v>
      </c>
      <c r="H69" t="s">
        <v>79</v>
      </c>
      <c r="I69">
        <f>AVERAGE(Table_0__13[[#This Row],[Home]],Table_0__13[[#This Row],[Away]])</f>
        <v>73.900000000000006</v>
      </c>
    </row>
    <row r="70" spans="1:9" x14ac:dyDescent="0.25">
      <c r="A70">
        <v>69</v>
      </c>
      <c r="B70" t="s">
        <v>135</v>
      </c>
      <c r="C70">
        <v>73.8</v>
      </c>
      <c r="D70">
        <v>76</v>
      </c>
      <c r="E70">
        <v>62</v>
      </c>
      <c r="F70">
        <v>84.1</v>
      </c>
      <c r="G70">
        <v>66.5</v>
      </c>
      <c r="H70" t="s">
        <v>136</v>
      </c>
      <c r="I70">
        <f>AVERAGE(Table_0__13[[#This Row],[Home]],Table_0__13[[#This Row],[Away]])</f>
        <v>75.3</v>
      </c>
    </row>
    <row r="71" spans="1:9" x14ac:dyDescent="0.25">
      <c r="A71">
        <v>69</v>
      </c>
      <c r="B71" t="s">
        <v>153</v>
      </c>
      <c r="C71">
        <v>73.8</v>
      </c>
      <c r="D71">
        <v>75.3</v>
      </c>
      <c r="E71">
        <v>75</v>
      </c>
      <c r="F71">
        <v>74.2</v>
      </c>
      <c r="G71">
        <v>73.3</v>
      </c>
      <c r="H71" t="s">
        <v>154</v>
      </c>
      <c r="I71">
        <f>AVERAGE(Table_0__13[[#This Row],[Home]],Table_0__13[[#This Row],[Away]])</f>
        <v>73.75</v>
      </c>
    </row>
    <row r="72" spans="1:9" x14ac:dyDescent="0.25">
      <c r="A72">
        <v>71</v>
      </c>
      <c r="B72" t="s">
        <v>155</v>
      </c>
      <c r="C72">
        <v>73.7</v>
      </c>
      <c r="D72">
        <v>69.7</v>
      </c>
      <c r="E72">
        <v>65</v>
      </c>
      <c r="F72">
        <v>76.5</v>
      </c>
      <c r="G72">
        <v>71.099999999999994</v>
      </c>
      <c r="H72" t="s">
        <v>156</v>
      </c>
      <c r="I72">
        <f>AVERAGE(Table_0__13[[#This Row],[Home]],Table_0__13[[#This Row],[Away]])</f>
        <v>73.8</v>
      </c>
    </row>
    <row r="73" spans="1:9" x14ac:dyDescent="0.25">
      <c r="A73">
        <v>72</v>
      </c>
      <c r="B73" t="s">
        <v>130</v>
      </c>
      <c r="C73">
        <v>73.7</v>
      </c>
      <c r="D73">
        <v>75.3</v>
      </c>
      <c r="E73">
        <v>60</v>
      </c>
      <c r="F73">
        <v>76.5</v>
      </c>
      <c r="G73">
        <v>71.400000000000006</v>
      </c>
      <c r="H73" t="s">
        <v>131</v>
      </c>
      <c r="I73">
        <f>AVERAGE(Table_0__13[[#This Row],[Home]],Table_0__13[[#This Row],[Away]])</f>
        <v>73.95</v>
      </c>
    </row>
    <row r="74" spans="1:9" x14ac:dyDescent="0.25">
      <c r="A74">
        <v>73</v>
      </c>
      <c r="B74" t="s">
        <v>101</v>
      </c>
      <c r="C74">
        <v>73.7</v>
      </c>
      <c r="D74">
        <v>58</v>
      </c>
      <c r="E74">
        <v>73</v>
      </c>
      <c r="F74">
        <v>77.2</v>
      </c>
      <c r="G74">
        <v>71.099999999999994</v>
      </c>
      <c r="H74" t="s">
        <v>102</v>
      </c>
      <c r="I74">
        <f>AVERAGE(Table_0__13[[#This Row],[Home]],Table_0__13[[#This Row],[Away]])</f>
        <v>74.150000000000006</v>
      </c>
    </row>
    <row r="75" spans="1:9" x14ac:dyDescent="0.25">
      <c r="A75">
        <v>74</v>
      </c>
      <c r="B75" t="s">
        <v>160</v>
      </c>
      <c r="C75">
        <v>73.7</v>
      </c>
      <c r="D75">
        <v>72</v>
      </c>
      <c r="E75">
        <v>72</v>
      </c>
      <c r="F75">
        <v>76.400000000000006</v>
      </c>
      <c r="G75">
        <v>70.599999999999994</v>
      </c>
      <c r="H75" t="s">
        <v>161</v>
      </c>
      <c r="I75">
        <f>AVERAGE(Table_0__13[[#This Row],[Home]],Table_0__13[[#This Row],[Away]])</f>
        <v>73.5</v>
      </c>
    </row>
    <row r="76" spans="1:9" x14ac:dyDescent="0.25">
      <c r="A76">
        <v>75</v>
      </c>
      <c r="B76" t="s">
        <v>137</v>
      </c>
      <c r="C76">
        <v>73.7</v>
      </c>
      <c r="D76">
        <v>67.3</v>
      </c>
      <c r="E76">
        <v>58</v>
      </c>
      <c r="F76">
        <v>77</v>
      </c>
      <c r="G76">
        <v>71.599999999999994</v>
      </c>
      <c r="H76" t="s">
        <v>17</v>
      </c>
      <c r="I76">
        <f>AVERAGE(Table_0__13[[#This Row],[Home]],Table_0__13[[#This Row],[Away]])</f>
        <v>74.3</v>
      </c>
    </row>
    <row r="77" spans="1:9" x14ac:dyDescent="0.25">
      <c r="A77">
        <v>76</v>
      </c>
      <c r="B77" t="s">
        <v>201</v>
      </c>
      <c r="C77">
        <v>73.599999999999994</v>
      </c>
      <c r="D77">
        <v>83.7</v>
      </c>
      <c r="E77">
        <v>90</v>
      </c>
      <c r="F77">
        <v>72.5</v>
      </c>
      <c r="G77">
        <v>74.3</v>
      </c>
      <c r="H77" t="s">
        <v>202</v>
      </c>
      <c r="I77">
        <f>AVERAGE(Table_0__13[[#This Row],[Home]],Table_0__13[[#This Row],[Away]])</f>
        <v>73.400000000000006</v>
      </c>
    </row>
    <row r="78" spans="1:9" x14ac:dyDescent="0.25">
      <c r="A78">
        <v>77</v>
      </c>
      <c r="B78" t="s">
        <v>146</v>
      </c>
      <c r="C78">
        <v>73.599999999999994</v>
      </c>
      <c r="D78">
        <v>70.7</v>
      </c>
      <c r="E78">
        <v>86</v>
      </c>
      <c r="F78">
        <v>80.7</v>
      </c>
      <c r="G78">
        <v>67.3</v>
      </c>
      <c r="H78" t="s">
        <v>147</v>
      </c>
      <c r="I78">
        <f>AVERAGE(Table_0__13[[#This Row],[Home]],Table_0__13[[#This Row],[Away]])</f>
        <v>74</v>
      </c>
    </row>
    <row r="79" spans="1:9" x14ac:dyDescent="0.25">
      <c r="A79">
        <v>78</v>
      </c>
      <c r="B79" t="s">
        <v>125</v>
      </c>
      <c r="C79">
        <v>73.599999999999994</v>
      </c>
      <c r="D79">
        <v>63.3</v>
      </c>
      <c r="E79">
        <v>57</v>
      </c>
      <c r="F79">
        <v>75.5</v>
      </c>
      <c r="G79">
        <v>72.400000000000006</v>
      </c>
      <c r="H79" t="s">
        <v>126</v>
      </c>
      <c r="I79">
        <f>AVERAGE(Table_0__13[[#This Row],[Home]],Table_0__13[[#This Row],[Away]])</f>
        <v>73.95</v>
      </c>
    </row>
    <row r="80" spans="1:9" x14ac:dyDescent="0.25">
      <c r="A80">
        <v>79</v>
      </c>
      <c r="B80" t="s">
        <v>150</v>
      </c>
      <c r="C80">
        <v>73.5</v>
      </c>
      <c r="D80">
        <v>70.3</v>
      </c>
      <c r="E80">
        <v>67</v>
      </c>
      <c r="F80">
        <v>71.7</v>
      </c>
      <c r="G80">
        <v>74.3</v>
      </c>
      <c r="H80" t="s">
        <v>151</v>
      </c>
      <c r="I80">
        <f>AVERAGE(Table_0__13[[#This Row],[Home]],Table_0__13[[#This Row],[Away]])</f>
        <v>73</v>
      </c>
    </row>
    <row r="81" spans="1:9" x14ac:dyDescent="0.25">
      <c r="A81">
        <v>80</v>
      </c>
      <c r="B81" t="s">
        <v>172</v>
      </c>
      <c r="C81">
        <v>73.5</v>
      </c>
      <c r="D81">
        <v>74.3</v>
      </c>
      <c r="E81">
        <v>76</v>
      </c>
      <c r="F81">
        <v>74.5</v>
      </c>
      <c r="G81">
        <v>72.2</v>
      </c>
      <c r="H81" t="s">
        <v>43</v>
      </c>
      <c r="I81">
        <f>AVERAGE(Table_0__13[[#This Row],[Home]],Table_0__13[[#This Row],[Away]])</f>
        <v>73.349999999999994</v>
      </c>
    </row>
    <row r="82" spans="1:9" x14ac:dyDescent="0.25">
      <c r="A82">
        <v>81</v>
      </c>
      <c r="B82" t="s">
        <v>188</v>
      </c>
      <c r="C82">
        <v>73.5</v>
      </c>
      <c r="D82">
        <v>74.3</v>
      </c>
      <c r="E82">
        <v>71</v>
      </c>
      <c r="F82">
        <v>78</v>
      </c>
      <c r="G82">
        <v>68.7</v>
      </c>
      <c r="H82" t="s">
        <v>168</v>
      </c>
      <c r="I82">
        <f>AVERAGE(Table_0__13[[#This Row],[Home]],Table_0__13[[#This Row],[Away]])</f>
        <v>73.349999999999994</v>
      </c>
    </row>
    <row r="83" spans="1:9" x14ac:dyDescent="0.25">
      <c r="A83">
        <v>82</v>
      </c>
      <c r="B83" t="s">
        <v>167</v>
      </c>
      <c r="C83">
        <v>73.5</v>
      </c>
      <c r="D83">
        <v>73.7</v>
      </c>
      <c r="E83">
        <v>68</v>
      </c>
      <c r="F83">
        <v>78.599999999999994</v>
      </c>
      <c r="G83">
        <v>69.2</v>
      </c>
      <c r="H83" t="s">
        <v>168</v>
      </c>
      <c r="I83">
        <f>AVERAGE(Table_0__13[[#This Row],[Home]],Table_0__13[[#This Row],[Away]])</f>
        <v>73.900000000000006</v>
      </c>
    </row>
    <row r="84" spans="1:9" x14ac:dyDescent="0.25">
      <c r="A84">
        <v>83</v>
      </c>
      <c r="B84" t="s">
        <v>284</v>
      </c>
      <c r="C84">
        <v>73.400000000000006</v>
      </c>
      <c r="D84">
        <v>100.7</v>
      </c>
      <c r="E84">
        <v>78</v>
      </c>
      <c r="F84">
        <v>74</v>
      </c>
      <c r="G84">
        <v>73.3</v>
      </c>
      <c r="H84" t="s">
        <v>177</v>
      </c>
      <c r="I84">
        <f>AVERAGE(Table_0__13[[#This Row],[Home]],Table_0__13[[#This Row],[Away]])</f>
        <v>73.650000000000006</v>
      </c>
    </row>
    <row r="85" spans="1:9" x14ac:dyDescent="0.25">
      <c r="A85">
        <v>84</v>
      </c>
      <c r="B85" t="s">
        <v>165</v>
      </c>
      <c r="C85">
        <v>73.400000000000006</v>
      </c>
      <c r="D85">
        <v>72</v>
      </c>
      <c r="E85">
        <v>43</v>
      </c>
      <c r="F85">
        <v>78.7</v>
      </c>
      <c r="G85">
        <v>68.900000000000006</v>
      </c>
      <c r="H85" t="s">
        <v>166</v>
      </c>
      <c r="I85">
        <f>AVERAGE(Table_0__13[[#This Row],[Home]],Table_0__13[[#This Row],[Away]])</f>
        <v>73.800000000000011</v>
      </c>
    </row>
    <row r="86" spans="1:9" x14ac:dyDescent="0.25">
      <c r="A86">
        <v>85</v>
      </c>
      <c r="B86" t="s">
        <v>127</v>
      </c>
      <c r="C86">
        <v>73.3</v>
      </c>
      <c r="D86">
        <v>69</v>
      </c>
      <c r="E86">
        <v>43</v>
      </c>
      <c r="F86">
        <v>79.5</v>
      </c>
      <c r="G86">
        <v>68</v>
      </c>
      <c r="H86" t="s">
        <v>105</v>
      </c>
      <c r="I86">
        <f>AVERAGE(Table_0__13[[#This Row],[Home]],Table_0__13[[#This Row],[Away]])</f>
        <v>73.75</v>
      </c>
    </row>
    <row r="87" spans="1:9" x14ac:dyDescent="0.25">
      <c r="A87">
        <v>86</v>
      </c>
      <c r="B87" t="s">
        <v>169</v>
      </c>
      <c r="C87">
        <v>73.3</v>
      </c>
      <c r="D87">
        <v>77.3</v>
      </c>
      <c r="E87">
        <v>73</v>
      </c>
      <c r="F87">
        <v>78.599999999999994</v>
      </c>
      <c r="G87">
        <v>66</v>
      </c>
      <c r="H87" t="s">
        <v>170</v>
      </c>
      <c r="I87">
        <f>AVERAGE(Table_0__13[[#This Row],[Home]],Table_0__13[[#This Row],[Away]])</f>
        <v>72.3</v>
      </c>
    </row>
    <row r="88" spans="1:9" x14ac:dyDescent="0.25">
      <c r="A88">
        <v>87</v>
      </c>
      <c r="B88" t="s">
        <v>173</v>
      </c>
      <c r="C88">
        <v>73.3</v>
      </c>
      <c r="D88">
        <v>73.7</v>
      </c>
      <c r="E88">
        <v>69</v>
      </c>
      <c r="F88">
        <v>73.3</v>
      </c>
      <c r="G88">
        <v>73.3</v>
      </c>
      <c r="H88" t="s">
        <v>174</v>
      </c>
      <c r="I88">
        <f>AVERAGE(Table_0__13[[#This Row],[Home]],Table_0__13[[#This Row],[Away]])</f>
        <v>73.3</v>
      </c>
    </row>
    <row r="89" spans="1:9" x14ac:dyDescent="0.25">
      <c r="A89">
        <v>88</v>
      </c>
      <c r="B89" t="s">
        <v>187</v>
      </c>
      <c r="C89">
        <v>73.3</v>
      </c>
      <c r="D89">
        <v>73.3</v>
      </c>
      <c r="E89">
        <v>75</v>
      </c>
      <c r="F89">
        <v>75.3</v>
      </c>
      <c r="G89">
        <v>71.599999999999994</v>
      </c>
      <c r="H89" t="s">
        <v>129</v>
      </c>
      <c r="I89">
        <f>AVERAGE(Table_0__13[[#This Row],[Home]],Table_0__13[[#This Row],[Away]])</f>
        <v>73.449999999999989</v>
      </c>
    </row>
    <row r="90" spans="1:9" x14ac:dyDescent="0.25">
      <c r="A90">
        <v>89</v>
      </c>
      <c r="B90" t="s">
        <v>162</v>
      </c>
      <c r="C90">
        <v>73.2</v>
      </c>
      <c r="D90">
        <v>63.7</v>
      </c>
      <c r="E90">
        <v>68</v>
      </c>
      <c r="F90">
        <v>76.2</v>
      </c>
      <c r="G90">
        <v>71.099999999999994</v>
      </c>
      <c r="H90" t="s">
        <v>102</v>
      </c>
      <c r="I90">
        <f>AVERAGE(Table_0__13[[#This Row],[Home]],Table_0__13[[#This Row],[Away]])</f>
        <v>73.650000000000006</v>
      </c>
    </row>
    <row r="91" spans="1:9" x14ac:dyDescent="0.25">
      <c r="A91">
        <v>90</v>
      </c>
      <c r="B91" t="s">
        <v>148</v>
      </c>
      <c r="C91">
        <v>73.099999999999994</v>
      </c>
      <c r="D91">
        <v>67.7</v>
      </c>
      <c r="E91">
        <v>66</v>
      </c>
      <c r="F91">
        <v>77.5</v>
      </c>
      <c r="G91">
        <v>69.599999999999994</v>
      </c>
      <c r="H91" t="s">
        <v>149</v>
      </c>
      <c r="I91">
        <f>AVERAGE(Table_0__13[[#This Row],[Home]],Table_0__13[[#This Row],[Away]])</f>
        <v>73.55</v>
      </c>
    </row>
    <row r="92" spans="1:9" x14ac:dyDescent="0.25">
      <c r="A92">
        <v>91</v>
      </c>
      <c r="B92" t="s">
        <v>216</v>
      </c>
      <c r="C92">
        <v>73.099999999999994</v>
      </c>
      <c r="D92">
        <v>81</v>
      </c>
      <c r="E92">
        <v>69</v>
      </c>
      <c r="F92">
        <v>75.8</v>
      </c>
      <c r="G92">
        <v>71.2</v>
      </c>
      <c r="H92" t="s">
        <v>124</v>
      </c>
      <c r="I92">
        <f>AVERAGE(Table_0__13[[#This Row],[Home]],Table_0__13[[#This Row],[Away]])</f>
        <v>73.5</v>
      </c>
    </row>
    <row r="93" spans="1:9" x14ac:dyDescent="0.25">
      <c r="A93">
        <v>92</v>
      </c>
      <c r="B93" t="s">
        <v>178</v>
      </c>
      <c r="C93">
        <v>73.099999999999994</v>
      </c>
      <c r="D93">
        <v>71.3</v>
      </c>
      <c r="E93">
        <v>56</v>
      </c>
      <c r="F93">
        <v>76.8</v>
      </c>
      <c r="G93">
        <v>70</v>
      </c>
      <c r="H93" t="s">
        <v>179</v>
      </c>
      <c r="I93">
        <f>AVERAGE(Table_0__13[[#This Row],[Home]],Table_0__13[[#This Row],[Away]])</f>
        <v>73.400000000000006</v>
      </c>
    </row>
    <row r="94" spans="1:9" x14ac:dyDescent="0.25">
      <c r="A94">
        <v>93</v>
      </c>
      <c r="B94" t="s">
        <v>181</v>
      </c>
      <c r="C94">
        <v>73</v>
      </c>
      <c r="D94">
        <v>72</v>
      </c>
      <c r="E94">
        <v>64</v>
      </c>
      <c r="F94">
        <v>72.599999999999994</v>
      </c>
      <c r="G94">
        <v>73.5</v>
      </c>
      <c r="H94" t="s">
        <v>182</v>
      </c>
      <c r="I94">
        <f>AVERAGE(Table_0__13[[#This Row],[Home]],Table_0__13[[#This Row],[Away]])</f>
        <v>73.05</v>
      </c>
    </row>
    <row r="95" spans="1:9" x14ac:dyDescent="0.25">
      <c r="A95">
        <v>94</v>
      </c>
      <c r="B95" t="s">
        <v>175</v>
      </c>
      <c r="C95">
        <v>73</v>
      </c>
      <c r="D95">
        <v>70</v>
      </c>
      <c r="E95">
        <v>67</v>
      </c>
      <c r="F95">
        <v>76.099999999999994</v>
      </c>
      <c r="G95">
        <v>70</v>
      </c>
      <c r="H95" t="s">
        <v>11</v>
      </c>
      <c r="I95">
        <f>AVERAGE(Table_0__13[[#This Row],[Home]],Table_0__13[[#This Row],[Away]])</f>
        <v>73.05</v>
      </c>
    </row>
    <row r="96" spans="1:9" x14ac:dyDescent="0.25">
      <c r="A96">
        <v>95</v>
      </c>
      <c r="B96" t="s">
        <v>117</v>
      </c>
      <c r="C96">
        <v>72.900000000000006</v>
      </c>
      <c r="D96">
        <v>58</v>
      </c>
      <c r="E96">
        <v>63</v>
      </c>
      <c r="F96">
        <v>77</v>
      </c>
      <c r="G96">
        <v>69.3</v>
      </c>
      <c r="H96" t="s">
        <v>69</v>
      </c>
      <c r="I96">
        <f>AVERAGE(Table_0__13[[#This Row],[Home]],Table_0__13[[#This Row],[Away]])</f>
        <v>73.150000000000006</v>
      </c>
    </row>
    <row r="97" spans="1:9" x14ac:dyDescent="0.25">
      <c r="A97">
        <v>96</v>
      </c>
      <c r="B97" t="s">
        <v>144</v>
      </c>
      <c r="C97">
        <v>72.900000000000006</v>
      </c>
      <c r="D97">
        <v>62.7</v>
      </c>
      <c r="E97">
        <v>64</v>
      </c>
      <c r="F97">
        <v>75</v>
      </c>
      <c r="G97">
        <v>71.400000000000006</v>
      </c>
      <c r="H97" t="s">
        <v>145</v>
      </c>
      <c r="I97">
        <f>AVERAGE(Table_0__13[[#This Row],[Home]],Table_0__13[[#This Row],[Away]])</f>
        <v>73.2</v>
      </c>
    </row>
    <row r="98" spans="1:9" x14ac:dyDescent="0.25">
      <c r="A98">
        <v>97</v>
      </c>
      <c r="B98" t="s">
        <v>180</v>
      </c>
      <c r="C98">
        <v>72.8</v>
      </c>
      <c r="D98">
        <v>68.7</v>
      </c>
      <c r="E98">
        <v>72</v>
      </c>
      <c r="F98">
        <v>72.900000000000006</v>
      </c>
      <c r="G98">
        <v>72.8</v>
      </c>
      <c r="H98" t="s">
        <v>154</v>
      </c>
      <c r="I98">
        <f>AVERAGE(Table_0__13[[#This Row],[Home]],Table_0__13[[#This Row],[Away]])</f>
        <v>72.849999999999994</v>
      </c>
    </row>
    <row r="99" spans="1:9" x14ac:dyDescent="0.25">
      <c r="A99">
        <v>98</v>
      </c>
      <c r="B99" t="s">
        <v>134</v>
      </c>
      <c r="C99">
        <v>72.8</v>
      </c>
      <c r="D99">
        <v>61</v>
      </c>
      <c r="E99">
        <v>61</v>
      </c>
      <c r="F99">
        <v>76.3</v>
      </c>
      <c r="G99">
        <v>69.3</v>
      </c>
      <c r="H99" t="s">
        <v>33</v>
      </c>
      <c r="I99">
        <f>AVERAGE(Table_0__13[[#This Row],[Home]],Table_0__13[[#This Row],[Away]])</f>
        <v>72.8</v>
      </c>
    </row>
    <row r="100" spans="1:9" x14ac:dyDescent="0.25">
      <c r="A100">
        <v>99</v>
      </c>
      <c r="B100" t="s">
        <v>138</v>
      </c>
      <c r="C100">
        <v>72.8</v>
      </c>
      <c r="D100">
        <v>62.7</v>
      </c>
      <c r="E100">
        <v>60</v>
      </c>
      <c r="F100">
        <v>74.7</v>
      </c>
      <c r="G100">
        <v>71.599999999999994</v>
      </c>
      <c r="H100" t="s">
        <v>139</v>
      </c>
      <c r="I100">
        <f>AVERAGE(Table_0__13[[#This Row],[Home]],Table_0__13[[#This Row],[Away]])</f>
        <v>73.150000000000006</v>
      </c>
    </row>
    <row r="101" spans="1:9" x14ac:dyDescent="0.25">
      <c r="A101">
        <v>100</v>
      </c>
      <c r="B101" t="s">
        <v>203</v>
      </c>
      <c r="C101">
        <v>72.8</v>
      </c>
      <c r="D101">
        <v>74.3</v>
      </c>
      <c r="E101">
        <v>68</v>
      </c>
      <c r="F101">
        <v>76.400000000000006</v>
      </c>
      <c r="G101">
        <v>70</v>
      </c>
      <c r="H101" t="s">
        <v>204</v>
      </c>
      <c r="I101">
        <f>AVERAGE(Table_0__13[[#This Row],[Home]],Table_0__13[[#This Row],[Away]])</f>
        <v>73.2</v>
      </c>
    </row>
    <row r="102" spans="1:9" x14ac:dyDescent="0.25">
      <c r="A102">
        <v>101</v>
      </c>
      <c r="B102" t="s">
        <v>200</v>
      </c>
      <c r="C102">
        <v>72.7</v>
      </c>
      <c r="D102">
        <v>86.3</v>
      </c>
      <c r="E102">
        <v>95</v>
      </c>
      <c r="F102">
        <v>75.2</v>
      </c>
      <c r="G102">
        <v>71.2</v>
      </c>
      <c r="H102" t="s">
        <v>39</v>
      </c>
      <c r="I102">
        <f>AVERAGE(Table_0__13[[#This Row],[Home]],Table_0__13[[#This Row],[Away]])</f>
        <v>73.2</v>
      </c>
    </row>
    <row r="103" spans="1:9" x14ac:dyDescent="0.25">
      <c r="A103">
        <v>102</v>
      </c>
      <c r="B103" t="s">
        <v>184</v>
      </c>
      <c r="C103">
        <v>72.599999999999994</v>
      </c>
      <c r="D103">
        <v>68.7</v>
      </c>
      <c r="E103">
        <v>55</v>
      </c>
      <c r="F103">
        <v>75.7</v>
      </c>
      <c r="G103">
        <v>70.3</v>
      </c>
      <c r="H103" t="s">
        <v>185</v>
      </c>
      <c r="I103">
        <f>AVERAGE(Table_0__13[[#This Row],[Home]],Table_0__13[[#This Row],[Away]])</f>
        <v>73</v>
      </c>
    </row>
    <row r="104" spans="1:9" x14ac:dyDescent="0.25">
      <c r="A104">
        <v>103</v>
      </c>
      <c r="B104" t="s">
        <v>189</v>
      </c>
      <c r="C104">
        <v>72.599999999999994</v>
      </c>
      <c r="D104">
        <v>65.7</v>
      </c>
      <c r="E104">
        <v>54</v>
      </c>
      <c r="F104">
        <v>78.2</v>
      </c>
      <c r="G104">
        <v>66.900000000000006</v>
      </c>
      <c r="H104" t="s">
        <v>190</v>
      </c>
      <c r="I104">
        <f>AVERAGE(Table_0__13[[#This Row],[Home]],Table_0__13[[#This Row],[Away]])</f>
        <v>72.550000000000011</v>
      </c>
    </row>
    <row r="105" spans="1:9" x14ac:dyDescent="0.25">
      <c r="A105">
        <v>104</v>
      </c>
      <c r="B105" t="s">
        <v>157</v>
      </c>
      <c r="C105">
        <v>72.5</v>
      </c>
      <c r="D105">
        <v>62.3</v>
      </c>
      <c r="E105">
        <v>64</v>
      </c>
      <c r="F105">
        <v>74.5</v>
      </c>
      <c r="G105">
        <v>71.099999999999994</v>
      </c>
      <c r="H105" t="s">
        <v>158</v>
      </c>
      <c r="I105">
        <f>AVERAGE(Table_0__13[[#This Row],[Home]],Table_0__13[[#This Row],[Away]])</f>
        <v>72.8</v>
      </c>
    </row>
    <row r="106" spans="1:9" x14ac:dyDescent="0.25">
      <c r="A106">
        <v>105</v>
      </c>
      <c r="B106" t="s">
        <v>176</v>
      </c>
      <c r="C106">
        <v>72.5</v>
      </c>
      <c r="D106">
        <v>65.3</v>
      </c>
      <c r="E106">
        <v>53</v>
      </c>
      <c r="F106">
        <v>73.3</v>
      </c>
      <c r="G106">
        <v>72</v>
      </c>
      <c r="H106" t="s">
        <v>177</v>
      </c>
      <c r="I106">
        <f>AVERAGE(Table_0__13[[#This Row],[Home]],Table_0__13[[#This Row],[Away]])</f>
        <v>72.650000000000006</v>
      </c>
    </row>
    <row r="107" spans="1:9" x14ac:dyDescent="0.25">
      <c r="A107">
        <v>106</v>
      </c>
      <c r="B107" t="s">
        <v>208</v>
      </c>
      <c r="C107">
        <v>72.5</v>
      </c>
      <c r="D107">
        <v>67.7</v>
      </c>
      <c r="E107">
        <v>87</v>
      </c>
      <c r="F107">
        <v>74.099999999999994</v>
      </c>
      <c r="G107">
        <v>70.599999999999994</v>
      </c>
      <c r="H107" t="s">
        <v>209</v>
      </c>
      <c r="I107">
        <f>AVERAGE(Table_0__13[[#This Row],[Home]],Table_0__13[[#This Row],[Away]])</f>
        <v>72.349999999999994</v>
      </c>
    </row>
    <row r="108" spans="1:9" x14ac:dyDescent="0.25">
      <c r="A108">
        <v>107</v>
      </c>
      <c r="B108" t="s">
        <v>222</v>
      </c>
      <c r="C108">
        <v>72.400000000000006</v>
      </c>
      <c r="D108">
        <v>75.7</v>
      </c>
      <c r="E108">
        <v>66</v>
      </c>
      <c r="F108">
        <v>76.8</v>
      </c>
      <c r="G108">
        <v>69.5</v>
      </c>
      <c r="H108" t="s">
        <v>145</v>
      </c>
      <c r="I108">
        <f>AVERAGE(Table_0__13[[#This Row],[Home]],Table_0__13[[#This Row],[Away]])</f>
        <v>73.150000000000006</v>
      </c>
    </row>
    <row r="109" spans="1:9" x14ac:dyDescent="0.25">
      <c r="A109">
        <v>108</v>
      </c>
      <c r="B109" t="s">
        <v>198</v>
      </c>
      <c r="C109">
        <v>72.400000000000006</v>
      </c>
      <c r="D109">
        <v>70</v>
      </c>
      <c r="E109">
        <v>72</v>
      </c>
      <c r="F109">
        <v>74.599999999999994</v>
      </c>
      <c r="G109">
        <v>71.099999999999994</v>
      </c>
      <c r="H109" t="s">
        <v>199</v>
      </c>
      <c r="I109">
        <f>AVERAGE(Table_0__13[[#This Row],[Home]],Table_0__13[[#This Row],[Away]])</f>
        <v>72.849999999999994</v>
      </c>
    </row>
    <row r="110" spans="1:9" x14ac:dyDescent="0.25">
      <c r="A110">
        <v>109</v>
      </c>
      <c r="B110" t="s">
        <v>219</v>
      </c>
      <c r="C110">
        <v>72.400000000000006</v>
      </c>
      <c r="D110">
        <v>74</v>
      </c>
      <c r="E110">
        <v>76</v>
      </c>
      <c r="F110">
        <v>74.7</v>
      </c>
      <c r="G110">
        <v>70.099999999999994</v>
      </c>
      <c r="H110" t="s">
        <v>98</v>
      </c>
      <c r="I110">
        <f>AVERAGE(Table_0__13[[#This Row],[Home]],Table_0__13[[#This Row],[Away]])</f>
        <v>72.400000000000006</v>
      </c>
    </row>
    <row r="111" spans="1:9" x14ac:dyDescent="0.25">
      <c r="A111">
        <v>110</v>
      </c>
      <c r="B111" t="s">
        <v>171</v>
      </c>
      <c r="C111">
        <v>72.400000000000006</v>
      </c>
      <c r="D111">
        <v>63.3</v>
      </c>
      <c r="E111">
        <v>66</v>
      </c>
      <c r="F111">
        <v>76.3</v>
      </c>
      <c r="G111">
        <v>68.900000000000006</v>
      </c>
      <c r="H111" t="s">
        <v>76</v>
      </c>
      <c r="I111">
        <f>AVERAGE(Table_0__13[[#This Row],[Home]],Table_0__13[[#This Row],[Away]])</f>
        <v>72.599999999999994</v>
      </c>
    </row>
    <row r="112" spans="1:9" x14ac:dyDescent="0.25">
      <c r="A112">
        <v>111</v>
      </c>
      <c r="B112" t="s">
        <v>140</v>
      </c>
      <c r="C112">
        <v>72.3</v>
      </c>
      <c r="D112">
        <v>57</v>
      </c>
      <c r="E112">
        <v>41</v>
      </c>
      <c r="F112">
        <v>81.5</v>
      </c>
      <c r="G112">
        <v>66.099999999999994</v>
      </c>
      <c r="H112" t="s">
        <v>141</v>
      </c>
      <c r="I112">
        <f>AVERAGE(Table_0__13[[#This Row],[Home]],Table_0__13[[#This Row],[Away]])</f>
        <v>73.8</v>
      </c>
    </row>
    <row r="113" spans="1:9" x14ac:dyDescent="0.25">
      <c r="A113">
        <v>112</v>
      </c>
      <c r="B113" t="s">
        <v>229</v>
      </c>
      <c r="C113">
        <v>72.3</v>
      </c>
      <c r="D113">
        <v>70.7</v>
      </c>
      <c r="E113">
        <v>60</v>
      </c>
      <c r="F113">
        <v>75.2</v>
      </c>
      <c r="G113">
        <v>69.5</v>
      </c>
      <c r="H113" t="s">
        <v>76</v>
      </c>
      <c r="I113">
        <f>AVERAGE(Table_0__13[[#This Row],[Home]],Table_0__13[[#This Row],[Away]])</f>
        <v>72.349999999999994</v>
      </c>
    </row>
    <row r="114" spans="1:9" x14ac:dyDescent="0.25">
      <c r="A114">
        <v>113</v>
      </c>
      <c r="B114" t="s">
        <v>217</v>
      </c>
      <c r="C114">
        <v>72.3</v>
      </c>
      <c r="D114">
        <v>66</v>
      </c>
      <c r="E114">
        <v>63</v>
      </c>
      <c r="F114">
        <v>75.7</v>
      </c>
      <c r="G114">
        <v>70.3</v>
      </c>
      <c r="H114" t="s">
        <v>129</v>
      </c>
      <c r="I114">
        <f>AVERAGE(Table_0__13[[#This Row],[Home]],Table_0__13[[#This Row],[Away]])</f>
        <v>73</v>
      </c>
    </row>
    <row r="115" spans="1:9" x14ac:dyDescent="0.25">
      <c r="A115">
        <v>114</v>
      </c>
      <c r="B115" t="s">
        <v>225</v>
      </c>
      <c r="C115">
        <v>72.3</v>
      </c>
      <c r="D115">
        <v>73.3</v>
      </c>
      <c r="E115">
        <v>76</v>
      </c>
      <c r="F115">
        <v>76</v>
      </c>
      <c r="G115">
        <v>69.599999999999994</v>
      </c>
      <c r="H115" t="s">
        <v>226</v>
      </c>
      <c r="I115">
        <f>AVERAGE(Table_0__13[[#This Row],[Home]],Table_0__13[[#This Row],[Away]])</f>
        <v>72.8</v>
      </c>
    </row>
    <row r="116" spans="1:9" x14ac:dyDescent="0.25">
      <c r="A116">
        <v>115</v>
      </c>
      <c r="B116" t="s">
        <v>221</v>
      </c>
      <c r="C116">
        <v>72.099999999999994</v>
      </c>
      <c r="D116">
        <v>67</v>
      </c>
      <c r="E116">
        <v>59</v>
      </c>
      <c r="F116">
        <v>71.900000000000006</v>
      </c>
      <c r="G116">
        <v>72.3</v>
      </c>
      <c r="H116" t="s">
        <v>93</v>
      </c>
      <c r="I116">
        <f>AVERAGE(Table_0__13[[#This Row],[Home]],Table_0__13[[#This Row],[Away]])</f>
        <v>72.099999999999994</v>
      </c>
    </row>
    <row r="117" spans="1:9" x14ac:dyDescent="0.25">
      <c r="A117">
        <v>116</v>
      </c>
      <c r="B117" t="s">
        <v>183</v>
      </c>
      <c r="C117">
        <v>72.099999999999994</v>
      </c>
      <c r="D117">
        <v>76.3</v>
      </c>
      <c r="E117">
        <v>73</v>
      </c>
      <c r="F117">
        <v>79.7</v>
      </c>
      <c r="G117">
        <v>64.900000000000006</v>
      </c>
      <c r="H117" t="s">
        <v>37</v>
      </c>
      <c r="I117">
        <f>AVERAGE(Table_0__13[[#This Row],[Home]],Table_0__13[[#This Row],[Away]])</f>
        <v>72.300000000000011</v>
      </c>
    </row>
    <row r="118" spans="1:9" x14ac:dyDescent="0.25">
      <c r="A118">
        <v>117</v>
      </c>
      <c r="B118" t="s">
        <v>242</v>
      </c>
      <c r="C118">
        <v>72.099999999999994</v>
      </c>
      <c r="D118">
        <v>73.3</v>
      </c>
      <c r="E118">
        <v>53</v>
      </c>
      <c r="F118">
        <v>74.400000000000006</v>
      </c>
      <c r="G118">
        <v>70.2</v>
      </c>
      <c r="H118" t="s">
        <v>49</v>
      </c>
      <c r="I118">
        <f>AVERAGE(Table_0__13[[#This Row],[Home]],Table_0__13[[#This Row],[Away]])</f>
        <v>72.300000000000011</v>
      </c>
    </row>
    <row r="119" spans="1:9" x14ac:dyDescent="0.25">
      <c r="A119">
        <v>118</v>
      </c>
      <c r="B119" t="s">
        <v>205</v>
      </c>
      <c r="C119">
        <v>72</v>
      </c>
      <c r="D119">
        <v>67</v>
      </c>
      <c r="E119">
        <v>61</v>
      </c>
      <c r="F119">
        <v>74.7</v>
      </c>
      <c r="G119">
        <v>70.8</v>
      </c>
      <c r="H119" t="s">
        <v>39</v>
      </c>
      <c r="I119">
        <f>AVERAGE(Table_0__13[[#This Row],[Home]],Table_0__13[[#This Row],[Away]])</f>
        <v>72.75</v>
      </c>
    </row>
    <row r="120" spans="1:9" x14ac:dyDescent="0.25">
      <c r="A120">
        <v>118</v>
      </c>
      <c r="B120" t="s">
        <v>191</v>
      </c>
      <c r="C120">
        <v>72</v>
      </c>
      <c r="D120">
        <v>64.3</v>
      </c>
      <c r="E120">
        <v>49</v>
      </c>
      <c r="F120">
        <v>78.5</v>
      </c>
      <c r="G120">
        <v>69.5</v>
      </c>
      <c r="H120" t="s">
        <v>192</v>
      </c>
      <c r="I120">
        <f>AVERAGE(Table_0__13[[#This Row],[Home]],Table_0__13[[#This Row],[Away]])</f>
        <v>74</v>
      </c>
    </row>
    <row r="121" spans="1:9" x14ac:dyDescent="0.25">
      <c r="A121">
        <v>120</v>
      </c>
      <c r="B121" t="s">
        <v>251</v>
      </c>
      <c r="C121">
        <v>72</v>
      </c>
      <c r="D121">
        <v>80.7</v>
      </c>
      <c r="E121">
        <v>84</v>
      </c>
      <c r="F121">
        <v>72.8</v>
      </c>
      <c r="G121">
        <v>71.5</v>
      </c>
      <c r="H121" t="s">
        <v>69</v>
      </c>
      <c r="I121">
        <f>AVERAGE(Table_0__13[[#This Row],[Home]],Table_0__13[[#This Row],[Away]])</f>
        <v>72.150000000000006</v>
      </c>
    </row>
    <row r="122" spans="1:9" x14ac:dyDescent="0.25">
      <c r="A122">
        <v>121</v>
      </c>
      <c r="B122" t="s">
        <v>212</v>
      </c>
      <c r="C122">
        <v>71.900000000000006</v>
      </c>
      <c r="D122">
        <v>70.3</v>
      </c>
      <c r="E122">
        <v>72</v>
      </c>
      <c r="F122">
        <v>73.3</v>
      </c>
      <c r="G122">
        <v>70.7</v>
      </c>
      <c r="H122" t="s">
        <v>213</v>
      </c>
      <c r="I122">
        <f>AVERAGE(Table_0__13[[#This Row],[Home]],Table_0__13[[#This Row],[Away]])</f>
        <v>72</v>
      </c>
    </row>
    <row r="123" spans="1:9" x14ac:dyDescent="0.25">
      <c r="A123">
        <v>122</v>
      </c>
      <c r="B123" t="s">
        <v>214</v>
      </c>
      <c r="C123">
        <v>71.900000000000006</v>
      </c>
      <c r="D123">
        <v>66.7</v>
      </c>
      <c r="E123">
        <v>54</v>
      </c>
      <c r="F123">
        <v>77.099999999999994</v>
      </c>
      <c r="G123">
        <v>67.599999999999994</v>
      </c>
      <c r="H123" t="s">
        <v>215</v>
      </c>
      <c r="I123">
        <f>AVERAGE(Table_0__13[[#This Row],[Home]],Table_0__13[[#This Row],[Away]])</f>
        <v>72.349999999999994</v>
      </c>
    </row>
    <row r="124" spans="1:9" x14ac:dyDescent="0.25">
      <c r="A124">
        <v>123</v>
      </c>
      <c r="B124" t="s">
        <v>230</v>
      </c>
      <c r="C124">
        <v>71.8</v>
      </c>
      <c r="D124">
        <v>67.3</v>
      </c>
      <c r="E124">
        <v>47</v>
      </c>
      <c r="F124">
        <v>72.599999999999994</v>
      </c>
      <c r="G124">
        <v>71.2</v>
      </c>
      <c r="H124" t="s">
        <v>231</v>
      </c>
      <c r="I124">
        <f>AVERAGE(Table_0__13[[#This Row],[Home]],Table_0__13[[#This Row],[Away]])</f>
        <v>71.900000000000006</v>
      </c>
    </row>
    <row r="125" spans="1:9" x14ac:dyDescent="0.25">
      <c r="A125">
        <v>124</v>
      </c>
      <c r="B125" t="s">
        <v>211</v>
      </c>
      <c r="C125">
        <v>71.8</v>
      </c>
      <c r="D125">
        <v>66.3</v>
      </c>
      <c r="E125">
        <v>56</v>
      </c>
      <c r="F125">
        <v>73.7</v>
      </c>
      <c r="G125">
        <v>70.5</v>
      </c>
      <c r="H125" t="s">
        <v>23</v>
      </c>
      <c r="I125">
        <f>AVERAGE(Table_0__13[[#This Row],[Home]],Table_0__13[[#This Row],[Away]])</f>
        <v>72.099999999999994</v>
      </c>
    </row>
    <row r="126" spans="1:9" x14ac:dyDescent="0.25">
      <c r="A126">
        <v>125</v>
      </c>
      <c r="B126" t="s">
        <v>159</v>
      </c>
      <c r="C126">
        <v>71.7</v>
      </c>
      <c r="D126">
        <v>59.3</v>
      </c>
      <c r="E126">
        <v>65</v>
      </c>
      <c r="F126">
        <v>77.099999999999994</v>
      </c>
      <c r="G126">
        <v>69</v>
      </c>
      <c r="H126" t="s">
        <v>63</v>
      </c>
      <c r="I126">
        <f>AVERAGE(Table_0__13[[#This Row],[Home]],Table_0__13[[#This Row],[Away]])</f>
        <v>73.05</v>
      </c>
    </row>
    <row r="127" spans="1:9" x14ac:dyDescent="0.25">
      <c r="A127">
        <v>126</v>
      </c>
      <c r="B127" t="s">
        <v>227</v>
      </c>
      <c r="C127">
        <v>71.7</v>
      </c>
      <c r="D127">
        <v>69.3</v>
      </c>
      <c r="E127">
        <v>75</v>
      </c>
      <c r="F127">
        <v>73.7</v>
      </c>
      <c r="G127">
        <v>69.900000000000006</v>
      </c>
      <c r="H127" t="s">
        <v>228</v>
      </c>
      <c r="I127">
        <f>AVERAGE(Table_0__13[[#This Row],[Home]],Table_0__13[[#This Row],[Away]])</f>
        <v>71.800000000000011</v>
      </c>
    </row>
    <row r="128" spans="1:9" x14ac:dyDescent="0.25">
      <c r="A128">
        <v>127</v>
      </c>
      <c r="B128" t="s">
        <v>252</v>
      </c>
      <c r="C128">
        <v>71.7</v>
      </c>
      <c r="D128">
        <v>75.3</v>
      </c>
      <c r="E128">
        <v>69</v>
      </c>
      <c r="F128">
        <v>71.8</v>
      </c>
      <c r="G128">
        <v>71.599999999999994</v>
      </c>
      <c r="H128" t="s">
        <v>67</v>
      </c>
      <c r="I128">
        <f>AVERAGE(Table_0__13[[#This Row],[Home]],Table_0__13[[#This Row],[Away]])</f>
        <v>71.699999999999989</v>
      </c>
    </row>
    <row r="129" spans="1:9" x14ac:dyDescent="0.25">
      <c r="A129">
        <v>128</v>
      </c>
      <c r="B129" t="s">
        <v>241</v>
      </c>
      <c r="C129">
        <v>71.7</v>
      </c>
      <c r="D129">
        <v>78</v>
      </c>
      <c r="E129">
        <v>67</v>
      </c>
      <c r="F129">
        <v>74.900000000000006</v>
      </c>
      <c r="G129">
        <v>70.3</v>
      </c>
      <c r="H129" t="s">
        <v>37</v>
      </c>
      <c r="I129">
        <f>AVERAGE(Table_0__13[[#This Row],[Home]],Table_0__13[[#This Row],[Away]])</f>
        <v>72.599999999999994</v>
      </c>
    </row>
    <row r="130" spans="1:9" x14ac:dyDescent="0.25">
      <c r="A130">
        <v>129</v>
      </c>
      <c r="B130" t="s">
        <v>210</v>
      </c>
      <c r="C130">
        <v>71.7</v>
      </c>
      <c r="D130">
        <v>67.3</v>
      </c>
      <c r="E130">
        <v>50</v>
      </c>
      <c r="F130">
        <v>74.8</v>
      </c>
      <c r="G130">
        <v>69.2</v>
      </c>
      <c r="H130" t="s">
        <v>49</v>
      </c>
      <c r="I130">
        <f>AVERAGE(Table_0__13[[#This Row],[Home]],Table_0__13[[#This Row],[Away]])</f>
        <v>72</v>
      </c>
    </row>
    <row r="131" spans="1:9" x14ac:dyDescent="0.25">
      <c r="A131">
        <v>130</v>
      </c>
      <c r="B131" t="s">
        <v>362</v>
      </c>
      <c r="C131">
        <v>71.599999999999994</v>
      </c>
      <c r="D131">
        <v>94.3</v>
      </c>
      <c r="E131">
        <v>60</v>
      </c>
      <c r="F131">
        <v>83.1</v>
      </c>
      <c r="G131">
        <v>65.099999999999994</v>
      </c>
      <c r="H131" t="s">
        <v>141</v>
      </c>
      <c r="I131">
        <f>AVERAGE(Table_0__13[[#This Row],[Home]],Table_0__13[[#This Row],[Away]])</f>
        <v>74.099999999999994</v>
      </c>
    </row>
    <row r="132" spans="1:9" x14ac:dyDescent="0.25">
      <c r="A132">
        <v>131</v>
      </c>
      <c r="B132" t="s">
        <v>234</v>
      </c>
      <c r="C132">
        <v>71.599999999999994</v>
      </c>
      <c r="D132">
        <v>71.3</v>
      </c>
      <c r="E132">
        <v>71</v>
      </c>
      <c r="F132">
        <v>74.099999999999994</v>
      </c>
      <c r="G132">
        <v>68.400000000000006</v>
      </c>
      <c r="H132" t="s">
        <v>69</v>
      </c>
      <c r="I132">
        <f>AVERAGE(Table_0__13[[#This Row],[Home]],Table_0__13[[#This Row],[Away]])</f>
        <v>71.25</v>
      </c>
    </row>
    <row r="133" spans="1:9" x14ac:dyDescent="0.25">
      <c r="A133">
        <v>132</v>
      </c>
      <c r="B133" t="s">
        <v>237</v>
      </c>
      <c r="C133">
        <v>71.599999999999994</v>
      </c>
      <c r="D133">
        <v>80.7</v>
      </c>
      <c r="E133">
        <v>67</v>
      </c>
      <c r="F133">
        <v>72.900000000000006</v>
      </c>
      <c r="G133">
        <v>70.5</v>
      </c>
      <c r="H133" t="s">
        <v>238</v>
      </c>
      <c r="I133">
        <f>AVERAGE(Table_0__13[[#This Row],[Home]],Table_0__13[[#This Row],[Away]])</f>
        <v>71.7</v>
      </c>
    </row>
    <row r="134" spans="1:9" x14ac:dyDescent="0.25">
      <c r="A134">
        <v>133</v>
      </c>
      <c r="B134" t="s">
        <v>282</v>
      </c>
      <c r="C134">
        <v>71.599999999999994</v>
      </c>
      <c r="D134">
        <v>84</v>
      </c>
      <c r="E134">
        <v>96</v>
      </c>
      <c r="F134">
        <v>71.3</v>
      </c>
      <c r="G134">
        <v>71.8</v>
      </c>
      <c r="H134" t="s">
        <v>199</v>
      </c>
      <c r="I134">
        <f>AVERAGE(Table_0__13[[#This Row],[Home]],Table_0__13[[#This Row],[Away]])</f>
        <v>71.55</v>
      </c>
    </row>
    <row r="135" spans="1:9" x14ac:dyDescent="0.25">
      <c r="A135">
        <v>134</v>
      </c>
      <c r="B135" t="s">
        <v>255</v>
      </c>
      <c r="C135">
        <v>71.599999999999994</v>
      </c>
      <c r="D135">
        <v>74</v>
      </c>
      <c r="E135">
        <v>79</v>
      </c>
      <c r="F135">
        <v>69.099999999999994</v>
      </c>
      <c r="G135">
        <v>73.400000000000006</v>
      </c>
      <c r="H135" t="s">
        <v>170</v>
      </c>
      <c r="I135">
        <f>AVERAGE(Table_0__13[[#This Row],[Home]],Table_0__13[[#This Row],[Away]])</f>
        <v>71.25</v>
      </c>
    </row>
    <row r="136" spans="1:9" x14ac:dyDescent="0.25">
      <c r="A136">
        <v>135</v>
      </c>
      <c r="B136" t="s">
        <v>196</v>
      </c>
      <c r="C136">
        <v>71.599999999999994</v>
      </c>
      <c r="D136">
        <v>62</v>
      </c>
      <c r="E136">
        <v>65</v>
      </c>
      <c r="F136">
        <v>75.099999999999994</v>
      </c>
      <c r="G136">
        <v>68.7</v>
      </c>
      <c r="H136" t="s">
        <v>197</v>
      </c>
      <c r="I136">
        <f>AVERAGE(Table_0__13[[#This Row],[Home]],Table_0__13[[#This Row],[Away]])</f>
        <v>71.900000000000006</v>
      </c>
    </row>
    <row r="137" spans="1:9" x14ac:dyDescent="0.25">
      <c r="A137">
        <v>136</v>
      </c>
      <c r="B137" t="s">
        <v>240</v>
      </c>
      <c r="C137">
        <v>71.5</v>
      </c>
      <c r="D137">
        <v>69.7</v>
      </c>
      <c r="E137">
        <v>64</v>
      </c>
      <c r="F137">
        <v>71.599999999999994</v>
      </c>
      <c r="G137">
        <v>71.5</v>
      </c>
      <c r="H137" t="s">
        <v>69</v>
      </c>
      <c r="I137">
        <f>AVERAGE(Table_0__13[[#This Row],[Home]],Table_0__13[[#This Row],[Away]])</f>
        <v>71.55</v>
      </c>
    </row>
    <row r="138" spans="1:9" x14ac:dyDescent="0.25">
      <c r="A138">
        <v>137</v>
      </c>
      <c r="B138" t="s">
        <v>206</v>
      </c>
      <c r="C138">
        <v>71.5</v>
      </c>
      <c r="D138">
        <v>68.7</v>
      </c>
      <c r="E138">
        <v>61</v>
      </c>
      <c r="F138">
        <v>76.5</v>
      </c>
      <c r="G138">
        <v>66.2</v>
      </c>
      <c r="H138" t="s">
        <v>207</v>
      </c>
      <c r="I138">
        <f>AVERAGE(Table_0__13[[#This Row],[Home]],Table_0__13[[#This Row],[Away]])</f>
        <v>71.349999999999994</v>
      </c>
    </row>
    <row r="139" spans="1:9" x14ac:dyDescent="0.25">
      <c r="A139">
        <v>138</v>
      </c>
      <c r="B139" t="s">
        <v>235</v>
      </c>
      <c r="C139">
        <v>71.5</v>
      </c>
      <c r="D139">
        <v>69.3</v>
      </c>
      <c r="E139">
        <v>56</v>
      </c>
      <c r="F139">
        <v>71.7</v>
      </c>
      <c r="G139">
        <v>71.2</v>
      </c>
      <c r="H139" t="s">
        <v>236</v>
      </c>
      <c r="I139">
        <f>AVERAGE(Table_0__13[[#This Row],[Home]],Table_0__13[[#This Row],[Away]])</f>
        <v>71.45</v>
      </c>
    </row>
    <row r="140" spans="1:9" x14ac:dyDescent="0.25">
      <c r="A140">
        <v>139</v>
      </c>
      <c r="B140" t="s">
        <v>194</v>
      </c>
      <c r="C140">
        <v>71.5</v>
      </c>
      <c r="D140">
        <v>59.3</v>
      </c>
      <c r="E140">
        <v>58</v>
      </c>
      <c r="F140">
        <v>78.099999999999994</v>
      </c>
      <c r="G140">
        <v>66.5</v>
      </c>
      <c r="H140" t="s">
        <v>195</v>
      </c>
      <c r="I140">
        <f>AVERAGE(Table_0__13[[#This Row],[Home]],Table_0__13[[#This Row],[Away]])</f>
        <v>72.3</v>
      </c>
    </row>
    <row r="141" spans="1:9" x14ac:dyDescent="0.25">
      <c r="A141">
        <v>140</v>
      </c>
      <c r="B141" t="s">
        <v>245</v>
      </c>
      <c r="C141">
        <v>71.400000000000006</v>
      </c>
      <c r="D141">
        <v>77.3</v>
      </c>
      <c r="E141">
        <v>75</v>
      </c>
      <c r="F141">
        <v>70.900000000000006</v>
      </c>
      <c r="G141">
        <v>71.8</v>
      </c>
      <c r="H141" t="s">
        <v>43</v>
      </c>
      <c r="I141">
        <f>AVERAGE(Table_0__13[[#This Row],[Home]],Table_0__13[[#This Row],[Away]])</f>
        <v>71.349999999999994</v>
      </c>
    </row>
    <row r="142" spans="1:9" x14ac:dyDescent="0.25">
      <c r="A142">
        <v>141</v>
      </c>
      <c r="B142" t="s">
        <v>249</v>
      </c>
      <c r="C142">
        <v>71.3</v>
      </c>
      <c r="D142">
        <v>74.3</v>
      </c>
      <c r="E142">
        <v>72</v>
      </c>
      <c r="F142">
        <v>69.5</v>
      </c>
      <c r="G142">
        <v>72.400000000000006</v>
      </c>
      <c r="H142" t="s">
        <v>250</v>
      </c>
      <c r="I142">
        <f>AVERAGE(Table_0__13[[#This Row],[Home]],Table_0__13[[#This Row],[Away]])</f>
        <v>70.95</v>
      </c>
    </row>
    <row r="143" spans="1:9" x14ac:dyDescent="0.25">
      <c r="A143">
        <v>142</v>
      </c>
      <c r="B143" t="s">
        <v>220</v>
      </c>
      <c r="C143">
        <v>71.3</v>
      </c>
      <c r="D143">
        <v>63</v>
      </c>
      <c r="E143">
        <v>56</v>
      </c>
      <c r="F143">
        <v>77</v>
      </c>
      <c r="G143">
        <v>67.400000000000006</v>
      </c>
      <c r="H143" t="s">
        <v>39</v>
      </c>
      <c r="I143">
        <f>AVERAGE(Table_0__13[[#This Row],[Home]],Table_0__13[[#This Row],[Away]])</f>
        <v>72.2</v>
      </c>
    </row>
    <row r="144" spans="1:9" x14ac:dyDescent="0.25">
      <c r="A144">
        <v>143</v>
      </c>
      <c r="B144" t="s">
        <v>256</v>
      </c>
      <c r="C144">
        <v>71.2</v>
      </c>
      <c r="D144">
        <v>79.7</v>
      </c>
      <c r="E144">
        <v>68</v>
      </c>
      <c r="F144">
        <v>74.7</v>
      </c>
      <c r="G144">
        <v>68.7</v>
      </c>
      <c r="H144" t="s">
        <v>76</v>
      </c>
      <c r="I144">
        <f>AVERAGE(Table_0__13[[#This Row],[Home]],Table_0__13[[#This Row],[Away]])</f>
        <v>71.7</v>
      </c>
    </row>
    <row r="145" spans="1:9" x14ac:dyDescent="0.25">
      <c r="A145">
        <v>144</v>
      </c>
      <c r="B145" t="s">
        <v>278</v>
      </c>
      <c r="C145">
        <v>71.099999999999994</v>
      </c>
      <c r="D145">
        <v>73.3</v>
      </c>
      <c r="E145">
        <v>68</v>
      </c>
      <c r="F145">
        <v>72.400000000000006</v>
      </c>
      <c r="G145">
        <v>69.400000000000006</v>
      </c>
      <c r="H145" t="s">
        <v>279</v>
      </c>
      <c r="I145">
        <f>AVERAGE(Table_0__13[[#This Row],[Home]],Table_0__13[[#This Row],[Away]])</f>
        <v>70.900000000000006</v>
      </c>
    </row>
    <row r="146" spans="1:9" x14ac:dyDescent="0.25">
      <c r="A146">
        <v>145</v>
      </c>
      <c r="B146" t="s">
        <v>259</v>
      </c>
      <c r="C146">
        <v>71</v>
      </c>
      <c r="D146">
        <v>69.7</v>
      </c>
      <c r="E146">
        <v>69</v>
      </c>
      <c r="F146">
        <v>79.7</v>
      </c>
      <c r="G146">
        <v>66.5</v>
      </c>
      <c r="H146" t="s">
        <v>260</v>
      </c>
      <c r="I146">
        <f>AVERAGE(Table_0__13[[#This Row],[Home]],Table_0__13[[#This Row],[Away]])</f>
        <v>73.099999999999994</v>
      </c>
    </row>
    <row r="147" spans="1:9" x14ac:dyDescent="0.25">
      <c r="A147">
        <v>146</v>
      </c>
      <c r="B147" t="s">
        <v>218</v>
      </c>
      <c r="C147">
        <v>71</v>
      </c>
      <c r="D147">
        <v>60.7</v>
      </c>
      <c r="E147">
        <v>51</v>
      </c>
      <c r="F147">
        <v>71.900000000000006</v>
      </c>
      <c r="G147">
        <v>70.5</v>
      </c>
      <c r="H147" t="s">
        <v>136</v>
      </c>
      <c r="I147">
        <f>AVERAGE(Table_0__13[[#This Row],[Home]],Table_0__13[[#This Row],[Away]])</f>
        <v>71.2</v>
      </c>
    </row>
    <row r="148" spans="1:9" x14ac:dyDescent="0.25">
      <c r="A148">
        <v>147</v>
      </c>
      <c r="B148" t="s">
        <v>266</v>
      </c>
      <c r="C148">
        <v>71</v>
      </c>
      <c r="D148">
        <v>73.3</v>
      </c>
      <c r="E148">
        <v>57</v>
      </c>
      <c r="F148">
        <v>75.900000000000006</v>
      </c>
      <c r="G148">
        <v>66.400000000000006</v>
      </c>
      <c r="H148" t="s">
        <v>33</v>
      </c>
      <c r="I148">
        <f>AVERAGE(Table_0__13[[#This Row],[Home]],Table_0__13[[#This Row],[Away]])</f>
        <v>71.150000000000006</v>
      </c>
    </row>
    <row r="149" spans="1:9" x14ac:dyDescent="0.25">
      <c r="A149">
        <v>148</v>
      </c>
      <c r="B149" t="s">
        <v>261</v>
      </c>
      <c r="C149">
        <v>70.900000000000006</v>
      </c>
      <c r="D149">
        <v>74.3</v>
      </c>
      <c r="E149">
        <v>72</v>
      </c>
      <c r="F149">
        <v>70.7</v>
      </c>
      <c r="G149">
        <v>71.2</v>
      </c>
      <c r="H149" t="s">
        <v>262</v>
      </c>
      <c r="I149">
        <f>AVERAGE(Table_0__13[[#This Row],[Home]],Table_0__13[[#This Row],[Away]])</f>
        <v>70.95</v>
      </c>
    </row>
    <row r="150" spans="1:9" x14ac:dyDescent="0.25">
      <c r="A150">
        <v>149</v>
      </c>
      <c r="B150" t="s">
        <v>294</v>
      </c>
      <c r="C150">
        <v>70.8</v>
      </c>
      <c r="D150">
        <v>75.7</v>
      </c>
      <c r="E150">
        <v>73</v>
      </c>
      <c r="F150">
        <v>73</v>
      </c>
      <c r="G150">
        <v>69.2</v>
      </c>
      <c r="H150" t="s">
        <v>154</v>
      </c>
      <c r="I150">
        <f>AVERAGE(Table_0__13[[#This Row],[Home]],Table_0__13[[#This Row],[Away]])</f>
        <v>71.099999999999994</v>
      </c>
    </row>
    <row r="151" spans="1:9" x14ac:dyDescent="0.25">
      <c r="A151">
        <v>150</v>
      </c>
      <c r="B151" t="s">
        <v>239</v>
      </c>
      <c r="C151">
        <v>70.8</v>
      </c>
      <c r="D151">
        <v>65.3</v>
      </c>
      <c r="E151">
        <v>53</v>
      </c>
      <c r="F151">
        <v>72.2</v>
      </c>
      <c r="G151">
        <v>69.3</v>
      </c>
      <c r="H151" t="s">
        <v>124</v>
      </c>
      <c r="I151">
        <f>AVERAGE(Table_0__13[[#This Row],[Home]],Table_0__13[[#This Row],[Away]])</f>
        <v>70.75</v>
      </c>
    </row>
    <row r="152" spans="1:9" x14ac:dyDescent="0.25">
      <c r="A152">
        <v>150</v>
      </c>
      <c r="B152" t="s">
        <v>268</v>
      </c>
      <c r="C152">
        <v>70.8</v>
      </c>
      <c r="D152">
        <v>75.3</v>
      </c>
      <c r="E152">
        <v>76</v>
      </c>
      <c r="F152">
        <v>72.900000000000006</v>
      </c>
      <c r="G152">
        <v>69.400000000000006</v>
      </c>
      <c r="H152" t="s">
        <v>236</v>
      </c>
      <c r="I152">
        <f>AVERAGE(Table_0__13[[#This Row],[Home]],Table_0__13[[#This Row],[Away]])</f>
        <v>71.150000000000006</v>
      </c>
    </row>
    <row r="153" spans="1:9" x14ac:dyDescent="0.25">
      <c r="A153">
        <v>152</v>
      </c>
      <c r="B153" t="s">
        <v>269</v>
      </c>
      <c r="C153">
        <v>70.8</v>
      </c>
      <c r="D153">
        <v>70</v>
      </c>
      <c r="E153">
        <v>80</v>
      </c>
      <c r="F153">
        <v>72.099999999999994</v>
      </c>
      <c r="G153">
        <v>70</v>
      </c>
      <c r="H153" t="s">
        <v>270</v>
      </c>
      <c r="I153">
        <f>AVERAGE(Table_0__13[[#This Row],[Home]],Table_0__13[[#This Row],[Away]])</f>
        <v>71.05</v>
      </c>
    </row>
    <row r="154" spans="1:9" x14ac:dyDescent="0.25">
      <c r="A154">
        <v>153</v>
      </c>
      <c r="B154" t="s">
        <v>304</v>
      </c>
      <c r="C154">
        <v>70.8</v>
      </c>
      <c r="D154">
        <v>75</v>
      </c>
      <c r="E154">
        <v>73</v>
      </c>
      <c r="F154">
        <v>71.7</v>
      </c>
      <c r="G154">
        <v>69.8</v>
      </c>
      <c r="H154" t="s">
        <v>74</v>
      </c>
      <c r="I154">
        <f>AVERAGE(Table_0__13[[#This Row],[Home]],Table_0__13[[#This Row],[Away]])</f>
        <v>70.75</v>
      </c>
    </row>
    <row r="155" spans="1:9" x14ac:dyDescent="0.25">
      <c r="A155">
        <v>154</v>
      </c>
      <c r="B155" t="s">
        <v>246</v>
      </c>
      <c r="C155">
        <v>70.8</v>
      </c>
      <c r="D155">
        <v>68.7</v>
      </c>
      <c r="E155">
        <v>52</v>
      </c>
      <c r="F155">
        <v>70.599999999999994</v>
      </c>
      <c r="G155">
        <v>70.900000000000006</v>
      </c>
      <c r="H155" t="s">
        <v>247</v>
      </c>
      <c r="I155">
        <f>AVERAGE(Table_0__13[[#This Row],[Home]],Table_0__13[[#This Row],[Away]])</f>
        <v>70.75</v>
      </c>
    </row>
    <row r="156" spans="1:9" x14ac:dyDescent="0.25">
      <c r="A156">
        <v>155</v>
      </c>
      <c r="B156" t="s">
        <v>223</v>
      </c>
      <c r="C156">
        <v>70.7</v>
      </c>
      <c r="D156">
        <v>61.3</v>
      </c>
      <c r="E156">
        <v>48</v>
      </c>
      <c r="F156">
        <v>73.900000000000006</v>
      </c>
      <c r="G156">
        <v>68.7</v>
      </c>
      <c r="H156" t="s">
        <v>224</v>
      </c>
      <c r="I156">
        <f>AVERAGE(Table_0__13[[#This Row],[Home]],Table_0__13[[#This Row],[Away]])</f>
        <v>71.300000000000011</v>
      </c>
    </row>
    <row r="157" spans="1:9" x14ac:dyDescent="0.25">
      <c r="A157">
        <v>156</v>
      </c>
      <c r="B157" t="s">
        <v>253</v>
      </c>
      <c r="C157">
        <v>70.7</v>
      </c>
      <c r="D157">
        <v>63.7</v>
      </c>
      <c r="E157">
        <v>49</v>
      </c>
      <c r="F157">
        <v>74.099999999999994</v>
      </c>
      <c r="G157">
        <v>67.8</v>
      </c>
      <c r="H157" t="s">
        <v>158</v>
      </c>
      <c r="I157">
        <f>AVERAGE(Table_0__13[[#This Row],[Home]],Table_0__13[[#This Row],[Away]])</f>
        <v>70.949999999999989</v>
      </c>
    </row>
    <row r="158" spans="1:9" x14ac:dyDescent="0.25">
      <c r="A158">
        <v>157</v>
      </c>
      <c r="B158" t="s">
        <v>254</v>
      </c>
      <c r="C158">
        <v>70.7</v>
      </c>
      <c r="D158">
        <v>65.3</v>
      </c>
      <c r="E158">
        <v>53</v>
      </c>
      <c r="F158">
        <v>73.3</v>
      </c>
      <c r="G158">
        <v>67.599999999999994</v>
      </c>
      <c r="H158" t="s">
        <v>83</v>
      </c>
      <c r="I158">
        <f>AVERAGE(Table_0__13[[#This Row],[Home]],Table_0__13[[#This Row],[Away]])</f>
        <v>70.449999999999989</v>
      </c>
    </row>
    <row r="159" spans="1:9" x14ac:dyDescent="0.25">
      <c r="A159">
        <v>158</v>
      </c>
      <c r="B159" t="s">
        <v>257</v>
      </c>
      <c r="C159">
        <v>70.7</v>
      </c>
      <c r="D159">
        <v>69.3</v>
      </c>
      <c r="E159">
        <v>61</v>
      </c>
      <c r="F159">
        <v>73.3</v>
      </c>
      <c r="G159">
        <v>69.2</v>
      </c>
      <c r="H159" t="s">
        <v>258</v>
      </c>
      <c r="I159">
        <f>AVERAGE(Table_0__13[[#This Row],[Home]],Table_0__13[[#This Row],[Away]])</f>
        <v>71.25</v>
      </c>
    </row>
    <row r="160" spans="1:9" x14ac:dyDescent="0.25">
      <c r="A160">
        <v>159</v>
      </c>
      <c r="B160" t="s">
        <v>232</v>
      </c>
      <c r="C160">
        <v>70.7</v>
      </c>
      <c r="D160">
        <v>63.3</v>
      </c>
      <c r="E160">
        <v>61</v>
      </c>
      <c r="F160">
        <v>70.2</v>
      </c>
      <c r="G160">
        <v>71</v>
      </c>
      <c r="H160" t="s">
        <v>233</v>
      </c>
      <c r="I160">
        <f>AVERAGE(Table_0__13[[#This Row],[Home]],Table_0__13[[#This Row],[Away]])</f>
        <v>70.599999999999994</v>
      </c>
    </row>
    <row r="161" spans="1:9" x14ac:dyDescent="0.25">
      <c r="A161">
        <v>160</v>
      </c>
      <c r="B161" t="s">
        <v>283</v>
      </c>
      <c r="C161">
        <v>70.599999999999994</v>
      </c>
      <c r="D161">
        <v>73.7</v>
      </c>
      <c r="E161">
        <v>61</v>
      </c>
      <c r="F161">
        <v>70.2</v>
      </c>
      <c r="G161">
        <v>71.099999999999994</v>
      </c>
      <c r="H161" t="s">
        <v>250</v>
      </c>
      <c r="I161">
        <f>AVERAGE(Table_0__13[[#This Row],[Home]],Table_0__13[[#This Row],[Away]])</f>
        <v>70.650000000000006</v>
      </c>
    </row>
    <row r="162" spans="1:9" x14ac:dyDescent="0.25">
      <c r="A162">
        <v>161</v>
      </c>
      <c r="B162" t="s">
        <v>186</v>
      </c>
      <c r="C162">
        <v>70.599999999999994</v>
      </c>
      <c r="D162">
        <v>50.3</v>
      </c>
      <c r="E162">
        <v>42</v>
      </c>
      <c r="F162">
        <v>74.5</v>
      </c>
      <c r="G162">
        <v>66.900000000000006</v>
      </c>
      <c r="H162" t="s">
        <v>105</v>
      </c>
      <c r="I162">
        <f>AVERAGE(Table_0__13[[#This Row],[Home]],Table_0__13[[#This Row],[Away]])</f>
        <v>70.7</v>
      </c>
    </row>
    <row r="163" spans="1:9" x14ac:dyDescent="0.25">
      <c r="A163">
        <v>162</v>
      </c>
      <c r="B163" t="s">
        <v>263</v>
      </c>
      <c r="C163">
        <v>70.599999999999994</v>
      </c>
      <c r="D163">
        <v>78.7</v>
      </c>
      <c r="E163">
        <v>62</v>
      </c>
      <c r="F163">
        <v>75.2</v>
      </c>
      <c r="G163">
        <v>67.900000000000006</v>
      </c>
      <c r="H163" t="s">
        <v>224</v>
      </c>
      <c r="I163">
        <f>AVERAGE(Table_0__13[[#This Row],[Home]],Table_0__13[[#This Row],[Away]])</f>
        <v>71.550000000000011</v>
      </c>
    </row>
    <row r="164" spans="1:9" x14ac:dyDescent="0.25">
      <c r="A164">
        <v>163</v>
      </c>
      <c r="B164" t="s">
        <v>271</v>
      </c>
      <c r="C164">
        <v>70.599999999999994</v>
      </c>
      <c r="D164">
        <v>71.7</v>
      </c>
      <c r="E164">
        <v>56</v>
      </c>
      <c r="F164">
        <v>72.2</v>
      </c>
      <c r="G164">
        <v>68.8</v>
      </c>
      <c r="H164" t="s">
        <v>143</v>
      </c>
      <c r="I164">
        <f>AVERAGE(Table_0__13[[#This Row],[Home]],Table_0__13[[#This Row],[Away]])</f>
        <v>70.5</v>
      </c>
    </row>
    <row r="165" spans="1:9" x14ac:dyDescent="0.25">
      <c r="A165">
        <v>164</v>
      </c>
      <c r="B165" t="s">
        <v>243</v>
      </c>
      <c r="C165">
        <v>70.5</v>
      </c>
      <c r="D165">
        <v>63</v>
      </c>
      <c r="E165">
        <v>57</v>
      </c>
      <c r="F165">
        <v>75.2</v>
      </c>
      <c r="G165">
        <v>65.7</v>
      </c>
      <c r="H165" t="s">
        <v>244</v>
      </c>
      <c r="I165">
        <f>AVERAGE(Table_0__13[[#This Row],[Home]],Table_0__13[[#This Row],[Away]])</f>
        <v>70.45</v>
      </c>
    </row>
    <row r="166" spans="1:9" x14ac:dyDescent="0.25">
      <c r="A166">
        <v>165</v>
      </c>
      <c r="B166" t="s">
        <v>298</v>
      </c>
      <c r="C166">
        <v>70.400000000000006</v>
      </c>
      <c r="D166">
        <v>76.3</v>
      </c>
      <c r="E166">
        <v>79</v>
      </c>
      <c r="F166">
        <v>70.7</v>
      </c>
      <c r="G166">
        <v>70.3</v>
      </c>
      <c r="H166" t="s">
        <v>270</v>
      </c>
      <c r="I166">
        <f>AVERAGE(Table_0__13[[#This Row],[Home]],Table_0__13[[#This Row],[Away]])</f>
        <v>70.5</v>
      </c>
    </row>
    <row r="167" spans="1:9" x14ac:dyDescent="0.25">
      <c r="A167">
        <v>166</v>
      </c>
      <c r="B167" t="s">
        <v>277</v>
      </c>
      <c r="C167">
        <v>70.400000000000006</v>
      </c>
      <c r="D167">
        <v>70.3</v>
      </c>
      <c r="E167">
        <v>70</v>
      </c>
      <c r="F167">
        <v>74.400000000000006</v>
      </c>
      <c r="G167">
        <v>66.099999999999994</v>
      </c>
      <c r="H167" t="s">
        <v>83</v>
      </c>
      <c r="I167">
        <f>AVERAGE(Table_0__13[[#This Row],[Home]],Table_0__13[[#This Row],[Away]])</f>
        <v>70.25</v>
      </c>
    </row>
    <row r="168" spans="1:9" x14ac:dyDescent="0.25">
      <c r="A168">
        <v>167</v>
      </c>
      <c r="B168" t="s">
        <v>289</v>
      </c>
      <c r="C168">
        <v>70.3</v>
      </c>
      <c r="D168">
        <v>72</v>
      </c>
      <c r="E168">
        <v>71</v>
      </c>
      <c r="F168">
        <v>73.900000000000006</v>
      </c>
      <c r="G168">
        <v>68.099999999999994</v>
      </c>
      <c r="H168" t="s">
        <v>192</v>
      </c>
      <c r="I168">
        <f>AVERAGE(Table_0__13[[#This Row],[Home]],Table_0__13[[#This Row],[Away]])</f>
        <v>71</v>
      </c>
    </row>
    <row r="169" spans="1:9" x14ac:dyDescent="0.25">
      <c r="A169">
        <v>168</v>
      </c>
      <c r="B169" t="s">
        <v>267</v>
      </c>
      <c r="C169">
        <v>70.2</v>
      </c>
      <c r="D169">
        <v>66</v>
      </c>
      <c r="E169">
        <v>56</v>
      </c>
      <c r="F169">
        <v>73.5</v>
      </c>
      <c r="G169">
        <v>67.8</v>
      </c>
      <c r="H169" t="s">
        <v>154</v>
      </c>
      <c r="I169">
        <f>AVERAGE(Table_0__13[[#This Row],[Home]],Table_0__13[[#This Row],[Away]])</f>
        <v>70.650000000000006</v>
      </c>
    </row>
    <row r="170" spans="1:9" x14ac:dyDescent="0.25">
      <c r="A170">
        <v>169</v>
      </c>
      <c r="B170" t="s">
        <v>273</v>
      </c>
      <c r="C170">
        <v>70.099999999999994</v>
      </c>
      <c r="D170">
        <v>65.7</v>
      </c>
      <c r="E170">
        <v>46</v>
      </c>
      <c r="F170">
        <v>71.7</v>
      </c>
      <c r="G170">
        <v>69.099999999999994</v>
      </c>
      <c r="H170" t="s">
        <v>226</v>
      </c>
      <c r="I170">
        <f>AVERAGE(Table_0__13[[#This Row],[Home]],Table_0__13[[#This Row],[Away]])</f>
        <v>70.400000000000006</v>
      </c>
    </row>
    <row r="171" spans="1:9" x14ac:dyDescent="0.25">
      <c r="A171">
        <v>170</v>
      </c>
      <c r="B171" t="s">
        <v>248</v>
      </c>
      <c r="C171">
        <v>70.099999999999994</v>
      </c>
      <c r="D171">
        <v>58.3</v>
      </c>
      <c r="E171">
        <v>58</v>
      </c>
      <c r="F171">
        <v>75.3</v>
      </c>
      <c r="G171">
        <v>67.8</v>
      </c>
      <c r="H171" t="s">
        <v>207</v>
      </c>
      <c r="I171">
        <f>AVERAGE(Table_0__13[[#This Row],[Home]],Table_0__13[[#This Row],[Away]])</f>
        <v>71.55</v>
      </c>
    </row>
    <row r="172" spans="1:9" x14ac:dyDescent="0.25">
      <c r="A172">
        <v>171</v>
      </c>
      <c r="B172" t="s">
        <v>290</v>
      </c>
      <c r="C172">
        <v>70.099999999999994</v>
      </c>
      <c r="D172">
        <v>74</v>
      </c>
      <c r="E172">
        <v>56</v>
      </c>
      <c r="F172">
        <v>76.900000000000006</v>
      </c>
      <c r="G172">
        <v>65.5</v>
      </c>
      <c r="H172" t="s">
        <v>291</v>
      </c>
      <c r="I172">
        <f>AVERAGE(Table_0__13[[#This Row],[Home]],Table_0__13[[#This Row],[Away]])</f>
        <v>71.2</v>
      </c>
    </row>
    <row r="173" spans="1:9" x14ac:dyDescent="0.25">
      <c r="A173">
        <v>172</v>
      </c>
      <c r="B173" t="s">
        <v>280</v>
      </c>
      <c r="C173">
        <v>70</v>
      </c>
      <c r="D173">
        <v>63.7</v>
      </c>
      <c r="E173">
        <v>61</v>
      </c>
      <c r="F173">
        <v>71.5</v>
      </c>
      <c r="G173">
        <v>68.7</v>
      </c>
      <c r="H173" t="s">
        <v>281</v>
      </c>
      <c r="I173">
        <f>AVERAGE(Table_0__13[[#This Row],[Home]],Table_0__13[[#This Row],[Away]])</f>
        <v>70.099999999999994</v>
      </c>
    </row>
    <row r="174" spans="1:9" x14ac:dyDescent="0.25">
      <c r="A174">
        <v>173</v>
      </c>
      <c r="B174" t="s">
        <v>272</v>
      </c>
      <c r="C174">
        <v>70</v>
      </c>
      <c r="D174">
        <v>66.3</v>
      </c>
      <c r="E174">
        <v>77</v>
      </c>
      <c r="F174">
        <v>77.7</v>
      </c>
      <c r="G174">
        <v>63.5</v>
      </c>
      <c r="H174" t="s">
        <v>260</v>
      </c>
      <c r="I174">
        <f>AVERAGE(Table_0__13[[#This Row],[Home]],Table_0__13[[#This Row],[Away]])</f>
        <v>70.599999999999994</v>
      </c>
    </row>
    <row r="175" spans="1:9" x14ac:dyDescent="0.25">
      <c r="A175">
        <v>174</v>
      </c>
      <c r="B175" t="s">
        <v>292</v>
      </c>
      <c r="C175">
        <v>70</v>
      </c>
      <c r="D175">
        <v>69.3</v>
      </c>
      <c r="E175">
        <v>65</v>
      </c>
      <c r="F175">
        <v>78.099999999999994</v>
      </c>
      <c r="G175">
        <v>66.599999999999994</v>
      </c>
      <c r="H175" t="s">
        <v>293</v>
      </c>
      <c r="I175">
        <f>AVERAGE(Table_0__13[[#This Row],[Home]],Table_0__13[[#This Row],[Away]])</f>
        <v>72.349999999999994</v>
      </c>
    </row>
    <row r="176" spans="1:9" x14ac:dyDescent="0.25">
      <c r="A176">
        <v>175</v>
      </c>
      <c r="B176" t="s">
        <v>264</v>
      </c>
      <c r="C176">
        <v>69.900000000000006</v>
      </c>
      <c r="D176">
        <v>59.7</v>
      </c>
      <c r="E176">
        <v>49</v>
      </c>
      <c r="F176">
        <v>72.8</v>
      </c>
      <c r="G176">
        <v>67.2</v>
      </c>
      <c r="H176" t="s">
        <v>265</v>
      </c>
      <c r="I176">
        <f>AVERAGE(Table_0__13[[#This Row],[Home]],Table_0__13[[#This Row],[Away]])</f>
        <v>70</v>
      </c>
    </row>
    <row r="177" spans="1:9" x14ac:dyDescent="0.25">
      <c r="A177">
        <v>176</v>
      </c>
      <c r="B177" t="s">
        <v>295</v>
      </c>
      <c r="C177">
        <v>69.900000000000006</v>
      </c>
      <c r="D177">
        <v>64</v>
      </c>
      <c r="E177">
        <v>67</v>
      </c>
      <c r="F177">
        <v>70.3</v>
      </c>
      <c r="G177">
        <v>69.599999999999994</v>
      </c>
      <c r="H177" t="s">
        <v>151</v>
      </c>
      <c r="I177">
        <f>AVERAGE(Table_0__13[[#This Row],[Home]],Table_0__13[[#This Row],[Away]])</f>
        <v>69.949999999999989</v>
      </c>
    </row>
    <row r="178" spans="1:9" x14ac:dyDescent="0.25">
      <c r="A178">
        <v>177</v>
      </c>
      <c r="B178" t="s">
        <v>311</v>
      </c>
      <c r="C178">
        <v>69.900000000000006</v>
      </c>
      <c r="D178">
        <v>72.3</v>
      </c>
      <c r="E178">
        <v>79</v>
      </c>
      <c r="F178">
        <v>78.7</v>
      </c>
      <c r="G178">
        <v>65.900000000000006</v>
      </c>
      <c r="H178" t="s">
        <v>312</v>
      </c>
      <c r="I178">
        <f>AVERAGE(Table_0__13[[#This Row],[Home]],Table_0__13[[#This Row],[Away]])</f>
        <v>72.300000000000011</v>
      </c>
    </row>
    <row r="179" spans="1:9" x14ac:dyDescent="0.25">
      <c r="A179">
        <v>178</v>
      </c>
      <c r="B179" t="s">
        <v>287</v>
      </c>
      <c r="C179">
        <v>69.8</v>
      </c>
      <c r="D179">
        <v>67</v>
      </c>
      <c r="E179">
        <v>69</v>
      </c>
      <c r="F179">
        <v>70.599999999999994</v>
      </c>
      <c r="G179">
        <v>68.900000000000006</v>
      </c>
      <c r="H179" t="s">
        <v>288</v>
      </c>
      <c r="I179">
        <f>AVERAGE(Table_0__13[[#This Row],[Home]],Table_0__13[[#This Row],[Away]])</f>
        <v>69.75</v>
      </c>
    </row>
    <row r="180" spans="1:9" x14ac:dyDescent="0.25">
      <c r="A180">
        <v>179</v>
      </c>
      <c r="B180" t="s">
        <v>275</v>
      </c>
      <c r="C180">
        <v>69.8</v>
      </c>
      <c r="D180">
        <v>64.7</v>
      </c>
      <c r="E180">
        <v>60</v>
      </c>
      <c r="F180">
        <v>71.3</v>
      </c>
      <c r="G180">
        <v>69</v>
      </c>
      <c r="H180" t="s">
        <v>209</v>
      </c>
      <c r="I180">
        <f>AVERAGE(Table_0__13[[#This Row],[Home]],Table_0__13[[#This Row],[Away]])</f>
        <v>70.150000000000006</v>
      </c>
    </row>
    <row r="181" spans="1:9" x14ac:dyDescent="0.25">
      <c r="A181">
        <v>179</v>
      </c>
      <c r="B181" t="s">
        <v>274</v>
      </c>
      <c r="C181">
        <v>69.8</v>
      </c>
      <c r="D181">
        <v>62.7</v>
      </c>
      <c r="E181">
        <v>51</v>
      </c>
      <c r="F181">
        <v>72.2</v>
      </c>
      <c r="G181">
        <v>66.3</v>
      </c>
      <c r="H181" t="s">
        <v>33</v>
      </c>
      <c r="I181">
        <f>AVERAGE(Table_0__13[[#This Row],[Home]],Table_0__13[[#This Row],[Away]])</f>
        <v>69.25</v>
      </c>
    </row>
    <row r="182" spans="1:9" x14ac:dyDescent="0.25">
      <c r="A182">
        <v>181</v>
      </c>
      <c r="B182" t="s">
        <v>301</v>
      </c>
      <c r="C182">
        <v>69.8</v>
      </c>
      <c r="D182">
        <v>65.3</v>
      </c>
      <c r="E182">
        <v>50</v>
      </c>
      <c r="F182">
        <v>71.900000000000006</v>
      </c>
      <c r="G182">
        <v>68.099999999999994</v>
      </c>
      <c r="H182" t="s">
        <v>288</v>
      </c>
      <c r="I182">
        <f>AVERAGE(Table_0__13[[#This Row],[Home]],Table_0__13[[#This Row],[Away]])</f>
        <v>70</v>
      </c>
    </row>
    <row r="183" spans="1:9" x14ac:dyDescent="0.25">
      <c r="A183">
        <v>182</v>
      </c>
      <c r="B183" t="s">
        <v>315</v>
      </c>
      <c r="C183">
        <v>69.8</v>
      </c>
      <c r="D183">
        <v>67</v>
      </c>
      <c r="E183">
        <v>77</v>
      </c>
      <c r="F183">
        <v>74.3</v>
      </c>
      <c r="G183">
        <v>67.2</v>
      </c>
      <c r="H183" t="s">
        <v>316</v>
      </c>
      <c r="I183">
        <f>AVERAGE(Table_0__13[[#This Row],[Home]],Table_0__13[[#This Row],[Away]])</f>
        <v>70.75</v>
      </c>
    </row>
    <row r="184" spans="1:9" x14ac:dyDescent="0.25">
      <c r="A184">
        <v>182</v>
      </c>
      <c r="B184" t="s">
        <v>313</v>
      </c>
      <c r="C184">
        <v>69.8</v>
      </c>
      <c r="D184">
        <v>67</v>
      </c>
      <c r="E184">
        <v>79</v>
      </c>
      <c r="F184">
        <v>72.8</v>
      </c>
      <c r="G184">
        <v>67.599999999999994</v>
      </c>
      <c r="H184" t="s">
        <v>314</v>
      </c>
      <c r="I184">
        <f>AVERAGE(Table_0__13[[#This Row],[Home]],Table_0__13[[#This Row],[Away]])</f>
        <v>70.199999999999989</v>
      </c>
    </row>
    <row r="185" spans="1:9" x14ac:dyDescent="0.25">
      <c r="A185">
        <v>184</v>
      </c>
      <c r="B185" t="s">
        <v>307</v>
      </c>
      <c r="C185">
        <v>69.7</v>
      </c>
      <c r="D185">
        <v>67.3</v>
      </c>
      <c r="E185">
        <v>70</v>
      </c>
      <c r="F185">
        <v>71.900000000000006</v>
      </c>
      <c r="G185">
        <v>67.400000000000006</v>
      </c>
      <c r="H185" t="s">
        <v>308</v>
      </c>
      <c r="I185">
        <f>AVERAGE(Table_0__13[[#This Row],[Home]],Table_0__13[[#This Row],[Away]])</f>
        <v>69.650000000000006</v>
      </c>
    </row>
    <row r="186" spans="1:9" x14ac:dyDescent="0.25">
      <c r="A186">
        <v>185</v>
      </c>
      <c r="B186" t="s">
        <v>323</v>
      </c>
      <c r="C186">
        <v>69.7</v>
      </c>
      <c r="D186">
        <v>76.3</v>
      </c>
      <c r="E186">
        <v>79</v>
      </c>
      <c r="F186">
        <v>76.5</v>
      </c>
      <c r="G186">
        <v>64.099999999999994</v>
      </c>
      <c r="H186" t="s">
        <v>324</v>
      </c>
      <c r="I186">
        <f>AVERAGE(Table_0__13[[#This Row],[Home]],Table_0__13[[#This Row],[Away]])</f>
        <v>70.3</v>
      </c>
    </row>
    <row r="187" spans="1:9" x14ac:dyDescent="0.25">
      <c r="A187">
        <v>186</v>
      </c>
      <c r="B187" t="s">
        <v>276</v>
      </c>
      <c r="C187">
        <v>69.7</v>
      </c>
      <c r="D187">
        <v>63</v>
      </c>
      <c r="E187">
        <v>74</v>
      </c>
      <c r="F187">
        <v>70.5</v>
      </c>
      <c r="G187">
        <v>69.2</v>
      </c>
      <c r="H187" t="s">
        <v>49</v>
      </c>
      <c r="I187">
        <f>AVERAGE(Table_0__13[[#This Row],[Home]],Table_0__13[[#This Row],[Away]])</f>
        <v>69.849999999999994</v>
      </c>
    </row>
    <row r="188" spans="1:9" x14ac:dyDescent="0.25">
      <c r="A188">
        <v>186</v>
      </c>
      <c r="B188" t="s">
        <v>285</v>
      </c>
      <c r="C188">
        <v>69.7</v>
      </c>
      <c r="D188">
        <v>65</v>
      </c>
      <c r="E188">
        <v>51</v>
      </c>
      <c r="F188">
        <v>74</v>
      </c>
      <c r="G188">
        <v>65.3</v>
      </c>
      <c r="H188" t="s">
        <v>37</v>
      </c>
      <c r="I188">
        <f>AVERAGE(Table_0__13[[#This Row],[Home]],Table_0__13[[#This Row],[Away]])</f>
        <v>69.650000000000006</v>
      </c>
    </row>
    <row r="189" spans="1:9" x14ac:dyDescent="0.25">
      <c r="A189">
        <v>188</v>
      </c>
      <c r="B189" t="s">
        <v>299</v>
      </c>
      <c r="C189">
        <v>69.599999999999994</v>
      </c>
      <c r="D189">
        <v>71.3</v>
      </c>
      <c r="E189">
        <v>66</v>
      </c>
      <c r="F189">
        <v>71.3</v>
      </c>
      <c r="G189">
        <v>68.599999999999994</v>
      </c>
      <c r="H189" t="s">
        <v>300</v>
      </c>
      <c r="I189">
        <f>AVERAGE(Table_0__13[[#This Row],[Home]],Table_0__13[[#This Row],[Away]])</f>
        <v>69.949999999999989</v>
      </c>
    </row>
    <row r="190" spans="1:9" x14ac:dyDescent="0.25">
      <c r="A190">
        <v>188</v>
      </c>
      <c r="B190" t="s">
        <v>309</v>
      </c>
      <c r="C190">
        <v>69.599999999999994</v>
      </c>
      <c r="D190">
        <v>66.3</v>
      </c>
      <c r="E190">
        <v>53</v>
      </c>
      <c r="F190">
        <v>74.099999999999994</v>
      </c>
      <c r="G190">
        <v>66.8</v>
      </c>
      <c r="H190" t="s">
        <v>310</v>
      </c>
      <c r="I190">
        <f>AVERAGE(Table_0__13[[#This Row],[Home]],Table_0__13[[#This Row],[Away]])</f>
        <v>70.449999999999989</v>
      </c>
    </row>
    <row r="191" spans="1:9" x14ac:dyDescent="0.25">
      <c r="A191">
        <v>190</v>
      </c>
      <c r="B191" t="s">
        <v>286</v>
      </c>
      <c r="C191">
        <v>69.599999999999994</v>
      </c>
      <c r="D191">
        <v>64.7</v>
      </c>
      <c r="E191">
        <v>54</v>
      </c>
      <c r="F191">
        <v>69.5</v>
      </c>
      <c r="G191">
        <v>69.599999999999994</v>
      </c>
      <c r="H191" t="s">
        <v>39</v>
      </c>
      <c r="I191">
        <f>AVERAGE(Table_0__13[[#This Row],[Home]],Table_0__13[[#This Row],[Away]])</f>
        <v>69.55</v>
      </c>
    </row>
    <row r="192" spans="1:9" x14ac:dyDescent="0.25">
      <c r="A192">
        <v>191</v>
      </c>
      <c r="B192" t="s">
        <v>336</v>
      </c>
      <c r="C192">
        <v>69.599999999999994</v>
      </c>
      <c r="D192">
        <v>73.7</v>
      </c>
      <c r="E192">
        <v>68</v>
      </c>
      <c r="F192">
        <v>72.400000000000006</v>
      </c>
      <c r="G192">
        <v>66.900000000000006</v>
      </c>
      <c r="H192" t="s">
        <v>105</v>
      </c>
      <c r="I192">
        <f>AVERAGE(Table_0__13[[#This Row],[Home]],Table_0__13[[#This Row],[Away]])</f>
        <v>69.650000000000006</v>
      </c>
    </row>
    <row r="193" spans="1:9" x14ac:dyDescent="0.25">
      <c r="A193">
        <v>192</v>
      </c>
      <c r="B193" t="s">
        <v>317</v>
      </c>
      <c r="C193">
        <v>69.5</v>
      </c>
      <c r="D193">
        <v>64.3</v>
      </c>
      <c r="E193">
        <v>63</v>
      </c>
      <c r="F193">
        <v>72.2</v>
      </c>
      <c r="G193">
        <v>68.2</v>
      </c>
      <c r="H193" t="s">
        <v>105</v>
      </c>
      <c r="I193">
        <f>AVERAGE(Table_0__13[[#This Row],[Home]],Table_0__13[[#This Row],[Away]])</f>
        <v>70.2</v>
      </c>
    </row>
    <row r="194" spans="1:9" x14ac:dyDescent="0.25">
      <c r="A194">
        <v>193</v>
      </c>
      <c r="B194" t="s">
        <v>320</v>
      </c>
      <c r="C194">
        <v>69.5</v>
      </c>
      <c r="D194">
        <v>69</v>
      </c>
      <c r="E194">
        <v>56</v>
      </c>
      <c r="F194">
        <v>74.8</v>
      </c>
      <c r="G194">
        <v>65.099999999999994</v>
      </c>
      <c r="H194" t="s">
        <v>213</v>
      </c>
      <c r="I194">
        <f>AVERAGE(Table_0__13[[#This Row],[Home]],Table_0__13[[#This Row],[Away]])</f>
        <v>69.949999999999989</v>
      </c>
    </row>
    <row r="195" spans="1:9" x14ac:dyDescent="0.25">
      <c r="A195">
        <v>194</v>
      </c>
      <c r="B195" t="s">
        <v>345</v>
      </c>
      <c r="C195">
        <v>69.5</v>
      </c>
      <c r="D195">
        <v>75.7</v>
      </c>
      <c r="E195">
        <v>74</v>
      </c>
      <c r="F195">
        <v>71.400000000000006</v>
      </c>
      <c r="G195">
        <v>67.2</v>
      </c>
      <c r="H195" t="s">
        <v>76</v>
      </c>
      <c r="I195">
        <f>AVERAGE(Table_0__13[[#This Row],[Home]],Table_0__13[[#This Row],[Away]])</f>
        <v>69.300000000000011</v>
      </c>
    </row>
    <row r="196" spans="1:9" x14ac:dyDescent="0.25">
      <c r="A196">
        <v>195</v>
      </c>
      <c r="B196" t="s">
        <v>297</v>
      </c>
      <c r="C196">
        <v>69.400000000000006</v>
      </c>
      <c r="D196">
        <v>64.3</v>
      </c>
      <c r="E196">
        <v>56</v>
      </c>
      <c r="F196">
        <v>72.900000000000006</v>
      </c>
      <c r="G196">
        <v>66.3</v>
      </c>
      <c r="H196" t="s">
        <v>288</v>
      </c>
      <c r="I196">
        <f>AVERAGE(Table_0__13[[#This Row],[Home]],Table_0__13[[#This Row],[Away]])</f>
        <v>69.599999999999994</v>
      </c>
    </row>
    <row r="197" spans="1:9" x14ac:dyDescent="0.25">
      <c r="A197">
        <v>196</v>
      </c>
      <c r="B197" t="s">
        <v>305</v>
      </c>
      <c r="C197">
        <v>69.400000000000006</v>
      </c>
      <c r="D197">
        <v>67</v>
      </c>
      <c r="E197">
        <v>56</v>
      </c>
      <c r="F197">
        <v>72.900000000000006</v>
      </c>
      <c r="G197">
        <v>65.400000000000006</v>
      </c>
      <c r="H197" t="s">
        <v>306</v>
      </c>
      <c r="I197">
        <f>AVERAGE(Table_0__13[[#This Row],[Home]],Table_0__13[[#This Row],[Away]])</f>
        <v>69.150000000000006</v>
      </c>
    </row>
    <row r="198" spans="1:9" x14ac:dyDescent="0.25">
      <c r="A198">
        <v>197</v>
      </c>
      <c r="B198" t="s">
        <v>318</v>
      </c>
      <c r="C198">
        <v>69.3</v>
      </c>
      <c r="D198">
        <v>78</v>
      </c>
      <c r="E198">
        <v>65</v>
      </c>
      <c r="F198">
        <v>67.599999999999994</v>
      </c>
      <c r="G198">
        <v>70.400000000000006</v>
      </c>
      <c r="H198" t="s">
        <v>39</v>
      </c>
      <c r="I198">
        <f>AVERAGE(Table_0__13[[#This Row],[Home]],Table_0__13[[#This Row],[Away]])</f>
        <v>69</v>
      </c>
    </row>
    <row r="199" spans="1:9" x14ac:dyDescent="0.25">
      <c r="A199">
        <v>198</v>
      </c>
      <c r="B199" t="s">
        <v>328</v>
      </c>
      <c r="C199">
        <v>69.3</v>
      </c>
      <c r="D199">
        <v>74</v>
      </c>
      <c r="E199">
        <v>77</v>
      </c>
      <c r="F199">
        <v>70.8</v>
      </c>
      <c r="G199">
        <v>68.099999999999994</v>
      </c>
      <c r="H199" t="s">
        <v>329</v>
      </c>
      <c r="I199">
        <f>AVERAGE(Table_0__13[[#This Row],[Home]],Table_0__13[[#This Row],[Away]])</f>
        <v>69.449999999999989</v>
      </c>
    </row>
    <row r="200" spans="1:9" x14ac:dyDescent="0.25">
      <c r="A200">
        <v>199</v>
      </c>
      <c r="B200" t="s">
        <v>350</v>
      </c>
      <c r="C200">
        <v>69.2</v>
      </c>
      <c r="D200">
        <v>68.7</v>
      </c>
      <c r="E200">
        <v>68</v>
      </c>
      <c r="F200">
        <v>70.2</v>
      </c>
      <c r="G200">
        <v>68.3</v>
      </c>
      <c r="H200" t="s">
        <v>207</v>
      </c>
      <c r="I200">
        <f>AVERAGE(Table_0__13[[#This Row],[Home]],Table_0__13[[#This Row],[Away]])</f>
        <v>69.25</v>
      </c>
    </row>
    <row r="201" spans="1:9" x14ac:dyDescent="0.25">
      <c r="A201">
        <v>200</v>
      </c>
      <c r="B201" t="s">
        <v>325</v>
      </c>
      <c r="C201">
        <v>69.2</v>
      </c>
      <c r="D201">
        <v>64</v>
      </c>
      <c r="E201">
        <v>72</v>
      </c>
      <c r="F201">
        <v>69.7</v>
      </c>
      <c r="G201">
        <v>68.900000000000006</v>
      </c>
      <c r="H201" t="s">
        <v>25</v>
      </c>
      <c r="I201">
        <f>AVERAGE(Table_0__13[[#This Row],[Home]],Table_0__13[[#This Row],[Away]])</f>
        <v>69.300000000000011</v>
      </c>
    </row>
    <row r="202" spans="1:9" x14ac:dyDescent="0.25">
      <c r="A202">
        <v>201</v>
      </c>
      <c r="B202" t="s">
        <v>331</v>
      </c>
      <c r="C202">
        <v>69.2</v>
      </c>
      <c r="D202">
        <v>66.3</v>
      </c>
      <c r="E202">
        <v>55</v>
      </c>
      <c r="F202">
        <v>72.599999999999994</v>
      </c>
      <c r="G202">
        <v>67.099999999999994</v>
      </c>
      <c r="H202" t="s">
        <v>145</v>
      </c>
      <c r="I202">
        <f>AVERAGE(Table_0__13[[#This Row],[Home]],Table_0__13[[#This Row],[Away]])</f>
        <v>69.849999999999994</v>
      </c>
    </row>
    <row r="203" spans="1:9" x14ac:dyDescent="0.25">
      <c r="A203">
        <v>202</v>
      </c>
      <c r="B203" t="s">
        <v>333</v>
      </c>
      <c r="C203">
        <v>69.099999999999994</v>
      </c>
      <c r="D203">
        <v>78.7</v>
      </c>
      <c r="E203">
        <v>60</v>
      </c>
      <c r="F203">
        <v>73.5</v>
      </c>
      <c r="G203">
        <v>65.900000000000006</v>
      </c>
      <c r="H203" t="s">
        <v>334</v>
      </c>
      <c r="I203">
        <f>AVERAGE(Table_0__13[[#This Row],[Home]],Table_0__13[[#This Row],[Away]])</f>
        <v>69.7</v>
      </c>
    </row>
    <row r="204" spans="1:9" x14ac:dyDescent="0.25">
      <c r="A204">
        <v>203</v>
      </c>
      <c r="B204" t="s">
        <v>322</v>
      </c>
      <c r="C204">
        <v>69.099999999999994</v>
      </c>
      <c r="D204">
        <v>68.3</v>
      </c>
      <c r="E204">
        <v>62</v>
      </c>
      <c r="F204">
        <v>68.5</v>
      </c>
      <c r="G204">
        <v>69.5</v>
      </c>
      <c r="H204" t="s">
        <v>244</v>
      </c>
      <c r="I204">
        <f>AVERAGE(Table_0__13[[#This Row],[Home]],Table_0__13[[#This Row],[Away]])</f>
        <v>69</v>
      </c>
    </row>
    <row r="205" spans="1:9" x14ac:dyDescent="0.25">
      <c r="A205">
        <v>204</v>
      </c>
      <c r="B205" t="s">
        <v>337</v>
      </c>
      <c r="C205">
        <v>69.099999999999994</v>
      </c>
      <c r="D205">
        <v>72</v>
      </c>
      <c r="E205">
        <v>77</v>
      </c>
      <c r="F205">
        <v>71.7</v>
      </c>
      <c r="G205">
        <v>66.900000000000006</v>
      </c>
      <c r="H205" t="s">
        <v>338</v>
      </c>
      <c r="I205">
        <f>AVERAGE(Table_0__13[[#This Row],[Home]],Table_0__13[[#This Row],[Away]])</f>
        <v>69.300000000000011</v>
      </c>
    </row>
    <row r="206" spans="1:9" x14ac:dyDescent="0.25">
      <c r="A206">
        <v>205</v>
      </c>
      <c r="B206" t="s">
        <v>363</v>
      </c>
      <c r="C206">
        <v>69.099999999999994</v>
      </c>
      <c r="D206">
        <v>70.7</v>
      </c>
      <c r="E206">
        <v>68</v>
      </c>
      <c r="F206">
        <v>71.099999999999994</v>
      </c>
      <c r="G206">
        <v>66.900000000000006</v>
      </c>
      <c r="H206" t="s">
        <v>364</v>
      </c>
      <c r="I206">
        <f>AVERAGE(Table_0__13[[#This Row],[Home]],Table_0__13[[#This Row],[Away]])</f>
        <v>69</v>
      </c>
    </row>
    <row r="207" spans="1:9" x14ac:dyDescent="0.25">
      <c r="A207">
        <v>206</v>
      </c>
      <c r="B207" t="s">
        <v>352</v>
      </c>
      <c r="C207">
        <v>69</v>
      </c>
      <c r="D207">
        <v>73</v>
      </c>
      <c r="E207">
        <v>56</v>
      </c>
      <c r="F207">
        <v>77</v>
      </c>
      <c r="G207">
        <v>65.900000000000006</v>
      </c>
      <c r="H207" t="s">
        <v>49</v>
      </c>
      <c r="I207">
        <f>AVERAGE(Table_0__13[[#This Row],[Home]],Table_0__13[[#This Row],[Away]])</f>
        <v>71.45</v>
      </c>
    </row>
    <row r="208" spans="1:9" x14ac:dyDescent="0.25">
      <c r="A208">
        <v>207</v>
      </c>
      <c r="B208" t="s">
        <v>340</v>
      </c>
      <c r="C208">
        <v>69</v>
      </c>
      <c r="D208">
        <v>68.7</v>
      </c>
      <c r="E208">
        <v>67</v>
      </c>
      <c r="F208">
        <v>70.3</v>
      </c>
      <c r="G208">
        <v>67.7</v>
      </c>
      <c r="H208" t="s">
        <v>341</v>
      </c>
      <c r="I208">
        <f>AVERAGE(Table_0__13[[#This Row],[Home]],Table_0__13[[#This Row],[Away]])</f>
        <v>69</v>
      </c>
    </row>
    <row r="209" spans="1:9" x14ac:dyDescent="0.25">
      <c r="A209">
        <v>208</v>
      </c>
      <c r="B209" t="s">
        <v>351</v>
      </c>
      <c r="C209">
        <v>69</v>
      </c>
      <c r="D209">
        <v>73.3</v>
      </c>
      <c r="E209">
        <v>78</v>
      </c>
      <c r="F209">
        <v>70.3</v>
      </c>
      <c r="G209">
        <v>68.099999999999994</v>
      </c>
      <c r="H209" t="s">
        <v>329</v>
      </c>
      <c r="I209">
        <f>AVERAGE(Table_0__13[[#This Row],[Home]],Table_0__13[[#This Row],[Away]])</f>
        <v>69.199999999999989</v>
      </c>
    </row>
    <row r="210" spans="1:9" x14ac:dyDescent="0.25">
      <c r="A210">
        <v>209</v>
      </c>
      <c r="B210" t="s">
        <v>319</v>
      </c>
      <c r="C210">
        <v>68.900000000000006</v>
      </c>
      <c r="D210">
        <v>62.3</v>
      </c>
      <c r="E210">
        <v>56</v>
      </c>
      <c r="F210">
        <v>70.099999999999994</v>
      </c>
      <c r="G210">
        <v>67.2</v>
      </c>
      <c r="H210" t="s">
        <v>288</v>
      </c>
      <c r="I210">
        <f>AVERAGE(Table_0__13[[#This Row],[Home]],Table_0__13[[#This Row],[Away]])</f>
        <v>68.650000000000006</v>
      </c>
    </row>
    <row r="211" spans="1:9" x14ac:dyDescent="0.25">
      <c r="A211">
        <v>210</v>
      </c>
      <c r="B211" t="s">
        <v>302</v>
      </c>
      <c r="C211">
        <v>68.8</v>
      </c>
      <c r="D211">
        <v>58</v>
      </c>
      <c r="E211">
        <v>58</v>
      </c>
      <c r="F211">
        <v>76</v>
      </c>
      <c r="G211">
        <v>61.2</v>
      </c>
      <c r="H211" t="s">
        <v>303</v>
      </c>
      <c r="I211">
        <f>AVERAGE(Table_0__13[[#This Row],[Home]],Table_0__13[[#This Row],[Away]])</f>
        <v>68.599999999999994</v>
      </c>
    </row>
    <row r="212" spans="1:9" x14ac:dyDescent="0.25">
      <c r="A212">
        <v>211</v>
      </c>
      <c r="B212" t="s">
        <v>346</v>
      </c>
      <c r="C212">
        <v>68.8</v>
      </c>
      <c r="D212">
        <v>66.7</v>
      </c>
      <c r="E212">
        <v>53</v>
      </c>
      <c r="F212">
        <v>69.5</v>
      </c>
      <c r="G212">
        <v>68.3</v>
      </c>
      <c r="H212" t="s">
        <v>51</v>
      </c>
      <c r="I212">
        <f>AVERAGE(Table_0__13[[#This Row],[Home]],Table_0__13[[#This Row],[Away]])</f>
        <v>68.900000000000006</v>
      </c>
    </row>
    <row r="213" spans="1:9" x14ac:dyDescent="0.25">
      <c r="A213">
        <v>212</v>
      </c>
      <c r="B213" t="s">
        <v>335</v>
      </c>
      <c r="C213">
        <v>68.8</v>
      </c>
      <c r="D213">
        <v>68.3</v>
      </c>
      <c r="E213">
        <v>71</v>
      </c>
      <c r="F213">
        <v>72.400000000000006</v>
      </c>
      <c r="G213">
        <v>65.599999999999994</v>
      </c>
      <c r="H213" t="s">
        <v>83</v>
      </c>
      <c r="I213">
        <f>AVERAGE(Table_0__13[[#This Row],[Home]],Table_0__13[[#This Row],[Away]])</f>
        <v>69</v>
      </c>
    </row>
    <row r="214" spans="1:9" x14ac:dyDescent="0.25">
      <c r="A214">
        <v>212</v>
      </c>
      <c r="B214" t="s">
        <v>349</v>
      </c>
      <c r="C214">
        <v>68.8</v>
      </c>
      <c r="D214">
        <v>62.3</v>
      </c>
      <c r="E214">
        <v>63</v>
      </c>
      <c r="F214">
        <v>71.599999999999994</v>
      </c>
      <c r="G214">
        <v>66.3</v>
      </c>
      <c r="H214" t="s">
        <v>145</v>
      </c>
      <c r="I214">
        <f>AVERAGE(Table_0__13[[#This Row],[Home]],Table_0__13[[#This Row],[Away]])</f>
        <v>68.949999999999989</v>
      </c>
    </row>
    <row r="215" spans="1:9" x14ac:dyDescent="0.25">
      <c r="A215">
        <v>214</v>
      </c>
      <c r="B215" t="s">
        <v>347</v>
      </c>
      <c r="C215">
        <v>68.8</v>
      </c>
      <c r="D215">
        <v>70.7</v>
      </c>
      <c r="E215">
        <v>71</v>
      </c>
      <c r="F215">
        <v>69.3</v>
      </c>
      <c r="G215">
        <v>68.099999999999994</v>
      </c>
      <c r="H215" t="s">
        <v>348</v>
      </c>
      <c r="I215">
        <f>AVERAGE(Table_0__13[[#This Row],[Home]],Table_0__13[[#This Row],[Away]])</f>
        <v>68.699999999999989</v>
      </c>
    </row>
    <row r="216" spans="1:9" x14ac:dyDescent="0.25">
      <c r="A216">
        <v>215</v>
      </c>
      <c r="B216" t="s">
        <v>339</v>
      </c>
      <c r="C216">
        <v>68.8</v>
      </c>
      <c r="D216">
        <v>66</v>
      </c>
      <c r="E216">
        <v>53</v>
      </c>
      <c r="F216">
        <v>71.3</v>
      </c>
      <c r="G216">
        <v>67.099999999999994</v>
      </c>
      <c r="H216" t="s">
        <v>195</v>
      </c>
      <c r="I216">
        <f>AVERAGE(Table_0__13[[#This Row],[Home]],Table_0__13[[#This Row],[Away]])</f>
        <v>69.199999999999989</v>
      </c>
    </row>
    <row r="217" spans="1:9" x14ac:dyDescent="0.25">
      <c r="A217">
        <v>216</v>
      </c>
      <c r="B217" t="s">
        <v>296</v>
      </c>
      <c r="C217">
        <v>68.8</v>
      </c>
      <c r="D217">
        <v>57</v>
      </c>
      <c r="E217">
        <v>52</v>
      </c>
      <c r="F217">
        <v>70.3</v>
      </c>
      <c r="G217">
        <v>67.599999999999994</v>
      </c>
      <c r="H217" t="s">
        <v>151</v>
      </c>
      <c r="I217">
        <f>AVERAGE(Table_0__13[[#This Row],[Home]],Table_0__13[[#This Row],[Away]])</f>
        <v>68.949999999999989</v>
      </c>
    </row>
    <row r="218" spans="1:9" x14ac:dyDescent="0.25">
      <c r="A218">
        <v>216</v>
      </c>
      <c r="B218" t="s">
        <v>330</v>
      </c>
      <c r="C218">
        <v>68.8</v>
      </c>
      <c r="D218">
        <v>63</v>
      </c>
      <c r="E218">
        <v>63</v>
      </c>
      <c r="F218">
        <v>72.099999999999994</v>
      </c>
      <c r="G218">
        <v>64.900000000000006</v>
      </c>
      <c r="H218" t="s">
        <v>209</v>
      </c>
      <c r="I218">
        <f>AVERAGE(Table_0__13[[#This Row],[Home]],Table_0__13[[#This Row],[Away]])</f>
        <v>68.5</v>
      </c>
    </row>
    <row r="219" spans="1:9" x14ac:dyDescent="0.25">
      <c r="A219">
        <v>218</v>
      </c>
      <c r="B219" t="s">
        <v>326</v>
      </c>
      <c r="C219">
        <v>68.599999999999994</v>
      </c>
      <c r="D219">
        <v>63.7</v>
      </c>
      <c r="E219">
        <v>61</v>
      </c>
      <c r="F219">
        <v>71.2</v>
      </c>
      <c r="G219">
        <v>67.2</v>
      </c>
      <c r="H219" t="s">
        <v>327</v>
      </c>
      <c r="I219">
        <f>AVERAGE(Table_0__13[[#This Row],[Home]],Table_0__13[[#This Row],[Away]])</f>
        <v>69.2</v>
      </c>
    </row>
    <row r="220" spans="1:9" x14ac:dyDescent="0.25">
      <c r="A220">
        <v>219</v>
      </c>
      <c r="B220" t="s">
        <v>321</v>
      </c>
      <c r="C220">
        <v>68.599999999999994</v>
      </c>
      <c r="D220">
        <v>62.3</v>
      </c>
      <c r="E220">
        <v>54</v>
      </c>
      <c r="F220">
        <v>71.5</v>
      </c>
      <c r="G220">
        <v>66.599999999999994</v>
      </c>
      <c r="H220" t="s">
        <v>314</v>
      </c>
      <c r="I220">
        <f>AVERAGE(Table_0__13[[#This Row],[Home]],Table_0__13[[#This Row],[Away]])</f>
        <v>69.05</v>
      </c>
    </row>
    <row r="221" spans="1:9" x14ac:dyDescent="0.25">
      <c r="A221">
        <v>220</v>
      </c>
      <c r="B221" t="s">
        <v>356</v>
      </c>
      <c r="C221">
        <v>68.599999999999994</v>
      </c>
      <c r="D221">
        <v>63</v>
      </c>
      <c r="E221">
        <v>62</v>
      </c>
      <c r="F221">
        <v>73</v>
      </c>
      <c r="G221">
        <v>64.8</v>
      </c>
      <c r="H221" t="s">
        <v>43</v>
      </c>
      <c r="I221">
        <f>AVERAGE(Table_0__13[[#This Row],[Home]],Table_0__13[[#This Row],[Away]])</f>
        <v>68.900000000000006</v>
      </c>
    </row>
    <row r="222" spans="1:9" x14ac:dyDescent="0.25">
      <c r="A222">
        <v>221</v>
      </c>
      <c r="B222" t="s">
        <v>332</v>
      </c>
      <c r="C222">
        <v>68.599999999999994</v>
      </c>
      <c r="D222">
        <v>64.3</v>
      </c>
      <c r="E222">
        <v>67</v>
      </c>
      <c r="F222">
        <v>71.400000000000006</v>
      </c>
      <c r="G222">
        <v>67.099999999999994</v>
      </c>
      <c r="H222" t="s">
        <v>89</v>
      </c>
      <c r="I222">
        <f>AVERAGE(Table_0__13[[#This Row],[Home]],Table_0__13[[#This Row],[Away]])</f>
        <v>69.25</v>
      </c>
    </row>
    <row r="223" spans="1:9" x14ac:dyDescent="0.25">
      <c r="A223">
        <v>222</v>
      </c>
      <c r="B223" t="s">
        <v>357</v>
      </c>
      <c r="C223">
        <v>68.599999999999994</v>
      </c>
      <c r="D223">
        <v>64.7</v>
      </c>
      <c r="E223">
        <v>58</v>
      </c>
      <c r="F223">
        <v>69.8</v>
      </c>
      <c r="G223">
        <v>67.5</v>
      </c>
      <c r="H223" t="s">
        <v>358</v>
      </c>
      <c r="I223">
        <f>AVERAGE(Table_0__13[[#This Row],[Home]],Table_0__13[[#This Row],[Away]])</f>
        <v>68.650000000000006</v>
      </c>
    </row>
    <row r="224" spans="1:9" x14ac:dyDescent="0.25">
      <c r="A224">
        <v>223</v>
      </c>
      <c r="B224" t="s">
        <v>376</v>
      </c>
      <c r="C224">
        <v>68.5</v>
      </c>
      <c r="D224">
        <v>73.3</v>
      </c>
      <c r="E224">
        <v>87</v>
      </c>
      <c r="F224">
        <v>68.599999999999994</v>
      </c>
      <c r="G224">
        <v>68.400000000000006</v>
      </c>
      <c r="H224" t="s">
        <v>244</v>
      </c>
      <c r="I224">
        <f>AVERAGE(Table_0__13[[#This Row],[Home]],Table_0__13[[#This Row],[Away]])</f>
        <v>68.5</v>
      </c>
    </row>
    <row r="225" spans="1:9" x14ac:dyDescent="0.25">
      <c r="A225">
        <v>224</v>
      </c>
      <c r="B225" t="s">
        <v>359</v>
      </c>
      <c r="C225">
        <v>68.5</v>
      </c>
      <c r="D225">
        <v>70.3</v>
      </c>
      <c r="E225">
        <v>80</v>
      </c>
      <c r="F225">
        <v>69.599999999999994</v>
      </c>
      <c r="G225">
        <v>67.5</v>
      </c>
      <c r="H225" t="s">
        <v>360</v>
      </c>
      <c r="I225">
        <f>AVERAGE(Table_0__13[[#This Row],[Home]],Table_0__13[[#This Row],[Away]])</f>
        <v>68.55</v>
      </c>
    </row>
    <row r="226" spans="1:9" x14ac:dyDescent="0.25">
      <c r="A226">
        <v>225</v>
      </c>
      <c r="B226" t="s">
        <v>365</v>
      </c>
      <c r="C226">
        <v>68.5</v>
      </c>
      <c r="D226">
        <v>69.7</v>
      </c>
      <c r="E226">
        <v>67</v>
      </c>
      <c r="F226">
        <v>69.099999999999994</v>
      </c>
      <c r="G226">
        <v>67.5</v>
      </c>
      <c r="H226" t="s">
        <v>100</v>
      </c>
      <c r="I226">
        <f>AVERAGE(Table_0__13[[#This Row],[Home]],Table_0__13[[#This Row],[Away]])</f>
        <v>68.3</v>
      </c>
    </row>
    <row r="227" spans="1:9" x14ac:dyDescent="0.25">
      <c r="A227">
        <v>226</v>
      </c>
      <c r="B227" t="s">
        <v>379</v>
      </c>
      <c r="C227">
        <v>68.5</v>
      </c>
      <c r="D227">
        <v>74.3</v>
      </c>
      <c r="E227">
        <v>72</v>
      </c>
      <c r="F227">
        <v>70.2</v>
      </c>
      <c r="G227">
        <v>67.5</v>
      </c>
      <c r="H227" t="s">
        <v>164</v>
      </c>
      <c r="I227">
        <f>AVERAGE(Table_0__13[[#This Row],[Home]],Table_0__13[[#This Row],[Away]])</f>
        <v>68.849999999999994</v>
      </c>
    </row>
    <row r="228" spans="1:9" x14ac:dyDescent="0.25">
      <c r="A228">
        <v>227</v>
      </c>
      <c r="B228" t="s">
        <v>366</v>
      </c>
      <c r="C228">
        <v>68.5</v>
      </c>
      <c r="D228">
        <v>68.7</v>
      </c>
      <c r="E228">
        <v>63</v>
      </c>
      <c r="F228">
        <v>68.7</v>
      </c>
      <c r="G228">
        <v>68.2</v>
      </c>
      <c r="H228" t="s">
        <v>85</v>
      </c>
      <c r="I228">
        <f>AVERAGE(Table_0__13[[#This Row],[Home]],Table_0__13[[#This Row],[Away]])</f>
        <v>68.45</v>
      </c>
    </row>
    <row r="229" spans="1:9" x14ac:dyDescent="0.25">
      <c r="A229">
        <v>228</v>
      </c>
      <c r="B229" t="s">
        <v>367</v>
      </c>
      <c r="C229">
        <v>68.400000000000006</v>
      </c>
      <c r="D229">
        <v>68.3</v>
      </c>
      <c r="E229">
        <v>67</v>
      </c>
      <c r="F229">
        <v>70.099999999999994</v>
      </c>
      <c r="G229">
        <v>67.2</v>
      </c>
      <c r="H229" t="s">
        <v>368</v>
      </c>
      <c r="I229">
        <f>AVERAGE(Table_0__13[[#This Row],[Home]],Table_0__13[[#This Row],[Away]])</f>
        <v>68.650000000000006</v>
      </c>
    </row>
    <row r="230" spans="1:9" x14ac:dyDescent="0.25">
      <c r="A230">
        <v>229</v>
      </c>
      <c r="B230" t="s">
        <v>355</v>
      </c>
      <c r="C230">
        <v>68.400000000000006</v>
      </c>
      <c r="D230">
        <v>76.7</v>
      </c>
      <c r="E230">
        <v>61</v>
      </c>
      <c r="F230">
        <v>72.900000000000006</v>
      </c>
      <c r="G230">
        <v>64.099999999999994</v>
      </c>
      <c r="H230" t="s">
        <v>79</v>
      </c>
      <c r="I230">
        <f>AVERAGE(Table_0__13[[#This Row],[Home]],Table_0__13[[#This Row],[Away]])</f>
        <v>68.5</v>
      </c>
    </row>
    <row r="231" spans="1:9" x14ac:dyDescent="0.25">
      <c r="A231">
        <v>230</v>
      </c>
      <c r="B231" t="s">
        <v>375</v>
      </c>
      <c r="C231">
        <v>68.400000000000006</v>
      </c>
      <c r="D231">
        <v>76.3</v>
      </c>
      <c r="E231">
        <v>76</v>
      </c>
      <c r="F231">
        <v>71.900000000000006</v>
      </c>
      <c r="G231">
        <v>65.900000000000006</v>
      </c>
      <c r="H231" t="s">
        <v>236</v>
      </c>
      <c r="I231">
        <f>AVERAGE(Table_0__13[[#This Row],[Home]],Table_0__13[[#This Row],[Away]])</f>
        <v>68.900000000000006</v>
      </c>
    </row>
    <row r="232" spans="1:9" x14ac:dyDescent="0.25">
      <c r="A232">
        <v>231</v>
      </c>
      <c r="B232" t="s">
        <v>380</v>
      </c>
      <c r="C232">
        <v>68.400000000000006</v>
      </c>
      <c r="D232">
        <v>84</v>
      </c>
      <c r="E232">
        <v>88</v>
      </c>
      <c r="F232">
        <v>71.5</v>
      </c>
      <c r="G232">
        <v>66</v>
      </c>
      <c r="H232" t="s">
        <v>89</v>
      </c>
      <c r="I232">
        <f>AVERAGE(Table_0__13[[#This Row],[Home]],Table_0__13[[#This Row],[Away]])</f>
        <v>68.75</v>
      </c>
    </row>
    <row r="233" spans="1:9" x14ac:dyDescent="0.25">
      <c r="A233">
        <v>231</v>
      </c>
      <c r="B233" t="s">
        <v>344</v>
      </c>
      <c r="C233">
        <v>68.400000000000006</v>
      </c>
      <c r="D233">
        <v>55.7</v>
      </c>
      <c r="E233">
        <v>52</v>
      </c>
      <c r="F233">
        <v>71.2</v>
      </c>
      <c r="G233">
        <v>65.099999999999994</v>
      </c>
      <c r="H233" t="s">
        <v>195</v>
      </c>
      <c r="I233">
        <f>AVERAGE(Table_0__13[[#This Row],[Home]],Table_0__13[[#This Row],[Away]])</f>
        <v>68.150000000000006</v>
      </c>
    </row>
    <row r="234" spans="1:9" x14ac:dyDescent="0.25">
      <c r="A234">
        <v>233</v>
      </c>
      <c r="B234" t="s">
        <v>370</v>
      </c>
      <c r="C234">
        <v>68.3</v>
      </c>
      <c r="D234">
        <v>68.7</v>
      </c>
      <c r="E234">
        <v>72</v>
      </c>
      <c r="F234">
        <v>74</v>
      </c>
      <c r="G234">
        <v>62.2</v>
      </c>
      <c r="H234" t="s">
        <v>371</v>
      </c>
      <c r="I234">
        <f>AVERAGE(Table_0__13[[#This Row],[Home]],Table_0__13[[#This Row],[Away]])</f>
        <v>68.099999999999994</v>
      </c>
    </row>
    <row r="235" spans="1:9" x14ac:dyDescent="0.25">
      <c r="A235">
        <v>234</v>
      </c>
      <c r="B235" t="s">
        <v>369</v>
      </c>
      <c r="C235">
        <v>68.3</v>
      </c>
      <c r="D235">
        <v>67</v>
      </c>
      <c r="E235">
        <v>63</v>
      </c>
      <c r="F235">
        <v>70</v>
      </c>
      <c r="G235">
        <v>67.2</v>
      </c>
      <c r="H235" t="s">
        <v>209</v>
      </c>
      <c r="I235">
        <f>AVERAGE(Table_0__13[[#This Row],[Home]],Table_0__13[[#This Row],[Away]])</f>
        <v>68.599999999999994</v>
      </c>
    </row>
    <row r="236" spans="1:9" x14ac:dyDescent="0.25">
      <c r="A236">
        <v>235</v>
      </c>
      <c r="B236" t="s">
        <v>373</v>
      </c>
      <c r="C236">
        <v>68.2</v>
      </c>
      <c r="D236">
        <v>67</v>
      </c>
      <c r="E236">
        <v>53</v>
      </c>
      <c r="F236">
        <v>68.5</v>
      </c>
      <c r="G236">
        <v>67.900000000000006</v>
      </c>
      <c r="H236" t="s">
        <v>374</v>
      </c>
      <c r="I236">
        <f>AVERAGE(Table_0__13[[#This Row],[Home]],Table_0__13[[#This Row],[Away]])</f>
        <v>68.2</v>
      </c>
    </row>
    <row r="237" spans="1:9" x14ac:dyDescent="0.25">
      <c r="A237">
        <v>236</v>
      </c>
      <c r="B237" t="s">
        <v>354</v>
      </c>
      <c r="C237">
        <v>68.099999999999994</v>
      </c>
      <c r="D237">
        <v>64.3</v>
      </c>
      <c r="E237">
        <v>60</v>
      </c>
      <c r="F237">
        <v>71.3</v>
      </c>
      <c r="G237">
        <v>64.099999999999994</v>
      </c>
      <c r="H237" t="s">
        <v>231</v>
      </c>
      <c r="I237">
        <f>AVERAGE(Table_0__13[[#This Row],[Home]],Table_0__13[[#This Row],[Away]])</f>
        <v>67.699999999999989</v>
      </c>
    </row>
    <row r="238" spans="1:9" x14ac:dyDescent="0.25">
      <c r="A238">
        <v>237</v>
      </c>
      <c r="B238" t="s">
        <v>385</v>
      </c>
      <c r="C238">
        <v>68.099999999999994</v>
      </c>
      <c r="D238">
        <v>69.3</v>
      </c>
      <c r="E238">
        <v>69</v>
      </c>
      <c r="F238">
        <v>69.7</v>
      </c>
      <c r="G238">
        <v>66.3</v>
      </c>
      <c r="H238" t="s">
        <v>79</v>
      </c>
      <c r="I238">
        <f>AVERAGE(Table_0__13[[#This Row],[Home]],Table_0__13[[#This Row],[Away]])</f>
        <v>68</v>
      </c>
    </row>
    <row r="239" spans="1:9" x14ac:dyDescent="0.25">
      <c r="A239">
        <v>238</v>
      </c>
      <c r="B239" t="s">
        <v>353</v>
      </c>
      <c r="C239">
        <v>68.099999999999994</v>
      </c>
      <c r="D239">
        <v>60.7</v>
      </c>
      <c r="E239">
        <v>53</v>
      </c>
      <c r="F239">
        <v>70.5</v>
      </c>
      <c r="G239">
        <v>66.099999999999994</v>
      </c>
      <c r="H239" t="s">
        <v>156</v>
      </c>
      <c r="I239">
        <f>AVERAGE(Table_0__13[[#This Row],[Home]],Table_0__13[[#This Row],[Away]])</f>
        <v>68.3</v>
      </c>
    </row>
    <row r="240" spans="1:9" x14ac:dyDescent="0.25">
      <c r="A240">
        <v>239</v>
      </c>
      <c r="B240" t="s">
        <v>372</v>
      </c>
      <c r="C240">
        <v>68</v>
      </c>
      <c r="D240">
        <v>70.3</v>
      </c>
      <c r="E240">
        <v>77</v>
      </c>
      <c r="F240">
        <v>70.5</v>
      </c>
      <c r="G240">
        <v>66.400000000000006</v>
      </c>
      <c r="H240" t="s">
        <v>49</v>
      </c>
      <c r="I240">
        <f>AVERAGE(Table_0__13[[#This Row],[Home]],Table_0__13[[#This Row],[Away]])</f>
        <v>68.45</v>
      </c>
    </row>
    <row r="241" spans="1:9" x14ac:dyDescent="0.25">
      <c r="A241">
        <v>240</v>
      </c>
      <c r="B241" t="s">
        <v>383</v>
      </c>
      <c r="C241">
        <v>67.900000000000006</v>
      </c>
      <c r="D241">
        <v>69.3</v>
      </c>
      <c r="E241">
        <v>73</v>
      </c>
      <c r="F241">
        <v>71.7</v>
      </c>
      <c r="G241">
        <v>66.8</v>
      </c>
      <c r="H241" t="s">
        <v>384</v>
      </c>
      <c r="I241">
        <f>AVERAGE(Table_0__13[[#This Row],[Home]],Table_0__13[[#This Row],[Away]])</f>
        <v>69.25</v>
      </c>
    </row>
    <row r="242" spans="1:9" x14ac:dyDescent="0.25">
      <c r="A242">
        <v>241</v>
      </c>
      <c r="B242" t="s">
        <v>382</v>
      </c>
      <c r="C242">
        <v>67.7</v>
      </c>
      <c r="D242">
        <v>74.3</v>
      </c>
      <c r="E242">
        <v>51</v>
      </c>
      <c r="F242">
        <v>68.3</v>
      </c>
      <c r="G242">
        <v>67.2</v>
      </c>
      <c r="H242" t="s">
        <v>139</v>
      </c>
      <c r="I242">
        <f>AVERAGE(Table_0__13[[#This Row],[Home]],Table_0__13[[#This Row],[Away]])</f>
        <v>67.75</v>
      </c>
    </row>
    <row r="243" spans="1:9" x14ac:dyDescent="0.25">
      <c r="A243">
        <v>242</v>
      </c>
      <c r="B243" t="s">
        <v>361</v>
      </c>
      <c r="C243">
        <v>67.7</v>
      </c>
      <c r="D243">
        <v>58</v>
      </c>
      <c r="E243">
        <v>53</v>
      </c>
      <c r="F243">
        <v>69.3</v>
      </c>
      <c r="G243">
        <v>66.400000000000006</v>
      </c>
      <c r="H243" t="s">
        <v>13</v>
      </c>
      <c r="I243">
        <f>AVERAGE(Table_0__13[[#This Row],[Home]],Table_0__13[[#This Row],[Away]])</f>
        <v>67.849999999999994</v>
      </c>
    </row>
    <row r="244" spans="1:9" x14ac:dyDescent="0.25">
      <c r="A244">
        <v>243</v>
      </c>
      <c r="B244" t="s">
        <v>377</v>
      </c>
      <c r="C244">
        <v>67.599999999999994</v>
      </c>
      <c r="D244">
        <v>58</v>
      </c>
      <c r="E244">
        <v>56</v>
      </c>
      <c r="F244">
        <v>70.7</v>
      </c>
      <c r="G244">
        <v>64.099999999999994</v>
      </c>
      <c r="H244" t="s">
        <v>368</v>
      </c>
      <c r="I244">
        <f>AVERAGE(Table_0__13[[#This Row],[Home]],Table_0__13[[#This Row],[Away]])</f>
        <v>67.400000000000006</v>
      </c>
    </row>
    <row r="245" spans="1:9" x14ac:dyDescent="0.25">
      <c r="A245">
        <v>244</v>
      </c>
      <c r="B245" t="s">
        <v>342</v>
      </c>
      <c r="C245">
        <v>67.599999999999994</v>
      </c>
      <c r="D245">
        <v>59</v>
      </c>
      <c r="E245">
        <v>55</v>
      </c>
      <c r="F245">
        <v>69.2</v>
      </c>
      <c r="G245">
        <v>66.3</v>
      </c>
      <c r="H245" t="s">
        <v>343</v>
      </c>
      <c r="I245">
        <f>AVERAGE(Table_0__13[[#This Row],[Home]],Table_0__13[[#This Row],[Away]])</f>
        <v>67.75</v>
      </c>
    </row>
    <row r="246" spans="1:9" x14ac:dyDescent="0.25">
      <c r="A246">
        <v>245</v>
      </c>
      <c r="B246" t="s">
        <v>388</v>
      </c>
      <c r="C246">
        <v>67.5</v>
      </c>
      <c r="D246">
        <v>66.7</v>
      </c>
      <c r="E246">
        <v>53</v>
      </c>
      <c r="F246">
        <v>70.2</v>
      </c>
      <c r="G246">
        <v>65.900000000000006</v>
      </c>
      <c r="H246" t="s">
        <v>306</v>
      </c>
      <c r="I246">
        <f>AVERAGE(Table_0__13[[#This Row],[Home]],Table_0__13[[#This Row],[Away]])</f>
        <v>68.050000000000011</v>
      </c>
    </row>
    <row r="247" spans="1:9" x14ac:dyDescent="0.25">
      <c r="A247">
        <v>246</v>
      </c>
      <c r="B247" t="s">
        <v>405</v>
      </c>
      <c r="C247">
        <v>67.5</v>
      </c>
      <c r="D247">
        <v>72</v>
      </c>
      <c r="E247">
        <v>85</v>
      </c>
      <c r="F247">
        <v>68.8</v>
      </c>
      <c r="G247">
        <v>66.599999999999994</v>
      </c>
      <c r="H247" t="s">
        <v>406</v>
      </c>
      <c r="I247">
        <f>AVERAGE(Table_0__13[[#This Row],[Home]],Table_0__13[[#This Row],[Away]])</f>
        <v>67.699999999999989</v>
      </c>
    </row>
    <row r="248" spans="1:9" x14ac:dyDescent="0.25">
      <c r="A248">
        <v>246</v>
      </c>
      <c r="B248" t="s">
        <v>386</v>
      </c>
      <c r="C248">
        <v>67.5</v>
      </c>
      <c r="D248">
        <v>66.3</v>
      </c>
      <c r="E248">
        <v>51</v>
      </c>
      <c r="F248">
        <v>68.7</v>
      </c>
      <c r="G248">
        <v>66.3</v>
      </c>
      <c r="H248" t="s">
        <v>156</v>
      </c>
      <c r="I248">
        <f>AVERAGE(Table_0__13[[#This Row],[Home]],Table_0__13[[#This Row],[Away]])</f>
        <v>67.5</v>
      </c>
    </row>
    <row r="249" spans="1:9" x14ac:dyDescent="0.25">
      <c r="A249">
        <v>248</v>
      </c>
      <c r="B249" t="s">
        <v>409</v>
      </c>
      <c r="C249">
        <v>67.5</v>
      </c>
      <c r="D249">
        <v>73.7</v>
      </c>
      <c r="E249">
        <v>74</v>
      </c>
      <c r="F249">
        <v>67.7</v>
      </c>
      <c r="G249">
        <v>67.2</v>
      </c>
      <c r="H249" t="s">
        <v>76</v>
      </c>
      <c r="I249">
        <f>AVERAGE(Table_0__13[[#This Row],[Home]],Table_0__13[[#This Row],[Away]])</f>
        <v>67.45</v>
      </c>
    </row>
    <row r="250" spans="1:9" x14ac:dyDescent="0.25">
      <c r="A250">
        <v>249</v>
      </c>
      <c r="B250" t="s">
        <v>393</v>
      </c>
      <c r="C250">
        <v>67.400000000000006</v>
      </c>
      <c r="D250">
        <v>68</v>
      </c>
      <c r="E250">
        <v>58</v>
      </c>
      <c r="F250">
        <v>70.7</v>
      </c>
      <c r="G250">
        <v>63.9</v>
      </c>
      <c r="H250" t="s">
        <v>394</v>
      </c>
      <c r="I250">
        <f>AVERAGE(Table_0__13[[#This Row],[Home]],Table_0__13[[#This Row],[Away]])</f>
        <v>67.3</v>
      </c>
    </row>
    <row r="251" spans="1:9" x14ac:dyDescent="0.25">
      <c r="A251">
        <v>250</v>
      </c>
      <c r="B251" t="s">
        <v>416</v>
      </c>
      <c r="C251">
        <v>67.3</v>
      </c>
      <c r="D251">
        <v>72.7</v>
      </c>
      <c r="E251">
        <v>68</v>
      </c>
      <c r="F251">
        <v>68.599999999999994</v>
      </c>
      <c r="G251">
        <v>66.599999999999994</v>
      </c>
      <c r="H251" t="s">
        <v>247</v>
      </c>
      <c r="I251">
        <f>AVERAGE(Table_0__13[[#This Row],[Home]],Table_0__13[[#This Row],[Away]])</f>
        <v>67.599999999999994</v>
      </c>
    </row>
    <row r="252" spans="1:9" x14ac:dyDescent="0.25">
      <c r="A252">
        <v>251</v>
      </c>
      <c r="B252" t="s">
        <v>392</v>
      </c>
      <c r="C252">
        <v>67.3</v>
      </c>
      <c r="D252">
        <v>66.3</v>
      </c>
      <c r="E252">
        <v>67</v>
      </c>
      <c r="F252">
        <v>69.099999999999994</v>
      </c>
      <c r="G252">
        <v>65.599999999999994</v>
      </c>
      <c r="H252" t="s">
        <v>131</v>
      </c>
      <c r="I252">
        <f>AVERAGE(Table_0__13[[#This Row],[Home]],Table_0__13[[#This Row],[Away]])</f>
        <v>67.349999999999994</v>
      </c>
    </row>
    <row r="253" spans="1:9" x14ac:dyDescent="0.25">
      <c r="A253">
        <v>252</v>
      </c>
      <c r="B253" t="s">
        <v>391</v>
      </c>
      <c r="C253">
        <v>67.3</v>
      </c>
      <c r="D253">
        <v>63.7</v>
      </c>
      <c r="E253">
        <v>67</v>
      </c>
      <c r="F253">
        <v>71.3</v>
      </c>
      <c r="G253">
        <v>64.3</v>
      </c>
      <c r="H253" t="s">
        <v>338</v>
      </c>
      <c r="I253">
        <f>AVERAGE(Table_0__13[[#This Row],[Home]],Table_0__13[[#This Row],[Away]])</f>
        <v>67.8</v>
      </c>
    </row>
    <row r="254" spans="1:9" x14ac:dyDescent="0.25">
      <c r="A254">
        <v>253</v>
      </c>
      <c r="B254" t="s">
        <v>387</v>
      </c>
      <c r="C254">
        <v>67.3</v>
      </c>
      <c r="D254">
        <v>65</v>
      </c>
      <c r="E254">
        <v>50</v>
      </c>
      <c r="F254">
        <v>70.3</v>
      </c>
      <c r="G254">
        <v>64.3</v>
      </c>
      <c r="H254" t="s">
        <v>41</v>
      </c>
      <c r="I254">
        <f>AVERAGE(Table_0__13[[#This Row],[Home]],Table_0__13[[#This Row],[Away]])</f>
        <v>67.3</v>
      </c>
    </row>
    <row r="255" spans="1:9" x14ac:dyDescent="0.25">
      <c r="A255">
        <v>254</v>
      </c>
      <c r="B255" t="s">
        <v>378</v>
      </c>
      <c r="C255">
        <v>67.3</v>
      </c>
      <c r="D255">
        <v>65</v>
      </c>
      <c r="E255">
        <v>50</v>
      </c>
      <c r="F255">
        <v>71.099999999999994</v>
      </c>
      <c r="G255">
        <v>64.099999999999994</v>
      </c>
      <c r="H255" t="s">
        <v>23</v>
      </c>
      <c r="I255">
        <f>AVERAGE(Table_0__13[[#This Row],[Home]],Table_0__13[[#This Row],[Away]])</f>
        <v>67.599999999999994</v>
      </c>
    </row>
    <row r="256" spans="1:9" x14ac:dyDescent="0.25">
      <c r="A256">
        <v>255</v>
      </c>
      <c r="B256" t="s">
        <v>398</v>
      </c>
      <c r="C256">
        <v>67.2</v>
      </c>
      <c r="D256">
        <v>77</v>
      </c>
      <c r="E256">
        <v>66</v>
      </c>
      <c r="F256">
        <v>71</v>
      </c>
      <c r="G256">
        <v>65.2</v>
      </c>
      <c r="H256" t="s">
        <v>93</v>
      </c>
      <c r="I256">
        <f>AVERAGE(Table_0__13[[#This Row],[Home]],Table_0__13[[#This Row],[Away]])</f>
        <v>68.099999999999994</v>
      </c>
    </row>
    <row r="257" spans="1:9" x14ac:dyDescent="0.25">
      <c r="A257">
        <v>256</v>
      </c>
      <c r="B257" t="s">
        <v>400</v>
      </c>
      <c r="C257">
        <v>67.2</v>
      </c>
      <c r="D257">
        <v>72.3</v>
      </c>
      <c r="E257">
        <v>69</v>
      </c>
      <c r="F257">
        <v>68.7</v>
      </c>
      <c r="G257">
        <v>66.2</v>
      </c>
      <c r="H257" t="s">
        <v>401</v>
      </c>
      <c r="I257">
        <f>AVERAGE(Table_0__13[[#This Row],[Home]],Table_0__13[[#This Row],[Away]])</f>
        <v>67.45</v>
      </c>
    </row>
    <row r="258" spans="1:9" x14ac:dyDescent="0.25">
      <c r="A258">
        <v>257</v>
      </c>
      <c r="B258" t="s">
        <v>404</v>
      </c>
      <c r="C258">
        <v>67.099999999999994</v>
      </c>
      <c r="D258">
        <v>66.3</v>
      </c>
      <c r="E258">
        <v>81</v>
      </c>
      <c r="F258">
        <v>71.599999999999994</v>
      </c>
      <c r="G258">
        <v>63</v>
      </c>
      <c r="H258" t="s">
        <v>133</v>
      </c>
      <c r="I258">
        <f>AVERAGE(Table_0__13[[#This Row],[Home]],Table_0__13[[#This Row],[Away]])</f>
        <v>67.3</v>
      </c>
    </row>
    <row r="259" spans="1:9" x14ac:dyDescent="0.25">
      <c r="A259">
        <v>258</v>
      </c>
      <c r="B259" t="s">
        <v>395</v>
      </c>
      <c r="C259">
        <v>67.099999999999994</v>
      </c>
      <c r="D259">
        <v>65.3</v>
      </c>
      <c r="E259">
        <v>70</v>
      </c>
      <c r="F259">
        <v>67.8</v>
      </c>
      <c r="G259">
        <v>66.7</v>
      </c>
      <c r="H259" t="s">
        <v>396</v>
      </c>
      <c r="I259">
        <f>AVERAGE(Table_0__13[[#This Row],[Home]],Table_0__13[[#This Row],[Away]])</f>
        <v>67.25</v>
      </c>
    </row>
    <row r="260" spans="1:9" x14ac:dyDescent="0.25">
      <c r="A260">
        <v>259</v>
      </c>
      <c r="B260" t="s">
        <v>421</v>
      </c>
      <c r="C260">
        <v>67.099999999999994</v>
      </c>
      <c r="D260">
        <v>76</v>
      </c>
      <c r="E260">
        <v>74</v>
      </c>
      <c r="F260">
        <v>67.3</v>
      </c>
      <c r="G260">
        <v>66.900000000000006</v>
      </c>
      <c r="H260" t="s">
        <v>87</v>
      </c>
      <c r="I260">
        <f>AVERAGE(Table_0__13[[#This Row],[Home]],Table_0__13[[#This Row],[Away]])</f>
        <v>67.099999999999994</v>
      </c>
    </row>
    <row r="261" spans="1:9" x14ac:dyDescent="0.25">
      <c r="A261">
        <v>260</v>
      </c>
      <c r="B261" t="s">
        <v>399</v>
      </c>
      <c r="C261">
        <v>67</v>
      </c>
      <c r="D261">
        <v>66</v>
      </c>
      <c r="E261">
        <v>46</v>
      </c>
      <c r="F261">
        <v>68.8</v>
      </c>
      <c r="G261">
        <v>65.599999999999994</v>
      </c>
      <c r="H261" t="s">
        <v>141</v>
      </c>
      <c r="I261">
        <f>AVERAGE(Table_0__13[[#This Row],[Home]],Table_0__13[[#This Row],[Away]])</f>
        <v>67.199999999999989</v>
      </c>
    </row>
    <row r="262" spans="1:9" x14ac:dyDescent="0.25">
      <c r="A262">
        <v>261</v>
      </c>
      <c r="B262" t="s">
        <v>402</v>
      </c>
      <c r="C262">
        <v>67</v>
      </c>
      <c r="D262">
        <v>66</v>
      </c>
      <c r="E262">
        <v>59</v>
      </c>
      <c r="F262">
        <v>69.400000000000006</v>
      </c>
      <c r="G262">
        <v>64.900000000000006</v>
      </c>
      <c r="H262" t="s">
        <v>83</v>
      </c>
      <c r="I262">
        <f>AVERAGE(Table_0__13[[#This Row],[Home]],Table_0__13[[#This Row],[Away]])</f>
        <v>67.150000000000006</v>
      </c>
    </row>
    <row r="263" spans="1:9" x14ac:dyDescent="0.25">
      <c r="A263">
        <v>262</v>
      </c>
      <c r="B263" t="s">
        <v>381</v>
      </c>
      <c r="C263">
        <v>67</v>
      </c>
      <c r="D263">
        <v>62</v>
      </c>
      <c r="E263">
        <v>51</v>
      </c>
      <c r="F263">
        <v>70</v>
      </c>
      <c r="G263">
        <v>64</v>
      </c>
      <c r="H263" t="s">
        <v>37</v>
      </c>
      <c r="I263">
        <f>AVERAGE(Table_0__13[[#This Row],[Home]],Table_0__13[[#This Row],[Away]])</f>
        <v>67</v>
      </c>
    </row>
    <row r="264" spans="1:9" x14ac:dyDescent="0.25">
      <c r="A264">
        <v>263</v>
      </c>
      <c r="B264" t="s">
        <v>427</v>
      </c>
      <c r="C264">
        <v>66.900000000000006</v>
      </c>
      <c r="D264">
        <v>72.3</v>
      </c>
      <c r="E264">
        <v>69</v>
      </c>
      <c r="F264">
        <v>68.8</v>
      </c>
      <c r="G264">
        <v>65.2</v>
      </c>
      <c r="H264" t="s">
        <v>83</v>
      </c>
      <c r="I264">
        <f>AVERAGE(Table_0__13[[#This Row],[Home]],Table_0__13[[#This Row],[Away]])</f>
        <v>67</v>
      </c>
    </row>
    <row r="265" spans="1:9" x14ac:dyDescent="0.25">
      <c r="A265">
        <v>264</v>
      </c>
      <c r="B265" t="s">
        <v>403</v>
      </c>
      <c r="C265">
        <v>66.900000000000006</v>
      </c>
      <c r="D265">
        <v>65</v>
      </c>
      <c r="E265">
        <v>57</v>
      </c>
      <c r="F265">
        <v>68.900000000000006</v>
      </c>
      <c r="G265">
        <v>66.2</v>
      </c>
      <c r="H265" t="s">
        <v>182</v>
      </c>
      <c r="I265">
        <f>AVERAGE(Table_0__13[[#This Row],[Home]],Table_0__13[[#This Row],[Away]])</f>
        <v>67.550000000000011</v>
      </c>
    </row>
    <row r="266" spans="1:9" x14ac:dyDescent="0.25">
      <c r="A266">
        <v>265</v>
      </c>
      <c r="B266" t="s">
        <v>407</v>
      </c>
      <c r="C266">
        <v>66.8</v>
      </c>
      <c r="D266">
        <v>71</v>
      </c>
      <c r="E266">
        <v>73</v>
      </c>
      <c r="F266">
        <v>64.2</v>
      </c>
      <c r="G266">
        <v>68.8</v>
      </c>
      <c r="H266" t="s">
        <v>371</v>
      </c>
      <c r="I266">
        <f>AVERAGE(Table_0__13[[#This Row],[Home]],Table_0__13[[#This Row],[Away]])</f>
        <v>66.5</v>
      </c>
    </row>
    <row r="267" spans="1:9" x14ac:dyDescent="0.25">
      <c r="A267">
        <v>266</v>
      </c>
      <c r="B267" t="s">
        <v>408</v>
      </c>
      <c r="C267">
        <v>66.8</v>
      </c>
      <c r="D267">
        <v>68</v>
      </c>
      <c r="E267">
        <v>75</v>
      </c>
      <c r="F267">
        <v>67.3</v>
      </c>
      <c r="G267">
        <v>66.400000000000006</v>
      </c>
      <c r="H267" t="s">
        <v>329</v>
      </c>
      <c r="I267">
        <f>AVERAGE(Table_0__13[[#This Row],[Home]],Table_0__13[[#This Row],[Away]])</f>
        <v>66.849999999999994</v>
      </c>
    </row>
    <row r="268" spans="1:9" x14ac:dyDescent="0.25">
      <c r="A268">
        <v>267</v>
      </c>
      <c r="B268" t="s">
        <v>414</v>
      </c>
      <c r="C268">
        <v>66.8</v>
      </c>
      <c r="D268">
        <v>60.3</v>
      </c>
      <c r="E268">
        <v>60</v>
      </c>
      <c r="F268">
        <v>70.400000000000006</v>
      </c>
      <c r="G268">
        <v>63.3</v>
      </c>
      <c r="H268" t="s">
        <v>170</v>
      </c>
      <c r="I268">
        <f>AVERAGE(Table_0__13[[#This Row],[Home]],Table_0__13[[#This Row],[Away]])</f>
        <v>66.849999999999994</v>
      </c>
    </row>
    <row r="269" spans="1:9" x14ac:dyDescent="0.25">
      <c r="A269">
        <v>268</v>
      </c>
      <c r="B269" t="s">
        <v>410</v>
      </c>
      <c r="C269">
        <v>66.7</v>
      </c>
      <c r="D269">
        <v>67.7</v>
      </c>
      <c r="E269">
        <v>62</v>
      </c>
      <c r="F269">
        <v>66.3</v>
      </c>
      <c r="G269">
        <v>67</v>
      </c>
      <c r="H269" t="s">
        <v>384</v>
      </c>
      <c r="I269">
        <f>AVERAGE(Table_0__13[[#This Row],[Home]],Table_0__13[[#This Row],[Away]])</f>
        <v>66.650000000000006</v>
      </c>
    </row>
    <row r="270" spans="1:9" x14ac:dyDescent="0.25">
      <c r="A270">
        <v>269</v>
      </c>
      <c r="B270" t="s">
        <v>415</v>
      </c>
      <c r="C270">
        <v>66.7</v>
      </c>
      <c r="D270">
        <v>66.3</v>
      </c>
      <c r="E270">
        <v>69</v>
      </c>
      <c r="F270">
        <v>66.8</v>
      </c>
      <c r="G270">
        <v>66.599999999999994</v>
      </c>
      <c r="H270" t="s">
        <v>170</v>
      </c>
      <c r="I270">
        <f>AVERAGE(Table_0__13[[#This Row],[Home]],Table_0__13[[#This Row],[Away]])</f>
        <v>66.699999999999989</v>
      </c>
    </row>
    <row r="271" spans="1:9" x14ac:dyDescent="0.25">
      <c r="A271">
        <v>270</v>
      </c>
      <c r="B271" t="s">
        <v>413</v>
      </c>
      <c r="C271">
        <v>66.599999999999994</v>
      </c>
      <c r="D271">
        <v>62.7</v>
      </c>
      <c r="E271">
        <v>64</v>
      </c>
      <c r="F271">
        <v>68.3</v>
      </c>
      <c r="G271">
        <v>65.099999999999994</v>
      </c>
      <c r="H271" t="s">
        <v>39</v>
      </c>
      <c r="I271">
        <f>AVERAGE(Table_0__13[[#This Row],[Home]],Table_0__13[[#This Row],[Away]])</f>
        <v>66.699999999999989</v>
      </c>
    </row>
    <row r="272" spans="1:9" x14ac:dyDescent="0.25">
      <c r="A272">
        <v>271</v>
      </c>
      <c r="B272" t="s">
        <v>389</v>
      </c>
      <c r="C272">
        <v>66.5</v>
      </c>
      <c r="D272">
        <v>58.7</v>
      </c>
      <c r="E272">
        <v>63</v>
      </c>
      <c r="F272">
        <v>65.900000000000006</v>
      </c>
      <c r="G272">
        <v>67.099999999999994</v>
      </c>
      <c r="H272" t="s">
        <v>390</v>
      </c>
      <c r="I272">
        <f>AVERAGE(Table_0__13[[#This Row],[Home]],Table_0__13[[#This Row],[Away]])</f>
        <v>66.5</v>
      </c>
    </row>
    <row r="273" spans="1:9" x14ac:dyDescent="0.25">
      <c r="A273">
        <v>272</v>
      </c>
      <c r="B273" t="s">
        <v>431</v>
      </c>
      <c r="C273">
        <v>66.5</v>
      </c>
      <c r="D273">
        <v>64.3</v>
      </c>
      <c r="E273">
        <v>62</v>
      </c>
      <c r="F273">
        <v>72.3</v>
      </c>
      <c r="G273">
        <v>64.400000000000006</v>
      </c>
      <c r="H273" t="s">
        <v>31</v>
      </c>
      <c r="I273">
        <f>AVERAGE(Table_0__13[[#This Row],[Home]],Table_0__13[[#This Row],[Away]])</f>
        <v>68.349999999999994</v>
      </c>
    </row>
    <row r="274" spans="1:9" x14ac:dyDescent="0.25">
      <c r="A274">
        <v>273</v>
      </c>
      <c r="B274" t="s">
        <v>423</v>
      </c>
      <c r="C274">
        <v>66.5</v>
      </c>
      <c r="D274">
        <v>73.7</v>
      </c>
      <c r="E274">
        <v>76</v>
      </c>
      <c r="F274">
        <v>69.2</v>
      </c>
      <c r="G274">
        <v>64.8</v>
      </c>
      <c r="H274" t="s">
        <v>39</v>
      </c>
      <c r="I274">
        <f>AVERAGE(Table_0__13[[#This Row],[Home]],Table_0__13[[#This Row],[Away]])</f>
        <v>67</v>
      </c>
    </row>
    <row r="275" spans="1:9" x14ac:dyDescent="0.25">
      <c r="A275">
        <v>274</v>
      </c>
      <c r="B275" t="s">
        <v>422</v>
      </c>
      <c r="C275">
        <v>66.400000000000006</v>
      </c>
      <c r="D275">
        <v>69</v>
      </c>
      <c r="E275">
        <v>80</v>
      </c>
      <c r="F275">
        <v>69.7</v>
      </c>
      <c r="G275">
        <v>63.4</v>
      </c>
      <c r="H275" t="s">
        <v>124</v>
      </c>
      <c r="I275">
        <f>AVERAGE(Table_0__13[[#This Row],[Home]],Table_0__13[[#This Row],[Away]])</f>
        <v>66.55</v>
      </c>
    </row>
    <row r="276" spans="1:9" x14ac:dyDescent="0.25">
      <c r="A276">
        <v>275</v>
      </c>
      <c r="B276" t="s">
        <v>417</v>
      </c>
      <c r="C276">
        <v>66.400000000000006</v>
      </c>
      <c r="D276">
        <v>62</v>
      </c>
      <c r="E276">
        <v>49</v>
      </c>
      <c r="F276">
        <v>64.2</v>
      </c>
      <c r="G276">
        <v>67.599999999999994</v>
      </c>
      <c r="H276" t="s">
        <v>418</v>
      </c>
      <c r="I276">
        <f>AVERAGE(Table_0__13[[#This Row],[Home]],Table_0__13[[#This Row],[Away]])</f>
        <v>65.900000000000006</v>
      </c>
    </row>
    <row r="277" spans="1:9" x14ac:dyDescent="0.25">
      <c r="A277">
        <v>276</v>
      </c>
      <c r="B277" t="s">
        <v>420</v>
      </c>
      <c r="C277">
        <v>66.3</v>
      </c>
      <c r="D277">
        <v>62.3</v>
      </c>
      <c r="E277">
        <v>71</v>
      </c>
      <c r="F277">
        <v>68.099999999999994</v>
      </c>
      <c r="G277">
        <v>64.8</v>
      </c>
      <c r="H277" t="s">
        <v>156</v>
      </c>
      <c r="I277">
        <f>AVERAGE(Table_0__13[[#This Row],[Home]],Table_0__13[[#This Row],[Away]])</f>
        <v>66.449999999999989</v>
      </c>
    </row>
    <row r="278" spans="1:9" x14ac:dyDescent="0.25">
      <c r="A278">
        <v>277</v>
      </c>
      <c r="B278" t="s">
        <v>411</v>
      </c>
      <c r="C278">
        <v>66.099999999999994</v>
      </c>
      <c r="D278">
        <v>60</v>
      </c>
      <c r="E278">
        <v>56</v>
      </c>
      <c r="F278">
        <v>69.3</v>
      </c>
      <c r="G278">
        <v>63.6</v>
      </c>
      <c r="H278" t="s">
        <v>412</v>
      </c>
      <c r="I278">
        <f>AVERAGE(Table_0__13[[#This Row],[Home]],Table_0__13[[#This Row],[Away]])</f>
        <v>66.45</v>
      </c>
    </row>
    <row r="279" spans="1:9" x14ac:dyDescent="0.25">
      <c r="A279">
        <v>278</v>
      </c>
      <c r="B279" t="s">
        <v>424</v>
      </c>
      <c r="C279">
        <v>66</v>
      </c>
      <c r="D279">
        <v>56.3</v>
      </c>
      <c r="E279">
        <v>64</v>
      </c>
      <c r="F279">
        <v>66.599999999999994</v>
      </c>
      <c r="G279">
        <v>65.599999999999994</v>
      </c>
      <c r="H279" t="s">
        <v>308</v>
      </c>
      <c r="I279">
        <f>AVERAGE(Table_0__13[[#This Row],[Home]],Table_0__13[[#This Row],[Away]])</f>
        <v>66.099999999999994</v>
      </c>
    </row>
    <row r="280" spans="1:9" x14ac:dyDescent="0.25">
      <c r="A280">
        <v>279</v>
      </c>
      <c r="B280" t="s">
        <v>425</v>
      </c>
      <c r="C280">
        <v>66</v>
      </c>
      <c r="D280">
        <v>62</v>
      </c>
      <c r="E280">
        <v>64</v>
      </c>
      <c r="F280">
        <v>73</v>
      </c>
      <c r="G280">
        <v>61</v>
      </c>
      <c r="H280" t="s">
        <v>426</v>
      </c>
      <c r="I280">
        <f>AVERAGE(Table_0__13[[#This Row],[Home]],Table_0__13[[#This Row],[Away]])</f>
        <v>67</v>
      </c>
    </row>
    <row r="281" spans="1:9" x14ac:dyDescent="0.25">
      <c r="A281">
        <v>280</v>
      </c>
      <c r="B281" t="s">
        <v>450</v>
      </c>
      <c r="C281">
        <v>66</v>
      </c>
      <c r="D281">
        <v>77.3</v>
      </c>
      <c r="E281">
        <v>85</v>
      </c>
      <c r="F281">
        <v>68.2</v>
      </c>
      <c r="G281">
        <v>63.9</v>
      </c>
      <c r="H281" t="s">
        <v>437</v>
      </c>
      <c r="I281">
        <f>AVERAGE(Table_0__13[[#This Row],[Home]],Table_0__13[[#This Row],[Away]])</f>
        <v>66.05</v>
      </c>
    </row>
    <row r="282" spans="1:9" x14ac:dyDescent="0.25">
      <c r="A282">
        <v>281</v>
      </c>
      <c r="B282" t="s">
        <v>429</v>
      </c>
      <c r="C282">
        <v>65.900000000000006</v>
      </c>
      <c r="D282">
        <v>62.7</v>
      </c>
      <c r="E282">
        <v>71</v>
      </c>
      <c r="F282">
        <v>65.3</v>
      </c>
      <c r="G282">
        <v>66.3</v>
      </c>
      <c r="H282" t="s">
        <v>199</v>
      </c>
      <c r="I282">
        <f>AVERAGE(Table_0__13[[#This Row],[Home]],Table_0__13[[#This Row],[Away]])</f>
        <v>65.8</v>
      </c>
    </row>
    <row r="283" spans="1:9" x14ac:dyDescent="0.25">
      <c r="A283">
        <v>282</v>
      </c>
      <c r="B283" t="s">
        <v>434</v>
      </c>
      <c r="C283">
        <v>65.900000000000006</v>
      </c>
      <c r="D283">
        <v>71.7</v>
      </c>
      <c r="E283">
        <v>58</v>
      </c>
      <c r="F283">
        <v>71.599999999999994</v>
      </c>
      <c r="G283">
        <v>62.8</v>
      </c>
      <c r="H283" t="s">
        <v>435</v>
      </c>
      <c r="I283">
        <f>AVERAGE(Table_0__13[[#This Row],[Home]],Table_0__13[[#This Row],[Away]])</f>
        <v>67.199999999999989</v>
      </c>
    </row>
    <row r="284" spans="1:9" x14ac:dyDescent="0.25">
      <c r="A284">
        <v>283</v>
      </c>
      <c r="B284" t="s">
        <v>430</v>
      </c>
      <c r="C284">
        <v>65.7</v>
      </c>
      <c r="D284">
        <v>65.3</v>
      </c>
      <c r="E284">
        <v>65</v>
      </c>
      <c r="F284">
        <v>63.9</v>
      </c>
      <c r="G284">
        <v>66.400000000000006</v>
      </c>
      <c r="H284" t="s">
        <v>224</v>
      </c>
      <c r="I284">
        <f>AVERAGE(Table_0__13[[#This Row],[Home]],Table_0__13[[#This Row],[Away]])</f>
        <v>65.150000000000006</v>
      </c>
    </row>
    <row r="285" spans="1:9" x14ac:dyDescent="0.25">
      <c r="A285">
        <v>284</v>
      </c>
      <c r="B285" t="s">
        <v>419</v>
      </c>
      <c r="C285">
        <v>65.7</v>
      </c>
      <c r="D285">
        <v>60.7</v>
      </c>
      <c r="E285">
        <v>42</v>
      </c>
      <c r="F285">
        <v>63.8</v>
      </c>
      <c r="G285">
        <v>66.900000000000006</v>
      </c>
      <c r="H285" t="s">
        <v>209</v>
      </c>
      <c r="I285">
        <f>AVERAGE(Table_0__13[[#This Row],[Home]],Table_0__13[[#This Row],[Away]])</f>
        <v>65.349999999999994</v>
      </c>
    </row>
    <row r="286" spans="1:9" x14ac:dyDescent="0.25">
      <c r="A286">
        <v>285</v>
      </c>
      <c r="B286" t="s">
        <v>432</v>
      </c>
      <c r="C286">
        <v>65.7</v>
      </c>
      <c r="D286">
        <v>56.3</v>
      </c>
      <c r="E286">
        <v>48</v>
      </c>
      <c r="F286">
        <v>64.7</v>
      </c>
      <c r="G286">
        <v>66.2</v>
      </c>
      <c r="H286" t="s">
        <v>133</v>
      </c>
      <c r="I286">
        <f>AVERAGE(Table_0__13[[#This Row],[Home]],Table_0__13[[#This Row],[Away]])</f>
        <v>65.45</v>
      </c>
    </row>
    <row r="287" spans="1:9" x14ac:dyDescent="0.25">
      <c r="A287">
        <v>286</v>
      </c>
      <c r="B287" t="s">
        <v>397</v>
      </c>
      <c r="C287">
        <v>65.599999999999994</v>
      </c>
      <c r="D287">
        <v>56.3</v>
      </c>
      <c r="E287">
        <v>56</v>
      </c>
      <c r="F287">
        <v>67.900000000000006</v>
      </c>
      <c r="G287">
        <v>62.8</v>
      </c>
      <c r="H287" t="s">
        <v>270</v>
      </c>
      <c r="I287">
        <f>AVERAGE(Table_0__13[[#This Row],[Home]],Table_0__13[[#This Row],[Away]])</f>
        <v>65.349999999999994</v>
      </c>
    </row>
    <row r="288" spans="1:9" x14ac:dyDescent="0.25">
      <c r="A288">
        <v>287</v>
      </c>
      <c r="B288" t="s">
        <v>433</v>
      </c>
      <c r="C288">
        <v>65.5</v>
      </c>
      <c r="D288">
        <v>66.7</v>
      </c>
      <c r="E288">
        <v>66</v>
      </c>
      <c r="F288">
        <v>66.900000000000006</v>
      </c>
      <c r="G288">
        <v>64.900000000000006</v>
      </c>
      <c r="H288" t="s">
        <v>364</v>
      </c>
      <c r="I288">
        <f>AVERAGE(Table_0__13[[#This Row],[Home]],Table_0__13[[#This Row],[Away]])</f>
        <v>65.900000000000006</v>
      </c>
    </row>
    <row r="289" spans="1:9" x14ac:dyDescent="0.25">
      <c r="A289">
        <v>288</v>
      </c>
      <c r="B289" t="s">
        <v>445</v>
      </c>
      <c r="C289">
        <v>65.400000000000006</v>
      </c>
      <c r="D289">
        <v>68.7</v>
      </c>
      <c r="E289">
        <v>75</v>
      </c>
      <c r="F289">
        <v>65.7</v>
      </c>
      <c r="G289">
        <v>65.2</v>
      </c>
      <c r="H289" t="s">
        <v>418</v>
      </c>
      <c r="I289">
        <f>AVERAGE(Table_0__13[[#This Row],[Home]],Table_0__13[[#This Row],[Away]])</f>
        <v>65.45</v>
      </c>
    </row>
    <row r="290" spans="1:9" x14ac:dyDescent="0.25">
      <c r="A290">
        <v>289</v>
      </c>
      <c r="B290" t="s">
        <v>428</v>
      </c>
      <c r="C290">
        <v>65.400000000000006</v>
      </c>
      <c r="D290">
        <v>61.3</v>
      </c>
      <c r="E290">
        <v>69</v>
      </c>
      <c r="F290">
        <v>69</v>
      </c>
      <c r="G290">
        <v>61.8</v>
      </c>
      <c r="H290" t="s">
        <v>192</v>
      </c>
      <c r="I290">
        <f>AVERAGE(Table_0__13[[#This Row],[Home]],Table_0__13[[#This Row],[Away]])</f>
        <v>65.400000000000006</v>
      </c>
    </row>
    <row r="291" spans="1:9" x14ac:dyDescent="0.25">
      <c r="A291">
        <v>290</v>
      </c>
      <c r="B291" t="s">
        <v>438</v>
      </c>
      <c r="C291">
        <v>65.400000000000006</v>
      </c>
      <c r="D291">
        <v>68.7</v>
      </c>
      <c r="E291">
        <v>70</v>
      </c>
      <c r="F291">
        <v>66.900000000000006</v>
      </c>
      <c r="G291">
        <v>63.9</v>
      </c>
      <c r="H291" t="s">
        <v>439</v>
      </c>
      <c r="I291">
        <f>AVERAGE(Table_0__13[[#This Row],[Home]],Table_0__13[[#This Row],[Away]])</f>
        <v>65.400000000000006</v>
      </c>
    </row>
    <row r="292" spans="1:9" x14ac:dyDescent="0.25">
      <c r="A292">
        <v>291</v>
      </c>
      <c r="B292" t="s">
        <v>446</v>
      </c>
      <c r="C292">
        <v>65.3</v>
      </c>
      <c r="D292">
        <v>71.3</v>
      </c>
      <c r="E292">
        <v>67</v>
      </c>
      <c r="F292">
        <v>68.3</v>
      </c>
      <c r="G292">
        <v>62.8</v>
      </c>
      <c r="H292" t="s">
        <v>447</v>
      </c>
      <c r="I292">
        <f>AVERAGE(Table_0__13[[#This Row],[Home]],Table_0__13[[#This Row],[Away]])</f>
        <v>65.55</v>
      </c>
    </row>
    <row r="293" spans="1:9" x14ac:dyDescent="0.25">
      <c r="A293">
        <v>292</v>
      </c>
      <c r="B293" t="s">
        <v>453</v>
      </c>
      <c r="C293">
        <v>65.3</v>
      </c>
      <c r="D293">
        <v>71</v>
      </c>
      <c r="E293">
        <v>74</v>
      </c>
      <c r="F293">
        <v>65.2</v>
      </c>
      <c r="G293">
        <v>65.3</v>
      </c>
      <c r="H293" t="s">
        <v>156</v>
      </c>
      <c r="I293">
        <f>AVERAGE(Table_0__13[[#This Row],[Home]],Table_0__13[[#This Row],[Away]])</f>
        <v>65.25</v>
      </c>
    </row>
    <row r="294" spans="1:9" x14ac:dyDescent="0.25">
      <c r="A294">
        <v>293</v>
      </c>
      <c r="B294" t="s">
        <v>441</v>
      </c>
      <c r="C294">
        <v>65.2</v>
      </c>
      <c r="D294">
        <v>59.3</v>
      </c>
      <c r="E294">
        <v>65</v>
      </c>
      <c r="F294">
        <v>71.900000000000006</v>
      </c>
      <c r="G294">
        <v>62.1</v>
      </c>
      <c r="H294" t="s">
        <v>174</v>
      </c>
      <c r="I294">
        <f>AVERAGE(Table_0__13[[#This Row],[Home]],Table_0__13[[#This Row],[Away]])</f>
        <v>67</v>
      </c>
    </row>
    <row r="295" spans="1:9" x14ac:dyDescent="0.25">
      <c r="A295">
        <v>293</v>
      </c>
      <c r="B295" t="s">
        <v>442</v>
      </c>
      <c r="C295">
        <v>65.2</v>
      </c>
      <c r="D295">
        <v>70.7</v>
      </c>
      <c r="E295">
        <v>66</v>
      </c>
      <c r="F295">
        <v>70.8</v>
      </c>
      <c r="G295">
        <v>60.3</v>
      </c>
      <c r="H295" t="s">
        <v>406</v>
      </c>
      <c r="I295">
        <f>AVERAGE(Table_0__13[[#This Row],[Home]],Table_0__13[[#This Row],[Away]])</f>
        <v>65.55</v>
      </c>
    </row>
    <row r="296" spans="1:9" x14ac:dyDescent="0.25">
      <c r="A296">
        <v>295</v>
      </c>
      <c r="B296" t="s">
        <v>443</v>
      </c>
      <c r="C296">
        <v>65.2</v>
      </c>
      <c r="D296">
        <v>78.7</v>
      </c>
      <c r="E296">
        <v>72</v>
      </c>
      <c r="F296">
        <v>66.599999999999994</v>
      </c>
      <c r="G296">
        <v>64.3</v>
      </c>
      <c r="H296" t="s">
        <v>281</v>
      </c>
      <c r="I296">
        <f>AVERAGE(Table_0__13[[#This Row],[Home]],Table_0__13[[#This Row],[Away]])</f>
        <v>65.449999999999989</v>
      </c>
    </row>
    <row r="297" spans="1:9" x14ac:dyDescent="0.25">
      <c r="A297">
        <v>296</v>
      </c>
      <c r="B297" t="s">
        <v>460</v>
      </c>
      <c r="C297">
        <v>65.2</v>
      </c>
      <c r="D297">
        <v>82</v>
      </c>
      <c r="E297">
        <v>77</v>
      </c>
      <c r="F297">
        <v>61.9</v>
      </c>
      <c r="G297">
        <v>68.099999999999994</v>
      </c>
      <c r="H297" t="s">
        <v>461</v>
      </c>
      <c r="I297">
        <f>AVERAGE(Table_0__13[[#This Row],[Home]],Table_0__13[[#This Row],[Away]])</f>
        <v>65</v>
      </c>
    </row>
    <row r="298" spans="1:9" x14ac:dyDescent="0.25">
      <c r="A298">
        <v>297</v>
      </c>
      <c r="B298" t="s">
        <v>444</v>
      </c>
      <c r="C298">
        <v>65</v>
      </c>
      <c r="D298">
        <v>70.7</v>
      </c>
      <c r="E298">
        <v>63</v>
      </c>
      <c r="F298">
        <v>63.1</v>
      </c>
      <c r="G298">
        <v>66.3</v>
      </c>
      <c r="H298" t="s">
        <v>418</v>
      </c>
      <c r="I298">
        <f>AVERAGE(Table_0__13[[#This Row],[Home]],Table_0__13[[#This Row],[Away]])</f>
        <v>64.7</v>
      </c>
    </row>
    <row r="299" spans="1:9" x14ac:dyDescent="0.25">
      <c r="A299">
        <v>298</v>
      </c>
      <c r="B299" t="s">
        <v>436</v>
      </c>
      <c r="C299">
        <v>65</v>
      </c>
      <c r="D299">
        <v>68.7</v>
      </c>
      <c r="E299">
        <v>58</v>
      </c>
      <c r="F299">
        <v>69.400000000000006</v>
      </c>
      <c r="G299">
        <v>62.1</v>
      </c>
      <c r="H299" t="s">
        <v>437</v>
      </c>
      <c r="I299">
        <f>AVERAGE(Table_0__13[[#This Row],[Home]],Table_0__13[[#This Row],[Away]])</f>
        <v>65.75</v>
      </c>
    </row>
    <row r="300" spans="1:9" x14ac:dyDescent="0.25">
      <c r="A300">
        <v>299</v>
      </c>
      <c r="B300" t="s">
        <v>440</v>
      </c>
      <c r="C300">
        <v>65</v>
      </c>
      <c r="D300">
        <v>63</v>
      </c>
      <c r="E300">
        <v>54</v>
      </c>
      <c r="F300">
        <v>69.3</v>
      </c>
      <c r="G300">
        <v>63.5</v>
      </c>
      <c r="H300" t="s">
        <v>324</v>
      </c>
      <c r="I300">
        <f>AVERAGE(Table_0__13[[#This Row],[Home]],Table_0__13[[#This Row],[Away]])</f>
        <v>66.400000000000006</v>
      </c>
    </row>
    <row r="301" spans="1:9" x14ac:dyDescent="0.25">
      <c r="A301">
        <v>300</v>
      </c>
      <c r="B301" t="s">
        <v>449</v>
      </c>
      <c r="C301">
        <v>65</v>
      </c>
      <c r="D301">
        <v>67</v>
      </c>
      <c r="E301">
        <v>64</v>
      </c>
      <c r="F301">
        <v>69.7</v>
      </c>
      <c r="G301">
        <v>61.6</v>
      </c>
      <c r="H301" t="s">
        <v>384</v>
      </c>
      <c r="I301">
        <f>AVERAGE(Table_0__13[[#This Row],[Home]],Table_0__13[[#This Row],[Away]])</f>
        <v>65.650000000000006</v>
      </c>
    </row>
    <row r="302" spans="1:9" x14ac:dyDescent="0.25">
      <c r="A302">
        <v>301</v>
      </c>
      <c r="B302" t="s">
        <v>457</v>
      </c>
      <c r="C302">
        <v>64.900000000000006</v>
      </c>
      <c r="D302">
        <v>83</v>
      </c>
      <c r="E302">
        <v>77</v>
      </c>
      <c r="F302">
        <v>68.400000000000006</v>
      </c>
      <c r="G302">
        <v>63.1</v>
      </c>
      <c r="H302" t="s">
        <v>458</v>
      </c>
      <c r="I302">
        <f>AVERAGE(Table_0__13[[#This Row],[Home]],Table_0__13[[#This Row],[Away]])</f>
        <v>65.75</v>
      </c>
    </row>
    <row r="303" spans="1:9" x14ac:dyDescent="0.25">
      <c r="A303">
        <v>302</v>
      </c>
      <c r="B303" t="s">
        <v>464</v>
      </c>
      <c r="C303">
        <v>64.900000000000006</v>
      </c>
      <c r="D303">
        <v>64.7</v>
      </c>
      <c r="E303">
        <v>64</v>
      </c>
      <c r="F303">
        <v>64.5</v>
      </c>
      <c r="G303">
        <v>65.400000000000006</v>
      </c>
      <c r="H303" t="s">
        <v>348</v>
      </c>
      <c r="I303">
        <f>AVERAGE(Table_0__13[[#This Row],[Home]],Table_0__13[[#This Row],[Away]])</f>
        <v>64.95</v>
      </c>
    </row>
    <row r="304" spans="1:9" x14ac:dyDescent="0.25">
      <c r="A304">
        <v>303</v>
      </c>
      <c r="B304" t="s">
        <v>451</v>
      </c>
      <c r="C304">
        <v>64.8</v>
      </c>
      <c r="D304">
        <v>56.3</v>
      </c>
      <c r="E304">
        <v>64</v>
      </c>
      <c r="F304">
        <v>68.099999999999994</v>
      </c>
      <c r="G304">
        <v>62.8</v>
      </c>
      <c r="H304" t="s">
        <v>334</v>
      </c>
      <c r="I304">
        <f>AVERAGE(Table_0__13[[#This Row],[Home]],Table_0__13[[#This Row],[Away]])</f>
        <v>65.449999999999989</v>
      </c>
    </row>
    <row r="305" spans="1:9" x14ac:dyDescent="0.25">
      <c r="A305">
        <v>304</v>
      </c>
      <c r="B305" t="s">
        <v>476</v>
      </c>
      <c r="C305">
        <v>64.7</v>
      </c>
      <c r="D305">
        <v>73</v>
      </c>
      <c r="E305">
        <v>68</v>
      </c>
      <c r="F305">
        <v>67.3</v>
      </c>
      <c r="G305">
        <v>62.3</v>
      </c>
      <c r="H305" t="s">
        <v>69</v>
      </c>
      <c r="I305">
        <f>AVERAGE(Table_0__13[[#This Row],[Home]],Table_0__13[[#This Row],[Away]])</f>
        <v>64.8</v>
      </c>
    </row>
    <row r="306" spans="1:9" x14ac:dyDescent="0.25">
      <c r="A306">
        <v>305</v>
      </c>
      <c r="B306" t="s">
        <v>448</v>
      </c>
      <c r="C306">
        <v>64.599999999999994</v>
      </c>
      <c r="D306">
        <v>64</v>
      </c>
      <c r="E306">
        <v>61</v>
      </c>
      <c r="F306">
        <v>69.099999999999994</v>
      </c>
      <c r="G306">
        <v>60.4</v>
      </c>
      <c r="H306" t="s">
        <v>233</v>
      </c>
      <c r="I306">
        <f>AVERAGE(Table_0__13[[#This Row],[Home]],Table_0__13[[#This Row],[Away]])</f>
        <v>64.75</v>
      </c>
    </row>
    <row r="307" spans="1:9" x14ac:dyDescent="0.25">
      <c r="A307">
        <v>305</v>
      </c>
      <c r="B307" t="s">
        <v>455</v>
      </c>
      <c r="C307">
        <v>64.599999999999994</v>
      </c>
      <c r="D307">
        <v>67</v>
      </c>
      <c r="E307">
        <v>68</v>
      </c>
      <c r="F307">
        <v>64.2</v>
      </c>
      <c r="G307">
        <v>64.900000000000006</v>
      </c>
      <c r="H307" t="s">
        <v>126</v>
      </c>
      <c r="I307">
        <f>AVERAGE(Table_0__13[[#This Row],[Home]],Table_0__13[[#This Row],[Away]])</f>
        <v>64.550000000000011</v>
      </c>
    </row>
    <row r="308" spans="1:9" x14ac:dyDescent="0.25">
      <c r="A308">
        <v>307</v>
      </c>
      <c r="B308" t="s">
        <v>454</v>
      </c>
      <c r="C308">
        <v>64.5</v>
      </c>
      <c r="D308">
        <v>63.3</v>
      </c>
      <c r="E308">
        <v>61</v>
      </c>
      <c r="F308">
        <v>64.099999999999994</v>
      </c>
      <c r="G308">
        <v>64.8</v>
      </c>
      <c r="H308" t="s">
        <v>207</v>
      </c>
      <c r="I308">
        <f>AVERAGE(Table_0__13[[#This Row],[Home]],Table_0__13[[#This Row],[Away]])</f>
        <v>64.449999999999989</v>
      </c>
    </row>
    <row r="309" spans="1:9" x14ac:dyDescent="0.25">
      <c r="A309">
        <v>308</v>
      </c>
      <c r="B309" t="s">
        <v>456</v>
      </c>
      <c r="C309">
        <v>64.5</v>
      </c>
      <c r="D309">
        <v>61</v>
      </c>
      <c r="E309">
        <v>53</v>
      </c>
      <c r="F309">
        <v>63.9</v>
      </c>
      <c r="G309">
        <v>64.900000000000006</v>
      </c>
      <c r="H309" t="s">
        <v>174</v>
      </c>
      <c r="I309">
        <f>AVERAGE(Table_0__13[[#This Row],[Home]],Table_0__13[[#This Row],[Away]])</f>
        <v>64.400000000000006</v>
      </c>
    </row>
    <row r="310" spans="1:9" x14ac:dyDescent="0.25">
      <c r="A310">
        <v>309</v>
      </c>
      <c r="B310" t="s">
        <v>459</v>
      </c>
      <c r="C310">
        <v>64.5</v>
      </c>
      <c r="D310">
        <v>64.3</v>
      </c>
      <c r="E310">
        <v>69</v>
      </c>
      <c r="F310">
        <v>66.5</v>
      </c>
      <c r="G310">
        <v>62.6</v>
      </c>
      <c r="H310" t="s">
        <v>300</v>
      </c>
      <c r="I310">
        <f>AVERAGE(Table_0__13[[#This Row],[Home]],Table_0__13[[#This Row],[Away]])</f>
        <v>64.55</v>
      </c>
    </row>
    <row r="311" spans="1:9" x14ac:dyDescent="0.25">
      <c r="A311">
        <v>310</v>
      </c>
      <c r="B311" t="s">
        <v>468</v>
      </c>
      <c r="C311">
        <v>64.400000000000006</v>
      </c>
      <c r="D311">
        <v>70.7</v>
      </c>
      <c r="E311">
        <v>69</v>
      </c>
      <c r="F311">
        <v>67.5</v>
      </c>
      <c r="G311">
        <v>62.2</v>
      </c>
      <c r="H311" t="s">
        <v>418</v>
      </c>
      <c r="I311">
        <f>AVERAGE(Table_0__13[[#This Row],[Home]],Table_0__13[[#This Row],[Away]])</f>
        <v>64.849999999999994</v>
      </c>
    </row>
    <row r="312" spans="1:9" x14ac:dyDescent="0.25">
      <c r="A312">
        <v>311</v>
      </c>
      <c r="B312" t="s">
        <v>465</v>
      </c>
      <c r="C312">
        <v>64.3</v>
      </c>
      <c r="D312">
        <v>61</v>
      </c>
      <c r="E312">
        <v>61</v>
      </c>
      <c r="F312">
        <v>65.599999999999994</v>
      </c>
      <c r="G312">
        <v>63.2</v>
      </c>
      <c r="H312" t="s">
        <v>288</v>
      </c>
      <c r="I312">
        <f>AVERAGE(Table_0__13[[#This Row],[Home]],Table_0__13[[#This Row],[Away]])</f>
        <v>64.400000000000006</v>
      </c>
    </row>
    <row r="313" spans="1:9" x14ac:dyDescent="0.25">
      <c r="A313">
        <v>312</v>
      </c>
      <c r="B313" t="s">
        <v>462</v>
      </c>
      <c r="C313">
        <v>64.2</v>
      </c>
      <c r="D313">
        <v>68.3</v>
      </c>
      <c r="E313">
        <v>72</v>
      </c>
      <c r="F313">
        <v>70.400000000000006</v>
      </c>
      <c r="G313">
        <v>60</v>
      </c>
      <c r="H313" t="s">
        <v>463</v>
      </c>
      <c r="I313">
        <f>AVERAGE(Table_0__13[[#This Row],[Home]],Table_0__13[[#This Row],[Away]])</f>
        <v>65.2</v>
      </c>
    </row>
    <row r="314" spans="1:9" x14ac:dyDescent="0.25">
      <c r="A314">
        <v>313</v>
      </c>
      <c r="B314" t="s">
        <v>452</v>
      </c>
      <c r="C314">
        <v>64.2</v>
      </c>
      <c r="D314">
        <v>57.3</v>
      </c>
      <c r="E314">
        <v>69</v>
      </c>
      <c r="F314">
        <v>67.8</v>
      </c>
      <c r="G314">
        <v>61.1</v>
      </c>
      <c r="H314" t="s">
        <v>79</v>
      </c>
      <c r="I314">
        <f>AVERAGE(Table_0__13[[#This Row],[Home]],Table_0__13[[#This Row],[Away]])</f>
        <v>64.45</v>
      </c>
    </row>
    <row r="315" spans="1:9" x14ac:dyDescent="0.25">
      <c r="A315">
        <v>314</v>
      </c>
      <c r="B315" t="s">
        <v>478</v>
      </c>
      <c r="C315">
        <v>64.2</v>
      </c>
      <c r="D315">
        <v>71.3</v>
      </c>
      <c r="E315">
        <v>58</v>
      </c>
      <c r="F315">
        <v>64.099999999999994</v>
      </c>
      <c r="G315">
        <v>64.3</v>
      </c>
      <c r="H315" t="s">
        <v>479</v>
      </c>
      <c r="I315">
        <f>AVERAGE(Table_0__13[[#This Row],[Home]],Table_0__13[[#This Row],[Away]])</f>
        <v>64.199999999999989</v>
      </c>
    </row>
    <row r="316" spans="1:9" x14ac:dyDescent="0.25">
      <c r="A316">
        <v>315</v>
      </c>
      <c r="B316" t="s">
        <v>470</v>
      </c>
      <c r="C316">
        <v>64.2</v>
      </c>
      <c r="D316">
        <v>65.3</v>
      </c>
      <c r="E316">
        <v>72</v>
      </c>
      <c r="F316">
        <v>64.5</v>
      </c>
      <c r="G316">
        <v>63.9</v>
      </c>
      <c r="H316" t="s">
        <v>406</v>
      </c>
      <c r="I316">
        <f>AVERAGE(Table_0__13[[#This Row],[Home]],Table_0__13[[#This Row],[Away]])</f>
        <v>64.2</v>
      </c>
    </row>
    <row r="317" spans="1:9" x14ac:dyDescent="0.25">
      <c r="A317">
        <v>316</v>
      </c>
      <c r="B317" t="s">
        <v>471</v>
      </c>
      <c r="C317">
        <v>64.099999999999994</v>
      </c>
      <c r="D317">
        <v>57.7</v>
      </c>
      <c r="E317">
        <v>58</v>
      </c>
      <c r="F317">
        <v>67</v>
      </c>
      <c r="G317">
        <v>62.4</v>
      </c>
      <c r="H317" t="s">
        <v>472</v>
      </c>
      <c r="I317">
        <f>AVERAGE(Table_0__13[[#This Row],[Home]],Table_0__13[[#This Row],[Away]])</f>
        <v>64.7</v>
      </c>
    </row>
    <row r="318" spans="1:9" x14ac:dyDescent="0.25">
      <c r="A318">
        <v>317</v>
      </c>
      <c r="B318" t="s">
        <v>469</v>
      </c>
      <c r="C318">
        <v>64.099999999999994</v>
      </c>
      <c r="D318">
        <v>64</v>
      </c>
      <c r="E318">
        <v>62</v>
      </c>
      <c r="F318">
        <v>67</v>
      </c>
      <c r="G318">
        <v>62.1</v>
      </c>
      <c r="H318" t="s">
        <v>79</v>
      </c>
      <c r="I318">
        <f>AVERAGE(Table_0__13[[#This Row],[Home]],Table_0__13[[#This Row],[Away]])</f>
        <v>64.55</v>
      </c>
    </row>
    <row r="319" spans="1:9" x14ac:dyDescent="0.25">
      <c r="A319">
        <v>318</v>
      </c>
      <c r="B319" t="s">
        <v>466</v>
      </c>
      <c r="C319">
        <v>63.9</v>
      </c>
      <c r="D319">
        <v>63.7</v>
      </c>
      <c r="E319">
        <v>55</v>
      </c>
      <c r="F319">
        <v>60.9</v>
      </c>
      <c r="G319">
        <v>66.099999999999994</v>
      </c>
      <c r="H319" t="s">
        <v>467</v>
      </c>
      <c r="I319">
        <f>AVERAGE(Table_0__13[[#This Row],[Home]],Table_0__13[[#This Row],[Away]])</f>
        <v>63.5</v>
      </c>
    </row>
    <row r="320" spans="1:9" x14ac:dyDescent="0.25">
      <c r="A320">
        <v>319</v>
      </c>
      <c r="B320" t="s">
        <v>481</v>
      </c>
      <c r="C320">
        <v>63.9</v>
      </c>
      <c r="D320">
        <v>63</v>
      </c>
      <c r="E320">
        <v>69</v>
      </c>
      <c r="F320">
        <v>69</v>
      </c>
      <c r="G320">
        <v>61.2</v>
      </c>
      <c r="H320" t="s">
        <v>174</v>
      </c>
      <c r="I320">
        <f>AVERAGE(Table_0__13[[#This Row],[Home]],Table_0__13[[#This Row],[Away]])</f>
        <v>65.099999999999994</v>
      </c>
    </row>
    <row r="321" spans="1:9" x14ac:dyDescent="0.25">
      <c r="A321">
        <v>320</v>
      </c>
      <c r="B321" t="s">
        <v>474</v>
      </c>
      <c r="C321">
        <v>63.9</v>
      </c>
      <c r="D321">
        <v>75.7</v>
      </c>
      <c r="E321">
        <v>62</v>
      </c>
      <c r="F321">
        <v>67</v>
      </c>
      <c r="G321">
        <v>62.1</v>
      </c>
      <c r="H321" t="s">
        <v>475</v>
      </c>
      <c r="I321">
        <f>AVERAGE(Table_0__13[[#This Row],[Home]],Table_0__13[[#This Row],[Away]])</f>
        <v>64.55</v>
      </c>
    </row>
    <row r="322" spans="1:9" x14ac:dyDescent="0.25">
      <c r="A322">
        <v>321</v>
      </c>
      <c r="B322" t="s">
        <v>480</v>
      </c>
      <c r="C322">
        <v>63.7</v>
      </c>
      <c r="D322">
        <v>67.3</v>
      </c>
      <c r="E322">
        <v>52</v>
      </c>
      <c r="F322">
        <v>67.099999999999994</v>
      </c>
      <c r="G322">
        <v>60.6</v>
      </c>
      <c r="H322" t="s">
        <v>475</v>
      </c>
      <c r="I322">
        <f>AVERAGE(Table_0__13[[#This Row],[Home]],Table_0__13[[#This Row],[Away]])</f>
        <v>63.849999999999994</v>
      </c>
    </row>
    <row r="323" spans="1:9" x14ac:dyDescent="0.25">
      <c r="A323">
        <v>322</v>
      </c>
      <c r="B323" t="s">
        <v>477</v>
      </c>
      <c r="C323">
        <v>63.6</v>
      </c>
      <c r="D323">
        <v>70.3</v>
      </c>
      <c r="E323">
        <v>60</v>
      </c>
      <c r="F323">
        <v>66.599999999999994</v>
      </c>
      <c r="G323">
        <v>62.1</v>
      </c>
      <c r="H323" t="s">
        <v>112</v>
      </c>
      <c r="I323">
        <f>AVERAGE(Table_0__13[[#This Row],[Home]],Table_0__13[[#This Row],[Away]])</f>
        <v>64.349999999999994</v>
      </c>
    </row>
    <row r="324" spans="1:9" x14ac:dyDescent="0.25">
      <c r="A324">
        <v>323</v>
      </c>
      <c r="B324" t="s">
        <v>490</v>
      </c>
      <c r="C324">
        <v>63.6</v>
      </c>
      <c r="D324">
        <v>63.7</v>
      </c>
      <c r="E324">
        <v>56</v>
      </c>
      <c r="F324">
        <v>68.2</v>
      </c>
      <c r="G324">
        <v>61.1</v>
      </c>
      <c r="H324" t="s">
        <v>463</v>
      </c>
      <c r="I324">
        <f>AVERAGE(Table_0__13[[#This Row],[Home]],Table_0__13[[#This Row],[Away]])</f>
        <v>64.650000000000006</v>
      </c>
    </row>
    <row r="325" spans="1:9" x14ac:dyDescent="0.25">
      <c r="A325">
        <v>324</v>
      </c>
      <c r="B325" t="s">
        <v>482</v>
      </c>
      <c r="C325">
        <v>63.5</v>
      </c>
      <c r="D325">
        <v>66</v>
      </c>
      <c r="E325">
        <v>64</v>
      </c>
      <c r="F325">
        <v>65.599999999999994</v>
      </c>
      <c r="G325">
        <v>62.3</v>
      </c>
      <c r="H325" t="s">
        <v>371</v>
      </c>
      <c r="I325">
        <f>AVERAGE(Table_0__13[[#This Row],[Home]],Table_0__13[[#This Row],[Away]])</f>
        <v>63.949999999999996</v>
      </c>
    </row>
    <row r="326" spans="1:9" x14ac:dyDescent="0.25">
      <c r="A326">
        <v>325</v>
      </c>
      <c r="B326" t="s">
        <v>487</v>
      </c>
      <c r="C326">
        <v>63.2</v>
      </c>
      <c r="D326">
        <v>74</v>
      </c>
      <c r="E326">
        <v>77</v>
      </c>
      <c r="F326">
        <v>66.599999999999994</v>
      </c>
      <c r="G326">
        <v>61.4</v>
      </c>
      <c r="H326" t="s">
        <v>231</v>
      </c>
      <c r="I326">
        <f>AVERAGE(Table_0__13[[#This Row],[Home]],Table_0__13[[#This Row],[Away]])</f>
        <v>64</v>
      </c>
    </row>
    <row r="327" spans="1:9" x14ac:dyDescent="0.25">
      <c r="A327">
        <v>326</v>
      </c>
      <c r="B327" t="s">
        <v>483</v>
      </c>
      <c r="C327">
        <v>63.1</v>
      </c>
      <c r="D327">
        <v>54.3</v>
      </c>
      <c r="E327">
        <v>56</v>
      </c>
      <c r="F327">
        <v>66.8</v>
      </c>
      <c r="G327">
        <v>60.4</v>
      </c>
      <c r="H327" t="s">
        <v>149</v>
      </c>
      <c r="I327">
        <f>AVERAGE(Table_0__13[[#This Row],[Home]],Table_0__13[[#This Row],[Away]])</f>
        <v>63.599999999999994</v>
      </c>
    </row>
    <row r="328" spans="1:9" x14ac:dyDescent="0.25">
      <c r="A328">
        <v>327</v>
      </c>
      <c r="B328" t="s">
        <v>488</v>
      </c>
      <c r="C328">
        <v>63.1</v>
      </c>
      <c r="D328">
        <v>52.7</v>
      </c>
      <c r="E328">
        <v>63</v>
      </c>
      <c r="F328">
        <v>64.400000000000006</v>
      </c>
      <c r="G328">
        <v>62.2</v>
      </c>
      <c r="H328" t="s">
        <v>437</v>
      </c>
      <c r="I328">
        <f>AVERAGE(Table_0__13[[#This Row],[Home]],Table_0__13[[#This Row],[Away]])</f>
        <v>63.300000000000004</v>
      </c>
    </row>
    <row r="329" spans="1:9" x14ac:dyDescent="0.25">
      <c r="A329">
        <v>328</v>
      </c>
      <c r="B329" t="s">
        <v>489</v>
      </c>
      <c r="C329">
        <v>63.1</v>
      </c>
      <c r="D329">
        <v>64</v>
      </c>
      <c r="E329">
        <v>63</v>
      </c>
      <c r="F329">
        <v>63.3</v>
      </c>
      <c r="G329">
        <v>62.9</v>
      </c>
      <c r="H329" t="s">
        <v>343</v>
      </c>
      <c r="I329">
        <f>AVERAGE(Table_0__13[[#This Row],[Home]],Table_0__13[[#This Row],[Away]])</f>
        <v>63.099999999999994</v>
      </c>
    </row>
    <row r="330" spans="1:9" x14ac:dyDescent="0.25">
      <c r="A330">
        <v>329</v>
      </c>
      <c r="B330" t="s">
        <v>499</v>
      </c>
      <c r="C330">
        <v>63.1</v>
      </c>
      <c r="D330">
        <v>69.7</v>
      </c>
      <c r="E330">
        <v>61</v>
      </c>
      <c r="F330">
        <v>66</v>
      </c>
      <c r="G330">
        <v>60.3</v>
      </c>
      <c r="H330" t="s">
        <v>500</v>
      </c>
      <c r="I330">
        <f>AVERAGE(Table_0__13[[#This Row],[Home]],Table_0__13[[#This Row],[Away]])</f>
        <v>63.15</v>
      </c>
    </row>
    <row r="331" spans="1:9" x14ac:dyDescent="0.25">
      <c r="A331">
        <v>330</v>
      </c>
      <c r="B331" t="s">
        <v>486</v>
      </c>
      <c r="C331">
        <v>63.1</v>
      </c>
      <c r="D331">
        <v>54.7</v>
      </c>
      <c r="E331">
        <v>59</v>
      </c>
      <c r="F331">
        <v>66.3</v>
      </c>
      <c r="G331">
        <v>58.9</v>
      </c>
      <c r="H331" t="s">
        <v>435</v>
      </c>
      <c r="I331">
        <f>AVERAGE(Table_0__13[[#This Row],[Home]],Table_0__13[[#This Row],[Away]])</f>
        <v>62.599999999999994</v>
      </c>
    </row>
    <row r="332" spans="1:9" x14ac:dyDescent="0.25">
      <c r="A332">
        <v>331</v>
      </c>
      <c r="B332" t="s">
        <v>473</v>
      </c>
      <c r="C332">
        <v>62.8</v>
      </c>
      <c r="D332">
        <v>53.7</v>
      </c>
      <c r="E332">
        <v>42</v>
      </c>
      <c r="F332">
        <v>66.3</v>
      </c>
      <c r="G332">
        <v>61.3</v>
      </c>
      <c r="H332" t="s">
        <v>39</v>
      </c>
      <c r="I332">
        <f>AVERAGE(Table_0__13[[#This Row],[Home]],Table_0__13[[#This Row],[Away]])</f>
        <v>63.8</v>
      </c>
    </row>
    <row r="333" spans="1:9" x14ac:dyDescent="0.25">
      <c r="A333">
        <v>332</v>
      </c>
      <c r="B333" t="s">
        <v>496</v>
      </c>
      <c r="C333">
        <v>62.7</v>
      </c>
      <c r="D333">
        <v>64.3</v>
      </c>
      <c r="E333">
        <v>59</v>
      </c>
      <c r="F333">
        <v>64.8</v>
      </c>
      <c r="G333">
        <v>61.5</v>
      </c>
      <c r="H333" t="s">
        <v>281</v>
      </c>
      <c r="I333">
        <f>AVERAGE(Table_0__13[[#This Row],[Home]],Table_0__13[[#This Row],[Away]])</f>
        <v>63.15</v>
      </c>
    </row>
    <row r="334" spans="1:9" x14ac:dyDescent="0.25">
      <c r="A334">
        <v>333</v>
      </c>
      <c r="B334" t="s">
        <v>494</v>
      </c>
      <c r="C334">
        <v>62.6</v>
      </c>
      <c r="D334">
        <v>61</v>
      </c>
      <c r="E334">
        <v>51</v>
      </c>
      <c r="F334">
        <v>62.7</v>
      </c>
      <c r="G334">
        <v>62.6</v>
      </c>
      <c r="H334" t="s">
        <v>495</v>
      </c>
      <c r="I334">
        <f>AVERAGE(Table_0__13[[#This Row],[Home]],Table_0__13[[#This Row],[Away]])</f>
        <v>62.650000000000006</v>
      </c>
    </row>
    <row r="335" spans="1:9" x14ac:dyDescent="0.25">
      <c r="A335">
        <v>334</v>
      </c>
      <c r="B335" t="s">
        <v>503</v>
      </c>
      <c r="C335">
        <v>62.5</v>
      </c>
      <c r="D335">
        <v>76.3</v>
      </c>
      <c r="E335">
        <v>73</v>
      </c>
      <c r="F335">
        <v>63.3</v>
      </c>
      <c r="G335">
        <v>62.1</v>
      </c>
      <c r="H335" t="s">
        <v>39</v>
      </c>
      <c r="I335">
        <f>AVERAGE(Table_0__13[[#This Row],[Home]],Table_0__13[[#This Row],[Away]])</f>
        <v>62.7</v>
      </c>
    </row>
    <row r="336" spans="1:9" x14ac:dyDescent="0.25">
      <c r="A336">
        <v>335</v>
      </c>
      <c r="B336" t="s">
        <v>493</v>
      </c>
      <c r="C336">
        <v>62.5</v>
      </c>
      <c r="D336">
        <v>63</v>
      </c>
      <c r="E336">
        <v>59</v>
      </c>
      <c r="F336">
        <v>58.5</v>
      </c>
      <c r="G336">
        <v>66</v>
      </c>
      <c r="H336" t="s">
        <v>31</v>
      </c>
      <c r="I336">
        <f>AVERAGE(Table_0__13[[#This Row],[Home]],Table_0__13[[#This Row],[Away]])</f>
        <v>62.25</v>
      </c>
    </row>
    <row r="337" spans="1:9" x14ac:dyDescent="0.25">
      <c r="A337">
        <v>335</v>
      </c>
      <c r="B337" t="s">
        <v>492</v>
      </c>
      <c r="C337">
        <v>62.5</v>
      </c>
      <c r="D337">
        <v>57.7</v>
      </c>
      <c r="E337">
        <v>67</v>
      </c>
      <c r="F337">
        <v>61.1</v>
      </c>
      <c r="G337">
        <v>63.9</v>
      </c>
      <c r="H337" t="s">
        <v>149</v>
      </c>
      <c r="I337">
        <f>AVERAGE(Table_0__13[[#This Row],[Home]],Table_0__13[[#This Row],[Away]])</f>
        <v>62.5</v>
      </c>
    </row>
    <row r="338" spans="1:9" x14ac:dyDescent="0.25">
      <c r="A338">
        <v>337</v>
      </c>
      <c r="B338" t="s">
        <v>484</v>
      </c>
      <c r="C338">
        <v>62.4</v>
      </c>
      <c r="D338">
        <v>60.7</v>
      </c>
      <c r="E338">
        <v>51</v>
      </c>
      <c r="F338">
        <v>62.9</v>
      </c>
      <c r="G338">
        <v>61.9</v>
      </c>
      <c r="H338" t="s">
        <v>485</v>
      </c>
      <c r="I338">
        <f>AVERAGE(Table_0__13[[#This Row],[Home]],Table_0__13[[#This Row],[Away]])</f>
        <v>62.4</v>
      </c>
    </row>
    <row r="339" spans="1:9" x14ac:dyDescent="0.25">
      <c r="A339">
        <v>338</v>
      </c>
      <c r="B339" t="s">
        <v>491</v>
      </c>
      <c r="C339">
        <v>62.4</v>
      </c>
      <c r="D339">
        <v>64</v>
      </c>
      <c r="E339">
        <v>52</v>
      </c>
      <c r="F339">
        <v>66.8</v>
      </c>
      <c r="G339">
        <v>59.5</v>
      </c>
      <c r="H339" t="s">
        <v>390</v>
      </c>
      <c r="I339">
        <f>AVERAGE(Table_0__13[[#This Row],[Home]],Table_0__13[[#This Row],[Away]])</f>
        <v>63.15</v>
      </c>
    </row>
    <row r="340" spans="1:9" x14ac:dyDescent="0.25">
      <c r="A340">
        <v>339</v>
      </c>
      <c r="B340" t="s">
        <v>497</v>
      </c>
      <c r="C340">
        <v>62.1</v>
      </c>
      <c r="D340">
        <v>55.3</v>
      </c>
      <c r="E340">
        <v>47</v>
      </c>
      <c r="F340">
        <v>66.099999999999994</v>
      </c>
      <c r="G340">
        <v>59</v>
      </c>
      <c r="H340" t="s">
        <v>498</v>
      </c>
      <c r="I340">
        <f>AVERAGE(Table_0__13[[#This Row],[Home]],Table_0__13[[#This Row],[Away]])</f>
        <v>62.55</v>
      </c>
    </row>
    <row r="341" spans="1:9" x14ac:dyDescent="0.25">
      <c r="A341">
        <v>340</v>
      </c>
      <c r="B341" t="s">
        <v>502</v>
      </c>
      <c r="C341">
        <v>61.8</v>
      </c>
      <c r="D341">
        <v>51.3</v>
      </c>
      <c r="E341">
        <v>49</v>
      </c>
      <c r="F341">
        <v>62.9</v>
      </c>
      <c r="G341">
        <v>61.2</v>
      </c>
      <c r="H341" t="s">
        <v>226</v>
      </c>
      <c r="I341">
        <f>AVERAGE(Table_0__13[[#This Row],[Home]],Table_0__13[[#This Row],[Away]])</f>
        <v>62.05</v>
      </c>
    </row>
    <row r="342" spans="1:9" x14ac:dyDescent="0.25">
      <c r="A342">
        <v>341</v>
      </c>
      <c r="B342" t="s">
        <v>506</v>
      </c>
      <c r="C342">
        <v>61.8</v>
      </c>
      <c r="D342">
        <v>66.3</v>
      </c>
      <c r="E342">
        <v>71</v>
      </c>
      <c r="F342">
        <v>70.099999999999994</v>
      </c>
      <c r="G342">
        <v>56.9</v>
      </c>
      <c r="H342" t="s">
        <v>467</v>
      </c>
      <c r="I342">
        <f>AVERAGE(Table_0__13[[#This Row],[Home]],Table_0__13[[#This Row],[Away]])</f>
        <v>63.5</v>
      </c>
    </row>
    <row r="343" spans="1:9" x14ac:dyDescent="0.25">
      <c r="A343">
        <v>342</v>
      </c>
      <c r="B343" t="s">
        <v>504</v>
      </c>
      <c r="C343">
        <v>61.8</v>
      </c>
      <c r="D343">
        <v>60</v>
      </c>
      <c r="E343">
        <v>61</v>
      </c>
      <c r="F343">
        <v>64.099999999999994</v>
      </c>
      <c r="G343">
        <v>60.3</v>
      </c>
      <c r="H343" t="s">
        <v>426</v>
      </c>
      <c r="I343">
        <f>AVERAGE(Table_0__13[[#This Row],[Home]],Table_0__13[[#This Row],[Away]])</f>
        <v>62.199999999999996</v>
      </c>
    </row>
    <row r="344" spans="1:9" x14ac:dyDescent="0.25">
      <c r="A344">
        <v>343</v>
      </c>
      <c r="B344" t="s">
        <v>507</v>
      </c>
      <c r="C344">
        <v>61.8</v>
      </c>
      <c r="D344">
        <v>57.3</v>
      </c>
      <c r="E344">
        <v>59</v>
      </c>
      <c r="F344">
        <v>66.5</v>
      </c>
      <c r="G344">
        <v>59.3</v>
      </c>
      <c r="H344" t="s">
        <v>406</v>
      </c>
      <c r="I344">
        <f>AVERAGE(Table_0__13[[#This Row],[Home]],Table_0__13[[#This Row],[Away]])</f>
        <v>62.9</v>
      </c>
    </row>
    <row r="345" spans="1:9" x14ac:dyDescent="0.25">
      <c r="A345">
        <v>344</v>
      </c>
      <c r="B345" t="s">
        <v>501</v>
      </c>
      <c r="C345">
        <v>61.5</v>
      </c>
      <c r="D345">
        <v>52</v>
      </c>
      <c r="E345">
        <v>46</v>
      </c>
      <c r="F345">
        <v>63.4</v>
      </c>
      <c r="G345">
        <v>58.8</v>
      </c>
      <c r="H345" t="s">
        <v>177</v>
      </c>
      <c r="I345">
        <f>AVERAGE(Table_0__13[[#This Row],[Home]],Table_0__13[[#This Row],[Away]])</f>
        <v>61.099999999999994</v>
      </c>
    </row>
    <row r="346" spans="1:9" x14ac:dyDescent="0.25">
      <c r="A346">
        <v>345</v>
      </c>
      <c r="B346" t="s">
        <v>505</v>
      </c>
      <c r="C346">
        <v>61.4</v>
      </c>
      <c r="D346">
        <v>58</v>
      </c>
      <c r="E346">
        <v>64</v>
      </c>
      <c r="F346">
        <v>70.8</v>
      </c>
      <c r="G346">
        <v>56.8</v>
      </c>
      <c r="H346" t="s">
        <v>358</v>
      </c>
      <c r="I346">
        <f>AVERAGE(Table_0__13[[#This Row],[Home]],Table_0__13[[#This Row],[Away]])</f>
        <v>63.8</v>
      </c>
    </row>
    <row r="347" spans="1:9" x14ac:dyDescent="0.25">
      <c r="A347">
        <v>346</v>
      </c>
      <c r="B347" t="s">
        <v>508</v>
      </c>
      <c r="C347">
        <v>61.2</v>
      </c>
      <c r="D347">
        <v>68.7</v>
      </c>
      <c r="E347">
        <v>62</v>
      </c>
      <c r="F347">
        <v>63.6</v>
      </c>
      <c r="G347">
        <v>59.5</v>
      </c>
      <c r="H347" t="s">
        <v>158</v>
      </c>
      <c r="I347">
        <f>AVERAGE(Table_0__13[[#This Row],[Home]],Table_0__13[[#This Row],[Away]])</f>
        <v>61.55</v>
      </c>
    </row>
    <row r="348" spans="1:9" x14ac:dyDescent="0.25">
      <c r="A348">
        <v>347</v>
      </c>
      <c r="B348" t="s">
        <v>511</v>
      </c>
      <c r="C348">
        <v>61</v>
      </c>
      <c r="D348">
        <v>71</v>
      </c>
      <c r="E348">
        <v>50</v>
      </c>
      <c r="F348">
        <v>67.599999999999994</v>
      </c>
      <c r="G348">
        <v>58.1</v>
      </c>
      <c r="H348" t="s">
        <v>270</v>
      </c>
      <c r="I348">
        <f>AVERAGE(Table_0__13[[#This Row],[Home]],Table_0__13[[#This Row],[Away]])</f>
        <v>62.849999999999994</v>
      </c>
    </row>
    <row r="349" spans="1:9" x14ac:dyDescent="0.25">
      <c r="A349">
        <v>348</v>
      </c>
      <c r="B349" t="s">
        <v>510</v>
      </c>
      <c r="C349">
        <v>60.9</v>
      </c>
      <c r="D349">
        <v>75.3</v>
      </c>
      <c r="E349">
        <v>72</v>
      </c>
      <c r="F349">
        <v>62.8</v>
      </c>
      <c r="G349">
        <v>59.4</v>
      </c>
      <c r="H349" t="s">
        <v>179</v>
      </c>
      <c r="I349">
        <f>AVERAGE(Table_0__13[[#This Row],[Home]],Table_0__13[[#This Row],[Away]])</f>
        <v>61.099999999999994</v>
      </c>
    </row>
    <row r="350" spans="1:9" x14ac:dyDescent="0.25">
      <c r="A350">
        <v>349</v>
      </c>
      <c r="B350" t="s">
        <v>514</v>
      </c>
      <c r="C350">
        <v>60.9</v>
      </c>
      <c r="D350">
        <v>59.3</v>
      </c>
      <c r="E350">
        <v>66</v>
      </c>
      <c r="F350">
        <v>63.6</v>
      </c>
      <c r="G350">
        <v>59.6</v>
      </c>
      <c r="H350" t="s">
        <v>170</v>
      </c>
      <c r="I350">
        <f>AVERAGE(Table_0__13[[#This Row],[Home]],Table_0__13[[#This Row],[Away]])</f>
        <v>61.6</v>
      </c>
    </row>
    <row r="351" spans="1:9" x14ac:dyDescent="0.25">
      <c r="A351">
        <v>350</v>
      </c>
      <c r="B351" t="s">
        <v>512</v>
      </c>
      <c r="C351">
        <v>60.7</v>
      </c>
      <c r="D351">
        <v>67.7</v>
      </c>
      <c r="E351">
        <v>56</v>
      </c>
      <c r="F351">
        <v>60.4</v>
      </c>
      <c r="G351">
        <v>61</v>
      </c>
      <c r="H351" t="s">
        <v>513</v>
      </c>
      <c r="I351">
        <f>AVERAGE(Table_0__13[[#This Row],[Home]],Table_0__13[[#This Row],[Away]])</f>
        <v>60.7</v>
      </c>
    </row>
    <row r="352" spans="1:9" x14ac:dyDescent="0.25">
      <c r="A352">
        <v>351</v>
      </c>
      <c r="B352" t="s">
        <v>515</v>
      </c>
      <c r="C352">
        <v>60.6</v>
      </c>
      <c r="D352">
        <v>64</v>
      </c>
      <c r="E352">
        <v>66</v>
      </c>
      <c r="F352">
        <v>58.9</v>
      </c>
      <c r="G352">
        <v>61.7</v>
      </c>
      <c r="H352" t="s">
        <v>265</v>
      </c>
      <c r="I352">
        <f>AVERAGE(Table_0__13[[#This Row],[Home]],Table_0__13[[#This Row],[Away]])</f>
        <v>60.3</v>
      </c>
    </row>
    <row r="353" spans="1:9" x14ac:dyDescent="0.25">
      <c r="A353">
        <v>352</v>
      </c>
      <c r="B353" t="s">
        <v>509</v>
      </c>
      <c r="C353">
        <v>60.6</v>
      </c>
      <c r="D353">
        <v>56</v>
      </c>
      <c r="E353">
        <v>45</v>
      </c>
      <c r="F353">
        <v>63.7</v>
      </c>
      <c r="G353">
        <v>57.9</v>
      </c>
      <c r="H353" t="s">
        <v>100</v>
      </c>
      <c r="I353">
        <f>AVERAGE(Table_0__13[[#This Row],[Home]],Table_0__13[[#This Row],[Away]])</f>
        <v>60.8</v>
      </c>
    </row>
    <row r="354" spans="1:9" x14ac:dyDescent="0.25">
      <c r="A354">
        <v>353</v>
      </c>
      <c r="B354" t="s">
        <v>516</v>
      </c>
      <c r="C354">
        <v>60.6</v>
      </c>
      <c r="D354">
        <v>66</v>
      </c>
      <c r="E354">
        <v>53</v>
      </c>
      <c r="F354">
        <v>64.5</v>
      </c>
      <c r="G354">
        <v>58.2</v>
      </c>
      <c r="H354" t="s">
        <v>517</v>
      </c>
      <c r="I354">
        <f>AVERAGE(Table_0__13[[#This Row],[Home]],Table_0__13[[#This Row],[Away]])</f>
        <v>61.35</v>
      </c>
    </row>
    <row r="355" spans="1:9" x14ac:dyDescent="0.25">
      <c r="A355">
        <v>354</v>
      </c>
      <c r="B355" t="s">
        <v>518</v>
      </c>
      <c r="C355">
        <v>59</v>
      </c>
      <c r="D355">
        <v>59.7</v>
      </c>
      <c r="E355">
        <v>56</v>
      </c>
      <c r="F355">
        <v>61.2</v>
      </c>
      <c r="G355">
        <v>57.3</v>
      </c>
      <c r="H355" t="s">
        <v>519</v>
      </c>
      <c r="I355">
        <f>AVERAGE(Table_0__13[[#This Row],[Home]],Table_0__13[[#This Row],[Away]])</f>
        <v>59.25</v>
      </c>
    </row>
    <row r="356" spans="1:9" x14ac:dyDescent="0.25">
      <c r="A356">
        <v>355</v>
      </c>
      <c r="B356" t="s">
        <v>520</v>
      </c>
      <c r="C356">
        <v>58.8</v>
      </c>
      <c r="D356">
        <v>56.3</v>
      </c>
      <c r="E356">
        <v>59</v>
      </c>
      <c r="F356">
        <v>58.8</v>
      </c>
      <c r="G356">
        <v>58.9</v>
      </c>
      <c r="H356" t="s">
        <v>437</v>
      </c>
      <c r="I356">
        <f>AVERAGE(Table_0__13[[#This Row],[Home]],Table_0__13[[#This Row],[Away]])</f>
        <v>58.849999999999994</v>
      </c>
    </row>
    <row r="357" spans="1:9" x14ac:dyDescent="0.25">
      <c r="A357">
        <v>356</v>
      </c>
      <c r="B357" t="s">
        <v>521</v>
      </c>
      <c r="C357">
        <v>57.5</v>
      </c>
      <c r="D357">
        <v>56.3</v>
      </c>
      <c r="E357">
        <v>58</v>
      </c>
      <c r="F357">
        <v>59.2</v>
      </c>
      <c r="G357">
        <v>55.6</v>
      </c>
      <c r="H357" t="s">
        <v>522</v>
      </c>
      <c r="I357">
        <f>AVERAGE(Table_0__13[[#This Row],[Home]],Table_0__13[[#This Row],[Away]])</f>
        <v>57.400000000000006</v>
      </c>
    </row>
    <row r="358" spans="1:9" x14ac:dyDescent="0.25">
      <c r="A358">
        <v>357</v>
      </c>
      <c r="B358" t="s">
        <v>523</v>
      </c>
      <c r="C358">
        <v>54</v>
      </c>
      <c r="D358">
        <v>50</v>
      </c>
      <c r="E358">
        <v>52</v>
      </c>
      <c r="F358">
        <v>57</v>
      </c>
      <c r="G358">
        <v>52.3</v>
      </c>
      <c r="H358" t="s">
        <v>226</v>
      </c>
      <c r="I358">
        <f>AVERAGE(Table_0__13[[#This Row],[Home]],Table_0__13[[#This Row],[Away]])</f>
        <v>54.65</v>
      </c>
    </row>
    <row r="359" spans="1:9" x14ac:dyDescent="0.25">
      <c r="A359">
        <v>358</v>
      </c>
      <c r="B359" t="s">
        <v>524</v>
      </c>
      <c r="C359">
        <v>51.3</v>
      </c>
      <c r="D359">
        <v>51</v>
      </c>
      <c r="E359">
        <v>58</v>
      </c>
      <c r="F359">
        <v>49.7</v>
      </c>
      <c r="G359">
        <v>52.4</v>
      </c>
      <c r="H359" t="s">
        <v>177</v>
      </c>
      <c r="I359">
        <f>AVERAGE(Table_0__13[[#This Row],[Home]],Table_0__13[[#This Row],[Away]])</f>
        <v>51.05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78CC-9E12-4E70-A854-352086A67317}">
  <dimension ref="A1:H36"/>
  <sheetViews>
    <sheetView topLeftCell="A14" workbookViewId="0">
      <selection activeCell="J29" sqref="J2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44878</v>
      </c>
      <c r="B2" t="s">
        <v>509</v>
      </c>
      <c r="C2" t="s">
        <v>726</v>
      </c>
      <c r="D2" t="s">
        <v>5</v>
      </c>
      <c r="E2" t="s">
        <v>608</v>
      </c>
      <c r="F2" t="s">
        <v>588</v>
      </c>
      <c r="H2" t="e">
        <f>INT(LEFT(_11_NOTRE_DAME[[#This Row],[Result]],FIND("-",_11_NOTRE_DAME[[#This Row],[Result]])-1))</f>
        <v>#VALUE!</v>
      </c>
    </row>
    <row r="3" spans="1:8" x14ac:dyDescent="0.25">
      <c r="A3" s="3">
        <v>44881</v>
      </c>
      <c r="B3" t="s">
        <v>382</v>
      </c>
      <c r="C3" t="s">
        <v>889</v>
      </c>
      <c r="D3" t="s">
        <v>5</v>
      </c>
      <c r="E3" t="s">
        <v>611</v>
      </c>
      <c r="F3" t="s">
        <v>588</v>
      </c>
      <c r="H3" t="e">
        <f>INT(LEFT(_11_NOTRE_DAME[[#This Row],[Result]],FIND("-",_11_NOTRE_DAME[[#This Row],[Result]])-1))</f>
        <v>#VALUE!</v>
      </c>
    </row>
    <row r="4" spans="1:8" x14ac:dyDescent="0.25">
      <c r="A4" s="3">
        <v>44887</v>
      </c>
      <c r="B4" t="s">
        <v>320</v>
      </c>
      <c r="C4" t="s">
        <v>965</v>
      </c>
      <c r="D4" t="s">
        <v>661</v>
      </c>
      <c r="E4" t="s">
        <v>614</v>
      </c>
      <c r="F4" t="s">
        <v>588</v>
      </c>
      <c r="H4" t="e">
        <f>INT(LEFT(_11_NOTRE_DAME[[#This Row],[Result]],FIND("-",_11_NOTRE_DAME[[#This Row],[Result]])-1))</f>
        <v>#VALUE!</v>
      </c>
    </row>
    <row r="5" spans="1:8" x14ac:dyDescent="0.25">
      <c r="A5" s="3">
        <v>44888</v>
      </c>
      <c r="B5" t="s">
        <v>1860</v>
      </c>
      <c r="C5" t="s">
        <v>2135</v>
      </c>
      <c r="D5" t="s">
        <v>661</v>
      </c>
      <c r="E5" t="s">
        <v>659</v>
      </c>
      <c r="F5" t="s">
        <v>588</v>
      </c>
      <c r="H5" t="e">
        <f>INT(LEFT(_11_NOTRE_DAME[[#This Row],[Result]],FIND("-",_11_NOTRE_DAME[[#This Row],[Result]])-1))</f>
        <v>#VALUE!</v>
      </c>
    </row>
    <row r="6" spans="1:8" x14ac:dyDescent="0.25">
      <c r="A6" s="3">
        <v>44889</v>
      </c>
      <c r="B6" t="s">
        <v>212</v>
      </c>
      <c r="C6" t="s">
        <v>816</v>
      </c>
      <c r="D6" t="s">
        <v>661</v>
      </c>
      <c r="E6" t="s">
        <v>595</v>
      </c>
      <c r="F6" t="s">
        <v>588</v>
      </c>
      <c r="H6" t="e">
        <f>INT(LEFT(_11_NOTRE_DAME[[#This Row],[Result]],FIND("-",_11_NOTRE_DAME[[#This Row],[Result]])-1))</f>
        <v>#VALUE!</v>
      </c>
    </row>
    <row r="7" spans="1:8" x14ac:dyDescent="0.25">
      <c r="A7" s="3">
        <v>44894</v>
      </c>
      <c r="B7" t="s">
        <v>80</v>
      </c>
      <c r="C7" t="s">
        <v>807</v>
      </c>
      <c r="D7" t="s">
        <v>6</v>
      </c>
      <c r="E7" t="s">
        <v>801</v>
      </c>
      <c r="F7" t="s">
        <v>588</v>
      </c>
      <c r="H7" t="e">
        <f>INT(LEFT(_11_NOTRE_DAME[[#This Row],[Result]],FIND("-",_11_NOTRE_DAME[[#This Row],[Result]])-1))</f>
        <v>#VALUE!</v>
      </c>
    </row>
    <row r="8" spans="1:8" x14ac:dyDescent="0.25">
      <c r="A8" s="3">
        <v>44898</v>
      </c>
      <c r="B8" t="s">
        <v>427</v>
      </c>
      <c r="C8" t="s">
        <v>1848</v>
      </c>
      <c r="D8" t="s">
        <v>6</v>
      </c>
      <c r="E8" t="s">
        <v>706</v>
      </c>
      <c r="F8" t="s">
        <v>587</v>
      </c>
      <c r="H8" t="e">
        <f>INT(LEFT(_11_NOTRE_DAME[[#This Row],[Result]],FIND("-",_11_NOTRE_DAME[[#This Row],[Result]])-1))</f>
        <v>#VALUE!</v>
      </c>
    </row>
    <row r="9" spans="1:8" x14ac:dyDescent="0.25">
      <c r="A9" s="3">
        <v>44906</v>
      </c>
      <c r="B9" t="s">
        <v>22</v>
      </c>
      <c r="C9" t="s">
        <v>1662</v>
      </c>
      <c r="D9" t="s">
        <v>5</v>
      </c>
      <c r="E9" t="s">
        <v>730</v>
      </c>
      <c r="F9" t="s">
        <v>587</v>
      </c>
      <c r="H9" t="e">
        <f>INT(LEFT(_11_NOTRE_DAME[[#This Row],[Result]],FIND("-",_11_NOTRE_DAME[[#This Row],[Result]])-1))</f>
        <v>#VALUE!</v>
      </c>
    </row>
    <row r="10" spans="1:8" x14ac:dyDescent="0.25">
      <c r="A10" s="3">
        <v>44913</v>
      </c>
      <c r="B10" t="s">
        <v>239</v>
      </c>
      <c r="C10" t="s">
        <v>1850</v>
      </c>
      <c r="D10" t="s">
        <v>661</v>
      </c>
      <c r="E10" t="s">
        <v>630</v>
      </c>
      <c r="F10" t="s">
        <v>587</v>
      </c>
      <c r="H10" t="e">
        <f>INT(LEFT(_11_NOTRE_DAME[[#This Row],[Result]],FIND("-",_11_NOTRE_DAME[[#This Row],[Result]])-1))</f>
        <v>#VALUE!</v>
      </c>
    </row>
    <row r="11" spans="1:8" x14ac:dyDescent="0.25">
      <c r="A11" s="3">
        <v>44915</v>
      </c>
      <c r="B11" t="s">
        <v>444</v>
      </c>
      <c r="C11" t="s">
        <v>2433</v>
      </c>
      <c r="D11" t="s">
        <v>5</v>
      </c>
      <c r="E11" t="s">
        <v>633</v>
      </c>
      <c r="F11" t="s">
        <v>587</v>
      </c>
      <c r="H11" t="e">
        <f>INT(LEFT(_11_NOTRE_DAME[[#This Row],[Result]],FIND("-",_11_NOTRE_DAME[[#This Row],[Result]])-1))</f>
        <v>#VALUE!</v>
      </c>
    </row>
    <row r="12" spans="1:8" x14ac:dyDescent="0.25">
      <c r="A12" s="3">
        <v>44917</v>
      </c>
      <c r="B12" t="s">
        <v>150</v>
      </c>
      <c r="C12" t="s">
        <v>1523</v>
      </c>
      <c r="D12" t="s">
        <v>5</v>
      </c>
      <c r="E12" t="s">
        <v>636</v>
      </c>
      <c r="F12" t="s">
        <v>587</v>
      </c>
      <c r="H12" t="e">
        <f>INT(LEFT(_11_NOTRE_DAME[[#This Row],[Result]],FIND("-",_11_NOTRE_DAME[[#This Row],[Result]])-1))</f>
        <v>#VALUE!</v>
      </c>
    </row>
    <row r="13" spans="1:8" x14ac:dyDescent="0.25">
      <c r="A13" s="3">
        <v>44923</v>
      </c>
      <c r="B13" t="s">
        <v>501</v>
      </c>
      <c r="C13" t="s">
        <v>1578</v>
      </c>
      <c r="D13" t="s">
        <v>6</v>
      </c>
      <c r="E13" t="s">
        <v>639</v>
      </c>
      <c r="F13" t="s">
        <v>703</v>
      </c>
      <c r="H13" t="e">
        <f>INT(LEFT(_11_NOTRE_DAME[[#This Row],[Result]],FIND("-",_11_NOTRE_DAME[[#This Row],[Result]])-1))</f>
        <v>#VALUE!</v>
      </c>
    </row>
    <row r="14" spans="1:8" x14ac:dyDescent="0.25">
      <c r="A14" s="3">
        <v>44566</v>
      </c>
      <c r="B14" t="s">
        <v>46</v>
      </c>
      <c r="C14" t="s">
        <v>1258</v>
      </c>
      <c r="D14" t="s">
        <v>5</v>
      </c>
      <c r="E14" t="s">
        <v>642</v>
      </c>
      <c r="F14" t="s">
        <v>614</v>
      </c>
      <c r="H14" t="e">
        <f>INT(LEFT(_11_NOTRE_DAME[[#This Row],[Result]],FIND("-",_11_NOTRE_DAME[[#This Row],[Result]])-1))</f>
        <v>#VALUE!</v>
      </c>
    </row>
    <row r="15" spans="1:8" x14ac:dyDescent="0.25">
      <c r="A15" s="3">
        <v>44569</v>
      </c>
      <c r="B15" t="s">
        <v>409</v>
      </c>
      <c r="C15" t="s">
        <v>906</v>
      </c>
      <c r="D15" t="s">
        <v>6</v>
      </c>
      <c r="E15" t="s">
        <v>673</v>
      </c>
      <c r="F15" t="s">
        <v>659</v>
      </c>
      <c r="H15" t="e">
        <f>INT(LEFT(_11_NOTRE_DAME[[#This Row],[Result]],FIND("-",_11_NOTRE_DAME[[#This Row],[Result]])-1))</f>
        <v>#VALUE!</v>
      </c>
    </row>
    <row r="16" spans="1:8" x14ac:dyDescent="0.25">
      <c r="A16" s="3">
        <v>44573</v>
      </c>
      <c r="B16" t="s">
        <v>227</v>
      </c>
      <c r="C16" t="s">
        <v>1453</v>
      </c>
      <c r="D16" t="s">
        <v>5</v>
      </c>
      <c r="E16" t="s">
        <v>999</v>
      </c>
      <c r="F16" t="s">
        <v>662</v>
      </c>
      <c r="H16" t="e">
        <f>INT(LEFT(_11_NOTRE_DAME[[#This Row],[Result]],FIND("-",_11_NOTRE_DAME[[#This Row],[Result]])-1))</f>
        <v>#VALUE!</v>
      </c>
    </row>
    <row r="17" spans="1:8" x14ac:dyDescent="0.25">
      <c r="A17" s="3">
        <v>44576</v>
      </c>
      <c r="B17" t="s">
        <v>294</v>
      </c>
      <c r="C17" t="s">
        <v>2434</v>
      </c>
      <c r="D17" t="s">
        <v>6</v>
      </c>
      <c r="E17" t="s">
        <v>676</v>
      </c>
      <c r="F17" t="s">
        <v>596</v>
      </c>
      <c r="H17" t="e">
        <f>INT(LEFT(_11_NOTRE_DAME[[#This Row],[Result]],FIND("-",_11_NOTRE_DAME[[#This Row],[Result]])-1))</f>
        <v>#VALUE!</v>
      </c>
    </row>
    <row r="18" spans="1:8" x14ac:dyDescent="0.25">
      <c r="A18" s="3">
        <v>44578</v>
      </c>
      <c r="B18" t="s">
        <v>125</v>
      </c>
      <c r="C18" t="s">
        <v>1427</v>
      </c>
      <c r="D18" t="s">
        <v>6</v>
      </c>
      <c r="E18" t="s">
        <v>620</v>
      </c>
      <c r="F18" t="s">
        <v>596</v>
      </c>
      <c r="H18" t="e">
        <f>INT(LEFT(_11_NOTRE_DAME[[#This Row],[Result]],FIND("-",_11_NOTRE_DAME[[#This Row],[Result]])-1))</f>
        <v>#VALUE!</v>
      </c>
    </row>
    <row r="19" spans="1:8" x14ac:dyDescent="0.25">
      <c r="A19" s="3">
        <v>44583</v>
      </c>
      <c r="B19" t="s">
        <v>387</v>
      </c>
      <c r="C19" t="s">
        <v>1357</v>
      </c>
      <c r="D19" t="s">
        <v>6</v>
      </c>
      <c r="E19" t="s">
        <v>677</v>
      </c>
      <c r="F19" t="s">
        <v>598</v>
      </c>
      <c r="H19" t="e">
        <f>INT(LEFT(_11_NOTRE_DAME[[#This Row],[Result]],FIND("-",_11_NOTRE_DAME[[#This Row],[Result]])-1))</f>
        <v>#VALUE!</v>
      </c>
    </row>
    <row r="20" spans="1:8" x14ac:dyDescent="0.25">
      <c r="A20" s="3">
        <v>44587</v>
      </c>
      <c r="B20" t="s">
        <v>181</v>
      </c>
      <c r="C20" t="s">
        <v>1407</v>
      </c>
      <c r="D20" t="s">
        <v>5</v>
      </c>
      <c r="E20" t="s">
        <v>679</v>
      </c>
      <c r="F20" t="s">
        <v>600</v>
      </c>
      <c r="H20" t="e">
        <f>INT(LEFT(_11_NOTRE_DAME[[#This Row],[Result]],FIND("-",_11_NOTRE_DAME[[#This Row],[Result]])-1))</f>
        <v>#VALUE!</v>
      </c>
    </row>
    <row r="21" spans="1:8" x14ac:dyDescent="0.25">
      <c r="A21" s="3">
        <v>44590</v>
      </c>
      <c r="B21" t="s">
        <v>484</v>
      </c>
      <c r="C21" t="s">
        <v>1401</v>
      </c>
      <c r="D21" t="s">
        <v>5</v>
      </c>
      <c r="E21" t="s">
        <v>681</v>
      </c>
      <c r="F21" t="s">
        <v>602</v>
      </c>
      <c r="H21" t="e">
        <f>INT(LEFT(_11_NOTRE_DAME[[#This Row],[Result]],FIND("-",_11_NOTRE_DAME[[#This Row],[Result]])-1))</f>
        <v>#VALUE!</v>
      </c>
    </row>
    <row r="22" spans="1:8" x14ac:dyDescent="0.25">
      <c r="A22" s="3">
        <v>44592</v>
      </c>
      <c r="B22" t="s">
        <v>24</v>
      </c>
      <c r="C22" t="s">
        <v>2435</v>
      </c>
      <c r="D22" t="s">
        <v>5</v>
      </c>
      <c r="E22" t="s">
        <v>632</v>
      </c>
      <c r="F22" t="s">
        <v>684</v>
      </c>
      <c r="H22" t="e">
        <f>INT(LEFT(_11_NOTRE_DAME[[#This Row],[Result]],FIND("-",_11_NOTRE_DAME[[#This Row],[Result]])-1))</f>
        <v>#VALUE!</v>
      </c>
    </row>
    <row r="23" spans="1:8" x14ac:dyDescent="0.25">
      <c r="A23" s="3">
        <v>44594</v>
      </c>
      <c r="B23" t="s">
        <v>111</v>
      </c>
      <c r="C23" t="s">
        <v>1348</v>
      </c>
      <c r="D23" t="s">
        <v>6</v>
      </c>
      <c r="E23" t="s">
        <v>635</v>
      </c>
      <c r="F23" t="s">
        <v>669</v>
      </c>
      <c r="H23" t="e">
        <f>INT(LEFT(_11_NOTRE_DAME[[#This Row],[Result]],FIND("-",_11_NOTRE_DAME[[#This Row],[Result]])-1))</f>
        <v>#VALUE!</v>
      </c>
    </row>
    <row r="24" spans="1:8" x14ac:dyDescent="0.25">
      <c r="A24" s="3">
        <v>44597</v>
      </c>
      <c r="B24" t="s">
        <v>181</v>
      </c>
      <c r="C24" t="s">
        <v>1048</v>
      </c>
      <c r="D24" t="s">
        <v>6</v>
      </c>
      <c r="E24" t="s">
        <v>638</v>
      </c>
      <c r="F24" t="s">
        <v>671</v>
      </c>
      <c r="H24" t="e">
        <f>INT(LEFT(_11_NOTRE_DAME[[#This Row],[Result]],FIND("-",_11_NOTRE_DAME[[#This Row],[Result]])-1))</f>
        <v>#VALUE!</v>
      </c>
    </row>
    <row r="25" spans="1:8" x14ac:dyDescent="0.25">
      <c r="A25" s="3">
        <v>44601</v>
      </c>
      <c r="B25" t="s">
        <v>387</v>
      </c>
      <c r="C25" t="s">
        <v>1753</v>
      </c>
      <c r="D25" t="s">
        <v>5</v>
      </c>
      <c r="E25" t="s">
        <v>641</v>
      </c>
      <c r="F25" t="s">
        <v>689</v>
      </c>
      <c r="H25" t="e">
        <f>INT(LEFT(_11_NOTRE_DAME[[#This Row],[Result]],FIND("-",_11_NOTRE_DAME[[#This Row],[Result]])-1))</f>
        <v>#VALUE!</v>
      </c>
    </row>
    <row r="26" spans="1:8" x14ac:dyDescent="0.25">
      <c r="A26" s="3">
        <v>44604</v>
      </c>
      <c r="B26" t="s">
        <v>227</v>
      </c>
      <c r="C26" t="s">
        <v>1655</v>
      </c>
      <c r="D26" t="s">
        <v>6</v>
      </c>
      <c r="E26" t="s">
        <v>686</v>
      </c>
      <c r="F26" t="s">
        <v>613</v>
      </c>
      <c r="H26" t="e">
        <f>INT(LEFT(_11_NOTRE_DAME[[#This Row],[Result]],FIND("-",_11_NOTRE_DAME[[#This Row],[Result]])-1))</f>
        <v>#VALUE!</v>
      </c>
    </row>
    <row r="27" spans="1:8" x14ac:dyDescent="0.25">
      <c r="A27" s="3">
        <v>44608</v>
      </c>
      <c r="B27" t="s">
        <v>427</v>
      </c>
      <c r="C27" t="s">
        <v>2436</v>
      </c>
      <c r="D27" t="s">
        <v>5</v>
      </c>
      <c r="E27" t="s">
        <v>688</v>
      </c>
      <c r="F27" t="s">
        <v>694</v>
      </c>
      <c r="H27" t="e">
        <f>INT(LEFT(_11_NOTRE_DAME[[#This Row],[Result]],FIND("-",_11_NOTRE_DAME[[#This Row],[Result]])-1))</f>
        <v>#VALUE!</v>
      </c>
    </row>
    <row r="28" spans="1:8" x14ac:dyDescent="0.25">
      <c r="A28" s="3">
        <v>44611</v>
      </c>
      <c r="B28" t="s">
        <v>30</v>
      </c>
      <c r="C28" t="s">
        <v>1158</v>
      </c>
      <c r="D28" t="s">
        <v>6</v>
      </c>
      <c r="E28" t="s">
        <v>853</v>
      </c>
      <c r="F28" t="s">
        <v>784</v>
      </c>
      <c r="H28" t="e">
        <f>INT(LEFT(_11_NOTRE_DAME[[#This Row],[Result]],FIND("-",_11_NOTRE_DAME[[#This Row],[Result]])-1))</f>
        <v>#VALUE!</v>
      </c>
    </row>
    <row r="29" spans="1:8" x14ac:dyDescent="0.25">
      <c r="A29" s="3">
        <v>44615</v>
      </c>
      <c r="B29" t="s">
        <v>62</v>
      </c>
      <c r="C29" t="s">
        <v>1214</v>
      </c>
      <c r="D29" t="s">
        <v>5</v>
      </c>
      <c r="E29" t="s">
        <v>855</v>
      </c>
      <c r="F29" t="s">
        <v>699</v>
      </c>
      <c r="H29" t="e">
        <f>INT(LEFT(_11_NOTRE_DAME[[#This Row],[Result]],FIND("-",_11_NOTRE_DAME[[#This Row],[Result]])-1))</f>
        <v>#VALUE!</v>
      </c>
    </row>
    <row r="30" spans="1:8" x14ac:dyDescent="0.25">
      <c r="A30" s="3">
        <v>44618</v>
      </c>
      <c r="B30" t="s">
        <v>409</v>
      </c>
      <c r="C30" t="s">
        <v>2437</v>
      </c>
      <c r="D30" t="s">
        <v>5</v>
      </c>
      <c r="E30" t="s">
        <v>857</v>
      </c>
      <c r="F30" t="s">
        <v>1114</v>
      </c>
      <c r="H30" t="e">
        <f>INT(LEFT(_11_NOTRE_DAME[[#This Row],[Result]],FIND("-",_11_NOTRE_DAME[[#This Row],[Result]])-1))</f>
        <v>#VALUE!</v>
      </c>
    </row>
    <row r="31" spans="1:8" x14ac:dyDescent="0.25">
      <c r="A31" s="3">
        <v>44622</v>
      </c>
      <c r="B31" t="s">
        <v>266</v>
      </c>
      <c r="C31" t="s">
        <v>1465</v>
      </c>
      <c r="D31" t="s">
        <v>6</v>
      </c>
      <c r="E31" t="s">
        <v>859</v>
      </c>
      <c r="F31" t="s">
        <v>840</v>
      </c>
      <c r="H31" t="e">
        <f>INT(LEFT(_11_NOTRE_DAME[[#This Row],[Result]],FIND("-",_11_NOTRE_DAME[[#This Row],[Result]])-1))</f>
        <v>#VALUE!</v>
      </c>
    </row>
    <row r="32" spans="1:8" x14ac:dyDescent="0.25">
      <c r="A32" s="3">
        <v>44625</v>
      </c>
      <c r="B32" t="s">
        <v>501</v>
      </c>
      <c r="C32" t="s">
        <v>1653</v>
      </c>
      <c r="D32" t="s">
        <v>5</v>
      </c>
      <c r="E32" t="s">
        <v>1146</v>
      </c>
      <c r="F32" t="s">
        <v>842</v>
      </c>
      <c r="H32" t="e">
        <f>INT(LEFT(_11_NOTRE_DAME[[#This Row],[Result]],FIND("-",_11_NOTRE_DAME[[#This Row],[Result]])-1))</f>
        <v>#VALUE!</v>
      </c>
    </row>
    <row r="33" spans="1:8" x14ac:dyDescent="0.25">
      <c r="A33" s="3">
        <v>44630</v>
      </c>
      <c r="B33" t="s">
        <v>294</v>
      </c>
      <c r="C33" t="s">
        <v>2089</v>
      </c>
      <c r="D33" t="s">
        <v>661</v>
      </c>
      <c r="E33" t="s">
        <v>2136</v>
      </c>
      <c r="F33" t="s">
        <v>777</v>
      </c>
      <c r="H33" t="e">
        <f>INT(LEFT(_11_NOTRE_DAME[[#This Row],[Result]],FIND("-",_11_NOTRE_DAME[[#This Row],[Result]])-1))</f>
        <v>#VALUE!</v>
      </c>
    </row>
    <row r="34" spans="1:8" x14ac:dyDescent="0.25">
      <c r="A34" s="3">
        <v>44636</v>
      </c>
      <c r="B34" t="s">
        <v>376</v>
      </c>
      <c r="C34" t="s">
        <v>2034</v>
      </c>
      <c r="D34" t="s">
        <v>661</v>
      </c>
      <c r="E34" t="s">
        <v>2137</v>
      </c>
      <c r="F34" t="s">
        <v>777</v>
      </c>
    </row>
    <row r="35" spans="1:8" x14ac:dyDescent="0.25">
      <c r="A35" s="3">
        <v>44638</v>
      </c>
      <c r="B35" t="s">
        <v>26</v>
      </c>
      <c r="C35" t="s">
        <v>982</v>
      </c>
      <c r="D35" t="s">
        <v>661</v>
      </c>
      <c r="E35" t="s">
        <v>2377</v>
      </c>
      <c r="F35" t="s">
        <v>777</v>
      </c>
    </row>
    <row r="36" spans="1:8" x14ac:dyDescent="0.25">
      <c r="A36" s="3">
        <v>44640</v>
      </c>
      <c r="B36" t="s">
        <v>183</v>
      </c>
      <c r="C36" t="s">
        <v>1904</v>
      </c>
      <c r="D36" t="s">
        <v>661</v>
      </c>
      <c r="E36" t="s">
        <v>2438</v>
      </c>
      <c r="F36" t="s">
        <v>777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28925-EC57-4B74-89C4-3D4AE16F1D47}">
  <dimension ref="A1:H33"/>
  <sheetViews>
    <sheetView workbookViewId="0">
      <selection activeCell="L15" sqref="L15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44875</v>
      </c>
      <c r="B2" t="s">
        <v>355</v>
      </c>
      <c r="C2" t="s">
        <v>1151</v>
      </c>
      <c r="D2" t="s">
        <v>5</v>
      </c>
      <c r="E2" t="s">
        <v>608</v>
      </c>
      <c r="F2" t="s">
        <v>588</v>
      </c>
      <c r="H2" t="e">
        <f>INT(LEFT(_11_RUTGERS[[#This Row],[Result]],FIND("-",_11_RUTGERS[[#This Row],[Result]])-1))</f>
        <v>#VALUE!</v>
      </c>
    </row>
    <row r="3" spans="1:8" x14ac:dyDescent="0.25">
      <c r="A3" s="3">
        <v>44878</v>
      </c>
      <c r="B3" t="s">
        <v>510</v>
      </c>
      <c r="C3" t="s">
        <v>2070</v>
      </c>
      <c r="D3" t="s">
        <v>5</v>
      </c>
      <c r="E3" t="s">
        <v>611</v>
      </c>
      <c r="F3" t="s">
        <v>588</v>
      </c>
      <c r="H3" t="e">
        <f>INT(LEFT(_11_RUTGERS[[#This Row],[Result]],FIND("-",_11_RUTGERS[[#This Row],[Result]])-1))</f>
        <v>#VALUE!</v>
      </c>
    </row>
    <row r="4" spans="1:8" x14ac:dyDescent="0.25">
      <c r="A4" s="3">
        <v>44881</v>
      </c>
      <c r="B4" t="s">
        <v>493</v>
      </c>
      <c r="C4" t="s">
        <v>1548</v>
      </c>
      <c r="D4" t="s">
        <v>5</v>
      </c>
      <c r="E4" t="s">
        <v>658</v>
      </c>
      <c r="F4" t="s">
        <v>588</v>
      </c>
      <c r="H4" t="e">
        <f>INT(LEFT(_11_RUTGERS[[#This Row],[Result]],FIND("-",_11_RUTGERS[[#This Row],[Result]])-1))</f>
        <v>#VALUE!</v>
      </c>
    </row>
    <row r="5" spans="1:8" x14ac:dyDescent="0.25">
      <c r="A5" s="3">
        <v>44883</v>
      </c>
      <c r="B5" t="s">
        <v>169</v>
      </c>
      <c r="C5" t="s">
        <v>787</v>
      </c>
      <c r="D5" t="s">
        <v>6</v>
      </c>
      <c r="E5" t="s">
        <v>659</v>
      </c>
      <c r="F5" t="s">
        <v>588</v>
      </c>
      <c r="H5" t="e">
        <f>INT(LEFT(_11_RUTGERS[[#This Row],[Result]],FIND("-",_11_RUTGERS[[#This Row],[Result]])-1))</f>
        <v>#VALUE!</v>
      </c>
    </row>
    <row r="6" spans="1:8" x14ac:dyDescent="0.25">
      <c r="A6" s="3">
        <v>44887</v>
      </c>
      <c r="B6" t="s">
        <v>404</v>
      </c>
      <c r="C6" t="s">
        <v>2071</v>
      </c>
      <c r="D6" t="s">
        <v>5</v>
      </c>
      <c r="E6" t="s">
        <v>595</v>
      </c>
      <c r="F6" t="s">
        <v>588</v>
      </c>
      <c r="H6" t="e">
        <f>INT(LEFT(_11_RUTGERS[[#This Row],[Result]],FIND("-",_11_RUTGERS[[#This Row],[Result]])-1))</f>
        <v>#VALUE!</v>
      </c>
    </row>
    <row r="7" spans="1:8" x14ac:dyDescent="0.25">
      <c r="A7" s="3">
        <v>44892</v>
      </c>
      <c r="B7" t="s">
        <v>114</v>
      </c>
      <c r="C7" t="s">
        <v>2072</v>
      </c>
      <c r="D7" t="s">
        <v>6</v>
      </c>
      <c r="E7" t="s">
        <v>801</v>
      </c>
      <c r="F7" t="s">
        <v>588</v>
      </c>
      <c r="H7" t="e">
        <f>INT(LEFT(_11_RUTGERS[[#This Row],[Result]],FIND("-",_11_RUTGERS[[#This Row],[Result]])-1))</f>
        <v>#VALUE!</v>
      </c>
    </row>
    <row r="8" spans="1:8" x14ac:dyDescent="0.25">
      <c r="A8" s="3">
        <v>44895</v>
      </c>
      <c r="B8" t="s">
        <v>227</v>
      </c>
      <c r="C8" t="s">
        <v>1658</v>
      </c>
      <c r="D8" t="s">
        <v>5</v>
      </c>
      <c r="E8" t="s">
        <v>774</v>
      </c>
      <c r="F8" t="s">
        <v>588</v>
      </c>
      <c r="H8" t="e">
        <f>INT(LEFT(_11_RUTGERS[[#This Row],[Result]],FIND("-",_11_RUTGERS[[#This Row],[Result]])-1))</f>
        <v>#VALUE!</v>
      </c>
    </row>
    <row r="9" spans="1:8" x14ac:dyDescent="0.25">
      <c r="A9" s="3">
        <v>44898</v>
      </c>
      <c r="B9" t="s">
        <v>80</v>
      </c>
      <c r="C9" t="s">
        <v>2073</v>
      </c>
      <c r="D9" t="s">
        <v>6</v>
      </c>
      <c r="E9" t="s">
        <v>730</v>
      </c>
      <c r="F9" t="s">
        <v>587</v>
      </c>
      <c r="H9" t="e">
        <f>INT(LEFT(_11_RUTGERS[[#This Row],[Result]],FIND("-",_11_RUTGERS[[#This Row],[Result]])-1))</f>
        <v>#VALUE!</v>
      </c>
    </row>
    <row r="10" spans="1:8" x14ac:dyDescent="0.25">
      <c r="A10" s="3">
        <v>44904</v>
      </c>
      <c r="B10" t="s">
        <v>18</v>
      </c>
      <c r="C10" t="s">
        <v>1382</v>
      </c>
      <c r="D10" t="s">
        <v>5</v>
      </c>
      <c r="E10" t="s">
        <v>792</v>
      </c>
      <c r="F10" t="s">
        <v>703</v>
      </c>
      <c r="H10" t="e">
        <f>INT(LEFT(_11_RUTGERS[[#This Row],[Result]],FIND("-",_11_RUTGERS[[#This Row],[Result]])-1))</f>
        <v>#VALUE!</v>
      </c>
    </row>
    <row r="11" spans="1:8" x14ac:dyDescent="0.25">
      <c r="A11" s="3">
        <v>44907</v>
      </c>
      <c r="B11" t="s">
        <v>186</v>
      </c>
      <c r="C11" t="s">
        <v>619</v>
      </c>
      <c r="D11" t="s">
        <v>6</v>
      </c>
      <c r="E11" t="s">
        <v>633</v>
      </c>
      <c r="F11" t="s">
        <v>703</v>
      </c>
      <c r="H11" t="e">
        <f>INT(LEFT(_11_RUTGERS[[#This Row],[Result]],FIND("-",_11_RUTGERS[[#This Row],[Result]])-1))</f>
        <v>#VALUE!</v>
      </c>
    </row>
    <row r="12" spans="1:8" x14ac:dyDescent="0.25">
      <c r="A12" s="3">
        <v>44925</v>
      </c>
      <c r="B12" t="s">
        <v>512</v>
      </c>
      <c r="C12" t="s">
        <v>651</v>
      </c>
      <c r="D12" t="s">
        <v>5</v>
      </c>
      <c r="E12" t="s">
        <v>636</v>
      </c>
      <c r="F12" t="s">
        <v>703</v>
      </c>
      <c r="H12" t="e">
        <f>INT(LEFT(_11_RUTGERS[[#This Row],[Result]],FIND("-",_11_RUTGERS[[#This Row],[Result]])-1))</f>
        <v>#VALUE!</v>
      </c>
    </row>
    <row r="13" spans="1:8" x14ac:dyDescent="0.25">
      <c r="A13" s="3">
        <v>44562</v>
      </c>
      <c r="B13" t="s">
        <v>507</v>
      </c>
      <c r="C13" t="s">
        <v>2074</v>
      </c>
      <c r="D13" t="s">
        <v>5</v>
      </c>
      <c r="E13" t="s">
        <v>639</v>
      </c>
      <c r="F13" t="s">
        <v>703</v>
      </c>
      <c r="H13" t="e">
        <f>INT(LEFT(_11_RUTGERS[[#This Row],[Result]],FIND("-",_11_RUTGERS[[#This Row],[Result]])-1))</f>
        <v>#VALUE!</v>
      </c>
    </row>
    <row r="14" spans="1:8" x14ac:dyDescent="0.25">
      <c r="A14" s="3">
        <v>44565</v>
      </c>
      <c r="B14" t="s">
        <v>184</v>
      </c>
      <c r="C14" t="s">
        <v>1264</v>
      </c>
      <c r="D14" t="s">
        <v>5</v>
      </c>
      <c r="E14" t="s">
        <v>642</v>
      </c>
      <c r="F14" t="s">
        <v>614</v>
      </c>
      <c r="H14" t="e">
        <f>INT(LEFT(_11_RUTGERS[[#This Row],[Result]],FIND("-",_11_RUTGERS[[#This Row],[Result]])-1))</f>
        <v>#VALUE!</v>
      </c>
    </row>
    <row r="15" spans="1:8" x14ac:dyDescent="0.25">
      <c r="A15" s="3">
        <v>44569</v>
      </c>
      <c r="B15" t="s">
        <v>173</v>
      </c>
      <c r="C15" t="s">
        <v>2075</v>
      </c>
      <c r="D15" t="s">
        <v>5</v>
      </c>
      <c r="E15" t="s">
        <v>673</v>
      </c>
      <c r="F15" t="s">
        <v>659</v>
      </c>
      <c r="H15" t="e">
        <f>INT(LEFT(_11_RUTGERS[[#This Row],[Result]],FIND("-",_11_RUTGERS[[#This Row],[Result]])-1))</f>
        <v>#VALUE!</v>
      </c>
    </row>
    <row r="16" spans="1:8" x14ac:dyDescent="0.25">
      <c r="A16" s="3">
        <v>44572</v>
      </c>
      <c r="B16" t="s">
        <v>448</v>
      </c>
      <c r="C16" t="s">
        <v>2076</v>
      </c>
      <c r="D16" t="s">
        <v>6</v>
      </c>
      <c r="E16" t="s">
        <v>647</v>
      </c>
      <c r="F16" t="s">
        <v>595</v>
      </c>
      <c r="H16" t="e">
        <f>INT(LEFT(_11_RUTGERS[[#This Row],[Result]],FIND("-",_11_RUTGERS[[#This Row],[Result]])-1))</f>
        <v>#VALUE!</v>
      </c>
    </row>
    <row r="17" spans="1:8" x14ac:dyDescent="0.25">
      <c r="A17" s="3">
        <v>44576</v>
      </c>
      <c r="B17" t="s">
        <v>261</v>
      </c>
      <c r="C17" t="s">
        <v>1956</v>
      </c>
      <c r="D17" t="s">
        <v>6</v>
      </c>
      <c r="E17" t="s">
        <v>676</v>
      </c>
      <c r="F17" t="s">
        <v>596</v>
      </c>
      <c r="H17" t="e">
        <f>INT(LEFT(_11_RUTGERS[[#This Row],[Result]],FIND("-",_11_RUTGERS[[#This Row],[Result]])-1))</f>
        <v>#VALUE!</v>
      </c>
    </row>
    <row r="18" spans="1:8" x14ac:dyDescent="0.25">
      <c r="A18" s="3">
        <v>44580</v>
      </c>
      <c r="B18" t="s">
        <v>14</v>
      </c>
      <c r="C18" t="s">
        <v>2077</v>
      </c>
      <c r="D18" t="s">
        <v>5</v>
      </c>
      <c r="E18" t="s">
        <v>620</v>
      </c>
      <c r="F18" t="s">
        <v>598</v>
      </c>
      <c r="H18" t="e">
        <f>INT(LEFT(_11_RUTGERS[[#This Row],[Result]],FIND("-",_11_RUTGERS[[#This Row],[Result]])-1))</f>
        <v>#VALUE!</v>
      </c>
    </row>
    <row r="19" spans="1:8" x14ac:dyDescent="0.25">
      <c r="A19" s="3">
        <v>44583</v>
      </c>
      <c r="B19" t="s">
        <v>381</v>
      </c>
      <c r="C19" t="s">
        <v>1711</v>
      </c>
      <c r="D19" t="s">
        <v>6</v>
      </c>
      <c r="E19" t="s">
        <v>623</v>
      </c>
      <c r="F19" t="s">
        <v>682</v>
      </c>
      <c r="H19" t="e">
        <f>INT(LEFT(_11_RUTGERS[[#This Row],[Result]],FIND("-",_11_RUTGERS[[#This Row],[Result]])-1))</f>
        <v>#VALUE!</v>
      </c>
    </row>
    <row r="20" spans="1:8" x14ac:dyDescent="0.25">
      <c r="A20" s="3">
        <v>44586</v>
      </c>
      <c r="B20" t="s">
        <v>261</v>
      </c>
      <c r="C20" t="s">
        <v>1854</v>
      </c>
      <c r="D20" t="s">
        <v>5</v>
      </c>
      <c r="E20" t="s">
        <v>1249</v>
      </c>
      <c r="F20" t="s">
        <v>792</v>
      </c>
      <c r="H20" t="e">
        <f>INT(LEFT(_11_RUTGERS[[#This Row],[Result]],FIND("-",_11_RUTGERS[[#This Row],[Result]])-1))</f>
        <v>#VALUE!</v>
      </c>
    </row>
    <row r="21" spans="1:8" x14ac:dyDescent="0.25">
      <c r="A21" s="3">
        <v>44590</v>
      </c>
      <c r="B21" t="s">
        <v>173</v>
      </c>
      <c r="C21" t="s">
        <v>980</v>
      </c>
      <c r="D21" t="s">
        <v>6</v>
      </c>
      <c r="E21" t="s">
        <v>1229</v>
      </c>
      <c r="F21" t="s">
        <v>794</v>
      </c>
      <c r="H21" t="e">
        <f>INT(LEFT(_11_RUTGERS[[#This Row],[Result]],FIND("-",_11_RUTGERS[[#This Row],[Result]])-1))</f>
        <v>#VALUE!</v>
      </c>
    </row>
    <row r="22" spans="1:8" x14ac:dyDescent="0.25">
      <c r="A22" s="3">
        <v>44593</v>
      </c>
      <c r="B22" t="s">
        <v>219</v>
      </c>
      <c r="C22" t="s">
        <v>1051</v>
      </c>
      <c r="D22" t="s">
        <v>6</v>
      </c>
      <c r="E22" t="s">
        <v>1231</v>
      </c>
      <c r="F22" t="s">
        <v>636</v>
      </c>
      <c r="H22" t="e">
        <f>INT(LEFT(_11_RUTGERS[[#This Row],[Result]],FIND("-",_11_RUTGERS[[#This Row],[Result]])-1))</f>
        <v>#VALUE!</v>
      </c>
    </row>
    <row r="23" spans="1:8" x14ac:dyDescent="0.25">
      <c r="A23" s="3">
        <v>44597</v>
      </c>
      <c r="B23" t="s">
        <v>225</v>
      </c>
      <c r="C23" t="s">
        <v>1897</v>
      </c>
      <c r="D23" t="s">
        <v>5</v>
      </c>
      <c r="E23" t="s">
        <v>1232</v>
      </c>
      <c r="F23" t="s">
        <v>639</v>
      </c>
      <c r="H23" t="e">
        <f>INT(LEFT(_11_RUTGERS[[#This Row],[Result]],FIND("-",_11_RUTGERS[[#This Row],[Result]])-1))</f>
        <v>#VALUE!</v>
      </c>
    </row>
    <row r="24" spans="1:8" x14ac:dyDescent="0.25">
      <c r="A24" s="3">
        <v>44601</v>
      </c>
      <c r="B24" t="s">
        <v>134</v>
      </c>
      <c r="C24" t="s">
        <v>992</v>
      </c>
      <c r="D24" t="s">
        <v>5</v>
      </c>
      <c r="E24" t="s">
        <v>1369</v>
      </c>
      <c r="F24" t="s">
        <v>642</v>
      </c>
      <c r="H24" t="e">
        <f>INT(LEFT(_11_RUTGERS[[#This Row],[Result]],FIND("-",_11_RUTGERS[[#This Row],[Result]])-1))</f>
        <v>#VALUE!</v>
      </c>
    </row>
    <row r="25" spans="1:8" x14ac:dyDescent="0.25">
      <c r="A25" s="3">
        <v>44604</v>
      </c>
      <c r="B25" t="s">
        <v>264</v>
      </c>
      <c r="C25" t="s">
        <v>1407</v>
      </c>
      <c r="D25" t="s">
        <v>6</v>
      </c>
      <c r="E25" t="s">
        <v>1038</v>
      </c>
      <c r="F25" t="s">
        <v>673</v>
      </c>
      <c r="H25" t="e">
        <f>INT(LEFT(_11_RUTGERS[[#This Row],[Result]],FIND("-",_11_RUTGERS[[#This Row],[Result]])-1))</f>
        <v>#VALUE!</v>
      </c>
    </row>
    <row r="26" spans="1:8" x14ac:dyDescent="0.25">
      <c r="A26" s="3">
        <v>44608</v>
      </c>
      <c r="B26" t="s">
        <v>80</v>
      </c>
      <c r="C26" t="s">
        <v>1956</v>
      </c>
      <c r="D26" t="s">
        <v>5</v>
      </c>
      <c r="E26" t="s">
        <v>1039</v>
      </c>
      <c r="F26" t="s">
        <v>999</v>
      </c>
      <c r="H26" t="e">
        <f>INT(LEFT(_11_RUTGERS[[#This Row],[Result]],FIND("-",_11_RUTGERS[[#This Row],[Result]])-1))</f>
        <v>#VALUE!</v>
      </c>
    </row>
    <row r="27" spans="1:8" x14ac:dyDescent="0.25">
      <c r="A27" s="3">
        <v>44612</v>
      </c>
      <c r="B27" t="s">
        <v>18</v>
      </c>
      <c r="C27" t="s">
        <v>1439</v>
      </c>
      <c r="D27" t="s">
        <v>6</v>
      </c>
      <c r="E27" t="s">
        <v>1359</v>
      </c>
      <c r="F27" t="s">
        <v>676</v>
      </c>
      <c r="H27" t="e">
        <f>INT(LEFT(_11_RUTGERS[[#This Row],[Result]],FIND("-",_11_RUTGERS[[#This Row],[Result]])-1))</f>
        <v>#VALUE!</v>
      </c>
    </row>
    <row r="28" spans="1:8" x14ac:dyDescent="0.25">
      <c r="A28" s="3">
        <v>44615</v>
      </c>
      <c r="B28" t="s">
        <v>184</v>
      </c>
      <c r="C28" t="s">
        <v>1482</v>
      </c>
      <c r="D28" t="s">
        <v>6</v>
      </c>
      <c r="E28" t="s">
        <v>1241</v>
      </c>
      <c r="F28" t="s">
        <v>653</v>
      </c>
      <c r="H28" t="e">
        <f>INT(LEFT(_11_RUTGERS[[#This Row],[Result]],FIND("-",_11_RUTGERS[[#This Row],[Result]])-1))</f>
        <v>#VALUE!</v>
      </c>
    </row>
    <row r="29" spans="1:8" x14ac:dyDescent="0.25">
      <c r="A29" s="3">
        <v>44618</v>
      </c>
      <c r="B29" t="s">
        <v>264</v>
      </c>
      <c r="C29" t="s">
        <v>1414</v>
      </c>
      <c r="D29" t="s">
        <v>5</v>
      </c>
      <c r="E29" t="s">
        <v>1242</v>
      </c>
      <c r="F29" t="s">
        <v>1044</v>
      </c>
      <c r="H29" t="e">
        <f>INT(LEFT(_11_RUTGERS[[#This Row],[Result]],FIND("-",_11_RUTGERS[[#This Row],[Result]])-1))</f>
        <v>#VALUE!</v>
      </c>
    </row>
    <row r="30" spans="1:8" x14ac:dyDescent="0.25">
      <c r="A30" s="3">
        <v>44622</v>
      </c>
      <c r="B30" t="s">
        <v>239</v>
      </c>
      <c r="C30" t="s">
        <v>1082</v>
      </c>
      <c r="D30" t="s">
        <v>6</v>
      </c>
      <c r="E30" t="s">
        <v>1244</v>
      </c>
      <c r="F30" t="s">
        <v>1249</v>
      </c>
      <c r="H30" t="e">
        <f>INT(LEFT(_11_RUTGERS[[#This Row],[Result]],FIND("-",_11_RUTGERS[[#This Row],[Result]])-1))</f>
        <v>#VALUE!</v>
      </c>
    </row>
    <row r="31" spans="1:8" x14ac:dyDescent="0.25">
      <c r="A31" s="3">
        <v>44626</v>
      </c>
      <c r="B31" t="s">
        <v>448</v>
      </c>
      <c r="C31" t="s">
        <v>1971</v>
      </c>
      <c r="D31" t="s">
        <v>5</v>
      </c>
      <c r="E31" t="s">
        <v>1246</v>
      </c>
      <c r="F31" t="s">
        <v>1229</v>
      </c>
      <c r="H31" t="e">
        <f>INT(LEFT(_11_RUTGERS[[#This Row],[Result]],FIND("-",_11_RUTGERS[[#This Row],[Result]])-1))</f>
        <v>#VALUE!</v>
      </c>
    </row>
    <row r="32" spans="1:8" x14ac:dyDescent="0.25">
      <c r="A32" s="3">
        <v>44631</v>
      </c>
      <c r="B32" t="s">
        <v>14</v>
      </c>
      <c r="C32" t="s">
        <v>1637</v>
      </c>
      <c r="D32" t="s">
        <v>661</v>
      </c>
      <c r="E32" t="s">
        <v>1373</v>
      </c>
      <c r="F32" t="s">
        <v>1231</v>
      </c>
      <c r="H32" t="e">
        <f>INT(LEFT(_11_RUTGERS[[#This Row],[Result]],FIND("-",_11_RUTGERS[[#This Row],[Result]])-1))</f>
        <v>#VALUE!</v>
      </c>
    </row>
    <row r="33" spans="1:6" x14ac:dyDescent="0.25">
      <c r="A33" s="3">
        <v>44636</v>
      </c>
      <c r="B33" t="s">
        <v>242</v>
      </c>
      <c r="C33" t="s">
        <v>1851</v>
      </c>
      <c r="D33" t="s">
        <v>661</v>
      </c>
      <c r="E33" t="s">
        <v>2029</v>
      </c>
      <c r="F33" t="s">
        <v>1231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69122-4214-4950-930D-0C804E321370}">
  <dimension ref="A1:H34"/>
  <sheetViews>
    <sheetView workbookViewId="0">
      <selection activeCell="L16" sqref="L16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101</v>
      </c>
      <c r="C2" t="s">
        <v>2439</v>
      </c>
      <c r="D2" t="s">
        <v>5</v>
      </c>
      <c r="E2" t="s">
        <v>608</v>
      </c>
      <c r="F2" t="s">
        <v>588</v>
      </c>
      <c r="H2" t="e">
        <f>INT(LEFT(_6_ALABAMA[[#This Row],[Result]],FIND("-",_6_ALABAMA[[#This Row],[Result]])-1))</f>
        <v>#VALUE!</v>
      </c>
    </row>
    <row r="3" spans="1:8" x14ac:dyDescent="0.25">
      <c r="A3" s="3">
        <v>44877</v>
      </c>
      <c r="B3" t="s">
        <v>10</v>
      </c>
      <c r="C3" t="s">
        <v>2440</v>
      </c>
      <c r="D3" t="s">
        <v>5</v>
      </c>
      <c r="E3" t="s">
        <v>611</v>
      </c>
      <c r="F3" t="s">
        <v>588</v>
      </c>
      <c r="H3" t="e">
        <f>INT(LEFT(_6_ALABAMA[[#This Row],[Result]],FIND("-",_6_ALABAMA[[#This Row],[Result]])-1))</f>
        <v>#VALUE!</v>
      </c>
    </row>
    <row r="4" spans="1:8" x14ac:dyDescent="0.25">
      <c r="A4" s="3">
        <v>44881</v>
      </c>
      <c r="B4" t="s">
        <v>336</v>
      </c>
      <c r="C4" t="s">
        <v>1043</v>
      </c>
      <c r="D4" t="s">
        <v>5</v>
      </c>
      <c r="E4" t="s">
        <v>658</v>
      </c>
      <c r="F4" t="s">
        <v>588</v>
      </c>
      <c r="H4" t="e">
        <f>INT(LEFT(_6_ALABAMA[[#This Row],[Result]],FIND("-",_6_ALABAMA[[#This Row],[Result]])-1))</f>
        <v>#VALUE!</v>
      </c>
    </row>
    <row r="5" spans="1:8" x14ac:dyDescent="0.25">
      <c r="A5" s="3">
        <v>44884</v>
      </c>
      <c r="B5" t="s">
        <v>217</v>
      </c>
      <c r="C5" t="s">
        <v>2103</v>
      </c>
      <c r="D5" t="s">
        <v>5</v>
      </c>
      <c r="E5" t="s">
        <v>868</v>
      </c>
      <c r="F5" t="s">
        <v>588</v>
      </c>
      <c r="H5" t="e">
        <f>INT(LEFT(_6_ALABAMA[[#This Row],[Result]],FIND("-",_6_ALABAMA[[#This Row],[Result]])-1))</f>
        <v>#VALUE!</v>
      </c>
    </row>
    <row r="6" spans="1:8" x14ac:dyDescent="0.25">
      <c r="A6" s="3">
        <v>44890</v>
      </c>
      <c r="B6" t="s">
        <v>104</v>
      </c>
      <c r="C6" t="s">
        <v>1346</v>
      </c>
      <c r="D6" t="s">
        <v>661</v>
      </c>
      <c r="E6" t="s">
        <v>662</v>
      </c>
      <c r="F6" t="s">
        <v>588</v>
      </c>
      <c r="H6" t="e">
        <f>INT(LEFT(_6_ALABAMA[[#This Row],[Result]],FIND("-",_6_ALABAMA[[#This Row],[Result]])-1))</f>
        <v>#VALUE!</v>
      </c>
    </row>
    <row r="7" spans="1:8" x14ac:dyDescent="0.25">
      <c r="A7" s="3">
        <v>44891</v>
      </c>
      <c r="B7" t="s">
        <v>187</v>
      </c>
      <c r="C7" t="s">
        <v>591</v>
      </c>
      <c r="D7" t="s">
        <v>661</v>
      </c>
      <c r="E7" t="s">
        <v>664</v>
      </c>
      <c r="F7" t="s">
        <v>588</v>
      </c>
      <c r="H7" t="e">
        <f>INT(LEFT(_6_ALABAMA[[#This Row],[Result]],FIND("-",_6_ALABAMA[[#This Row],[Result]])-1))</f>
        <v>#VALUE!</v>
      </c>
    </row>
    <row r="8" spans="1:8" x14ac:dyDescent="0.25">
      <c r="A8" s="3">
        <v>44893</v>
      </c>
      <c r="B8" t="s">
        <v>111</v>
      </c>
      <c r="C8" t="s">
        <v>2441</v>
      </c>
      <c r="D8" t="s">
        <v>661</v>
      </c>
      <c r="E8" t="s">
        <v>666</v>
      </c>
      <c r="F8" t="s">
        <v>588</v>
      </c>
      <c r="H8" t="e">
        <f>INT(LEFT(_6_ALABAMA[[#This Row],[Result]],FIND("-",_6_ALABAMA[[#This Row],[Result]])-1))</f>
        <v>#VALUE!</v>
      </c>
    </row>
    <row r="9" spans="1:8" x14ac:dyDescent="0.25">
      <c r="A9" s="3">
        <v>44899</v>
      </c>
      <c r="B9" t="s">
        <v>8</v>
      </c>
      <c r="C9" t="s">
        <v>1444</v>
      </c>
      <c r="D9" t="s">
        <v>661</v>
      </c>
      <c r="E9" t="s">
        <v>668</v>
      </c>
      <c r="F9" t="s">
        <v>588</v>
      </c>
      <c r="H9" t="e">
        <f>INT(LEFT(_6_ALABAMA[[#This Row],[Result]],FIND("-",_6_ALABAMA[[#This Row],[Result]])-1))</f>
        <v>#VALUE!</v>
      </c>
    </row>
    <row r="10" spans="1:8" x14ac:dyDescent="0.25">
      <c r="A10" s="3">
        <v>44906</v>
      </c>
      <c r="B10" t="s">
        <v>75</v>
      </c>
      <c r="C10" t="s">
        <v>1012</v>
      </c>
      <c r="D10" t="s">
        <v>5</v>
      </c>
      <c r="E10" t="s">
        <v>870</v>
      </c>
      <c r="F10" t="s">
        <v>588</v>
      </c>
      <c r="H10" t="e">
        <f>INT(LEFT(_6_ALABAMA[[#This Row],[Result]],FIND("-",_6_ALABAMA[[#This Row],[Result]])-1))</f>
        <v>#VALUE!</v>
      </c>
    </row>
    <row r="11" spans="1:8" x14ac:dyDescent="0.25">
      <c r="A11" s="3">
        <v>44909</v>
      </c>
      <c r="B11" t="s">
        <v>90</v>
      </c>
      <c r="C11" t="s">
        <v>2442</v>
      </c>
      <c r="D11" t="s">
        <v>6</v>
      </c>
      <c r="E11" t="s">
        <v>603</v>
      </c>
      <c r="F11" t="s">
        <v>588</v>
      </c>
      <c r="H11" t="e">
        <f>INT(LEFT(_6_ALABAMA[[#This Row],[Result]],FIND("-",_6_ALABAMA[[#This Row],[Result]])-1))</f>
        <v>#VALUE!</v>
      </c>
    </row>
    <row r="12" spans="1:8" x14ac:dyDescent="0.25">
      <c r="A12" s="3">
        <v>44913</v>
      </c>
      <c r="B12" t="s">
        <v>232</v>
      </c>
      <c r="C12" t="s">
        <v>1790</v>
      </c>
      <c r="D12" t="s">
        <v>5</v>
      </c>
      <c r="E12" t="s">
        <v>605</v>
      </c>
      <c r="F12" t="s">
        <v>588</v>
      </c>
      <c r="H12" t="e">
        <f>INT(LEFT(_6_ALABAMA[[#This Row],[Result]],FIND("-",_6_ALABAMA[[#This Row],[Result]])-1))</f>
        <v>#VALUE!</v>
      </c>
    </row>
    <row r="13" spans="1:8" x14ac:dyDescent="0.25">
      <c r="A13" s="3">
        <v>44916</v>
      </c>
      <c r="B13" t="s">
        <v>116</v>
      </c>
      <c r="C13" t="s">
        <v>1051</v>
      </c>
      <c r="D13" t="s">
        <v>661</v>
      </c>
      <c r="E13" t="s">
        <v>671</v>
      </c>
      <c r="F13" t="s">
        <v>588</v>
      </c>
      <c r="H13" t="e">
        <f>INT(LEFT(_6_ALABAMA[[#This Row],[Result]],FIND("-",_6_ALABAMA[[#This Row],[Result]])-1))</f>
        <v>#VALUE!</v>
      </c>
    </row>
    <row r="14" spans="1:8" x14ac:dyDescent="0.25">
      <c r="A14" s="3">
        <v>44924</v>
      </c>
      <c r="B14" t="s">
        <v>167</v>
      </c>
      <c r="C14" t="s">
        <v>1043</v>
      </c>
      <c r="D14" t="s">
        <v>5</v>
      </c>
      <c r="E14" t="s">
        <v>689</v>
      </c>
      <c r="F14" t="s">
        <v>608</v>
      </c>
      <c r="H14" t="e">
        <f>INT(LEFT(_6_ALABAMA[[#This Row],[Result]],FIND("-",_6_ALABAMA[[#This Row],[Result]])-1))</f>
        <v>#VALUE!</v>
      </c>
    </row>
    <row r="15" spans="1:8" x14ac:dyDescent="0.25">
      <c r="A15" s="3">
        <v>44566</v>
      </c>
      <c r="B15" t="s">
        <v>271</v>
      </c>
      <c r="C15" t="s">
        <v>1888</v>
      </c>
      <c r="D15" t="s">
        <v>6</v>
      </c>
      <c r="E15" t="s">
        <v>613</v>
      </c>
      <c r="F15" t="s">
        <v>611</v>
      </c>
      <c r="H15" t="e">
        <f>INT(LEFT(_6_ALABAMA[[#This Row],[Result]],FIND("-",_6_ALABAMA[[#This Row],[Result]])-1))</f>
        <v>#VALUE!</v>
      </c>
    </row>
    <row r="16" spans="1:8" x14ac:dyDescent="0.25">
      <c r="A16" s="3">
        <v>44569</v>
      </c>
      <c r="B16" t="s">
        <v>476</v>
      </c>
      <c r="C16" t="s">
        <v>2443</v>
      </c>
      <c r="D16" t="s">
        <v>6</v>
      </c>
      <c r="E16" t="s">
        <v>616</v>
      </c>
      <c r="F16" t="s">
        <v>614</v>
      </c>
      <c r="H16" t="e">
        <f>INT(LEFT(_6_ALABAMA[[#This Row],[Result]],FIND("-",_6_ALABAMA[[#This Row],[Result]])-1))</f>
        <v>#VALUE!</v>
      </c>
    </row>
    <row r="17" spans="1:8" x14ac:dyDescent="0.25">
      <c r="A17" s="3">
        <v>44572</v>
      </c>
      <c r="B17" t="s">
        <v>32</v>
      </c>
      <c r="C17" t="s">
        <v>1661</v>
      </c>
      <c r="D17" t="s">
        <v>5</v>
      </c>
      <c r="E17" t="s">
        <v>617</v>
      </c>
      <c r="F17" t="s">
        <v>594</v>
      </c>
      <c r="H17" t="e">
        <f>INT(LEFT(_6_ALABAMA[[#This Row],[Result]],FIND("-",_6_ALABAMA[[#This Row],[Result]])-1))</f>
        <v>#VALUE!</v>
      </c>
    </row>
    <row r="18" spans="1:8" x14ac:dyDescent="0.25">
      <c r="A18" s="3">
        <v>44576</v>
      </c>
      <c r="B18" t="s">
        <v>243</v>
      </c>
      <c r="C18" t="s">
        <v>1530</v>
      </c>
      <c r="D18" t="s">
        <v>6</v>
      </c>
      <c r="E18" t="s">
        <v>620</v>
      </c>
      <c r="F18" t="s">
        <v>618</v>
      </c>
      <c r="H18" t="e">
        <f>INT(LEFT(_6_ALABAMA[[#This Row],[Result]],FIND("-",_6_ALABAMA[[#This Row],[Result]])-1))</f>
        <v>#VALUE!</v>
      </c>
    </row>
    <row r="19" spans="1:8" x14ac:dyDescent="0.25">
      <c r="A19" s="3">
        <v>44580</v>
      </c>
      <c r="B19" t="s">
        <v>189</v>
      </c>
      <c r="C19" t="s">
        <v>1659</v>
      </c>
      <c r="D19" t="s">
        <v>5</v>
      </c>
      <c r="E19" t="s">
        <v>677</v>
      </c>
      <c r="F19" t="s">
        <v>801</v>
      </c>
      <c r="H19" t="e">
        <f>INT(LEFT(_6_ALABAMA[[#This Row],[Result]],FIND("-",_6_ALABAMA[[#This Row],[Result]])-1))</f>
        <v>#VALUE!</v>
      </c>
    </row>
    <row r="20" spans="1:8" x14ac:dyDescent="0.25">
      <c r="A20" s="3">
        <v>44583</v>
      </c>
      <c r="B20" t="s">
        <v>476</v>
      </c>
      <c r="C20" t="s">
        <v>1132</v>
      </c>
      <c r="D20" t="s">
        <v>5</v>
      </c>
      <c r="E20" t="s">
        <v>679</v>
      </c>
      <c r="F20" t="s">
        <v>774</v>
      </c>
      <c r="H20" t="e">
        <f>INT(LEFT(_6_ALABAMA[[#This Row],[Result]],FIND("-",_6_ALABAMA[[#This Row],[Result]])-1))</f>
        <v>#VALUE!</v>
      </c>
    </row>
    <row r="21" spans="1:8" x14ac:dyDescent="0.25">
      <c r="A21" s="3">
        <v>44586</v>
      </c>
      <c r="B21" t="s">
        <v>274</v>
      </c>
      <c r="C21" t="s">
        <v>1392</v>
      </c>
      <c r="D21" t="s">
        <v>6</v>
      </c>
      <c r="E21" t="s">
        <v>629</v>
      </c>
      <c r="F21" t="s">
        <v>730</v>
      </c>
      <c r="H21" t="e">
        <f>INT(LEFT(_6_ALABAMA[[#This Row],[Result]],FIND("-",_6_ALABAMA[[#This Row],[Result]])-1))</f>
        <v>#VALUE!</v>
      </c>
    </row>
    <row r="22" spans="1:8" x14ac:dyDescent="0.25">
      <c r="A22" s="3">
        <v>44590</v>
      </c>
      <c r="B22" t="s">
        <v>64</v>
      </c>
      <c r="C22" t="s">
        <v>1580</v>
      </c>
      <c r="D22" t="s">
        <v>5</v>
      </c>
      <c r="E22" t="s">
        <v>632</v>
      </c>
      <c r="F22" t="s">
        <v>730</v>
      </c>
      <c r="H22" t="e">
        <f>INT(LEFT(_6_ALABAMA[[#This Row],[Result]],FIND("-",_6_ALABAMA[[#This Row],[Result]])-1))</f>
        <v>#VALUE!</v>
      </c>
    </row>
    <row r="23" spans="1:8" x14ac:dyDescent="0.25">
      <c r="A23" s="3">
        <v>44593</v>
      </c>
      <c r="B23" t="s">
        <v>32</v>
      </c>
      <c r="C23" t="s">
        <v>2444</v>
      </c>
      <c r="D23" t="s">
        <v>6</v>
      </c>
      <c r="E23" t="s">
        <v>1007</v>
      </c>
      <c r="F23" t="s">
        <v>630</v>
      </c>
      <c r="H23" t="e">
        <f>INT(LEFT(_6_ALABAMA[[#This Row],[Result]],FIND("-",_6_ALABAMA[[#This Row],[Result]])-1))</f>
        <v>#VALUE!</v>
      </c>
    </row>
    <row r="24" spans="1:8" x14ac:dyDescent="0.25">
      <c r="A24" s="3">
        <v>44597</v>
      </c>
      <c r="B24" t="s">
        <v>22</v>
      </c>
      <c r="C24" t="s">
        <v>1436</v>
      </c>
      <c r="D24" t="s">
        <v>5</v>
      </c>
      <c r="E24" t="s">
        <v>1369</v>
      </c>
      <c r="F24" t="s">
        <v>734</v>
      </c>
      <c r="H24" t="e">
        <f>INT(LEFT(_6_ALABAMA[[#This Row],[Result]],FIND("-",_6_ALABAMA[[#This Row],[Result]])-1))</f>
        <v>#VALUE!</v>
      </c>
    </row>
    <row r="25" spans="1:8" x14ac:dyDescent="0.25">
      <c r="A25" s="3">
        <v>44601</v>
      </c>
      <c r="B25" t="s">
        <v>354</v>
      </c>
      <c r="C25" t="s">
        <v>2445</v>
      </c>
      <c r="D25" t="s">
        <v>6</v>
      </c>
      <c r="E25" t="s">
        <v>1038</v>
      </c>
      <c r="F25" t="s">
        <v>711</v>
      </c>
      <c r="H25" t="e">
        <f>INT(LEFT(_6_ALABAMA[[#This Row],[Result]],FIND("-",_6_ALABAMA[[#This Row],[Result]])-1))</f>
        <v>#VALUE!</v>
      </c>
    </row>
    <row r="26" spans="1:8" x14ac:dyDescent="0.25">
      <c r="A26" s="3">
        <v>44604</v>
      </c>
      <c r="B26" t="s">
        <v>55</v>
      </c>
      <c r="C26" t="s">
        <v>1578</v>
      </c>
      <c r="D26" t="s">
        <v>5</v>
      </c>
      <c r="E26" t="s">
        <v>1039</v>
      </c>
      <c r="F26" t="s">
        <v>1036</v>
      </c>
      <c r="H26" t="e">
        <f>INT(LEFT(_6_ALABAMA[[#This Row],[Result]],FIND("-",_6_ALABAMA[[#This Row],[Result]])-1))</f>
        <v>#VALUE!</v>
      </c>
    </row>
    <row r="27" spans="1:8" x14ac:dyDescent="0.25">
      <c r="A27" s="3">
        <v>44608</v>
      </c>
      <c r="B27" t="s">
        <v>243</v>
      </c>
      <c r="C27" t="s">
        <v>1139</v>
      </c>
      <c r="D27" t="s">
        <v>5</v>
      </c>
      <c r="E27" t="s">
        <v>1040</v>
      </c>
      <c r="F27" t="s">
        <v>796</v>
      </c>
      <c r="H27" t="e">
        <f>INT(LEFT(_6_ALABAMA[[#This Row],[Result]],FIND("-",_6_ALABAMA[[#This Row],[Result]])-1))</f>
        <v>#VALUE!</v>
      </c>
    </row>
    <row r="28" spans="1:8" x14ac:dyDescent="0.25">
      <c r="A28" s="3">
        <v>44611</v>
      </c>
      <c r="B28" t="s">
        <v>22</v>
      </c>
      <c r="C28" t="s">
        <v>1585</v>
      </c>
      <c r="D28" t="s">
        <v>6</v>
      </c>
      <c r="E28" t="s">
        <v>1433</v>
      </c>
      <c r="F28" t="s">
        <v>1239</v>
      </c>
      <c r="H28" t="e">
        <f>INT(LEFT(_6_ALABAMA[[#This Row],[Result]],FIND("-",_6_ALABAMA[[#This Row],[Result]])-1))</f>
        <v>#VALUE!</v>
      </c>
    </row>
    <row r="29" spans="1:8" x14ac:dyDescent="0.25">
      <c r="A29" s="3">
        <v>44614</v>
      </c>
      <c r="B29" t="s">
        <v>304</v>
      </c>
      <c r="C29" t="s">
        <v>1272</v>
      </c>
      <c r="D29" t="s">
        <v>6</v>
      </c>
      <c r="E29" t="s">
        <v>1397</v>
      </c>
      <c r="F29" t="s">
        <v>798</v>
      </c>
      <c r="H29" t="e">
        <f>INT(LEFT(_6_ALABAMA[[#This Row],[Result]],FIND("-",_6_ALABAMA[[#This Row],[Result]])-1))</f>
        <v>#VALUE!</v>
      </c>
    </row>
    <row r="30" spans="1:8" x14ac:dyDescent="0.25">
      <c r="A30" s="3">
        <v>44618</v>
      </c>
      <c r="B30" t="s">
        <v>285</v>
      </c>
      <c r="C30" t="s">
        <v>1879</v>
      </c>
      <c r="D30" t="s">
        <v>5</v>
      </c>
      <c r="E30" t="s">
        <v>1415</v>
      </c>
      <c r="F30" t="s">
        <v>650</v>
      </c>
      <c r="H30" t="e">
        <f>INT(LEFT(_6_ALABAMA[[#This Row],[Result]],FIND("-",_6_ALABAMA[[#This Row],[Result]])-1))</f>
        <v>#VALUE!</v>
      </c>
    </row>
    <row r="31" spans="1:8" x14ac:dyDescent="0.25">
      <c r="A31" s="3">
        <v>44622</v>
      </c>
      <c r="B31" t="s">
        <v>212</v>
      </c>
      <c r="C31" t="s">
        <v>2446</v>
      </c>
      <c r="D31" t="s">
        <v>5</v>
      </c>
      <c r="E31" t="s">
        <v>1447</v>
      </c>
      <c r="F31" t="s">
        <v>800</v>
      </c>
      <c r="H31" t="e">
        <f>INT(LEFT(_6_ALABAMA[[#This Row],[Result]],FIND("-",_6_ALABAMA[[#This Row],[Result]])-1))</f>
        <v>#VALUE!</v>
      </c>
    </row>
    <row r="32" spans="1:8" x14ac:dyDescent="0.25">
      <c r="A32" s="3">
        <v>44625</v>
      </c>
      <c r="B32" t="s">
        <v>189</v>
      </c>
      <c r="C32" t="s">
        <v>1422</v>
      </c>
      <c r="D32" t="s">
        <v>6</v>
      </c>
      <c r="E32" t="s">
        <v>1248</v>
      </c>
      <c r="F32" t="s">
        <v>802</v>
      </c>
      <c r="H32" t="e">
        <f>INT(LEFT(_6_ALABAMA[[#This Row],[Result]],FIND("-",_6_ALABAMA[[#This Row],[Result]])-1))</f>
        <v>#VALUE!</v>
      </c>
    </row>
    <row r="33" spans="1:8" x14ac:dyDescent="0.25">
      <c r="A33" s="3">
        <v>44630</v>
      </c>
      <c r="B33" t="s">
        <v>304</v>
      </c>
      <c r="C33" t="s">
        <v>1392</v>
      </c>
      <c r="D33" t="s">
        <v>661</v>
      </c>
      <c r="E33" t="s">
        <v>1375</v>
      </c>
      <c r="F33" t="s">
        <v>803</v>
      </c>
      <c r="H33" t="e">
        <f>INT(LEFT(_6_ALABAMA[[#This Row],[Result]],FIND("-",_6_ALABAMA[[#This Row],[Result]])-1))</f>
        <v>#VALUE!</v>
      </c>
    </row>
    <row r="34" spans="1:8" x14ac:dyDescent="0.25">
      <c r="A34" s="3">
        <v>44638</v>
      </c>
      <c r="B34" t="s">
        <v>242</v>
      </c>
      <c r="C34" t="s">
        <v>1775</v>
      </c>
      <c r="D34" t="s">
        <v>661</v>
      </c>
      <c r="E34" t="s">
        <v>2447</v>
      </c>
      <c r="F34" t="s">
        <v>803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6906-96DA-43B3-A05C-2179A5FD111D}">
  <dimension ref="A1:H36"/>
  <sheetViews>
    <sheetView workbookViewId="0">
      <selection activeCell="J29" sqref="J29"/>
    </sheetView>
  </sheetViews>
  <sheetFormatPr defaultRowHeight="15" x14ac:dyDescent="0.25"/>
  <cols>
    <col min="1" max="1" width="10.7109375" bestFit="1" customWidth="1"/>
    <col min="2" max="2" width="28.42578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278</v>
      </c>
      <c r="C2" t="s">
        <v>1999</v>
      </c>
      <c r="D2" t="s">
        <v>6</v>
      </c>
      <c r="E2" t="s">
        <v>587</v>
      </c>
      <c r="F2" t="s">
        <v>588</v>
      </c>
      <c r="H2" t="e">
        <f>INT(LEFT(_14_MONTANA_STATE[[#This Row],[Result]],FIND("-",_14_MONTANA_STATE[[#This Row],[Result]])-1))</f>
        <v>#VALUE!</v>
      </c>
    </row>
    <row r="3" spans="1:8" x14ac:dyDescent="0.25">
      <c r="A3" s="3">
        <v>44879</v>
      </c>
      <c r="B3" t="s">
        <v>2000</v>
      </c>
      <c r="C3" t="s">
        <v>909</v>
      </c>
      <c r="D3" t="s">
        <v>5</v>
      </c>
      <c r="E3" t="s">
        <v>703</v>
      </c>
      <c r="F3" t="s">
        <v>588</v>
      </c>
      <c r="H3" t="e">
        <f>INT(LEFT(_14_MONTANA_STATE[[#This Row],[Result]],FIND("-",_14_MONTANA_STATE[[#This Row],[Result]])-1))</f>
        <v>#VALUE!</v>
      </c>
    </row>
    <row r="4" spans="1:8" x14ac:dyDescent="0.25">
      <c r="A4" s="3">
        <v>44882</v>
      </c>
      <c r="B4" t="s">
        <v>10</v>
      </c>
      <c r="C4" t="s">
        <v>2001</v>
      </c>
      <c r="D4" t="s">
        <v>6</v>
      </c>
      <c r="E4" t="s">
        <v>592</v>
      </c>
      <c r="F4" t="s">
        <v>588</v>
      </c>
      <c r="H4" t="e">
        <f>INT(LEFT(_14_MONTANA_STATE[[#This Row],[Result]],FIND("-",_14_MONTANA_STATE[[#This Row],[Result]])-1))</f>
        <v>#VALUE!</v>
      </c>
    </row>
    <row r="5" spans="1:8" x14ac:dyDescent="0.25">
      <c r="A5" s="3">
        <v>44885</v>
      </c>
      <c r="B5" t="s">
        <v>160</v>
      </c>
      <c r="C5" t="s">
        <v>2002</v>
      </c>
      <c r="D5" t="s">
        <v>6</v>
      </c>
      <c r="E5" t="s">
        <v>788</v>
      </c>
      <c r="F5" t="s">
        <v>588</v>
      </c>
      <c r="H5" t="e">
        <f>INT(LEFT(_14_MONTANA_STATE[[#This Row],[Result]],FIND("-",_14_MONTANA_STATE[[#This Row],[Result]])-1))</f>
        <v>#VALUE!</v>
      </c>
    </row>
    <row r="6" spans="1:8" x14ac:dyDescent="0.25">
      <c r="A6" s="3">
        <v>44891</v>
      </c>
      <c r="B6" t="s">
        <v>222</v>
      </c>
      <c r="C6" t="s">
        <v>1767</v>
      </c>
      <c r="D6" t="s">
        <v>661</v>
      </c>
      <c r="E6" t="s">
        <v>618</v>
      </c>
      <c r="F6" t="s">
        <v>588</v>
      </c>
      <c r="H6" t="e">
        <f>INT(LEFT(_14_MONTANA_STATE[[#This Row],[Result]],FIND("-",_14_MONTANA_STATE[[#This Row],[Result]])-1))</f>
        <v>#VALUE!</v>
      </c>
    </row>
    <row r="7" spans="1:8" x14ac:dyDescent="0.25">
      <c r="A7" s="3">
        <v>44892</v>
      </c>
      <c r="B7" t="s">
        <v>449</v>
      </c>
      <c r="C7" t="s">
        <v>1333</v>
      </c>
      <c r="D7" t="s">
        <v>6</v>
      </c>
      <c r="E7" t="s">
        <v>801</v>
      </c>
      <c r="F7" t="s">
        <v>588</v>
      </c>
      <c r="H7" t="e">
        <f>INT(LEFT(_14_MONTANA_STATE[[#This Row],[Result]],FIND("-",_14_MONTANA_STATE[[#This Row],[Result]])-1))</f>
        <v>#VALUE!</v>
      </c>
    </row>
    <row r="8" spans="1:8" x14ac:dyDescent="0.25">
      <c r="A8" s="3">
        <v>44893</v>
      </c>
      <c r="B8" t="s">
        <v>97</v>
      </c>
      <c r="C8" t="s">
        <v>797</v>
      </c>
      <c r="D8" t="s">
        <v>661</v>
      </c>
      <c r="E8" t="s">
        <v>774</v>
      </c>
      <c r="F8" t="s">
        <v>588</v>
      </c>
      <c r="H8" t="e">
        <f>INT(LEFT(_14_MONTANA_STATE[[#This Row],[Result]],FIND("-",_14_MONTANA_STATE[[#This Row],[Result]])-1))</f>
        <v>#VALUE!</v>
      </c>
    </row>
    <row r="9" spans="1:8" x14ac:dyDescent="0.25">
      <c r="A9" s="3">
        <v>44897</v>
      </c>
      <c r="B9" t="s">
        <v>54</v>
      </c>
      <c r="C9" t="s">
        <v>2003</v>
      </c>
      <c r="D9" t="s">
        <v>6</v>
      </c>
      <c r="E9" t="s">
        <v>730</v>
      </c>
      <c r="F9" t="s">
        <v>587</v>
      </c>
      <c r="H9" t="e">
        <f>INT(LEFT(_14_MONTANA_STATE[[#This Row],[Result]],FIND("-",_14_MONTANA_STATE[[#This Row],[Result]])-1))</f>
        <v>#VALUE!</v>
      </c>
    </row>
    <row r="10" spans="1:8" x14ac:dyDescent="0.25">
      <c r="A10" s="3">
        <v>44899</v>
      </c>
      <c r="B10" t="s">
        <v>454</v>
      </c>
      <c r="C10" t="s">
        <v>1247</v>
      </c>
      <c r="D10" t="s">
        <v>6</v>
      </c>
      <c r="E10" t="s">
        <v>792</v>
      </c>
      <c r="F10" t="s">
        <v>703</v>
      </c>
      <c r="H10" t="e">
        <f>INT(LEFT(_14_MONTANA_STATE[[#This Row],[Result]],FIND("-",_14_MONTANA_STATE[[#This Row],[Result]])-1))</f>
        <v>#VALUE!</v>
      </c>
    </row>
    <row r="11" spans="1:8" x14ac:dyDescent="0.25">
      <c r="A11" s="3">
        <v>44902</v>
      </c>
      <c r="B11" t="s">
        <v>216</v>
      </c>
      <c r="C11" t="s">
        <v>1757</v>
      </c>
      <c r="D11" t="s">
        <v>5</v>
      </c>
      <c r="E11" t="s">
        <v>794</v>
      </c>
      <c r="F11" t="s">
        <v>703</v>
      </c>
      <c r="H11" t="e">
        <f>INT(LEFT(_14_MONTANA_STATE[[#This Row],[Result]],FIND("-",_14_MONTANA_STATE[[#This Row],[Result]])-1))</f>
        <v>#VALUE!</v>
      </c>
    </row>
    <row r="12" spans="1:8" x14ac:dyDescent="0.25">
      <c r="A12" s="3">
        <v>44906</v>
      </c>
      <c r="B12" t="s">
        <v>200</v>
      </c>
      <c r="C12" t="s">
        <v>1508</v>
      </c>
      <c r="D12" t="s">
        <v>6</v>
      </c>
      <c r="E12" t="s">
        <v>849</v>
      </c>
      <c r="F12" t="s">
        <v>703</v>
      </c>
      <c r="H12" t="e">
        <f>INT(LEFT(_14_MONTANA_STATE[[#This Row],[Result]],FIND("-",_14_MONTANA_STATE[[#This Row],[Result]])-1))</f>
        <v>#VALUE!</v>
      </c>
    </row>
    <row r="13" spans="1:8" x14ac:dyDescent="0.25">
      <c r="A13" s="3">
        <v>44914</v>
      </c>
      <c r="B13" t="s">
        <v>222</v>
      </c>
      <c r="C13" t="s">
        <v>1747</v>
      </c>
      <c r="D13" t="s">
        <v>5</v>
      </c>
      <c r="E13" t="s">
        <v>1073</v>
      </c>
      <c r="F13" t="s">
        <v>703</v>
      </c>
      <c r="H13" t="e">
        <f>INT(LEFT(_14_MONTANA_STATE[[#This Row],[Result]],FIND("-",_14_MONTANA_STATE[[#This Row],[Result]])-1))</f>
        <v>#VALUE!</v>
      </c>
    </row>
    <row r="14" spans="1:8" x14ac:dyDescent="0.25">
      <c r="A14" s="3">
        <v>44917</v>
      </c>
      <c r="B14" t="s">
        <v>2004</v>
      </c>
      <c r="C14" t="s">
        <v>2005</v>
      </c>
      <c r="D14" t="s">
        <v>5</v>
      </c>
      <c r="E14" t="s">
        <v>672</v>
      </c>
      <c r="F14" t="s">
        <v>703</v>
      </c>
      <c r="H14" t="e">
        <f>INT(LEFT(_14_MONTANA_STATE[[#This Row],[Result]],FIND("-",_14_MONTANA_STATE[[#This Row],[Result]])-1))</f>
        <v>#VALUE!</v>
      </c>
    </row>
    <row r="15" spans="1:8" x14ac:dyDescent="0.25">
      <c r="A15" s="3">
        <v>44925</v>
      </c>
      <c r="B15" t="s">
        <v>94</v>
      </c>
      <c r="C15" t="s">
        <v>1533</v>
      </c>
      <c r="D15" t="s">
        <v>5</v>
      </c>
      <c r="E15" t="s">
        <v>673</v>
      </c>
      <c r="F15" t="s">
        <v>592</v>
      </c>
      <c r="H15" t="e">
        <f>INT(LEFT(_14_MONTANA_STATE[[#This Row],[Result]],FIND("-",_14_MONTANA_STATE[[#This Row],[Result]])-1))</f>
        <v>#VALUE!</v>
      </c>
    </row>
    <row r="16" spans="1:8" x14ac:dyDescent="0.25">
      <c r="A16" s="3">
        <v>44562</v>
      </c>
      <c r="B16" t="s">
        <v>491</v>
      </c>
      <c r="C16" t="s">
        <v>2006</v>
      </c>
      <c r="D16" t="s">
        <v>5</v>
      </c>
      <c r="E16" t="s">
        <v>999</v>
      </c>
      <c r="F16" t="s">
        <v>594</v>
      </c>
      <c r="H16" t="e">
        <f>INT(LEFT(_14_MONTANA_STATE[[#This Row],[Result]],FIND("-",_14_MONTANA_STATE[[#This Row],[Result]])-1))</f>
        <v>#VALUE!</v>
      </c>
    </row>
    <row r="17" spans="1:8" x14ac:dyDescent="0.25">
      <c r="A17" s="3">
        <v>44567</v>
      </c>
      <c r="B17" t="s">
        <v>214</v>
      </c>
      <c r="C17" t="s">
        <v>2007</v>
      </c>
      <c r="D17" t="s">
        <v>6</v>
      </c>
      <c r="E17" t="s">
        <v>617</v>
      </c>
      <c r="F17" t="s">
        <v>595</v>
      </c>
      <c r="H17" t="e">
        <f>INT(LEFT(_14_MONTANA_STATE[[#This Row],[Result]],FIND("-",_14_MONTANA_STATE[[#This Row],[Result]])-1))</f>
        <v>#VALUE!</v>
      </c>
    </row>
    <row r="18" spans="1:8" x14ac:dyDescent="0.25">
      <c r="A18" s="3">
        <v>44570</v>
      </c>
      <c r="B18" t="s">
        <v>297</v>
      </c>
      <c r="C18" t="s">
        <v>1770</v>
      </c>
      <c r="D18" t="s">
        <v>5</v>
      </c>
      <c r="E18" t="s">
        <v>772</v>
      </c>
      <c r="F18" t="s">
        <v>596</v>
      </c>
      <c r="H18" t="e">
        <f>INT(LEFT(_14_MONTANA_STATE[[#This Row],[Result]],FIND("-",_14_MONTANA_STATE[[#This Row],[Result]])-1))</f>
        <v>#VALUE!</v>
      </c>
    </row>
    <row r="19" spans="1:8" x14ac:dyDescent="0.25">
      <c r="A19" s="3">
        <v>44581</v>
      </c>
      <c r="B19" t="s">
        <v>445</v>
      </c>
      <c r="C19" t="s">
        <v>1524</v>
      </c>
      <c r="D19" t="s">
        <v>6</v>
      </c>
      <c r="E19" t="s">
        <v>838</v>
      </c>
      <c r="F19" t="s">
        <v>598</v>
      </c>
      <c r="H19" t="e">
        <f>INT(LEFT(_14_MONTANA_STATE[[#This Row],[Result]],FIND("-",_14_MONTANA_STATE[[#This Row],[Result]])-1))</f>
        <v>#VALUE!</v>
      </c>
    </row>
    <row r="20" spans="1:8" x14ac:dyDescent="0.25">
      <c r="A20" s="3">
        <v>44583</v>
      </c>
      <c r="B20" t="s">
        <v>255</v>
      </c>
      <c r="C20" t="s">
        <v>1374</v>
      </c>
      <c r="D20" t="s">
        <v>6</v>
      </c>
      <c r="E20" t="s">
        <v>840</v>
      </c>
      <c r="F20" t="s">
        <v>600</v>
      </c>
      <c r="H20" t="e">
        <f>INT(LEFT(_14_MONTANA_STATE[[#This Row],[Result]],FIND("-",_14_MONTANA_STATE[[#This Row],[Result]])-1))</f>
        <v>#VALUE!</v>
      </c>
    </row>
    <row r="21" spans="1:8" x14ac:dyDescent="0.25">
      <c r="A21" s="3">
        <v>44588</v>
      </c>
      <c r="B21" t="s">
        <v>108</v>
      </c>
      <c r="C21" t="s">
        <v>1401</v>
      </c>
      <c r="D21" t="s">
        <v>5</v>
      </c>
      <c r="E21" t="s">
        <v>842</v>
      </c>
      <c r="F21" t="s">
        <v>602</v>
      </c>
      <c r="H21" t="e">
        <f>INT(LEFT(_14_MONTANA_STATE[[#This Row],[Result]],FIND("-",_14_MONTANA_STATE[[#This Row],[Result]])-1))</f>
        <v>#VALUE!</v>
      </c>
    </row>
    <row r="22" spans="1:8" x14ac:dyDescent="0.25">
      <c r="A22" s="3">
        <v>44590</v>
      </c>
      <c r="B22" t="s">
        <v>214</v>
      </c>
      <c r="C22" t="s">
        <v>1679</v>
      </c>
      <c r="D22" t="s">
        <v>5</v>
      </c>
      <c r="E22" t="s">
        <v>844</v>
      </c>
      <c r="F22" t="s">
        <v>603</v>
      </c>
      <c r="H22" t="e">
        <f>INT(LEFT(_14_MONTANA_STATE[[#This Row],[Result]],FIND("-",_14_MONTANA_STATE[[#This Row],[Result]])-1))</f>
        <v>#VALUE!</v>
      </c>
    </row>
    <row r="23" spans="1:8" x14ac:dyDescent="0.25">
      <c r="A23" s="3">
        <v>44597</v>
      </c>
      <c r="B23" t="s">
        <v>94</v>
      </c>
      <c r="C23" t="s">
        <v>768</v>
      </c>
      <c r="D23" t="s">
        <v>6</v>
      </c>
      <c r="E23" t="s">
        <v>1121</v>
      </c>
      <c r="F23" t="s">
        <v>605</v>
      </c>
      <c r="H23" t="e">
        <f>INT(LEFT(_14_MONTANA_STATE[[#This Row],[Result]],FIND("-",_14_MONTANA_STATE[[#This Row],[Result]])-1))</f>
        <v>#VALUE!</v>
      </c>
    </row>
    <row r="24" spans="1:8" x14ac:dyDescent="0.25">
      <c r="A24" s="3">
        <v>44599</v>
      </c>
      <c r="B24" t="s">
        <v>491</v>
      </c>
      <c r="C24" t="s">
        <v>1786</v>
      </c>
      <c r="D24" t="s">
        <v>6</v>
      </c>
      <c r="E24" t="s">
        <v>1123</v>
      </c>
      <c r="F24" t="s">
        <v>607</v>
      </c>
      <c r="H24" t="e">
        <f>INT(LEFT(_14_MONTANA_STATE[[#This Row],[Result]],FIND("-",_14_MONTANA_STATE[[#This Row],[Result]])-1))</f>
        <v>#VALUE!</v>
      </c>
    </row>
    <row r="25" spans="1:8" x14ac:dyDescent="0.25">
      <c r="A25" s="3">
        <v>44602</v>
      </c>
      <c r="B25" t="s">
        <v>255</v>
      </c>
      <c r="C25" t="s">
        <v>1094</v>
      </c>
      <c r="D25" t="s">
        <v>5</v>
      </c>
      <c r="E25" t="s">
        <v>1125</v>
      </c>
      <c r="F25" t="s">
        <v>610</v>
      </c>
      <c r="H25" t="e">
        <f>INT(LEFT(_14_MONTANA_STATE[[#This Row],[Result]],FIND("-",_14_MONTANA_STATE[[#This Row],[Result]])-1))</f>
        <v>#VALUE!</v>
      </c>
    </row>
    <row r="26" spans="1:8" x14ac:dyDescent="0.25">
      <c r="A26" s="3">
        <v>44604</v>
      </c>
      <c r="B26" t="s">
        <v>445</v>
      </c>
      <c r="C26" t="s">
        <v>1551</v>
      </c>
      <c r="D26" t="s">
        <v>5</v>
      </c>
      <c r="E26" t="s">
        <v>1188</v>
      </c>
      <c r="F26" t="s">
        <v>833</v>
      </c>
      <c r="H26" t="e">
        <f>INT(LEFT(_14_MONTANA_STATE[[#This Row],[Result]],FIND("-",_14_MONTANA_STATE[[#This Row],[Result]])-1))</f>
        <v>#VALUE!</v>
      </c>
    </row>
    <row r="27" spans="1:8" x14ac:dyDescent="0.25">
      <c r="A27" s="3">
        <v>44609</v>
      </c>
      <c r="B27" t="s">
        <v>108</v>
      </c>
      <c r="C27" t="s">
        <v>1793</v>
      </c>
      <c r="D27" t="s">
        <v>6</v>
      </c>
      <c r="E27" t="s">
        <v>1128</v>
      </c>
      <c r="F27" t="s">
        <v>694</v>
      </c>
      <c r="H27" t="e">
        <f>INT(LEFT(_14_MONTANA_STATE[[#This Row],[Result]],FIND("-",_14_MONTANA_STATE[[#This Row],[Result]])-1))</f>
        <v>#VALUE!</v>
      </c>
    </row>
    <row r="28" spans="1:8" x14ac:dyDescent="0.25">
      <c r="A28" s="3">
        <v>44611</v>
      </c>
      <c r="B28" t="s">
        <v>70</v>
      </c>
      <c r="C28" t="s">
        <v>1192</v>
      </c>
      <c r="D28" t="s">
        <v>6</v>
      </c>
      <c r="E28" t="s">
        <v>1130</v>
      </c>
      <c r="F28" t="s">
        <v>697</v>
      </c>
      <c r="H28" t="e">
        <f>INT(LEFT(_14_MONTANA_STATE[[#This Row],[Result]],FIND("-",_14_MONTANA_STATE[[#This Row],[Result]])-1))</f>
        <v>#VALUE!</v>
      </c>
    </row>
    <row r="29" spans="1:8" x14ac:dyDescent="0.25">
      <c r="A29" s="3">
        <v>44619</v>
      </c>
      <c r="B29" t="s">
        <v>297</v>
      </c>
      <c r="C29" t="s">
        <v>1740</v>
      </c>
      <c r="D29" t="s">
        <v>6</v>
      </c>
      <c r="E29" t="s">
        <v>693</v>
      </c>
      <c r="F29" t="s">
        <v>699</v>
      </c>
      <c r="H29" t="e">
        <f>INT(LEFT(_14_MONTANA_STATE[[#This Row],[Result]],FIND("-",_14_MONTANA_STATE[[#This Row],[Result]])-1))</f>
        <v>#VALUE!</v>
      </c>
    </row>
    <row r="30" spans="1:8" x14ac:dyDescent="0.25">
      <c r="A30" s="3">
        <v>44621</v>
      </c>
      <c r="B30" t="s">
        <v>70</v>
      </c>
      <c r="C30" t="s">
        <v>2008</v>
      </c>
      <c r="D30" t="s">
        <v>5</v>
      </c>
      <c r="E30" t="s">
        <v>696</v>
      </c>
      <c r="F30" t="s">
        <v>1114</v>
      </c>
      <c r="H30" t="e">
        <f>INT(LEFT(_14_MONTANA_STATE[[#This Row],[Result]],FIND("-",_14_MONTANA_STATE[[#This Row],[Result]])-1))</f>
        <v>#VALUE!</v>
      </c>
    </row>
    <row r="31" spans="1:8" x14ac:dyDescent="0.25">
      <c r="A31" s="3">
        <v>44623</v>
      </c>
      <c r="B31" t="s">
        <v>454</v>
      </c>
      <c r="C31" t="s">
        <v>996</v>
      </c>
      <c r="D31" t="s">
        <v>5</v>
      </c>
      <c r="E31" t="s">
        <v>1279</v>
      </c>
      <c r="F31" t="s">
        <v>1116</v>
      </c>
      <c r="H31" t="e">
        <f>INT(LEFT(_14_MONTANA_STATE[[#This Row],[Result]],FIND("-",_14_MONTANA_STATE[[#This Row],[Result]])-1))</f>
        <v>#VALUE!</v>
      </c>
    </row>
    <row r="32" spans="1:8" x14ac:dyDescent="0.25">
      <c r="A32" s="3">
        <v>44625</v>
      </c>
      <c r="B32" t="s">
        <v>54</v>
      </c>
      <c r="C32" t="s">
        <v>628</v>
      </c>
      <c r="D32" t="s">
        <v>5</v>
      </c>
      <c r="E32" t="s">
        <v>1280</v>
      </c>
      <c r="F32" t="s">
        <v>1118</v>
      </c>
      <c r="H32" t="e">
        <f>INT(LEFT(_14_MONTANA_STATE[[#This Row],[Result]],FIND("-",_14_MONTANA_STATE[[#This Row],[Result]])-1))</f>
        <v>#VALUE!</v>
      </c>
    </row>
    <row r="33" spans="1:8" x14ac:dyDescent="0.25">
      <c r="A33" s="3">
        <v>44630</v>
      </c>
      <c r="B33" t="s">
        <v>454</v>
      </c>
      <c r="C33" t="s">
        <v>1864</v>
      </c>
      <c r="D33" t="s">
        <v>661</v>
      </c>
      <c r="E33" t="s">
        <v>1282</v>
      </c>
      <c r="F33" t="s">
        <v>1119</v>
      </c>
      <c r="H33" t="e">
        <f>INT(LEFT(_14_MONTANA_STATE[[#This Row],[Result]],FIND("-",_14_MONTANA_STATE[[#This Row],[Result]])-1))</f>
        <v>#VALUE!</v>
      </c>
    </row>
    <row r="34" spans="1:8" x14ac:dyDescent="0.25">
      <c r="A34" s="3">
        <v>44631</v>
      </c>
      <c r="B34" t="s">
        <v>94</v>
      </c>
      <c r="C34" t="s">
        <v>1767</v>
      </c>
      <c r="D34" t="s">
        <v>661</v>
      </c>
      <c r="E34" t="s">
        <v>1618</v>
      </c>
      <c r="F34" t="s">
        <v>1270</v>
      </c>
      <c r="H34" t="e">
        <f>INT(LEFT(_14_MONTANA_STATE[[#This Row],[Result]],FIND("-",_14_MONTANA_STATE[[#This Row],[Result]])-1))</f>
        <v>#VALUE!</v>
      </c>
    </row>
    <row r="35" spans="1:8" x14ac:dyDescent="0.25">
      <c r="A35" s="3">
        <v>44632</v>
      </c>
      <c r="B35" t="s">
        <v>54</v>
      </c>
      <c r="C35" t="s">
        <v>1940</v>
      </c>
      <c r="D35" t="s">
        <v>661</v>
      </c>
      <c r="E35" t="s">
        <v>2210</v>
      </c>
      <c r="F35" t="s">
        <v>893</v>
      </c>
      <c r="H35" t="e">
        <f>INT(LEFT(_14_MONTANA_STATE[[#This Row],[Result]],FIND("-",_14_MONTANA_STATE[[#This Row],[Result]])-1))</f>
        <v>#VALUE!</v>
      </c>
    </row>
    <row r="36" spans="1:8" x14ac:dyDescent="0.25">
      <c r="A36" s="3">
        <v>44638</v>
      </c>
      <c r="B36" t="s">
        <v>183</v>
      </c>
      <c r="C36" t="s">
        <v>2448</v>
      </c>
      <c r="D36" t="s">
        <v>661</v>
      </c>
      <c r="E36" t="s">
        <v>2410</v>
      </c>
      <c r="F36" t="s">
        <v>893</v>
      </c>
    </row>
  </sheetData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7C6D3-FDF1-41D5-A984-CFECC0258CB3}">
  <dimension ref="A1:H38"/>
  <sheetViews>
    <sheetView topLeftCell="A6" workbookViewId="0">
      <selection activeCell="H38" sqref="H38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441</v>
      </c>
      <c r="C2" t="s">
        <v>2185</v>
      </c>
      <c r="D2" t="s">
        <v>5</v>
      </c>
      <c r="E2" t="s">
        <v>608</v>
      </c>
      <c r="F2" t="s">
        <v>588</v>
      </c>
      <c r="H2" t="e">
        <f>INT(LEFT(_3_TEXAS_TECH[[#This Row],[Result]],FIND("-",_3_TEXAS_TECH[[#This Row],[Result]])-1))</f>
        <v>#VALUE!</v>
      </c>
    </row>
    <row r="3" spans="1:8" x14ac:dyDescent="0.25">
      <c r="A3" s="3">
        <v>44877</v>
      </c>
      <c r="B3" t="s">
        <v>440</v>
      </c>
      <c r="C3" t="s">
        <v>866</v>
      </c>
      <c r="D3" t="s">
        <v>5</v>
      </c>
      <c r="E3" t="s">
        <v>611</v>
      </c>
      <c r="F3" t="s">
        <v>588</v>
      </c>
      <c r="H3" t="e">
        <f>INT(LEFT(_3_TEXAS_TECH[[#This Row],[Result]],FIND("-",_3_TEXAS_TECH[[#This Row],[Result]])-1))</f>
        <v>#VALUE!</v>
      </c>
    </row>
    <row r="4" spans="1:8" x14ac:dyDescent="0.25">
      <c r="A4" s="3">
        <v>44880</v>
      </c>
      <c r="B4" t="s">
        <v>317</v>
      </c>
      <c r="C4" t="s">
        <v>2186</v>
      </c>
      <c r="D4" t="s">
        <v>5</v>
      </c>
      <c r="E4" t="s">
        <v>658</v>
      </c>
      <c r="F4" t="s">
        <v>588</v>
      </c>
      <c r="H4" t="e">
        <f>INT(LEFT(_3_TEXAS_TECH[[#This Row],[Result]],FIND("-",_3_TEXAS_TECH[[#This Row],[Result]])-1))</f>
        <v>#VALUE!</v>
      </c>
    </row>
    <row r="5" spans="1:8" x14ac:dyDescent="0.25">
      <c r="A5" s="3">
        <v>44885</v>
      </c>
      <c r="B5" t="s">
        <v>449</v>
      </c>
      <c r="C5" t="s">
        <v>2187</v>
      </c>
      <c r="D5" t="s">
        <v>661</v>
      </c>
      <c r="E5" t="s">
        <v>868</v>
      </c>
      <c r="F5" t="s">
        <v>588</v>
      </c>
      <c r="H5" t="e">
        <f>INT(LEFT(_3_TEXAS_TECH[[#This Row],[Result]],FIND("-",_3_TEXAS_TECH[[#This Row],[Result]])-1))</f>
        <v>#VALUE!</v>
      </c>
    </row>
    <row r="6" spans="1:8" x14ac:dyDescent="0.25">
      <c r="A6" s="3">
        <v>44888</v>
      </c>
      <c r="B6" t="s">
        <v>323</v>
      </c>
      <c r="C6" t="s">
        <v>2188</v>
      </c>
      <c r="D6" t="s">
        <v>5</v>
      </c>
      <c r="E6" t="s">
        <v>914</v>
      </c>
      <c r="F6" t="s">
        <v>588</v>
      </c>
      <c r="H6" t="e">
        <f>INT(LEFT(_3_TEXAS_TECH[[#This Row],[Result]],FIND("-",_3_TEXAS_TECH[[#This Row],[Result]])-1))</f>
        <v>#VALUE!</v>
      </c>
    </row>
    <row r="7" spans="1:8" x14ac:dyDescent="0.25">
      <c r="A7" s="3">
        <v>44892</v>
      </c>
      <c r="B7" t="s">
        <v>514</v>
      </c>
      <c r="C7" t="s">
        <v>1284</v>
      </c>
      <c r="D7" t="s">
        <v>5</v>
      </c>
      <c r="E7" t="s">
        <v>916</v>
      </c>
      <c r="F7" t="s">
        <v>588</v>
      </c>
      <c r="H7" t="e">
        <f>INT(LEFT(_3_TEXAS_TECH[[#This Row],[Result]],FIND("-",_3_TEXAS_TECH[[#This Row],[Result]])-1))</f>
        <v>#VALUE!</v>
      </c>
    </row>
    <row r="8" spans="1:8" x14ac:dyDescent="0.25">
      <c r="A8" s="3">
        <v>44896</v>
      </c>
      <c r="B8" t="s">
        <v>206</v>
      </c>
      <c r="C8" t="s">
        <v>1346</v>
      </c>
      <c r="D8" t="s">
        <v>6</v>
      </c>
      <c r="E8" t="s">
        <v>666</v>
      </c>
      <c r="F8" t="s">
        <v>588</v>
      </c>
      <c r="H8" t="e">
        <f>INT(LEFT(_3_TEXAS_TECH[[#This Row],[Result]],FIND("-",_3_TEXAS_TECH[[#This Row],[Result]])-1))</f>
        <v>#VALUE!</v>
      </c>
    </row>
    <row r="9" spans="1:8" x14ac:dyDescent="0.25">
      <c r="A9" s="3">
        <v>44902</v>
      </c>
      <c r="B9" t="s">
        <v>167</v>
      </c>
      <c r="C9" t="s">
        <v>2189</v>
      </c>
      <c r="D9" t="s">
        <v>661</v>
      </c>
      <c r="E9" t="s">
        <v>668</v>
      </c>
      <c r="F9" t="s">
        <v>588</v>
      </c>
      <c r="H9" t="e">
        <f>INT(LEFT(_3_TEXAS_TECH[[#This Row],[Result]],FIND("-",_3_TEXAS_TECH[[#This Row],[Result]])-1))</f>
        <v>#VALUE!</v>
      </c>
    </row>
    <row r="10" spans="1:8" x14ac:dyDescent="0.25">
      <c r="A10" s="3">
        <v>44909</v>
      </c>
      <c r="B10" t="s">
        <v>322</v>
      </c>
      <c r="C10" t="s">
        <v>1176</v>
      </c>
      <c r="D10" t="s">
        <v>5</v>
      </c>
      <c r="E10" t="s">
        <v>870</v>
      </c>
      <c r="F10" t="s">
        <v>588</v>
      </c>
      <c r="H10" t="e">
        <f>INT(LEFT(_3_TEXAS_TECH[[#This Row],[Result]],FIND("-",_3_TEXAS_TECH[[#This Row],[Result]])-1))</f>
        <v>#VALUE!</v>
      </c>
    </row>
    <row r="11" spans="1:8" x14ac:dyDescent="0.25">
      <c r="A11" s="3">
        <v>44913</v>
      </c>
      <c r="B11" t="s">
        <v>8</v>
      </c>
      <c r="C11" t="s">
        <v>2190</v>
      </c>
      <c r="D11" t="s">
        <v>661</v>
      </c>
      <c r="E11" t="s">
        <v>603</v>
      </c>
      <c r="F11" t="s">
        <v>588</v>
      </c>
      <c r="H11" t="e">
        <f>INT(LEFT(_3_TEXAS_TECH[[#This Row],[Result]],FIND("-",_3_TEXAS_TECH[[#This Row],[Result]])-1))</f>
        <v>#VALUE!</v>
      </c>
    </row>
    <row r="12" spans="1:8" x14ac:dyDescent="0.25">
      <c r="A12" s="3">
        <v>44917</v>
      </c>
      <c r="B12" t="s">
        <v>108</v>
      </c>
      <c r="C12" t="s">
        <v>2191</v>
      </c>
      <c r="D12" t="s">
        <v>5</v>
      </c>
      <c r="E12" t="s">
        <v>605</v>
      </c>
      <c r="F12" t="s">
        <v>588</v>
      </c>
      <c r="H12" t="e">
        <f>INT(LEFT(_3_TEXAS_TECH[[#This Row],[Result]],FIND("-",_3_TEXAS_TECH[[#This Row],[Result]])-1))</f>
        <v>#VALUE!</v>
      </c>
    </row>
    <row r="13" spans="1:8" x14ac:dyDescent="0.25">
      <c r="A13" s="3">
        <v>44923</v>
      </c>
      <c r="B13" t="s">
        <v>351</v>
      </c>
      <c r="C13" t="s">
        <v>2192</v>
      </c>
      <c r="D13" t="s">
        <v>5</v>
      </c>
      <c r="E13" t="s">
        <v>607</v>
      </c>
      <c r="F13" t="s">
        <v>588</v>
      </c>
      <c r="H13" t="e">
        <f>INT(LEFT(_3_TEXAS_TECH[[#This Row],[Result]],FIND("-",_3_TEXAS_TECH[[#This Row],[Result]])-1))</f>
        <v>#VALUE!</v>
      </c>
    </row>
    <row r="14" spans="1:8" x14ac:dyDescent="0.25">
      <c r="A14" s="3">
        <v>44566</v>
      </c>
      <c r="B14" t="s">
        <v>397</v>
      </c>
      <c r="C14" t="s">
        <v>2193</v>
      </c>
      <c r="D14" t="s">
        <v>6</v>
      </c>
      <c r="E14" t="s">
        <v>689</v>
      </c>
      <c r="F14" t="s">
        <v>587</v>
      </c>
      <c r="H14" t="e">
        <f>INT(LEFT(_3_TEXAS_TECH[[#This Row],[Result]],FIND("-",_3_TEXAS_TECH[[#This Row],[Result]])-1))</f>
        <v>#VALUE!</v>
      </c>
    </row>
    <row r="15" spans="1:8" x14ac:dyDescent="0.25">
      <c r="A15" s="3">
        <v>44569</v>
      </c>
      <c r="B15" t="s">
        <v>36</v>
      </c>
      <c r="C15" t="s">
        <v>1264</v>
      </c>
      <c r="D15" t="s">
        <v>5</v>
      </c>
      <c r="E15" t="s">
        <v>613</v>
      </c>
      <c r="F15" t="s">
        <v>703</v>
      </c>
      <c r="H15" t="e">
        <f>INT(LEFT(_3_TEXAS_TECH[[#This Row],[Result]],FIND("-",_3_TEXAS_TECH[[#This Row],[Result]])-1))</f>
        <v>#VALUE!</v>
      </c>
    </row>
    <row r="16" spans="1:8" x14ac:dyDescent="0.25">
      <c r="A16" s="3">
        <v>44572</v>
      </c>
      <c r="B16" t="s">
        <v>64</v>
      </c>
      <c r="C16" t="s">
        <v>1117</v>
      </c>
      <c r="D16" t="s">
        <v>6</v>
      </c>
      <c r="E16" t="s">
        <v>694</v>
      </c>
      <c r="F16" t="s">
        <v>614</v>
      </c>
      <c r="H16" t="e">
        <f>INT(LEFT(_3_TEXAS_TECH[[#This Row],[Result]],FIND("-",_3_TEXAS_TECH[[#This Row],[Result]])-1))</f>
        <v>#VALUE!</v>
      </c>
    </row>
    <row r="17" spans="1:8" x14ac:dyDescent="0.25">
      <c r="A17" s="3">
        <v>44574</v>
      </c>
      <c r="B17" t="s">
        <v>344</v>
      </c>
      <c r="C17" t="s">
        <v>768</v>
      </c>
      <c r="D17" t="s">
        <v>5</v>
      </c>
      <c r="E17" t="s">
        <v>697</v>
      </c>
      <c r="F17" t="s">
        <v>659</v>
      </c>
      <c r="H17" t="e">
        <f>INT(LEFT(_3_TEXAS_TECH[[#This Row],[Result]],FIND("-",_3_TEXAS_TECH[[#This Row],[Result]])-1))</f>
        <v>#VALUE!</v>
      </c>
    </row>
    <row r="18" spans="1:8" x14ac:dyDescent="0.25">
      <c r="A18" s="3">
        <v>44576</v>
      </c>
      <c r="B18" t="s">
        <v>340</v>
      </c>
      <c r="C18" t="s">
        <v>1813</v>
      </c>
      <c r="D18" t="s">
        <v>6</v>
      </c>
      <c r="E18" t="s">
        <v>699</v>
      </c>
      <c r="F18" t="s">
        <v>595</v>
      </c>
      <c r="H18" t="e">
        <f>INT(LEFT(_3_TEXAS_TECH[[#This Row],[Result]],FIND("-",_3_TEXAS_TECH[[#This Row],[Result]])-1))</f>
        <v>#VALUE!</v>
      </c>
    </row>
    <row r="19" spans="1:8" x14ac:dyDescent="0.25">
      <c r="A19" s="3">
        <v>44579</v>
      </c>
      <c r="B19" t="s">
        <v>397</v>
      </c>
      <c r="C19" t="s">
        <v>945</v>
      </c>
      <c r="D19" t="s">
        <v>5</v>
      </c>
      <c r="E19" t="s">
        <v>1114</v>
      </c>
      <c r="F19" t="s">
        <v>596</v>
      </c>
      <c r="H19" t="e">
        <f>INT(LEFT(_3_TEXAS_TECH[[#This Row],[Result]],FIND("-",_3_TEXAS_TECH[[#This Row],[Result]])-1))</f>
        <v>#VALUE!</v>
      </c>
    </row>
    <row r="20" spans="1:8" x14ac:dyDescent="0.25">
      <c r="A20" s="3">
        <v>44583</v>
      </c>
      <c r="B20" t="s">
        <v>366</v>
      </c>
      <c r="C20" t="s">
        <v>1142</v>
      </c>
      <c r="D20" t="s">
        <v>5</v>
      </c>
      <c r="E20" t="s">
        <v>1116</v>
      </c>
      <c r="F20" t="s">
        <v>598</v>
      </c>
      <c r="H20" t="e">
        <f>INT(LEFT(_3_TEXAS_TECH[[#This Row],[Result]],FIND("-",_3_TEXAS_TECH[[#This Row],[Result]])-1))</f>
        <v>#VALUE!</v>
      </c>
    </row>
    <row r="21" spans="1:8" x14ac:dyDescent="0.25">
      <c r="A21" s="3">
        <v>44585</v>
      </c>
      <c r="B21" t="s">
        <v>36</v>
      </c>
      <c r="C21" t="s">
        <v>1866</v>
      </c>
      <c r="D21" t="s">
        <v>6</v>
      </c>
      <c r="E21" t="s">
        <v>842</v>
      </c>
      <c r="F21" t="s">
        <v>682</v>
      </c>
      <c r="H21" t="e">
        <f>INT(LEFT(_3_TEXAS_TECH[[#This Row],[Result]],FIND("-",_3_TEXAS_TECH[[#This Row],[Result]])-1))</f>
        <v>#VALUE!</v>
      </c>
    </row>
    <row r="22" spans="1:8" x14ac:dyDescent="0.25">
      <c r="A22" s="3">
        <v>44590</v>
      </c>
      <c r="B22" t="s">
        <v>243</v>
      </c>
      <c r="C22" t="s">
        <v>1187</v>
      </c>
      <c r="D22" t="s">
        <v>5</v>
      </c>
      <c r="E22" t="s">
        <v>844</v>
      </c>
      <c r="F22" t="s">
        <v>682</v>
      </c>
      <c r="H22" t="e">
        <f>INT(LEFT(_3_TEXAS_TECH[[#This Row],[Result]],FIND("-",_3_TEXAS_TECH[[#This Row],[Result]])-1))</f>
        <v>#VALUE!</v>
      </c>
    </row>
    <row r="23" spans="1:8" x14ac:dyDescent="0.25">
      <c r="A23" s="3">
        <v>44593</v>
      </c>
      <c r="B23" t="s">
        <v>347</v>
      </c>
      <c r="C23" t="s">
        <v>2037</v>
      </c>
      <c r="D23" t="s">
        <v>5</v>
      </c>
      <c r="E23" t="s">
        <v>1121</v>
      </c>
      <c r="F23" t="s">
        <v>683</v>
      </c>
      <c r="H23" t="e">
        <f>INT(LEFT(_3_TEXAS_TECH[[#This Row],[Result]],FIND("-",_3_TEXAS_TECH[[#This Row],[Result]])-1))</f>
        <v>#VALUE!</v>
      </c>
    </row>
    <row r="24" spans="1:8" x14ac:dyDescent="0.25">
      <c r="A24" s="3">
        <v>44597</v>
      </c>
      <c r="B24" t="s">
        <v>366</v>
      </c>
      <c r="C24" t="s">
        <v>830</v>
      </c>
      <c r="D24" t="s">
        <v>6</v>
      </c>
      <c r="E24" t="s">
        <v>1123</v>
      </c>
      <c r="F24" t="s">
        <v>684</v>
      </c>
      <c r="H24" t="e">
        <f>INT(LEFT(_3_TEXAS_TECH[[#This Row],[Result]],FIND("-",_3_TEXAS_TECH[[#This Row],[Result]])-1))</f>
        <v>#VALUE!</v>
      </c>
    </row>
    <row r="25" spans="1:8" x14ac:dyDescent="0.25">
      <c r="A25" s="3">
        <v>44601</v>
      </c>
      <c r="B25" t="s">
        <v>363</v>
      </c>
      <c r="C25" t="s">
        <v>1840</v>
      </c>
      <c r="D25" t="s">
        <v>6</v>
      </c>
      <c r="E25" t="s">
        <v>848</v>
      </c>
      <c r="F25" t="s">
        <v>849</v>
      </c>
      <c r="H25" t="e">
        <f>INT(LEFT(_3_TEXAS_TECH[[#This Row],[Result]],FIND("-",_3_TEXAS_TECH[[#This Row],[Result]])-1))</f>
        <v>#VALUE!</v>
      </c>
    </row>
    <row r="26" spans="1:8" x14ac:dyDescent="0.25">
      <c r="A26" s="3">
        <v>44604</v>
      </c>
      <c r="B26" t="s">
        <v>359</v>
      </c>
      <c r="C26" t="s">
        <v>1424</v>
      </c>
      <c r="D26" t="s">
        <v>5</v>
      </c>
      <c r="E26" t="s">
        <v>1127</v>
      </c>
      <c r="F26" t="s">
        <v>1073</v>
      </c>
      <c r="H26" t="e">
        <f>INT(LEFT(_3_TEXAS_TECH[[#This Row],[Result]],FIND("-",_3_TEXAS_TECH[[#This Row],[Result]])-1))</f>
        <v>#VALUE!</v>
      </c>
    </row>
    <row r="27" spans="1:8" x14ac:dyDescent="0.25">
      <c r="A27" s="3">
        <v>44608</v>
      </c>
      <c r="B27" t="s">
        <v>64</v>
      </c>
      <c r="C27" t="s">
        <v>1523</v>
      </c>
      <c r="D27" t="s">
        <v>5</v>
      </c>
      <c r="E27" t="s">
        <v>1128</v>
      </c>
      <c r="F27" t="s">
        <v>672</v>
      </c>
      <c r="H27" t="e">
        <f>INT(LEFT(_3_TEXAS_TECH[[#This Row],[Result]],FIND("-",_3_TEXAS_TECH[[#This Row],[Result]])-1))</f>
        <v>#VALUE!</v>
      </c>
    </row>
    <row r="28" spans="1:8" x14ac:dyDescent="0.25">
      <c r="A28" s="3">
        <v>44611</v>
      </c>
      <c r="B28" t="s">
        <v>347</v>
      </c>
      <c r="C28" t="s">
        <v>969</v>
      </c>
      <c r="D28" t="s">
        <v>6</v>
      </c>
      <c r="E28" t="s">
        <v>1130</v>
      </c>
      <c r="F28" t="s">
        <v>769</v>
      </c>
      <c r="H28" t="e">
        <f>INT(LEFT(_3_TEXAS_TECH[[#This Row],[Result]],FIND("-",_3_TEXAS_TECH[[#This Row],[Result]])-1))</f>
        <v>#VALUE!</v>
      </c>
    </row>
    <row r="29" spans="1:8" x14ac:dyDescent="0.25">
      <c r="A29" s="3">
        <v>44614</v>
      </c>
      <c r="B29" t="s">
        <v>363</v>
      </c>
      <c r="C29" t="s">
        <v>2194</v>
      </c>
      <c r="D29" t="s">
        <v>5</v>
      </c>
      <c r="E29" t="s">
        <v>1131</v>
      </c>
      <c r="F29" t="s">
        <v>616</v>
      </c>
      <c r="H29" t="e">
        <f>INT(LEFT(_3_TEXAS_TECH[[#This Row],[Result]],FIND("-",_3_TEXAS_TECH[[#This Row],[Result]])-1))</f>
        <v>#VALUE!</v>
      </c>
    </row>
    <row r="30" spans="1:8" x14ac:dyDescent="0.25">
      <c r="A30" s="3">
        <v>44618</v>
      </c>
      <c r="B30" t="s">
        <v>359</v>
      </c>
      <c r="C30" t="s">
        <v>1622</v>
      </c>
      <c r="D30" t="s">
        <v>6</v>
      </c>
      <c r="E30" t="s">
        <v>696</v>
      </c>
      <c r="F30" t="s">
        <v>617</v>
      </c>
      <c r="H30" t="e">
        <f>INT(LEFT(_3_TEXAS_TECH[[#This Row],[Result]],FIND("-",_3_TEXAS_TECH[[#This Row],[Result]])-1))</f>
        <v>#VALUE!</v>
      </c>
    </row>
    <row r="31" spans="1:8" x14ac:dyDescent="0.25">
      <c r="A31" s="3">
        <v>44620</v>
      </c>
      <c r="B31" t="s">
        <v>340</v>
      </c>
      <c r="C31" t="s">
        <v>1043</v>
      </c>
      <c r="D31" t="s">
        <v>5</v>
      </c>
      <c r="E31" t="s">
        <v>1279</v>
      </c>
      <c r="F31" t="s">
        <v>772</v>
      </c>
      <c r="H31" t="e">
        <f>INT(LEFT(_3_TEXAS_TECH[[#This Row],[Result]],FIND("-",_3_TEXAS_TECH[[#This Row],[Result]])-1))</f>
        <v>#VALUE!</v>
      </c>
    </row>
    <row r="32" spans="1:8" x14ac:dyDescent="0.25">
      <c r="A32" s="3">
        <v>44625</v>
      </c>
      <c r="B32" t="s">
        <v>344</v>
      </c>
      <c r="C32" t="s">
        <v>1758</v>
      </c>
      <c r="D32" t="s">
        <v>6</v>
      </c>
      <c r="E32" t="s">
        <v>1171</v>
      </c>
      <c r="F32" t="s">
        <v>677</v>
      </c>
      <c r="H32" t="e">
        <f>INT(LEFT(_3_TEXAS_TECH[[#This Row],[Result]],FIND("-",_3_TEXAS_TECH[[#This Row],[Result]])-1))</f>
        <v>#VALUE!</v>
      </c>
    </row>
    <row r="33" spans="1:8" x14ac:dyDescent="0.25">
      <c r="A33" s="3">
        <v>44630</v>
      </c>
      <c r="B33" t="s">
        <v>397</v>
      </c>
      <c r="C33" t="s">
        <v>2195</v>
      </c>
      <c r="D33" t="s">
        <v>661</v>
      </c>
      <c r="E33" t="s">
        <v>1573</v>
      </c>
      <c r="F33" t="s">
        <v>679</v>
      </c>
      <c r="H33" t="e">
        <f>INT(LEFT(_3_TEXAS_TECH[[#This Row],[Result]],FIND("-",_3_TEXAS_TECH[[#This Row],[Result]])-1))</f>
        <v>#VALUE!</v>
      </c>
    </row>
    <row r="34" spans="1:8" x14ac:dyDescent="0.25">
      <c r="A34" s="3">
        <v>44631</v>
      </c>
      <c r="B34" t="s">
        <v>363</v>
      </c>
      <c r="C34" t="s">
        <v>1323</v>
      </c>
      <c r="D34" t="s">
        <v>661</v>
      </c>
      <c r="E34" t="s">
        <v>2196</v>
      </c>
      <c r="F34" t="s">
        <v>681</v>
      </c>
      <c r="H34" t="e">
        <f>INT(LEFT(_3_TEXAS_TECH[[#This Row],[Result]],FIND("-",_3_TEXAS_TECH[[#This Row],[Result]])-1))</f>
        <v>#VALUE!</v>
      </c>
    </row>
    <row r="35" spans="1:8" x14ac:dyDescent="0.25">
      <c r="A35" s="3">
        <v>44632</v>
      </c>
      <c r="B35" t="s">
        <v>36</v>
      </c>
      <c r="C35" t="s">
        <v>1343</v>
      </c>
      <c r="D35" t="s">
        <v>661</v>
      </c>
      <c r="E35" t="s">
        <v>2227</v>
      </c>
      <c r="F35" t="s">
        <v>632</v>
      </c>
      <c r="H35" t="e">
        <f>INT(LEFT(_3_TEXAS_TECH[[#This Row],[Result]],FIND("-",_3_TEXAS_TECH[[#This Row],[Result]])-1))</f>
        <v>#VALUE!</v>
      </c>
    </row>
    <row r="36" spans="1:8" x14ac:dyDescent="0.25">
      <c r="A36" s="3">
        <v>44638</v>
      </c>
      <c r="B36" t="s">
        <v>118</v>
      </c>
      <c r="C36" t="s">
        <v>2449</v>
      </c>
      <c r="D36" t="s">
        <v>661</v>
      </c>
      <c r="E36" t="s">
        <v>2339</v>
      </c>
      <c r="F36" t="s">
        <v>632</v>
      </c>
      <c r="H36">
        <v>97</v>
      </c>
    </row>
    <row r="37" spans="1:8" x14ac:dyDescent="0.25">
      <c r="A37" s="3">
        <v>44640</v>
      </c>
      <c r="B37" t="s">
        <v>242</v>
      </c>
      <c r="C37" t="s">
        <v>1413</v>
      </c>
      <c r="D37" t="s">
        <v>661</v>
      </c>
      <c r="E37" t="s">
        <v>2361</v>
      </c>
      <c r="F37" t="s">
        <v>632</v>
      </c>
      <c r="H37">
        <v>59</v>
      </c>
    </row>
    <row r="38" spans="1:8" x14ac:dyDescent="0.25">
      <c r="A38" s="3">
        <v>44644</v>
      </c>
      <c r="B38" t="s">
        <v>24</v>
      </c>
      <c r="C38" t="s">
        <v>1071</v>
      </c>
      <c r="D38" t="s">
        <v>661</v>
      </c>
      <c r="E38" t="s">
        <v>2450</v>
      </c>
      <c r="F38" t="s">
        <v>632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21215-19B9-4D5A-97DD-8731783302E8}">
  <dimension ref="A1:H35"/>
  <sheetViews>
    <sheetView workbookViewId="0">
      <selection activeCell="J20" sqref="J20"/>
    </sheetView>
  </sheetViews>
  <sheetFormatPr defaultRowHeight="15" x14ac:dyDescent="0.25"/>
  <cols>
    <col min="1" max="1" width="10.7109375" bestFit="1" customWidth="1"/>
    <col min="2" max="2" width="20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138</v>
      </c>
      <c r="C2" t="s">
        <v>2138</v>
      </c>
      <c r="D2" t="s">
        <v>5</v>
      </c>
      <c r="E2" t="s">
        <v>608</v>
      </c>
      <c r="F2" t="s">
        <v>588</v>
      </c>
      <c r="H2" t="e">
        <f>INT(LEFT(_10_DAVIDSON[[#This Row],[Result]],FIND("-",_10_DAVIDSON[[#This Row],[Result]])-1))</f>
        <v>#VALUE!</v>
      </c>
    </row>
    <row r="3" spans="1:8" x14ac:dyDescent="0.25">
      <c r="A3" s="3">
        <v>44878</v>
      </c>
      <c r="B3" t="s">
        <v>82</v>
      </c>
      <c r="C3" t="s">
        <v>1236</v>
      </c>
      <c r="D3" t="s">
        <v>6</v>
      </c>
      <c r="E3" t="s">
        <v>703</v>
      </c>
      <c r="F3" t="s">
        <v>588</v>
      </c>
      <c r="H3" t="e">
        <f>INT(LEFT(_10_DAVIDSON[[#This Row],[Result]],FIND("-",_10_DAVIDSON[[#This Row],[Result]])-1))</f>
        <v>#VALUE!</v>
      </c>
    </row>
    <row r="4" spans="1:8" x14ac:dyDescent="0.25">
      <c r="A4" s="3">
        <v>44883</v>
      </c>
      <c r="B4" t="s">
        <v>223</v>
      </c>
      <c r="C4" t="s">
        <v>1456</v>
      </c>
      <c r="D4" t="s">
        <v>661</v>
      </c>
      <c r="E4" t="s">
        <v>592</v>
      </c>
      <c r="F4" t="s">
        <v>588</v>
      </c>
      <c r="H4" t="e">
        <f>INT(LEFT(_10_DAVIDSON[[#This Row],[Result]],FIND("-",_10_DAVIDSON[[#This Row],[Result]])-1))</f>
        <v>#VALUE!</v>
      </c>
    </row>
    <row r="5" spans="1:8" x14ac:dyDescent="0.25">
      <c r="A5" s="3">
        <v>44884</v>
      </c>
      <c r="B5" t="s">
        <v>205</v>
      </c>
      <c r="C5" t="s">
        <v>945</v>
      </c>
      <c r="D5" t="s">
        <v>661</v>
      </c>
      <c r="E5" t="s">
        <v>594</v>
      </c>
      <c r="F5" t="s">
        <v>588</v>
      </c>
      <c r="H5" t="e">
        <f>INT(LEFT(_10_DAVIDSON[[#This Row],[Result]],FIND("-",_10_DAVIDSON[[#This Row],[Result]])-1))</f>
        <v>#VALUE!</v>
      </c>
    </row>
    <row r="6" spans="1:8" x14ac:dyDescent="0.25">
      <c r="A6" s="3">
        <v>44886</v>
      </c>
      <c r="B6" t="s">
        <v>330</v>
      </c>
      <c r="C6" t="s">
        <v>874</v>
      </c>
      <c r="D6" t="s">
        <v>661</v>
      </c>
      <c r="E6" t="s">
        <v>595</v>
      </c>
      <c r="F6" t="s">
        <v>588</v>
      </c>
      <c r="H6" t="e">
        <f>INT(LEFT(_10_DAVIDSON[[#This Row],[Result]],FIND("-",_10_DAVIDSON[[#This Row],[Result]])-1))</f>
        <v>#VALUE!</v>
      </c>
    </row>
    <row r="7" spans="1:8" x14ac:dyDescent="0.25">
      <c r="A7" s="3">
        <v>44892</v>
      </c>
      <c r="B7" t="s">
        <v>367</v>
      </c>
      <c r="C7" t="s">
        <v>1059</v>
      </c>
      <c r="D7" t="s">
        <v>5</v>
      </c>
      <c r="E7" t="s">
        <v>596</v>
      </c>
      <c r="F7" t="s">
        <v>588</v>
      </c>
      <c r="H7" t="e">
        <f>INT(LEFT(_10_DAVIDSON[[#This Row],[Result]],FIND("-",_10_DAVIDSON[[#This Row],[Result]])-1))</f>
        <v>#VALUE!</v>
      </c>
    </row>
    <row r="8" spans="1:8" x14ac:dyDescent="0.25">
      <c r="A8" s="3">
        <v>44895</v>
      </c>
      <c r="B8" t="s">
        <v>280</v>
      </c>
      <c r="C8" t="s">
        <v>1608</v>
      </c>
      <c r="D8" t="s">
        <v>6</v>
      </c>
      <c r="E8" t="s">
        <v>598</v>
      </c>
      <c r="F8" t="s">
        <v>588</v>
      </c>
      <c r="H8" t="e">
        <f>INT(LEFT(_10_DAVIDSON[[#This Row],[Result]],FIND("-",_10_DAVIDSON[[#This Row],[Result]])-1))</f>
        <v>#VALUE!</v>
      </c>
    </row>
    <row r="9" spans="1:8" x14ac:dyDescent="0.25">
      <c r="A9" s="3">
        <v>44899</v>
      </c>
      <c r="B9" t="s">
        <v>488</v>
      </c>
      <c r="C9" t="s">
        <v>2139</v>
      </c>
      <c r="D9" t="s">
        <v>5</v>
      </c>
      <c r="E9" t="s">
        <v>600</v>
      </c>
      <c r="F9" t="s">
        <v>588</v>
      </c>
      <c r="H9" t="e">
        <f>INT(LEFT(_10_DAVIDSON[[#This Row],[Result]],FIND("-",_10_DAVIDSON[[#This Row],[Result]])-1))</f>
        <v>#VALUE!</v>
      </c>
    </row>
    <row r="10" spans="1:8" x14ac:dyDescent="0.25">
      <c r="A10" s="3">
        <v>44907</v>
      </c>
      <c r="B10" t="s">
        <v>465</v>
      </c>
      <c r="C10" t="s">
        <v>1214</v>
      </c>
      <c r="D10" t="s">
        <v>6</v>
      </c>
      <c r="E10" t="s">
        <v>602</v>
      </c>
      <c r="F10" t="s">
        <v>588</v>
      </c>
      <c r="H10" t="e">
        <f>INT(LEFT(_10_DAVIDSON[[#This Row],[Result]],FIND("-",_10_DAVIDSON[[#This Row],[Result]])-1))</f>
        <v>#VALUE!</v>
      </c>
    </row>
    <row r="11" spans="1:8" x14ac:dyDescent="0.25">
      <c r="A11" s="3">
        <v>44913</v>
      </c>
      <c r="B11" t="s">
        <v>506</v>
      </c>
      <c r="C11" t="s">
        <v>1985</v>
      </c>
      <c r="D11" t="s">
        <v>5</v>
      </c>
      <c r="E11" t="s">
        <v>603</v>
      </c>
      <c r="F11" t="s">
        <v>588</v>
      </c>
      <c r="H11" t="e">
        <f>INT(LEFT(_10_DAVIDSON[[#This Row],[Result]],FIND("-",_10_DAVIDSON[[#This Row],[Result]])-1))</f>
        <v>#VALUE!</v>
      </c>
    </row>
    <row r="12" spans="1:8" x14ac:dyDescent="0.25">
      <c r="A12" s="3">
        <v>44916</v>
      </c>
      <c r="B12" t="s">
        <v>26</v>
      </c>
      <c r="C12" t="s">
        <v>1466</v>
      </c>
      <c r="D12" t="s">
        <v>661</v>
      </c>
      <c r="E12" t="s">
        <v>605</v>
      </c>
      <c r="F12" t="s">
        <v>588</v>
      </c>
      <c r="H12" t="e">
        <f>INT(LEFT(_10_DAVIDSON[[#This Row],[Result]],FIND("-",_10_DAVIDSON[[#This Row],[Result]])-1))</f>
        <v>#VALUE!</v>
      </c>
    </row>
    <row r="13" spans="1:8" x14ac:dyDescent="0.25">
      <c r="A13" s="3">
        <v>44917</v>
      </c>
      <c r="B13" t="s">
        <v>2140</v>
      </c>
      <c r="C13" t="s">
        <v>2141</v>
      </c>
      <c r="D13" t="s">
        <v>5</v>
      </c>
      <c r="E13" t="s">
        <v>607</v>
      </c>
      <c r="F13" t="s">
        <v>588</v>
      </c>
      <c r="H13" t="e">
        <f>INT(LEFT(_10_DAVIDSON[[#This Row],[Result]],FIND("-",_10_DAVIDSON[[#This Row],[Result]])-1))</f>
        <v>#VALUE!</v>
      </c>
    </row>
    <row r="14" spans="1:8" x14ac:dyDescent="0.25">
      <c r="A14" s="3">
        <v>44566</v>
      </c>
      <c r="B14" t="s">
        <v>377</v>
      </c>
      <c r="C14" t="s">
        <v>1050</v>
      </c>
      <c r="D14" t="s">
        <v>6</v>
      </c>
      <c r="E14" t="s">
        <v>610</v>
      </c>
      <c r="F14" t="s">
        <v>608</v>
      </c>
      <c r="H14" t="e">
        <f>INT(LEFT(_10_DAVIDSON[[#This Row],[Result]],FIND("-",_10_DAVIDSON[[#This Row],[Result]])-1))</f>
        <v>#VALUE!</v>
      </c>
    </row>
    <row r="15" spans="1:8" x14ac:dyDescent="0.25">
      <c r="A15" s="3">
        <v>44569</v>
      </c>
      <c r="B15" t="s">
        <v>402</v>
      </c>
      <c r="C15" t="s">
        <v>906</v>
      </c>
      <c r="D15" t="s">
        <v>5</v>
      </c>
      <c r="E15" t="s">
        <v>833</v>
      </c>
      <c r="F15" t="s">
        <v>611</v>
      </c>
      <c r="H15" t="e">
        <f>INT(LEFT(_10_DAVIDSON[[#This Row],[Result]],FIND("-",_10_DAVIDSON[[#This Row],[Result]])-1))</f>
        <v>#VALUE!</v>
      </c>
    </row>
    <row r="16" spans="1:8" x14ac:dyDescent="0.25">
      <c r="A16" s="3">
        <v>44572</v>
      </c>
      <c r="B16" t="s">
        <v>114</v>
      </c>
      <c r="C16" t="s">
        <v>1754</v>
      </c>
      <c r="D16" t="s">
        <v>5</v>
      </c>
      <c r="E16" t="s">
        <v>879</v>
      </c>
      <c r="F16" t="s">
        <v>658</v>
      </c>
      <c r="H16" t="e">
        <f>INT(LEFT(_10_DAVIDSON[[#This Row],[Result]],FIND("-",_10_DAVIDSON[[#This Row],[Result]])-1))</f>
        <v>#VALUE!</v>
      </c>
    </row>
    <row r="17" spans="1:8" x14ac:dyDescent="0.25">
      <c r="A17" s="3">
        <v>44575</v>
      </c>
      <c r="B17" t="s">
        <v>218</v>
      </c>
      <c r="C17" t="s">
        <v>1857</v>
      </c>
      <c r="D17" t="s">
        <v>6</v>
      </c>
      <c r="E17" t="s">
        <v>881</v>
      </c>
      <c r="F17" t="s">
        <v>868</v>
      </c>
      <c r="H17" t="e">
        <f>INT(LEFT(_10_DAVIDSON[[#This Row],[Result]],FIND("-",_10_DAVIDSON[[#This Row],[Result]])-1))</f>
        <v>#VALUE!</v>
      </c>
    </row>
    <row r="18" spans="1:8" x14ac:dyDescent="0.25">
      <c r="A18" s="3">
        <v>44579</v>
      </c>
      <c r="B18" t="s">
        <v>421</v>
      </c>
      <c r="C18" t="s">
        <v>980</v>
      </c>
      <c r="D18" t="s">
        <v>6</v>
      </c>
      <c r="E18" t="s">
        <v>883</v>
      </c>
      <c r="F18" t="s">
        <v>914</v>
      </c>
      <c r="H18" t="e">
        <f>INT(LEFT(_10_DAVIDSON[[#This Row],[Result]],FIND("-",_10_DAVIDSON[[#This Row],[Result]])-1))</f>
        <v>#VALUE!</v>
      </c>
    </row>
    <row r="19" spans="1:8" x14ac:dyDescent="0.25">
      <c r="A19" s="3">
        <v>44583</v>
      </c>
      <c r="B19" t="s">
        <v>411</v>
      </c>
      <c r="C19" t="s">
        <v>1767</v>
      </c>
      <c r="D19" t="s">
        <v>6</v>
      </c>
      <c r="E19" t="s">
        <v>884</v>
      </c>
      <c r="F19" t="s">
        <v>916</v>
      </c>
      <c r="H19" t="e">
        <f>INT(LEFT(_10_DAVIDSON[[#This Row],[Result]],FIND("-",_10_DAVIDSON[[#This Row],[Result]])-1))</f>
        <v>#VALUE!</v>
      </c>
    </row>
    <row r="20" spans="1:8" x14ac:dyDescent="0.25">
      <c r="A20" s="3">
        <v>44587</v>
      </c>
      <c r="B20" t="s">
        <v>421</v>
      </c>
      <c r="C20" t="s">
        <v>1636</v>
      </c>
      <c r="D20" t="s">
        <v>5</v>
      </c>
      <c r="E20" t="s">
        <v>1054</v>
      </c>
      <c r="F20" t="s">
        <v>666</v>
      </c>
      <c r="H20" t="e">
        <f>INT(LEFT(_10_DAVIDSON[[#This Row],[Result]],FIND("-",_10_DAVIDSON[[#This Row],[Result]])-1))</f>
        <v>#VALUE!</v>
      </c>
    </row>
    <row r="21" spans="1:8" x14ac:dyDescent="0.25">
      <c r="A21" s="3">
        <v>44590</v>
      </c>
      <c r="B21" t="s">
        <v>386</v>
      </c>
      <c r="C21" t="s">
        <v>990</v>
      </c>
      <c r="D21" t="s">
        <v>5</v>
      </c>
      <c r="E21" t="s">
        <v>888</v>
      </c>
      <c r="F21" t="s">
        <v>668</v>
      </c>
      <c r="H21" t="e">
        <f>INT(LEFT(_10_DAVIDSON[[#This Row],[Result]],FIND("-",_10_DAVIDSON[[#This Row],[Result]])-1))</f>
        <v>#VALUE!</v>
      </c>
    </row>
    <row r="22" spans="1:8" x14ac:dyDescent="0.25">
      <c r="A22" s="3">
        <v>44593</v>
      </c>
      <c r="B22" t="s">
        <v>272</v>
      </c>
      <c r="C22" t="s">
        <v>1451</v>
      </c>
      <c r="D22" t="s">
        <v>6</v>
      </c>
      <c r="E22" t="s">
        <v>890</v>
      </c>
      <c r="F22" t="s">
        <v>870</v>
      </c>
      <c r="H22" t="e">
        <f>INT(LEFT(_10_DAVIDSON[[#This Row],[Result]],FIND("-",_10_DAVIDSON[[#This Row],[Result]])-1))</f>
        <v>#VALUE!</v>
      </c>
    </row>
    <row r="23" spans="1:8" x14ac:dyDescent="0.25">
      <c r="A23" s="3">
        <v>44597</v>
      </c>
      <c r="B23" t="s">
        <v>380</v>
      </c>
      <c r="C23" t="s">
        <v>1258</v>
      </c>
      <c r="D23" t="s">
        <v>6</v>
      </c>
      <c r="E23" t="s">
        <v>891</v>
      </c>
      <c r="F23" t="s">
        <v>872</v>
      </c>
      <c r="H23" t="e">
        <f>INT(LEFT(_10_DAVIDSON[[#This Row],[Result]],FIND("-",_10_DAVIDSON[[#This Row],[Result]])-1))</f>
        <v>#VALUE!</v>
      </c>
    </row>
    <row r="24" spans="1:8" x14ac:dyDescent="0.25">
      <c r="A24" s="3">
        <v>44601</v>
      </c>
      <c r="B24" t="s">
        <v>377</v>
      </c>
      <c r="C24" t="s">
        <v>1133</v>
      </c>
      <c r="D24" t="s">
        <v>5</v>
      </c>
      <c r="E24" t="s">
        <v>1095</v>
      </c>
      <c r="F24" t="s">
        <v>873</v>
      </c>
      <c r="H24" t="e">
        <f>INT(LEFT(_10_DAVIDSON[[#This Row],[Result]],FIND("-",_10_DAVIDSON[[#This Row],[Result]])-1))</f>
        <v>#VALUE!</v>
      </c>
    </row>
    <row r="25" spans="1:8" x14ac:dyDescent="0.25">
      <c r="A25" s="3">
        <v>44604</v>
      </c>
      <c r="B25" t="s">
        <v>402</v>
      </c>
      <c r="C25" t="s">
        <v>1120</v>
      </c>
      <c r="D25" t="s">
        <v>6</v>
      </c>
      <c r="E25" t="s">
        <v>895</v>
      </c>
      <c r="F25" t="s">
        <v>607</v>
      </c>
      <c r="H25" t="e">
        <f>INT(LEFT(_10_DAVIDSON[[#This Row],[Result]],FIND("-",_10_DAVIDSON[[#This Row],[Result]])-1))</f>
        <v>#VALUE!</v>
      </c>
    </row>
    <row r="26" spans="1:8" x14ac:dyDescent="0.25">
      <c r="A26" s="3">
        <v>44606</v>
      </c>
      <c r="B26" t="s">
        <v>460</v>
      </c>
      <c r="C26" t="s">
        <v>1057</v>
      </c>
      <c r="D26" t="s">
        <v>5</v>
      </c>
      <c r="E26" t="s">
        <v>897</v>
      </c>
      <c r="F26" t="s">
        <v>610</v>
      </c>
      <c r="H26" t="e">
        <f>INT(LEFT(_10_DAVIDSON[[#This Row],[Result]],FIND("-",_10_DAVIDSON[[#This Row],[Result]])-1))</f>
        <v>#VALUE!</v>
      </c>
    </row>
    <row r="27" spans="1:8" x14ac:dyDescent="0.25">
      <c r="A27" s="3">
        <v>44611</v>
      </c>
      <c r="B27" t="s">
        <v>92</v>
      </c>
      <c r="C27" t="s">
        <v>2142</v>
      </c>
      <c r="D27" t="s">
        <v>5</v>
      </c>
      <c r="E27" t="s">
        <v>899</v>
      </c>
      <c r="F27" t="s">
        <v>833</v>
      </c>
      <c r="H27" t="e">
        <f>INT(LEFT(_10_DAVIDSON[[#This Row],[Result]],FIND("-",_10_DAVIDSON[[#This Row],[Result]])-1))</f>
        <v>#VALUE!</v>
      </c>
    </row>
    <row r="28" spans="1:8" x14ac:dyDescent="0.25">
      <c r="A28" s="3">
        <v>44615</v>
      </c>
      <c r="B28" t="s">
        <v>460</v>
      </c>
      <c r="C28" t="s">
        <v>971</v>
      </c>
      <c r="D28" t="s">
        <v>6</v>
      </c>
      <c r="E28" t="s">
        <v>901</v>
      </c>
      <c r="F28" t="s">
        <v>879</v>
      </c>
      <c r="H28" t="e">
        <f>INT(LEFT(_10_DAVIDSON[[#This Row],[Result]],FIND("-",_10_DAVIDSON[[#This Row],[Result]])-1))</f>
        <v>#VALUE!</v>
      </c>
    </row>
    <row r="29" spans="1:8" x14ac:dyDescent="0.25">
      <c r="A29" s="3">
        <v>44618</v>
      </c>
      <c r="B29" t="s">
        <v>411</v>
      </c>
      <c r="C29" t="s">
        <v>1417</v>
      </c>
      <c r="D29" t="s">
        <v>5</v>
      </c>
      <c r="E29" t="s">
        <v>1061</v>
      </c>
      <c r="F29" t="s">
        <v>881</v>
      </c>
      <c r="H29" t="e">
        <f>INT(LEFT(_10_DAVIDSON[[#This Row],[Result]],FIND("-",_10_DAVIDSON[[#This Row],[Result]])-1))</f>
        <v>#VALUE!</v>
      </c>
    </row>
    <row r="30" spans="1:8" x14ac:dyDescent="0.25">
      <c r="A30" s="3">
        <v>44622</v>
      </c>
      <c r="B30" t="s">
        <v>253</v>
      </c>
      <c r="C30" t="s">
        <v>1199</v>
      </c>
      <c r="D30" t="s">
        <v>5</v>
      </c>
      <c r="E30" t="s">
        <v>1062</v>
      </c>
      <c r="F30" t="s">
        <v>883</v>
      </c>
      <c r="H30" t="e">
        <f>INT(LEFT(_10_DAVIDSON[[#This Row],[Result]],FIND("-",_10_DAVIDSON[[#This Row],[Result]])-1))</f>
        <v>#VALUE!</v>
      </c>
    </row>
    <row r="31" spans="1:8" x14ac:dyDescent="0.25">
      <c r="A31" s="3">
        <v>44625</v>
      </c>
      <c r="B31" t="s">
        <v>350</v>
      </c>
      <c r="C31" t="s">
        <v>1392</v>
      </c>
      <c r="D31" t="s">
        <v>6</v>
      </c>
      <c r="E31" t="s">
        <v>1218</v>
      </c>
      <c r="F31" t="s">
        <v>1053</v>
      </c>
      <c r="H31" t="e">
        <f>INT(LEFT(_10_DAVIDSON[[#This Row],[Result]],FIND("-",_10_DAVIDSON[[#This Row],[Result]])-1))</f>
        <v>#VALUE!</v>
      </c>
    </row>
    <row r="32" spans="1:8" x14ac:dyDescent="0.25">
      <c r="A32" s="3">
        <v>44631</v>
      </c>
      <c r="B32" t="s">
        <v>411</v>
      </c>
      <c r="C32" t="s">
        <v>1834</v>
      </c>
      <c r="D32" t="s">
        <v>661</v>
      </c>
      <c r="E32" t="s">
        <v>1953</v>
      </c>
      <c r="F32" t="s">
        <v>1054</v>
      </c>
      <c r="H32" t="e">
        <f>INT(LEFT(_10_DAVIDSON[[#This Row],[Result]],FIND("-",_10_DAVIDSON[[#This Row],[Result]])-1))</f>
        <v>#VALUE!</v>
      </c>
    </row>
    <row r="33" spans="1:8" x14ac:dyDescent="0.25">
      <c r="A33" s="3">
        <v>44632</v>
      </c>
      <c r="B33" t="s">
        <v>92</v>
      </c>
      <c r="C33" t="s">
        <v>2092</v>
      </c>
      <c r="D33" t="s">
        <v>661</v>
      </c>
      <c r="E33" t="s">
        <v>2109</v>
      </c>
      <c r="F33" t="s">
        <v>888</v>
      </c>
      <c r="H33" t="e">
        <f>INT(LEFT(_10_DAVIDSON[[#This Row],[Result]],FIND("-",_10_DAVIDSON[[#This Row],[Result]])-1))</f>
        <v>#VALUE!</v>
      </c>
    </row>
    <row r="34" spans="1:8" x14ac:dyDescent="0.25">
      <c r="A34" s="3">
        <v>44633</v>
      </c>
      <c r="B34" t="s">
        <v>218</v>
      </c>
      <c r="C34" t="s">
        <v>1900</v>
      </c>
      <c r="D34" t="s">
        <v>661</v>
      </c>
      <c r="E34" t="s">
        <v>2204</v>
      </c>
      <c r="F34" t="s">
        <v>1119</v>
      </c>
      <c r="H34" t="e">
        <f>INT(LEFT(_10_DAVIDSON[[#This Row],[Result]],FIND("-",_10_DAVIDSON[[#This Row],[Result]])-1))</f>
        <v>#VALUE!</v>
      </c>
    </row>
    <row r="35" spans="1:8" x14ac:dyDescent="0.25">
      <c r="A35" s="3">
        <v>44638</v>
      </c>
      <c r="B35" t="s">
        <v>225</v>
      </c>
      <c r="C35" t="s">
        <v>869</v>
      </c>
      <c r="D35" t="s">
        <v>661</v>
      </c>
      <c r="E35" t="s">
        <v>2210</v>
      </c>
      <c r="F35" t="s">
        <v>1119</v>
      </c>
    </row>
  </sheetData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CA62-D030-4CFE-8986-DC918040520B}">
  <dimension ref="A1:H37"/>
  <sheetViews>
    <sheetView topLeftCell="A16"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36</v>
      </c>
      <c r="C2" t="s">
        <v>2041</v>
      </c>
      <c r="D2" t="s">
        <v>661</v>
      </c>
      <c r="E2" t="s">
        <v>587</v>
      </c>
      <c r="F2" t="s">
        <v>588</v>
      </c>
      <c r="H2" t="e">
        <f>INT(LEFT(_7_MICHIGAN_STATE[[#This Row],[Result]],FIND("-",_7_MICHIGAN_STATE[[#This Row],[Result]])-1))</f>
        <v>#VALUE!</v>
      </c>
    </row>
    <row r="3" spans="1:8" x14ac:dyDescent="0.25">
      <c r="A3" s="3">
        <v>44877</v>
      </c>
      <c r="B3" t="s">
        <v>444</v>
      </c>
      <c r="C3" t="s">
        <v>2042</v>
      </c>
      <c r="D3" t="s">
        <v>5</v>
      </c>
      <c r="E3" t="s">
        <v>703</v>
      </c>
      <c r="F3" t="s">
        <v>588</v>
      </c>
      <c r="H3" t="e">
        <f>INT(LEFT(_7_MICHIGAN_STATE[[#This Row],[Result]],FIND("-",_7_MICHIGAN_STATE[[#This Row],[Result]])-1))</f>
        <v>#VALUE!</v>
      </c>
    </row>
    <row r="4" spans="1:8" x14ac:dyDescent="0.25">
      <c r="A4" s="3">
        <v>44882</v>
      </c>
      <c r="B4" t="s">
        <v>499</v>
      </c>
      <c r="C4" t="s">
        <v>1891</v>
      </c>
      <c r="D4" t="s">
        <v>6</v>
      </c>
      <c r="E4" t="s">
        <v>614</v>
      </c>
      <c r="F4" t="s">
        <v>588</v>
      </c>
      <c r="H4" t="e">
        <f>INT(LEFT(_7_MICHIGAN_STATE[[#This Row],[Result]],FIND("-",_7_MICHIGAN_STATE[[#This Row],[Result]])-1))</f>
        <v>#VALUE!</v>
      </c>
    </row>
    <row r="5" spans="1:8" x14ac:dyDescent="0.25">
      <c r="A5" s="3">
        <v>44885</v>
      </c>
      <c r="B5" t="s">
        <v>349</v>
      </c>
      <c r="C5" t="s">
        <v>2043</v>
      </c>
      <c r="D5" t="s">
        <v>5</v>
      </c>
      <c r="E5" t="s">
        <v>659</v>
      </c>
      <c r="F5" t="s">
        <v>588</v>
      </c>
      <c r="H5" t="e">
        <f>INT(LEFT(_7_MICHIGAN_STATE[[#This Row],[Result]],FIND("-",_7_MICHIGAN_STATE[[#This Row],[Result]])-1))</f>
        <v>#VALUE!</v>
      </c>
    </row>
    <row r="6" spans="1:8" x14ac:dyDescent="0.25">
      <c r="A6" s="3">
        <v>44889</v>
      </c>
      <c r="B6" t="s">
        <v>140</v>
      </c>
      <c r="C6" t="s">
        <v>980</v>
      </c>
      <c r="D6" t="s">
        <v>661</v>
      </c>
      <c r="E6" t="s">
        <v>662</v>
      </c>
      <c r="F6" t="s">
        <v>588</v>
      </c>
      <c r="H6" t="e">
        <f>INT(LEFT(_7_MICHIGAN_STATE[[#This Row],[Result]],FIND("-",_7_MICHIGAN_STATE[[#This Row],[Result]])-1))</f>
        <v>#VALUE!</v>
      </c>
    </row>
    <row r="7" spans="1:8" x14ac:dyDescent="0.25">
      <c r="A7" s="3">
        <v>44890</v>
      </c>
      <c r="B7" t="s">
        <v>86</v>
      </c>
      <c r="C7" t="s">
        <v>1025</v>
      </c>
      <c r="D7" t="s">
        <v>661</v>
      </c>
      <c r="E7" t="s">
        <v>664</v>
      </c>
      <c r="F7" t="s">
        <v>588</v>
      </c>
      <c r="H7" t="e">
        <f>INT(LEFT(_7_MICHIGAN_STATE[[#This Row],[Result]],FIND("-",_7_MICHIGAN_STATE[[#This Row],[Result]])-1))</f>
        <v>#VALUE!</v>
      </c>
    </row>
    <row r="8" spans="1:8" x14ac:dyDescent="0.25">
      <c r="A8" s="3">
        <v>44891</v>
      </c>
      <c r="B8" t="s">
        <v>64</v>
      </c>
      <c r="C8" t="s">
        <v>1475</v>
      </c>
      <c r="D8" t="s">
        <v>661</v>
      </c>
      <c r="E8" t="s">
        <v>598</v>
      </c>
      <c r="F8" t="s">
        <v>588</v>
      </c>
      <c r="H8" t="e">
        <f>INT(LEFT(_7_MICHIGAN_STATE[[#This Row],[Result]],FIND("-",_7_MICHIGAN_STATE[[#This Row],[Result]])-1))</f>
        <v>#VALUE!</v>
      </c>
    </row>
    <row r="9" spans="1:8" x14ac:dyDescent="0.25">
      <c r="A9" s="3">
        <v>44896</v>
      </c>
      <c r="B9" t="s">
        <v>387</v>
      </c>
      <c r="C9" t="s">
        <v>1601</v>
      </c>
      <c r="D9" t="s">
        <v>5</v>
      </c>
      <c r="E9" t="s">
        <v>600</v>
      </c>
      <c r="F9" t="s">
        <v>588</v>
      </c>
      <c r="H9" t="e">
        <f>INT(LEFT(_7_MICHIGAN_STATE[[#This Row],[Result]],FIND("-",_7_MICHIGAN_STATE[[#This Row],[Result]])-1))</f>
        <v>#VALUE!</v>
      </c>
    </row>
    <row r="10" spans="1:8" x14ac:dyDescent="0.25">
      <c r="A10" s="3">
        <v>44899</v>
      </c>
      <c r="B10" t="s">
        <v>20</v>
      </c>
      <c r="C10" t="s">
        <v>1771</v>
      </c>
      <c r="D10" t="s">
        <v>5</v>
      </c>
      <c r="E10" t="s">
        <v>602</v>
      </c>
      <c r="F10" t="s">
        <v>588</v>
      </c>
      <c r="H10" t="e">
        <f>INT(LEFT(_7_MICHIGAN_STATE[[#This Row],[Result]],FIND("-",_7_MICHIGAN_STATE[[#This Row],[Result]])-1))</f>
        <v>#VALUE!</v>
      </c>
    </row>
    <row r="11" spans="1:8" x14ac:dyDescent="0.25">
      <c r="A11" s="3">
        <v>44903</v>
      </c>
      <c r="B11" t="s">
        <v>381</v>
      </c>
      <c r="C11" t="s">
        <v>1264</v>
      </c>
      <c r="D11" t="s">
        <v>6</v>
      </c>
      <c r="E11" t="s">
        <v>603</v>
      </c>
      <c r="F11" t="s">
        <v>608</v>
      </c>
      <c r="H11" t="e">
        <f>INT(LEFT(_7_MICHIGAN_STATE[[#This Row],[Result]],FIND("-",_7_MICHIGAN_STATE[[#This Row],[Result]])-1))</f>
        <v>#VALUE!</v>
      </c>
    </row>
    <row r="12" spans="1:8" x14ac:dyDescent="0.25">
      <c r="A12" s="3">
        <v>44906</v>
      </c>
      <c r="B12" t="s">
        <v>448</v>
      </c>
      <c r="C12" t="s">
        <v>651</v>
      </c>
      <c r="D12" t="s">
        <v>5</v>
      </c>
      <c r="E12" t="s">
        <v>605</v>
      </c>
      <c r="F12" t="s">
        <v>611</v>
      </c>
      <c r="H12" t="e">
        <f>INT(LEFT(_7_MICHIGAN_STATE[[#This Row],[Result]],FIND("-",_7_MICHIGAN_STATE[[#This Row],[Result]])-1))</f>
        <v>#VALUE!</v>
      </c>
    </row>
    <row r="13" spans="1:8" x14ac:dyDescent="0.25">
      <c r="A13" s="3">
        <v>44916</v>
      </c>
      <c r="B13" t="s">
        <v>217</v>
      </c>
      <c r="C13" t="s">
        <v>2044</v>
      </c>
      <c r="D13" t="s">
        <v>661</v>
      </c>
      <c r="E13" t="s">
        <v>607</v>
      </c>
      <c r="F13" t="s">
        <v>611</v>
      </c>
      <c r="H13" t="e">
        <f>INT(LEFT(_7_MICHIGAN_STATE[[#This Row],[Result]],FIND("-",_7_MICHIGAN_STATE[[#This Row],[Result]])-1))</f>
        <v>#VALUE!</v>
      </c>
    </row>
    <row r="14" spans="1:8" x14ac:dyDescent="0.25">
      <c r="A14" s="3">
        <v>44924</v>
      </c>
      <c r="B14" t="s">
        <v>382</v>
      </c>
      <c r="C14" t="s">
        <v>1771</v>
      </c>
      <c r="D14" t="s">
        <v>5</v>
      </c>
      <c r="E14" t="s">
        <v>610</v>
      </c>
      <c r="F14" t="s">
        <v>611</v>
      </c>
      <c r="H14" t="e">
        <f>INT(LEFT(_7_MICHIGAN_STATE[[#This Row],[Result]],FIND("-",_7_MICHIGAN_STATE[[#This Row],[Result]])-1))</f>
        <v>#VALUE!</v>
      </c>
    </row>
    <row r="15" spans="1:8" x14ac:dyDescent="0.25">
      <c r="A15" s="3">
        <v>44563</v>
      </c>
      <c r="B15" t="s">
        <v>219</v>
      </c>
      <c r="C15" t="s">
        <v>1133</v>
      </c>
      <c r="D15" t="s">
        <v>6</v>
      </c>
      <c r="E15" t="s">
        <v>833</v>
      </c>
      <c r="F15" t="s">
        <v>658</v>
      </c>
      <c r="H15" t="e">
        <f>INT(LEFT(_7_MICHIGAN_STATE[[#This Row],[Result]],FIND("-",_7_MICHIGAN_STATE[[#This Row],[Result]])-1))</f>
        <v>#VALUE!</v>
      </c>
    </row>
    <row r="16" spans="1:8" x14ac:dyDescent="0.25">
      <c r="A16" s="3">
        <v>44566</v>
      </c>
      <c r="B16" t="s">
        <v>173</v>
      </c>
      <c r="C16" t="s">
        <v>1208</v>
      </c>
      <c r="D16" t="s">
        <v>5</v>
      </c>
      <c r="E16" t="s">
        <v>879</v>
      </c>
      <c r="F16" t="s">
        <v>868</v>
      </c>
      <c r="H16" t="e">
        <f>INT(LEFT(_7_MICHIGAN_STATE[[#This Row],[Result]],FIND("-",_7_MICHIGAN_STATE[[#This Row],[Result]])-1))</f>
        <v>#VALUE!</v>
      </c>
    </row>
    <row r="17" spans="1:8" x14ac:dyDescent="0.25">
      <c r="A17" s="3">
        <v>44573</v>
      </c>
      <c r="B17" t="s">
        <v>381</v>
      </c>
      <c r="C17" t="s">
        <v>894</v>
      </c>
      <c r="D17" t="s">
        <v>5</v>
      </c>
      <c r="E17" t="s">
        <v>881</v>
      </c>
      <c r="F17" t="s">
        <v>914</v>
      </c>
      <c r="H17" t="e">
        <f>INT(LEFT(_7_MICHIGAN_STATE[[#This Row],[Result]],FIND("-",_7_MICHIGAN_STATE[[#This Row],[Result]])-1))</f>
        <v>#VALUE!</v>
      </c>
    </row>
    <row r="18" spans="1:8" x14ac:dyDescent="0.25">
      <c r="A18" s="3">
        <v>44576</v>
      </c>
      <c r="B18" t="s">
        <v>219</v>
      </c>
      <c r="C18" t="s">
        <v>1900</v>
      </c>
      <c r="D18" t="s">
        <v>5</v>
      </c>
      <c r="E18" t="s">
        <v>1052</v>
      </c>
      <c r="F18" t="s">
        <v>664</v>
      </c>
      <c r="H18" t="e">
        <f>INT(LEFT(_7_MICHIGAN_STATE[[#This Row],[Result]],FIND("-",_7_MICHIGAN_STATE[[#This Row],[Result]])-1))</f>
        <v>#VALUE!</v>
      </c>
    </row>
    <row r="19" spans="1:8" x14ac:dyDescent="0.25">
      <c r="A19" s="3">
        <v>44582</v>
      </c>
      <c r="B19" t="s">
        <v>264</v>
      </c>
      <c r="C19" t="s">
        <v>1555</v>
      </c>
      <c r="D19" t="s">
        <v>6</v>
      </c>
      <c r="E19" t="s">
        <v>1053</v>
      </c>
      <c r="F19" t="s">
        <v>666</v>
      </c>
      <c r="H19" t="e">
        <f>INT(LEFT(_7_MICHIGAN_STATE[[#This Row],[Result]],FIND("-",_7_MICHIGAN_STATE[[#This Row],[Result]])-1))</f>
        <v>#VALUE!</v>
      </c>
    </row>
    <row r="20" spans="1:8" x14ac:dyDescent="0.25">
      <c r="A20" s="3">
        <v>44586</v>
      </c>
      <c r="B20" t="s">
        <v>80</v>
      </c>
      <c r="C20" t="s">
        <v>1946</v>
      </c>
      <c r="D20" t="s">
        <v>6</v>
      </c>
      <c r="E20" t="s">
        <v>1116</v>
      </c>
      <c r="F20" t="s">
        <v>600</v>
      </c>
      <c r="H20" t="e">
        <f>INT(LEFT(_7_MICHIGAN_STATE[[#This Row],[Result]],FIND("-",_7_MICHIGAN_STATE[[#This Row],[Result]])-1))</f>
        <v>#VALUE!</v>
      </c>
    </row>
    <row r="21" spans="1:8" x14ac:dyDescent="0.25">
      <c r="A21" s="3">
        <v>44590</v>
      </c>
      <c r="B21" t="s">
        <v>184</v>
      </c>
      <c r="C21" t="s">
        <v>1065</v>
      </c>
      <c r="D21" t="s">
        <v>5</v>
      </c>
      <c r="E21" t="s">
        <v>1118</v>
      </c>
      <c r="F21" t="s">
        <v>602</v>
      </c>
      <c r="H21" t="e">
        <f>INT(LEFT(_7_MICHIGAN_STATE[[#This Row],[Result]],FIND("-",_7_MICHIGAN_STATE[[#This Row],[Result]])-1))</f>
        <v>#VALUE!</v>
      </c>
    </row>
    <row r="22" spans="1:8" x14ac:dyDescent="0.25">
      <c r="A22" s="3">
        <v>44593</v>
      </c>
      <c r="B22" t="s">
        <v>261</v>
      </c>
      <c r="C22" t="s">
        <v>762</v>
      </c>
      <c r="D22" t="s">
        <v>6</v>
      </c>
      <c r="E22" t="s">
        <v>1119</v>
      </c>
      <c r="F22" t="s">
        <v>603</v>
      </c>
      <c r="H22" t="e">
        <f>INT(LEFT(_7_MICHIGAN_STATE[[#This Row],[Result]],FIND("-",_7_MICHIGAN_STATE[[#This Row],[Result]])-1))</f>
        <v>#VALUE!</v>
      </c>
    </row>
    <row r="23" spans="1:8" x14ac:dyDescent="0.25">
      <c r="A23" s="3">
        <v>44597</v>
      </c>
      <c r="B23" t="s">
        <v>376</v>
      </c>
      <c r="C23" t="s">
        <v>977</v>
      </c>
      <c r="D23" t="s">
        <v>6</v>
      </c>
      <c r="E23" t="s">
        <v>1121</v>
      </c>
      <c r="F23" t="s">
        <v>669</v>
      </c>
      <c r="H23" t="e">
        <f>INT(LEFT(_7_MICHIGAN_STATE[[#This Row],[Result]],FIND("-",_7_MICHIGAN_STATE[[#This Row],[Result]])-1))</f>
        <v>#VALUE!</v>
      </c>
    </row>
    <row r="24" spans="1:8" x14ac:dyDescent="0.25">
      <c r="A24" s="3">
        <v>44600</v>
      </c>
      <c r="B24" t="s">
        <v>264</v>
      </c>
      <c r="C24" t="s">
        <v>985</v>
      </c>
      <c r="D24" t="s">
        <v>5</v>
      </c>
      <c r="E24" t="s">
        <v>780</v>
      </c>
      <c r="F24" t="s">
        <v>1073</v>
      </c>
      <c r="H24" t="e">
        <f>INT(LEFT(_7_MICHIGAN_STATE[[#This Row],[Result]],FIND("-",_7_MICHIGAN_STATE[[#This Row],[Result]])-1))</f>
        <v>#VALUE!</v>
      </c>
    </row>
    <row r="25" spans="1:8" x14ac:dyDescent="0.25">
      <c r="A25" s="3">
        <v>44604</v>
      </c>
      <c r="B25" t="s">
        <v>239</v>
      </c>
      <c r="C25" t="s">
        <v>1655</v>
      </c>
      <c r="D25" t="s">
        <v>5</v>
      </c>
      <c r="E25" t="s">
        <v>848</v>
      </c>
      <c r="F25" t="s">
        <v>672</v>
      </c>
      <c r="H25" t="e">
        <f>INT(LEFT(_7_MICHIGAN_STATE[[#This Row],[Result]],FIND("-",_7_MICHIGAN_STATE[[#This Row],[Result]])-1))</f>
        <v>#VALUE!</v>
      </c>
    </row>
    <row r="26" spans="1:8" x14ac:dyDescent="0.25">
      <c r="A26" s="3">
        <v>44607</v>
      </c>
      <c r="B26" t="s">
        <v>448</v>
      </c>
      <c r="C26" t="s">
        <v>1748</v>
      </c>
      <c r="D26" t="s">
        <v>6</v>
      </c>
      <c r="E26" t="s">
        <v>686</v>
      </c>
      <c r="F26" t="s">
        <v>673</v>
      </c>
      <c r="H26" t="e">
        <f>INT(LEFT(_7_MICHIGAN_STATE[[#This Row],[Result]],FIND("-",_7_MICHIGAN_STATE[[#This Row],[Result]])-1))</f>
        <v>#VALUE!</v>
      </c>
    </row>
    <row r="27" spans="1:8" x14ac:dyDescent="0.25">
      <c r="A27" s="3">
        <v>44611</v>
      </c>
      <c r="B27" t="s">
        <v>80</v>
      </c>
      <c r="C27" t="s">
        <v>1158</v>
      </c>
      <c r="D27" t="s">
        <v>5</v>
      </c>
      <c r="E27" t="s">
        <v>646</v>
      </c>
      <c r="F27" t="s">
        <v>647</v>
      </c>
      <c r="H27" t="e">
        <f>INT(LEFT(_7_MICHIGAN_STATE[[#This Row],[Result]],FIND("-",_7_MICHIGAN_STATE[[#This Row],[Result]])-1))</f>
        <v>#VALUE!</v>
      </c>
    </row>
    <row r="28" spans="1:8" x14ac:dyDescent="0.25">
      <c r="A28" s="3">
        <v>44614</v>
      </c>
      <c r="B28" t="s">
        <v>14</v>
      </c>
      <c r="C28" t="s">
        <v>2045</v>
      </c>
      <c r="D28" t="s">
        <v>6</v>
      </c>
      <c r="E28" t="s">
        <v>649</v>
      </c>
      <c r="F28" t="s">
        <v>650</v>
      </c>
      <c r="H28" t="e">
        <f>INT(LEFT(_7_MICHIGAN_STATE[[#This Row],[Result]],FIND("-",_7_MICHIGAN_STATE[[#This Row],[Result]])-1))</f>
        <v>#VALUE!</v>
      </c>
    </row>
    <row r="29" spans="1:8" x14ac:dyDescent="0.25">
      <c r="A29" s="3">
        <v>44618</v>
      </c>
      <c r="B29" t="s">
        <v>18</v>
      </c>
      <c r="C29" t="s">
        <v>1226</v>
      </c>
      <c r="D29" t="s">
        <v>5</v>
      </c>
      <c r="E29" t="s">
        <v>652</v>
      </c>
      <c r="F29" t="s">
        <v>653</v>
      </c>
      <c r="H29" t="e">
        <f>INT(LEFT(_7_MICHIGAN_STATE[[#This Row],[Result]],FIND("-",_7_MICHIGAN_STATE[[#This Row],[Result]])-1))</f>
        <v>#VALUE!</v>
      </c>
    </row>
    <row r="30" spans="1:8" x14ac:dyDescent="0.25">
      <c r="A30" s="3">
        <v>44621</v>
      </c>
      <c r="B30" t="s">
        <v>184</v>
      </c>
      <c r="C30" t="s">
        <v>2046</v>
      </c>
      <c r="D30" t="s">
        <v>6</v>
      </c>
      <c r="E30" t="s">
        <v>1415</v>
      </c>
      <c r="F30" t="s">
        <v>1044</v>
      </c>
      <c r="H30" t="e">
        <f>INT(LEFT(_7_MICHIGAN_STATE[[#This Row],[Result]],FIND("-",_7_MICHIGAN_STATE[[#This Row],[Result]])-1))</f>
        <v>#VALUE!</v>
      </c>
    </row>
    <row r="31" spans="1:8" x14ac:dyDescent="0.25">
      <c r="A31" s="3">
        <v>44623</v>
      </c>
      <c r="B31" t="s">
        <v>134</v>
      </c>
      <c r="C31" t="s">
        <v>1844</v>
      </c>
      <c r="D31" t="s">
        <v>6</v>
      </c>
      <c r="E31" t="s">
        <v>1447</v>
      </c>
      <c r="F31" t="s">
        <v>1365</v>
      </c>
      <c r="H31" t="e">
        <f>INT(LEFT(_7_MICHIGAN_STATE[[#This Row],[Result]],FIND("-",_7_MICHIGAN_STATE[[#This Row],[Result]])-1))</f>
        <v>#VALUE!</v>
      </c>
    </row>
    <row r="32" spans="1:8" x14ac:dyDescent="0.25">
      <c r="A32" s="3">
        <v>44626</v>
      </c>
      <c r="B32" t="s">
        <v>261</v>
      </c>
      <c r="C32" t="s">
        <v>1754</v>
      </c>
      <c r="D32" t="s">
        <v>5</v>
      </c>
      <c r="E32" t="s">
        <v>1500</v>
      </c>
      <c r="F32" t="s">
        <v>1366</v>
      </c>
      <c r="H32" t="e">
        <f>INT(LEFT(_7_MICHIGAN_STATE[[#This Row],[Result]],FIND("-",_7_MICHIGAN_STATE[[#This Row],[Result]])-1))</f>
        <v>#VALUE!</v>
      </c>
    </row>
    <row r="33" spans="1:8" x14ac:dyDescent="0.25">
      <c r="A33" s="3">
        <v>44630</v>
      </c>
      <c r="B33" t="s">
        <v>261</v>
      </c>
      <c r="C33" t="s">
        <v>1499</v>
      </c>
      <c r="D33" t="s">
        <v>661</v>
      </c>
      <c r="E33" t="s">
        <v>1501</v>
      </c>
      <c r="F33" t="s">
        <v>1231</v>
      </c>
      <c r="H33" t="e">
        <f>INT(LEFT(_7_MICHIGAN_STATE[[#This Row],[Result]],FIND("-",_7_MICHIGAN_STATE[[#This Row],[Result]])-1))</f>
        <v>#VALUE!</v>
      </c>
    </row>
    <row r="34" spans="1:8" x14ac:dyDescent="0.25">
      <c r="A34" s="3">
        <v>44631</v>
      </c>
      <c r="B34" t="s">
        <v>264</v>
      </c>
      <c r="C34" t="s">
        <v>1124</v>
      </c>
      <c r="D34" t="s">
        <v>661</v>
      </c>
      <c r="E34" t="s">
        <v>1624</v>
      </c>
      <c r="F34" t="s">
        <v>1232</v>
      </c>
      <c r="H34" t="e">
        <f>INT(LEFT(_7_MICHIGAN_STATE[[#This Row],[Result]],FIND("-",_7_MICHIGAN_STATE[[#This Row],[Result]])-1))</f>
        <v>#VALUE!</v>
      </c>
    </row>
    <row r="35" spans="1:8" x14ac:dyDescent="0.25">
      <c r="A35" s="3">
        <v>44632</v>
      </c>
      <c r="B35" t="s">
        <v>18</v>
      </c>
      <c r="C35" t="s">
        <v>1418</v>
      </c>
      <c r="D35" t="s">
        <v>661</v>
      </c>
      <c r="E35" t="s">
        <v>2231</v>
      </c>
      <c r="F35" t="s">
        <v>1234</v>
      </c>
      <c r="H35" t="e">
        <f>INT(LEFT(_7_MICHIGAN_STATE[[#This Row],[Result]],FIND("-",_7_MICHIGAN_STATE[[#This Row],[Result]])-1))</f>
        <v>#VALUE!</v>
      </c>
    </row>
    <row r="36" spans="1:8" x14ac:dyDescent="0.25">
      <c r="A36" s="3">
        <v>44638</v>
      </c>
      <c r="B36" t="s">
        <v>116</v>
      </c>
      <c r="C36" t="s">
        <v>1513</v>
      </c>
      <c r="D36" t="s">
        <v>661</v>
      </c>
      <c r="E36" t="s">
        <v>2313</v>
      </c>
      <c r="F36" t="s">
        <v>1234</v>
      </c>
    </row>
    <row r="37" spans="1:8" x14ac:dyDescent="0.25">
      <c r="A37" s="3">
        <v>44640</v>
      </c>
      <c r="B37" t="s">
        <v>24</v>
      </c>
      <c r="C37" t="s">
        <v>1531</v>
      </c>
      <c r="D37" t="s">
        <v>661</v>
      </c>
      <c r="E37" t="s">
        <v>2451</v>
      </c>
      <c r="F37" t="s">
        <v>1234</v>
      </c>
    </row>
  </sheetData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2EE1-F3FC-4796-864A-BCCCF0F6552C}">
  <dimension ref="A1:H33"/>
  <sheetViews>
    <sheetView workbookViewId="0">
      <selection activeCell="J25" sqref="J25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50</v>
      </c>
      <c r="C2" t="s">
        <v>1914</v>
      </c>
      <c r="D2" t="s">
        <v>6</v>
      </c>
      <c r="E2" t="s">
        <v>587</v>
      </c>
      <c r="F2" t="s">
        <v>588</v>
      </c>
      <c r="H2" t="e">
        <f>INT(LEFT(_15_CS_FULLERTON[[#This Row],[Result]],FIND("-",_15_CS_FULLERTON[[#This Row],[Result]])-1))</f>
        <v>#VALUE!</v>
      </c>
    </row>
    <row r="3" spans="1:8" x14ac:dyDescent="0.25">
      <c r="A3" s="3">
        <v>44876</v>
      </c>
      <c r="B3" t="s">
        <v>492</v>
      </c>
      <c r="C3" t="s">
        <v>1530</v>
      </c>
      <c r="D3" t="s">
        <v>6</v>
      </c>
      <c r="E3" t="s">
        <v>590</v>
      </c>
      <c r="F3" t="s">
        <v>588</v>
      </c>
      <c r="H3" t="e">
        <f>INT(LEFT(_15_CS_FULLERTON[[#This Row],[Result]],FIND("-",_15_CS_FULLERTON[[#This Row],[Result]])-1))</f>
        <v>#VALUE!</v>
      </c>
    </row>
    <row r="4" spans="1:8" x14ac:dyDescent="0.25">
      <c r="A4" s="3">
        <v>44881</v>
      </c>
      <c r="B4" t="s">
        <v>380</v>
      </c>
      <c r="C4" t="s">
        <v>709</v>
      </c>
      <c r="D4" t="s">
        <v>5</v>
      </c>
      <c r="E4" t="s">
        <v>592</v>
      </c>
      <c r="F4" t="s">
        <v>588</v>
      </c>
      <c r="H4" t="e">
        <f>INT(LEFT(_15_CS_FULLERTON[[#This Row],[Result]],FIND("-",_15_CS_FULLERTON[[#This Row],[Result]])-1))</f>
        <v>#VALUE!</v>
      </c>
    </row>
    <row r="5" spans="1:8" x14ac:dyDescent="0.25">
      <c r="A5" s="3">
        <v>44884</v>
      </c>
      <c r="B5" t="s">
        <v>466</v>
      </c>
      <c r="C5" t="s">
        <v>2452</v>
      </c>
      <c r="D5" t="s">
        <v>6</v>
      </c>
      <c r="E5" t="s">
        <v>594</v>
      </c>
      <c r="F5" t="s">
        <v>588</v>
      </c>
      <c r="H5" t="e">
        <f>INT(LEFT(_15_CS_FULLERTON[[#This Row],[Result]],FIND("-",_15_CS_FULLERTON[[#This Row],[Result]])-1))</f>
        <v>#VALUE!</v>
      </c>
    </row>
    <row r="6" spans="1:8" x14ac:dyDescent="0.25">
      <c r="A6" s="3">
        <v>44888</v>
      </c>
      <c r="B6" t="s">
        <v>269</v>
      </c>
      <c r="C6" t="s">
        <v>1752</v>
      </c>
      <c r="D6" t="s">
        <v>661</v>
      </c>
      <c r="E6" t="s">
        <v>618</v>
      </c>
      <c r="F6" t="s">
        <v>588</v>
      </c>
      <c r="H6" t="e">
        <f>INT(LEFT(_15_CS_FULLERTON[[#This Row],[Result]],FIND("-",_15_CS_FULLERTON[[#This Row],[Result]])-1))</f>
        <v>#VALUE!</v>
      </c>
    </row>
    <row r="7" spans="1:8" x14ac:dyDescent="0.25">
      <c r="A7" s="3">
        <v>44889</v>
      </c>
      <c r="B7" t="s">
        <v>445</v>
      </c>
      <c r="C7" t="s">
        <v>599</v>
      </c>
      <c r="D7" t="s">
        <v>6</v>
      </c>
      <c r="E7" t="s">
        <v>801</v>
      </c>
      <c r="F7" t="s">
        <v>588</v>
      </c>
      <c r="H7" t="e">
        <f>INT(LEFT(_15_CS_FULLERTON[[#This Row],[Result]],FIND("-",_15_CS_FULLERTON[[#This Row],[Result]])-1))</f>
        <v>#VALUE!</v>
      </c>
    </row>
    <row r="8" spans="1:8" x14ac:dyDescent="0.25">
      <c r="A8" s="3">
        <v>44894</v>
      </c>
      <c r="B8" t="s">
        <v>194</v>
      </c>
      <c r="C8" t="s">
        <v>1899</v>
      </c>
      <c r="D8" t="s">
        <v>5</v>
      </c>
      <c r="E8" t="s">
        <v>706</v>
      </c>
      <c r="F8" t="s">
        <v>588</v>
      </c>
      <c r="H8" t="e">
        <f>INT(LEFT(_15_CS_FULLERTON[[#This Row],[Result]],FIND("-",_15_CS_FULLERTON[[#This Row],[Result]])-1))</f>
        <v>#VALUE!</v>
      </c>
    </row>
    <row r="9" spans="1:8" x14ac:dyDescent="0.25">
      <c r="A9" s="3">
        <v>44899</v>
      </c>
      <c r="B9" t="s">
        <v>442</v>
      </c>
      <c r="C9" t="s">
        <v>1405</v>
      </c>
      <c r="D9" t="s">
        <v>5</v>
      </c>
      <c r="E9" t="s">
        <v>730</v>
      </c>
      <c r="F9" t="s">
        <v>588</v>
      </c>
      <c r="H9" t="e">
        <f>INT(LEFT(_15_CS_FULLERTON[[#This Row],[Result]],FIND("-",_15_CS_FULLERTON[[#This Row],[Result]])-1))</f>
        <v>#VALUE!</v>
      </c>
    </row>
    <row r="10" spans="1:8" x14ac:dyDescent="0.25">
      <c r="A10" s="3">
        <v>44903</v>
      </c>
      <c r="B10" t="s">
        <v>428</v>
      </c>
      <c r="C10" t="s">
        <v>1875</v>
      </c>
      <c r="D10" t="s">
        <v>6</v>
      </c>
      <c r="E10" t="s">
        <v>630</v>
      </c>
      <c r="F10" t="s">
        <v>588</v>
      </c>
      <c r="H10" t="e">
        <f>INT(LEFT(_15_CS_FULLERTON[[#This Row],[Result]],FIND("-",_15_CS_FULLERTON[[#This Row],[Result]])-1))</f>
        <v>#VALUE!</v>
      </c>
    </row>
    <row r="11" spans="1:8" x14ac:dyDescent="0.25">
      <c r="A11" s="3">
        <v>44906</v>
      </c>
      <c r="B11" t="s">
        <v>2453</v>
      </c>
      <c r="C11" t="s">
        <v>2454</v>
      </c>
      <c r="D11" t="s">
        <v>5</v>
      </c>
      <c r="E11" t="s">
        <v>633</v>
      </c>
      <c r="F11" t="s">
        <v>588</v>
      </c>
      <c r="H11" t="e">
        <f>INT(LEFT(_15_CS_FULLERTON[[#This Row],[Result]],FIND("-",_15_CS_FULLERTON[[#This Row],[Result]])-1))</f>
        <v>#VALUE!</v>
      </c>
    </row>
    <row r="12" spans="1:8" x14ac:dyDescent="0.25">
      <c r="A12" s="3">
        <v>44912</v>
      </c>
      <c r="B12" t="s">
        <v>2455</v>
      </c>
      <c r="C12" t="s">
        <v>2401</v>
      </c>
      <c r="D12" t="s">
        <v>5</v>
      </c>
      <c r="E12" t="s">
        <v>636</v>
      </c>
      <c r="F12" t="s">
        <v>588</v>
      </c>
      <c r="H12" t="e">
        <f>INT(LEFT(_15_CS_FULLERTON[[#This Row],[Result]],FIND("-",_15_CS_FULLERTON[[#This Row],[Result]])-1))</f>
        <v>#VALUE!</v>
      </c>
    </row>
    <row r="13" spans="1:8" x14ac:dyDescent="0.25">
      <c r="A13" s="3">
        <v>44925</v>
      </c>
      <c r="B13" t="s">
        <v>504</v>
      </c>
      <c r="C13" t="s">
        <v>1133</v>
      </c>
      <c r="D13" t="s">
        <v>6</v>
      </c>
      <c r="E13" t="s">
        <v>639</v>
      </c>
      <c r="F13" t="s">
        <v>608</v>
      </c>
      <c r="H13" t="e">
        <f>INT(LEFT(_15_CS_FULLERTON[[#This Row],[Result]],FIND("-",_15_CS_FULLERTON[[#This Row],[Result]])-1))</f>
        <v>#VALUE!</v>
      </c>
    </row>
    <row r="14" spans="1:8" x14ac:dyDescent="0.25">
      <c r="A14" s="3">
        <v>44574</v>
      </c>
      <c r="B14" t="s">
        <v>509</v>
      </c>
      <c r="C14" t="s">
        <v>728</v>
      </c>
      <c r="D14" t="s">
        <v>5</v>
      </c>
      <c r="E14" t="s">
        <v>642</v>
      </c>
      <c r="F14" t="s">
        <v>611</v>
      </c>
      <c r="H14" t="e">
        <f>INT(LEFT(_15_CS_FULLERTON[[#This Row],[Result]],FIND("-",_15_CS_FULLERTON[[#This Row],[Result]])-1))</f>
        <v>#VALUE!</v>
      </c>
    </row>
    <row r="15" spans="1:8" x14ac:dyDescent="0.25">
      <c r="A15" s="3">
        <v>44576</v>
      </c>
      <c r="B15" t="s">
        <v>240</v>
      </c>
      <c r="C15" t="s">
        <v>1821</v>
      </c>
      <c r="D15" t="s">
        <v>5</v>
      </c>
      <c r="E15" t="s">
        <v>673</v>
      </c>
      <c r="F15" t="s">
        <v>658</v>
      </c>
      <c r="H15" t="e">
        <f>INT(LEFT(_15_CS_FULLERTON[[#This Row],[Result]],FIND("-",_15_CS_FULLERTON[[#This Row],[Result]])-1))</f>
        <v>#VALUE!</v>
      </c>
    </row>
    <row r="16" spans="1:8" x14ac:dyDescent="0.25">
      <c r="A16" s="3">
        <v>44581</v>
      </c>
      <c r="B16" t="s">
        <v>481</v>
      </c>
      <c r="C16" t="s">
        <v>762</v>
      </c>
      <c r="D16" t="s">
        <v>6</v>
      </c>
      <c r="E16" t="s">
        <v>999</v>
      </c>
      <c r="F16" t="s">
        <v>868</v>
      </c>
      <c r="H16" t="e">
        <f>INT(LEFT(_15_CS_FULLERTON[[#This Row],[Result]],FIND("-",_15_CS_FULLERTON[[#This Row],[Result]])-1))</f>
        <v>#VALUE!</v>
      </c>
    </row>
    <row r="17" spans="1:8" x14ac:dyDescent="0.25">
      <c r="A17" s="3">
        <v>44583</v>
      </c>
      <c r="B17" t="s">
        <v>375</v>
      </c>
      <c r="C17" t="s">
        <v>2033</v>
      </c>
      <c r="D17" t="s">
        <v>5</v>
      </c>
      <c r="E17" t="s">
        <v>617</v>
      </c>
      <c r="F17" t="s">
        <v>914</v>
      </c>
      <c r="H17" t="e">
        <f>INT(LEFT(_15_CS_FULLERTON[[#This Row],[Result]],FIND("-",_15_CS_FULLERTON[[#This Row],[Result]])-1))</f>
        <v>#VALUE!</v>
      </c>
    </row>
    <row r="18" spans="1:8" x14ac:dyDescent="0.25">
      <c r="A18" s="3">
        <v>44588</v>
      </c>
      <c r="B18" t="s">
        <v>342</v>
      </c>
      <c r="C18" t="s">
        <v>604</v>
      </c>
      <c r="D18" t="s">
        <v>6</v>
      </c>
      <c r="E18" t="s">
        <v>772</v>
      </c>
      <c r="F18" t="s">
        <v>916</v>
      </c>
      <c r="H18" t="e">
        <f>INT(LEFT(_15_CS_FULLERTON[[#This Row],[Result]],FIND("-",_15_CS_FULLERTON[[#This Row],[Result]])-1))</f>
        <v>#VALUE!</v>
      </c>
    </row>
    <row r="19" spans="1:8" x14ac:dyDescent="0.25">
      <c r="A19" s="3">
        <v>44590</v>
      </c>
      <c r="B19" t="s">
        <v>446</v>
      </c>
      <c r="C19" t="s">
        <v>748</v>
      </c>
      <c r="D19" t="s">
        <v>6</v>
      </c>
      <c r="E19" t="s">
        <v>677</v>
      </c>
      <c r="F19" t="s">
        <v>666</v>
      </c>
      <c r="H19" t="e">
        <f>INT(LEFT(_15_CS_FULLERTON[[#This Row],[Result]],FIND("-",_15_CS_FULLERTON[[#This Row],[Result]])-1))</f>
        <v>#VALUE!</v>
      </c>
    </row>
    <row r="20" spans="1:8" x14ac:dyDescent="0.25">
      <c r="A20" s="3">
        <v>44595</v>
      </c>
      <c r="B20" t="s">
        <v>516</v>
      </c>
      <c r="C20" t="s">
        <v>1351</v>
      </c>
      <c r="D20" t="s">
        <v>5</v>
      </c>
      <c r="E20" t="s">
        <v>679</v>
      </c>
      <c r="F20" t="s">
        <v>668</v>
      </c>
      <c r="H20" t="e">
        <f>INT(LEFT(_15_CS_FULLERTON[[#This Row],[Result]],FIND("-",_15_CS_FULLERTON[[#This Row],[Result]])-1))</f>
        <v>#VALUE!</v>
      </c>
    </row>
    <row r="21" spans="1:8" x14ac:dyDescent="0.25">
      <c r="A21" s="3">
        <v>44597</v>
      </c>
      <c r="B21" t="s">
        <v>504</v>
      </c>
      <c r="C21" t="s">
        <v>1548</v>
      </c>
      <c r="D21" t="s">
        <v>5</v>
      </c>
      <c r="E21" t="s">
        <v>681</v>
      </c>
      <c r="F21" t="s">
        <v>870</v>
      </c>
      <c r="H21" t="e">
        <f>INT(LEFT(_15_CS_FULLERTON[[#This Row],[Result]],FIND("-",_15_CS_FULLERTON[[#This Row],[Result]])-1))</f>
        <v>#VALUE!</v>
      </c>
    </row>
    <row r="22" spans="1:8" x14ac:dyDescent="0.25">
      <c r="A22" s="3">
        <v>44600</v>
      </c>
      <c r="B22" t="s">
        <v>198</v>
      </c>
      <c r="C22" t="s">
        <v>1656</v>
      </c>
      <c r="D22" t="s">
        <v>6</v>
      </c>
      <c r="E22" t="s">
        <v>632</v>
      </c>
      <c r="F22" t="s">
        <v>603</v>
      </c>
      <c r="H22" t="e">
        <f>INT(LEFT(_15_CS_FULLERTON[[#This Row],[Result]],FIND("-",_15_CS_FULLERTON[[#This Row],[Result]])-1))</f>
        <v>#VALUE!</v>
      </c>
    </row>
    <row r="23" spans="1:8" x14ac:dyDescent="0.25">
      <c r="A23" s="3">
        <v>44604</v>
      </c>
      <c r="B23" t="s">
        <v>399</v>
      </c>
      <c r="C23" t="s">
        <v>1002</v>
      </c>
      <c r="D23" t="s">
        <v>6</v>
      </c>
      <c r="E23" t="s">
        <v>1007</v>
      </c>
      <c r="F23" t="s">
        <v>669</v>
      </c>
      <c r="H23" t="e">
        <f>INT(LEFT(_15_CS_FULLERTON[[#This Row],[Result]],FIND("-",_15_CS_FULLERTON[[#This Row],[Result]])-1))</f>
        <v>#VALUE!</v>
      </c>
    </row>
    <row r="24" spans="1:8" x14ac:dyDescent="0.25">
      <c r="A24" s="3">
        <v>44609</v>
      </c>
      <c r="B24" t="s">
        <v>240</v>
      </c>
      <c r="C24" t="s">
        <v>1600</v>
      </c>
      <c r="D24" t="s">
        <v>6</v>
      </c>
      <c r="E24" t="s">
        <v>1009</v>
      </c>
      <c r="F24" t="s">
        <v>671</v>
      </c>
      <c r="H24" t="e">
        <f>INT(LEFT(_15_CS_FULLERTON[[#This Row],[Result]],FIND("-",_15_CS_FULLERTON[[#This Row],[Result]])-1))</f>
        <v>#VALUE!</v>
      </c>
    </row>
    <row r="25" spans="1:8" x14ac:dyDescent="0.25">
      <c r="A25" s="3">
        <v>44611</v>
      </c>
      <c r="B25" t="s">
        <v>509</v>
      </c>
      <c r="C25" t="s">
        <v>1919</v>
      </c>
      <c r="D25" t="s">
        <v>6</v>
      </c>
      <c r="E25" t="s">
        <v>1011</v>
      </c>
      <c r="F25" t="s">
        <v>689</v>
      </c>
      <c r="H25" t="e">
        <f>INT(LEFT(_15_CS_FULLERTON[[#This Row],[Result]],FIND("-",_15_CS_FULLERTON[[#This Row],[Result]])-1))</f>
        <v>#VALUE!</v>
      </c>
    </row>
    <row r="26" spans="1:8" x14ac:dyDescent="0.25">
      <c r="A26" s="3">
        <v>44616</v>
      </c>
      <c r="B26" t="s">
        <v>481</v>
      </c>
      <c r="C26" t="s">
        <v>992</v>
      </c>
      <c r="D26" t="s">
        <v>5</v>
      </c>
      <c r="E26" t="s">
        <v>644</v>
      </c>
      <c r="F26" t="s">
        <v>613</v>
      </c>
      <c r="H26" t="e">
        <f>INT(LEFT(_15_CS_FULLERTON[[#This Row],[Result]],FIND("-",_15_CS_FULLERTON[[#This Row],[Result]])-1))</f>
        <v>#VALUE!</v>
      </c>
    </row>
    <row r="27" spans="1:8" x14ac:dyDescent="0.25">
      <c r="A27" s="3">
        <v>44618</v>
      </c>
      <c r="B27" t="s">
        <v>375</v>
      </c>
      <c r="C27" t="s">
        <v>1693</v>
      </c>
      <c r="D27" t="s">
        <v>6</v>
      </c>
      <c r="E27" t="s">
        <v>1040</v>
      </c>
      <c r="F27" t="s">
        <v>616</v>
      </c>
      <c r="H27" t="e">
        <f>INT(LEFT(_15_CS_FULLERTON[[#This Row],[Result]],FIND("-",_15_CS_FULLERTON[[#This Row],[Result]])-1))</f>
        <v>#VALUE!</v>
      </c>
    </row>
    <row r="28" spans="1:8" x14ac:dyDescent="0.25">
      <c r="A28" s="3">
        <v>44623</v>
      </c>
      <c r="B28" t="s">
        <v>446</v>
      </c>
      <c r="C28" t="s">
        <v>1379</v>
      </c>
      <c r="D28" t="s">
        <v>5</v>
      </c>
      <c r="E28" t="s">
        <v>1433</v>
      </c>
      <c r="F28" t="s">
        <v>617</v>
      </c>
      <c r="H28" t="e">
        <f>INT(LEFT(_15_CS_FULLERTON[[#This Row],[Result]],FIND("-",_15_CS_FULLERTON[[#This Row],[Result]])-1))</f>
        <v>#VALUE!</v>
      </c>
    </row>
    <row r="29" spans="1:8" x14ac:dyDescent="0.25">
      <c r="A29" s="3">
        <v>44625</v>
      </c>
      <c r="B29" t="s">
        <v>342</v>
      </c>
      <c r="C29" t="s">
        <v>1020</v>
      </c>
      <c r="D29" t="s">
        <v>5</v>
      </c>
      <c r="E29" t="s">
        <v>1397</v>
      </c>
      <c r="F29" t="s">
        <v>772</v>
      </c>
      <c r="H29" t="e">
        <f>INT(LEFT(_15_CS_FULLERTON[[#This Row],[Result]],FIND("-",_15_CS_FULLERTON[[#This Row],[Result]])-1))</f>
        <v>#VALUE!</v>
      </c>
    </row>
    <row r="30" spans="1:8" x14ac:dyDescent="0.25">
      <c r="A30" s="3">
        <v>44630</v>
      </c>
      <c r="B30" t="s">
        <v>342</v>
      </c>
      <c r="C30" t="s">
        <v>1506</v>
      </c>
      <c r="D30" t="s">
        <v>661</v>
      </c>
      <c r="E30" t="s">
        <v>1415</v>
      </c>
      <c r="F30" t="s">
        <v>838</v>
      </c>
      <c r="H30" t="e">
        <f>INT(LEFT(_15_CS_FULLERTON[[#This Row],[Result]],FIND("-",_15_CS_FULLERTON[[#This Row],[Result]])-1))</f>
        <v>#VALUE!</v>
      </c>
    </row>
    <row r="31" spans="1:8" x14ac:dyDescent="0.25">
      <c r="A31" s="3">
        <v>44631</v>
      </c>
      <c r="B31" t="s">
        <v>399</v>
      </c>
      <c r="C31" t="s">
        <v>2456</v>
      </c>
      <c r="D31" t="s">
        <v>661</v>
      </c>
      <c r="E31" t="s">
        <v>1416</v>
      </c>
      <c r="F31" t="s">
        <v>840</v>
      </c>
      <c r="H31" t="e">
        <f>INT(LEFT(_15_CS_FULLERTON[[#This Row],[Result]],FIND("-",_15_CS_FULLERTON[[#This Row],[Result]])-1))</f>
        <v>#VALUE!</v>
      </c>
    </row>
    <row r="32" spans="1:8" x14ac:dyDescent="0.25">
      <c r="A32" s="3">
        <v>44632</v>
      </c>
      <c r="B32" t="s">
        <v>198</v>
      </c>
      <c r="C32" t="s">
        <v>1942</v>
      </c>
      <c r="D32" t="s">
        <v>661</v>
      </c>
      <c r="E32" t="s">
        <v>1525</v>
      </c>
      <c r="F32" t="s">
        <v>842</v>
      </c>
      <c r="H32" t="e">
        <f>INT(LEFT(_15_CS_FULLERTON[[#This Row],[Result]],FIND("-",_15_CS_FULLERTON[[#This Row],[Result]])-1))</f>
        <v>#VALUE!</v>
      </c>
    </row>
    <row r="33" spans="1:6" x14ac:dyDescent="0.25">
      <c r="A33" s="3">
        <v>44638</v>
      </c>
      <c r="B33" t="s">
        <v>24</v>
      </c>
      <c r="C33" t="s">
        <v>1835</v>
      </c>
      <c r="D33" t="s">
        <v>661</v>
      </c>
      <c r="E33" t="s">
        <v>1501</v>
      </c>
      <c r="F33" t="s">
        <v>842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FE80C-8D03-4612-B2B2-94804A219EDA}">
  <dimension ref="A1:H34"/>
  <sheetViews>
    <sheetView workbookViewId="0">
      <selection activeCell="I18" sqref="I18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10.570312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1795</v>
      </c>
      <c r="C2" t="s">
        <v>1796</v>
      </c>
      <c r="D2" t="s">
        <v>5</v>
      </c>
      <c r="E2" t="s">
        <v>608</v>
      </c>
      <c r="F2" t="s">
        <v>588</v>
      </c>
      <c r="H2" t="e">
        <f>INT(LEFT(_16_BRYANT[[#This Row],[Result]],FIND("-",_16_BRYANT[[#This Row],[Result]])-1))</f>
        <v>#VALUE!</v>
      </c>
    </row>
    <row r="3" spans="1:8" x14ac:dyDescent="0.25">
      <c r="A3" s="3">
        <v>44877</v>
      </c>
      <c r="B3" t="s">
        <v>402</v>
      </c>
      <c r="C3" t="s">
        <v>1797</v>
      </c>
      <c r="D3" t="s">
        <v>6</v>
      </c>
      <c r="E3" t="s">
        <v>703</v>
      </c>
      <c r="F3" t="s">
        <v>588</v>
      </c>
      <c r="H3" t="e">
        <f>INT(LEFT(_16_BRYANT[[#This Row],[Result]],FIND("-",_16_BRYANT[[#This Row],[Result]])-1))</f>
        <v>#VALUE!</v>
      </c>
    </row>
    <row r="4" spans="1:8" x14ac:dyDescent="0.25">
      <c r="A4" s="3">
        <v>44880</v>
      </c>
      <c r="B4" t="s">
        <v>227</v>
      </c>
      <c r="C4" t="s">
        <v>1798</v>
      </c>
      <c r="D4" t="s">
        <v>6</v>
      </c>
      <c r="E4" t="s">
        <v>592</v>
      </c>
      <c r="F4" t="s">
        <v>588</v>
      </c>
      <c r="H4" t="e">
        <f>INT(LEFT(_16_BRYANT[[#This Row],[Result]],FIND("-",_16_BRYANT[[#This Row],[Result]])-1))</f>
        <v>#VALUE!</v>
      </c>
    </row>
    <row r="5" spans="1:8" x14ac:dyDescent="0.25">
      <c r="A5" s="3">
        <v>44885</v>
      </c>
      <c r="B5" t="s">
        <v>503</v>
      </c>
      <c r="C5" t="s">
        <v>1799</v>
      </c>
      <c r="D5" t="s">
        <v>661</v>
      </c>
      <c r="E5" t="s">
        <v>788</v>
      </c>
      <c r="F5" t="s">
        <v>588</v>
      </c>
      <c r="H5" t="e">
        <f>INT(LEFT(_16_BRYANT[[#This Row],[Result]],FIND("-",_16_BRYANT[[#This Row],[Result]])-1))</f>
        <v>#VALUE!</v>
      </c>
    </row>
    <row r="6" spans="1:8" x14ac:dyDescent="0.25">
      <c r="A6" s="3">
        <v>44886</v>
      </c>
      <c r="B6" t="s">
        <v>489</v>
      </c>
      <c r="C6" t="s">
        <v>1170</v>
      </c>
      <c r="D6" t="s">
        <v>661</v>
      </c>
      <c r="E6" t="s">
        <v>618</v>
      </c>
      <c r="F6" t="s">
        <v>588</v>
      </c>
      <c r="H6" t="e">
        <f>INT(LEFT(_16_BRYANT[[#This Row],[Result]],FIND("-",_16_BRYANT[[#This Row],[Result]])-1))</f>
        <v>#VALUE!</v>
      </c>
    </row>
    <row r="7" spans="1:8" x14ac:dyDescent="0.25">
      <c r="A7" s="3">
        <v>44891</v>
      </c>
      <c r="B7" t="s">
        <v>318</v>
      </c>
      <c r="C7" t="s">
        <v>1790</v>
      </c>
      <c r="D7" t="s">
        <v>6</v>
      </c>
      <c r="E7" t="s">
        <v>801</v>
      </c>
      <c r="F7" t="s">
        <v>588</v>
      </c>
      <c r="H7" t="e">
        <f>INT(LEFT(_16_BRYANT[[#This Row],[Result]],FIND("-",_16_BRYANT[[#This Row],[Result]])-1))</f>
        <v>#VALUE!</v>
      </c>
    </row>
    <row r="8" spans="1:8" x14ac:dyDescent="0.25">
      <c r="A8" s="3">
        <v>44893</v>
      </c>
      <c r="B8" t="s">
        <v>423</v>
      </c>
      <c r="C8" t="s">
        <v>1800</v>
      </c>
      <c r="D8" t="s">
        <v>5</v>
      </c>
      <c r="E8" t="s">
        <v>706</v>
      </c>
      <c r="F8" t="s">
        <v>588</v>
      </c>
      <c r="H8" t="e">
        <f>INT(LEFT(_16_BRYANT[[#This Row],[Result]],FIND("-",_16_BRYANT[[#This Row],[Result]])-1))</f>
        <v>#VALUE!</v>
      </c>
    </row>
    <row r="9" spans="1:8" x14ac:dyDescent="0.25">
      <c r="A9" s="3">
        <v>44898</v>
      </c>
      <c r="B9" t="s">
        <v>75</v>
      </c>
      <c r="C9" t="s">
        <v>1801</v>
      </c>
      <c r="D9" t="s">
        <v>6</v>
      </c>
      <c r="E9" t="s">
        <v>627</v>
      </c>
      <c r="F9" t="s">
        <v>588</v>
      </c>
      <c r="H9" t="e">
        <f>INT(LEFT(_16_BRYANT[[#This Row],[Result]],FIND("-",_16_BRYANT[[#This Row],[Result]])-1))</f>
        <v>#VALUE!</v>
      </c>
    </row>
    <row r="10" spans="1:8" x14ac:dyDescent="0.25">
      <c r="A10" s="3">
        <v>44900</v>
      </c>
      <c r="B10" t="s">
        <v>305</v>
      </c>
      <c r="C10" t="s">
        <v>1802</v>
      </c>
      <c r="D10" t="s">
        <v>6</v>
      </c>
      <c r="E10" t="s">
        <v>805</v>
      </c>
      <c r="F10" t="s">
        <v>588</v>
      </c>
      <c r="H10" t="e">
        <f>INT(LEFT(_16_BRYANT[[#This Row],[Result]],FIND("-",_16_BRYANT[[#This Row],[Result]])-1))</f>
        <v>#VALUE!</v>
      </c>
    </row>
    <row r="11" spans="1:8" x14ac:dyDescent="0.25">
      <c r="A11" s="3">
        <v>44903</v>
      </c>
      <c r="B11" t="s">
        <v>415</v>
      </c>
      <c r="C11" t="s">
        <v>1803</v>
      </c>
      <c r="D11" t="s">
        <v>5</v>
      </c>
      <c r="E11" t="s">
        <v>734</v>
      </c>
      <c r="F11" t="s">
        <v>588</v>
      </c>
      <c r="H11" t="e">
        <f>INT(LEFT(_16_BRYANT[[#This Row],[Result]],FIND("-",_16_BRYANT[[#This Row],[Result]])-1))</f>
        <v>#VALUE!</v>
      </c>
    </row>
    <row r="12" spans="1:8" x14ac:dyDescent="0.25">
      <c r="A12" s="3">
        <v>44906</v>
      </c>
      <c r="B12" t="s">
        <v>208</v>
      </c>
      <c r="C12" t="s">
        <v>1512</v>
      </c>
      <c r="D12" t="s">
        <v>6</v>
      </c>
      <c r="E12" t="s">
        <v>736</v>
      </c>
      <c r="F12" t="s">
        <v>588</v>
      </c>
      <c r="H12" t="e">
        <f>INT(LEFT(_16_BRYANT[[#This Row],[Result]],FIND("-",_16_BRYANT[[#This Row],[Result]])-1))</f>
        <v>#VALUE!</v>
      </c>
    </row>
    <row r="13" spans="1:8" x14ac:dyDescent="0.25">
      <c r="A13" s="3">
        <v>44924</v>
      </c>
      <c r="B13" t="s">
        <v>507</v>
      </c>
      <c r="C13" t="s">
        <v>606</v>
      </c>
      <c r="D13" t="s">
        <v>6</v>
      </c>
      <c r="E13" t="s">
        <v>713</v>
      </c>
      <c r="F13" t="s">
        <v>608</v>
      </c>
      <c r="H13" t="e">
        <f>INT(LEFT(_16_BRYANT[[#This Row],[Result]],FIND("-",_16_BRYANT[[#This Row],[Result]])-1))</f>
        <v>#VALUE!</v>
      </c>
    </row>
    <row r="14" spans="1:8" x14ac:dyDescent="0.25">
      <c r="A14" s="3">
        <v>44926</v>
      </c>
      <c r="B14" t="s">
        <v>245</v>
      </c>
      <c r="C14" t="s">
        <v>631</v>
      </c>
      <c r="D14" t="s">
        <v>5</v>
      </c>
      <c r="E14" t="s">
        <v>1037</v>
      </c>
      <c r="F14" t="s">
        <v>611</v>
      </c>
      <c r="H14" t="e">
        <f>INT(LEFT(_16_BRYANT[[#This Row],[Result]],FIND("-",_16_BRYANT[[#This Row],[Result]])-1))</f>
        <v>#VALUE!</v>
      </c>
    </row>
    <row r="15" spans="1:8" x14ac:dyDescent="0.25">
      <c r="A15" s="3">
        <v>44567</v>
      </c>
      <c r="B15" t="s">
        <v>127</v>
      </c>
      <c r="C15" t="s">
        <v>1180</v>
      </c>
      <c r="D15" t="s">
        <v>6</v>
      </c>
      <c r="E15" t="s">
        <v>716</v>
      </c>
      <c r="F15" t="s">
        <v>614</v>
      </c>
      <c r="H15" t="e">
        <f>INT(LEFT(_16_BRYANT[[#This Row],[Result]],FIND("-",_16_BRYANT[[#This Row],[Result]])-1))</f>
        <v>#VALUE!</v>
      </c>
    </row>
    <row r="16" spans="1:8" x14ac:dyDescent="0.25">
      <c r="A16" s="3">
        <v>44569</v>
      </c>
      <c r="B16" t="s">
        <v>398</v>
      </c>
      <c r="C16" t="s">
        <v>1788</v>
      </c>
      <c r="D16" t="s">
        <v>6</v>
      </c>
    </row>
    <row r="17" spans="1:8" x14ac:dyDescent="0.25">
      <c r="A17" s="3">
        <v>44576</v>
      </c>
      <c r="B17" t="s">
        <v>468</v>
      </c>
      <c r="C17" t="s">
        <v>782</v>
      </c>
      <c r="D17" t="s">
        <v>5</v>
      </c>
      <c r="E17" t="s">
        <v>718</v>
      </c>
      <c r="F17" t="s">
        <v>659</v>
      </c>
      <c r="H17" t="e">
        <f>INT(LEFT(_16_BRYANT[[#This Row],[Result]],FIND("-",_16_BRYANT[[#This Row],[Result]])-1))</f>
        <v>#VALUE!</v>
      </c>
    </row>
    <row r="18" spans="1:8" x14ac:dyDescent="0.25">
      <c r="A18" s="3">
        <v>44578</v>
      </c>
      <c r="B18" t="s">
        <v>388</v>
      </c>
      <c r="C18" t="s">
        <v>1263</v>
      </c>
      <c r="D18" t="s">
        <v>5</v>
      </c>
      <c r="E18" t="s">
        <v>1041</v>
      </c>
      <c r="F18" t="s">
        <v>662</v>
      </c>
      <c r="H18" t="e">
        <f>INT(LEFT(_16_BRYANT[[#This Row],[Result]],FIND("-",_16_BRYANT[[#This Row],[Result]])-1))</f>
        <v>#VALUE!</v>
      </c>
    </row>
    <row r="19" spans="1:8" x14ac:dyDescent="0.25">
      <c r="A19" s="3">
        <v>44582</v>
      </c>
      <c r="B19" t="s">
        <v>510</v>
      </c>
      <c r="C19" t="s">
        <v>1355</v>
      </c>
      <c r="D19" t="s">
        <v>6</v>
      </c>
      <c r="E19" t="s">
        <v>800</v>
      </c>
      <c r="F19" t="s">
        <v>664</v>
      </c>
      <c r="H19" t="e">
        <f>INT(LEFT(_16_BRYANT[[#This Row],[Result]],FIND("-",_16_BRYANT[[#This Row],[Result]])-1))</f>
        <v>#VALUE!</v>
      </c>
    </row>
    <row r="20" spans="1:8" x14ac:dyDescent="0.25">
      <c r="A20" s="3">
        <v>44584</v>
      </c>
      <c r="B20" t="s">
        <v>432</v>
      </c>
      <c r="C20" t="s">
        <v>1804</v>
      </c>
      <c r="D20" t="s">
        <v>5</v>
      </c>
      <c r="E20" t="s">
        <v>1044</v>
      </c>
      <c r="F20" t="s">
        <v>666</v>
      </c>
      <c r="H20" t="e">
        <f>INT(LEFT(_16_BRYANT[[#This Row],[Result]],FIND("-",_16_BRYANT[[#This Row],[Result]])-1))</f>
        <v>#VALUE!</v>
      </c>
    </row>
    <row r="21" spans="1:8" x14ac:dyDescent="0.25">
      <c r="A21" s="3">
        <v>44588</v>
      </c>
      <c r="B21" t="s">
        <v>510</v>
      </c>
      <c r="C21" t="s">
        <v>874</v>
      </c>
      <c r="D21" t="s">
        <v>5</v>
      </c>
      <c r="E21" t="s">
        <v>1249</v>
      </c>
      <c r="F21" t="s">
        <v>668</v>
      </c>
      <c r="H21" t="e">
        <f>INT(LEFT(_16_BRYANT[[#This Row],[Result]],FIND("-",_16_BRYANT[[#This Row],[Result]])-1))</f>
        <v>#VALUE!</v>
      </c>
    </row>
    <row r="22" spans="1:8" x14ac:dyDescent="0.25">
      <c r="A22" s="3">
        <v>44591</v>
      </c>
      <c r="B22" t="s">
        <v>135</v>
      </c>
      <c r="C22" t="s">
        <v>1805</v>
      </c>
      <c r="D22" t="s">
        <v>5</v>
      </c>
      <c r="E22" t="s">
        <v>1229</v>
      </c>
      <c r="F22" t="s">
        <v>870</v>
      </c>
      <c r="H22" t="e">
        <f>INT(LEFT(_16_BRYANT[[#This Row],[Result]],FIND("-",_16_BRYANT[[#This Row],[Result]])-1))</f>
        <v>#VALUE!</v>
      </c>
    </row>
    <row r="23" spans="1:8" x14ac:dyDescent="0.25">
      <c r="A23" s="3">
        <v>44595</v>
      </c>
      <c r="B23" t="s">
        <v>388</v>
      </c>
      <c r="C23" t="s">
        <v>1806</v>
      </c>
      <c r="D23" t="s">
        <v>6</v>
      </c>
      <c r="E23" t="s">
        <v>1005</v>
      </c>
      <c r="F23" t="s">
        <v>872</v>
      </c>
      <c r="H23" t="e">
        <f>INT(LEFT(_16_BRYANT[[#This Row],[Result]],FIND("-",_16_BRYANT[[#This Row],[Result]])-1))</f>
        <v>#VALUE!</v>
      </c>
    </row>
    <row r="24" spans="1:8" x14ac:dyDescent="0.25">
      <c r="A24" s="3">
        <v>44597</v>
      </c>
      <c r="B24" t="s">
        <v>468</v>
      </c>
      <c r="C24" t="s">
        <v>705</v>
      </c>
      <c r="D24" t="s">
        <v>6</v>
      </c>
      <c r="E24" t="s">
        <v>1007</v>
      </c>
      <c r="F24" t="s">
        <v>873</v>
      </c>
      <c r="H24" t="e">
        <f>INT(LEFT(_16_BRYANT[[#This Row],[Result]],FIND("-",_16_BRYANT[[#This Row],[Result]])-1))</f>
        <v>#VALUE!</v>
      </c>
    </row>
    <row r="25" spans="1:8" x14ac:dyDescent="0.25">
      <c r="A25" s="3">
        <v>44602</v>
      </c>
      <c r="B25" t="s">
        <v>245</v>
      </c>
      <c r="C25" t="s">
        <v>1807</v>
      </c>
      <c r="D25" t="s">
        <v>6</v>
      </c>
      <c r="E25" t="s">
        <v>1009</v>
      </c>
      <c r="F25" t="s">
        <v>875</v>
      </c>
      <c r="H25" t="e">
        <f>INT(LEFT(_16_BRYANT[[#This Row],[Result]],FIND("-",_16_BRYANT[[#This Row],[Result]])-1))</f>
        <v>#VALUE!</v>
      </c>
    </row>
    <row r="26" spans="1:8" x14ac:dyDescent="0.25">
      <c r="A26" s="3">
        <v>44604</v>
      </c>
      <c r="B26" t="s">
        <v>135</v>
      </c>
      <c r="C26" t="s">
        <v>1808</v>
      </c>
      <c r="D26" t="s">
        <v>6</v>
      </c>
      <c r="E26" t="s">
        <v>1038</v>
      </c>
      <c r="F26" t="s">
        <v>610</v>
      </c>
      <c r="H26" t="e">
        <f>INT(LEFT(_16_BRYANT[[#This Row],[Result]],FIND("-",_16_BRYANT[[#This Row],[Result]])-1))</f>
        <v>#VALUE!</v>
      </c>
    </row>
    <row r="27" spans="1:8" x14ac:dyDescent="0.25">
      <c r="A27" s="3">
        <v>44609</v>
      </c>
      <c r="B27" t="s">
        <v>507</v>
      </c>
      <c r="C27" t="s">
        <v>1548</v>
      </c>
      <c r="D27" t="s">
        <v>5</v>
      </c>
      <c r="E27" t="s">
        <v>1039</v>
      </c>
      <c r="F27" t="s">
        <v>833</v>
      </c>
      <c r="H27" t="e">
        <f>INT(LEFT(_16_BRYANT[[#This Row],[Result]],FIND("-",_16_BRYANT[[#This Row],[Result]])-1))</f>
        <v>#VALUE!</v>
      </c>
    </row>
    <row r="28" spans="1:8" x14ac:dyDescent="0.25">
      <c r="A28" s="3">
        <v>44611</v>
      </c>
      <c r="B28" t="s">
        <v>398</v>
      </c>
      <c r="C28" t="s">
        <v>1809</v>
      </c>
      <c r="D28" t="s">
        <v>5</v>
      </c>
      <c r="E28" t="s">
        <v>1040</v>
      </c>
      <c r="F28" t="s">
        <v>879</v>
      </c>
      <c r="H28" t="e">
        <f>INT(LEFT(_16_BRYANT[[#This Row],[Result]],FIND("-",_16_BRYANT[[#This Row],[Result]])-1))</f>
        <v>#VALUE!</v>
      </c>
    </row>
    <row r="29" spans="1:8" x14ac:dyDescent="0.25">
      <c r="A29" s="3">
        <v>44616</v>
      </c>
      <c r="B29" t="s">
        <v>432</v>
      </c>
      <c r="C29" t="s">
        <v>1285</v>
      </c>
      <c r="D29" t="s">
        <v>6</v>
      </c>
      <c r="E29" t="s">
        <v>649</v>
      </c>
      <c r="F29" t="s">
        <v>881</v>
      </c>
      <c r="H29" t="e">
        <f>INT(LEFT(_16_BRYANT[[#This Row],[Result]],FIND("-",_16_BRYANT[[#This Row],[Result]])-1))</f>
        <v>#VALUE!</v>
      </c>
    </row>
    <row r="30" spans="1:8" x14ac:dyDescent="0.25">
      <c r="A30" s="3">
        <v>44618</v>
      </c>
      <c r="B30" t="s">
        <v>127</v>
      </c>
      <c r="C30" t="s">
        <v>1227</v>
      </c>
      <c r="D30" t="s">
        <v>5</v>
      </c>
      <c r="E30" t="s">
        <v>652</v>
      </c>
      <c r="F30" t="s">
        <v>883</v>
      </c>
      <c r="H30" t="e">
        <f>INT(LEFT(_16_BRYANT[[#This Row],[Result]],FIND("-",_16_BRYANT[[#This Row],[Result]])-1))</f>
        <v>#VALUE!</v>
      </c>
    </row>
    <row r="31" spans="1:8" x14ac:dyDescent="0.25">
      <c r="A31" s="3">
        <v>44622</v>
      </c>
      <c r="B31" t="s">
        <v>507</v>
      </c>
      <c r="C31" t="s">
        <v>1165</v>
      </c>
      <c r="D31" t="s">
        <v>5</v>
      </c>
      <c r="E31" t="s">
        <v>1016</v>
      </c>
      <c r="F31" t="s">
        <v>884</v>
      </c>
      <c r="H31" t="e">
        <f>INT(LEFT(_16_BRYANT[[#This Row],[Result]],FIND("-",_16_BRYANT[[#This Row],[Result]])-1))</f>
        <v>#VALUE!</v>
      </c>
    </row>
    <row r="32" spans="1:8" x14ac:dyDescent="0.25">
      <c r="A32" s="3">
        <v>44625</v>
      </c>
      <c r="B32" t="s">
        <v>468</v>
      </c>
      <c r="C32" t="s">
        <v>1216</v>
      </c>
      <c r="D32" t="s">
        <v>5</v>
      </c>
      <c r="E32" t="s">
        <v>859</v>
      </c>
      <c r="F32" t="s">
        <v>886</v>
      </c>
      <c r="H32" t="e">
        <f>INT(LEFT(_16_BRYANT[[#This Row],[Result]],FIND("-",_16_BRYANT[[#This Row],[Result]])-1))</f>
        <v>#VALUE!</v>
      </c>
    </row>
    <row r="33" spans="1:8" x14ac:dyDescent="0.25">
      <c r="A33" s="3">
        <v>44628</v>
      </c>
      <c r="B33" t="s">
        <v>127</v>
      </c>
      <c r="C33" t="s">
        <v>1874</v>
      </c>
      <c r="D33" t="s">
        <v>5</v>
      </c>
      <c r="E33" t="s">
        <v>1146</v>
      </c>
      <c r="F33" t="s">
        <v>940</v>
      </c>
      <c r="H33" t="e">
        <f>INT(LEFT(_16_BRYANT[[#This Row],[Result]],FIND("-",_16_BRYANT[[#This Row],[Result]])-1))</f>
        <v>#VALUE!</v>
      </c>
    </row>
    <row r="34" spans="1:8" x14ac:dyDescent="0.25">
      <c r="A34" s="3">
        <v>44636</v>
      </c>
      <c r="B34" t="s">
        <v>109</v>
      </c>
      <c r="C34" t="s">
        <v>2457</v>
      </c>
      <c r="D34" t="s">
        <v>661</v>
      </c>
      <c r="E34" t="s">
        <v>2136</v>
      </c>
      <c r="F34" t="s">
        <v>940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D2712-F59A-4E31-B85A-629BC864DC6D}">
  <dimension ref="A1:H37"/>
  <sheetViews>
    <sheetView workbookViewId="0">
      <selection activeCell="K13" sqref="K13"/>
    </sheetView>
  </sheetViews>
  <sheetFormatPr defaultRowHeight="15" x14ac:dyDescent="0.25"/>
  <cols>
    <col min="1" max="1" width="10.7109375" bestFit="1" customWidth="1"/>
    <col min="2" max="2" width="16.140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1526</v>
      </c>
      <c r="C2" t="s">
        <v>1527</v>
      </c>
      <c r="D2" t="s">
        <v>5</v>
      </c>
      <c r="E2" t="s">
        <v>608</v>
      </c>
      <c r="F2" t="s">
        <v>588</v>
      </c>
      <c r="H2" t="e">
        <f>INT(LEFT(_16_WRIGHT_STATE[[#This Row],[Result]],FIND("-",_16_WRIGHT_STATE[[#This Row],[Result]])-1))</f>
        <v>#VALUE!</v>
      </c>
    </row>
    <row r="3" spans="1:8" x14ac:dyDescent="0.25">
      <c r="A3" s="3">
        <v>44877</v>
      </c>
      <c r="B3" t="s">
        <v>175</v>
      </c>
      <c r="C3" t="s">
        <v>1321</v>
      </c>
      <c r="D3" t="s">
        <v>6</v>
      </c>
      <c r="E3" t="s">
        <v>703</v>
      </c>
      <c r="F3" t="s">
        <v>588</v>
      </c>
      <c r="H3" t="e">
        <f>INT(LEFT(_16_WRIGHT_STATE[[#This Row],[Result]],FIND("-",_16_WRIGHT_STATE[[#This Row],[Result]])-1))</f>
        <v>#VALUE!</v>
      </c>
    </row>
    <row r="4" spans="1:8" x14ac:dyDescent="0.25">
      <c r="A4" s="3">
        <v>44881</v>
      </c>
      <c r="B4" t="s">
        <v>18</v>
      </c>
      <c r="C4" t="s">
        <v>1528</v>
      </c>
      <c r="D4" t="s">
        <v>6</v>
      </c>
      <c r="E4" t="s">
        <v>592</v>
      </c>
      <c r="F4" t="s">
        <v>588</v>
      </c>
      <c r="H4" t="e">
        <f>INT(LEFT(_16_WRIGHT_STATE[[#This Row],[Result]],FIND("-",_16_WRIGHT_STATE[[#This Row],[Result]])-1))</f>
        <v>#VALUE!</v>
      </c>
    </row>
    <row r="5" spans="1:8" x14ac:dyDescent="0.25">
      <c r="A5" s="3">
        <v>44887</v>
      </c>
      <c r="B5" t="s">
        <v>380</v>
      </c>
      <c r="C5" t="s">
        <v>1529</v>
      </c>
      <c r="D5" t="s">
        <v>661</v>
      </c>
      <c r="E5" t="s">
        <v>788</v>
      </c>
      <c r="F5" t="s">
        <v>588</v>
      </c>
      <c r="H5" t="e">
        <f>INT(LEFT(_16_WRIGHT_STATE[[#This Row],[Result]],FIND("-",_16_WRIGHT_STATE[[#This Row],[Result]])-1))</f>
        <v>#VALUE!</v>
      </c>
    </row>
    <row r="6" spans="1:8" x14ac:dyDescent="0.25">
      <c r="A6" s="3">
        <v>44888</v>
      </c>
      <c r="B6" t="s">
        <v>221</v>
      </c>
      <c r="C6" t="s">
        <v>1530</v>
      </c>
      <c r="D6" t="s">
        <v>661</v>
      </c>
      <c r="E6" t="s">
        <v>789</v>
      </c>
      <c r="F6" t="s">
        <v>588</v>
      </c>
      <c r="H6" t="e">
        <f>INT(LEFT(_16_WRIGHT_STATE[[#This Row],[Result]],FIND("-",_16_WRIGHT_STATE[[#This Row],[Result]])-1))</f>
        <v>#VALUE!</v>
      </c>
    </row>
    <row r="7" spans="1:8" x14ac:dyDescent="0.25">
      <c r="A7" s="3">
        <v>44889</v>
      </c>
      <c r="B7" t="s">
        <v>198</v>
      </c>
      <c r="C7" t="s">
        <v>1531</v>
      </c>
      <c r="D7" t="s">
        <v>661</v>
      </c>
      <c r="E7" t="s">
        <v>1455</v>
      </c>
      <c r="F7" t="s">
        <v>588</v>
      </c>
      <c r="H7" t="e">
        <f>INT(LEFT(_16_WRIGHT_STATE[[#This Row],[Result]],FIND("-",_16_WRIGHT_STATE[[#This Row],[Result]])-1))</f>
        <v>#VALUE!</v>
      </c>
    </row>
    <row r="8" spans="1:8" x14ac:dyDescent="0.25">
      <c r="A8" s="3">
        <v>44897</v>
      </c>
      <c r="B8" t="s">
        <v>196</v>
      </c>
      <c r="C8" t="s">
        <v>1532</v>
      </c>
      <c r="D8" t="s">
        <v>6</v>
      </c>
      <c r="E8" t="s">
        <v>624</v>
      </c>
      <c r="F8" t="s">
        <v>608</v>
      </c>
      <c r="H8" t="e">
        <f>INT(LEFT(_16_WRIGHT_STATE[[#This Row],[Result]],FIND("-",_16_WRIGHT_STATE[[#This Row],[Result]])-1))</f>
        <v>#VALUE!</v>
      </c>
    </row>
    <row r="9" spans="1:8" x14ac:dyDescent="0.25">
      <c r="A9" s="3">
        <v>44899</v>
      </c>
      <c r="B9" t="s">
        <v>99</v>
      </c>
      <c r="C9" t="s">
        <v>1533</v>
      </c>
      <c r="D9" t="s">
        <v>6</v>
      </c>
      <c r="E9" t="s">
        <v>973</v>
      </c>
      <c r="F9" t="s">
        <v>703</v>
      </c>
      <c r="H9" t="e">
        <f>INT(LEFT(_16_WRIGHT_STATE[[#This Row],[Result]],FIND("-",_16_WRIGHT_STATE[[#This Row],[Result]])-1))</f>
        <v>#VALUE!</v>
      </c>
    </row>
    <row r="10" spans="1:8" x14ac:dyDescent="0.25">
      <c r="A10" s="3">
        <v>44910</v>
      </c>
      <c r="B10" t="s">
        <v>339</v>
      </c>
      <c r="C10" t="s">
        <v>1534</v>
      </c>
      <c r="D10" t="s">
        <v>5</v>
      </c>
      <c r="E10" t="s">
        <v>974</v>
      </c>
      <c r="F10" t="s">
        <v>703</v>
      </c>
      <c r="H10" t="e">
        <f>INT(LEFT(_16_WRIGHT_STATE[[#This Row],[Result]],FIND("-",_16_WRIGHT_STATE[[#This Row],[Result]])-1))</f>
        <v>#VALUE!</v>
      </c>
    </row>
    <row r="11" spans="1:8" x14ac:dyDescent="0.25">
      <c r="A11" s="3">
        <v>44913</v>
      </c>
      <c r="B11" t="s">
        <v>290</v>
      </c>
      <c r="C11" t="s">
        <v>941</v>
      </c>
      <c r="D11" t="s">
        <v>5</v>
      </c>
      <c r="E11" t="s">
        <v>806</v>
      </c>
      <c r="F11" t="s">
        <v>703</v>
      </c>
      <c r="H11" t="e">
        <f>INT(LEFT(_16_WRIGHT_STATE[[#This Row],[Result]],FIND("-",_16_WRIGHT_STATE[[#This Row],[Result]])-1))</f>
        <v>#VALUE!</v>
      </c>
    </row>
    <row r="12" spans="1:8" x14ac:dyDescent="0.25">
      <c r="A12" s="3">
        <v>44916</v>
      </c>
      <c r="B12" t="s">
        <v>181</v>
      </c>
      <c r="C12" t="s">
        <v>1021</v>
      </c>
      <c r="D12" t="s">
        <v>6</v>
      </c>
      <c r="E12" t="s">
        <v>736</v>
      </c>
      <c r="F12" t="s">
        <v>703</v>
      </c>
      <c r="H12" t="e">
        <f>INT(LEFT(_16_WRIGHT_STATE[[#This Row],[Result]],FIND("-",_16_WRIGHT_STATE[[#This Row],[Result]])-1))</f>
        <v>#VALUE!</v>
      </c>
    </row>
    <row r="13" spans="1:8" x14ac:dyDescent="0.25">
      <c r="A13" s="3">
        <v>44925</v>
      </c>
      <c r="B13" t="s">
        <v>459</v>
      </c>
      <c r="C13" t="s">
        <v>1139</v>
      </c>
      <c r="D13" t="s">
        <v>5</v>
      </c>
      <c r="E13" t="s">
        <v>713</v>
      </c>
      <c r="F13" t="s">
        <v>614</v>
      </c>
      <c r="H13" t="e">
        <f>INT(LEFT(_16_WRIGHT_STATE[[#This Row],[Result]],FIND("-",_16_WRIGHT_STATE[[#This Row],[Result]])-1))</f>
        <v>#VALUE!</v>
      </c>
    </row>
    <row r="14" spans="1:8" x14ac:dyDescent="0.25">
      <c r="A14" s="3">
        <v>44562</v>
      </c>
      <c r="B14" t="s">
        <v>508</v>
      </c>
      <c r="C14" t="s">
        <v>1535</v>
      </c>
      <c r="D14" t="s">
        <v>5</v>
      </c>
      <c r="E14" t="s">
        <v>1037</v>
      </c>
      <c r="F14" t="s">
        <v>659</v>
      </c>
      <c r="H14" t="e">
        <f>INT(LEFT(_16_WRIGHT_STATE[[#This Row],[Result]],FIND("-",_16_WRIGHT_STATE[[#This Row],[Result]])-1))</f>
        <v>#VALUE!</v>
      </c>
    </row>
    <row r="15" spans="1:8" x14ac:dyDescent="0.25">
      <c r="A15" s="3">
        <v>44567</v>
      </c>
      <c r="B15" t="s">
        <v>249</v>
      </c>
      <c r="C15" t="s">
        <v>1536</v>
      </c>
      <c r="D15" t="s">
        <v>5</v>
      </c>
      <c r="E15" t="s">
        <v>1239</v>
      </c>
      <c r="F15" t="s">
        <v>662</v>
      </c>
      <c r="H15" t="e">
        <f>INT(LEFT(_16_WRIGHT_STATE[[#This Row],[Result]],FIND("-",_16_WRIGHT_STATE[[#This Row],[Result]])-1))</f>
        <v>#VALUE!</v>
      </c>
    </row>
    <row r="16" spans="1:8" x14ac:dyDescent="0.25">
      <c r="A16" s="3">
        <v>44569</v>
      </c>
      <c r="B16" t="s">
        <v>524</v>
      </c>
      <c r="C16" t="s">
        <v>1537</v>
      </c>
      <c r="D16" t="s">
        <v>5</v>
      </c>
      <c r="E16" t="s">
        <v>798</v>
      </c>
      <c r="F16" t="s">
        <v>664</v>
      </c>
      <c r="H16" t="e">
        <f>INT(LEFT(_16_WRIGHT_STATE[[#This Row],[Result]],FIND("-",_16_WRIGHT_STATE[[#This Row],[Result]])-1))</f>
        <v>#VALUE!</v>
      </c>
    </row>
    <row r="17" spans="1:8" x14ac:dyDescent="0.25">
      <c r="A17" s="3">
        <v>44574</v>
      </c>
      <c r="B17" t="s">
        <v>367</v>
      </c>
      <c r="C17" t="s">
        <v>1538</v>
      </c>
      <c r="D17" t="s">
        <v>6</v>
      </c>
      <c r="E17" t="s">
        <v>650</v>
      </c>
      <c r="F17" t="s">
        <v>666</v>
      </c>
      <c r="H17" t="e">
        <f>INT(LEFT(_16_WRIGHT_STATE[[#This Row],[Result]],FIND("-",_16_WRIGHT_STATE[[#This Row],[Result]])-1))</f>
        <v>#VALUE!</v>
      </c>
    </row>
    <row r="18" spans="1:8" x14ac:dyDescent="0.25">
      <c r="A18" s="3">
        <v>44576</v>
      </c>
      <c r="B18" t="s">
        <v>234</v>
      </c>
      <c r="C18" t="s">
        <v>1539</v>
      </c>
      <c r="D18" t="s">
        <v>6</v>
      </c>
      <c r="E18" t="s">
        <v>800</v>
      </c>
      <c r="F18" t="s">
        <v>600</v>
      </c>
      <c r="H18" t="e">
        <f>INT(LEFT(_16_WRIGHT_STATE[[#This Row],[Result]],FIND("-",_16_WRIGHT_STATE[[#This Row],[Result]])-1))</f>
        <v>#VALUE!</v>
      </c>
    </row>
    <row r="19" spans="1:8" x14ac:dyDescent="0.25">
      <c r="A19" s="3">
        <v>44581</v>
      </c>
      <c r="B19" t="s">
        <v>524</v>
      </c>
      <c r="C19" t="s">
        <v>1540</v>
      </c>
      <c r="D19" t="s">
        <v>6</v>
      </c>
      <c r="E19" t="s">
        <v>1044</v>
      </c>
      <c r="F19" t="s">
        <v>602</v>
      </c>
      <c r="H19" t="e">
        <f>INT(LEFT(_16_WRIGHT_STATE[[#This Row],[Result]],FIND("-",_16_WRIGHT_STATE[[#This Row],[Result]])-1))</f>
        <v>#VALUE!</v>
      </c>
    </row>
    <row r="20" spans="1:8" x14ac:dyDescent="0.25">
      <c r="A20" s="3">
        <v>44583</v>
      </c>
      <c r="B20" t="s">
        <v>249</v>
      </c>
      <c r="C20" t="s">
        <v>1541</v>
      </c>
      <c r="D20" t="s">
        <v>6</v>
      </c>
      <c r="E20" t="s">
        <v>1249</v>
      </c>
      <c r="F20" t="s">
        <v>603</v>
      </c>
      <c r="H20" t="e">
        <f>INT(LEFT(_16_WRIGHT_STATE[[#This Row],[Result]],FIND("-",_16_WRIGHT_STATE[[#This Row],[Result]])-1))</f>
        <v>#VALUE!</v>
      </c>
    </row>
    <row r="21" spans="1:8" x14ac:dyDescent="0.25">
      <c r="A21" s="3">
        <v>44586</v>
      </c>
      <c r="B21" t="s">
        <v>335</v>
      </c>
      <c r="C21" t="s">
        <v>1032</v>
      </c>
      <c r="D21" t="s">
        <v>6</v>
      </c>
      <c r="E21" t="s">
        <v>1366</v>
      </c>
      <c r="F21" t="s">
        <v>669</v>
      </c>
      <c r="H21" t="e">
        <f>INT(LEFT(_16_WRIGHT_STATE[[#This Row],[Result]],FIND("-",_16_WRIGHT_STATE[[#This Row],[Result]])-1))</f>
        <v>#VALUE!</v>
      </c>
    </row>
    <row r="22" spans="1:8" x14ac:dyDescent="0.25">
      <c r="A22" s="3">
        <v>44589</v>
      </c>
      <c r="B22" t="s">
        <v>99</v>
      </c>
      <c r="C22" t="s">
        <v>724</v>
      </c>
      <c r="D22" t="s">
        <v>5</v>
      </c>
      <c r="E22" t="s">
        <v>1354</v>
      </c>
      <c r="F22" t="s">
        <v>1073</v>
      </c>
      <c r="H22" t="e">
        <f>INT(LEFT(_16_WRIGHT_STATE[[#This Row],[Result]],FIND("-",_16_WRIGHT_STATE[[#This Row],[Result]])-1))</f>
        <v>#VALUE!</v>
      </c>
    </row>
    <row r="23" spans="1:8" x14ac:dyDescent="0.25">
      <c r="A23" s="3">
        <v>44591</v>
      </c>
      <c r="B23" t="s">
        <v>196</v>
      </c>
      <c r="C23" t="s">
        <v>1542</v>
      </c>
      <c r="D23" t="s">
        <v>5</v>
      </c>
      <c r="E23" t="s">
        <v>1356</v>
      </c>
      <c r="F23" t="s">
        <v>672</v>
      </c>
      <c r="H23" t="e">
        <f>INT(LEFT(_16_WRIGHT_STATE[[#This Row],[Result]],FIND("-",_16_WRIGHT_STATE[[#This Row],[Result]])-1))</f>
        <v>#VALUE!</v>
      </c>
    </row>
    <row r="24" spans="1:8" x14ac:dyDescent="0.25">
      <c r="A24" s="3">
        <v>44596</v>
      </c>
      <c r="B24" t="s">
        <v>311</v>
      </c>
      <c r="C24" t="s">
        <v>1543</v>
      </c>
      <c r="D24" t="s">
        <v>5</v>
      </c>
      <c r="E24" t="s">
        <v>1234</v>
      </c>
      <c r="F24" t="s">
        <v>769</v>
      </c>
      <c r="H24" t="e">
        <f>INT(LEFT(_16_WRIGHT_STATE[[#This Row],[Result]],FIND("-",_16_WRIGHT_STATE[[#This Row],[Result]])-1))</f>
        <v>#VALUE!</v>
      </c>
    </row>
    <row r="25" spans="1:8" x14ac:dyDescent="0.25">
      <c r="A25" s="3">
        <v>44597</v>
      </c>
      <c r="B25" t="s">
        <v>217</v>
      </c>
      <c r="C25" t="s">
        <v>1135</v>
      </c>
      <c r="D25" t="s">
        <v>5</v>
      </c>
      <c r="E25" t="s">
        <v>1235</v>
      </c>
      <c r="F25" t="s">
        <v>616</v>
      </c>
      <c r="H25" t="e">
        <f>INT(LEFT(_16_WRIGHT_STATE[[#This Row],[Result]],FIND("-",_16_WRIGHT_STATE[[#This Row],[Result]])-1))</f>
        <v>#VALUE!</v>
      </c>
    </row>
    <row r="26" spans="1:8" x14ac:dyDescent="0.25">
      <c r="A26" s="3">
        <v>44601</v>
      </c>
      <c r="B26" t="s">
        <v>508</v>
      </c>
      <c r="C26" t="s">
        <v>1068</v>
      </c>
      <c r="D26" t="s">
        <v>6</v>
      </c>
      <c r="E26" t="s">
        <v>1358</v>
      </c>
      <c r="F26" t="s">
        <v>784</v>
      </c>
      <c r="H26" t="e">
        <f>INT(LEFT(_16_WRIGHT_STATE[[#This Row],[Result]],FIND("-",_16_WRIGHT_STATE[[#This Row],[Result]])-1))</f>
        <v>#VALUE!</v>
      </c>
    </row>
    <row r="27" spans="1:8" x14ac:dyDescent="0.25">
      <c r="A27" s="3">
        <v>44603</v>
      </c>
      <c r="B27" t="s">
        <v>459</v>
      </c>
      <c r="C27" t="s">
        <v>1544</v>
      </c>
      <c r="D27" t="s">
        <v>6</v>
      </c>
      <c r="E27" t="s">
        <v>1238</v>
      </c>
      <c r="F27" t="s">
        <v>772</v>
      </c>
      <c r="H27" t="e">
        <f>INT(LEFT(_16_WRIGHT_STATE[[#This Row],[Result]],FIND("-",_16_WRIGHT_STATE[[#This Row],[Result]])-1))</f>
        <v>#VALUE!</v>
      </c>
    </row>
    <row r="28" spans="1:8" x14ac:dyDescent="0.25">
      <c r="A28" s="3">
        <v>44605</v>
      </c>
      <c r="B28" t="s">
        <v>335</v>
      </c>
      <c r="C28" t="s">
        <v>643</v>
      </c>
      <c r="D28" t="s">
        <v>5</v>
      </c>
      <c r="E28" t="s">
        <v>1383</v>
      </c>
      <c r="F28" t="s">
        <v>677</v>
      </c>
      <c r="H28" t="e">
        <f>INT(LEFT(_16_WRIGHT_STATE[[#This Row],[Result]],FIND("-",_16_WRIGHT_STATE[[#This Row],[Result]])-1))</f>
        <v>#VALUE!</v>
      </c>
    </row>
    <row r="29" spans="1:8" x14ac:dyDescent="0.25">
      <c r="A29" s="3">
        <v>44610</v>
      </c>
      <c r="B29" t="s">
        <v>217</v>
      </c>
      <c r="C29" t="s">
        <v>1268</v>
      </c>
      <c r="D29" t="s">
        <v>6</v>
      </c>
      <c r="E29" t="s">
        <v>1242</v>
      </c>
      <c r="F29" t="s">
        <v>679</v>
      </c>
      <c r="H29" t="e">
        <f>INT(LEFT(_16_WRIGHT_STATE[[#This Row],[Result]],FIND("-",_16_WRIGHT_STATE[[#This Row],[Result]])-1))</f>
        <v>#VALUE!</v>
      </c>
    </row>
    <row r="30" spans="1:8" x14ac:dyDescent="0.25">
      <c r="A30" s="3">
        <v>44612</v>
      </c>
      <c r="B30" t="s">
        <v>311</v>
      </c>
      <c r="C30" t="s">
        <v>1277</v>
      </c>
      <c r="D30" t="s">
        <v>6</v>
      </c>
      <c r="E30" t="s">
        <v>1386</v>
      </c>
      <c r="F30" t="s">
        <v>629</v>
      </c>
      <c r="H30" t="e">
        <f>INT(LEFT(_16_WRIGHT_STATE[[#This Row],[Result]],FIND("-",_16_WRIGHT_STATE[[#This Row],[Result]])-1))</f>
        <v>#VALUE!</v>
      </c>
    </row>
    <row r="31" spans="1:8" x14ac:dyDescent="0.25">
      <c r="A31" s="3">
        <v>44616</v>
      </c>
      <c r="B31" t="s">
        <v>234</v>
      </c>
      <c r="C31" t="s">
        <v>1545</v>
      </c>
      <c r="D31" t="s">
        <v>5</v>
      </c>
      <c r="E31" t="s">
        <v>1546</v>
      </c>
      <c r="F31" t="s">
        <v>632</v>
      </c>
      <c r="H31" t="e">
        <f>INT(LEFT(_16_WRIGHT_STATE[[#This Row],[Result]],FIND("-",_16_WRIGHT_STATE[[#This Row],[Result]])-1))</f>
        <v>#VALUE!</v>
      </c>
    </row>
    <row r="32" spans="1:8" x14ac:dyDescent="0.25">
      <c r="A32" s="3">
        <v>44618</v>
      </c>
      <c r="B32" t="s">
        <v>367</v>
      </c>
      <c r="C32" t="s">
        <v>1080</v>
      </c>
      <c r="D32" t="s">
        <v>5</v>
      </c>
      <c r="E32" t="s">
        <v>1373</v>
      </c>
      <c r="F32" t="s">
        <v>635</v>
      </c>
      <c r="H32" t="e">
        <f>INT(LEFT(_16_WRIGHT_STATE[[#This Row],[Result]],FIND("-",_16_WRIGHT_STATE[[#This Row],[Result]])-1))</f>
        <v>#VALUE!</v>
      </c>
    </row>
    <row r="33" spans="1:8" x14ac:dyDescent="0.25">
      <c r="A33" s="3">
        <v>44623</v>
      </c>
      <c r="B33" t="s">
        <v>217</v>
      </c>
      <c r="C33" t="s">
        <v>1542</v>
      </c>
      <c r="D33" t="s">
        <v>5</v>
      </c>
      <c r="E33" t="s">
        <v>1375</v>
      </c>
      <c r="F33" t="s">
        <v>638</v>
      </c>
      <c r="H33" t="e">
        <f>INT(LEFT(_16_WRIGHT_STATE[[#This Row],[Result]],FIND("-",_16_WRIGHT_STATE[[#This Row],[Result]])-1))</f>
        <v>#VALUE!</v>
      </c>
    </row>
    <row r="34" spans="1:8" x14ac:dyDescent="0.25">
      <c r="A34" s="3">
        <v>44627</v>
      </c>
      <c r="B34" t="s">
        <v>99</v>
      </c>
      <c r="C34" t="s">
        <v>1810</v>
      </c>
      <c r="D34" t="s">
        <v>661</v>
      </c>
      <c r="E34" t="s">
        <v>1811</v>
      </c>
      <c r="F34" t="s">
        <v>641</v>
      </c>
      <c r="H34" t="e">
        <f>INT(LEFT(_16_WRIGHT_STATE[[#This Row],[Result]],FIND("-",_16_WRIGHT_STATE[[#This Row],[Result]])-1))</f>
        <v>#VALUE!</v>
      </c>
    </row>
    <row r="35" spans="1:8" x14ac:dyDescent="0.25">
      <c r="A35" s="3">
        <v>44628</v>
      </c>
      <c r="B35" t="s">
        <v>335</v>
      </c>
      <c r="C35" t="s">
        <v>1942</v>
      </c>
      <c r="D35" t="s">
        <v>661</v>
      </c>
      <c r="E35" t="s">
        <v>2250</v>
      </c>
      <c r="F35" t="s">
        <v>686</v>
      </c>
      <c r="H35" t="e">
        <f>INT(LEFT(_16_WRIGHT_STATE[[#This Row],[Result]],FIND("-",_16_WRIGHT_STATE[[#This Row],[Result]])-1))</f>
        <v>#VALUE!</v>
      </c>
    </row>
    <row r="36" spans="1:8" x14ac:dyDescent="0.25">
      <c r="A36" s="3">
        <v>44636</v>
      </c>
      <c r="B36" t="s">
        <v>60</v>
      </c>
      <c r="C36" t="s">
        <v>2023</v>
      </c>
      <c r="D36" t="s">
        <v>661</v>
      </c>
      <c r="E36" t="s">
        <v>2458</v>
      </c>
      <c r="F36" t="s">
        <v>686</v>
      </c>
    </row>
    <row r="37" spans="1:8" x14ac:dyDescent="0.25">
      <c r="A37" s="3">
        <v>44638</v>
      </c>
      <c r="B37" t="s">
        <v>12</v>
      </c>
      <c r="C37" t="s">
        <v>2046</v>
      </c>
      <c r="D37" t="s">
        <v>661</v>
      </c>
      <c r="E37" t="s">
        <v>2459</v>
      </c>
      <c r="F37" t="s">
        <v>686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0CEC-01D4-49F1-AB48-8351F3392B44}">
  <dimension ref="A1:I359"/>
  <sheetViews>
    <sheetView workbookViewId="0">
      <selection activeCell="J9" sqref="J9"/>
    </sheetView>
  </sheetViews>
  <sheetFormatPr defaultRowHeight="15" x14ac:dyDescent="0.25"/>
  <cols>
    <col min="1" max="1" width="7.5703125" bestFit="1" customWidth="1"/>
    <col min="2" max="2" width="15.7109375" bestFit="1" customWidth="1"/>
    <col min="3" max="3" width="7.28515625" bestFit="1" customWidth="1"/>
    <col min="4" max="5" width="8.140625" bestFit="1" customWidth="1"/>
    <col min="6" max="6" width="8.5703125" bestFit="1" customWidth="1"/>
    <col min="7" max="7" width="8.140625" bestFit="1" customWidth="1"/>
    <col min="8" max="8" width="7.28515625" bestFit="1" customWidth="1"/>
    <col min="9" max="9" width="10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2360</v>
      </c>
    </row>
    <row r="2" spans="1:9" x14ac:dyDescent="0.25">
      <c r="A2">
        <v>1</v>
      </c>
      <c r="B2" t="s">
        <v>452</v>
      </c>
      <c r="C2">
        <v>56.5</v>
      </c>
      <c r="D2">
        <v>58.7</v>
      </c>
      <c r="E2">
        <v>71</v>
      </c>
      <c r="F2">
        <v>56.4</v>
      </c>
      <c r="G2">
        <v>56.6</v>
      </c>
      <c r="H2" t="s">
        <v>525</v>
      </c>
      <c r="I2">
        <f>AVERAGE(Table_0__14[[#This Row],[Home]],Table_0__14[[#This Row],[Away]])</f>
        <v>56.5</v>
      </c>
    </row>
    <row r="3" spans="1:9" x14ac:dyDescent="0.25">
      <c r="A3">
        <v>2</v>
      </c>
      <c r="B3" t="s">
        <v>428</v>
      </c>
      <c r="C3">
        <v>58.1</v>
      </c>
      <c r="D3">
        <v>61</v>
      </c>
      <c r="E3">
        <v>72</v>
      </c>
      <c r="F3">
        <v>55.2</v>
      </c>
      <c r="G3">
        <v>61.1</v>
      </c>
      <c r="H3" t="s">
        <v>526</v>
      </c>
      <c r="I3">
        <f>AVERAGE(Table_0__14[[#This Row],[Home]],Table_0__14[[#This Row],[Away]])</f>
        <v>58.150000000000006</v>
      </c>
    </row>
    <row r="4" spans="1:9" x14ac:dyDescent="0.25">
      <c r="A4">
        <v>3</v>
      </c>
      <c r="B4" t="s">
        <v>75</v>
      </c>
      <c r="C4">
        <v>58.8</v>
      </c>
      <c r="D4">
        <v>54.3</v>
      </c>
      <c r="E4">
        <v>50</v>
      </c>
      <c r="F4">
        <v>54</v>
      </c>
      <c r="G4">
        <v>62.6</v>
      </c>
      <c r="H4" t="s">
        <v>527</v>
      </c>
      <c r="I4">
        <f>AVERAGE(Table_0__14[[#This Row],[Home]],Table_0__14[[#This Row],[Away]])</f>
        <v>58.3</v>
      </c>
    </row>
    <row r="5" spans="1:9" x14ac:dyDescent="0.25">
      <c r="A5">
        <v>4</v>
      </c>
      <c r="B5" t="s">
        <v>450</v>
      </c>
      <c r="C5">
        <v>59.6</v>
      </c>
      <c r="D5">
        <v>64.3</v>
      </c>
      <c r="E5">
        <v>74</v>
      </c>
      <c r="F5">
        <v>58.3</v>
      </c>
      <c r="G5">
        <v>60.8</v>
      </c>
      <c r="H5" t="s">
        <v>406</v>
      </c>
      <c r="I5">
        <f>AVERAGE(Table_0__14[[#This Row],[Home]],Table_0__14[[#This Row],[Away]])</f>
        <v>59.55</v>
      </c>
    </row>
    <row r="6" spans="1:9" x14ac:dyDescent="0.25">
      <c r="A6">
        <v>5</v>
      </c>
      <c r="B6" t="s">
        <v>484</v>
      </c>
      <c r="C6">
        <v>60.1</v>
      </c>
      <c r="D6">
        <v>59.3</v>
      </c>
      <c r="E6">
        <v>52</v>
      </c>
      <c r="F6">
        <v>57.3</v>
      </c>
      <c r="G6">
        <v>63.1</v>
      </c>
      <c r="H6" t="s">
        <v>530</v>
      </c>
      <c r="I6">
        <f>AVERAGE(Table_0__14[[#This Row],[Home]],Table_0__14[[#This Row],[Away]])</f>
        <v>60.2</v>
      </c>
    </row>
    <row r="7" spans="1:9" x14ac:dyDescent="0.25">
      <c r="A7">
        <v>6</v>
      </c>
      <c r="B7" t="s">
        <v>347</v>
      </c>
      <c r="C7">
        <v>60.6</v>
      </c>
      <c r="D7">
        <v>73</v>
      </c>
      <c r="E7">
        <v>81</v>
      </c>
      <c r="F7">
        <v>52.8</v>
      </c>
      <c r="G7">
        <v>70.5</v>
      </c>
      <c r="H7" t="s">
        <v>485</v>
      </c>
      <c r="I7">
        <f>AVERAGE(Table_0__14[[#This Row],[Home]],Table_0__14[[#This Row],[Away]])</f>
        <v>61.65</v>
      </c>
    </row>
    <row r="8" spans="1:9" x14ac:dyDescent="0.25">
      <c r="A8">
        <v>7</v>
      </c>
      <c r="B8" t="s">
        <v>183</v>
      </c>
      <c r="C8">
        <v>60.6</v>
      </c>
      <c r="D8">
        <v>64.3</v>
      </c>
      <c r="E8">
        <v>78</v>
      </c>
      <c r="F8">
        <v>58.8</v>
      </c>
      <c r="G8">
        <v>62.4</v>
      </c>
      <c r="H8" t="s">
        <v>418</v>
      </c>
      <c r="I8">
        <f>AVERAGE(Table_0__14[[#This Row],[Home]],Table_0__14[[#This Row],[Away]])</f>
        <v>60.599999999999994</v>
      </c>
    </row>
    <row r="9" spans="1:9" x14ac:dyDescent="0.25">
      <c r="A9">
        <v>8</v>
      </c>
      <c r="B9" t="s">
        <v>478</v>
      </c>
      <c r="C9">
        <v>60.8</v>
      </c>
      <c r="D9">
        <v>72.7</v>
      </c>
      <c r="E9">
        <v>74</v>
      </c>
      <c r="F9">
        <v>62.7</v>
      </c>
      <c r="G9">
        <v>59.2</v>
      </c>
      <c r="H9" t="s">
        <v>528</v>
      </c>
      <c r="I9">
        <f>AVERAGE(Table_0__14[[#This Row],[Home]],Table_0__14[[#This Row],[Away]])</f>
        <v>60.95</v>
      </c>
    </row>
    <row r="10" spans="1:9" x14ac:dyDescent="0.25">
      <c r="A10">
        <v>9</v>
      </c>
      <c r="B10" t="s">
        <v>361</v>
      </c>
      <c r="C10">
        <v>61</v>
      </c>
      <c r="D10">
        <v>59</v>
      </c>
      <c r="E10">
        <v>64</v>
      </c>
      <c r="F10">
        <v>61.3</v>
      </c>
      <c r="G10">
        <v>60.7</v>
      </c>
      <c r="H10" t="s">
        <v>145</v>
      </c>
      <c r="I10">
        <f>AVERAGE(Table_0__14[[#This Row],[Home]],Table_0__14[[#This Row],[Away]])</f>
        <v>61</v>
      </c>
    </row>
    <row r="11" spans="1:9" x14ac:dyDescent="0.25">
      <c r="A11">
        <v>10</v>
      </c>
      <c r="B11" t="s">
        <v>462</v>
      </c>
      <c r="C11">
        <v>61.1</v>
      </c>
      <c r="D11">
        <v>65.7</v>
      </c>
      <c r="E11">
        <v>77</v>
      </c>
      <c r="F11">
        <v>57.9</v>
      </c>
      <c r="G11">
        <v>63.3</v>
      </c>
      <c r="H11" t="s">
        <v>141</v>
      </c>
      <c r="I11">
        <f>AVERAGE(Table_0__14[[#This Row],[Home]],Table_0__14[[#This Row],[Away]])</f>
        <v>60.599999999999994</v>
      </c>
    </row>
    <row r="12" spans="1:9" x14ac:dyDescent="0.25">
      <c r="A12">
        <v>11</v>
      </c>
      <c r="B12" t="s">
        <v>152</v>
      </c>
      <c r="C12">
        <v>61.1</v>
      </c>
      <c r="D12">
        <v>53.3</v>
      </c>
      <c r="E12">
        <v>75</v>
      </c>
      <c r="F12">
        <v>60.1</v>
      </c>
      <c r="G12">
        <v>61.9</v>
      </c>
      <c r="H12" t="s">
        <v>151</v>
      </c>
      <c r="I12">
        <f>AVERAGE(Table_0__14[[#This Row],[Home]],Table_0__14[[#This Row],[Away]])</f>
        <v>61</v>
      </c>
    </row>
    <row r="13" spans="1:9" x14ac:dyDescent="0.25">
      <c r="A13">
        <v>12</v>
      </c>
      <c r="B13" t="s">
        <v>350</v>
      </c>
      <c r="C13">
        <v>61.2</v>
      </c>
      <c r="D13">
        <v>64.3</v>
      </c>
      <c r="E13">
        <v>70</v>
      </c>
      <c r="F13">
        <v>59.6</v>
      </c>
      <c r="G13">
        <v>62.8</v>
      </c>
      <c r="H13" t="s">
        <v>262</v>
      </c>
      <c r="I13">
        <f>AVERAGE(Table_0__14[[#This Row],[Home]],Table_0__14[[#This Row],[Away]])</f>
        <v>61.2</v>
      </c>
    </row>
    <row r="14" spans="1:9" x14ac:dyDescent="0.25">
      <c r="A14">
        <v>13</v>
      </c>
      <c r="B14" t="s">
        <v>320</v>
      </c>
      <c r="C14">
        <v>61.3</v>
      </c>
      <c r="D14">
        <v>69</v>
      </c>
      <c r="E14">
        <v>72</v>
      </c>
      <c r="F14">
        <v>59.5</v>
      </c>
      <c r="G14">
        <v>62.8</v>
      </c>
      <c r="H14" t="s">
        <v>529</v>
      </c>
      <c r="I14">
        <f>AVERAGE(Table_0__14[[#This Row],[Home]],Table_0__14[[#This Row],[Away]])</f>
        <v>61.15</v>
      </c>
    </row>
    <row r="15" spans="1:9" x14ac:dyDescent="0.25">
      <c r="A15">
        <v>14</v>
      </c>
      <c r="B15" t="s">
        <v>481</v>
      </c>
      <c r="C15">
        <v>61.4</v>
      </c>
      <c r="D15">
        <v>68</v>
      </c>
      <c r="E15">
        <v>78</v>
      </c>
      <c r="F15">
        <v>55.4</v>
      </c>
      <c r="G15">
        <v>64.599999999999994</v>
      </c>
      <c r="H15" t="s">
        <v>475</v>
      </c>
      <c r="I15">
        <f>AVERAGE(Table_0__14[[#This Row],[Home]],Table_0__14[[#This Row],[Away]])</f>
        <v>60</v>
      </c>
    </row>
    <row r="16" spans="1:9" x14ac:dyDescent="0.25">
      <c r="A16">
        <v>15</v>
      </c>
      <c r="B16" t="s">
        <v>480</v>
      </c>
      <c r="C16">
        <v>61.6</v>
      </c>
      <c r="D16">
        <v>65.3</v>
      </c>
      <c r="E16">
        <v>65</v>
      </c>
      <c r="F16">
        <v>58.1</v>
      </c>
      <c r="G16">
        <v>64.599999999999994</v>
      </c>
      <c r="H16" t="s">
        <v>174</v>
      </c>
      <c r="I16">
        <f>AVERAGE(Table_0__14[[#This Row],[Home]],Table_0__14[[#This Row],[Away]])</f>
        <v>61.349999999999994</v>
      </c>
    </row>
    <row r="17" spans="1:9" x14ac:dyDescent="0.25">
      <c r="A17">
        <v>16</v>
      </c>
      <c r="B17" t="s">
        <v>140</v>
      </c>
      <c r="C17">
        <v>61.9</v>
      </c>
      <c r="D17">
        <v>51.7</v>
      </c>
      <c r="E17">
        <v>54</v>
      </c>
      <c r="F17">
        <v>63.4</v>
      </c>
      <c r="G17">
        <v>60.8</v>
      </c>
      <c r="H17" t="s">
        <v>534</v>
      </c>
      <c r="I17">
        <f>AVERAGE(Table_0__14[[#This Row],[Home]],Table_0__14[[#This Row],[Away]])</f>
        <v>62.099999999999994</v>
      </c>
    </row>
    <row r="18" spans="1:9" x14ac:dyDescent="0.25">
      <c r="A18">
        <v>17</v>
      </c>
      <c r="B18" t="s">
        <v>277</v>
      </c>
      <c r="C18">
        <v>62</v>
      </c>
      <c r="D18">
        <v>64.7</v>
      </c>
      <c r="E18">
        <v>75</v>
      </c>
      <c r="F18">
        <v>59.3</v>
      </c>
      <c r="G18">
        <v>64.900000000000006</v>
      </c>
      <c r="H18" t="s">
        <v>532</v>
      </c>
      <c r="I18">
        <f>AVERAGE(Table_0__14[[#This Row],[Home]],Table_0__14[[#This Row],[Away]])</f>
        <v>62.1</v>
      </c>
    </row>
    <row r="19" spans="1:9" x14ac:dyDescent="0.25">
      <c r="A19">
        <v>18</v>
      </c>
      <c r="B19" t="s">
        <v>421</v>
      </c>
      <c r="C19">
        <v>62.4</v>
      </c>
      <c r="D19">
        <v>78</v>
      </c>
      <c r="E19">
        <v>80</v>
      </c>
      <c r="F19">
        <v>60.1</v>
      </c>
      <c r="G19">
        <v>64.7</v>
      </c>
      <c r="H19" t="s">
        <v>384</v>
      </c>
      <c r="I19">
        <f>AVERAGE(Table_0__14[[#This Row],[Home]],Table_0__14[[#This Row],[Away]])</f>
        <v>62.400000000000006</v>
      </c>
    </row>
    <row r="20" spans="1:9" x14ac:dyDescent="0.25">
      <c r="A20">
        <v>19</v>
      </c>
      <c r="B20" t="s">
        <v>397</v>
      </c>
      <c r="C20">
        <v>62.5</v>
      </c>
      <c r="D20">
        <v>57.7</v>
      </c>
      <c r="E20">
        <v>70</v>
      </c>
      <c r="F20">
        <v>59.1</v>
      </c>
      <c r="G20">
        <v>66.7</v>
      </c>
      <c r="H20" t="s">
        <v>115</v>
      </c>
      <c r="I20">
        <f>AVERAGE(Table_0__14[[#This Row],[Home]],Table_0__14[[#This Row],[Away]])</f>
        <v>62.900000000000006</v>
      </c>
    </row>
    <row r="21" spans="1:9" x14ac:dyDescent="0.25">
      <c r="A21">
        <v>20</v>
      </c>
      <c r="B21" t="s">
        <v>159</v>
      </c>
      <c r="C21">
        <v>62.7</v>
      </c>
      <c r="D21">
        <v>60</v>
      </c>
      <c r="E21">
        <v>81</v>
      </c>
      <c r="F21">
        <v>59.1</v>
      </c>
      <c r="G21">
        <v>64.599999999999994</v>
      </c>
      <c r="H21" t="s">
        <v>533</v>
      </c>
      <c r="I21">
        <f>AVERAGE(Table_0__14[[#This Row],[Home]],Table_0__14[[#This Row],[Away]])</f>
        <v>61.849999999999994</v>
      </c>
    </row>
    <row r="22" spans="1:9" x14ac:dyDescent="0.25">
      <c r="A22">
        <v>21</v>
      </c>
      <c r="B22" t="s">
        <v>294</v>
      </c>
      <c r="C22">
        <v>62.8</v>
      </c>
      <c r="D22">
        <v>69</v>
      </c>
      <c r="E22">
        <v>81</v>
      </c>
      <c r="F22">
        <v>58.4</v>
      </c>
      <c r="G22">
        <v>66</v>
      </c>
      <c r="H22" t="s">
        <v>531</v>
      </c>
      <c r="I22">
        <f>AVERAGE(Table_0__14[[#This Row],[Home]],Table_0__14[[#This Row],[Away]])</f>
        <v>62.2</v>
      </c>
    </row>
    <row r="23" spans="1:9" x14ac:dyDescent="0.25">
      <c r="A23">
        <v>22</v>
      </c>
      <c r="B23" t="s">
        <v>417</v>
      </c>
      <c r="C23">
        <v>62.9</v>
      </c>
      <c r="D23">
        <v>64.3</v>
      </c>
      <c r="E23">
        <v>69</v>
      </c>
      <c r="F23">
        <v>57.7</v>
      </c>
      <c r="G23">
        <v>66</v>
      </c>
      <c r="H23" t="s">
        <v>536</v>
      </c>
      <c r="I23">
        <f>AVERAGE(Table_0__14[[#This Row],[Home]],Table_0__14[[#This Row],[Away]])</f>
        <v>61.85</v>
      </c>
    </row>
    <row r="24" spans="1:9" x14ac:dyDescent="0.25">
      <c r="A24">
        <v>23</v>
      </c>
      <c r="B24" t="s">
        <v>167</v>
      </c>
      <c r="C24">
        <v>62.9</v>
      </c>
      <c r="D24">
        <v>60.7</v>
      </c>
      <c r="E24">
        <v>76</v>
      </c>
      <c r="F24">
        <v>60.5</v>
      </c>
      <c r="G24">
        <v>65</v>
      </c>
      <c r="H24" t="s">
        <v>500</v>
      </c>
      <c r="I24">
        <f>AVERAGE(Table_0__14[[#This Row],[Home]],Table_0__14[[#This Row],[Away]])</f>
        <v>62.75</v>
      </c>
    </row>
    <row r="25" spans="1:9" x14ac:dyDescent="0.25">
      <c r="A25">
        <v>24</v>
      </c>
      <c r="B25" t="s">
        <v>73</v>
      </c>
      <c r="C25">
        <v>63.4</v>
      </c>
      <c r="D25">
        <v>74.7</v>
      </c>
      <c r="E25">
        <v>70</v>
      </c>
      <c r="F25">
        <v>61.8</v>
      </c>
      <c r="G25">
        <v>64.400000000000006</v>
      </c>
      <c r="H25" t="s">
        <v>533</v>
      </c>
      <c r="I25">
        <f>AVERAGE(Table_0__14[[#This Row],[Home]],Table_0__14[[#This Row],[Away]])</f>
        <v>63.1</v>
      </c>
    </row>
    <row r="26" spans="1:9" x14ac:dyDescent="0.25">
      <c r="A26">
        <v>25</v>
      </c>
      <c r="B26" t="s">
        <v>189</v>
      </c>
      <c r="C26">
        <v>63.4</v>
      </c>
      <c r="D26">
        <v>68.7</v>
      </c>
      <c r="E26">
        <v>59</v>
      </c>
      <c r="F26">
        <v>59.4</v>
      </c>
      <c r="G26">
        <v>67.5</v>
      </c>
      <c r="H26" t="s">
        <v>47</v>
      </c>
      <c r="I26">
        <f>AVERAGE(Table_0__14[[#This Row],[Home]],Table_0__14[[#This Row],[Away]])</f>
        <v>63.45</v>
      </c>
    </row>
    <row r="27" spans="1:9" x14ac:dyDescent="0.25">
      <c r="A27">
        <v>26</v>
      </c>
      <c r="B27" t="s">
        <v>456</v>
      </c>
      <c r="C27">
        <v>63.6</v>
      </c>
      <c r="D27">
        <v>62</v>
      </c>
      <c r="E27">
        <v>54</v>
      </c>
      <c r="F27">
        <v>60.6</v>
      </c>
      <c r="G27">
        <v>65.400000000000006</v>
      </c>
      <c r="H27" t="s">
        <v>426</v>
      </c>
      <c r="I27">
        <f>AVERAGE(Table_0__14[[#This Row],[Home]],Table_0__14[[#This Row],[Away]])</f>
        <v>63</v>
      </c>
    </row>
    <row r="28" spans="1:9" x14ac:dyDescent="0.25">
      <c r="A28">
        <v>27</v>
      </c>
      <c r="B28" t="s">
        <v>339</v>
      </c>
      <c r="C28">
        <v>63.9</v>
      </c>
      <c r="D28">
        <v>58</v>
      </c>
      <c r="E28">
        <v>57</v>
      </c>
      <c r="F28">
        <v>66.2</v>
      </c>
      <c r="G28">
        <v>62.4</v>
      </c>
      <c r="H28" t="s">
        <v>182</v>
      </c>
      <c r="I28">
        <f>AVERAGE(Table_0__14[[#This Row],[Home]],Table_0__14[[#This Row],[Away]])</f>
        <v>64.3</v>
      </c>
    </row>
    <row r="29" spans="1:9" x14ac:dyDescent="0.25">
      <c r="A29">
        <v>28</v>
      </c>
      <c r="B29" t="s">
        <v>64</v>
      </c>
      <c r="C29">
        <v>64.099999999999994</v>
      </c>
      <c r="D29">
        <v>71.3</v>
      </c>
      <c r="E29">
        <v>93</v>
      </c>
      <c r="F29">
        <v>59.9</v>
      </c>
      <c r="G29">
        <v>68.2</v>
      </c>
      <c r="H29" t="s">
        <v>535</v>
      </c>
      <c r="I29">
        <f>AVERAGE(Table_0__14[[#This Row],[Home]],Table_0__14[[#This Row],[Away]])</f>
        <v>64.05</v>
      </c>
    </row>
    <row r="30" spans="1:9" x14ac:dyDescent="0.25">
      <c r="A30">
        <v>29</v>
      </c>
      <c r="B30" t="s">
        <v>144</v>
      </c>
      <c r="C30">
        <v>64.3</v>
      </c>
      <c r="D30">
        <v>68</v>
      </c>
      <c r="E30">
        <v>74</v>
      </c>
      <c r="F30">
        <v>64</v>
      </c>
      <c r="G30">
        <v>64.5</v>
      </c>
      <c r="H30" t="s">
        <v>76</v>
      </c>
      <c r="I30">
        <f>AVERAGE(Table_0__14[[#This Row],[Home]],Table_0__14[[#This Row],[Away]])</f>
        <v>64.25</v>
      </c>
    </row>
    <row r="31" spans="1:9" x14ac:dyDescent="0.25">
      <c r="A31">
        <v>30</v>
      </c>
      <c r="B31" t="s">
        <v>433</v>
      </c>
      <c r="C31">
        <v>64.3</v>
      </c>
      <c r="D31">
        <v>52</v>
      </c>
      <c r="E31">
        <v>71</v>
      </c>
      <c r="F31">
        <v>59.3</v>
      </c>
      <c r="G31">
        <v>66.8</v>
      </c>
      <c r="H31" t="s">
        <v>495</v>
      </c>
      <c r="I31">
        <f>AVERAGE(Table_0__14[[#This Row],[Home]],Table_0__14[[#This Row],[Away]])</f>
        <v>63.05</v>
      </c>
    </row>
    <row r="32" spans="1:9" x14ac:dyDescent="0.25">
      <c r="A32">
        <v>31</v>
      </c>
      <c r="B32" t="s">
        <v>446</v>
      </c>
      <c r="C32">
        <v>64.3</v>
      </c>
      <c r="D32">
        <v>71</v>
      </c>
      <c r="E32">
        <v>68</v>
      </c>
      <c r="F32">
        <v>62.4</v>
      </c>
      <c r="G32">
        <v>66</v>
      </c>
      <c r="H32" t="s">
        <v>396</v>
      </c>
      <c r="I32">
        <f>AVERAGE(Table_0__14[[#This Row],[Home]],Table_0__14[[#This Row],[Away]])</f>
        <v>64.2</v>
      </c>
    </row>
    <row r="33" spans="1:9" x14ac:dyDescent="0.25">
      <c r="A33">
        <v>32</v>
      </c>
      <c r="B33" t="s">
        <v>332</v>
      </c>
      <c r="C33">
        <v>64.400000000000006</v>
      </c>
      <c r="D33">
        <v>59.3</v>
      </c>
      <c r="E33">
        <v>71</v>
      </c>
      <c r="F33">
        <v>63.6</v>
      </c>
      <c r="G33">
        <v>64.8</v>
      </c>
      <c r="H33" t="s">
        <v>435</v>
      </c>
      <c r="I33">
        <f>AVERAGE(Table_0__14[[#This Row],[Home]],Table_0__14[[#This Row],[Away]])</f>
        <v>64.2</v>
      </c>
    </row>
    <row r="34" spans="1:9" x14ac:dyDescent="0.25">
      <c r="A34">
        <v>33</v>
      </c>
      <c r="B34" t="s">
        <v>68</v>
      </c>
      <c r="C34">
        <v>64.5</v>
      </c>
      <c r="D34">
        <v>60.7</v>
      </c>
      <c r="E34">
        <v>73</v>
      </c>
      <c r="F34">
        <v>63.3</v>
      </c>
      <c r="G34">
        <v>65.3</v>
      </c>
      <c r="H34" t="s">
        <v>174</v>
      </c>
      <c r="I34">
        <f>AVERAGE(Table_0__14[[#This Row],[Home]],Table_0__14[[#This Row],[Away]])</f>
        <v>64.3</v>
      </c>
    </row>
    <row r="35" spans="1:9" x14ac:dyDescent="0.25">
      <c r="A35">
        <v>34</v>
      </c>
      <c r="B35" t="s">
        <v>399</v>
      </c>
      <c r="C35">
        <v>64.5</v>
      </c>
      <c r="D35">
        <v>62.3</v>
      </c>
      <c r="E35">
        <v>58</v>
      </c>
      <c r="F35">
        <v>63.1</v>
      </c>
      <c r="G35">
        <v>65.7</v>
      </c>
      <c r="H35" t="s">
        <v>43</v>
      </c>
      <c r="I35">
        <f>AVERAGE(Table_0__14[[#This Row],[Home]],Table_0__14[[#This Row],[Away]])</f>
        <v>64.400000000000006</v>
      </c>
    </row>
    <row r="36" spans="1:9" x14ac:dyDescent="0.25">
      <c r="A36">
        <v>35</v>
      </c>
      <c r="B36" t="s">
        <v>235</v>
      </c>
      <c r="C36">
        <v>64.900000000000006</v>
      </c>
      <c r="D36">
        <v>64.3</v>
      </c>
      <c r="E36">
        <v>72</v>
      </c>
      <c r="F36">
        <v>63.2</v>
      </c>
      <c r="G36">
        <v>66.900000000000006</v>
      </c>
      <c r="H36" t="s">
        <v>145</v>
      </c>
      <c r="I36">
        <f>AVERAGE(Table_0__14[[#This Row],[Home]],Table_0__14[[#This Row],[Away]])</f>
        <v>65.050000000000011</v>
      </c>
    </row>
    <row r="37" spans="1:9" x14ac:dyDescent="0.25">
      <c r="A37">
        <v>36</v>
      </c>
      <c r="B37" t="s">
        <v>223</v>
      </c>
      <c r="C37">
        <v>64.900000000000006</v>
      </c>
      <c r="D37">
        <v>56</v>
      </c>
      <c r="E37">
        <v>53</v>
      </c>
      <c r="F37">
        <v>64.099999999999994</v>
      </c>
      <c r="G37">
        <v>65.400000000000006</v>
      </c>
      <c r="H37" t="s">
        <v>209</v>
      </c>
      <c r="I37">
        <f>AVERAGE(Table_0__14[[#This Row],[Home]],Table_0__14[[#This Row],[Away]])</f>
        <v>64.75</v>
      </c>
    </row>
    <row r="38" spans="1:9" x14ac:dyDescent="0.25">
      <c r="A38">
        <v>37</v>
      </c>
      <c r="B38" t="s">
        <v>521</v>
      </c>
      <c r="C38">
        <v>64.900000000000006</v>
      </c>
      <c r="D38">
        <v>69.3</v>
      </c>
      <c r="E38">
        <v>60</v>
      </c>
      <c r="F38">
        <v>62.1</v>
      </c>
      <c r="G38">
        <v>67.900000000000006</v>
      </c>
      <c r="H38" t="s">
        <v>537</v>
      </c>
      <c r="I38">
        <f>AVERAGE(Table_0__14[[#This Row],[Home]],Table_0__14[[#This Row],[Away]])</f>
        <v>65</v>
      </c>
    </row>
    <row r="39" spans="1:9" x14ac:dyDescent="0.25">
      <c r="A39">
        <v>38</v>
      </c>
      <c r="B39" t="s">
        <v>359</v>
      </c>
      <c r="C39">
        <v>64.900000000000006</v>
      </c>
      <c r="D39">
        <v>67.3</v>
      </c>
      <c r="E39">
        <v>85</v>
      </c>
      <c r="F39">
        <v>62.8</v>
      </c>
      <c r="G39">
        <v>66.8</v>
      </c>
      <c r="H39" t="s">
        <v>177</v>
      </c>
      <c r="I39">
        <f>AVERAGE(Table_0__14[[#This Row],[Home]],Table_0__14[[#This Row],[Away]])</f>
        <v>64.8</v>
      </c>
    </row>
    <row r="40" spans="1:9" x14ac:dyDescent="0.25">
      <c r="A40">
        <v>39</v>
      </c>
      <c r="B40" t="s">
        <v>510</v>
      </c>
      <c r="C40">
        <v>64.900000000000006</v>
      </c>
      <c r="D40">
        <v>72</v>
      </c>
      <c r="E40">
        <v>52</v>
      </c>
      <c r="F40">
        <v>64.2</v>
      </c>
      <c r="G40">
        <v>65.5</v>
      </c>
      <c r="H40" t="s">
        <v>139</v>
      </c>
      <c r="I40">
        <f>AVERAGE(Table_0__14[[#This Row],[Home]],Table_0__14[[#This Row],[Away]])</f>
        <v>64.849999999999994</v>
      </c>
    </row>
    <row r="41" spans="1:9" x14ac:dyDescent="0.25">
      <c r="A41">
        <v>40</v>
      </c>
      <c r="B41" t="s">
        <v>448</v>
      </c>
      <c r="C41">
        <v>65</v>
      </c>
      <c r="D41">
        <v>62.7</v>
      </c>
      <c r="E41">
        <v>69</v>
      </c>
      <c r="F41">
        <v>64.5</v>
      </c>
      <c r="G41">
        <v>65.5</v>
      </c>
      <c r="H41" t="s">
        <v>126</v>
      </c>
      <c r="I41">
        <f>AVERAGE(Table_0__14[[#This Row],[Home]],Table_0__14[[#This Row],[Away]])</f>
        <v>65</v>
      </c>
    </row>
    <row r="42" spans="1:9" x14ac:dyDescent="0.25">
      <c r="A42">
        <v>41</v>
      </c>
      <c r="B42" t="s">
        <v>363</v>
      </c>
      <c r="C42">
        <v>65</v>
      </c>
      <c r="D42">
        <v>66</v>
      </c>
      <c r="E42">
        <v>70</v>
      </c>
      <c r="F42">
        <v>61.7</v>
      </c>
      <c r="G42">
        <v>68.5</v>
      </c>
      <c r="H42" t="s">
        <v>265</v>
      </c>
      <c r="I42">
        <f>AVERAGE(Table_0__14[[#This Row],[Home]],Table_0__14[[#This Row],[Away]])</f>
        <v>65.099999999999994</v>
      </c>
    </row>
    <row r="43" spans="1:9" x14ac:dyDescent="0.25">
      <c r="A43">
        <v>42</v>
      </c>
      <c r="B43" t="s">
        <v>455</v>
      </c>
      <c r="C43">
        <v>65.099999999999994</v>
      </c>
      <c r="D43">
        <v>70</v>
      </c>
      <c r="E43">
        <v>71</v>
      </c>
      <c r="F43">
        <v>62.1</v>
      </c>
      <c r="G43">
        <v>67.3</v>
      </c>
      <c r="H43" t="s">
        <v>324</v>
      </c>
      <c r="I43">
        <f>AVERAGE(Table_0__14[[#This Row],[Home]],Table_0__14[[#This Row],[Away]])</f>
        <v>64.7</v>
      </c>
    </row>
    <row r="44" spans="1:9" x14ac:dyDescent="0.25">
      <c r="A44">
        <v>43</v>
      </c>
      <c r="B44" t="s">
        <v>301</v>
      </c>
      <c r="C44">
        <v>65.2</v>
      </c>
      <c r="D44">
        <v>68</v>
      </c>
      <c r="E44">
        <v>66</v>
      </c>
      <c r="F44">
        <v>60.2</v>
      </c>
      <c r="G44">
        <v>68.900000000000006</v>
      </c>
      <c r="H44" t="s">
        <v>89</v>
      </c>
      <c r="I44">
        <f>AVERAGE(Table_0__14[[#This Row],[Home]],Table_0__14[[#This Row],[Away]])</f>
        <v>64.550000000000011</v>
      </c>
    </row>
    <row r="45" spans="1:9" x14ac:dyDescent="0.25">
      <c r="A45">
        <v>44</v>
      </c>
      <c r="B45" t="s">
        <v>391</v>
      </c>
      <c r="C45">
        <v>65.3</v>
      </c>
      <c r="D45">
        <v>67</v>
      </c>
      <c r="E45">
        <v>76</v>
      </c>
      <c r="F45">
        <v>65</v>
      </c>
      <c r="G45">
        <v>65.400000000000006</v>
      </c>
      <c r="H45" t="s">
        <v>174</v>
      </c>
      <c r="I45">
        <f>AVERAGE(Table_0__14[[#This Row],[Home]],Table_0__14[[#This Row],[Away]])</f>
        <v>65.2</v>
      </c>
    </row>
    <row r="46" spans="1:9" x14ac:dyDescent="0.25">
      <c r="A46">
        <v>45</v>
      </c>
      <c r="B46" t="s">
        <v>369</v>
      </c>
      <c r="C46">
        <v>65.3</v>
      </c>
      <c r="D46">
        <v>69</v>
      </c>
      <c r="E46">
        <v>67</v>
      </c>
      <c r="F46">
        <v>60.7</v>
      </c>
      <c r="G46">
        <v>68.099999999999994</v>
      </c>
      <c r="H46" t="s">
        <v>526</v>
      </c>
      <c r="I46">
        <f>AVERAGE(Table_0__14[[#This Row],[Home]],Table_0__14[[#This Row],[Away]])</f>
        <v>64.400000000000006</v>
      </c>
    </row>
    <row r="47" spans="1:9" x14ac:dyDescent="0.25">
      <c r="A47">
        <v>46</v>
      </c>
      <c r="B47" t="s">
        <v>453</v>
      </c>
      <c r="C47">
        <v>65.3</v>
      </c>
      <c r="D47">
        <v>70.3</v>
      </c>
      <c r="E47">
        <v>80</v>
      </c>
      <c r="F47">
        <v>63.2</v>
      </c>
      <c r="G47">
        <v>66.8</v>
      </c>
      <c r="H47" t="s">
        <v>250</v>
      </c>
      <c r="I47">
        <f>AVERAGE(Table_0__14[[#This Row],[Home]],Table_0__14[[#This Row],[Away]])</f>
        <v>65</v>
      </c>
    </row>
    <row r="48" spans="1:9" x14ac:dyDescent="0.25">
      <c r="A48">
        <v>47</v>
      </c>
      <c r="B48" t="s">
        <v>86</v>
      </c>
      <c r="C48">
        <v>65.3</v>
      </c>
      <c r="D48">
        <v>61.7</v>
      </c>
      <c r="E48">
        <v>70</v>
      </c>
      <c r="F48">
        <v>61.8</v>
      </c>
      <c r="G48">
        <v>68.599999999999994</v>
      </c>
      <c r="H48" t="s">
        <v>538</v>
      </c>
      <c r="I48">
        <f>AVERAGE(Table_0__14[[#This Row],[Home]],Table_0__14[[#This Row],[Away]])</f>
        <v>65.199999999999989</v>
      </c>
    </row>
    <row r="49" spans="1:9" x14ac:dyDescent="0.25">
      <c r="A49">
        <v>48</v>
      </c>
      <c r="B49" t="s">
        <v>402</v>
      </c>
      <c r="C49">
        <v>65.3</v>
      </c>
      <c r="D49">
        <v>70.3</v>
      </c>
      <c r="E49">
        <v>64</v>
      </c>
      <c r="F49">
        <v>63.4</v>
      </c>
      <c r="G49">
        <v>67.099999999999994</v>
      </c>
      <c r="H49" t="s">
        <v>119</v>
      </c>
      <c r="I49">
        <f>AVERAGE(Table_0__14[[#This Row],[Home]],Table_0__14[[#This Row],[Away]])</f>
        <v>65.25</v>
      </c>
    </row>
    <row r="50" spans="1:9" x14ac:dyDescent="0.25">
      <c r="A50">
        <v>49</v>
      </c>
      <c r="B50" t="s">
        <v>468</v>
      </c>
      <c r="C50">
        <v>65.400000000000006</v>
      </c>
      <c r="D50">
        <v>54.7</v>
      </c>
      <c r="E50">
        <v>70</v>
      </c>
      <c r="F50">
        <v>60.4</v>
      </c>
      <c r="G50">
        <v>68.900000000000006</v>
      </c>
      <c r="H50" t="s">
        <v>238</v>
      </c>
      <c r="I50">
        <f>AVERAGE(Table_0__14[[#This Row],[Home]],Table_0__14[[#This Row],[Away]])</f>
        <v>64.650000000000006</v>
      </c>
    </row>
    <row r="51" spans="1:9" x14ac:dyDescent="0.25">
      <c r="A51">
        <v>50</v>
      </c>
      <c r="B51" t="s">
        <v>127</v>
      </c>
      <c r="C51">
        <v>65.400000000000006</v>
      </c>
      <c r="D51">
        <v>61.7</v>
      </c>
      <c r="E51">
        <v>70</v>
      </c>
      <c r="F51">
        <v>64.099999999999994</v>
      </c>
      <c r="G51">
        <v>66.599999999999994</v>
      </c>
      <c r="H51" t="s">
        <v>51</v>
      </c>
      <c r="I51">
        <f>AVERAGE(Table_0__14[[#This Row],[Home]],Table_0__14[[#This Row],[Away]])</f>
        <v>65.349999999999994</v>
      </c>
    </row>
    <row r="52" spans="1:9" x14ac:dyDescent="0.25">
      <c r="A52">
        <v>51</v>
      </c>
      <c r="B52" t="s">
        <v>176</v>
      </c>
      <c r="C52">
        <v>65.400000000000006</v>
      </c>
      <c r="D52">
        <v>57.7</v>
      </c>
      <c r="E52">
        <v>54</v>
      </c>
      <c r="F52">
        <v>62.5</v>
      </c>
      <c r="G52">
        <v>67.3</v>
      </c>
      <c r="H52" t="s">
        <v>207</v>
      </c>
      <c r="I52">
        <f>AVERAGE(Table_0__14[[#This Row],[Home]],Table_0__14[[#This Row],[Away]])</f>
        <v>64.900000000000006</v>
      </c>
    </row>
    <row r="53" spans="1:9" x14ac:dyDescent="0.25">
      <c r="A53">
        <v>52</v>
      </c>
      <c r="B53" t="s">
        <v>511</v>
      </c>
      <c r="C53">
        <v>65.5</v>
      </c>
      <c r="D53">
        <v>67.3</v>
      </c>
      <c r="E53">
        <v>54</v>
      </c>
      <c r="F53">
        <v>65.599999999999994</v>
      </c>
      <c r="G53">
        <v>65.400000000000006</v>
      </c>
      <c r="H53" t="s">
        <v>532</v>
      </c>
      <c r="I53">
        <f>AVERAGE(Table_0__14[[#This Row],[Home]],Table_0__14[[#This Row],[Away]])</f>
        <v>65.5</v>
      </c>
    </row>
    <row r="54" spans="1:9" x14ac:dyDescent="0.25">
      <c r="A54">
        <v>53</v>
      </c>
      <c r="B54" t="s">
        <v>344</v>
      </c>
      <c r="C54">
        <v>65.7</v>
      </c>
      <c r="D54">
        <v>51</v>
      </c>
      <c r="E54">
        <v>51</v>
      </c>
      <c r="F54">
        <v>64.400000000000006</v>
      </c>
      <c r="G54">
        <v>67.099999999999994</v>
      </c>
      <c r="H54" t="s">
        <v>49</v>
      </c>
      <c r="I54">
        <f>AVERAGE(Table_0__14[[#This Row],[Home]],Table_0__14[[#This Row],[Away]])</f>
        <v>65.75</v>
      </c>
    </row>
    <row r="55" spans="1:9" x14ac:dyDescent="0.25">
      <c r="A55">
        <v>54</v>
      </c>
      <c r="B55" t="s">
        <v>194</v>
      </c>
      <c r="C55">
        <v>65.7</v>
      </c>
      <c r="D55">
        <v>63.3</v>
      </c>
      <c r="E55">
        <v>66</v>
      </c>
      <c r="F55">
        <v>65.7</v>
      </c>
      <c r="G55">
        <v>65.7</v>
      </c>
      <c r="H55" t="s">
        <v>300</v>
      </c>
      <c r="I55">
        <f>AVERAGE(Table_0__14[[#This Row],[Home]],Table_0__14[[#This Row],[Away]])</f>
        <v>65.7</v>
      </c>
    </row>
    <row r="56" spans="1:9" x14ac:dyDescent="0.25">
      <c r="A56">
        <v>55</v>
      </c>
      <c r="B56" t="s">
        <v>276</v>
      </c>
      <c r="C56">
        <v>65.7</v>
      </c>
      <c r="D56">
        <v>63.7</v>
      </c>
      <c r="E56">
        <v>82</v>
      </c>
      <c r="F56">
        <v>62.6</v>
      </c>
      <c r="G56">
        <v>67.5</v>
      </c>
      <c r="H56" t="s">
        <v>364</v>
      </c>
      <c r="I56">
        <f>AVERAGE(Table_0__14[[#This Row],[Home]],Table_0__14[[#This Row],[Away]])</f>
        <v>65.05</v>
      </c>
    </row>
    <row r="57" spans="1:9" x14ac:dyDescent="0.25">
      <c r="A57">
        <v>56</v>
      </c>
      <c r="B57" t="s">
        <v>336</v>
      </c>
      <c r="C57">
        <v>65.7</v>
      </c>
      <c r="D57">
        <v>72</v>
      </c>
      <c r="E57">
        <v>69</v>
      </c>
      <c r="F57">
        <v>62.4</v>
      </c>
      <c r="G57">
        <v>68.900000000000006</v>
      </c>
      <c r="H57" t="s">
        <v>479</v>
      </c>
      <c r="I57">
        <f>AVERAGE(Table_0__14[[#This Row],[Home]],Table_0__14[[#This Row],[Away]])</f>
        <v>65.650000000000006</v>
      </c>
    </row>
    <row r="58" spans="1:9" x14ac:dyDescent="0.25">
      <c r="A58">
        <v>57</v>
      </c>
      <c r="B58" t="s">
        <v>240</v>
      </c>
      <c r="C58">
        <v>65.8</v>
      </c>
      <c r="D58">
        <v>65.3</v>
      </c>
      <c r="E58">
        <v>67</v>
      </c>
      <c r="F58">
        <v>59.8</v>
      </c>
      <c r="G58">
        <v>70.900000000000006</v>
      </c>
      <c r="H58" t="s">
        <v>396</v>
      </c>
      <c r="I58">
        <f>AVERAGE(Table_0__14[[#This Row],[Home]],Table_0__14[[#This Row],[Away]])</f>
        <v>65.349999999999994</v>
      </c>
    </row>
    <row r="59" spans="1:9" x14ac:dyDescent="0.25">
      <c r="A59">
        <v>58</v>
      </c>
      <c r="B59" t="s">
        <v>335</v>
      </c>
      <c r="C59">
        <v>65.8</v>
      </c>
      <c r="D59">
        <v>58</v>
      </c>
      <c r="E59">
        <v>72</v>
      </c>
      <c r="F59">
        <v>66.400000000000006</v>
      </c>
      <c r="G59">
        <v>65.3</v>
      </c>
      <c r="H59" t="s">
        <v>177</v>
      </c>
      <c r="I59">
        <f>AVERAGE(Table_0__14[[#This Row],[Home]],Table_0__14[[#This Row],[Away]])</f>
        <v>65.849999999999994</v>
      </c>
    </row>
    <row r="60" spans="1:9" x14ac:dyDescent="0.25">
      <c r="A60">
        <v>58</v>
      </c>
      <c r="B60" t="s">
        <v>210</v>
      </c>
      <c r="C60">
        <v>65.8</v>
      </c>
      <c r="D60">
        <v>64.3</v>
      </c>
      <c r="E60">
        <v>53</v>
      </c>
      <c r="F60">
        <v>63.6</v>
      </c>
      <c r="G60">
        <v>67.5</v>
      </c>
      <c r="H60" t="s">
        <v>541</v>
      </c>
      <c r="I60">
        <f>AVERAGE(Table_0__14[[#This Row],[Home]],Table_0__14[[#This Row],[Away]])</f>
        <v>65.55</v>
      </c>
    </row>
    <row r="61" spans="1:9" x14ac:dyDescent="0.25">
      <c r="A61">
        <v>60</v>
      </c>
      <c r="B61" t="s">
        <v>483</v>
      </c>
      <c r="C61">
        <v>65.8</v>
      </c>
      <c r="D61">
        <v>59.7</v>
      </c>
      <c r="E61">
        <v>61</v>
      </c>
      <c r="F61">
        <v>63.8</v>
      </c>
      <c r="G61">
        <v>67.3</v>
      </c>
      <c r="H61" t="s">
        <v>89</v>
      </c>
      <c r="I61">
        <f>AVERAGE(Table_0__14[[#This Row],[Home]],Table_0__14[[#This Row],[Away]])</f>
        <v>65.55</v>
      </c>
    </row>
    <row r="62" spans="1:9" x14ac:dyDescent="0.25">
      <c r="A62">
        <v>61</v>
      </c>
      <c r="B62" t="s">
        <v>415</v>
      </c>
      <c r="C62">
        <v>65.8</v>
      </c>
      <c r="D62">
        <v>60.7</v>
      </c>
      <c r="E62">
        <v>72</v>
      </c>
      <c r="F62">
        <v>63.8</v>
      </c>
      <c r="G62">
        <v>67.599999999999994</v>
      </c>
      <c r="H62" t="s">
        <v>324</v>
      </c>
      <c r="I62">
        <f>AVERAGE(Table_0__14[[#This Row],[Home]],Table_0__14[[#This Row],[Away]])</f>
        <v>65.699999999999989</v>
      </c>
    </row>
    <row r="63" spans="1:9" x14ac:dyDescent="0.25">
      <c r="A63">
        <v>62</v>
      </c>
      <c r="B63" t="s">
        <v>502</v>
      </c>
      <c r="C63">
        <v>65.900000000000006</v>
      </c>
      <c r="D63">
        <v>64.7</v>
      </c>
      <c r="E63">
        <v>61</v>
      </c>
      <c r="F63">
        <v>67.8</v>
      </c>
      <c r="G63">
        <v>64.7</v>
      </c>
      <c r="H63" t="s">
        <v>51</v>
      </c>
      <c r="I63">
        <f>AVERAGE(Table_0__14[[#This Row],[Home]],Table_0__14[[#This Row],[Away]])</f>
        <v>66.25</v>
      </c>
    </row>
    <row r="64" spans="1:9" x14ac:dyDescent="0.25">
      <c r="A64">
        <v>63</v>
      </c>
      <c r="B64" t="s">
        <v>434</v>
      </c>
      <c r="C64">
        <v>66</v>
      </c>
      <c r="D64">
        <v>55</v>
      </c>
      <c r="E64">
        <v>61</v>
      </c>
      <c r="F64">
        <v>65.5</v>
      </c>
      <c r="G64">
        <v>66.2</v>
      </c>
      <c r="H64" t="s">
        <v>384</v>
      </c>
      <c r="I64">
        <f>AVERAGE(Table_0__14[[#This Row],[Home]],Table_0__14[[#This Row],[Away]])</f>
        <v>65.849999999999994</v>
      </c>
    </row>
    <row r="65" spans="1:9" x14ac:dyDescent="0.25">
      <c r="A65">
        <v>64</v>
      </c>
      <c r="B65" t="s">
        <v>264</v>
      </c>
      <c r="C65">
        <v>66</v>
      </c>
      <c r="D65">
        <v>61</v>
      </c>
      <c r="E65">
        <v>54</v>
      </c>
      <c r="F65">
        <v>66.3</v>
      </c>
      <c r="G65">
        <v>65.599999999999994</v>
      </c>
      <c r="H65" t="s">
        <v>538</v>
      </c>
      <c r="I65">
        <f>AVERAGE(Table_0__14[[#This Row],[Home]],Table_0__14[[#This Row],[Away]])</f>
        <v>65.949999999999989</v>
      </c>
    </row>
    <row r="66" spans="1:9" x14ac:dyDescent="0.25">
      <c r="A66">
        <v>65</v>
      </c>
      <c r="B66" t="s">
        <v>171</v>
      </c>
      <c r="C66">
        <v>66</v>
      </c>
      <c r="D66">
        <v>66</v>
      </c>
      <c r="E66">
        <v>68</v>
      </c>
      <c r="F66">
        <v>67.400000000000006</v>
      </c>
      <c r="G66">
        <v>64.7</v>
      </c>
      <c r="H66" t="s">
        <v>539</v>
      </c>
      <c r="I66">
        <f>AVERAGE(Table_0__14[[#This Row],[Home]],Table_0__14[[#This Row],[Away]])</f>
        <v>66.050000000000011</v>
      </c>
    </row>
    <row r="67" spans="1:9" x14ac:dyDescent="0.25">
      <c r="A67">
        <v>66</v>
      </c>
      <c r="B67" t="s">
        <v>518</v>
      </c>
      <c r="C67">
        <v>66</v>
      </c>
      <c r="D67">
        <v>68.7</v>
      </c>
      <c r="E67">
        <v>83</v>
      </c>
      <c r="F67">
        <v>64.8</v>
      </c>
      <c r="G67">
        <v>67</v>
      </c>
      <c r="H67" t="s">
        <v>168</v>
      </c>
      <c r="I67">
        <f>AVERAGE(Table_0__14[[#This Row],[Home]],Table_0__14[[#This Row],[Away]])</f>
        <v>65.900000000000006</v>
      </c>
    </row>
    <row r="68" spans="1:9" x14ac:dyDescent="0.25">
      <c r="A68">
        <v>67</v>
      </c>
      <c r="B68" t="s">
        <v>116</v>
      </c>
      <c r="C68">
        <v>66.099999999999994</v>
      </c>
      <c r="D68">
        <v>69</v>
      </c>
      <c r="E68">
        <v>74</v>
      </c>
      <c r="F68">
        <v>62.2</v>
      </c>
      <c r="G68">
        <v>68.599999999999994</v>
      </c>
      <c r="H68" t="s">
        <v>437</v>
      </c>
      <c r="I68">
        <f>AVERAGE(Table_0__14[[#This Row],[Home]],Table_0__14[[#This Row],[Away]])</f>
        <v>65.400000000000006</v>
      </c>
    </row>
    <row r="69" spans="1:9" x14ac:dyDescent="0.25">
      <c r="A69">
        <v>68</v>
      </c>
      <c r="B69" t="s">
        <v>486</v>
      </c>
      <c r="C69">
        <v>66.099999999999994</v>
      </c>
      <c r="D69">
        <v>75.3</v>
      </c>
      <c r="E69">
        <v>66</v>
      </c>
      <c r="F69">
        <v>64.099999999999994</v>
      </c>
      <c r="G69">
        <v>68.599999999999994</v>
      </c>
      <c r="H69" t="s">
        <v>334</v>
      </c>
      <c r="I69">
        <f>AVERAGE(Table_0__14[[#This Row],[Home]],Table_0__14[[#This Row],[Away]])</f>
        <v>66.349999999999994</v>
      </c>
    </row>
    <row r="70" spans="1:9" x14ac:dyDescent="0.25">
      <c r="A70">
        <v>69</v>
      </c>
      <c r="B70" t="s">
        <v>352</v>
      </c>
      <c r="C70">
        <v>66.099999999999994</v>
      </c>
      <c r="D70">
        <v>70.7</v>
      </c>
      <c r="E70">
        <v>83</v>
      </c>
      <c r="F70">
        <v>65.8</v>
      </c>
      <c r="G70">
        <v>66.2</v>
      </c>
      <c r="H70" t="s">
        <v>207</v>
      </c>
      <c r="I70">
        <f>AVERAGE(Table_0__14[[#This Row],[Home]],Table_0__14[[#This Row],[Away]])</f>
        <v>66</v>
      </c>
    </row>
    <row r="71" spans="1:9" x14ac:dyDescent="0.25">
      <c r="A71">
        <v>70</v>
      </c>
      <c r="B71" t="s">
        <v>117</v>
      </c>
      <c r="C71">
        <v>66.2</v>
      </c>
      <c r="D71">
        <v>63</v>
      </c>
      <c r="E71">
        <v>75</v>
      </c>
      <c r="F71">
        <v>66.599999999999994</v>
      </c>
      <c r="G71">
        <v>65.8</v>
      </c>
      <c r="H71" t="s">
        <v>112</v>
      </c>
      <c r="I71">
        <f>AVERAGE(Table_0__14[[#This Row],[Home]],Table_0__14[[#This Row],[Away]])</f>
        <v>66.199999999999989</v>
      </c>
    </row>
    <row r="72" spans="1:9" x14ac:dyDescent="0.25">
      <c r="A72">
        <v>71</v>
      </c>
      <c r="B72" t="s">
        <v>239</v>
      </c>
      <c r="C72">
        <v>66.2</v>
      </c>
      <c r="D72">
        <v>73.3</v>
      </c>
      <c r="E72">
        <v>82</v>
      </c>
      <c r="F72">
        <v>61.1</v>
      </c>
      <c r="G72">
        <v>71.599999999999994</v>
      </c>
      <c r="H72" t="s">
        <v>226</v>
      </c>
      <c r="I72">
        <f>AVERAGE(Table_0__14[[#This Row],[Home]],Table_0__14[[#This Row],[Away]])</f>
        <v>66.349999999999994</v>
      </c>
    </row>
    <row r="73" spans="1:9" x14ac:dyDescent="0.25">
      <c r="A73">
        <v>72</v>
      </c>
      <c r="B73" t="s">
        <v>206</v>
      </c>
      <c r="C73">
        <v>66.2</v>
      </c>
      <c r="D73">
        <v>58</v>
      </c>
      <c r="E73">
        <v>66</v>
      </c>
      <c r="F73">
        <v>67.099999999999994</v>
      </c>
      <c r="G73">
        <v>65.3</v>
      </c>
      <c r="H73" t="s">
        <v>124</v>
      </c>
      <c r="I73">
        <f>AVERAGE(Table_0__14[[#This Row],[Home]],Table_0__14[[#This Row],[Away]])</f>
        <v>66.199999999999989</v>
      </c>
    </row>
    <row r="74" spans="1:9" x14ac:dyDescent="0.25">
      <c r="A74">
        <v>73</v>
      </c>
      <c r="B74" t="s">
        <v>8</v>
      </c>
      <c r="C74">
        <v>66.2</v>
      </c>
      <c r="D74">
        <v>74.7</v>
      </c>
      <c r="E74">
        <v>74</v>
      </c>
      <c r="F74">
        <v>62.5</v>
      </c>
      <c r="G74">
        <v>69.900000000000006</v>
      </c>
      <c r="H74" t="s">
        <v>124</v>
      </c>
      <c r="I74">
        <f>AVERAGE(Table_0__14[[#This Row],[Home]],Table_0__14[[#This Row],[Away]])</f>
        <v>66.2</v>
      </c>
    </row>
    <row r="75" spans="1:9" x14ac:dyDescent="0.25">
      <c r="A75">
        <v>73</v>
      </c>
      <c r="B75" t="s">
        <v>305</v>
      </c>
      <c r="C75">
        <v>66.2</v>
      </c>
      <c r="D75">
        <v>69.3</v>
      </c>
      <c r="E75">
        <v>69</v>
      </c>
      <c r="F75">
        <v>64.400000000000006</v>
      </c>
      <c r="G75">
        <v>68.3</v>
      </c>
      <c r="H75" t="s">
        <v>308</v>
      </c>
      <c r="I75">
        <f>AVERAGE(Table_0__14[[#This Row],[Home]],Table_0__14[[#This Row],[Away]])</f>
        <v>66.349999999999994</v>
      </c>
    </row>
    <row r="76" spans="1:9" x14ac:dyDescent="0.25">
      <c r="A76">
        <v>75</v>
      </c>
      <c r="B76" t="s">
        <v>243</v>
      </c>
      <c r="C76">
        <v>66.2</v>
      </c>
      <c r="D76">
        <v>61</v>
      </c>
      <c r="E76">
        <v>60</v>
      </c>
      <c r="F76">
        <v>63.3</v>
      </c>
      <c r="G76">
        <v>69.2</v>
      </c>
      <c r="H76" t="s">
        <v>360</v>
      </c>
      <c r="I76">
        <f>AVERAGE(Table_0__14[[#This Row],[Home]],Table_0__14[[#This Row],[Away]])</f>
        <v>66.25</v>
      </c>
    </row>
    <row r="77" spans="1:9" x14ac:dyDescent="0.25">
      <c r="A77">
        <v>76</v>
      </c>
      <c r="B77" t="s">
        <v>319</v>
      </c>
      <c r="C77">
        <v>66.3</v>
      </c>
      <c r="D77">
        <v>64</v>
      </c>
      <c r="E77">
        <v>59</v>
      </c>
      <c r="F77">
        <v>61.9</v>
      </c>
      <c r="G77">
        <v>72.2</v>
      </c>
      <c r="H77" t="s">
        <v>124</v>
      </c>
      <c r="I77">
        <f>AVERAGE(Table_0__14[[#This Row],[Home]],Table_0__14[[#This Row],[Away]])</f>
        <v>67.05</v>
      </c>
    </row>
    <row r="78" spans="1:9" x14ac:dyDescent="0.25">
      <c r="A78">
        <v>77</v>
      </c>
      <c r="B78" t="s">
        <v>389</v>
      </c>
      <c r="C78">
        <v>66.3</v>
      </c>
      <c r="D78">
        <v>61.3</v>
      </c>
      <c r="E78">
        <v>77</v>
      </c>
      <c r="F78">
        <v>67.099999999999994</v>
      </c>
      <c r="G78">
        <v>65.7</v>
      </c>
      <c r="H78" t="s">
        <v>139</v>
      </c>
      <c r="I78">
        <f>AVERAGE(Table_0__14[[#This Row],[Home]],Table_0__14[[#This Row],[Away]])</f>
        <v>66.400000000000006</v>
      </c>
    </row>
    <row r="79" spans="1:9" x14ac:dyDescent="0.25">
      <c r="A79">
        <v>78</v>
      </c>
      <c r="B79" t="s">
        <v>365</v>
      </c>
      <c r="C79">
        <v>66.400000000000006</v>
      </c>
      <c r="D79">
        <v>65.7</v>
      </c>
      <c r="E79">
        <v>73</v>
      </c>
      <c r="F79">
        <v>63.6</v>
      </c>
      <c r="G79">
        <v>70.5</v>
      </c>
      <c r="H79" t="s">
        <v>406</v>
      </c>
      <c r="I79">
        <f>AVERAGE(Table_0__14[[#This Row],[Home]],Table_0__14[[#This Row],[Away]])</f>
        <v>67.05</v>
      </c>
    </row>
    <row r="80" spans="1:9" x14ac:dyDescent="0.25">
      <c r="A80">
        <v>79</v>
      </c>
      <c r="B80" t="s">
        <v>186</v>
      </c>
      <c r="C80">
        <v>66.400000000000006</v>
      </c>
      <c r="D80">
        <v>61.3</v>
      </c>
      <c r="E80">
        <v>69</v>
      </c>
      <c r="F80">
        <v>65.599999999999994</v>
      </c>
      <c r="G80">
        <v>67.099999999999994</v>
      </c>
      <c r="H80" t="s">
        <v>124</v>
      </c>
      <c r="I80">
        <f>AVERAGE(Table_0__14[[#This Row],[Home]],Table_0__14[[#This Row],[Away]])</f>
        <v>66.349999999999994</v>
      </c>
    </row>
    <row r="81" spans="1:9" x14ac:dyDescent="0.25">
      <c r="A81">
        <v>80</v>
      </c>
      <c r="B81" t="s">
        <v>325</v>
      </c>
      <c r="C81">
        <v>66.400000000000006</v>
      </c>
      <c r="D81">
        <v>67.3</v>
      </c>
      <c r="E81">
        <v>79</v>
      </c>
      <c r="F81">
        <v>63</v>
      </c>
      <c r="G81">
        <v>69</v>
      </c>
      <c r="H81" t="s">
        <v>485</v>
      </c>
      <c r="I81">
        <f>AVERAGE(Table_0__14[[#This Row],[Home]],Table_0__14[[#This Row],[Away]])</f>
        <v>66</v>
      </c>
    </row>
    <row r="82" spans="1:9" x14ac:dyDescent="0.25">
      <c r="A82">
        <v>80</v>
      </c>
      <c r="B82" t="s">
        <v>326</v>
      </c>
      <c r="C82">
        <v>66.400000000000006</v>
      </c>
      <c r="D82">
        <v>65</v>
      </c>
      <c r="E82">
        <v>78</v>
      </c>
      <c r="F82">
        <v>65.5</v>
      </c>
      <c r="G82">
        <v>66.900000000000006</v>
      </c>
      <c r="H82" t="s">
        <v>546</v>
      </c>
      <c r="I82">
        <f>AVERAGE(Table_0__14[[#This Row],[Home]],Table_0__14[[#This Row],[Away]])</f>
        <v>66.2</v>
      </c>
    </row>
    <row r="83" spans="1:9" x14ac:dyDescent="0.25">
      <c r="A83">
        <v>82</v>
      </c>
      <c r="B83" t="s">
        <v>345</v>
      </c>
      <c r="C83">
        <v>66.400000000000006</v>
      </c>
      <c r="D83">
        <v>73.7</v>
      </c>
      <c r="E83">
        <v>85</v>
      </c>
      <c r="F83">
        <v>64.8</v>
      </c>
      <c r="G83">
        <v>68.5</v>
      </c>
      <c r="H83" t="s">
        <v>260</v>
      </c>
      <c r="I83">
        <f>AVERAGE(Table_0__14[[#This Row],[Home]],Table_0__14[[#This Row],[Away]])</f>
        <v>66.650000000000006</v>
      </c>
    </row>
    <row r="84" spans="1:9" x14ac:dyDescent="0.25">
      <c r="A84">
        <v>83</v>
      </c>
      <c r="B84" t="s">
        <v>212</v>
      </c>
      <c r="C84">
        <v>66.400000000000006</v>
      </c>
      <c r="D84">
        <v>60.3</v>
      </c>
      <c r="E84">
        <v>73</v>
      </c>
      <c r="F84">
        <v>63.2</v>
      </c>
      <c r="G84">
        <v>69.5</v>
      </c>
      <c r="H84" t="s">
        <v>461</v>
      </c>
      <c r="I84">
        <f>AVERAGE(Table_0__14[[#This Row],[Home]],Table_0__14[[#This Row],[Away]])</f>
        <v>66.349999999999994</v>
      </c>
    </row>
    <row r="85" spans="1:9" x14ac:dyDescent="0.25">
      <c r="A85">
        <v>84</v>
      </c>
      <c r="B85" t="s">
        <v>414</v>
      </c>
      <c r="C85">
        <v>66.400000000000006</v>
      </c>
      <c r="D85">
        <v>66.7</v>
      </c>
      <c r="E85">
        <v>69</v>
      </c>
      <c r="F85">
        <v>62.3</v>
      </c>
      <c r="G85">
        <v>70.3</v>
      </c>
      <c r="H85" t="s">
        <v>231</v>
      </c>
      <c r="I85">
        <f>AVERAGE(Table_0__14[[#This Row],[Home]],Table_0__14[[#This Row],[Away]])</f>
        <v>66.3</v>
      </c>
    </row>
    <row r="86" spans="1:9" x14ac:dyDescent="0.25">
      <c r="A86">
        <v>85</v>
      </c>
      <c r="B86" t="s">
        <v>424</v>
      </c>
      <c r="C86">
        <v>66.5</v>
      </c>
      <c r="D86">
        <v>64.3</v>
      </c>
      <c r="E86">
        <v>76</v>
      </c>
      <c r="F86">
        <v>60.8</v>
      </c>
      <c r="G86">
        <v>70.5</v>
      </c>
      <c r="H86" t="s">
        <v>100</v>
      </c>
      <c r="I86">
        <f>AVERAGE(Table_0__14[[#This Row],[Home]],Table_0__14[[#This Row],[Away]])</f>
        <v>65.650000000000006</v>
      </c>
    </row>
    <row r="87" spans="1:9" x14ac:dyDescent="0.25">
      <c r="A87">
        <v>86</v>
      </c>
      <c r="B87" t="s">
        <v>272</v>
      </c>
      <c r="C87">
        <v>66.5</v>
      </c>
      <c r="D87">
        <v>67.7</v>
      </c>
      <c r="E87">
        <v>84</v>
      </c>
      <c r="F87">
        <v>66.2</v>
      </c>
      <c r="G87">
        <v>66.7</v>
      </c>
      <c r="H87" t="s">
        <v>543</v>
      </c>
      <c r="I87">
        <f>AVERAGE(Table_0__14[[#This Row],[Home]],Table_0__14[[#This Row],[Away]])</f>
        <v>66.45</v>
      </c>
    </row>
    <row r="88" spans="1:9" x14ac:dyDescent="0.25">
      <c r="A88">
        <v>87</v>
      </c>
      <c r="B88" t="s">
        <v>271</v>
      </c>
      <c r="C88">
        <v>66.5</v>
      </c>
      <c r="D88">
        <v>76.3</v>
      </c>
      <c r="E88">
        <v>72</v>
      </c>
      <c r="F88">
        <v>63</v>
      </c>
      <c r="G88">
        <v>70.400000000000006</v>
      </c>
      <c r="H88" t="s">
        <v>43</v>
      </c>
      <c r="I88">
        <f>AVERAGE(Table_0__14[[#This Row],[Home]],Table_0__14[[#This Row],[Away]])</f>
        <v>66.7</v>
      </c>
    </row>
    <row r="89" spans="1:9" x14ac:dyDescent="0.25">
      <c r="A89">
        <v>88</v>
      </c>
      <c r="B89" t="s">
        <v>376</v>
      </c>
      <c r="C89">
        <v>66.5</v>
      </c>
      <c r="D89">
        <v>77</v>
      </c>
      <c r="E89">
        <v>89</v>
      </c>
      <c r="F89">
        <v>59.9</v>
      </c>
      <c r="G89">
        <v>74</v>
      </c>
      <c r="H89" t="s">
        <v>156</v>
      </c>
      <c r="I89">
        <f>AVERAGE(Table_0__14[[#This Row],[Home]],Table_0__14[[#This Row],[Away]])</f>
        <v>66.95</v>
      </c>
    </row>
    <row r="90" spans="1:9" x14ac:dyDescent="0.25">
      <c r="A90">
        <v>89</v>
      </c>
      <c r="B90" t="s">
        <v>22</v>
      </c>
      <c r="C90">
        <v>66.599999999999994</v>
      </c>
      <c r="D90">
        <v>75</v>
      </c>
      <c r="E90">
        <v>85</v>
      </c>
      <c r="F90">
        <v>63.8</v>
      </c>
      <c r="G90">
        <v>69.7</v>
      </c>
      <c r="H90" t="s">
        <v>447</v>
      </c>
      <c r="I90">
        <f>AVERAGE(Table_0__14[[#This Row],[Home]],Table_0__14[[#This Row],[Away]])</f>
        <v>66.75</v>
      </c>
    </row>
    <row r="91" spans="1:9" x14ac:dyDescent="0.25">
      <c r="A91">
        <v>90</v>
      </c>
      <c r="B91" t="s">
        <v>191</v>
      </c>
      <c r="C91">
        <v>66.599999999999994</v>
      </c>
      <c r="D91">
        <v>68.3</v>
      </c>
      <c r="E91">
        <v>85</v>
      </c>
      <c r="F91">
        <v>61.6</v>
      </c>
      <c r="G91">
        <v>68.7</v>
      </c>
      <c r="H91" t="s">
        <v>19</v>
      </c>
      <c r="I91">
        <f>AVERAGE(Table_0__14[[#This Row],[Home]],Table_0__14[[#This Row],[Away]])</f>
        <v>65.150000000000006</v>
      </c>
    </row>
    <row r="92" spans="1:9" x14ac:dyDescent="0.25">
      <c r="A92">
        <v>91</v>
      </c>
      <c r="B92" t="s">
        <v>267</v>
      </c>
      <c r="C92">
        <v>66.7</v>
      </c>
      <c r="D92">
        <v>70.7</v>
      </c>
      <c r="E92">
        <v>79</v>
      </c>
      <c r="F92">
        <v>66.8</v>
      </c>
      <c r="G92">
        <v>66.599999999999994</v>
      </c>
      <c r="H92" t="s">
        <v>260</v>
      </c>
      <c r="I92">
        <f>AVERAGE(Table_0__14[[#This Row],[Home]],Table_0__14[[#This Row],[Away]])</f>
        <v>66.699999999999989</v>
      </c>
    </row>
    <row r="93" spans="1:9" x14ac:dyDescent="0.25">
      <c r="A93">
        <v>92</v>
      </c>
      <c r="B93" t="s">
        <v>411</v>
      </c>
      <c r="C93">
        <v>66.8</v>
      </c>
      <c r="D93">
        <v>63</v>
      </c>
      <c r="E93">
        <v>74</v>
      </c>
      <c r="F93">
        <v>64.8</v>
      </c>
      <c r="G93">
        <v>68.3</v>
      </c>
      <c r="H93" t="s">
        <v>291</v>
      </c>
      <c r="I93">
        <f>AVERAGE(Table_0__14[[#This Row],[Home]],Table_0__14[[#This Row],[Away]])</f>
        <v>66.55</v>
      </c>
    </row>
    <row r="94" spans="1:9" x14ac:dyDescent="0.25">
      <c r="A94">
        <v>93</v>
      </c>
      <c r="B94" t="s">
        <v>313</v>
      </c>
      <c r="C94">
        <v>66.8</v>
      </c>
      <c r="D94">
        <v>73</v>
      </c>
      <c r="E94">
        <v>83</v>
      </c>
      <c r="F94">
        <v>66.2</v>
      </c>
      <c r="G94">
        <v>67.3</v>
      </c>
      <c r="H94" t="s">
        <v>37</v>
      </c>
      <c r="I94">
        <f>AVERAGE(Table_0__14[[#This Row],[Home]],Table_0__14[[#This Row],[Away]])</f>
        <v>66.75</v>
      </c>
    </row>
    <row r="95" spans="1:9" x14ac:dyDescent="0.25">
      <c r="A95">
        <v>94</v>
      </c>
      <c r="B95" t="s">
        <v>180</v>
      </c>
      <c r="C95">
        <v>67</v>
      </c>
      <c r="D95">
        <v>64</v>
      </c>
      <c r="E95">
        <v>83</v>
      </c>
      <c r="F95">
        <v>64.5</v>
      </c>
      <c r="G95">
        <v>69</v>
      </c>
      <c r="H95" t="s">
        <v>472</v>
      </c>
      <c r="I95">
        <f>AVERAGE(Table_0__14[[#This Row],[Home]],Table_0__14[[#This Row],[Away]])</f>
        <v>66.75</v>
      </c>
    </row>
    <row r="96" spans="1:9" x14ac:dyDescent="0.25">
      <c r="A96">
        <v>95</v>
      </c>
      <c r="B96" t="s">
        <v>187</v>
      </c>
      <c r="C96">
        <v>67</v>
      </c>
      <c r="D96">
        <v>68.3</v>
      </c>
      <c r="E96">
        <v>76</v>
      </c>
      <c r="F96">
        <v>63.6</v>
      </c>
      <c r="G96">
        <v>69.599999999999994</v>
      </c>
      <c r="H96" t="s">
        <v>437</v>
      </c>
      <c r="I96">
        <f>AVERAGE(Table_0__14[[#This Row],[Home]],Table_0__14[[#This Row],[Away]])</f>
        <v>66.599999999999994</v>
      </c>
    </row>
    <row r="97" spans="1:9" x14ac:dyDescent="0.25">
      <c r="A97">
        <v>96</v>
      </c>
      <c r="B97" t="s">
        <v>505</v>
      </c>
      <c r="C97">
        <v>67</v>
      </c>
      <c r="D97">
        <v>58.3</v>
      </c>
      <c r="E97">
        <v>69</v>
      </c>
      <c r="F97">
        <v>66.5</v>
      </c>
      <c r="G97">
        <v>67.3</v>
      </c>
      <c r="H97" t="s">
        <v>288</v>
      </c>
      <c r="I97">
        <f>AVERAGE(Table_0__14[[#This Row],[Home]],Table_0__14[[#This Row],[Away]])</f>
        <v>66.900000000000006</v>
      </c>
    </row>
    <row r="98" spans="1:9" x14ac:dyDescent="0.25">
      <c r="A98">
        <v>96</v>
      </c>
      <c r="B98" t="s">
        <v>342</v>
      </c>
      <c r="C98">
        <v>67</v>
      </c>
      <c r="D98">
        <v>62.7</v>
      </c>
      <c r="E98">
        <v>73</v>
      </c>
      <c r="F98">
        <v>68.2</v>
      </c>
      <c r="G98">
        <v>66</v>
      </c>
      <c r="H98" t="s">
        <v>368</v>
      </c>
      <c r="I98">
        <f>AVERAGE(Table_0__14[[#This Row],[Home]],Table_0__14[[#This Row],[Away]])</f>
        <v>67.099999999999994</v>
      </c>
    </row>
    <row r="99" spans="1:9" x14ac:dyDescent="0.25">
      <c r="A99">
        <v>98</v>
      </c>
      <c r="B99" t="s">
        <v>232</v>
      </c>
      <c r="C99">
        <v>67.099999999999994</v>
      </c>
      <c r="D99">
        <v>67</v>
      </c>
      <c r="E99">
        <v>80</v>
      </c>
      <c r="F99">
        <v>65.599999999999994</v>
      </c>
      <c r="G99">
        <v>68.2</v>
      </c>
      <c r="H99" t="s">
        <v>166</v>
      </c>
      <c r="I99">
        <f>AVERAGE(Table_0__14[[#This Row],[Home]],Table_0__14[[#This Row],[Away]])</f>
        <v>66.900000000000006</v>
      </c>
    </row>
    <row r="100" spans="1:9" x14ac:dyDescent="0.25">
      <c r="A100">
        <v>99</v>
      </c>
      <c r="B100" t="s">
        <v>395</v>
      </c>
      <c r="C100">
        <v>67.099999999999994</v>
      </c>
      <c r="D100">
        <v>70</v>
      </c>
      <c r="E100">
        <v>82</v>
      </c>
      <c r="F100">
        <v>63.6</v>
      </c>
      <c r="G100">
        <v>68.900000000000006</v>
      </c>
      <c r="H100" t="s">
        <v>158</v>
      </c>
      <c r="I100">
        <f>AVERAGE(Table_0__14[[#This Row],[Home]],Table_0__14[[#This Row],[Away]])</f>
        <v>66.25</v>
      </c>
    </row>
    <row r="101" spans="1:9" x14ac:dyDescent="0.25">
      <c r="A101">
        <v>100</v>
      </c>
      <c r="B101" t="s">
        <v>120</v>
      </c>
      <c r="C101">
        <v>67.099999999999994</v>
      </c>
      <c r="D101">
        <v>67.7</v>
      </c>
      <c r="E101">
        <v>75</v>
      </c>
      <c r="F101">
        <v>64.900000000000006</v>
      </c>
      <c r="G101">
        <v>69.8</v>
      </c>
      <c r="H101" t="s">
        <v>89</v>
      </c>
      <c r="I101">
        <f>AVERAGE(Table_0__14[[#This Row],[Home]],Table_0__14[[#This Row],[Away]])</f>
        <v>67.349999999999994</v>
      </c>
    </row>
    <row r="102" spans="1:9" x14ac:dyDescent="0.25">
      <c r="A102">
        <v>101</v>
      </c>
      <c r="B102" t="s">
        <v>506</v>
      </c>
      <c r="C102">
        <v>67.099999999999994</v>
      </c>
      <c r="D102">
        <v>67.3</v>
      </c>
      <c r="E102">
        <v>78</v>
      </c>
      <c r="F102">
        <v>67.5</v>
      </c>
      <c r="G102">
        <v>66.900000000000006</v>
      </c>
      <c r="H102" t="s">
        <v>170</v>
      </c>
      <c r="I102">
        <f>AVERAGE(Table_0__14[[#This Row],[Home]],Table_0__14[[#This Row],[Away]])</f>
        <v>67.2</v>
      </c>
    </row>
    <row r="103" spans="1:9" x14ac:dyDescent="0.25">
      <c r="A103">
        <v>102</v>
      </c>
      <c r="B103" t="s">
        <v>36</v>
      </c>
      <c r="C103">
        <v>67.2</v>
      </c>
      <c r="D103">
        <v>58.7</v>
      </c>
      <c r="E103">
        <v>65</v>
      </c>
      <c r="F103">
        <v>66.599999999999994</v>
      </c>
      <c r="G103">
        <v>67.599999999999994</v>
      </c>
      <c r="H103" t="s">
        <v>145</v>
      </c>
      <c r="I103">
        <f>AVERAGE(Table_0__14[[#This Row],[Home]],Table_0__14[[#This Row],[Away]])</f>
        <v>67.099999999999994</v>
      </c>
    </row>
    <row r="104" spans="1:9" x14ac:dyDescent="0.25">
      <c r="A104">
        <v>103</v>
      </c>
      <c r="B104" t="s">
        <v>242</v>
      </c>
      <c r="C104">
        <v>67.2</v>
      </c>
      <c r="D104">
        <v>70</v>
      </c>
      <c r="E104">
        <v>59</v>
      </c>
      <c r="F104">
        <v>63.1</v>
      </c>
      <c r="G104">
        <v>70.400000000000006</v>
      </c>
      <c r="H104" t="s">
        <v>439</v>
      </c>
      <c r="I104">
        <f>AVERAGE(Table_0__14[[#This Row],[Home]],Table_0__14[[#This Row],[Away]])</f>
        <v>66.75</v>
      </c>
    </row>
    <row r="105" spans="1:9" x14ac:dyDescent="0.25">
      <c r="A105">
        <v>103</v>
      </c>
      <c r="B105" t="s">
        <v>32</v>
      </c>
      <c r="C105">
        <v>67.2</v>
      </c>
      <c r="D105">
        <v>69</v>
      </c>
      <c r="E105">
        <v>79</v>
      </c>
      <c r="F105">
        <v>64.599999999999994</v>
      </c>
      <c r="G105">
        <v>69.5</v>
      </c>
      <c r="H105" t="s">
        <v>544</v>
      </c>
      <c r="I105">
        <f>AVERAGE(Table_0__14[[#This Row],[Home]],Table_0__14[[#This Row],[Away]])</f>
        <v>67.05</v>
      </c>
    </row>
    <row r="106" spans="1:9" x14ac:dyDescent="0.25">
      <c r="A106">
        <v>105</v>
      </c>
      <c r="B106" t="s">
        <v>80</v>
      </c>
      <c r="C106">
        <v>67.2</v>
      </c>
      <c r="D106">
        <v>62</v>
      </c>
      <c r="E106">
        <v>68</v>
      </c>
      <c r="F106">
        <v>65.8</v>
      </c>
      <c r="G106">
        <v>68.5</v>
      </c>
      <c r="H106" t="s">
        <v>236</v>
      </c>
      <c r="I106">
        <f>AVERAGE(Table_0__14[[#This Row],[Home]],Table_0__14[[#This Row],[Away]])</f>
        <v>67.150000000000006</v>
      </c>
    </row>
    <row r="107" spans="1:9" x14ac:dyDescent="0.25">
      <c r="A107">
        <v>106</v>
      </c>
      <c r="B107" t="s">
        <v>438</v>
      </c>
      <c r="C107">
        <v>67.2</v>
      </c>
      <c r="D107">
        <v>57</v>
      </c>
      <c r="E107">
        <v>71</v>
      </c>
      <c r="F107">
        <v>63.2</v>
      </c>
      <c r="G107">
        <v>71</v>
      </c>
      <c r="H107" t="s">
        <v>53</v>
      </c>
      <c r="I107">
        <f>AVERAGE(Table_0__14[[#This Row],[Home]],Table_0__14[[#This Row],[Away]])</f>
        <v>67.099999999999994</v>
      </c>
    </row>
    <row r="108" spans="1:9" x14ac:dyDescent="0.25">
      <c r="A108">
        <v>107</v>
      </c>
      <c r="B108" t="s">
        <v>425</v>
      </c>
      <c r="C108">
        <v>67.3</v>
      </c>
      <c r="D108">
        <v>68.3</v>
      </c>
      <c r="E108">
        <v>74</v>
      </c>
      <c r="F108">
        <v>65.2</v>
      </c>
      <c r="G108">
        <v>68.7</v>
      </c>
      <c r="H108" t="s">
        <v>89</v>
      </c>
      <c r="I108">
        <f>AVERAGE(Table_0__14[[#This Row],[Home]],Table_0__14[[#This Row],[Away]])</f>
        <v>66.95</v>
      </c>
    </row>
    <row r="109" spans="1:9" x14ac:dyDescent="0.25">
      <c r="A109">
        <v>108</v>
      </c>
      <c r="B109" t="s">
        <v>178</v>
      </c>
      <c r="C109">
        <v>67.3</v>
      </c>
      <c r="D109">
        <v>72</v>
      </c>
      <c r="E109">
        <v>88</v>
      </c>
      <c r="F109">
        <v>64.099999999999994</v>
      </c>
      <c r="G109">
        <v>69.900000000000006</v>
      </c>
      <c r="H109" t="s">
        <v>262</v>
      </c>
      <c r="I109">
        <f>AVERAGE(Table_0__14[[#This Row],[Home]],Table_0__14[[#This Row],[Away]])</f>
        <v>67</v>
      </c>
    </row>
    <row r="110" spans="1:9" x14ac:dyDescent="0.25">
      <c r="A110">
        <v>109</v>
      </c>
      <c r="B110" t="s">
        <v>321</v>
      </c>
      <c r="C110">
        <v>67.3</v>
      </c>
      <c r="D110">
        <v>62</v>
      </c>
      <c r="E110">
        <v>60</v>
      </c>
      <c r="F110">
        <v>68.900000000000006</v>
      </c>
      <c r="G110">
        <v>66.2</v>
      </c>
      <c r="H110" t="s">
        <v>439</v>
      </c>
      <c r="I110">
        <f>AVERAGE(Table_0__14[[#This Row],[Home]],Table_0__14[[#This Row],[Away]])</f>
        <v>67.550000000000011</v>
      </c>
    </row>
    <row r="111" spans="1:9" x14ac:dyDescent="0.25">
      <c r="A111">
        <v>110</v>
      </c>
      <c r="B111" t="s">
        <v>385</v>
      </c>
      <c r="C111">
        <v>67.3</v>
      </c>
      <c r="D111">
        <v>67.3</v>
      </c>
      <c r="E111">
        <v>82</v>
      </c>
      <c r="F111">
        <v>66.400000000000006</v>
      </c>
      <c r="G111">
        <v>68.400000000000006</v>
      </c>
      <c r="H111" t="s">
        <v>406</v>
      </c>
      <c r="I111">
        <f>AVERAGE(Table_0__14[[#This Row],[Home]],Table_0__14[[#This Row],[Away]])</f>
        <v>67.400000000000006</v>
      </c>
    </row>
    <row r="112" spans="1:9" x14ac:dyDescent="0.25">
      <c r="A112">
        <v>111</v>
      </c>
      <c r="B112" t="s">
        <v>504</v>
      </c>
      <c r="C112">
        <v>67.400000000000006</v>
      </c>
      <c r="D112">
        <v>61</v>
      </c>
      <c r="E112">
        <v>72</v>
      </c>
      <c r="F112">
        <v>65.900000000000006</v>
      </c>
      <c r="G112">
        <v>68.3</v>
      </c>
      <c r="H112" t="s">
        <v>463</v>
      </c>
      <c r="I112">
        <f>AVERAGE(Table_0__14[[#This Row],[Home]],Table_0__14[[#This Row],[Away]])</f>
        <v>67.099999999999994</v>
      </c>
    </row>
    <row r="113" spans="1:9" x14ac:dyDescent="0.25">
      <c r="A113">
        <v>112</v>
      </c>
      <c r="B113" t="s">
        <v>278</v>
      </c>
      <c r="C113">
        <v>67.400000000000006</v>
      </c>
      <c r="D113">
        <v>75.7</v>
      </c>
      <c r="E113">
        <v>76</v>
      </c>
      <c r="F113">
        <v>67.400000000000006</v>
      </c>
      <c r="G113">
        <v>67.3</v>
      </c>
      <c r="H113" t="s">
        <v>542</v>
      </c>
      <c r="I113">
        <f>AVERAGE(Table_0__14[[#This Row],[Home]],Table_0__14[[#This Row],[Away]])</f>
        <v>67.349999999999994</v>
      </c>
    </row>
    <row r="114" spans="1:9" x14ac:dyDescent="0.25">
      <c r="A114">
        <v>113</v>
      </c>
      <c r="B114" t="s">
        <v>340</v>
      </c>
      <c r="C114">
        <v>67.5</v>
      </c>
      <c r="D114">
        <v>74.7</v>
      </c>
      <c r="E114">
        <v>73</v>
      </c>
      <c r="F114">
        <v>63.8</v>
      </c>
      <c r="G114">
        <v>71.400000000000006</v>
      </c>
      <c r="H114" t="s">
        <v>265</v>
      </c>
      <c r="I114">
        <f>AVERAGE(Table_0__14[[#This Row],[Home]],Table_0__14[[#This Row],[Away]])</f>
        <v>67.599999999999994</v>
      </c>
    </row>
    <row r="115" spans="1:9" x14ac:dyDescent="0.25">
      <c r="A115">
        <v>114</v>
      </c>
      <c r="B115" t="s">
        <v>82</v>
      </c>
      <c r="C115">
        <v>67.5</v>
      </c>
      <c r="D115">
        <v>78.7</v>
      </c>
      <c r="E115">
        <v>92</v>
      </c>
      <c r="F115">
        <v>68.400000000000006</v>
      </c>
      <c r="G115">
        <v>66.5</v>
      </c>
      <c r="H115" t="s">
        <v>244</v>
      </c>
      <c r="I115">
        <f>AVERAGE(Table_0__14[[#This Row],[Home]],Table_0__14[[#This Row],[Away]])</f>
        <v>67.45</v>
      </c>
    </row>
    <row r="116" spans="1:9" x14ac:dyDescent="0.25">
      <c r="A116">
        <v>115</v>
      </c>
      <c r="B116" t="s">
        <v>172</v>
      </c>
      <c r="C116">
        <v>67.5</v>
      </c>
      <c r="D116">
        <v>69.7</v>
      </c>
      <c r="E116">
        <v>78</v>
      </c>
      <c r="F116">
        <v>63.8</v>
      </c>
      <c r="G116">
        <v>72.3</v>
      </c>
      <c r="H116" t="s">
        <v>154</v>
      </c>
      <c r="I116">
        <f>AVERAGE(Table_0__14[[#This Row],[Home]],Table_0__14[[#This Row],[Away]])</f>
        <v>68.05</v>
      </c>
    </row>
    <row r="117" spans="1:9" x14ac:dyDescent="0.25">
      <c r="A117">
        <v>116</v>
      </c>
      <c r="B117" t="s">
        <v>477</v>
      </c>
      <c r="C117">
        <v>67.599999999999994</v>
      </c>
      <c r="D117">
        <v>70.7</v>
      </c>
      <c r="E117">
        <v>73</v>
      </c>
      <c r="F117">
        <v>69.2</v>
      </c>
      <c r="G117">
        <v>66.8</v>
      </c>
      <c r="H117" t="s">
        <v>23</v>
      </c>
      <c r="I117">
        <f>AVERAGE(Table_0__14[[#This Row],[Home]],Table_0__14[[#This Row],[Away]])</f>
        <v>68</v>
      </c>
    </row>
    <row r="118" spans="1:9" x14ac:dyDescent="0.25">
      <c r="A118">
        <v>117</v>
      </c>
      <c r="B118" t="s">
        <v>106</v>
      </c>
      <c r="C118">
        <v>67.599999999999994</v>
      </c>
      <c r="D118">
        <v>62</v>
      </c>
      <c r="E118">
        <v>67</v>
      </c>
      <c r="F118">
        <v>60.5</v>
      </c>
      <c r="G118">
        <v>73.2</v>
      </c>
      <c r="H118" t="s">
        <v>166</v>
      </c>
      <c r="I118">
        <f>AVERAGE(Table_0__14[[#This Row],[Home]],Table_0__14[[#This Row],[Away]])</f>
        <v>66.849999999999994</v>
      </c>
    </row>
    <row r="119" spans="1:9" x14ac:dyDescent="0.25">
      <c r="A119">
        <v>118</v>
      </c>
      <c r="B119" t="s">
        <v>134</v>
      </c>
      <c r="C119">
        <v>67.7</v>
      </c>
      <c r="D119">
        <v>61</v>
      </c>
      <c r="E119">
        <v>71</v>
      </c>
      <c r="F119">
        <v>65.7</v>
      </c>
      <c r="G119">
        <v>69.7</v>
      </c>
      <c r="H119" t="s">
        <v>119</v>
      </c>
      <c r="I119">
        <f>AVERAGE(Table_0__14[[#This Row],[Home]],Table_0__14[[#This Row],[Away]])</f>
        <v>67.7</v>
      </c>
    </row>
    <row r="120" spans="1:9" x14ac:dyDescent="0.25">
      <c r="A120">
        <v>119</v>
      </c>
      <c r="B120" t="s">
        <v>24</v>
      </c>
      <c r="C120">
        <v>67.8</v>
      </c>
      <c r="D120">
        <v>74.3</v>
      </c>
      <c r="E120">
        <v>81</v>
      </c>
      <c r="F120">
        <v>66.2</v>
      </c>
      <c r="G120">
        <v>69.099999999999994</v>
      </c>
      <c r="H120" t="s">
        <v>105</v>
      </c>
      <c r="I120">
        <f>AVERAGE(Table_0__14[[#This Row],[Home]],Table_0__14[[#This Row],[Away]])</f>
        <v>67.650000000000006</v>
      </c>
    </row>
    <row r="121" spans="1:9" x14ac:dyDescent="0.25">
      <c r="A121">
        <v>120</v>
      </c>
      <c r="B121" t="s">
        <v>499</v>
      </c>
      <c r="C121">
        <v>67.8</v>
      </c>
      <c r="D121">
        <v>75</v>
      </c>
      <c r="E121">
        <v>65</v>
      </c>
      <c r="F121">
        <v>65.900000000000006</v>
      </c>
      <c r="G121">
        <v>69.5</v>
      </c>
      <c r="H121" t="s">
        <v>51</v>
      </c>
      <c r="I121">
        <f>AVERAGE(Table_0__14[[#This Row],[Home]],Table_0__14[[#This Row],[Away]])</f>
        <v>67.7</v>
      </c>
    </row>
    <row r="122" spans="1:9" x14ac:dyDescent="0.25">
      <c r="A122">
        <v>121</v>
      </c>
      <c r="B122" t="s">
        <v>304</v>
      </c>
      <c r="C122">
        <v>67.8</v>
      </c>
      <c r="D122">
        <v>71.3</v>
      </c>
      <c r="E122">
        <v>75</v>
      </c>
      <c r="F122">
        <v>66.099999999999994</v>
      </c>
      <c r="G122">
        <v>69.8</v>
      </c>
      <c r="H122" t="s">
        <v>91</v>
      </c>
      <c r="I122">
        <f>AVERAGE(Table_0__14[[#This Row],[Home]],Table_0__14[[#This Row],[Away]])</f>
        <v>67.949999999999989</v>
      </c>
    </row>
    <row r="123" spans="1:9" x14ac:dyDescent="0.25">
      <c r="A123">
        <v>122</v>
      </c>
      <c r="B123" t="s">
        <v>516</v>
      </c>
      <c r="C123">
        <v>67.900000000000006</v>
      </c>
      <c r="D123">
        <v>64.3</v>
      </c>
      <c r="E123">
        <v>63</v>
      </c>
      <c r="F123">
        <v>66.099999999999994</v>
      </c>
      <c r="G123">
        <v>68.900000000000006</v>
      </c>
      <c r="H123" t="s">
        <v>168</v>
      </c>
      <c r="I123">
        <f>AVERAGE(Table_0__14[[#This Row],[Home]],Table_0__14[[#This Row],[Away]])</f>
        <v>67.5</v>
      </c>
    </row>
    <row r="124" spans="1:9" x14ac:dyDescent="0.25">
      <c r="A124">
        <v>123</v>
      </c>
      <c r="B124" t="s">
        <v>273</v>
      </c>
      <c r="C124">
        <v>67.900000000000006</v>
      </c>
      <c r="D124">
        <v>76.3</v>
      </c>
      <c r="E124">
        <v>76</v>
      </c>
      <c r="F124">
        <v>68.099999999999994</v>
      </c>
      <c r="G124">
        <v>67.7</v>
      </c>
      <c r="H124" t="s">
        <v>545</v>
      </c>
      <c r="I124">
        <f>AVERAGE(Table_0__14[[#This Row],[Home]],Table_0__14[[#This Row],[Away]])</f>
        <v>67.900000000000006</v>
      </c>
    </row>
    <row r="125" spans="1:9" x14ac:dyDescent="0.25">
      <c r="A125">
        <v>124</v>
      </c>
      <c r="B125" t="s">
        <v>405</v>
      </c>
      <c r="C125">
        <v>67.900000000000006</v>
      </c>
      <c r="D125">
        <v>76.7</v>
      </c>
      <c r="E125">
        <v>93</v>
      </c>
      <c r="F125">
        <v>68.5</v>
      </c>
      <c r="G125">
        <v>67.5</v>
      </c>
      <c r="H125" t="s">
        <v>100</v>
      </c>
      <c r="I125">
        <f>AVERAGE(Table_0__14[[#This Row],[Home]],Table_0__14[[#This Row],[Away]])</f>
        <v>68</v>
      </c>
    </row>
    <row r="126" spans="1:9" x14ac:dyDescent="0.25">
      <c r="A126">
        <v>125</v>
      </c>
      <c r="B126" t="s">
        <v>146</v>
      </c>
      <c r="C126">
        <v>67.900000000000006</v>
      </c>
      <c r="D126">
        <v>74</v>
      </c>
      <c r="E126">
        <v>91</v>
      </c>
      <c r="F126">
        <v>70.8</v>
      </c>
      <c r="G126">
        <v>65.400000000000006</v>
      </c>
      <c r="H126" t="s">
        <v>233</v>
      </c>
      <c r="I126">
        <f>AVERAGE(Table_0__14[[#This Row],[Home]],Table_0__14[[#This Row],[Away]])</f>
        <v>68.099999999999994</v>
      </c>
    </row>
    <row r="127" spans="1:9" x14ac:dyDescent="0.25">
      <c r="A127">
        <v>126</v>
      </c>
      <c r="B127" t="s">
        <v>423</v>
      </c>
      <c r="C127">
        <v>68</v>
      </c>
      <c r="D127">
        <v>63.3</v>
      </c>
      <c r="E127">
        <v>54</v>
      </c>
      <c r="F127">
        <v>63.6</v>
      </c>
      <c r="G127">
        <v>70.599999999999994</v>
      </c>
      <c r="H127" t="s">
        <v>39</v>
      </c>
      <c r="I127">
        <f>AVERAGE(Table_0__14[[#This Row],[Home]],Table_0__14[[#This Row],[Away]])</f>
        <v>67.099999999999994</v>
      </c>
    </row>
    <row r="128" spans="1:9" x14ac:dyDescent="0.25">
      <c r="A128">
        <v>127</v>
      </c>
      <c r="B128" t="s">
        <v>201</v>
      </c>
      <c r="C128">
        <v>68</v>
      </c>
      <c r="D128">
        <v>70.3</v>
      </c>
      <c r="E128">
        <v>96</v>
      </c>
      <c r="F128">
        <v>59.6</v>
      </c>
      <c r="G128">
        <v>72.900000000000006</v>
      </c>
      <c r="H128" t="s">
        <v>83</v>
      </c>
      <c r="I128">
        <f>AVERAGE(Table_0__14[[#This Row],[Home]],Table_0__14[[#This Row],[Away]])</f>
        <v>66.25</v>
      </c>
    </row>
    <row r="129" spans="1:9" x14ac:dyDescent="0.25">
      <c r="A129">
        <v>128</v>
      </c>
      <c r="B129" t="s">
        <v>12</v>
      </c>
      <c r="C129">
        <v>68.099999999999994</v>
      </c>
      <c r="D129">
        <v>74</v>
      </c>
      <c r="E129">
        <v>72</v>
      </c>
      <c r="F129">
        <v>62.9</v>
      </c>
      <c r="G129">
        <v>72.400000000000006</v>
      </c>
      <c r="H129" t="s">
        <v>236</v>
      </c>
      <c r="I129">
        <f>AVERAGE(Table_0__14[[#This Row],[Home]],Table_0__14[[#This Row],[Away]])</f>
        <v>67.650000000000006</v>
      </c>
    </row>
    <row r="130" spans="1:9" x14ac:dyDescent="0.25">
      <c r="A130">
        <v>129</v>
      </c>
      <c r="B130" t="s">
        <v>42</v>
      </c>
      <c r="C130">
        <v>68.099999999999994</v>
      </c>
      <c r="D130">
        <v>84.3</v>
      </c>
      <c r="E130">
        <v>82</v>
      </c>
      <c r="F130">
        <v>63.1</v>
      </c>
      <c r="G130">
        <v>72.8</v>
      </c>
      <c r="H130" t="s">
        <v>540</v>
      </c>
      <c r="I130">
        <f>AVERAGE(Table_0__14[[#This Row],[Home]],Table_0__14[[#This Row],[Away]])</f>
        <v>67.95</v>
      </c>
    </row>
    <row r="131" spans="1:9" x14ac:dyDescent="0.25">
      <c r="A131">
        <v>130</v>
      </c>
      <c r="B131" t="s">
        <v>44</v>
      </c>
      <c r="C131">
        <v>68.099999999999994</v>
      </c>
      <c r="D131">
        <v>67.3</v>
      </c>
      <c r="E131">
        <v>82</v>
      </c>
      <c r="F131">
        <v>64.2</v>
      </c>
      <c r="G131">
        <v>70.7</v>
      </c>
      <c r="H131" t="s">
        <v>226</v>
      </c>
      <c r="I131">
        <f>AVERAGE(Table_0__14[[#This Row],[Home]],Table_0__14[[#This Row],[Away]])</f>
        <v>67.45</v>
      </c>
    </row>
    <row r="132" spans="1:9" x14ac:dyDescent="0.25">
      <c r="A132">
        <v>130</v>
      </c>
      <c r="B132" t="s">
        <v>501</v>
      </c>
      <c r="C132">
        <v>68.099999999999994</v>
      </c>
      <c r="D132">
        <v>76.7</v>
      </c>
      <c r="E132">
        <v>66</v>
      </c>
      <c r="F132">
        <v>66.7</v>
      </c>
      <c r="G132">
        <v>70.099999999999994</v>
      </c>
      <c r="H132" t="s">
        <v>141</v>
      </c>
      <c r="I132">
        <f>AVERAGE(Table_0__14[[#This Row],[Home]],Table_0__14[[#This Row],[Away]])</f>
        <v>68.400000000000006</v>
      </c>
    </row>
    <row r="133" spans="1:9" x14ac:dyDescent="0.25">
      <c r="A133">
        <v>132</v>
      </c>
      <c r="B133" t="s">
        <v>427</v>
      </c>
      <c r="C133">
        <v>68.099999999999994</v>
      </c>
      <c r="D133">
        <v>64.7</v>
      </c>
      <c r="E133">
        <v>71</v>
      </c>
      <c r="F133">
        <v>65.3</v>
      </c>
      <c r="G133">
        <v>70.8</v>
      </c>
      <c r="H133" t="s">
        <v>547</v>
      </c>
      <c r="I133">
        <f>AVERAGE(Table_0__14[[#This Row],[Home]],Table_0__14[[#This Row],[Away]])</f>
        <v>68.05</v>
      </c>
    </row>
    <row r="134" spans="1:9" x14ac:dyDescent="0.25">
      <c r="A134">
        <v>133</v>
      </c>
      <c r="B134" t="s">
        <v>296</v>
      </c>
      <c r="C134">
        <v>68.2</v>
      </c>
      <c r="D134">
        <v>79.3</v>
      </c>
      <c r="E134">
        <v>77</v>
      </c>
      <c r="F134">
        <v>66</v>
      </c>
      <c r="G134">
        <v>69.8</v>
      </c>
      <c r="H134" t="s">
        <v>396</v>
      </c>
      <c r="I134">
        <f>AVERAGE(Table_0__14[[#This Row],[Home]],Table_0__14[[#This Row],[Away]])</f>
        <v>67.900000000000006</v>
      </c>
    </row>
    <row r="135" spans="1:9" x14ac:dyDescent="0.25">
      <c r="A135">
        <v>134</v>
      </c>
      <c r="B135" t="s">
        <v>379</v>
      </c>
      <c r="C135">
        <v>68.2</v>
      </c>
      <c r="D135">
        <v>76.7</v>
      </c>
      <c r="E135">
        <v>93</v>
      </c>
      <c r="F135">
        <v>65.2</v>
      </c>
      <c r="G135">
        <v>69.8</v>
      </c>
      <c r="H135" t="s">
        <v>310</v>
      </c>
      <c r="I135">
        <f>AVERAGE(Table_0__14[[#This Row],[Home]],Table_0__14[[#This Row],[Away]])</f>
        <v>67.5</v>
      </c>
    </row>
    <row r="136" spans="1:9" x14ac:dyDescent="0.25">
      <c r="A136">
        <v>135</v>
      </c>
      <c r="B136" t="s">
        <v>287</v>
      </c>
      <c r="C136">
        <v>68.2</v>
      </c>
      <c r="D136">
        <v>72</v>
      </c>
      <c r="E136">
        <v>85</v>
      </c>
      <c r="F136">
        <v>62.1</v>
      </c>
      <c r="G136">
        <v>75.2</v>
      </c>
      <c r="H136" t="s">
        <v>226</v>
      </c>
      <c r="I136">
        <f>AVERAGE(Table_0__14[[#This Row],[Home]],Table_0__14[[#This Row],[Away]])</f>
        <v>68.650000000000006</v>
      </c>
    </row>
    <row r="137" spans="1:9" x14ac:dyDescent="0.25">
      <c r="A137">
        <v>136</v>
      </c>
      <c r="B137" t="s">
        <v>92</v>
      </c>
      <c r="C137">
        <v>68.3</v>
      </c>
      <c r="D137">
        <v>73.3</v>
      </c>
      <c r="E137">
        <v>80</v>
      </c>
      <c r="F137">
        <v>64</v>
      </c>
      <c r="G137">
        <v>73.099999999999994</v>
      </c>
      <c r="H137" t="s">
        <v>209</v>
      </c>
      <c r="I137">
        <f>AVERAGE(Table_0__14[[#This Row],[Home]],Table_0__14[[#This Row],[Away]])</f>
        <v>68.55</v>
      </c>
    </row>
    <row r="138" spans="1:9" x14ac:dyDescent="0.25">
      <c r="A138">
        <v>137</v>
      </c>
      <c r="B138" t="s">
        <v>55</v>
      </c>
      <c r="C138">
        <v>68.3</v>
      </c>
      <c r="D138">
        <v>64.7</v>
      </c>
      <c r="E138">
        <v>78</v>
      </c>
      <c r="F138">
        <v>65.3</v>
      </c>
      <c r="G138">
        <v>71.2</v>
      </c>
      <c r="H138" t="s">
        <v>537</v>
      </c>
      <c r="I138">
        <f>AVERAGE(Table_0__14[[#This Row],[Home]],Table_0__14[[#This Row],[Away]])</f>
        <v>68.25</v>
      </c>
    </row>
    <row r="139" spans="1:9" x14ac:dyDescent="0.25">
      <c r="A139">
        <v>138</v>
      </c>
      <c r="B139" t="s">
        <v>90</v>
      </c>
      <c r="C139">
        <v>68.3</v>
      </c>
      <c r="D139">
        <v>68.7</v>
      </c>
      <c r="E139">
        <v>82</v>
      </c>
      <c r="F139">
        <v>65.5</v>
      </c>
      <c r="G139">
        <v>70.7</v>
      </c>
      <c r="H139" t="s">
        <v>548</v>
      </c>
      <c r="I139">
        <f>AVERAGE(Table_0__14[[#This Row],[Home]],Table_0__14[[#This Row],[Away]])</f>
        <v>68.099999999999994</v>
      </c>
    </row>
    <row r="140" spans="1:9" x14ac:dyDescent="0.25">
      <c r="A140">
        <v>139</v>
      </c>
      <c r="B140" t="s">
        <v>524</v>
      </c>
      <c r="C140">
        <v>68.400000000000006</v>
      </c>
      <c r="D140">
        <v>67.7</v>
      </c>
      <c r="E140">
        <v>70</v>
      </c>
      <c r="F140">
        <v>68</v>
      </c>
      <c r="G140">
        <v>68.7</v>
      </c>
      <c r="H140" t="s">
        <v>185</v>
      </c>
      <c r="I140">
        <f>AVERAGE(Table_0__14[[#This Row],[Home]],Table_0__14[[#This Row],[Away]])</f>
        <v>68.349999999999994</v>
      </c>
    </row>
    <row r="141" spans="1:9" x14ac:dyDescent="0.25">
      <c r="A141">
        <v>140</v>
      </c>
      <c r="B141" t="s">
        <v>248</v>
      </c>
      <c r="C141">
        <v>68.400000000000006</v>
      </c>
      <c r="D141">
        <v>62</v>
      </c>
      <c r="E141">
        <v>60</v>
      </c>
      <c r="F141">
        <v>62.2</v>
      </c>
      <c r="G141">
        <v>71.2</v>
      </c>
      <c r="H141" t="s">
        <v>43</v>
      </c>
      <c r="I141">
        <f>AVERAGE(Table_0__14[[#This Row],[Home]],Table_0__14[[#This Row],[Away]])</f>
        <v>66.7</v>
      </c>
    </row>
    <row r="142" spans="1:9" x14ac:dyDescent="0.25">
      <c r="A142">
        <v>141</v>
      </c>
      <c r="B142" t="s">
        <v>218</v>
      </c>
      <c r="C142">
        <v>68.400000000000006</v>
      </c>
      <c r="D142">
        <v>68</v>
      </c>
      <c r="E142">
        <v>79</v>
      </c>
      <c r="F142">
        <v>66.400000000000006</v>
      </c>
      <c r="G142">
        <v>69.8</v>
      </c>
      <c r="H142" t="s">
        <v>265</v>
      </c>
      <c r="I142">
        <f>AVERAGE(Table_0__14[[#This Row],[Home]],Table_0__14[[#This Row],[Away]])</f>
        <v>68.099999999999994</v>
      </c>
    </row>
    <row r="143" spans="1:9" x14ac:dyDescent="0.25">
      <c r="A143">
        <v>141</v>
      </c>
      <c r="B143" t="s">
        <v>18</v>
      </c>
      <c r="C143">
        <v>68.400000000000006</v>
      </c>
      <c r="D143">
        <v>64.7</v>
      </c>
      <c r="E143">
        <v>67</v>
      </c>
      <c r="F143">
        <v>66.5</v>
      </c>
      <c r="G143">
        <v>70.099999999999994</v>
      </c>
      <c r="H143" t="s">
        <v>139</v>
      </c>
      <c r="I143">
        <f>AVERAGE(Table_0__14[[#This Row],[Home]],Table_0__14[[#This Row],[Away]])</f>
        <v>68.3</v>
      </c>
    </row>
    <row r="144" spans="1:9" x14ac:dyDescent="0.25">
      <c r="A144">
        <v>143</v>
      </c>
      <c r="B144" t="s">
        <v>227</v>
      </c>
      <c r="C144">
        <v>68.5</v>
      </c>
      <c r="D144">
        <v>66.3</v>
      </c>
      <c r="E144">
        <v>76</v>
      </c>
      <c r="F144">
        <v>67.099999999999994</v>
      </c>
      <c r="G144">
        <v>69.7</v>
      </c>
      <c r="H144" t="s">
        <v>526</v>
      </c>
      <c r="I144">
        <f>AVERAGE(Table_0__14[[#This Row],[Home]],Table_0__14[[#This Row],[Away]])</f>
        <v>68.400000000000006</v>
      </c>
    </row>
    <row r="145" spans="1:9" x14ac:dyDescent="0.25">
      <c r="A145">
        <v>144</v>
      </c>
      <c r="B145" t="s">
        <v>253</v>
      </c>
      <c r="C145">
        <v>68.5</v>
      </c>
      <c r="D145">
        <v>70</v>
      </c>
      <c r="E145">
        <v>54</v>
      </c>
      <c r="F145">
        <v>66.599999999999994</v>
      </c>
      <c r="G145">
        <v>70.3</v>
      </c>
      <c r="H145" t="s">
        <v>141</v>
      </c>
      <c r="I145">
        <f>AVERAGE(Table_0__14[[#This Row],[Home]],Table_0__14[[#This Row],[Away]])</f>
        <v>68.449999999999989</v>
      </c>
    </row>
    <row r="146" spans="1:9" x14ac:dyDescent="0.25">
      <c r="A146">
        <v>145</v>
      </c>
      <c r="B146" t="s">
        <v>101</v>
      </c>
      <c r="C146">
        <v>68.5</v>
      </c>
      <c r="D146">
        <v>58.3</v>
      </c>
      <c r="E146">
        <v>82</v>
      </c>
      <c r="F146">
        <v>65.7</v>
      </c>
      <c r="G146">
        <v>70.599999999999994</v>
      </c>
      <c r="H146" t="s">
        <v>209</v>
      </c>
      <c r="I146">
        <f>AVERAGE(Table_0__14[[#This Row],[Home]],Table_0__14[[#This Row],[Away]])</f>
        <v>68.150000000000006</v>
      </c>
    </row>
    <row r="147" spans="1:9" x14ac:dyDescent="0.25">
      <c r="A147">
        <v>146</v>
      </c>
      <c r="B147" t="s">
        <v>104</v>
      </c>
      <c r="C147">
        <v>68.599999999999994</v>
      </c>
      <c r="D147">
        <v>70.3</v>
      </c>
      <c r="E147">
        <v>79</v>
      </c>
      <c r="F147">
        <v>65</v>
      </c>
      <c r="G147">
        <v>71</v>
      </c>
      <c r="H147" t="s">
        <v>31</v>
      </c>
      <c r="I147">
        <f>AVERAGE(Table_0__14[[#This Row],[Home]],Table_0__14[[#This Row],[Away]])</f>
        <v>68</v>
      </c>
    </row>
    <row r="148" spans="1:9" x14ac:dyDescent="0.25">
      <c r="A148">
        <v>147</v>
      </c>
      <c r="B148" t="s">
        <v>354</v>
      </c>
      <c r="C148">
        <v>68.7</v>
      </c>
      <c r="D148">
        <v>72.7</v>
      </c>
      <c r="E148">
        <v>72</v>
      </c>
      <c r="F148">
        <v>67.400000000000006</v>
      </c>
      <c r="G148">
        <v>70.3</v>
      </c>
      <c r="H148" t="s">
        <v>396</v>
      </c>
      <c r="I148">
        <f>AVERAGE(Table_0__14[[#This Row],[Home]],Table_0__14[[#This Row],[Away]])</f>
        <v>68.849999999999994</v>
      </c>
    </row>
    <row r="149" spans="1:9" x14ac:dyDescent="0.25">
      <c r="A149">
        <v>148</v>
      </c>
      <c r="B149" t="s">
        <v>422</v>
      </c>
      <c r="C149">
        <v>68.7</v>
      </c>
      <c r="D149">
        <v>73</v>
      </c>
      <c r="E149">
        <v>84</v>
      </c>
      <c r="F149">
        <v>67.2</v>
      </c>
      <c r="G149">
        <v>70</v>
      </c>
      <c r="H149" t="s">
        <v>166</v>
      </c>
      <c r="I149">
        <f>AVERAGE(Table_0__14[[#This Row],[Home]],Table_0__14[[#This Row],[Away]])</f>
        <v>68.599999999999994</v>
      </c>
    </row>
    <row r="150" spans="1:9" x14ac:dyDescent="0.25">
      <c r="A150">
        <v>149</v>
      </c>
      <c r="B150" t="s">
        <v>473</v>
      </c>
      <c r="C150">
        <v>68.7</v>
      </c>
      <c r="D150">
        <v>64.3</v>
      </c>
      <c r="E150">
        <v>66</v>
      </c>
      <c r="F150">
        <v>67.7</v>
      </c>
      <c r="G150">
        <v>69.099999999999994</v>
      </c>
      <c r="H150" t="s">
        <v>39</v>
      </c>
      <c r="I150">
        <f>AVERAGE(Table_0__14[[#This Row],[Home]],Table_0__14[[#This Row],[Away]])</f>
        <v>68.400000000000006</v>
      </c>
    </row>
    <row r="151" spans="1:9" x14ac:dyDescent="0.25">
      <c r="A151">
        <v>150</v>
      </c>
      <c r="B151" t="s">
        <v>203</v>
      </c>
      <c r="C151">
        <v>68.7</v>
      </c>
      <c r="D151">
        <v>73</v>
      </c>
      <c r="E151">
        <v>80</v>
      </c>
      <c r="F151">
        <v>69.2</v>
      </c>
      <c r="G151">
        <v>68.400000000000006</v>
      </c>
      <c r="H151" t="s">
        <v>100</v>
      </c>
      <c r="I151">
        <f>AVERAGE(Table_0__14[[#This Row],[Home]],Table_0__14[[#This Row],[Away]])</f>
        <v>68.800000000000011</v>
      </c>
    </row>
    <row r="152" spans="1:9" x14ac:dyDescent="0.25">
      <c r="A152">
        <v>151</v>
      </c>
      <c r="B152" t="s">
        <v>466</v>
      </c>
      <c r="C152">
        <v>68.7</v>
      </c>
      <c r="D152">
        <v>72.7</v>
      </c>
      <c r="E152">
        <v>73</v>
      </c>
      <c r="F152">
        <v>64.400000000000006</v>
      </c>
      <c r="G152">
        <v>71.8</v>
      </c>
      <c r="H152" t="s">
        <v>53</v>
      </c>
      <c r="I152">
        <f>AVERAGE(Table_0__14[[#This Row],[Home]],Table_0__14[[#This Row],[Away]])</f>
        <v>68.099999999999994</v>
      </c>
    </row>
    <row r="153" spans="1:9" x14ac:dyDescent="0.25">
      <c r="A153">
        <v>152</v>
      </c>
      <c r="B153" t="s">
        <v>58</v>
      </c>
      <c r="C153">
        <v>68.8</v>
      </c>
      <c r="D153">
        <v>66</v>
      </c>
      <c r="E153">
        <v>64</v>
      </c>
      <c r="F153">
        <v>66.2</v>
      </c>
      <c r="G153">
        <v>70.7</v>
      </c>
      <c r="H153" t="s">
        <v>550</v>
      </c>
      <c r="I153">
        <f>AVERAGE(Table_0__14[[#This Row],[Home]],Table_0__14[[#This Row],[Away]])</f>
        <v>68.45</v>
      </c>
    </row>
    <row r="154" spans="1:9" x14ac:dyDescent="0.25">
      <c r="A154">
        <v>153</v>
      </c>
      <c r="B154" t="s">
        <v>322</v>
      </c>
      <c r="C154">
        <v>68.8</v>
      </c>
      <c r="D154">
        <v>67.3</v>
      </c>
      <c r="E154">
        <v>65</v>
      </c>
      <c r="F154">
        <v>63.3</v>
      </c>
      <c r="G154">
        <v>72.900000000000006</v>
      </c>
      <c r="H154" t="s">
        <v>83</v>
      </c>
      <c r="I154">
        <f>AVERAGE(Table_0__14[[#This Row],[Home]],Table_0__14[[#This Row],[Away]])</f>
        <v>68.099999999999994</v>
      </c>
    </row>
    <row r="155" spans="1:9" x14ac:dyDescent="0.25">
      <c r="A155">
        <v>154</v>
      </c>
      <c r="B155" t="s">
        <v>490</v>
      </c>
      <c r="C155">
        <v>69</v>
      </c>
      <c r="D155">
        <v>64</v>
      </c>
      <c r="E155">
        <v>61</v>
      </c>
      <c r="F155">
        <v>70.099999999999994</v>
      </c>
      <c r="G155">
        <v>68.3</v>
      </c>
      <c r="H155" t="s">
        <v>406</v>
      </c>
      <c r="I155">
        <f>AVERAGE(Table_0__14[[#This Row],[Home]],Table_0__14[[#This Row],[Away]])</f>
        <v>69.199999999999989</v>
      </c>
    </row>
    <row r="156" spans="1:9" x14ac:dyDescent="0.25">
      <c r="A156">
        <v>155</v>
      </c>
      <c r="B156" t="s">
        <v>366</v>
      </c>
      <c r="C156">
        <v>69</v>
      </c>
      <c r="D156">
        <v>72.7</v>
      </c>
      <c r="E156">
        <v>87</v>
      </c>
      <c r="F156">
        <v>62.8</v>
      </c>
      <c r="G156">
        <v>75.599999999999994</v>
      </c>
      <c r="H156" t="s">
        <v>154</v>
      </c>
      <c r="I156">
        <f>AVERAGE(Table_0__14[[#This Row],[Home]],Table_0__14[[#This Row],[Away]])</f>
        <v>69.199999999999989</v>
      </c>
    </row>
    <row r="157" spans="1:9" x14ac:dyDescent="0.25">
      <c r="A157">
        <v>156</v>
      </c>
      <c r="B157" t="s">
        <v>225</v>
      </c>
      <c r="C157">
        <v>69</v>
      </c>
      <c r="D157">
        <v>77.7</v>
      </c>
      <c r="E157">
        <v>85</v>
      </c>
      <c r="F157">
        <v>65.2</v>
      </c>
      <c r="G157">
        <v>71.8</v>
      </c>
      <c r="H157" t="s">
        <v>119</v>
      </c>
      <c r="I157">
        <f>AVERAGE(Table_0__14[[#This Row],[Home]],Table_0__14[[#This Row],[Away]])</f>
        <v>68.5</v>
      </c>
    </row>
    <row r="158" spans="1:9" x14ac:dyDescent="0.25">
      <c r="A158">
        <v>157</v>
      </c>
      <c r="B158" t="s">
        <v>163</v>
      </c>
      <c r="C158">
        <v>69</v>
      </c>
      <c r="D158">
        <v>73.3</v>
      </c>
      <c r="E158">
        <v>77</v>
      </c>
      <c r="F158">
        <v>65.7</v>
      </c>
      <c r="G158">
        <v>71.8</v>
      </c>
      <c r="H158" t="s">
        <v>98</v>
      </c>
      <c r="I158">
        <f>AVERAGE(Table_0__14[[#This Row],[Home]],Table_0__14[[#This Row],[Away]])</f>
        <v>68.75</v>
      </c>
    </row>
    <row r="159" spans="1:9" x14ac:dyDescent="0.25">
      <c r="A159">
        <v>158</v>
      </c>
      <c r="B159" t="s">
        <v>302</v>
      </c>
      <c r="C159">
        <v>69</v>
      </c>
      <c r="D159">
        <v>69.7</v>
      </c>
      <c r="E159">
        <v>64</v>
      </c>
      <c r="F159">
        <v>69.3</v>
      </c>
      <c r="G159">
        <v>68.7</v>
      </c>
      <c r="H159" t="s">
        <v>312</v>
      </c>
      <c r="I159">
        <f>AVERAGE(Table_0__14[[#This Row],[Home]],Table_0__14[[#This Row],[Away]])</f>
        <v>69</v>
      </c>
    </row>
    <row r="160" spans="1:9" x14ac:dyDescent="0.25">
      <c r="A160">
        <v>159</v>
      </c>
      <c r="B160" t="s">
        <v>188</v>
      </c>
      <c r="C160">
        <v>69.099999999999994</v>
      </c>
      <c r="D160">
        <v>71</v>
      </c>
      <c r="E160">
        <v>74</v>
      </c>
      <c r="F160">
        <v>67.8</v>
      </c>
      <c r="G160">
        <v>70.400000000000006</v>
      </c>
      <c r="H160" t="s">
        <v>98</v>
      </c>
      <c r="I160">
        <f>AVERAGE(Table_0__14[[#This Row],[Home]],Table_0__14[[#This Row],[Away]])</f>
        <v>69.099999999999994</v>
      </c>
    </row>
    <row r="161" spans="1:9" x14ac:dyDescent="0.25">
      <c r="A161">
        <v>160</v>
      </c>
      <c r="B161" t="s">
        <v>377</v>
      </c>
      <c r="C161">
        <v>69.099999999999994</v>
      </c>
      <c r="D161">
        <v>57.3</v>
      </c>
      <c r="E161">
        <v>63</v>
      </c>
      <c r="F161">
        <v>67.900000000000006</v>
      </c>
      <c r="G161">
        <v>70.400000000000006</v>
      </c>
      <c r="H161" t="s">
        <v>551</v>
      </c>
      <c r="I161">
        <f>AVERAGE(Table_0__14[[#This Row],[Home]],Table_0__14[[#This Row],[Away]])</f>
        <v>69.150000000000006</v>
      </c>
    </row>
    <row r="162" spans="1:9" x14ac:dyDescent="0.25">
      <c r="A162">
        <v>161</v>
      </c>
      <c r="B162" t="s">
        <v>465</v>
      </c>
      <c r="C162">
        <v>69.099999999999994</v>
      </c>
      <c r="D162">
        <v>66</v>
      </c>
      <c r="E162">
        <v>68</v>
      </c>
      <c r="F162">
        <v>67.099999999999994</v>
      </c>
      <c r="G162">
        <v>70.8</v>
      </c>
      <c r="H162" t="s">
        <v>79</v>
      </c>
      <c r="I162">
        <f>AVERAGE(Table_0__14[[#This Row],[Home]],Table_0__14[[#This Row],[Away]])</f>
        <v>68.949999999999989</v>
      </c>
    </row>
    <row r="163" spans="1:9" x14ac:dyDescent="0.25">
      <c r="A163">
        <v>162</v>
      </c>
      <c r="B163" t="s">
        <v>420</v>
      </c>
      <c r="C163">
        <v>69.2</v>
      </c>
      <c r="D163">
        <v>72.7</v>
      </c>
      <c r="E163">
        <v>77</v>
      </c>
      <c r="F163">
        <v>69.2</v>
      </c>
      <c r="G163">
        <v>69.2</v>
      </c>
      <c r="H163" t="s">
        <v>549</v>
      </c>
      <c r="I163">
        <f>AVERAGE(Table_0__14[[#This Row],[Home]],Table_0__14[[#This Row],[Away]])</f>
        <v>69.2</v>
      </c>
    </row>
    <row r="164" spans="1:9" x14ac:dyDescent="0.25">
      <c r="A164">
        <v>163</v>
      </c>
      <c r="B164" t="s">
        <v>381</v>
      </c>
      <c r="C164">
        <v>69.2</v>
      </c>
      <c r="D164">
        <v>73</v>
      </c>
      <c r="E164">
        <v>60</v>
      </c>
      <c r="F164">
        <v>67.900000000000006</v>
      </c>
      <c r="G164">
        <v>70.5</v>
      </c>
      <c r="H164" t="s">
        <v>67</v>
      </c>
      <c r="I164">
        <f>AVERAGE(Table_0__14[[#This Row],[Home]],Table_0__14[[#This Row],[Away]])</f>
        <v>69.2</v>
      </c>
    </row>
    <row r="165" spans="1:9" x14ac:dyDescent="0.25">
      <c r="A165">
        <v>164</v>
      </c>
      <c r="B165" t="s">
        <v>193</v>
      </c>
      <c r="C165">
        <v>69.2</v>
      </c>
      <c r="D165">
        <v>74</v>
      </c>
      <c r="E165">
        <v>72</v>
      </c>
      <c r="F165">
        <v>65.2</v>
      </c>
      <c r="G165">
        <v>74.900000000000006</v>
      </c>
      <c r="H165" t="s">
        <v>447</v>
      </c>
      <c r="I165">
        <f>AVERAGE(Table_0__14[[#This Row],[Home]],Table_0__14[[#This Row],[Away]])</f>
        <v>70.050000000000011</v>
      </c>
    </row>
    <row r="166" spans="1:9" x14ac:dyDescent="0.25">
      <c r="A166">
        <v>165</v>
      </c>
      <c r="B166" t="s">
        <v>494</v>
      </c>
      <c r="C166">
        <v>69.3</v>
      </c>
      <c r="D166">
        <v>64.7</v>
      </c>
      <c r="E166">
        <v>78</v>
      </c>
      <c r="F166">
        <v>64.3</v>
      </c>
      <c r="G166">
        <v>71.7</v>
      </c>
      <c r="H166" t="s">
        <v>83</v>
      </c>
      <c r="I166">
        <f>AVERAGE(Table_0__14[[#This Row],[Home]],Table_0__14[[#This Row],[Away]])</f>
        <v>68</v>
      </c>
    </row>
    <row r="167" spans="1:9" x14ac:dyDescent="0.25">
      <c r="A167">
        <v>166</v>
      </c>
      <c r="B167" t="s">
        <v>72</v>
      </c>
      <c r="C167">
        <v>69.3</v>
      </c>
      <c r="D167">
        <v>75.3</v>
      </c>
      <c r="E167">
        <v>89</v>
      </c>
      <c r="F167">
        <v>69.2</v>
      </c>
      <c r="G167">
        <v>69.3</v>
      </c>
      <c r="H167" t="s">
        <v>324</v>
      </c>
      <c r="I167">
        <f>AVERAGE(Table_0__14[[#This Row],[Home]],Table_0__14[[#This Row],[Away]])</f>
        <v>69.25</v>
      </c>
    </row>
    <row r="168" spans="1:9" x14ac:dyDescent="0.25">
      <c r="A168">
        <v>167</v>
      </c>
      <c r="B168" t="s">
        <v>451</v>
      </c>
      <c r="C168">
        <v>69.3</v>
      </c>
      <c r="D168">
        <v>62.7</v>
      </c>
      <c r="E168">
        <v>67</v>
      </c>
      <c r="F168">
        <v>66.2</v>
      </c>
      <c r="G168">
        <v>71.2</v>
      </c>
      <c r="H168" t="s">
        <v>368</v>
      </c>
      <c r="I168">
        <f>AVERAGE(Table_0__14[[#This Row],[Home]],Table_0__14[[#This Row],[Away]])</f>
        <v>68.7</v>
      </c>
    </row>
    <row r="169" spans="1:9" x14ac:dyDescent="0.25">
      <c r="A169">
        <v>168</v>
      </c>
      <c r="B169" t="s">
        <v>282</v>
      </c>
      <c r="C169">
        <v>69.400000000000006</v>
      </c>
      <c r="D169">
        <v>76.3</v>
      </c>
      <c r="E169">
        <v>90</v>
      </c>
      <c r="F169">
        <v>68.7</v>
      </c>
      <c r="G169">
        <v>69.8</v>
      </c>
      <c r="H169" t="s">
        <v>143</v>
      </c>
      <c r="I169">
        <f>AVERAGE(Table_0__14[[#This Row],[Home]],Table_0__14[[#This Row],[Away]])</f>
        <v>69.25</v>
      </c>
    </row>
    <row r="170" spans="1:9" x14ac:dyDescent="0.25">
      <c r="A170">
        <v>168</v>
      </c>
      <c r="B170" t="s">
        <v>184</v>
      </c>
      <c r="C170">
        <v>69.400000000000006</v>
      </c>
      <c r="D170">
        <v>64.7</v>
      </c>
      <c r="E170">
        <v>63</v>
      </c>
      <c r="F170">
        <v>68.400000000000006</v>
      </c>
      <c r="G170">
        <v>70.2</v>
      </c>
      <c r="H170" t="s">
        <v>539</v>
      </c>
      <c r="I170">
        <f>AVERAGE(Table_0__14[[#This Row],[Home]],Table_0__14[[#This Row],[Away]])</f>
        <v>69.300000000000011</v>
      </c>
    </row>
    <row r="171" spans="1:9" x14ac:dyDescent="0.25">
      <c r="A171">
        <v>170</v>
      </c>
      <c r="B171" t="s">
        <v>142</v>
      </c>
      <c r="C171">
        <v>69.5</v>
      </c>
      <c r="D171">
        <v>80.3</v>
      </c>
      <c r="E171">
        <v>85</v>
      </c>
      <c r="F171">
        <v>62.2</v>
      </c>
      <c r="G171">
        <v>74.599999999999994</v>
      </c>
      <c r="H171" t="s">
        <v>341</v>
      </c>
      <c r="I171">
        <f>AVERAGE(Table_0__14[[#This Row],[Home]],Table_0__14[[#This Row],[Away]])</f>
        <v>68.400000000000006</v>
      </c>
    </row>
    <row r="172" spans="1:9" x14ac:dyDescent="0.25">
      <c r="A172">
        <v>171</v>
      </c>
      <c r="B172" t="s">
        <v>20</v>
      </c>
      <c r="C172">
        <v>69.599999999999994</v>
      </c>
      <c r="D172">
        <v>71.7</v>
      </c>
      <c r="E172">
        <v>74</v>
      </c>
      <c r="F172">
        <v>67.400000000000006</v>
      </c>
      <c r="G172">
        <v>71.3</v>
      </c>
      <c r="H172" t="s">
        <v>233</v>
      </c>
      <c r="I172">
        <f>AVERAGE(Table_0__14[[#This Row],[Home]],Table_0__14[[#This Row],[Away]])</f>
        <v>69.349999999999994</v>
      </c>
    </row>
    <row r="173" spans="1:9" x14ac:dyDescent="0.25">
      <c r="A173">
        <v>172</v>
      </c>
      <c r="B173" t="s">
        <v>508</v>
      </c>
      <c r="C173">
        <v>69.7</v>
      </c>
      <c r="D173">
        <v>67</v>
      </c>
      <c r="E173">
        <v>79</v>
      </c>
      <c r="F173">
        <v>71</v>
      </c>
      <c r="G173">
        <v>68.7</v>
      </c>
      <c r="H173" t="s">
        <v>312</v>
      </c>
      <c r="I173">
        <f>AVERAGE(Table_0__14[[#This Row],[Home]],Table_0__14[[#This Row],[Away]])</f>
        <v>69.849999999999994</v>
      </c>
    </row>
    <row r="174" spans="1:9" x14ac:dyDescent="0.25">
      <c r="A174">
        <v>173</v>
      </c>
      <c r="B174" t="s">
        <v>416</v>
      </c>
      <c r="C174">
        <v>69.7</v>
      </c>
      <c r="D174">
        <v>69.7</v>
      </c>
      <c r="E174">
        <v>72</v>
      </c>
      <c r="F174">
        <v>68.099999999999994</v>
      </c>
      <c r="G174">
        <v>70.599999999999994</v>
      </c>
      <c r="H174" t="s">
        <v>136</v>
      </c>
      <c r="I174">
        <f>AVERAGE(Table_0__14[[#This Row],[Home]],Table_0__14[[#This Row],[Away]])</f>
        <v>69.349999999999994</v>
      </c>
    </row>
    <row r="175" spans="1:9" x14ac:dyDescent="0.25">
      <c r="A175">
        <v>174</v>
      </c>
      <c r="B175" t="s">
        <v>118</v>
      </c>
      <c r="C175">
        <v>69.7</v>
      </c>
      <c r="D175">
        <v>76.3</v>
      </c>
      <c r="E175">
        <v>97</v>
      </c>
      <c r="F175">
        <v>64.3</v>
      </c>
      <c r="G175">
        <v>72.8</v>
      </c>
      <c r="H175" t="s">
        <v>308</v>
      </c>
      <c r="I175">
        <f>AVERAGE(Table_0__14[[#This Row],[Home]],Table_0__14[[#This Row],[Away]])</f>
        <v>68.55</v>
      </c>
    </row>
    <row r="176" spans="1:9" x14ac:dyDescent="0.25">
      <c r="A176">
        <v>175</v>
      </c>
      <c r="B176" t="s">
        <v>297</v>
      </c>
      <c r="C176">
        <v>69.7</v>
      </c>
      <c r="D176">
        <v>71.7</v>
      </c>
      <c r="E176">
        <v>68</v>
      </c>
      <c r="F176">
        <v>64.400000000000006</v>
      </c>
      <c r="G176">
        <v>74.7</v>
      </c>
      <c r="H176" t="s">
        <v>244</v>
      </c>
      <c r="I176">
        <f>AVERAGE(Table_0__14[[#This Row],[Home]],Table_0__14[[#This Row],[Away]])</f>
        <v>69.550000000000011</v>
      </c>
    </row>
    <row r="177" spans="1:9" x14ac:dyDescent="0.25">
      <c r="A177">
        <v>176</v>
      </c>
      <c r="B177" t="s">
        <v>217</v>
      </c>
      <c r="C177">
        <v>69.8</v>
      </c>
      <c r="D177">
        <v>63.3</v>
      </c>
      <c r="E177">
        <v>75</v>
      </c>
      <c r="F177">
        <v>66.8</v>
      </c>
      <c r="G177">
        <v>71.5</v>
      </c>
      <c r="H177" t="s">
        <v>61</v>
      </c>
      <c r="I177">
        <f>AVERAGE(Table_0__14[[#This Row],[Home]],Table_0__14[[#This Row],[Away]])</f>
        <v>69.150000000000006</v>
      </c>
    </row>
    <row r="178" spans="1:9" x14ac:dyDescent="0.25">
      <c r="A178">
        <v>177</v>
      </c>
      <c r="B178" t="s">
        <v>419</v>
      </c>
      <c r="C178">
        <v>69.900000000000006</v>
      </c>
      <c r="D178">
        <v>73.7</v>
      </c>
      <c r="E178">
        <v>74</v>
      </c>
      <c r="F178">
        <v>67.400000000000006</v>
      </c>
      <c r="G178">
        <v>71.599999999999994</v>
      </c>
      <c r="H178" t="s">
        <v>102</v>
      </c>
      <c r="I178">
        <f>AVERAGE(Table_0__14[[#This Row],[Home]],Table_0__14[[#This Row],[Away]])</f>
        <v>69.5</v>
      </c>
    </row>
    <row r="179" spans="1:9" x14ac:dyDescent="0.25">
      <c r="A179">
        <v>178</v>
      </c>
      <c r="B179" t="s">
        <v>393</v>
      </c>
      <c r="C179">
        <v>69.900000000000006</v>
      </c>
      <c r="D179">
        <v>74</v>
      </c>
      <c r="E179">
        <v>83</v>
      </c>
      <c r="F179">
        <v>67.099999999999994</v>
      </c>
      <c r="G179">
        <v>72.900000000000006</v>
      </c>
      <c r="H179" t="s">
        <v>467</v>
      </c>
      <c r="I179">
        <f>AVERAGE(Table_0__14[[#This Row],[Home]],Table_0__14[[#This Row],[Away]])</f>
        <v>70</v>
      </c>
    </row>
    <row r="180" spans="1:9" x14ac:dyDescent="0.25">
      <c r="A180">
        <v>179</v>
      </c>
      <c r="B180" t="s">
        <v>220</v>
      </c>
      <c r="C180">
        <v>70</v>
      </c>
      <c r="D180">
        <v>67.7</v>
      </c>
      <c r="E180">
        <v>78</v>
      </c>
      <c r="F180">
        <v>69.3</v>
      </c>
      <c r="G180">
        <v>70.5</v>
      </c>
      <c r="H180" t="s">
        <v>39</v>
      </c>
      <c r="I180">
        <f>AVERAGE(Table_0__14[[#This Row],[Home]],Table_0__14[[#This Row],[Away]])</f>
        <v>69.900000000000006</v>
      </c>
    </row>
    <row r="181" spans="1:9" x14ac:dyDescent="0.25">
      <c r="A181">
        <v>180</v>
      </c>
      <c r="B181" t="s">
        <v>443</v>
      </c>
      <c r="C181">
        <v>70</v>
      </c>
      <c r="D181">
        <v>73.7</v>
      </c>
      <c r="E181">
        <v>75</v>
      </c>
      <c r="F181">
        <v>69.099999999999994</v>
      </c>
      <c r="G181">
        <v>70.599999999999994</v>
      </c>
      <c r="H181" t="s">
        <v>89</v>
      </c>
      <c r="I181">
        <f>AVERAGE(Table_0__14[[#This Row],[Home]],Table_0__14[[#This Row],[Away]])</f>
        <v>69.849999999999994</v>
      </c>
    </row>
    <row r="182" spans="1:9" x14ac:dyDescent="0.25">
      <c r="A182">
        <v>181</v>
      </c>
      <c r="B182" t="s">
        <v>286</v>
      </c>
      <c r="C182">
        <v>70</v>
      </c>
      <c r="D182">
        <v>74.7</v>
      </c>
      <c r="E182">
        <v>76</v>
      </c>
      <c r="F182">
        <v>69</v>
      </c>
      <c r="G182">
        <v>71.2</v>
      </c>
      <c r="H182" t="s">
        <v>39</v>
      </c>
      <c r="I182">
        <f>AVERAGE(Table_0__14[[#This Row],[Home]],Table_0__14[[#This Row],[Away]])</f>
        <v>70.099999999999994</v>
      </c>
    </row>
    <row r="183" spans="1:9" x14ac:dyDescent="0.25">
      <c r="A183">
        <v>182</v>
      </c>
      <c r="B183" t="s">
        <v>30</v>
      </c>
      <c r="C183">
        <v>70.099999999999994</v>
      </c>
      <c r="D183">
        <v>68.3</v>
      </c>
      <c r="E183">
        <v>67</v>
      </c>
      <c r="F183">
        <v>68.3</v>
      </c>
      <c r="G183">
        <v>72.400000000000006</v>
      </c>
      <c r="H183" t="s">
        <v>91</v>
      </c>
      <c r="I183">
        <f>AVERAGE(Table_0__14[[#This Row],[Home]],Table_0__14[[#This Row],[Away]])</f>
        <v>70.349999999999994</v>
      </c>
    </row>
    <row r="184" spans="1:9" x14ac:dyDescent="0.25">
      <c r="A184">
        <v>183</v>
      </c>
      <c r="B184" t="s">
        <v>216</v>
      </c>
      <c r="C184">
        <v>70.099999999999994</v>
      </c>
      <c r="D184">
        <v>69.7</v>
      </c>
      <c r="E184">
        <v>75</v>
      </c>
      <c r="F184">
        <v>69.900000000000006</v>
      </c>
      <c r="G184">
        <v>70.2</v>
      </c>
      <c r="H184" t="s">
        <v>250</v>
      </c>
      <c r="I184">
        <f>AVERAGE(Table_0__14[[#This Row],[Home]],Table_0__14[[#This Row],[Away]])</f>
        <v>70.050000000000011</v>
      </c>
    </row>
    <row r="185" spans="1:9" x14ac:dyDescent="0.25">
      <c r="A185">
        <v>184</v>
      </c>
      <c r="B185" t="s">
        <v>289</v>
      </c>
      <c r="C185">
        <v>70.099999999999994</v>
      </c>
      <c r="D185">
        <v>69.7</v>
      </c>
      <c r="E185">
        <v>80</v>
      </c>
      <c r="F185">
        <v>72.099999999999994</v>
      </c>
      <c r="G185">
        <v>68.8</v>
      </c>
      <c r="H185" t="s">
        <v>49</v>
      </c>
      <c r="I185">
        <f>AVERAGE(Table_0__14[[#This Row],[Home]],Table_0__14[[#This Row],[Away]])</f>
        <v>70.449999999999989</v>
      </c>
    </row>
    <row r="186" spans="1:9" x14ac:dyDescent="0.25">
      <c r="A186">
        <v>185</v>
      </c>
      <c r="B186" t="s">
        <v>387</v>
      </c>
      <c r="C186">
        <v>70.099999999999994</v>
      </c>
      <c r="D186">
        <v>65.3</v>
      </c>
      <c r="E186">
        <v>51</v>
      </c>
      <c r="F186">
        <v>69.400000000000006</v>
      </c>
      <c r="G186">
        <v>70.8</v>
      </c>
      <c r="H186" t="s">
        <v>533</v>
      </c>
      <c r="I186">
        <f>AVERAGE(Table_0__14[[#This Row],[Home]],Table_0__14[[#This Row],[Away]])</f>
        <v>70.099999999999994</v>
      </c>
    </row>
    <row r="187" spans="1:9" x14ac:dyDescent="0.25">
      <c r="A187">
        <v>186</v>
      </c>
      <c r="B187" t="s">
        <v>211</v>
      </c>
      <c r="C187">
        <v>70.099999999999994</v>
      </c>
      <c r="D187">
        <v>71.3</v>
      </c>
      <c r="E187">
        <v>66</v>
      </c>
      <c r="F187">
        <v>68.7</v>
      </c>
      <c r="G187">
        <v>71.099999999999994</v>
      </c>
      <c r="H187" t="s">
        <v>145</v>
      </c>
      <c r="I187">
        <f>AVERAGE(Table_0__14[[#This Row],[Home]],Table_0__14[[#This Row],[Away]])</f>
        <v>69.900000000000006</v>
      </c>
    </row>
    <row r="188" spans="1:9" x14ac:dyDescent="0.25">
      <c r="A188">
        <v>187</v>
      </c>
      <c r="B188" t="s">
        <v>229</v>
      </c>
      <c r="C188">
        <v>70.3</v>
      </c>
      <c r="D188">
        <v>75.7</v>
      </c>
      <c r="E188">
        <v>75</v>
      </c>
      <c r="F188">
        <v>65.2</v>
      </c>
      <c r="G188">
        <v>75.5</v>
      </c>
      <c r="H188" t="s">
        <v>174</v>
      </c>
      <c r="I188">
        <f>AVERAGE(Table_0__14[[#This Row],[Home]],Table_0__14[[#This Row],[Away]])</f>
        <v>70.349999999999994</v>
      </c>
    </row>
    <row r="189" spans="1:9" x14ac:dyDescent="0.25">
      <c r="A189">
        <v>188</v>
      </c>
      <c r="B189" t="s">
        <v>111</v>
      </c>
      <c r="C189">
        <v>70.400000000000006</v>
      </c>
      <c r="D189">
        <v>64.3</v>
      </c>
      <c r="E189">
        <v>76</v>
      </c>
      <c r="F189">
        <v>72.099999999999994</v>
      </c>
      <c r="G189">
        <v>69.099999999999994</v>
      </c>
      <c r="H189" t="s">
        <v>19</v>
      </c>
      <c r="I189">
        <f>AVERAGE(Table_0__14[[#This Row],[Home]],Table_0__14[[#This Row],[Away]])</f>
        <v>70.599999999999994</v>
      </c>
    </row>
    <row r="190" spans="1:9" x14ac:dyDescent="0.25">
      <c r="A190">
        <v>189</v>
      </c>
      <c r="B190" t="s">
        <v>372</v>
      </c>
      <c r="C190">
        <v>70.400000000000006</v>
      </c>
      <c r="D190">
        <v>63.3</v>
      </c>
      <c r="E190">
        <v>72</v>
      </c>
      <c r="F190">
        <v>69.5</v>
      </c>
      <c r="G190">
        <v>71.099999999999994</v>
      </c>
      <c r="H190" t="s">
        <v>306</v>
      </c>
      <c r="I190">
        <f>AVERAGE(Table_0__14[[#This Row],[Home]],Table_0__14[[#This Row],[Away]])</f>
        <v>70.3</v>
      </c>
    </row>
    <row r="191" spans="1:9" x14ac:dyDescent="0.25">
      <c r="A191">
        <v>190</v>
      </c>
      <c r="B191" t="s">
        <v>196</v>
      </c>
      <c r="C191">
        <v>70.5</v>
      </c>
      <c r="D191">
        <v>72</v>
      </c>
      <c r="E191">
        <v>87</v>
      </c>
      <c r="F191">
        <v>67.5</v>
      </c>
      <c r="G191">
        <v>72.900000000000006</v>
      </c>
      <c r="H191" t="s">
        <v>147</v>
      </c>
      <c r="I191">
        <f>AVERAGE(Table_0__14[[#This Row],[Home]],Table_0__14[[#This Row],[Away]])</f>
        <v>70.2</v>
      </c>
    </row>
    <row r="192" spans="1:9" x14ac:dyDescent="0.25">
      <c r="A192">
        <v>191</v>
      </c>
      <c r="B192" t="s">
        <v>503</v>
      </c>
      <c r="C192">
        <v>70.5</v>
      </c>
      <c r="D192">
        <v>77</v>
      </c>
      <c r="E192">
        <v>84</v>
      </c>
      <c r="F192">
        <v>65.900000000000006</v>
      </c>
      <c r="G192">
        <v>72.900000000000006</v>
      </c>
      <c r="H192" t="s">
        <v>39</v>
      </c>
      <c r="I192">
        <f>AVERAGE(Table_0__14[[#This Row],[Home]],Table_0__14[[#This Row],[Away]])</f>
        <v>69.400000000000006</v>
      </c>
    </row>
    <row r="193" spans="1:9" x14ac:dyDescent="0.25">
      <c r="A193">
        <v>192</v>
      </c>
      <c r="B193" t="s">
        <v>219</v>
      </c>
      <c r="C193">
        <v>70.599999999999994</v>
      </c>
      <c r="D193">
        <v>81</v>
      </c>
      <c r="E193">
        <v>112</v>
      </c>
      <c r="F193">
        <v>65.900000000000006</v>
      </c>
      <c r="G193">
        <v>75.3</v>
      </c>
      <c r="H193" t="s">
        <v>19</v>
      </c>
      <c r="I193">
        <f>AVERAGE(Table_0__14[[#This Row],[Home]],Table_0__14[[#This Row],[Away]])</f>
        <v>70.599999999999994</v>
      </c>
    </row>
    <row r="194" spans="1:9" x14ac:dyDescent="0.25">
      <c r="A194">
        <v>193</v>
      </c>
      <c r="B194" t="s">
        <v>138</v>
      </c>
      <c r="C194">
        <v>70.599999999999994</v>
      </c>
      <c r="D194">
        <v>63.7</v>
      </c>
      <c r="E194">
        <v>80</v>
      </c>
      <c r="F194">
        <v>71.7</v>
      </c>
      <c r="G194">
        <v>70</v>
      </c>
      <c r="H194" t="s">
        <v>461</v>
      </c>
      <c r="I194">
        <f>AVERAGE(Table_0__14[[#This Row],[Home]],Table_0__14[[#This Row],[Away]])</f>
        <v>70.849999999999994</v>
      </c>
    </row>
    <row r="195" spans="1:9" x14ac:dyDescent="0.25">
      <c r="A195">
        <v>194</v>
      </c>
      <c r="B195" t="s">
        <v>318</v>
      </c>
      <c r="C195">
        <v>70.7</v>
      </c>
      <c r="D195">
        <v>79</v>
      </c>
      <c r="E195">
        <v>74</v>
      </c>
      <c r="F195">
        <v>68.599999999999994</v>
      </c>
      <c r="G195">
        <v>72.099999999999994</v>
      </c>
      <c r="H195" t="s">
        <v>39</v>
      </c>
      <c r="I195">
        <f>AVERAGE(Table_0__14[[#This Row],[Home]],Table_0__14[[#This Row],[Away]])</f>
        <v>70.349999999999994</v>
      </c>
    </row>
    <row r="196" spans="1:9" x14ac:dyDescent="0.25">
      <c r="A196">
        <v>195</v>
      </c>
      <c r="B196" t="s">
        <v>261</v>
      </c>
      <c r="C196">
        <v>70.7</v>
      </c>
      <c r="D196">
        <v>75.3</v>
      </c>
      <c r="E196">
        <v>76</v>
      </c>
      <c r="F196">
        <v>67.8</v>
      </c>
      <c r="G196">
        <v>74.400000000000006</v>
      </c>
      <c r="H196" t="s">
        <v>374</v>
      </c>
      <c r="I196">
        <f>AVERAGE(Table_0__14[[#This Row],[Home]],Table_0__14[[#This Row],[Away]])</f>
        <v>71.099999999999994</v>
      </c>
    </row>
    <row r="197" spans="1:9" x14ac:dyDescent="0.25">
      <c r="A197">
        <v>196</v>
      </c>
      <c r="B197" t="s">
        <v>487</v>
      </c>
      <c r="C197">
        <v>70.7</v>
      </c>
      <c r="D197">
        <v>79.3</v>
      </c>
      <c r="E197">
        <v>84</v>
      </c>
      <c r="F197">
        <v>69.400000000000006</v>
      </c>
      <c r="G197">
        <v>71.400000000000006</v>
      </c>
      <c r="H197" t="s">
        <v>67</v>
      </c>
      <c r="I197">
        <f>AVERAGE(Table_0__14[[#This Row],[Home]],Table_0__14[[#This Row],[Away]])</f>
        <v>70.400000000000006</v>
      </c>
    </row>
    <row r="198" spans="1:9" x14ac:dyDescent="0.25">
      <c r="A198">
        <v>197</v>
      </c>
      <c r="B198" t="s">
        <v>234</v>
      </c>
      <c r="C198">
        <v>70.8</v>
      </c>
      <c r="D198">
        <v>74</v>
      </c>
      <c r="E198">
        <v>80</v>
      </c>
      <c r="F198">
        <v>69.5</v>
      </c>
      <c r="G198">
        <v>72.400000000000006</v>
      </c>
      <c r="H198" t="s">
        <v>93</v>
      </c>
      <c r="I198">
        <f>AVERAGE(Table_0__14[[#This Row],[Home]],Table_0__14[[#This Row],[Away]])</f>
        <v>70.95</v>
      </c>
    </row>
    <row r="199" spans="1:9" x14ac:dyDescent="0.25">
      <c r="A199">
        <v>198</v>
      </c>
      <c r="B199" t="s">
        <v>476</v>
      </c>
      <c r="C199">
        <v>70.8</v>
      </c>
      <c r="D199">
        <v>68.3</v>
      </c>
      <c r="E199">
        <v>76</v>
      </c>
      <c r="F199">
        <v>66</v>
      </c>
      <c r="G199">
        <v>75.099999999999994</v>
      </c>
      <c r="H199" t="s">
        <v>168</v>
      </c>
      <c r="I199">
        <f>AVERAGE(Table_0__14[[#This Row],[Home]],Table_0__14[[#This Row],[Away]])</f>
        <v>70.55</v>
      </c>
    </row>
    <row r="200" spans="1:9" x14ac:dyDescent="0.25">
      <c r="A200">
        <v>199</v>
      </c>
      <c r="B200" t="s">
        <v>382</v>
      </c>
      <c r="C200">
        <v>70.8</v>
      </c>
      <c r="D200">
        <v>74</v>
      </c>
      <c r="E200">
        <v>68</v>
      </c>
      <c r="F200">
        <v>67.8</v>
      </c>
      <c r="G200">
        <v>73.3</v>
      </c>
      <c r="H200" t="s">
        <v>265</v>
      </c>
      <c r="I200">
        <f>AVERAGE(Table_0__14[[#This Row],[Home]],Table_0__14[[#This Row],[Away]])</f>
        <v>70.55</v>
      </c>
    </row>
    <row r="201" spans="1:9" x14ac:dyDescent="0.25">
      <c r="A201">
        <v>200</v>
      </c>
      <c r="B201" t="s">
        <v>307</v>
      </c>
      <c r="C201">
        <v>70.900000000000006</v>
      </c>
      <c r="D201">
        <v>76.3</v>
      </c>
      <c r="E201">
        <v>82</v>
      </c>
      <c r="F201">
        <v>68</v>
      </c>
      <c r="G201">
        <v>73.900000000000006</v>
      </c>
      <c r="H201" t="s">
        <v>207</v>
      </c>
      <c r="I201">
        <f>AVERAGE(Table_0__14[[#This Row],[Home]],Table_0__14[[#This Row],[Away]])</f>
        <v>70.95</v>
      </c>
    </row>
    <row r="202" spans="1:9" x14ac:dyDescent="0.25">
      <c r="A202">
        <v>201</v>
      </c>
      <c r="B202" t="s">
        <v>285</v>
      </c>
      <c r="C202">
        <v>70.900000000000006</v>
      </c>
      <c r="D202">
        <v>74.7</v>
      </c>
      <c r="E202">
        <v>73</v>
      </c>
      <c r="F202">
        <v>69.5</v>
      </c>
      <c r="G202">
        <v>72.3</v>
      </c>
      <c r="H202" t="s">
        <v>546</v>
      </c>
      <c r="I202">
        <f>AVERAGE(Table_0__14[[#This Row],[Home]],Table_0__14[[#This Row],[Away]])</f>
        <v>70.900000000000006</v>
      </c>
    </row>
    <row r="203" spans="1:9" x14ac:dyDescent="0.25">
      <c r="A203">
        <v>201</v>
      </c>
      <c r="B203" t="s">
        <v>122</v>
      </c>
      <c r="C203">
        <v>70.900000000000006</v>
      </c>
      <c r="D203">
        <v>66.7</v>
      </c>
      <c r="E203">
        <v>59</v>
      </c>
      <c r="F203">
        <v>70.900000000000006</v>
      </c>
      <c r="G203">
        <v>70.900000000000006</v>
      </c>
      <c r="H203" t="s">
        <v>41</v>
      </c>
      <c r="I203">
        <f>AVERAGE(Table_0__14[[#This Row],[Home]],Table_0__14[[#This Row],[Away]])</f>
        <v>70.900000000000006</v>
      </c>
    </row>
    <row r="204" spans="1:9" x14ac:dyDescent="0.25">
      <c r="A204">
        <v>203</v>
      </c>
      <c r="B204" t="s">
        <v>330</v>
      </c>
      <c r="C204">
        <v>70.900000000000006</v>
      </c>
      <c r="D204">
        <v>67.7</v>
      </c>
      <c r="E204">
        <v>74</v>
      </c>
      <c r="F204">
        <v>69.099999999999994</v>
      </c>
      <c r="G204">
        <v>73.099999999999994</v>
      </c>
      <c r="H204" t="s">
        <v>79</v>
      </c>
      <c r="I204">
        <f>AVERAGE(Table_0__14[[#This Row],[Home]],Table_0__14[[#This Row],[Away]])</f>
        <v>71.099999999999994</v>
      </c>
    </row>
    <row r="205" spans="1:9" x14ac:dyDescent="0.25">
      <c r="A205">
        <v>204</v>
      </c>
      <c r="B205" t="s">
        <v>482</v>
      </c>
      <c r="C205">
        <v>70.900000000000006</v>
      </c>
      <c r="D205">
        <v>63</v>
      </c>
      <c r="E205">
        <v>71</v>
      </c>
      <c r="F205">
        <v>65.8</v>
      </c>
      <c r="G205">
        <v>73.599999999999994</v>
      </c>
      <c r="H205" t="s">
        <v>552</v>
      </c>
      <c r="I205">
        <f>AVERAGE(Table_0__14[[#This Row],[Home]],Table_0__14[[#This Row],[Away]])</f>
        <v>69.699999999999989</v>
      </c>
    </row>
    <row r="206" spans="1:9" x14ac:dyDescent="0.25">
      <c r="A206">
        <v>205</v>
      </c>
      <c r="B206" t="s">
        <v>257</v>
      </c>
      <c r="C206">
        <v>71</v>
      </c>
      <c r="D206">
        <v>74.3</v>
      </c>
      <c r="E206">
        <v>74</v>
      </c>
      <c r="F206">
        <v>71.7</v>
      </c>
      <c r="G206">
        <v>70.5</v>
      </c>
      <c r="H206" t="s">
        <v>538</v>
      </c>
      <c r="I206">
        <f>AVERAGE(Table_0__14[[#This Row],[Home]],Table_0__14[[#This Row],[Away]])</f>
        <v>71.099999999999994</v>
      </c>
    </row>
    <row r="207" spans="1:9" x14ac:dyDescent="0.25">
      <c r="A207">
        <v>206</v>
      </c>
      <c r="B207" t="s">
        <v>493</v>
      </c>
      <c r="C207">
        <v>71</v>
      </c>
      <c r="D207">
        <v>89.3</v>
      </c>
      <c r="E207">
        <v>98</v>
      </c>
      <c r="F207">
        <v>67.2</v>
      </c>
      <c r="G207">
        <v>74.3</v>
      </c>
      <c r="H207" t="s">
        <v>447</v>
      </c>
      <c r="I207">
        <f>AVERAGE(Table_0__14[[#This Row],[Home]],Table_0__14[[#This Row],[Away]])</f>
        <v>70.75</v>
      </c>
    </row>
    <row r="208" spans="1:9" x14ac:dyDescent="0.25">
      <c r="A208">
        <v>207</v>
      </c>
      <c r="B208" t="s">
        <v>357</v>
      </c>
      <c r="C208">
        <v>71</v>
      </c>
      <c r="D208">
        <v>68.3</v>
      </c>
      <c r="E208">
        <v>67</v>
      </c>
      <c r="F208">
        <v>69.900000000000006</v>
      </c>
      <c r="G208">
        <v>71.900000000000006</v>
      </c>
      <c r="H208" t="s">
        <v>51</v>
      </c>
      <c r="I208">
        <f>AVERAGE(Table_0__14[[#This Row],[Home]],Table_0__14[[#This Row],[Away]])</f>
        <v>70.900000000000006</v>
      </c>
    </row>
    <row r="209" spans="1:9" x14ac:dyDescent="0.25">
      <c r="A209">
        <v>208</v>
      </c>
      <c r="B209" t="s">
        <v>99</v>
      </c>
      <c r="C209">
        <v>71</v>
      </c>
      <c r="D209">
        <v>73.7</v>
      </c>
      <c r="E209">
        <v>72</v>
      </c>
      <c r="F209">
        <v>66.8</v>
      </c>
      <c r="G209">
        <v>76.3</v>
      </c>
      <c r="H209" t="s">
        <v>177</v>
      </c>
      <c r="I209">
        <f>AVERAGE(Table_0__14[[#This Row],[Home]],Table_0__14[[#This Row],[Away]])</f>
        <v>71.55</v>
      </c>
    </row>
    <row r="210" spans="1:9" x14ac:dyDescent="0.25">
      <c r="A210">
        <v>209</v>
      </c>
      <c r="B210" t="s">
        <v>431</v>
      </c>
      <c r="C210">
        <v>71.099999999999994</v>
      </c>
      <c r="D210">
        <v>75</v>
      </c>
      <c r="E210">
        <v>74</v>
      </c>
      <c r="F210">
        <v>69.2</v>
      </c>
      <c r="G210">
        <v>71.8</v>
      </c>
      <c r="H210" t="s">
        <v>131</v>
      </c>
      <c r="I210">
        <f>AVERAGE(Table_0__14[[#This Row],[Home]],Table_0__14[[#This Row],[Away]])</f>
        <v>70.5</v>
      </c>
    </row>
    <row r="211" spans="1:9" x14ac:dyDescent="0.25">
      <c r="A211">
        <v>210</v>
      </c>
      <c r="B211" t="s">
        <v>331</v>
      </c>
      <c r="C211">
        <v>71.099999999999994</v>
      </c>
      <c r="D211">
        <v>76</v>
      </c>
      <c r="E211">
        <v>79</v>
      </c>
      <c r="F211">
        <v>70.5</v>
      </c>
      <c r="G211">
        <v>71.5</v>
      </c>
      <c r="H211" t="s">
        <v>439</v>
      </c>
      <c r="I211">
        <f>AVERAGE(Table_0__14[[#This Row],[Home]],Table_0__14[[#This Row],[Away]])</f>
        <v>71</v>
      </c>
    </row>
    <row r="212" spans="1:9" x14ac:dyDescent="0.25">
      <c r="A212">
        <v>211</v>
      </c>
      <c r="B212" t="s">
        <v>430</v>
      </c>
      <c r="C212">
        <v>71.099999999999994</v>
      </c>
      <c r="D212">
        <v>70.7</v>
      </c>
      <c r="E212">
        <v>79</v>
      </c>
      <c r="F212">
        <v>65.8</v>
      </c>
      <c r="G212">
        <v>73.2</v>
      </c>
      <c r="H212" t="s">
        <v>13</v>
      </c>
      <c r="I212">
        <f>AVERAGE(Table_0__14[[#This Row],[Home]],Table_0__14[[#This Row],[Away]])</f>
        <v>69.5</v>
      </c>
    </row>
    <row r="213" spans="1:9" x14ac:dyDescent="0.25">
      <c r="A213">
        <v>212</v>
      </c>
      <c r="B213" t="s">
        <v>14</v>
      </c>
      <c r="C213">
        <v>71.2</v>
      </c>
      <c r="D213">
        <v>70</v>
      </c>
      <c r="E213">
        <v>67</v>
      </c>
      <c r="F213">
        <v>68.599999999999994</v>
      </c>
      <c r="G213">
        <v>73.7</v>
      </c>
      <c r="H213" t="s">
        <v>49</v>
      </c>
      <c r="I213">
        <f>AVERAGE(Table_0__14[[#This Row],[Home]],Table_0__14[[#This Row],[Away]])</f>
        <v>71.150000000000006</v>
      </c>
    </row>
    <row r="214" spans="1:9" x14ac:dyDescent="0.25">
      <c r="A214">
        <v>213</v>
      </c>
      <c r="B214" t="s">
        <v>520</v>
      </c>
      <c r="C214">
        <v>71.2</v>
      </c>
      <c r="D214">
        <v>83.7</v>
      </c>
      <c r="E214">
        <v>81</v>
      </c>
      <c r="F214">
        <v>65.8</v>
      </c>
      <c r="G214">
        <v>74.900000000000006</v>
      </c>
      <c r="H214" t="s">
        <v>166</v>
      </c>
      <c r="I214">
        <f>AVERAGE(Table_0__14[[#This Row],[Home]],Table_0__14[[#This Row],[Away]])</f>
        <v>70.349999999999994</v>
      </c>
    </row>
    <row r="215" spans="1:9" x14ac:dyDescent="0.25">
      <c r="A215">
        <v>213</v>
      </c>
      <c r="B215" t="s">
        <v>311</v>
      </c>
      <c r="C215">
        <v>71.2</v>
      </c>
      <c r="D215">
        <v>78</v>
      </c>
      <c r="E215">
        <v>95</v>
      </c>
      <c r="F215">
        <v>67</v>
      </c>
      <c r="G215">
        <v>73.099999999999994</v>
      </c>
      <c r="H215" t="s">
        <v>136</v>
      </c>
      <c r="I215">
        <f>AVERAGE(Table_0__14[[#This Row],[Home]],Table_0__14[[#This Row],[Away]])</f>
        <v>70.05</v>
      </c>
    </row>
    <row r="216" spans="1:9" x14ac:dyDescent="0.25">
      <c r="A216">
        <v>215</v>
      </c>
      <c r="B216" t="s">
        <v>509</v>
      </c>
      <c r="C216">
        <v>71.2</v>
      </c>
      <c r="D216">
        <v>70.7</v>
      </c>
      <c r="E216">
        <v>58</v>
      </c>
      <c r="F216">
        <v>72.5</v>
      </c>
      <c r="G216">
        <v>70</v>
      </c>
      <c r="H216" t="s">
        <v>553</v>
      </c>
      <c r="I216">
        <f>AVERAGE(Table_0__14[[#This Row],[Home]],Table_0__14[[#This Row],[Away]])</f>
        <v>71.25</v>
      </c>
    </row>
    <row r="217" spans="1:9" x14ac:dyDescent="0.25">
      <c r="A217">
        <v>216</v>
      </c>
      <c r="B217" t="s">
        <v>432</v>
      </c>
      <c r="C217">
        <v>71.2</v>
      </c>
      <c r="D217">
        <v>78.7</v>
      </c>
      <c r="E217">
        <v>78</v>
      </c>
      <c r="F217">
        <v>71.599999999999994</v>
      </c>
      <c r="G217">
        <v>70.900000000000006</v>
      </c>
      <c r="H217" t="s">
        <v>547</v>
      </c>
      <c r="I217">
        <f>AVERAGE(Table_0__14[[#This Row],[Home]],Table_0__14[[#This Row],[Away]])</f>
        <v>71.25</v>
      </c>
    </row>
    <row r="218" spans="1:9" x14ac:dyDescent="0.25">
      <c r="A218">
        <v>217</v>
      </c>
      <c r="B218" t="s">
        <v>454</v>
      </c>
      <c r="C218">
        <v>71.2</v>
      </c>
      <c r="D218">
        <v>69.3</v>
      </c>
      <c r="E218">
        <v>83</v>
      </c>
      <c r="F218">
        <v>69.099999999999994</v>
      </c>
      <c r="G218">
        <v>72.7</v>
      </c>
      <c r="H218" t="s">
        <v>545</v>
      </c>
      <c r="I218">
        <f>AVERAGE(Table_0__14[[#This Row],[Home]],Table_0__14[[#This Row],[Away]])</f>
        <v>70.900000000000006</v>
      </c>
    </row>
    <row r="219" spans="1:9" x14ac:dyDescent="0.25">
      <c r="A219">
        <v>218</v>
      </c>
      <c r="B219" t="s">
        <v>150</v>
      </c>
      <c r="C219">
        <v>71.2</v>
      </c>
      <c r="D219">
        <v>68.3</v>
      </c>
      <c r="E219">
        <v>76</v>
      </c>
      <c r="F219">
        <v>71.400000000000006</v>
      </c>
      <c r="G219">
        <v>71.099999999999994</v>
      </c>
      <c r="H219" t="s">
        <v>310</v>
      </c>
      <c r="I219">
        <f>AVERAGE(Table_0__14[[#This Row],[Home]],Table_0__14[[#This Row],[Away]])</f>
        <v>71.25</v>
      </c>
    </row>
    <row r="220" spans="1:9" x14ac:dyDescent="0.25">
      <c r="A220">
        <v>218</v>
      </c>
      <c r="B220" t="s">
        <v>280</v>
      </c>
      <c r="C220">
        <v>71.2</v>
      </c>
      <c r="D220">
        <v>65.3</v>
      </c>
      <c r="E220">
        <v>73</v>
      </c>
      <c r="F220">
        <v>66.8</v>
      </c>
      <c r="G220">
        <v>75.400000000000006</v>
      </c>
      <c r="H220" t="s">
        <v>112</v>
      </c>
      <c r="I220">
        <f>AVERAGE(Table_0__14[[#This Row],[Home]],Table_0__14[[#This Row],[Away]])</f>
        <v>71.099999999999994</v>
      </c>
    </row>
    <row r="221" spans="1:9" x14ac:dyDescent="0.25">
      <c r="A221">
        <v>220</v>
      </c>
      <c r="B221" t="s">
        <v>46</v>
      </c>
      <c r="C221">
        <v>71.3</v>
      </c>
      <c r="D221">
        <v>64</v>
      </c>
      <c r="E221">
        <v>77</v>
      </c>
      <c r="F221">
        <v>66.400000000000006</v>
      </c>
      <c r="G221">
        <v>75.2</v>
      </c>
      <c r="H221" t="s">
        <v>265</v>
      </c>
      <c r="I221">
        <f>AVERAGE(Table_0__14[[#This Row],[Home]],Table_0__14[[#This Row],[Away]])</f>
        <v>70.800000000000011</v>
      </c>
    </row>
    <row r="222" spans="1:9" x14ac:dyDescent="0.25">
      <c r="A222">
        <v>221</v>
      </c>
      <c r="B222" t="s">
        <v>251</v>
      </c>
      <c r="C222">
        <v>71.3</v>
      </c>
      <c r="D222">
        <v>78</v>
      </c>
      <c r="E222">
        <v>87</v>
      </c>
      <c r="F222">
        <v>68.7</v>
      </c>
      <c r="G222">
        <v>73.099999999999994</v>
      </c>
      <c r="H222" t="s">
        <v>182</v>
      </c>
      <c r="I222">
        <f>AVERAGE(Table_0__14[[#This Row],[Home]],Table_0__14[[#This Row],[Away]])</f>
        <v>70.900000000000006</v>
      </c>
    </row>
    <row r="223" spans="1:9" x14ac:dyDescent="0.25">
      <c r="A223">
        <v>222</v>
      </c>
      <c r="B223" t="s">
        <v>409</v>
      </c>
      <c r="C223">
        <v>71.3</v>
      </c>
      <c r="D223">
        <v>76.7</v>
      </c>
      <c r="E223">
        <v>84</v>
      </c>
      <c r="F223">
        <v>68.8</v>
      </c>
      <c r="G223">
        <v>74.400000000000006</v>
      </c>
      <c r="H223" t="s">
        <v>260</v>
      </c>
      <c r="I223">
        <f>AVERAGE(Table_0__14[[#This Row],[Home]],Table_0__14[[#This Row],[Away]])</f>
        <v>71.599999999999994</v>
      </c>
    </row>
    <row r="224" spans="1:9" x14ac:dyDescent="0.25">
      <c r="A224">
        <v>223</v>
      </c>
      <c r="B224" t="s">
        <v>459</v>
      </c>
      <c r="C224">
        <v>71.400000000000006</v>
      </c>
      <c r="D224">
        <v>68.3</v>
      </c>
      <c r="E224">
        <v>80</v>
      </c>
      <c r="F224">
        <v>70.5</v>
      </c>
      <c r="G224">
        <v>72.099999999999994</v>
      </c>
      <c r="H224" t="s">
        <v>303</v>
      </c>
      <c r="I224">
        <f>AVERAGE(Table_0__14[[#This Row],[Home]],Table_0__14[[#This Row],[Away]])</f>
        <v>71.3</v>
      </c>
    </row>
    <row r="225" spans="1:9" x14ac:dyDescent="0.25">
      <c r="A225">
        <v>224</v>
      </c>
      <c r="B225" t="s">
        <v>113</v>
      </c>
      <c r="C225">
        <v>71.5</v>
      </c>
      <c r="D225">
        <v>74.7</v>
      </c>
      <c r="E225">
        <v>90</v>
      </c>
      <c r="F225">
        <v>67.3</v>
      </c>
      <c r="G225">
        <v>74.400000000000006</v>
      </c>
      <c r="H225" t="s">
        <v>91</v>
      </c>
      <c r="I225">
        <f>AVERAGE(Table_0__14[[#This Row],[Home]],Table_0__14[[#This Row],[Away]])</f>
        <v>70.849999999999994</v>
      </c>
    </row>
    <row r="226" spans="1:9" x14ac:dyDescent="0.25">
      <c r="A226">
        <v>225</v>
      </c>
      <c r="B226" t="s">
        <v>471</v>
      </c>
      <c r="C226">
        <v>71.5</v>
      </c>
      <c r="D226">
        <v>63.3</v>
      </c>
      <c r="E226">
        <v>57</v>
      </c>
      <c r="F226">
        <v>72.5</v>
      </c>
      <c r="G226">
        <v>71</v>
      </c>
      <c r="H226" t="s">
        <v>554</v>
      </c>
      <c r="I226">
        <f>AVERAGE(Table_0__14[[#This Row],[Home]],Table_0__14[[#This Row],[Away]])</f>
        <v>71.75</v>
      </c>
    </row>
    <row r="227" spans="1:9" x14ac:dyDescent="0.25">
      <c r="A227">
        <v>225</v>
      </c>
      <c r="B227" t="s">
        <v>386</v>
      </c>
      <c r="C227">
        <v>71.5</v>
      </c>
      <c r="D227">
        <v>67.7</v>
      </c>
      <c r="E227">
        <v>71</v>
      </c>
      <c r="F227">
        <v>69.2</v>
      </c>
      <c r="G227">
        <v>73.900000000000006</v>
      </c>
      <c r="H227" t="s">
        <v>136</v>
      </c>
      <c r="I227">
        <f>AVERAGE(Table_0__14[[#This Row],[Home]],Table_0__14[[#This Row],[Away]])</f>
        <v>71.550000000000011</v>
      </c>
    </row>
    <row r="228" spans="1:9" x14ac:dyDescent="0.25">
      <c r="A228">
        <v>227</v>
      </c>
      <c r="B228" t="s">
        <v>137</v>
      </c>
      <c r="C228">
        <v>71.599999999999994</v>
      </c>
      <c r="D228">
        <v>65.7</v>
      </c>
      <c r="E228">
        <v>79</v>
      </c>
      <c r="F228">
        <v>69.3</v>
      </c>
      <c r="G228">
        <v>73</v>
      </c>
      <c r="H228" t="s">
        <v>528</v>
      </c>
      <c r="I228">
        <f>AVERAGE(Table_0__14[[#This Row],[Home]],Table_0__14[[#This Row],[Away]])</f>
        <v>71.150000000000006</v>
      </c>
    </row>
    <row r="229" spans="1:9" x14ac:dyDescent="0.25">
      <c r="A229">
        <v>228</v>
      </c>
      <c r="B229" t="s">
        <v>123</v>
      </c>
      <c r="C229">
        <v>71.599999999999994</v>
      </c>
      <c r="D229">
        <v>82</v>
      </c>
      <c r="E229">
        <v>95</v>
      </c>
      <c r="F229">
        <v>68.3</v>
      </c>
      <c r="G229">
        <v>74.900000000000006</v>
      </c>
      <c r="H229" t="s">
        <v>207</v>
      </c>
      <c r="I229">
        <f>AVERAGE(Table_0__14[[#This Row],[Home]],Table_0__14[[#This Row],[Away]])</f>
        <v>71.599999999999994</v>
      </c>
    </row>
    <row r="230" spans="1:9" x14ac:dyDescent="0.25">
      <c r="A230">
        <v>229</v>
      </c>
      <c r="B230" t="s">
        <v>375</v>
      </c>
      <c r="C230">
        <v>71.599999999999994</v>
      </c>
      <c r="D230">
        <v>75.3</v>
      </c>
      <c r="E230">
        <v>80</v>
      </c>
      <c r="F230">
        <v>68.7</v>
      </c>
      <c r="G230">
        <v>73.599999999999994</v>
      </c>
      <c r="H230" t="s">
        <v>195</v>
      </c>
      <c r="I230">
        <f>AVERAGE(Table_0__14[[#This Row],[Home]],Table_0__14[[#This Row],[Away]])</f>
        <v>71.150000000000006</v>
      </c>
    </row>
    <row r="231" spans="1:9" x14ac:dyDescent="0.25">
      <c r="A231">
        <v>230</v>
      </c>
      <c r="B231" t="s">
        <v>355</v>
      </c>
      <c r="C231">
        <v>71.599999999999994</v>
      </c>
      <c r="D231">
        <v>72</v>
      </c>
      <c r="E231">
        <v>81</v>
      </c>
      <c r="F231">
        <v>72.900000000000006</v>
      </c>
      <c r="G231">
        <v>70.5</v>
      </c>
      <c r="H231" t="s">
        <v>195</v>
      </c>
      <c r="I231">
        <f>AVERAGE(Table_0__14[[#This Row],[Home]],Table_0__14[[#This Row],[Away]])</f>
        <v>71.7</v>
      </c>
    </row>
    <row r="232" spans="1:9" x14ac:dyDescent="0.25">
      <c r="A232">
        <v>231</v>
      </c>
      <c r="B232" t="s">
        <v>94</v>
      </c>
      <c r="C232">
        <v>71.7</v>
      </c>
      <c r="D232">
        <v>68.3</v>
      </c>
      <c r="E232">
        <v>69</v>
      </c>
      <c r="F232">
        <v>73.3</v>
      </c>
      <c r="G232">
        <v>70.599999999999994</v>
      </c>
      <c r="H232" t="s">
        <v>100</v>
      </c>
      <c r="I232">
        <f>AVERAGE(Table_0__14[[#This Row],[Home]],Table_0__14[[#This Row],[Away]])</f>
        <v>71.949999999999989</v>
      </c>
    </row>
    <row r="233" spans="1:9" x14ac:dyDescent="0.25">
      <c r="A233">
        <v>232</v>
      </c>
      <c r="B233" t="s">
        <v>148</v>
      </c>
      <c r="C233">
        <v>71.7</v>
      </c>
      <c r="D233">
        <v>73.3</v>
      </c>
      <c r="E233">
        <v>86</v>
      </c>
      <c r="F233">
        <v>71.5</v>
      </c>
      <c r="G233">
        <v>71.900000000000006</v>
      </c>
      <c r="H233" t="s">
        <v>533</v>
      </c>
      <c r="I233">
        <f>AVERAGE(Table_0__14[[#This Row],[Home]],Table_0__14[[#This Row],[Away]])</f>
        <v>71.7</v>
      </c>
    </row>
    <row r="234" spans="1:9" x14ac:dyDescent="0.25">
      <c r="A234">
        <v>233</v>
      </c>
      <c r="B234" t="s">
        <v>356</v>
      </c>
      <c r="C234">
        <v>71.8</v>
      </c>
      <c r="D234">
        <v>76.3</v>
      </c>
      <c r="E234">
        <v>74</v>
      </c>
      <c r="F234">
        <v>71.5</v>
      </c>
      <c r="G234">
        <v>72.099999999999994</v>
      </c>
      <c r="H234" t="s">
        <v>59</v>
      </c>
      <c r="I234">
        <f>AVERAGE(Table_0__14[[#This Row],[Home]],Table_0__14[[#This Row],[Away]])</f>
        <v>71.8</v>
      </c>
    </row>
    <row r="235" spans="1:9" x14ac:dyDescent="0.25">
      <c r="A235">
        <v>234</v>
      </c>
      <c r="B235" t="s">
        <v>383</v>
      </c>
      <c r="C235">
        <v>71.8</v>
      </c>
      <c r="D235">
        <v>65.7</v>
      </c>
      <c r="E235">
        <v>79</v>
      </c>
      <c r="F235">
        <v>71.7</v>
      </c>
      <c r="G235">
        <v>71.900000000000006</v>
      </c>
      <c r="H235" t="s">
        <v>37</v>
      </c>
      <c r="I235">
        <f>AVERAGE(Table_0__14[[#This Row],[Home]],Table_0__14[[#This Row],[Away]])</f>
        <v>71.800000000000011</v>
      </c>
    </row>
    <row r="236" spans="1:9" x14ac:dyDescent="0.25">
      <c r="A236">
        <v>235</v>
      </c>
      <c r="B236" t="s">
        <v>125</v>
      </c>
      <c r="C236">
        <v>71.8</v>
      </c>
      <c r="D236">
        <v>68</v>
      </c>
      <c r="E236">
        <v>59</v>
      </c>
      <c r="F236">
        <v>69</v>
      </c>
      <c r="G236">
        <v>73.599999999999994</v>
      </c>
      <c r="H236" t="s">
        <v>555</v>
      </c>
      <c r="I236">
        <f>AVERAGE(Table_0__14[[#This Row],[Home]],Table_0__14[[#This Row],[Away]])</f>
        <v>71.3</v>
      </c>
    </row>
    <row r="237" spans="1:9" x14ac:dyDescent="0.25">
      <c r="A237">
        <v>236</v>
      </c>
      <c r="B237" t="s">
        <v>523</v>
      </c>
      <c r="C237">
        <v>71.900000000000006</v>
      </c>
      <c r="D237">
        <v>70.7</v>
      </c>
      <c r="E237">
        <v>64</v>
      </c>
      <c r="F237">
        <v>73.599999999999994</v>
      </c>
      <c r="G237">
        <v>70.900000000000006</v>
      </c>
      <c r="H237" t="s">
        <v>76</v>
      </c>
      <c r="I237">
        <f>AVERAGE(Table_0__14[[#This Row],[Home]],Table_0__14[[#This Row],[Away]])</f>
        <v>72.25</v>
      </c>
    </row>
    <row r="238" spans="1:9" x14ac:dyDescent="0.25">
      <c r="A238">
        <v>237</v>
      </c>
      <c r="B238" t="s">
        <v>299</v>
      </c>
      <c r="C238">
        <v>71.900000000000006</v>
      </c>
      <c r="D238">
        <v>69</v>
      </c>
      <c r="E238">
        <v>80</v>
      </c>
      <c r="F238">
        <v>70.099999999999994</v>
      </c>
      <c r="G238">
        <v>73.099999999999994</v>
      </c>
      <c r="H238" t="s">
        <v>233</v>
      </c>
      <c r="I238">
        <f>AVERAGE(Table_0__14[[#This Row],[Home]],Table_0__14[[#This Row],[Away]])</f>
        <v>71.599999999999994</v>
      </c>
    </row>
    <row r="239" spans="1:9" x14ac:dyDescent="0.25">
      <c r="A239">
        <v>238</v>
      </c>
      <c r="B239" t="s">
        <v>50</v>
      </c>
      <c r="C239">
        <v>71.900000000000006</v>
      </c>
      <c r="D239">
        <v>68.3</v>
      </c>
      <c r="E239">
        <v>63</v>
      </c>
      <c r="F239">
        <v>72.8</v>
      </c>
      <c r="G239">
        <v>70.8</v>
      </c>
      <c r="H239" t="s">
        <v>100</v>
      </c>
      <c r="I239">
        <f>AVERAGE(Table_0__14[[#This Row],[Home]],Table_0__14[[#This Row],[Away]])</f>
        <v>71.8</v>
      </c>
    </row>
    <row r="240" spans="1:9" x14ac:dyDescent="0.25">
      <c r="A240">
        <v>239</v>
      </c>
      <c r="B240" t="s">
        <v>266</v>
      </c>
      <c r="C240">
        <v>71.900000000000006</v>
      </c>
      <c r="D240">
        <v>80.7</v>
      </c>
      <c r="E240">
        <v>96</v>
      </c>
      <c r="F240">
        <v>69.8</v>
      </c>
      <c r="G240">
        <v>73.900000000000006</v>
      </c>
      <c r="H240" t="s">
        <v>224</v>
      </c>
      <c r="I240">
        <f>AVERAGE(Table_0__14[[#This Row],[Home]],Table_0__14[[#This Row],[Away]])</f>
        <v>71.849999999999994</v>
      </c>
    </row>
    <row r="241" spans="1:9" x14ac:dyDescent="0.25">
      <c r="A241">
        <v>240</v>
      </c>
      <c r="B241" t="s">
        <v>38</v>
      </c>
      <c r="C241">
        <v>72</v>
      </c>
      <c r="D241">
        <v>76.3</v>
      </c>
      <c r="E241">
        <v>90</v>
      </c>
      <c r="F241">
        <v>69.099999999999994</v>
      </c>
      <c r="G241">
        <v>74.2</v>
      </c>
      <c r="H241" t="s">
        <v>39</v>
      </c>
      <c r="I241">
        <f>AVERAGE(Table_0__14[[#This Row],[Home]],Table_0__14[[#This Row],[Away]])</f>
        <v>71.650000000000006</v>
      </c>
    </row>
    <row r="242" spans="1:9" x14ac:dyDescent="0.25">
      <c r="A242">
        <v>241</v>
      </c>
      <c r="B242" t="s">
        <v>489</v>
      </c>
      <c r="C242">
        <v>72</v>
      </c>
      <c r="D242">
        <v>71</v>
      </c>
      <c r="E242">
        <v>69</v>
      </c>
      <c r="F242">
        <v>69.5</v>
      </c>
      <c r="G242">
        <v>73.8</v>
      </c>
      <c r="H242" t="s">
        <v>314</v>
      </c>
      <c r="I242">
        <f>AVERAGE(Table_0__14[[#This Row],[Home]],Table_0__14[[#This Row],[Away]])</f>
        <v>71.650000000000006</v>
      </c>
    </row>
    <row r="243" spans="1:9" x14ac:dyDescent="0.25">
      <c r="A243">
        <v>242</v>
      </c>
      <c r="B243" t="s">
        <v>491</v>
      </c>
      <c r="C243">
        <v>72</v>
      </c>
      <c r="D243">
        <v>72.7</v>
      </c>
      <c r="E243">
        <v>66</v>
      </c>
      <c r="F243">
        <v>73</v>
      </c>
      <c r="G243">
        <v>71.400000000000006</v>
      </c>
      <c r="H243" t="s">
        <v>522</v>
      </c>
      <c r="I243">
        <f>AVERAGE(Table_0__14[[#This Row],[Home]],Table_0__14[[#This Row],[Away]])</f>
        <v>72.2</v>
      </c>
    </row>
    <row r="244" spans="1:9" x14ac:dyDescent="0.25">
      <c r="A244">
        <v>243</v>
      </c>
      <c r="B244" t="s">
        <v>337</v>
      </c>
      <c r="C244">
        <v>72.099999999999994</v>
      </c>
      <c r="D244">
        <v>69.7</v>
      </c>
      <c r="E244">
        <v>91</v>
      </c>
      <c r="F244">
        <v>66.8</v>
      </c>
      <c r="G244">
        <v>76.3</v>
      </c>
      <c r="H244" t="s">
        <v>105</v>
      </c>
      <c r="I244">
        <f>AVERAGE(Table_0__14[[#This Row],[Home]],Table_0__14[[#This Row],[Away]])</f>
        <v>71.55</v>
      </c>
    </row>
    <row r="245" spans="1:9" x14ac:dyDescent="0.25">
      <c r="A245">
        <v>244</v>
      </c>
      <c r="B245" t="s">
        <v>507</v>
      </c>
      <c r="C245">
        <v>72.099999999999994</v>
      </c>
      <c r="D245">
        <v>68</v>
      </c>
      <c r="E245">
        <v>73</v>
      </c>
      <c r="F245">
        <v>70.5</v>
      </c>
      <c r="G245">
        <v>73</v>
      </c>
      <c r="H245" t="s">
        <v>554</v>
      </c>
      <c r="I245">
        <f>AVERAGE(Table_0__14[[#This Row],[Home]],Table_0__14[[#This Row],[Away]])</f>
        <v>71.75</v>
      </c>
    </row>
    <row r="246" spans="1:9" x14ac:dyDescent="0.25">
      <c r="A246">
        <v>245</v>
      </c>
      <c r="B246" t="s">
        <v>246</v>
      </c>
      <c r="C246">
        <v>72.099999999999994</v>
      </c>
      <c r="D246">
        <v>62.3</v>
      </c>
      <c r="E246">
        <v>64</v>
      </c>
      <c r="F246">
        <v>71</v>
      </c>
      <c r="G246">
        <v>73.099999999999994</v>
      </c>
      <c r="H246" t="s">
        <v>98</v>
      </c>
      <c r="I246">
        <f>AVERAGE(Table_0__14[[#This Row],[Home]],Table_0__14[[#This Row],[Away]])</f>
        <v>72.05</v>
      </c>
    </row>
    <row r="247" spans="1:9" x14ac:dyDescent="0.25">
      <c r="A247">
        <v>246</v>
      </c>
      <c r="B247" t="s">
        <v>275</v>
      </c>
      <c r="C247">
        <v>72.2</v>
      </c>
      <c r="D247">
        <v>70.7</v>
      </c>
      <c r="E247">
        <v>80</v>
      </c>
      <c r="F247">
        <v>69.900000000000006</v>
      </c>
      <c r="G247">
        <v>73.5</v>
      </c>
      <c r="H247" t="s">
        <v>149</v>
      </c>
      <c r="I247">
        <f>AVERAGE(Table_0__14[[#This Row],[Home]],Table_0__14[[#This Row],[Away]])</f>
        <v>71.7</v>
      </c>
    </row>
    <row r="248" spans="1:9" x14ac:dyDescent="0.25">
      <c r="A248">
        <v>247</v>
      </c>
      <c r="B248" t="s">
        <v>169</v>
      </c>
      <c r="C248">
        <v>72.2</v>
      </c>
      <c r="D248">
        <v>82.3</v>
      </c>
      <c r="E248">
        <v>92</v>
      </c>
      <c r="F248">
        <v>72.900000000000006</v>
      </c>
      <c r="G248">
        <v>71.2</v>
      </c>
      <c r="H248" t="s">
        <v>168</v>
      </c>
      <c r="I248">
        <f>AVERAGE(Table_0__14[[#This Row],[Home]],Table_0__14[[#This Row],[Away]])</f>
        <v>72.050000000000011</v>
      </c>
    </row>
    <row r="249" spans="1:9" x14ac:dyDescent="0.25">
      <c r="A249">
        <v>248</v>
      </c>
      <c r="B249" t="s">
        <v>440</v>
      </c>
      <c r="C249">
        <v>72.3</v>
      </c>
      <c r="D249">
        <v>69.7</v>
      </c>
      <c r="E249">
        <v>73</v>
      </c>
      <c r="F249">
        <v>68.900000000000006</v>
      </c>
      <c r="G249">
        <v>73.5</v>
      </c>
      <c r="H249" t="s">
        <v>371</v>
      </c>
      <c r="I249">
        <f>AVERAGE(Table_0__14[[#This Row],[Home]],Table_0__14[[#This Row],[Away]])</f>
        <v>71.2</v>
      </c>
    </row>
    <row r="250" spans="1:9" x14ac:dyDescent="0.25">
      <c r="A250">
        <v>249</v>
      </c>
      <c r="B250" t="s">
        <v>470</v>
      </c>
      <c r="C250">
        <v>72.3</v>
      </c>
      <c r="D250">
        <v>77</v>
      </c>
      <c r="E250">
        <v>81</v>
      </c>
      <c r="F250">
        <v>66.8</v>
      </c>
      <c r="G250">
        <v>75.7</v>
      </c>
      <c r="H250" t="s">
        <v>102</v>
      </c>
      <c r="I250">
        <f>AVERAGE(Table_0__14[[#This Row],[Home]],Table_0__14[[#This Row],[Away]])</f>
        <v>71.25</v>
      </c>
    </row>
    <row r="251" spans="1:9" x14ac:dyDescent="0.25">
      <c r="A251">
        <v>250</v>
      </c>
      <c r="B251" t="s">
        <v>283</v>
      </c>
      <c r="C251">
        <v>72.3</v>
      </c>
      <c r="D251">
        <v>67.3</v>
      </c>
      <c r="E251">
        <v>65</v>
      </c>
      <c r="F251">
        <v>68.7</v>
      </c>
      <c r="G251">
        <v>76.400000000000006</v>
      </c>
      <c r="H251" t="s">
        <v>554</v>
      </c>
      <c r="I251">
        <f>AVERAGE(Table_0__14[[#This Row],[Home]],Table_0__14[[#This Row],[Away]])</f>
        <v>72.550000000000011</v>
      </c>
    </row>
    <row r="252" spans="1:9" x14ac:dyDescent="0.25">
      <c r="A252">
        <v>251</v>
      </c>
      <c r="B252" t="s">
        <v>109</v>
      </c>
      <c r="C252">
        <v>72.3</v>
      </c>
      <c r="D252">
        <v>80</v>
      </c>
      <c r="E252">
        <v>87</v>
      </c>
      <c r="F252">
        <v>66.400000000000006</v>
      </c>
      <c r="G252">
        <v>76.3</v>
      </c>
      <c r="H252" t="s">
        <v>145</v>
      </c>
      <c r="I252">
        <f>AVERAGE(Table_0__14[[#This Row],[Home]],Table_0__14[[#This Row],[Away]])</f>
        <v>71.349999999999994</v>
      </c>
    </row>
    <row r="253" spans="1:9" x14ac:dyDescent="0.25">
      <c r="A253">
        <v>252</v>
      </c>
      <c r="B253" t="s">
        <v>410</v>
      </c>
      <c r="C253">
        <v>72.400000000000006</v>
      </c>
      <c r="D253">
        <v>71.7</v>
      </c>
      <c r="E253">
        <v>77</v>
      </c>
      <c r="F253">
        <v>66.599999999999994</v>
      </c>
      <c r="G253">
        <v>75.7</v>
      </c>
      <c r="H253" t="s">
        <v>310</v>
      </c>
      <c r="I253">
        <f>AVERAGE(Table_0__14[[#This Row],[Home]],Table_0__14[[#This Row],[Away]])</f>
        <v>71.150000000000006</v>
      </c>
    </row>
    <row r="254" spans="1:9" x14ac:dyDescent="0.25">
      <c r="A254">
        <v>253</v>
      </c>
      <c r="B254" t="s">
        <v>378</v>
      </c>
      <c r="C254">
        <v>72.5</v>
      </c>
      <c r="D254">
        <v>67.7</v>
      </c>
      <c r="E254">
        <v>72</v>
      </c>
      <c r="F254">
        <v>71.599999999999994</v>
      </c>
      <c r="G254">
        <v>73.2</v>
      </c>
      <c r="H254" t="s">
        <v>177</v>
      </c>
      <c r="I254">
        <f>AVERAGE(Table_0__14[[#This Row],[Home]],Table_0__14[[#This Row],[Away]])</f>
        <v>72.400000000000006</v>
      </c>
    </row>
    <row r="255" spans="1:9" x14ac:dyDescent="0.25">
      <c r="A255">
        <v>254</v>
      </c>
      <c r="B255" t="s">
        <v>130</v>
      </c>
      <c r="C255">
        <v>72.5</v>
      </c>
      <c r="D255">
        <v>77</v>
      </c>
      <c r="E255">
        <v>83</v>
      </c>
      <c r="F255">
        <v>69.7</v>
      </c>
      <c r="G255">
        <v>74.8</v>
      </c>
      <c r="H255" t="s">
        <v>69</v>
      </c>
      <c r="I255">
        <f>AVERAGE(Table_0__14[[#This Row],[Home]],Table_0__14[[#This Row],[Away]])</f>
        <v>72.25</v>
      </c>
    </row>
    <row r="256" spans="1:9" x14ac:dyDescent="0.25">
      <c r="A256">
        <v>255</v>
      </c>
      <c r="B256" t="s">
        <v>436</v>
      </c>
      <c r="C256">
        <v>72.599999999999994</v>
      </c>
      <c r="D256">
        <v>61.3</v>
      </c>
      <c r="E256">
        <v>75</v>
      </c>
      <c r="F256">
        <v>70.8</v>
      </c>
      <c r="G256">
        <v>73.8</v>
      </c>
      <c r="H256" t="s">
        <v>463</v>
      </c>
      <c r="I256">
        <f>AVERAGE(Table_0__14[[#This Row],[Home]],Table_0__14[[#This Row],[Away]])</f>
        <v>72.3</v>
      </c>
    </row>
    <row r="257" spans="1:9" x14ac:dyDescent="0.25">
      <c r="A257">
        <v>256</v>
      </c>
      <c r="B257" t="s">
        <v>70</v>
      </c>
      <c r="C257">
        <v>72.8</v>
      </c>
      <c r="D257">
        <v>67.3</v>
      </c>
      <c r="E257">
        <v>67</v>
      </c>
      <c r="F257">
        <v>70.8</v>
      </c>
      <c r="G257">
        <v>74.3</v>
      </c>
      <c r="H257" t="s">
        <v>192</v>
      </c>
      <c r="I257">
        <f>AVERAGE(Table_0__14[[#This Row],[Home]],Table_0__14[[#This Row],[Away]])</f>
        <v>72.55</v>
      </c>
    </row>
    <row r="258" spans="1:9" x14ac:dyDescent="0.25">
      <c r="A258">
        <v>257</v>
      </c>
      <c r="B258" t="s">
        <v>380</v>
      </c>
      <c r="C258">
        <v>72.8</v>
      </c>
      <c r="D258">
        <v>87.3</v>
      </c>
      <c r="E258">
        <v>99</v>
      </c>
      <c r="F258">
        <v>71.7</v>
      </c>
      <c r="G258">
        <v>73.7</v>
      </c>
      <c r="H258" t="s">
        <v>102</v>
      </c>
      <c r="I258">
        <f>AVERAGE(Table_0__14[[#This Row],[Home]],Table_0__14[[#This Row],[Away]])</f>
        <v>72.7</v>
      </c>
    </row>
    <row r="259" spans="1:9" x14ac:dyDescent="0.25">
      <c r="A259">
        <v>258</v>
      </c>
      <c r="B259" t="s">
        <v>165</v>
      </c>
      <c r="C259">
        <v>72.900000000000006</v>
      </c>
      <c r="D259">
        <v>75.7</v>
      </c>
      <c r="E259">
        <v>82</v>
      </c>
      <c r="F259">
        <v>70.900000000000006</v>
      </c>
      <c r="G259">
        <v>74.5</v>
      </c>
      <c r="H259" t="s">
        <v>228</v>
      </c>
      <c r="I259">
        <f>AVERAGE(Table_0__14[[#This Row],[Home]],Table_0__14[[#This Row],[Away]])</f>
        <v>72.7</v>
      </c>
    </row>
    <row r="260" spans="1:9" x14ac:dyDescent="0.25">
      <c r="A260">
        <v>259</v>
      </c>
      <c r="B260" t="s">
        <v>222</v>
      </c>
      <c r="C260">
        <v>73</v>
      </c>
      <c r="D260">
        <v>80.3</v>
      </c>
      <c r="E260">
        <v>77</v>
      </c>
      <c r="F260">
        <v>72.3</v>
      </c>
      <c r="G260">
        <v>73.5</v>
      </c>
      <c r="H260" t="s">
        <v>557</v>
      </c>
      <c r="I260">
        <f>AVERAGE(Table_0__14[[#This Row],[Home]],Table_0__14[[#This Row],[Away]])</f>
        <v>72.900000000000006</v>
      </c>
    </row>
    <row r="261" spans="1:9" x14ac:dyDescent="0.25">
      <c r="A261">
        <v>260</v>
      </c>
      <c r="B261" t="s">
        <v>404</v>
      </c>
      <c r="C261">
        <v>73.099999999999994</v>
      </c>
      <c r="D261">
        <v>78.7</v>
      </c>
      <c r="E261">
        <v>82</v>
      </c>
      <c r="F261">
        <v>74.099999999999994</v>
      </c>
      <c r="G261">
        <v>72.099999999999994</v>
      </c>
      <c r="H261" t="s">
        <v>115</v>
      </c>
      <c r="I261">
        <f>AVERAGE(Table_0__14[[#This Row],[Home]],Table_0__14[[#This Row],[Away]])</f>
        <v>73.099999999999994</v>
      </c>
    </row>
    <row r="262" spans="1:9" x14ac:dyDescent="0.25">
      <c r="A262">
        <v>261</v>
      </c>
      <c r="B262" t="s">
        <v>407</v>
      </c>
      <c r="C262">
        <v>73.099999999999994</v>
      </c>
      <c r="D262">
        <v>74.3</v>
      </c>
      <c r="E262">
        <v>74</v>
      </c>
      <c r="F262">
        <v>71.3</v>
      </c>
      <c r="G262">
        <v>74.5</v>
      </c>
      <c r="H262" t="s">
        <v>168</v>
      </c>
      <c r="I262">
        <f>AVERAGE(Table_0__14[[#This Row],[Home]],Table_0__14[[#This Row],[Away]])</f>
        <v>72.900000000000006</v>
      </c>
    </row>
    <row r="263" spans="1:9" x14ac:dyDescent="0.25">
      <c r="A263">
        <v>262</v>
      </c>
      <c r="B263" t="s">
        <v>268</v>
      </c>
      <c r="C263">
        <v>73.2</v>
      </c>
      <c r="D263">
        <v>78.7</v>
      </c>
      <c r="E263">
        <v>84</v>
      </c>
      <c r="F263">
        <v>71.099999999999994</v>
      </c>
      <c r="G263">
        <v>74.599999999999994</v>
      </c>
      <c r="H263" t="s">
        <v>324</v>
      </c>
      <c r="I263">
        <f>AVERAGE(Table_0__14[[#This Row],[Home]],Table_0__14[[#This Row],[Away]])</f>
        <v>72.849999999999994</v>
      </c>
    </row>
    <row r="264" spans="1:9" x14ac:dyDescent="0.25">
      <c r="A264">
        <v>263</v>
      </c>
      <c r="B264" t="s">
        <v>492</v>
      </c>
      <c r="C264">
        <v>73.3</v>
      </c>
      <c r="D264">
        <v>67.3</v>
      </c>
      <c r="E264">
        <v>69</v>
      </c>
      <c r="F264">
        <v>70.599999999999994</v>
      </c>
      <c r="G264">
        <v>76</v>
      </c>
      <c r="H264" t="s">
        <v>558</v>
      </c>
      <c r="I264">
        <f>AVERAGE(Table_0__14[[#This Row],[Home]],Table_0__14[[#This Row],[Away]])</f>
        <v>73.3</v>
      </c>
    </row>
    <row r="265" spans="1:9" x14ac:dyDescent="0.25">
      <c r="A265">
        <v>264</v>
      </c>
      <c r="B265" t="s">
        <v>460</v>
      </c>
      <c r="C265">
        <v>73.400000000000006</v>
      </c>
      <c r="D265">
        <v>87.3</v>
      </c>
      <c r="E265">
        <v>79</v>
      </c>
      <c r="F265">
        <v>71.400000000000006</v>
      </c>
      <c r="G265">
        <v>75.099999999999994</v>
      </c>
      <c r="H265" t="s">
        <v>556</v>
      </c>
      <c r="I265">
        <f>AVERAGE(Table_0__14[[#This Row],[Home]],Table_0__14[[#This Row],[Away]])</f>
        <v>73.25</v>
      </c>
    </row>
    <row r="266" spans="1:9" x14ac:dyDescent="0.25">
      <c r="A266">
        <v>265</v>
      </c>
      <c r="B266" t="s">
        <v>84</v>
      </c>
      <c r="C266">
        <v>73.400000000000006</v>
      </c>
      <c r="D266">
        <v>74.7</v>
      </c>
      <c r="E266">
        <v>68</v>
      </c>
      <c r="F266">
        <v>74.8</v>
      </c>
      <c r="G266">
        <v>72.900000000000006</v>
      </c>
      <c r="H266" t="s">
        <v>199</v>
      </c>
      <c r="I266">
        <f>AVERAGE(Table_0__14[[#This Row],[Home]],Table_0__14[[#This Row],[Away]])</f>
        <v>73.849999999999994</v>
      </c>
    </row>
    <row r="267" spans="1:9" x14ac:dyDescent="0.25">
      <c r="A267">
        <v>266</v>
      </c>
      <c r="B267" t="s">
        <v>198</v>
      </c>
      <c r="C267">
        <v>73.400000000000006</v>
      </c>
      <c r="D267">
        <v>76.3</v>
      </c>
      <c r="E267">
        <v>93</v>
      </c>
      <c r="F267">
        <v>69</v>
      </c>
      <c r="G267">
        <v>76.2</v>
      </c>
      <c r="H267" t="s">
        <v>559</v>
      </c>
      <c r="I267">
        <f>AVERAGE(Table_0__14[[#This Row],[Home]],Table_0__14[[#This Row],[Away]])</f>
        <v>72.599999999999994</v>
      </c>
    </row>
    <row r="268" spans="1:9" x14ac:dyDescent="0.25">
      <c r="A268">
        <v>267</v>
      </c>
      <c r="B268" t="s">
        <v>237</v>
      </c>
      <c r="C268">
        <v>73.5</v>
      </c>
      <c r="D268">
        <v>83.7</v>
      </c>
      <c r="E268">
        <v>78</v>
      </c>
      <c r="F268">
        <v>69.900000000000006</v>
      </c>
      <c r="G268">
        <v>76.3</v>
      </c>
      <c r="H268" t="s">
        <v>49</v>
      </c>
      <c r="I268">
        <f>AVERAGE(Table_0__14[[#This Row],[Home]],Table_0__14[[#This Row],[Away]])</f>
        <v>73.099999999999994</v>
      </c>
    </row>
    <row r="269" spans="1:9" x14ac:dyDescent="0.25">
      <c r="A269">
        <v>268</v>
      </c>
      <c r="B269" t="s">
        <v>373</v>
      </c>
      <c r="C269">
        <v>73.599999999999994</v>
      </c>
      <c r="D269">
        <v>77.3</v>
      </c>
      <c r="E269">
        <v>58</v>
      </c>
      <c r="F269">
        <v>69.5</v>
      </c>
      <c r="G269">
        <v>76.3</v>
      </c>
      <c r="H269" t="s">
        <v>170</v>
      </c>
      <c r="I269">
        <f>AVERAGE(Table_0__14[[#This Row],[Home]],Table_0__14[[#This Row],[Away]])</f>
        <v>72.900000000000006</v>
      </c>
    </row>
    <row r="270" spans="1:9" x14ac:dyDescent="0.25">
      <c r="A270">
        <v>268</v>
      </c>
      <c r="B270" t="s">
        <v>34</v>
      </c>
      <c r="C270">
        <v>73.599999999999994</v>
      </c>
      <c r="D270">
        <v>77.3</v>
      </c>
      <c r="E270">
        <v>70</v>
      </c>
      <c r="F270">
        <v>73.2</v>
      </c>
      <c r="G270">
        <v>73.8</v>
      </c>
      <c r="H270" t="s">
        <v>192</v>
      </c>
      <c r="I270">
        <f>AVERAGE(Table_0__14[[#This Row],[Home]],Table_0__14[[#This Row],[Away]])</f>
        <v>73.5</v>
      </c>
    </row>
    <row r="271" spans="1:9" x14ac:dyDescent="0.25">
      <c r="A271">
        <v>270</v>
      </c>
      <c r="B271" t="s">
        <v>255</v>
      </c>
      <c r="C271">
        <v>73.599999999999994</v>
      </c>
      <c r="D271">
        <v>67.7</v>
      </c>
      <c r="E271">
        <v>86</v>
      </c>
      <c r="F271">
        <v>71.099999999999994</v>
      </c>
      <c r="G271">
        <v>75.400000000000006</v>
      </c>
      <c r="H271" t="s">
        <v>145</v>
      </c>
      <c r="I271">
        <f>AVERAGE(Table_0__14[[#This Row],[Home]],Table_0__14[[#This Row],[Away]])</f>
        <v>73.25</v>
      </c>
    </row>
    <row r="272" spans="1:9" x14ac:dyDescent="0.25">
      <c r="A272">
        <v>271</v>
      </c>
      <c r="B272" t="s">
        <v>442</v>
      </c>
      <c r="C272">
        <v>73.599999999999994</v>
      </c>
      <c r="D272">
        <v>83.7</v>
      </c>
      <c r="E272">
        <v>86</v>
      </c>
      <c r="F272">
        <v>73.5</v>
      </c>
      <c r="G272">
        <v>73.8</v>
      </c>
      <c r="H272" t="s">
        <v>119</v>
      </c>
      <c r="I272">
        <f>AVERAGE(Table_0__14[[#This Row],[Home]],Table_0__14[[#This Row],[Away]])</f>
        <v>73.650000000000006</v>
      </c>
    </row>
    <row r="273" spans="1:9" x14ac:dyDescent="0.25">
      <c r="A273">
        <v>271</v>
      </c>
      <c r="B273" t="s">
        <v>441</v>
      </c>
      <c r="C273">
        <v>73.599999999999994</v>
      </c>
      <c r="D273">
        <v>71.3</v>
      </c>
      <c r="E273">
        <v>74</v>
      </c>
      <c r="F273">
        <v>69.400000000000006</v>
      </c>
      <c r="G273">
        <v>75.599999999999994</v>
      </c>
      <c r="H273" t="s">
        <v>560</v>
      </c>
      <c r="I273">
        <f>AVERAGE(Table_0__14[[#This Row],[Home]],Table_0__14[[#This Row],[Away]])</f>
        <v>72.5</v>
      </c>
    </row>
    <row r="274" spans="1:9" x14ac:dyDescent="0.25">
      <c r="A274">
        <v>273</v>
      </c>
      <c r="B274" t="s">
        <v>208</v>
      </c>
      <c r="C274">
        <v>73.7</v>
      </c>
      <c r="D274">
        <v>61.7</v>
      </c>
      <c r="E274">
        <v>68</v>
      </c>
      <c r="F274">
        <v>69.3</v>
      </c>
      <c r="G274">
        <v>78.599999999999994</v>
      </c>
      <c r="H274" t="s">
        <v>360</v>
      </c>
      <c r="I274">
        <f>AVERAGE(Table_0__14[[#This Row],[Home]],Table_0__14[[#This Row],[Away]])</f>
        <v>73.949999999999989</v>
      </c>
    </row>
    <row r="275" spans="1:9" x14ac:dyDescent="0.25">
      <c r="A275">
        <v>274</v>
      </c>
      <c r="B275" t="s">
        <v>295</v>
      </c>
      <c r="C275">
        <v>73.7</v>
      </c>
      <c r="D275">
        <v>74.7</v>
      </c>
      <c r="E275">
        <v>79</v>
      </c>
      <c r="F275">
        <v>72.3</v>
      </c>
      <c r="G275">
        <v>74.599999999999994</v>
      </c>
      <c r="H275" t="s">
        <v>324</v>
      </c>
      <c r="I275">
        <f>AVERAGE(Table_0__14[[#This Row],[Home]],Table_0__14[[#This Row],[Away]])</f>
        <v>73.449999999999989</v>
      </c>
    </row>
    <row r="276" spans="1:9" x14ac:dyDescent="0.25">
      <c r="A276">
        <v>275</v>
      </c>
      <c r="B276" t="s">
        <v>249</v>
      </c>
      <c r="C276">
        <v>73.7</v>
      </c>
      <c r="D276">
        <v>68.3</v>
      </c>
      <c r="E276">
        <v>78</v>
      </c>
      <c r="F276">
        <v>70.7</v>
      </c>
      <c r="G276">
        <v>75.599999999999994</v>
      </c>
      <c r="H276" t="s">
        <v>102</v>
      </c>
      <c r="I276">
        <f>AVERAGE(Table_0__14[[#This Row],[Home]],Table_0__14[[#This Row],[Away]])</f>
        <v>73.150000000000006</v>
      </c>
    </row>
    <row r="277" spans="1:9" x14ac:dyDescent="0.25">
      <c r="A277">
        <v>276</v>
      </c>
      <c r="B277" t="s">
        <v>512</v>
      </c>
      <c r="C277">
        <v>73.8</v>
      </c>
      <c r="D277">
        <v>80</v>
      </c>
      <c r="E277">
        <v>75</v>
      </c>
      <c r="F277">
        <v>70.099999999999994</v>
      </c>
      <c r="G277">
        <v>76.5</v>
      </c>
      <c r="H277" t="s">
        <v>538</v>
      </c>
      <c r="I277">
        <f>AVERAGE(Table_0__14[[#This Row],[Home]],Table_0__14[[#This Row],[Away]])</f>
        <v>73.3</v>
      </c>
    </row>
    <row r="278" spans="1:9" x14ac:dyDescent="0.25">
      <c r="A278">
        <v>277</v>
      </c>
      <c r="B278" t="s">
        <v>464</v>
      </c>
      <c r="C278">
        <v>73.900000000000006</v>
      </c>
      <c r="D278">
        <v>65.7</v>
      </c>
      <c r="E278">
        <v>67</v>
      </c>
      <c r="F278">
        <v>68.5</v>
      </c>
      <c r="G278">
        <v>79.3</v>
      </c>
      <c r="H278" t="s">
        <v>300</v>
      </c>
      <c r="I278">
        <f>AVERAGE(Table_0__14[[#This Row],[Home]],Table_0__14[[#This Row],[Away]])</f>
        <v>73.900000000000006</v>
      </c>
    </row>
    <row r="279" spans="1:9" x14ac:dyDescent="0.25">
      <c r="A279">
        <v>278</v>
      </c>
      <c r="B279" t="s">
        <v>60</v>
      </c>
      <c r="C279">
        <v>74</v>
      </c>
      <c r="D279">
        <v>68.3</v>
      </c>
      <c r="E279">
        <v>93</v>
      </c>
      <c r="F279">
        <v>66.599999999999994</v>
      </c>
      <c r="G279">
        <v>80.099999999999994</v>
      </c>
      <c r="H279" t="s">
        <v>560</v>
      </c>
      <c r="I279">
        <f>AVERAGE(Table_0__14[[#This Row],[Home]],Table_0__14[[#This Row],[Away]])</f>
        <v>73.349999999999994</v>
      </c>
    </row>
    <row r="280" spans="1:9" x14ac:dyDescent="0.25">
      <c r="A280">
        <v>279</v>
      </c>
      <c r="B280" t="s">
        <v>157</v>
      </c>
      <c r="C280">
        <v>74.099999999999994</v>
      </c>
      <c r="D280">
        <v>64.7</v>
      </c>
      <c r="E280">
        <v>65</v>
      </c>
      <c r="F280">
        <v>70</v>
      </c>
      <c r="G280">
        <v>77</v>
      </c>
      <c r="H280" t="s">
        <v>545</v>
      </c>
      <c r="I280">
        <f>AVERAGE(Table_0__14[[#This Row],[Home]],Table_0__14[[#This Row],[Away]])</f>
        <v>73.5</v>
      </c>
    </row>
    <row r="281" spans="1:9" x14ac:dyDescent="0.25">
      <c r="A281">
        <v>280</v>
      </c>
      <c r="B281" t="s">
        <v>252</v>
      </c>
      <c r="C281">
        <v>74.099999999999994</v>
      </c>
      <c r="D281">
        <v>74</v>
      </c>
      <c r="E281">
        <v>71</v>
      </c>
      <c r="F281">
        <v>73.7</v>
      </c>
      <c r="G281">
        <v>74.400000000000006</v>
      </c>
      <c r="H281" t="s">
        <v>265</v>
      </c>
      <c r="I281">
        <f>AVERAGE(Table_0__14[[#This Row],[Home]],Table_0__14[[#This Row],[Away]])</f>
        <v>74.050000000000011</v>
      </c>
    </row>
    <row r="282" spans="1:9" x14ac:dyDescent="0.25">
      <c r="A282">
        <v>281</v>
      </c>
      <c r="B282" t="s">
        <v>514</v>
      </c>
      <c r="C282">
        <v>74.099999999999994</v>
      </c>
      <c r="D282">
        <v>67.3</v>
      </c>
      <c r="E282">
        <v>78</v>
      </c>
      <c r="F282">
        <v>71.3</v>
      </c>
      <c r="G282">
        <v>75.599999999999994</v>
      </c>
      <c r="H282" t="s">
        <v>91</v>
      </c>
      <c r="I282">
        <f>AVERAGE(Table_0__14[[#This Row],[Home]],Table_0__14[[#This Row],[Away]])</f>
        <v>73.449999999999989</v>
      </c>
    </row>
    <row r="283" spans="1:9" x14ac:dyDescent="0.25">
      <c r="A283">
        <v>282</v>
      </c>
      <c r="B283" t="s">
        <v>28</v>
      </c>
      <c r="C283">
        <v>74.2</v>
      </c>
      <c r="D283">
        <v>74.7</v>
      </c>
      <c r="E283">
        <v>66</v>
      </c>
      <c r="F283">
        <v>71.599999999999994</v>
      </c>
      <c r="G283">
        <v>77.900000000000006</v>
      </c>
      <c r="H283" t="s">
        <v>115</v>
      </c>
      <c r="I283">
        <f>AVERAGE(Table_0__14[[#This Row],[Home]],Table_0__14[[#This Row],[Away]])</f>
        <v>74.75</v>
      </c>
    </row>
    <row r="284" spans="1:9" x14ac:dyDescent="0.25">
      <c r="A284">
        <v>283</v>
      </c>
      <c r="B284" t="s">
        <v>388</v>
      </c>
      <c r="C284">
        <v>74.2</v>
      </c>
      <c r="D284">
        <v>75</v>
      </c>
      <c r="E284">
        <v>82</v>
      </c>
      <c r="F284">
        <v>72.2</v>
      </c>
      <c r="G284">
        <v>75.400000000000006</v>
      </c>
      <c r="H284" t="s">
        <v>69</v>
      </c>
      <c r="I284">
        <f>AVERAGE(Table_0__14[[#This Row],[Home]],Table_0__14[[#This Row],[Away]])</f>
        <v>73.800000000000011</v>
      </c>
    </row>
    <row r="285" spans="1:9" x14ac:dyDescent="0.25">
      <c r="A285">
        <v>284</v>
      </c>
      <c r="B285" t="s">
        <v>290</v>
      </c>
      <c r="C285">
        <v>74.3</v>
      </c>
      <c r="D285">
        <v>66.3</v>
      </c>
      <c r="E285">
        <v>73</v>
      </c>
      <c r="F285">
        <v>78.099999999999994</v>
      </c>
      <c r="G285">
        <v>71.8</v>
      </c>
      <c r="H285" t="s">
        <v>562</v>
      </c>
      <c r="I285">
        <f>AVERAGE(Table_0__14[[#This Row],[Home]],Table_0__14[[#This Row],[Away]])</f>
        <v>74.949999999999989</v>
      </c>
    </row>
    <row r="286" spans="1:9" x14ac:dyDescent="0.25">
      <c r="A286">
        <v>285</v>
      </c>
      <c r="B286" t="s">
        <v>10</v>
      </c>
      <c r="C286">
        <v>74.3</v>
      </c>
      <c r="D286">
        <v>65</v>
      </c>
      <c r="E286">
        <v>66</v>
      </c>
      <c r="F286">
        <v>67.8</v>
      </c>
      <c r="G286">
        <v>78</v>
      </c>
      <c r="H286" t="s">
        <v>364</v>
      </c>
      <c r="I286">
        <f>AVERAGE(Table_0__14[[#This Row],[Home]],Table_0__14[[#This Row],[Away]])</f>
        <v>72.900000000000006</v>
      </c>
    </row>
    <row r="287" spans="1:9" x14ac:dyDescent="0.25">
      <c r="A287">
        <v>286</v>
      </c>
      <c r="B287" t="s">
        <v>333</v>
      </c>
      <c r="C287">
        <v>74.3</v>
      </c>
      <c r="D287">
        <v>76</v>
      </c>
      <c r="E287">
        <v>85</v>
      </c>
      <c r="F287">
        <v>74.400000000000006</v>
      </c>
      <c r="G287">
        <v>74.3</v>
      </c>
      <c r="H287" t="s">
        <v>41</v>
      </c>
      <c r="I287">
        <f>AVERAGE(Table_0__14[[#This Row],[Home]],Table_0__14[[#This Row],[Away]])</f>
        <v>74.349999999999994</v>
      </c>
    </row>
    <row r="288" spans="1:9" x14ac:dyDescent="0.25">
      <c r="A288">
        <v>287</v>
      </c>
      <c r="B288" t="s">
        <v>135</v>
      </c>
      <c r="C288">
        <v>74.3</v>
      </c>
      <c r="D288">
        <v>78</v>
      </c>
      <c r="E288">
        <v>82</v>
      </c>
      <c r="F288">
        <v>72.3</v>
      </c>
      <c r="G288">
        <v>75.8</v>
      </c>
      <c r="H288" t="s">
        <v>495</v>
      </c>
      <c r="I288">
        <f>AVERAGE(Table_0__14[[#This Row],[Home]],Table_0__14[[#This Row],[Away]])</f>
        <v>74.05</v>
      </c>
    </row>
    <row r="289" spans="1:9" x14ac:dyDescent="0.25">
      <c r="A289">
        <v>288</v>
      </c>
      <c r="B289" t="s">
        <v>497</v>
      </c>
      <c r="C289">
        <v>74.400000000000006</v>
      </c>
      <c r="D289">
        <v>68.3</v>
      </c>
      <c r="E289">
        <v>69</v>
      </c>
      <c r="F289">
        <v>73.8</v>
      </c>
      <c r="G289">
        <v>74.8</v>
      </c>
      <c r="H289" t="s">
        <v>564</v>
      </c>
      <c r="I289">
        <f>AVERAGE(Table_0__14[[#This Row],[Home]],Table_0__14[[#This Row],[Away]])</f>
        <v>74.3</v>
      </c>
    </row>
    <row r="290" spans="1:9" x14ac:dyDescent="0.25">
      <c r="A290">
        <v>289</v>
      </c>
      <c r="B290" t="s">
        <v>315</v>
      </c>
      <c r="C290">
        <v>74.400000000000006</v>
      </c>
      <c r="D290">
        <v>73</v>
      </c>
      <c r="E290">
        <v>80</v>
      </c>
      <c r="F290">
        <v>77</v>
      </c>
      <c r="G290">
        <v>72.900000000000006</v>
      </c>
      <c r="H290" t="s">
        <v>561</v>
      </c>
      <c r="I290">
        <f>AVERAGE(Table_0__14[[#This Row],[Home]],Table_0__14[[#This Row],[Away]])</f>
        <v>74.95</v>
      </c>
    </row>
    <row r="291" spans="1:9" x14ac:dyDescent="0.25">
      <c r="A291">
        <v>290</v>
      </c>
      <c r="B291" t="s">
        <v>162</v>
      </c>
      <c r="C291">
        <v>74.400000000000006</v>
      </c>
      <c r="D291">
        <v>68.3</v>
      </c>
      <c r="E291">
        <v>71</v>
      </c>
      <c r="F291">
        <v>71.400000000000006</v>
      </c>
      <c r="G291">
        <v>76.5</v>
      </c>
      <c r="H291" t="s">
        <v>71</v>
      </c>
      <c r="I291">
        <f>AVERAGE(Table_0__14[[#This Row],[Home]],Table_0__14[[#This Row],[Away]])</f>
        <v>73.95</v>
      </c>
    </row>
    <row r="292" spans="1:9" x14ac:dyDescent="0.25">
      <c r="A292">
        <v>291</v>
      </c>
      <c r="B292" t="s">
        <v>66</v>
      </c>
      <c r="C292">
        <v>74.400000000000006</v>
      </c>
      <c r="D292">
        <v>81</v>
      </c>
      <c r="E292">
        <v>92</v>
      </c>
      <c r="F292">
        <v>75.599999999999994</v>
      </c>
      <c r="G292">
        <v>73.7</v>
      </c>
      <c r="H292" t="s">
        <v>126</v>
      </c>
      <c r="I292">
        <f>AVERAGE(Table_0__14[[#This Row],[Home]],Table_0__14[[#This Row],[Away]])</f>
        <v>74.650000000000006</v>
      </c>
    </row>
    <row r="293" spans="1:9" x14ac:dyDescent="0.25">
      <c r="A293">
        <v>292</v>
      </c>
      <c r="B293" t="s">
        <v>292</v>
      </c>
      <c r="C293">
        <v>74.5</v>
      </c>
      <c r="D293">
        <v>73</v>
      </c>
      <c r="E293">
        <v>70</v>
      </c>
      <c r="F293">
        <v>71.7</v>
      </c>
      <c r="G293">
        <v>75.599999999999994</v>
      </c>
      <c r="H293" t="s">
        <v>552</v>
      </c>
      <c r="I293">
        <f>AVERAGE(Table_0__14[[#This Row],[Home]],Table_0__14[[#This Row],[Away]])</f>
        <v>73.650000000000006</v>
      </c>
    </row>
    <row r="294" spans="1:9" x14ac:dyDescent="0.25">
      <c r="A294">
        <v>293</v>
      </c>
      <c r="B294" t="s">
        <v>88</v>
      </c>
      <c r="C294">
        <v>74.7</v>
      </c>
      <c r="D294">
        <v>81.3</v>
      </c>
      <c r="E294">
        <v>84</v>
      </c>
      <c r="F294">
        <v>71.400000000000006</v>
      </c>
      <c r="G294">
        <v>78.400000000000006</v>
      </c>
      <c r="H294" t="s">
        <v>343</v>
      </c>
      <c r="I294">
        <f>AVERAGE(Table_0__14[[#This Row],[Home]],Table_0__14[[#This Row],[Away]])</f>
        <v>74.900000000000006</v>
      </c>
    </row>
    <row r="295" spans="1:9" x14ac:dyDescent="0.25">
      <c r="A295">
        <v>294</v>
      </c>
      <c r="B295" t="s">
        <v>403</v>
      </c>
      <c r="C295">
        <v>74.7</v>
      </c>
      <c r="D295">
        <v>67.3</v>
      </c>
      <c r="E295">
        <v>72</v>
      </c>
      <c r="F295">
        <v>71.7</v>
      </c>
      <c r="G295">
        <v>75.900000000000006</v>
      </c>
      <c r="H295" t="s">
        <v>546</v>
      </c>
      <c r="I295">
        <f>AVERAGE(Table_0__14[[#This Row],[Home]],Table_0__14[[#This Row],[Away]])</f>
        <v>73.800000000000011</v>
      </c>
    </row>
    <row r="296" spans="1:9" x14ac:dyDescent="0.25">
      <c r="A296">
        <v>295</v>
      </c>
      <c r="B296" t="s">
        <v>263</v>
      </c>
      <c r="C296">
        <v>74.8</v>
      </c>
      <c r="D296">
        <v>79.7</v>
      </c>
      <c r="E296">
        <v>82</v>
      </c>
      <c r="F296">
        <v>75.3</v>
      </c>
      <c r="G296">
        <v>74.5</v>
      </c>
      <c r="H296" t="s">
        <v>563</v>
      </c>
      <c r="I296">
        <f>AVERAGE(Table_0__14[[#This Row],[Home]],Table_0__14[[#This Row],[Away]])</f>
        <v>74.900000000000006</v>
      </c>
    </row>
    <row r="297" spans="1:9" x14ac:dyDescent="0.25">
      <c r="A297">
        <v>296</v>
      </c>
      <c r="B297" t="s">
        <v>445</v>
      </c>
      <c r="C297">
        <v>74.8</v>
      </c>
      <c r="D297">
        <v>75</v>
      </c>
      <c r="E297">
        <v>78</v>
      </c>
      <c r="F297">
        <v>74.5</v>
      </c>
      <c r="G297">
        <v>75.099999999999994</v>
      </c>
      <c r="H297" t="s">
        <v>364</v>
      </c>
      <c r="I297">
        <f>AVERAGE(Table_0__14[[#This Row],[Home]],Table_0__14[[#This Row],[Away]])</f>
        <v>74.8</v>
      </c>
    </row>
    <row r="298" spans="1:9" x14ac:dyDescent="0.25">
      <c r="A298">
        <v>297</v>
      </c>
      <c r="B298" t="s">
        <v>408</v>
      </c>
      <c r="C298">
        <v>74.900000000000006</v>
      </c>
      <c r="D298">
        <v>75.3</v>
      </c>
      <c r="E298">
        <v>88</v>
      </c>
      <c r="F298">
        <v>70.3</v>
      </c>
      <c r="G298">
        <v>78.400000000000006</v>
      </c>
      <c r="H298" t="s">
        <v>133</v>
      </c>
      <c r="I298">
        <f>AVERAGE(Table_0__14[[#This Row],[Home]],Table_0__14[[#This Row],[Away]])</f>
        <v>74.349999999999994</v>
      </c>
    </row>
    <row r="299" spans="1:9" x14ac:dyDescent="0.25">
      <c r="A299">
        <v>298</v>
      </c>
      <c r="B299" t="s">
        <v>62</v>
      </c>
      <c r="C299">
        <v>75.099999999999994</v>
      </c>
      <c r="D299">
        <v>73.3</v>
      </c>
      <c r="E299">
        <v>88</v>
      </c>
      <c r="F299">
        <v>74.599999999999994</v>
      </c>
      <c r="G299">
        <v>75.5</v>
      </c>
      <c r="H299" t="s">
        <v>141</v>
      </c>
      <c r="I299">
        <f>AVERAGE(Table_0__14[[#This Row],[Home]],Table_0__14[[#This Row],[Away]])</f>
        <v>75.05</v>
      </c>
    </row>
    <row r="300" spans="1:9" x14ac:dyDescent="0.25">
      <c r="A300">
        <v>299</v>
      </c>
      <c r="B300" t="s">
        <v>221</v>
      </c>
      <c r="C300">
        <v>75.099999999999994</v>
      </c>
      <c r="D300">
        <v>85.7</v>
      </c>
      <c r="E300">
        <v>95</v>
      </c>
      <c r="F300">
        <v>72.8</v>
      </c>
      <c r="G300">
        <v>77.3</v>
      </c>
      <c r="H300" t="s">
        <v>168</v>
      </c>
      <c r="I300">
        <f>AVERAGE(Table_0__14[[#This Row],[Home]],Table_0__14[[#This Row],[Away]])</f>
        <v>75.05</v>
      </c>
    </row>
    <row r="301" spans="1:9" x14ac:dyDescent="0.25">
      <c r="A301">
        <v>300</v>
      </c>
      <c r="B301" t="s">
        <v>488</v>
      </c>
      <c r="C301">
        <v>75.2</v>
      </c>
      <c r="D301">
        <v>71</v>
      </c>
      <c r="E301">
        <v>68</v>
      </c>
      <c r="F301">
        <v>74.8</v>
      </c>
      <c r="G301">
        <v>75.400000000000006</v>
      </c>
      <c r="H301" t="s">
        <v>154</v>
      </c>
      <c r="I301">
        <f>AVERAGE(Table_0__14[[#This Row],[Home]],Table_0__14[[#This Row],[Away]])</f>
        <v>75.099999999999994</v>
      </c>
    </row>
    <row r="302" spans="1:9" x14ac:dyDescent="0.25">
      <c r="A302">
        <v>301</v>
      </c>
      <c r="B302" t="s">
        <v>155</v>
      </c>
      <c r="C302">
        <v>75.2</v>
      </c>
      <c r="D302">
        <v>65.7</v>
      </c>
      <c r="E302">
        <v>78</v>
      </c>
      <c r="F302">
        <v>70.7</v>
      </c>
      <c r="G302">
        <v>79.5</v>
      </c>
      <c r="H302" t="s">
        <v>69</v>
      </c>
      <c r="I302">
        <f>AVERAGE(Table_0__14[[#This Row],[Home]],Table_0__14[[#This Row],[Away]])</f>
        <v>75.099999999999994</v>
      </c>
    </row>
    <row r="303" spans="1:9" x14ac:dyDescent="0.25">
      <c r="A303">
        <v>302</v>
      </c>
      <c r="B303" t="s">
        <v>108</v>
      </c>
      <c r="C303">
        <v>75.3</v>
      </c>
      <c r="D303">
        <v>75.3</v>
      </c>
      <c r="E303">
        <v>83</v>
      </c>
      <c r="F303">
        <v>78.3</v>
      </c>
      <c r="G303">
        <v>73.900000000000006</v>
      </c>
      <c r="H303" t="s">
        <v>19</v>
      </c>
      <c r="I303">
        <f>AVERAGE(Table_0__14[[#This Row],[Home]],Table_0__14[[#This Row],[Away]])</f>
        <v>76.099999999999994</v>
      </c>
    </row>
    <row r="304" spans="1:9" x14ac:dyDescent="0.25">
      <c r="A304">
        <v>303</v>
      </c>
      <c r="B304" t="s">
        <v>298</v>
      </c>
      <c r="C304">
        <v>75.3</v>
      </c>
      <c r="D304">
        <v>78.7</v>
      </c>
      <c r="E304">
        <v>83</v>
      </c>
      <c r="F304">
        <v>74.5</v>
      </c>
      <c r="G304">
        <v>75.8</v>
      </c>
      <c r="H304" t="s">
        <v>310</v>
      </c>
      <c r="I304">
        <f>AVERAGE(Table_0__14[[#This Row],[Home]],Table_0__14[[#This Row],[Away]])</f>
        <v>75.150000000000006</v>
      </c>
    </row>
    <row r="305" spans="1:9" x14ac:dyDescent="0.25">
      <c r="A305">
        <v>304</v>
      </c>
      <c r="B305" t="s">
        <v>328</v>
      </c>
      <c r="C305">
        <v>75.400000000000006</v>
      </c>
      <c r="D305">
        <v>81.3</v>
      </c>
      <c r="E305">
        <v>81</v>
      </c>
      <c r="F305">
        <v>70</v>
      </c>
      <c r="G305">
        <v>79.400000000000006</v>
      </c>
      <c r="H305" t="s">
        <v>306</v>
      </c>
      <c r="I305">
        <f>AVERAGE(Table_0__14[[#This Row],[Home]],Table_0__14[[#This Row],[Away]])</f>
        <v>74.7</v>
      </c>
    </row>
    <row r="306" spans="1:9" x14ac:dyDescent="0.25">
      <c r="A306">
        <v>305</v>
      </c>
      <c r="B306" t="s">
        <v>469</v>
      </c>
      <c r="C306">
        <v>75.400000000000006</v>
      </c>
      <c r="D306">
        <v>69.3</v>
      </c>
      <c r="E306">
        <v>69</v>
      </c>
      <c r="F306">
        <v>76.099999999999994</v>
      </c>
      <c r="G306">
        <v>74.900000000000006</v>
      </c>
      <c r="H306" t="s">
        <v>244</v>
      </c>
      <c r="I306">
        <f>AVERAGE(Table_0__14[[#This Row],[Home]],Table_0__14[[#This Row],[Away]])</f>
        <v>75.5</v>
      </c>
    </row>
    <row r="307" spans="1:9" x14ac:dyDescent="0.25">
      <c r="A307">
        <v>306</v>
      </c>
      <c r="B307" t="s">
        <v>367</v>
      </c>
      <c r="C307">
        <v>75.5</v>
      </c>
      <c r="D307">
        <v>75.7</v>
      </c>
      <c r="E307">
        <v>83</v>
      </c>
      <c r="F307">
        <v>72.400000000000006</v>
      </c>
      <c r="G307">
        <v>77.7</v>
      </c>
      <c r="H307" t="s">
        <v>563</v>
      </c>
      <c r="I307">
        <f>AVERAGE(Table_0__14[[#This Row],[Home]],Table_0__14[[#This Row],[Away]])</f>
        <v>75.050000000000011</v>
      </c>
    </row>
    <row r="308" spans="1:9" x14ac:dyDescent="0.25">
      <c r="A308">
        <v>307</v>
      </c>
      <c r="B308" t="s">
        <v>205</v>
      </c>
      <c r="C308">
        <v>75.5</v>
      </c>
      <c r="D308">
        <v>81.3</v>
      </c>
      <c r="E308">
        <v>67</v>
      </c>
      <c r="F308">
        <v>71.3</v>
      </c>
      <c r="G308">
        <v>77.400000000000006</v>
      </c>
      <c r="H308" t="s">
        <v>39</v>
      </c>
      <c r="I308">
        <f>AVERAGE(Table_0__14[[#This Row],[Home]],Table_0__14[[#This Row],[Away]])</f>
        <v>74.349999999999994</v>
      </c>
    </row>
    <row r="309" spans="1:9" x14ac:dyDescent="0.25">
      <c r="A309">
        <v>308</v>
      </c>
      <c r="B309" t="s">
        <v>351</v>
      </c>
      <c r="C309">
        <v>75.599999999999994</v>
      </c>
      <c r="D309">
        <v>74</v>
      </c>
      <c r="E309">
        <v>75</v>
      </c>
      <c r="F309">
        <v>71</v>
      </c>
      <c r="G309">
        <v>78.599999999999994</v>
      </c>
      <c r="H309" t="s">
        <v>158</v>
      </c>
      <c r="I309">
        <f>AVERAGE(Table_0__14[[#This Row],[Home]],Table_0__14[[#This Row],[Away]])</f>
        <v>74.8</v>
      </c>
    </row>
    <row r="310" spans="1:9" x14ac:dyDescent="0.25">
      <c r="A310">
        <v>309</v>
      </c>
      <c r="B310" t="s">
        <v>181</v>
      </c>
      <c r="C310">
        <v>75.599999999999994</v>
      </c>
      <c r="D310">
        <v>86.7</v>
      </c>
      <c r="E310">
        <v>70</v>
      </c>
      <c r="F310">
        <v>73.2</v>
      </c>
      <c r="G310">
        <v>78.3</v>
      </c>
      <c r="H310" t="s">
        <v>124</v>
      </c>
      <c r="I310">
        <f>AVERAGE(Table_0__14[[#This Row],[Home]],Table_0__14[[#This Row],[Away]])</f>
        <v>75.75</v>
      </c>
    </row>
    <row r="311" spans="1:9" x14ac:dyDescent="0.25">
      <c r="A311">
        <v>310</v>
      </c>
      <c r="B311" t="s">
        <v>515</v>
      </c>
      <c r="C311">
        <v>75.8</v>
      </c>
      <c r="D311">
        <v>72.3</v>
      </c>
      <c r="E311">
        <v>74</v>
      </c>
      <c r="F311">
        <v>66.900000000000006</v>
      </c>
      <c r="G311">
        <v>81.8</v>
      </c>
      <c r="H311" t="s">
        <v>565</v>
      </c>
      <c r="I311">
        <f>AVERAGE(Table_0__14[[#This Row],[Home]],Table_0__14[[#This Row],[Away]])</f>
        <v>74.349999999999994</v>
      </c>
    </row>
    <row r="312" spans="1:9" x14ac:dyDescent="0.25">
      <c r="A312">
        <v>311</v>
      </c>
      <c r="B312" t="s">
        <v>496</v>
      </c>
      <c r="C312">
        <v>75.900000000000006</v>
      </c>
      <c r="D312">
        <v>73.3</v>
      </c>
      <c r="E312">
        <v>86</v>
      </c>
      <c r="F312">
        <v>76</v>
      </c>
      <c r="G312">
        <v>75.900000000000006</v>
      </c>
      <c r="H312" t="s">
        <v>426</v>
      </c>
      <c r="I312">
        <f>AVERAGE(Table_0__14[[#This Row],[Home]],Table_0__14[[#This Row],[Away]])</f>
        <v>75.95</v>
      </c>
    </row>
    <row r="313" spans="1:9" x14ac:dyDescent="0.25">
      <c r="A313">
        <v>312</v>
      </c>
      <c r="B313" t="s">
        <v>153</v>
      </c>
      <c r="C313">
        <v>76</v>
      </c>
      <c r="D313">
        <v>69.7</v>
      </c>
      <c r="E313">
        <v>85</v>
      </c>
      <c r="F313">
        <v>73.900000000000006</v>
      </c>
      <c r="G313">
        <v>77.900000000000006</v>
      </c>
      <c r="H313" t="s">
        <v>154</v>
      </c>
      <c r="I313">
        <f>AVERAGE(Table_0__14[[#This Row],[Home]],Table_0__14[[#This Row],[Away]])</f>
        <v>75.900000000000006</v>
      </c>
    </row>
    <row r="314" spans="1:9" x14ac:dyDescent="0.25">
      <c r="A314">
        <v>313</v>
      </c>
      <c r="B314" t="s">
        <v>245</v>
      </c>
      <c r="C314">
        <v>76</v>
      </c>
      <c r="D314">
        <v>71.7</v>
      </c>
      <c r="E314">
        <v>82</v>
      </c>
      <c r="F314">
        <v>72.7</v>
      </c>
      <c r="G314">
        <v>78.400000000000006</v>
      </c>
      <c r="H314" t="s">
        <v>93</v>
      </c>
      <c r="I314">
        <f>AVERAGE(Table_0__14[[#This Row],[Home]],Table_0__14[[#This Row],[Away]])</f>
        <v>75.550000000000011</v>
      </c>
    </row>
    <row r="315" spans="1:9" x14ac:dyDescent="0.25">
      <c r="A315">
        <v>314</v>
      </c>
      <c r="B315" t="s">
        <v>353</v>
      </c>
      <c r="C315">
        <v>76.099999999999994</v>
      </c>
      <c r="D315">
        <v>74.3</v>
      </c>
      <c r="E315">
        <v>70</v>
      </c>
      <c r="F315">
        <v>71.400000000000006</v>
      </c>
      <c r="G315">
        <v>79.8</v>
      </c>
      <c r="H315" t="s">
        <v>59</v>
      </c>
      <c r="I315">
        <f>AVERAGE(Table_0__14[[#This Row],[Home]],Table_0__14[[#This Row],[Away]])</f>
        <v>75.599999999999994</v>
      </c>
    </row>
    <row r="316" spans="1:9" x14ac:dyDescent="0.25">
      <c r="A316">
        <v>315</v>
      </c>
      <c r="B316" t="s">
        <v>77</v>
      </c>
      <c r="C316">
        <v>76.2</v>
      </c>
      <c r="D316">
        <v>68.7</v>
      </c>
      <c r="E316">
        <v>77</v>
      </c>
      <c r="F316">
        <v>73.400000000000006</v>
      </c>
      <c r="G316">
        <v>78.2</v>
      </c>
      <c r="H316" t="s">
        <v>39</v>
      </c>
      <c r="I316">
        <f>AVERAGE(Table_0__14[[#This Row],[Home]],Table_0__14[[#This Row],[Away]])</f>
        <v>75.800000000000011</v>
      </c>
    </row>
    <row r="317" spans="1:9" x14ac:dyDescent="0.25">
      <c r="A317">
        <v>316</v>
      </c>
      <c r="B317" t="s">
        <v>444</v>
      </c>
      <c r="C317">
        <v>76.3</v>
      </c>
      <c r="D317">
        <v>63.7</v>
      </c>
      <c r="E317">
        <v>64</v>
      </c>
      <c r="F317">
        <v>72.400000000000006</v>
      </c>
      <c r="G317">
        <v>78.8</v>
      </c>
      <c r="H317" t="s">
        <v>566</v>
      </c>
      <c r="I317">
        <f>AVERAGE(Table_0__14[[#This Row],[Home]],Table_0__14[[#This Row],[Away]])</f>
        <v>75.599999999999994</v>
      </c>
    </row>
    <row r="318" spans="1:9" x14ac:dyDescent="0.25">
      <c r="A318">
        <v>317</v>
      </c>
      <c r="B318" t="s">
        <v>317</v>
      </c>
      <c r="C318">
        <v>76.3</v>
      </c>
      <c r="D318">
        <v>67</v>
      </c>
      <c r="E318">
        <v>64</v>
      </c>
      <c r="F318">
        <v>67.8</v>
      </c>
      <c r="G318">
        <v>80.599999999999994</v>
      </c>
      <c r="H318" t="s">
        <v>329</v>
      </c>
      <c r="I318">
        <f>AVERAGE(Table_0__14[[#This Row],[Home]],Table_0__14[[#This Row],[Away]])</f>
        <v>74.199999999999989</v>
      </c>
    </row>
    <row r="319" spans="1:9" x14ac:dyDescent="0.25">
      <c r="A319">
        <v>318</v>
      </c>
      <c r="B319" t="s">
        <v>40</v>
      </c>
      <c r="C319">
        <v>76.400000000000006</v>
      </c>
      <c r="D319">
        <v>75</v>
      </c>
      <c r="E319">
        <v>60</v>
      </c>
      <c r="F319">
        <v>74.8</v>
      </c>
      <c r="G319">
        <v>77.900000000000006</v>
      </c>
      <c r="H319" t="s">
        <v>207</v>
      </c>
      <c r="I319">
        <f>AVERAGE(Table_0__14[[#This Row],[Home]],Table_0__14[[#This Row],[Away]])</f>
        <v>76.349999999999994</v>
      </c>
    </row>
    <row r="320" spans="1:9" x14ac:dyDescent="0.25">
      <c r="A320">
        <v>319</v>
      </c>
      <c r="B320" t="s">
        <v>26</v>
      </c>
      <c r="C320">
        <v>76.5</v>
      </c>
      <c r="D320">
        <v>80</v>
      </c>
      <c r="E320">
        <v>78</v>
      </c>
      <c r="F320">
        <v>72.3</v>
      </c>
      <c r="G320">
        <v>80.400000000000006</v>
      </c>
      <c r="H320" t="s">
        <v>141</v>
      </c>
      <c r="I320">
        <f>AVERAGE(Table_0__14[[#This Row],[Home]],Table_0__14[[#This Row],[Away]])</f>
        <v>76.349999999999994</v>
      </c>
    </row>
    <row r="321" spans="1:9" x14ac:dyDescent="0.25">
      <c r="A321">
        <v>320</v>
      </c>
      <c r="B321" t="s">
        <v>349</v>
      </c>
      <c r="C321">
        <v>76.599999999999994</v>
      </c>
      <c r="D321">
        <v>74</v>
      </c>
      <c r="E321">
        <v>76</v>
      </c>
      <c r="F321">
        <v>74.400000000000006</v>
      </c>
      <c r="G321">
        <v>78.599999999999994</v>
      </c>
      <c r="H321" t="s">
        <v>567</v>
      </c>
      <c r="I321">
        <f>AVERAGE(Table_0__14[[#This Row],[Home]],Table_0__14[[#This Row],[Away]])</f>
        <v>76.5</v>
      </c>
    </row>
    <row r="322" spans="1:9" x14ac:dyDescent="0.25">
      <c r="A322">
        <v>321</v>
      </c>
      <c r="B322" t="s">
        <v>96</v>
      </c>
      <c r="C322">
        <v>76.7</v>
      </c>
      <c r="D322">
        <v>82</v>
      </c>
      <c r="E322">
        <v>94</v>
      </c>
      <c r="F322">
        <v>70.5</v>
      </c>
      <c r="G322">
        <v>80.5</v>
      </c>
      <c r="H322" t="s">
        <v>33</v>
      </c>
      <c r="I322">
        <f>AVERAGE(Table_0__14[[#This Row],[Home]],Table_0__14[[#This Row],[Away]])</f>
        <v>75.5</v>
      </c>
    </row>
    <row r="323" spans="1:9" x14ac:dyDescent="0.25">
      <c r="A323">
        <v>322</v>
      </c>
      <c r="B323" t="s">
        <v>103</v>
      </c>
      <c r="C323">
        <v>76.7</v>
      </c>
      <c r="D323">
        <v>73.7</v>
      </c>
      <c r="E323">
        <v>82</v>
      </c>
      <c r="F323">
        <v>71.2</v>
      </c>
      <c r="G323">
        <v>81.900000000000006</v>
      </c>
      <c r="H323" t="s">
        <v>76</v>
      </c>
      <c r="I323">
        <f>AVERAGE(Table_0__14[[#This Row],[Home]],Table_0__14[[#This Row],[Away]])</f>
        <v>76.550000000000011</v>
      </c>
    </row>
    <row r="324" spans="1:9" x14ac:dyDescent="0.25">
      <c r="A324">
        <v>323</v>
      </c>
      <c r="B324" t="s">
        <v>160</v>
      </c>
      <c r="C324">
        <v>76.7</v>
      </c>
      <c r="D324">
        <v>72.3</v>
      </c>
      <c r="E324">
        <v>79</v>
      </c>
      <c r="F324">
        <v>73.400000000000006</v>
      </c>
      <c r="G324">
        <v>80.599999999999994</v>
      </c>
      <c r="H324" t="s">
        <v>182</v>
      </c>
      <c r="I324">
        <f>AVERAGE(Table_0__14[[#This Row],[Home]],Table_0__14[[#This Row],[Away]])</f>
        <v>77</v>
      </c>
    </row>
    <row r="325" spans="1:9" x14ac:dyDescent="0.25">
      <c r="A325">
        <v>324</v>
      </c>
      <c r="B325" t="s">
        <v>230</v>
      </c>
      <c r="C325">
        <v>76.900000000000006</v>
      </c>
      <c r="D325">
        <v>61</v>
      </c>
      <c r="E325">
        <v>52</v>
      </c>
      <c r="F325">
        <v>73.400000000000006</v>
      </c>
      <c r="G325">
        <v>79.2</v>
      </c>
      <c r="H325" t="s">
        <v>447</v>
      </c>
      <c r="I325">
        <f>AVERAGE(Table_0__14[[#This Row],[Home]],Table_0__14[[#This Row],[Away]])</f>
        <v>76.300000000000011</v>
      </c>
    </row>
    <row r="326" spans="1:9" x14ac:dyDescent="0.25">
      <c r="A326">
        <v>325</v>
      </c>
      <c r="B326" t="s">
        <v>429</v>
      </c>
      <c r="C326">
        <v>77</v>
      </c>
      <c r="D326">
        <v>68</v>
      </c>
      <c r="E326">
        <v>72</v>
      </c>
      <c r="F326">
        <v>74.3</v>
      </c>
      <c r="G326">
        <v>78.5</v>
      </c>
      <c r="H326" t="s">
        <v>568</v>
      </c>
      <c r="I326">
        <f>AVERAGE(Table_0__14[[#This Row],[Home]],Table_0__14[[#This Row],[Away]])</f>
        <v>76.400000000000006</v>
      </c>
    </row>
    <row r="327" spans="1:9" x14ac:dyDescent="0.25">
      <c r="A327">
        <v>326</v>
      </c>
      <c r="B327" t="s">
        <v>254</v>
      </c>
      <c r="C327">
        <v>77</v>
      </c>
      <c r="D327">
        <v>75.7</v>
      </c>
      <c r="E327">
        <v>57</v>
      </c>
      <c r="F327">
        <v>75.7</v>
      </c>
      <c r="G327">
        <v>78.599999999999994</v>
      </c>
      <c r="H327" t="s">
        <v>87</v>
      </c>
      <c r="I327">
        <f>AVERAGE(Table_0__14[[#This Row],[Home]],Table_0__14[[#This Row],[Away]])</f>
        <v>77.150000000000006</v>
      </c>
    </row>
    <row r="328" spans="1:9" x14ac:dyDescent="0.25">
      <c r="A328">
        <v>327</v>
      </c>
      <c r="B328" t="s">
        <v>474</v>
      </c>
      <c r="C328">
        <v>77.2</v>
      </c>
      <c r="D328">
        <v>80.7</v>
      </c>
      <c r="E328">
        <v>72</v>
      </c>
      <c r="F328">
        <v>74.099999999999994</v>
      </c>
      <c r="G328">
        <v>78.900000000000006</v>
      </c>
      <c r="H328" t="s">
        <v>121</v>
      </c>
      <c r="I328">
        <f>AVERAGE(Table_0__14[[#This Row],[Home]],Table_0__14[[#This Row],[Away]])</f>
        <v>76.5</v>
      </c>
    </row>
    <row r="329" spans="1:9" x14ac:dyDescent="0.25">
      <c r="A329">
        <v>328</v>
      </c>
      <c r="B329" t="s">
        <v>128</v>
      </c>
      <c r="C329">
        <v>77.400000000000006</v>
      </c>
      <c r="D329">
        <v>73</v>
      </c>
      <c r="E329">
        <v>77</v>
      </c>
      <c r="F329">
        <v>71.8</v>
      </c>
      <c r="G329">
        <v>81.599999999999994</v>
      </c>
      <c r="H329" t="s">
        <v>300</v>
      </c>
      <c r="I329">
        <f>AVERAGE(Table_0__14[[#This Row],[Home]],Table_0__14[[#This Row],[Away]])</f>
        <v>76.699999999999989</v>
      </c>
    </row>
    <row r="330" spans="1:9" x14ac:dyDescent="0.25">
      <c r="A330">
        <v>329</v>
      </c>
      <c r="B330" t="s">
        <v>56</v>
      </c>
      <c r="C330">
        <v>77.400000000000006</v>
      </c>
      <c r="D330">
        <v>81</v>
      </c>
      <c r="E330">
        <v>93</v>
      </c>
      <c r="F330">
        <v>75.099999999999994</v>
      </c>
      <c r="G330">
        <v>78.599999999999994</v>
      </c>
      <c r="H330" t="s">
        <v>53</v>
      </c>
      <c r="I330">
        <f>AVERAGE(Table_0__14[[#This Row],[Home]],Table_0__14[[#This Row],[Away]])</f>
        <v>76.849999999999994</v>
      </c>
    </row>
    <row r="331" spans="1:9" x14ac:dyDescent="0.25">
      <c r="A331">
        <v>330</v>
      </c>
      <c r="B331" t="s">
        <v>449</v>
      </c>
      <c r="C331">
        <v>77.7</v>
      </c>
      <c r="D331">
        <v>72.7</v>
      </c>
      <c r="E331">
        <v>74</v>
      </c>
      <c r="F331">
        <v>75.7</v>
      </c>
      <c r="G331">
        <v>79.099999999999994</v>
      </c>
      <c r="H331" t="s">
        <v>49</v>
      </c>
      <c r="I331">
        <f>AVERAGE(Table_0__14[[#This Row],[Home]],Table_0__14[[#This Row],[Away]])</f>
        <v>77.400000000000006</v>
      </c>
    </row>
    <row r="332" spans="1:9" x14ac:dyDescent="0.25">
      <c r="A332">
        <v>331</v>
      </c>
      <c r="B332" t="s">
        <v>48</v>
      </c>
      <c r="C332">
        <v>77.7</v>
      </c>
      <c r="D332">
        <v>81</v>
      </c>
      <c r="E332">
        <v>80</v>
      </c>
      <c r="F332">
        <v>74.3</v>
      </c>
      <c r="G332">
        <v>80.2</v>
      </c>
      <c r="H332" t="s">
        <v>81</v>
      </c>
      <c r="I332">
        <f>AVERAGE(Table_0__14[[#This Row],[Home]],Table_0__14[[#This Row],[Away]])</f>
        <v>77.25</v>
      </c>
    </row>
    <row r="333" spans="1:9" x14ac:dyDescent="0.25">
      <c r="A333">
        <v>332</v>
      </c>
      <c r="B333" t="s">
        <v>175</v>
      </c>
      <c r="C333">
        <v>77.7</v>
      </c>
      <c r="D333">
        <v>72.3</v>
      </c>
      <c r="E333">
        <v>77</v>
      </c>
      <c r="F333">
        <v>78.3</v>
      </c>
      <c r="G333">
        <v>77.099999999999994</v>
      </c>
      <c r="H333" t="s">
        <v>37</v>
      </c>
      <c r="I333">
        <f>AVERAGE(Table_0__14[[#This Row],[Home]],Table_0__14[[#This Row],[Away]])</f>
        <v>77.699999999999989</v>
      </c>
    </row>
    <row r="334" spans="1:9" x14ac:dyDescent="0.25">
      <c r="A334">
        <v>333</v>
      </c>
      <c r="B334" t="s">
        <v>392</v>
      </c>
      <c r="C334">
        <v>77.8</v>
      </c>
      <c r="D334">
        <v>79.3</v>
      </c>
      <c r="E334">
        <v>74</v>
      </c>
      <c r="F334">
        <v>74.099999999999994</v>
      </c>
      <c r="G334">
        <v>81.2</v>
      </c>
      <c r="H334" t="s">
        <v>93</v>
      </c>
      <c r="I334">
        <f>AVERAGE(Table_0__14[[#This Row],[Home]],Table_0__14[[#This Row],[Away]])</f>
        <v>77.650000000000006</v>
      </c>
    </row>
    <row r="335" spans="1:9" x14ac:dyDescent="0.25">
      <c r="A335">
        <v>334</v>
      </c>
      <c r="B335" t="s">
        <v>16</v>
      </c>
      <c r="C335">
        <v>77.8</v>
      </c>
      <c r="D335">
        <v>84</v>
      </c>
      <c r="E335">
        <v>92</v>
      </c>
      <c r="F335">
        <v>78</v>
      </c>
      <c r="G335">
        <v>77.7</v>
      </c>
      <c r="H335" t="s">
        <v>33</v>
      </c>
      <c r="I335">
        <f>AVERAGE(Table_0__14[[#This Row],[Home]],Table_0__14[[#This Row],[Away]])</f>
        <v>77.849999999999994</v>
      </c>
    </row>
    <row r="336" spans="1:9" x14ac:dyDescent="0.25">
      <c r="A336">
        <v>335</v>
      </c>
      <c r="B336" t="s">
        <v>54</v>
      </c>
      <c r="C336">
        <v>78</v>
      </c>
      <c r="D336">
        <v>78.3</v>
      </c>
      <c r="E336">
        <v>80</v>
      </c>
      <c r="F336">
        <v>81.7</v>
      </c>
      <c r="G336">
        <v>76.3</v>
      </c>
      <c r="H336" t="s">
        <v>550</v>
      </c>
      <c r="I336">
        <f>AVERAGE(Table_0__14[[#This Row],[Home]],Table_0__14[[#This Row],[Away]])</f>
        <v>79</v>
      </c>
    </row>
    <row r="337" spans="1:9" x14ac:dyDescent="0.25">
      <c r="A337">
        <v>336</v>
      </c>
      <c r="B337" t="s">
        <v>114</v>
      </c>
      <c r="C337">
        <v>78.099999999999994</v>
      </c>
      <c r="D337">
        <v>81</v>
      </c>
      <c r="E337">
        <v>75</v>
      </c>
      <c r="F337">
        <v>74.3</v>
      </c>
      <c r="G337">
        <v>81.400000000000006</v>
      </c>
      <c r="H337" t="s">
        <v>126</v>
      </c>
      <c r="I337">
        <f>AVERAGE(Table_0__14[[#This Row],[Home]],Table_0__14[[#This Row],[Away]])</f>
        <v>77.849999999999994</v>
      </c>
    </row>
    <row r="338" spans="1:9" x14ac:dyDescent="0.25">
      <c r="A338">
        <v>337</v>
      </c>
      <c r="B338" t="s">
        <v>370</v>
      </c>
      <c r="C338">
        <v>78.099999999999994</v>
      </c>
      <c r="D338">
        <v>78.3</v>
      </c>
      <c r="E338">
        <v>86</v>
      </c>
      <c r="F338">
        <v>80.3</v>
      </c>
      <c r="G338">
        <v>75.900000000000006</v>
      </c>
      <c r="H338" t="s">
        <v>174</v>
      </c>
      <c r="I338">
        <f>AVERAGE(Table_0__14[[#This Row],[Home]],Table_0__14[[#This Row],[Away]])</f>
        <v>78.099999999999994</v>
      </c>
    </row>
    <row r="339" spans="1:9" x14ac:dyDescent="0.25">
      <c r="A339">
        <v>338</v>
      </c>
      <c r="B339" t="s">
        <v>97</v>
      </c>
      <c r="C339">
        <v>78.2</v>
      </c>
      <c r="D339">
        <v>71</v>
      </c>
      <c r="E339">
        <v>88</v>
      </c>
      <c r="F339">
        <v>73.7</v>
      </c>
      <c r="G339">
        <v>80.8</v>
      </c>
      <c r="H339" t="s">
        <v>87</v>
      </c>
      <c r="I339">
        <f>AVERAGE(Table_0__14[[#This Row],[Home]],Table_0__14[[#This Row],[Away]])</f>
        <v>77.25</v>
      </c>
    </row>
    <row r="340" spans="1:9" x14ac:dyDescent="0.25">
      <c r="A340">
        <v>339</v>
      </c>
      <c r="B340" t="s">
        <v>200</v>
      </c>
      <c r="C340">
        <v>78.2</v>
      </c>
      <c r="D340">
        <v>79.7</v>
      </c>
      <c r="E340">
        <v>74</v>
      </c>
      <c r="F340">
        <v>79.5</v>
      </c>
      <c r="G340">
        <v>77.5</v>
      </c>
      <c r="H340" t="s">
        <v>39</v>
      </c>
      <c r="I340">
        <f>AVERAGE(Table_0__14[[#This Row],[Home]],Table_0__14[[#This Row],[Away]])</f>
        <v>78.5</v>
      </c>
    </row>
    <row r="341" spans="1:9" x14ac:dyDescent="0.25">
      <c r="A341">
        <v>340</v>
      </c>
      <c r="B341" t="s">
        <v>309</v>
      </c>
      <c r="C341">
        <v>78.2</v>
      </c>
      <c r="D341">
        <v>75.7</v>
      </c>
      <c r="E341">
        <v>81</v>
      </c>
      <c r="F341">
        <v>76.099999999999994</v>
      </c>
      <c r="G341">
        <v>79.599999999999994</v>
      </c>
      <c r="H341" t="s">
        <v>547</v>
      </c>
      <c r="I341">
        <f>AVERAGE(Table_0__14[[#This Row],[Home]],Table_0__14[[#This Row],[Away]])</f>
        <v>77.849999999999994</v>
      </c>
    </row>
    <row r="342" spans="1:9" x14ac:dyDescent="0.25">
      <c r="A342">
        <v>341</v>
      </c>
      <c r="B342" t="s">
        <v>274</v>
      </c>
      <c r="C342">
        <v>78.5</v>
      </c>
      <c r="D342">
        <v>80</v>
      </c>
      <c r="E342">
        <v>86</v>
      </c>
      <c r="F342">
        <v>76.5</v>
      </c>
      <c r="G342">
        <v>81.5</v>
      </c>
      <c r="H342" t="s">
        <v>561</v>
      </c>
      <c r="I342">
        <f>AVERAGE(Table_0__14[[#This Row],[Home]],Table_0__14[[#This Row],[Away]])</f>
        <v>79</v>
      </c>
    </row>
    <row r="343" spans="1:9" x14ac:dyDescent="0.25">
      <c r="A343">
        <v>342</v>
      </c>
      <c r="B343" t="s">
        <v>173</v>
      </c>
      <c r="C343">
        <v>78.5</v>
      </c>
      <c r="D343">
        <v>71.3</v>
      </c>
      <c r="E343">
        <v>71</v>
      </c>
      <c r="F343">
        <v>75.5</v>
      </c>
      <c r="G343">
        <v>83</v>
      </c>
      <c r="H343" t="s">
        <v>121</v>
      </c>
      <c r="I343">
        <f>AVERAGE(Table_0__14[[#This Row],[Home]],Table_0__14[[#This Row],[Away]])</f>
        <v>79.25</v>
      </c>
    </row>
    <row r="344" spans="1:9" x14ac:dyDescent="0.25">
      <c r="A344">
        <v>343</v>
      </c>
      <c r="B344" t="s">
        <v>132</v>
      </c>
      <c r="C344">
        <v>78.7</v>
      </c>
      <c r="D344">
        <v>80.3</v>
      </c>
      <c r="E344">
        <v>71</v>
      </c>
      <c r="F344">
        <v>76.5</v>
      </c>
      <c r="G344">
        <v>80.400000000000006</v>
      </c>
      <c r="H344" t="s">
        <v>571</v>
      </c>
      <c r="I344">
        <f>AVERAGE(Table_0__14[[#This Row],[Home]],Table_0__14[[#This Row],[Away]])</f>
        <v>78.45</v>
      </c>
    </row>
    <row r="345" spans="1:9" x14ac:dyDescent="0.25">
      <c r="A345">
        <v>344</v>
      </c>
      <c r="B345" t="s">
        <v>78</v>
      </c>
      <c r="C345">
        <v>79.099999999999994</v>
      </c>
      <c r="D345">
        <v>69.3</v>
      </c>
      <c r="E345">
        <v>70</v>
      </c>
      <c r="F345">
        <v>79.7</v>
      </c>
      <c r="G345">
        <v>79</v>
      </c>
      <c r="H345" t="s">
        <v>133</v>
      </c>
      <c r="I345">
        <f>AVERAGE(Table_0__14[[#This Row],[Home]],Table_0__14[[#This Row],[Away]])</f>
        <v>79.349999999999994</v>
      </c>
    </row>
    <row r="346" spans="1:9" x14ac:dyDescent="0.25">
      <c r="A346">
        <v>345</v>
      </c>
      <c r="B346" t="s">
        <v>398</v>
      </c>
      <c r="C346">
        <v>79.2</v>
      </c>
      <c r="D346">
        <v>79</v>
      </c>
      <c r="E346">
        <v>67</v>
      </c>
      <c r="F346">
        <v>73.2</v>
      </c>
      <c r="G346">
        <v>82.3</v>
      </c>
      <c r="H346" t="s">
        <v>572</v>
      </c>
      <c r="I346">
        <f>AVERAGE(Table_0__14[[#This Row],[Home]],Table_0__14[[#This Row],[Away]])</f>
        <v>77.75</v>
      </c>
    </row>
    <row r="347" spans="1:9" x14ac:dyDescent="0.25">
      <c r="A347">
        <v>346</v>
      </c>
      <c r="B347" t="s">
        <v>457</v>
      </c>
      <c r="C347">
        <v>79.3</v>
      </c>
      <c r="D347">
        <v>88.7</v>
      </c>
      <c r="E347">
        <v>100</v>
      </c>
      <c r="F347">
        <v>72.7</v>
      </c>
      <c r="G347">
        <v>82.8</v>
      </c>
      <c r="H347" t="s">
        <v>570</v>
      </c>
      <c r="I347">
        <f>AVERAGE(Table_0__14[[#This Row],[Home]],Table_0__14[[#This Row],[Away]])</f>
        <v>77.75</v>
      </c>
    </row>
    <row r="348" spans="1:9" x14ac:dyDescent="0.25">
      <c r="A348">
        <v>347</v>
      </c>
      <c r="B348" t="s">
        <v>362</v>
      </c>
      <c r="C348">
        <v>79.400000000000006</v>
      </c>
      <c r="D348">
        <v>94.3</v>
      </c>
      <c r="E348">
        <v>75</v>
      </c>
      <c r="F348">
        <v>87.4</v>
      </c>
      <c r="G348">
        <v>74.8</v>
      </c>
      <c r="H348" t="s">
        <v>21</v>
      </c>
      <c r="I348">
        <f>AVERAGE(Table_0__14[[#This Row],[Home]],Table_0__14[[#This Row],[Away]])</f>
        <v>81.099999999999994</v>
      </c>
    </row>
    <row r="349" spans="1:9" x14ac:dyDescent="0.25">
      <c r="A349">
        <v>348</v>
      </c>
      <c r="B349" t="s">
        <v>256</v>
      </c>
      <c r="C349">
        <v>79.400000000000006</v>
      </c>
      <c r="D349">
        <v>85</v>
      </c>
      <c r="E349">
        <v>96</v>
      </c>
      <c r="F349">
        <v>77.900000000000006</v>
      </c>
      <c r="G349">
        <v>80.400000000000006</v>
      </c>
      <c r="H349" t="s">
        <v>85</v>
      </c>
      <c r="I349">
        <f>AVERAGE(Table_0__14[[#This Row],[Home]],Table_0__14[[#This Row],[Away]])</f>
        <v>79.150000000000006</v>
      </c>
    </row>
    <row r="350" spans="1:9" x14ac:dyDescent="0.25">
      <c r="A350">
        <v>349</v>
      </c>
      <c r="B350" t="s">
        <v>413</v>
      </c>
      <c r="C350">
        <v>79.5</v>
      </c>
      <c r="D350">
        <v>79.3</v>
      </c>
      <c r="E350">
        <v>78</v>
      </c>
      <c r="F350">
        <v>80.400000000000006</v>
      </c>
      <c r="G350">
        <v>78.599999999999994</v>
      </c>
      <c r="H350" t="s">
        <v>39</v>
      </c>
      <c r="I350">
        <f>AVERAGE(Table_0__14[[#This Row],[Home]],Table_0__14[[#This Row],[Away]])</f>
        <v>79.5</v>
      </c>
    </row>
    <row r="351" spans="1:9" x14ac:dyDescent="0.25">
      <c r="A351">
        <v>350</v>
      </c>
      <c r="B351" t="s">
        <v>269</v>
      </c>
      <c r="C351">
        <v>79.7</v>
      </c>
      <c r="D351">
        <v>79</v>
      </c>
      <c r="E351">
        <v>81</v>
      </c>
      <c r="F351">
        <v>81.099999999999994</v>
      </c>
      <c r="G351">
        <v>78.8</v>
      </c>
      <c r="H351" t="s">
        <v>260</v>
      </c>
      <c r="I351">
        <f>AVERAGE(Table_0__14[[#This Row],[Home]],Table_0__14[[#This Row],[Away]])</f>
        <v>79.949999999999989</v>
      </c>
    </row>
    <row r="352" spans="1:9" x14ac:dyDescent="0.25">
      <c r="A352">
        <v>351</v>
      </c>
      <c r="B352" t="s">
        <v>346</v>
      </c>
      <c r="C352">
        <v>80.099999999999994</v>
      </c>
      <c r="D352">
        <v>83.3</v>
      </c>
      <c r="E352">
        <v>79</v>
      </c>
      <c r="F352">
        <v>78.5</v>
      </c>
      <c r="G352">
        <v>81.5</v>
      </c>
      <c r="H352" t="s">
        <v>573</v>
      </c>
      <c r="I352">
        <f>AVERAGE(Table_0__14[[#This Row],[Home]],Table_0__14[[#This Row],[Away]])</f>
        <v>80</v>
      </c>
    </row>
    <row r="353" spans="1:9" x14ac:dyDescent="0.25">
      <c r="A353">
        <v>352</v>
      </c>
      <c r="B353" t="s">
        <v>284</v>
      </c>
      <c r="C353">
        <v>80.2</v>
      </c>
      <c r="D353">
        <v>99.3</v>
      </c>
      <c r="E353">
        <v>82</v>
      </c>
      <c r="F353">
        <v>77.3</v>
      </c>
      <c r="G353">
        <v>81.099999999999994</v>
      </c>
      <c r="H353" t="s">
        <v>569</v>
      </c>
      <c r="I353">
        <f>AVERAGE(Table_0__14[[#This Row],[Home]],Table_0__14[[#This Row],[Away]])</f>
        <v>79.199999999999989</v>
      </c>
    </row>
    <row r="354" spans="1:9" x14ac:dyDescent="0.25">
      <c r="A354">
        <v>353</v>
      </c>
      <c r="B354" t="s">
        <v>214</v>
      </c>
      <c r="C354">
        <v>80.3</v>
      </c>
      <c r="D354">
        <v>68.3</v>
      </c>
      <c r="E354">
        <v>57</v>
      </c>
      <c r="F354">
        <v>83.2</v>
      </c>
      <c r="G354">
        <v>77.900000000000006</v>
      </c>
      <c r="H354" t="s">
        <v>312</v>
      </c>
      <c r="I354">
        <f>AVERAGE(Table_0__14[[#This Row],[Home]],Table_0__14[[#This Row],[Away]])</f>
        <v>80.550000000000011</v>
      </c>
    </row>
    <row r="355" spans="1:9" x14ac:dyDescent="0.25">
      <c r="A355">
        <v>354</v>
      </c>
      <c r="B355" t="s">
        <v>52</v>
      </c>
      <c r="C355">
        <v>82.2</v>
      </c>
      <c r="D355">
        <v>83.7</v>
      </c>
      <c r="E355">
        <v>96</v>
      </c>
      <c r="F355">
        <v>81.599999999999994</v>
      </c>
      <c r="G355">
        <v>82.8</v>
      </c>
      <c r="H355" t="s">
        <v>76</v>
      </c>
      <c r="I355">
        <f>AVERAGE(Table_0__14[[#This Row],[Home]],Table_0__14[[#This Row],[Away]])</f>
        <v>82.199999999999989</v>
      </c>
    </row>
    <row r="356" spans="1:9" x14ac:dyDescent="0.25">
      <c r="A356">
        <v>355</v>
      </c>
      <c r="B356" t="s">
        <v>241</v>
      </c>
      <c r="C356">
        <v>82.6</v>
      </c>
      <c r="D356">
        <v>80.7</v>
      </c>
      <c r="E356">
        <v>80</v>
      </c>
      <c r="F356">
        <v>77.7</v>
      </c>
      <c r="G356">
        <v>84.8</v>
      </c>
      <c r="H356" t="s">
        <v>574</v>
      </c>
      <c r="I356">
        <f>AVERAGE(Table_0__14[[#This Row],[Home]],Table_0__14[[#This Row],[Away]])</f>
        <v>81.25</v>
      </c>
    </row>
    <row r="357" spans="1:9" x14ac:dyDescent="0.25">
      <c r="A357">
        <v>356</v>
      </c>
      <c r="B357" t="s">
        <v>400</v>
      </c>
      <c r="C357">
        <v>83</v>
      </c>
      <c r="D357">
        <v>80.3</v>
      </c>
      <c r="E357">
        <v>76</v>
      </c>
      <c r="F357">
        <v>76.599999999999994</v>
      </c>
      <c r="G357">
        <v>87.1</v>
      </c>
      <c r="H357" t="s">
        <v>576</v>
      </c>
      <c r="I357">
        <f>AVERAGE(Table_0__14[[#This Row],[Home]],Table_0__14[[#This Row],[Away]])</f>
        <v>81.849999999999994</v>
      </c>
    </row>
    <row r="358" spans="1:9" x14ac:dyDescent="0.25">
      <c r="A358">
        <v>357</v>
      </c>
      <c r="B358" t="s">
        <v>259</v>
      </c>
      <c r="C358">
        <v>83.2</v>
      </c>
      <c r="D358">
        <v>77.7</v>
      </c>
      <c r="E358">
        <v>79</v>
      </c>
      <c r="F358">
        <v>81.2</v>
      </c>
      <c r="G358">
        <v>84.2</v>
      </c>
      <c r="H358" t="s">
        <v>575</v>
      </c>
      <c r="I358">
        <f>AVERAGE(Table_0__14[[#This Row],[Home]],Table_0__14[[#This Row],[Away]])</f>
        <v>82.7</v>
      </c>
    </row>
    <row r="359" spans="1:9" x14ac:dyDescent="0.25">
      <c r="A359">
        <v>358</v>
      </c>
      <c r="B359" t="s">
        <v>323</v>
      </c>
      <c r="C359">
        <v>84.4</v>
      </c>
      <c r="D359">
        <v>90</v>
      </c>
      <c r="E359">
        <v>87</v>
      </c>
      <c r="F359">
        <v>82</v>
      </c>
      <c r="G359">
        <v>86.4</v>
      </c>
      <c r="H359" t="s">
        <v>577</v>
      </c>
      <c r="I359">
        <f>AVERAGE(Table_0__14[[#This Row],[Home]],Table_0__14[[#This Row],[Away]])</f>
        <v>84.2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B9ED-5366-4ECF-8510-D2F937DFD660}">
  <dimension ref="A1:H38"/>
  <sheetViews>
    <sheetView topLeftCell="A6" workbookViewId="0">
      <selection activeCell="J26" sqref="J26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445</v>
      </c>
      <c r="C2" t="s">
        <v>909</v>
      </c>
      <c r="D2" t="s">
        <v>5</v>
      </c>
      <c r="E2" t="s">
        <v>608</v>
      </c>
      <c r="F2" t="s">
        <v>588</v>
      </c>
      <c r="H2" t="e">
        <f>INT(LEFT(_1_ARIZONA[[#This Row],[Result]],FIND("-",_1_ARIZONA[[#This Row],[Result]])-1))</f>
        <v>#VALUE!</v>
      </c>
    </row>
    <row r="3" spans="1:8" x14ac:dyDescent="0.25">
      <c r="A3" s="3">
        <v>44877</v>
      </c>
      <c r="B3" t="s">
        <v>269</v>
      </c>
      <c r="C3" t="s">
        <v>910</v>
      </c>
      <c r="D3" t="s">
        <v>5</v>
      </c>
      <c r="E3" t="s">
        <v>611</v>
      </c>
      <c r="F3" t="s">
        <v>588</v>
      </c>
      <c r="H3" t="e">
        <f>INT(LEFT(_1_ARIZONA[[#This Row],[Result]],FIND("-",_1_ARIZONA[[#This Row],[Result]])-1))</f>
        <v>#VALUE!</v>
      </c>
    </row>
    <row r="4" spans="1:8" x14ac:dyDescent="0.25">
      <c r="A4" s="3">
        <v>44881</v>
      </c>
      <c r="B4" t="s">
        <v>216</v>
      </c>
      <c r="C4" t="s">
        <v>911</v>
      </c>
      <c r="D4" t="s">
        <v>5</v>
      </c>
      <c r="E4" t="s">
        <v>658</v>
      </c>
      <c r="F4" t="s">
        <v>588</v>
      </c>
      <c r="H4" t="e">
        <f>INT(LEFT(_1_ARIZONA[[#This Row],[Result]],FIND("-",_1_ARIZONA[[#This Row],[Result]])-1))</f>
        <v>#VALUE!</v>
      </c>
    </row>
    <row r="5" spans="1:8" x14ac:dyDescent="0.25">
      <c r="A5" s="3">
        <v>44884</v>
      </c>
      <c r="B5" t="s">
        <v>365</v>
      </c>
      <c r="C5" t="s">
        <v>912</v>
      </c>
      <c r="D5" t="s">
        <v>661</v>
      </c>
      <c r="E5" t="s">
        <v>868</v>
      </c>
      <c r="F5" t="s">
        <v>588</v>
      </c>
      <c r="H5" t="e">
        <f>INT(LEFT(_1_ARIZONA[[#This Row],[Result]],FIND("-",_1_ARIZONA[[#This Row],[Result]])-1))</f>
        <v>#VALUE!</v>
      </c>
    </row>
    <row r="6" spans="1:8" x14ac:dyDescent="0.25">
      <c r="A6" s="3">
        <v>44886</v>
      </c>
      <c r="B6" t="s">
        <v>184</v>
      </c>
      <c r="C6" t="s">
        <v>913</v>
      </c>
      <c r="D6" t="s">
        <v>661</v>
      </c>
      <c r="E6" t="s">
        <v>914</v>
      </c>
      <c r="F6" t="s">
        <v>588</v>
      </c>
      <c r="H6" t="e">
        <f>INT(LEFT(_1_ARIZONA[[#This Row],[Result]],FIND("-",_1_ARIZONA[[#This Row],[Result]])-1))</f>
        <v>#VALUE!</v>
      </c>
    </row>
    <row r="7" spans="1:8" x14ac:dyDescent="0.25">
      <c r="A7" s="3">
        <v>44892</v>
      </c>
      <c r="B7" t="s">
        <v>454</v>
      </c>
      <c r="C7" t="s">
        <v>915</v>
      </c>
      <c r="D7" t="s">
        <v>5</v>
      </c>
      <c r="E7" t="s">
        <v>916</v>
      </c>
      <c r="F7" t="s">
        <v>588</v>
      </c>
      <c r="H7" t="e">
        <f>INT(LEFT(_1_ARIZONA[[#This Row],[Result]],FIND("-",_1_ARIZONA[[#This Row],[Result]])-1))</f>
        <v>#VALUE!</v>
      </c>
    </row>
    <row r="8" spans="1:8" x14ac:dyDescent="0.25">
      <c r="A8" s="3">
        <v>44900</v>
      </c>
      <c r="B8" t="s">
        <v>370</v>
      </c>
      <c r="C8" t="s">
        <v>917</v>
      </c>
      <c r="D8" t="s">
        <v>6</v>
      </c>
      <c r="E8" t="s">
        <v>918</v>
      </c>
      <c r="F8" t="s">
        <v>608</v>
      </c>
      <c r="H8" t="e">
        <f>INT(LEFT(_1_ARIZONA[[#This Row],[Result]],FIND("-",_1_ARIZONA[[#This Row],[Result]])-1))</f>
        <v>#VALUE!</v>
      </c>
    </row>
    <row r="9" spans="1:8" x14ac:dyDescent="0.25">
      <c r="A9" s="3">
        <v>44903</v>
      </c>
      <c r="B9" t="s">
        <v>194</v>
      </c>
      <c r="C9" t="s">
        <v>919</v>
      </c>
      <c r="D9" t="s">
        <v>5</v>
      </c>
      <c r="E9" t="s">
        <v>920</v>
      </c>
      <c r="F9" t="s">
        <v>608</v>
      </c>
      <c r="H9" t="e">
        <f>INT(LEFT(_1_ARIZONA[[#This Row],[Result]],FIND("-",_1_ARIZONA[[#This Row],[Result]])-1))</f>
        <v>#VALUE!</v>
      </c>
    </row>
    <row r="10" spans="1:8" x14ac:dyDescent="0.25">
      <c r="A10" s="3">
        <v>44906</v>
      </c>
      <c r="B10" t="s">
        <v>80</v>
      </c>
      <c r="C10" t="s">
        <v>921</v>
      </c>
      <c r="D10" t="s">
        <v>6</v>
      </c>
      <c r="E10" t="s">
        <v>922</v>
      </c>
      <c r="F10" t="s">
        <v>608</v>
      </c>
      <c r="H10" t="e">
        <f>INT(LEFT(_1_ARIZONA[[#This Row],[Result]],FIND("-",_1_ARIZONA[[#This Row],[Result]])-1))</f>
        <v>#VALUE!</v>
      </c>
    </row>
    <row r="11" spans="1:8" x14ac:dyDescent="0.25">
      <c r="A11" s="3">
        <v>44910</v>
      </c>
      <c r="B11" t="s">
        <v>54</v>
      </c>
      <c r="C11" t="s">
        <v>923</v>
      </c>
      <c r="D11" t="s">
        <v>5</v>
      </c>
      <c r="E11" t="s">
        <v>924</v>
      </c>
      <c r="F11" t="s">
        <v>608</v>
      </c>
      <c r="H11" t="e">
        <f>INT(LEFT(_1_ARIZONA[[#This Row],[Result]],FIND("-",_1_ARIZONA[[#This Row],[Result]])-1))</f>
        <v>#VALUE!</v>
      </c>
    </row>
    <row r="12" spans="1:8" x14ac:dyDescent="0.25">
      <c r="A12" s="3">
        <v>44913</v>
      </c>
      <c r="B12" t="s">
        <v>302</v>
      </c>
      <c r="C12" t="s">
        <v>925</v>
      </c>
      <c r="D12" t="s">
        <v>5</v>
      </c>
      <c r="E12" t="s">
        <v>926</v>
      </c>
      <c r="F12" t="s">
        <v>608</v>
      </c>
      <c r="H12" t="e">
        <f>INT(LEFT(_1_ARIZONA[[#This Row],[Result]],FIND("-",_1_ARIZONA[[#This Row],[Result]])-1))</f>
        <v>#VALUE!</v>
      </c>
    </row>
    <row r="13" spans="1:8" x14ac:dyDescent="0.25">
      <c r="A13" s="3">
        <v>44917</v>
      </c>
      <c r="B13" t="s">
        <v>167</v>
      </c>
      <c r="C13" t="s">
        <v>927</v>
      </c>
      <c r="D13" t="s">
        <v>6</v>
      </c>
      <c r="E13" t="s">
        <v>875</v>
      </c>
      <c r="F13" t="s">
        <v>608</v>
      </c>
      <c r="H13" t="e">
        <f>INT(LEFT(_1_ARIZONA[[#This Row],[Result]],FIND("-",_1_ARIZONA[[#This Row],[Result]])-1))</f>
        <v>#VALUE!</v>
      </c>
    </row>
    <row r="14" spans="1:8" x14ac:dyDescent="0.25">
      <c r="A14" s="3">
        <v>44564</v>
      </c>
      <c r="B14" t="s">
        <v>283</v>
      </c>
      <c r="C14" t="s">
        <v>928</v>
      </c>
      <c r="D14" t="s">
        <v>5</v>
      </c>
      <c r="E14" t="s">
        <v>877</v>
      </c>
      <c r="F14" t="s">
        <v>611</v>
      </c>
      <c r="H14" t="e">
        <f>INT(LEFT(_1_ARIZONA[[#This Row],[Result]],FIND("-",_1_ARIZONA[[#This Row],[Result]])-1))</f>
        <v>#VALUE!</v>
      </c>
    </row>
    <row r="15" spans="1:8" x14ac:dyDescent="0.25">
      <c r="A15" s="3">
        <v>44574</v>
      </c>
      <c r="B15" t="s">
        <v>278</v>
      </c>
      <c r="C15" t="s">
        <v>929</v>
      </c>
      <c r="D15" t="s">
        <v>5</v>
      </c>
      <c r="E15" t="s">
        <v>930</v>
      </c>
      <c r="F15" t="s">
        <v>658</v>
      </c>
      <c r="H15" t="e">
        <f>INT(LEFT(_1_ARIZONA[[#This Row],[Result]],FIND("-",_1_ARIZONA[[#This Row],[Result]])-1))</f>
        <v>#VALUE!</v>
      </c>
    </row>
    <row r="16" spans="1:8" x14ac:dyDescent="0.25">
      <c r="A16" s="3">
        <v>44576</v>
      </c>
      <c r="B16" t="s">
        <v>307</v>
      </c>
      <c r="C16" t="s">
        <v>931</v>
      </c>
      <c r="D16" t="s">
        <v>5</v>
      </c>
      <c r="E16" t="s">
        <v>932</v>
      </c>
      <c r="F16" t="s">
        <v>868</v>
      </c>
      <c r="H16" t="e">
        <f>INT(LEFT(_1_ARIZONA[[#This Row],[Result]],FIND("-",_1_ARIZONA[[#This Row],[Result]])-1))</f>
        <v>#VALUE!</v>
      </c>
    </row>
    <row r="17" spans="1:8" x14ac:dyDescent="0.25">
      <c r="A17" s="3">
        <v>44581</v>
      </c>
      <c r="B17" t="s">
        <v>422</v>
      </c>
      <c r="C17" t="s">
        <v>933</v>
      </c>
      <c r="D17" t="s">
        <v>6</v>
      </c>
      <c r="E17" t="s">
        <v>934</v>
      </c>
      <c r="F17" t="s">
        <v>914</v>
      </c>
      <c r="H17" t="e">
        <f>INT(LEFT(_1_ARIZONA[[#This Row],[Result]],FIND("-",_1_ARIZONA[[#This Row],[Result]])-1))</f>
        <v>#VALUE!</v>
      </c>
    </row>
    <row r="18" spans="1:8" x14ac:dyDescent="0.25">
      <c r="A18" s="3">
        <v>44584</v>
      </c>
      <c r="B18" t="s">
        <v>486</v>
      </c>
      <c r="C18" t="s">
        <v>935</v>
      </c>
      <c r="D18" t="s">
        <v>6</v>
      </c>
      <c r="E18" t="s">
        <v>936</v>
      </c>
      <c r="F18" t="s">
        <v>916</v>
      </c>
      <c r="H18" t="e">
        <f>INT(LEFT(_1_ARIZONA[[#This Row],[Result]],FIND("-",_1_ARIZONA[[#This Row],[Result]])-1))</f>
        <v>#VALUE!</v>
      </c>
    </row>
    <row r="19" spans="1:8" x14ac:dyDescent="0.25">
      <c r="A19" s="3">
        <v>44586</v>
      </c>
      <c r="B19" t="s">
        <v>68</v>
      </c>
      <c r="C19" t="s">
        <v>937</v>
      </c>
      <c r="D19" t="s">
        <v>6</v>
      </c>
      <c r="E19" t="s">
        <v>884</v>
      </c>
      <c r="F19" t="s">
        <v>666</v>
      </c>
      <c r="H19" t="e">
        <f>INT(LEFT(_1_ARIZONA[[#This Row],[Result]],FIND("-",_1_ARIZONA[[#This Row],[Result]])-1))</f>
        <v>#VALUE!</v>
      </c>
    </row>
    <row r="20" spans="1:8" x14ac:dyDescent="0.25">
      <c r="A20" s="3">
        <v>44590</v>
      </c>
      <c r="B20" t="s">
        <v>438</v>
      </c>
      <c r="C20" t="s">
        <v>938</v>
      </c>
      <c r="D20" t="s">
        <v>5</v>
      </c>
      <c r="E20" t="s">
        <v>886</v>
      </c>
      <c r="F20" t="s">
        <v>668</v>
      </c>
      <c r="H20" t="e">
        <f>INT(LEFT(_1_ARIZONA[[#This Row],[Result]],FIND("-",_1_ARIZONA[[#This Row],[Result]])-1))</f>
        <v>#VALUE!</v>
      </c>
    </row>
    <row r="21" spans="1:8" x14ac:dyDescent="0.25">
      <c r="A21" s="3">
        <v>44595</v>
      </c>
      <c r="B21" t="s">
        <v>68</v>
      </c>
      <c r="C21" t="s">
        <v>939</v>
      </c>
      <c r="D21" t="s">
        <v>5</v>
      </c>
      <c r="E21" t="s">
        <v>940</v>
      </c>
      <c r="F21" t="s">
        <v>870</v>
      </c>
      <c r="H21" t="e">
        <f>INT(LEFT(_1_ARIZONA[[#This Row],[Result]],FIND("-",_1_ARIZONA[[#This Row],[Result]])-1))</f>
        <v>#VALUE!</v>
      </c>
    </row>
    <row r="22" spans="1:8" x14ac:dyDescent="0.25">
      <c r="A22" s="3">
        <v>44597</v>
      </c>
      <c r="B22" t="s">
        <v>171</v>
      </c>
      <c r="C22" t="s">
        <v>941</v>
      </c>
      <c r="D22" t="s">
        <v>5</v>
      </c>
      <c r="E22" t="s">
        <v>942</v>
      </c>
      <c r="F22" t="s">
        <v>872</v>
      </c>
      <c r="H22" t="e">
        <f>INT(LEFT(_1_ARIZONA[[#This Row],[Result]],FIND("-",_1_ARIZONA[[#This Row],[Result]])-1))</f>
        <v>#VALUE!</v>
      </c>
    </row>
    <row r="23" spans="1:8" x14ac:dyDescent="0.25">
      <c r="A23" s="3">
        <v>44599</v>
      </c>
      <c r="B23" t="s">
        <v>438</v>
      </c>
      <c r="C23" t="s">
        <v>943</v>
      </c>
      <c r="D23" t="s">
        <v>6</v>
      </c>
      <c r="E23" t="s">
        <v>944</v>
      </c>
      <c r="F23" t="s">
        <v>873</v>
      </c>
      <c r="H23" t="e">
        <f>INT(LEFT(_1_ARIZONA[[#This Row],[Result]],FIND("-",_1_ARIZONA[[#This Row],[Result]])-1))</f>
        <v>#VALUE!</v>
      </c>
    </row>
    <row r="24" spans="1:8" x14ac:dyDescent="0.25">
      <c r="A24" s="3">
        <v>44602</v>
      </c>
      <c r="B24" t="s">
        <v>235</v>
      </c>
      <c r="C24" t="s">
        <v>945</v>
      </c>
      <c r="D24" t="s">
        <v>6</v>
      </c>
      <c r="E24" t="s">
        <v>946</v>
      </c>
      <c r="F24" t="s">
        <v>875</v>
      </c>
      <c r="H24" t="e">
        <f>INT(LEFT(_1_ARIZONA[[#This Row],[Result]],FIND("-",_1_ARIZONA[[#This Row],[Result]])-1))</f>
        <v>#VALUE!</v>
      </c>
    </row>
    <row r="25" spans="1:8" x14ac:dyDescent="0.25">
      <c r="A25" s="3">
        <v>44604</v>
      </c>
      <c r="B25" t="s">
        <v>283</v>
      </c>
      <c r="C25" t="s">
        <v>947</v>
      </c>
      <c r="D25" t="s">
        <v>6</v>
      </c>
      <c r="E25" t="s">
        <v>948</v>
      </c>
      <c r="F25" t="s">
        <v>877</v>
      </c>
      <c r="H25" t="e">
        <f>INT(LEFT(_1_ARIZONA[[#This Row],[Result]],FIND("-",_1_ARIZONA[[#This Row],[Result]])-1))</f>
        <v>#VALUE!</v>
      </c>
    </row>
    <row r="26" spans="1:8" x14ac:dyDescent="0.25">
      <c r="A26" s="3">
        <v>44609</v>
      </c>
      <c r="B26" t="s">
        <v>370</v>
      </c>
      <c r="C26" t="s">
        <v>949</v>
      </c>
      <c r="D26" t="s">
        <v>5</v>
      </c>
      <c r="E26" t="s">
        <v>950</v>
      </c>
      <c r="F26" t="s">
        <v>930</v>
      </c>
      <c r="H26" t="e">
        <f>INT(LEFT(_1_ARIZONA[[#This Row],[Result]],FIND("-",_1_ARIZONA[[#This Row],[Result]])-1))</f>
        <v>#VALUE!</v>
      </c>
    </row>
    <row r="27" spans="1:8" x14ac:dyDescent="0.25">
      <c r="A27" s="3">
        <v>44611</v>
      </c>
      <c r="B27" t="s">
        <v>229</v>
      </c>
      <c r="C27" t="s">
        <v>951</v>
      </c>
      <c r="D27" t="s">
        <v>5</v>
      </c>
      <c r="E27" t="s">
        <v>952</v>
      </c>
      <c r="F27" t="s">
        <v>932</v>
      </c>
      <c r="H27" t="e">
        <f>INT(LEFT(_1_ARIZONA[[#This Row],[Result]],FIND("-",_1_ARIZONA[[#This Row],[Result]])-1))</f>
        <v>#VALUE!</v>
      </c>
    </row>
    <row r="28" spans="1:8" x14ac:dyDescent="0.25">
      <c r="A28" s="3">
        <v>44616</v>
      </c>
      <c r="B28" t="s">
        <v>307</v>
      </c>
      <c r="C28" t="s">
        <v>953</v>
      </c>
      <c r="D28" t="s">
        <v>6</v>
      </c>
      <c r="E28" t="s">
        <v>954</v>
      </c>
      <c r="F28" t="s">
        <v>934</v>
      </c>
      <c r="H28" t="e">
        <f>INT(LEFT(_1_ARIZONA[[#This Row],[Result]],FIND("-",_1_ARIZONA[[#This Row],[Result]])-1))</f>
        <v>#VALUE!</v>
      </c>
    </row>
    <row r="29" spans="1:8" x14ac:dyDescent="0.25">
      <c r="A29" s="3">
        <v>44618</v>
      </c>
      <c r="B29" t="s">
        <v>278</v>
      </c>
      <c r="C29" t="s">
        <v>955</v>
      </c>
      <c r="D29" t="s">
        <v>6</v>
      </c>
      <c r="E29" t="s">
        <v>956</v>
      </c>
      <c r="F29" t="s">
        <v>883</v>
      </c>
      <c r="H29" t="e">
        <f>INT(LEFT(_1_ARIZONA[[#This Row],[Result]],FIND("-",_1_ARIZONA[[#This Row],[Result]])-1))</f>
        <v>#VALUE!</v>
      </c>
    </row>
    <row r="30" spans="1:8" x14ac:dyDescent="0.25">
      <c r="A30" s="3">
        <v>44621</v>
      </c>
      <c r="B30" t="s">
        <v>171</v>
      </c>
      <c r="C30" t="s">
        <v>957</v>
      </c>
      <c r="D30" t="s">
        <v>6</v>
      </c>
      <c r="E30" t="s">
        <v>958</v>
      </c>
      <c r="F30" t="s">
        <v>884</v>
      </c>
      <c r="H30" t="e">
        <f>INT(LEFT(_1_ARIZONA[[#This Row],[Result]],FIND("-",_1_ARIZONA[[#This Row],[Result]])-1))</f>
        <v>#VALUE!</v>
      </c>
    </row>
    <row r="31" spans="1:8" x14ac:dyDescent="0.25">
      <c r="A31" s="3">
        <v>44623</v>
      </c>
      <c r="B31" t="s">
        <v>422</v>
      </c>
      <c r="C31" t="s">
        <v>959</v>
      </c>
      <c r="D31" t="s">
        <v>5</v>
      </c>
      <c r="E31" t="s">
        <v>960</v>
      </c>
      <c r="F31" t="s">
        <v>886</v>
      </c>
      <c r="H31" t="e">
        <f>INT(LEFT(_1_ARIZONA[[#This Row],[Result]],FIND("-",_1_ARIZONA[[#This Row],[Result]])-1))</f>
        <v>#VALUE!</v>
      </c>
    </row>
    <row r="32" spans="1:8" x14ac:dyDescent="0.25">
      <c r="A32" s="3">
        <v>44625</v>
      </c>
      <c r="B32" t="s">
        <v>486</v>
      </c>
      <c r="C32" t="s">
        <v>1979</v>
      </c>
      <c r="D32" t="s">
        <v>5</v>
      </c>
      <c r="E32" t="s">
        <v>1980</v>
      </c>
      <c r="F32" t="s">
        <v>940</v>
      </c>
      <c r="H32" t="e">
        <f>INT(LEFT(_1_ARIZONA[[#This Row],[Result]],FIND("-",_1_ARIZONA[[#This Row],[Result]])-1))</f>
        <v>#VALUE!</v>
      </c>
    </row>
    <row r="33" spans="1:8" x14ac:dyDescent="0.25">
      <c r="A33" s="3">
        <v>44630</v>
      </c>
      <c r="B33" t="s">
        <v>422</v>
      </c>
      <c r="C33" t="s">
        <v>670</v>
      </c>
      <c r="D33" t="s">
        <v>661</v>
      </c>
      <c r="E33" t="s">
        <v>2247</v>
      </c>
      <c r="F33" t="s">
        <v>942</v>
      </c>
      <c r="H33" t="e">
        <f>INT(LEFT(_1_ARIZONA[[#This Row],[Result]],FIND("-",_1_ARIZONA[[#This Row],[Result]])-1))</f>
        <v>#VALUE!</v>
      </c>
    </row>
    <row r="34" spans="1:8" x14ac:dyDescent="0.25">
      <c r="A34" s="3">
        <v>44631</v>
      </c>
      <c r="B34" t="s">
        <v>278</v>
      </c>
      <c r="C34" t="s">
        <v>1092</v>
      </c>
      <c r="D34" t="s">
        <v>661</v>
      </c>
      <c r="E34" t="s">
        <v>2248</v>
      </c>
      <c r="F34" t="s">
        <v>944</v>
      </c>
      <c r="H34" t="e">
        <f>INT(LEFT(_1_ARIZONA[[#This Row],[Result]],FIND("-",_1_ARIZONA[[#This Row],[Result]])-1))</f>
        <v>#VALUE!</v>
      </c>
    </row>
    <row r="35" spans="1:8" x14ac:dyDescent="0.25">
      <c r="A35" s="3">
        <v>44632</v>
      </c>
      <c r="B35" t="s">
        <v>68</v>
      </c>
      <c r="C35" t="s">
        <v>1364</v>
      </c>
      <c r="D35" t="s">
        <v>661</v>
      </c>
      <c r="E35" t="s">
        <v>2249</v>
      </c>
      <c r="F35" t="s">
        <v>946</v>
      </c>
      <c r="H35" t="e">
        <f>INT(LEFT(_1_ARIZONA[[#This Row],[Result]],FIND("-",_1_ARIZONA[[#This Row],[Result]])-1))</f>
        <v>#VALUE!</v>
      </c>
    </row>
    <row r="36" spans="1:8" x14ac:dyDescent="0.25">
      <c r="A36" s="3">
        <v>44638</v>
      </c>
      <c r="B36" t="s">
        <v>109</v>
      </c>
      <c r="C36" t="s">
        <v>1936</v>
      </c>
      <c r="D36" t="s">
        <v>661</v>
      </c>
      <c r="E36" t="s">
        <v>2460</v>
      </c>
      <c r="F36" t="s">
        <v>946</v>
      </c>
      <c r="H36">
        <v>87</v>
      </c>
    </row>
    <row r="37" spans="1:8" x14ac:dyDescent="0.25">
      <c r="A37" s="3">
        <v>44640</v>
      </c>
      <c r="B37" t="s">
        <v>359</v>
      </c>
      <c r="C37" t="s">
        <v>2461</v>
      </c>
      <c r="D37" t="s">
        <v>661</v>
      </c>
      <c r="E37" t="s">
        <v>2462</v>
      </c>
      <c r="F37" t="s">
        <v>946</v>
      </c>
      <c r="H37">
        <v>85</v>
      </c>
    </row>
    <row r="38" spans="1:8" x14ac:dyDescent="0.25">
      <c r="A38" s="3">
        <v>44644</v>
      </c>
      <c r="B38" t="s">
        <v>75</v>
      </c>
      <c r="C38" t="s">
        <v>1594</v>
      </c>
      <c r="D38" t="s">
        <v>661</v>
      </c>
      <c r="E38" t="s">
        <v>2463</v>
      </c>
      <c r="F38" t="s">
        <v>946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B78D-FF7B-48DD-BFBE-FCA39885B060}">
  <dimension ref="A1:H35"/>
  <sheetViews>
    <sheetView topLeftCell="A14" workbookViewId="0">
      <selection activeCell="K29" sqref="K2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44876</v>
      </c>
      <c r="B2" t="s">
        <v>284</v>
      </c>
      <c r="C2" t="s">
        <v>1873</v>
      </c>
      <c r="D2" t="s">
        <v>5</v>
      </c>
      <c r="E2" t="s">
        <v>608</v>
      </c>
      <c r="F2" t="s">
        <v>588</v>
      </c>
      <c r="H2" t="e">
        <f>INT(LEFT(_9_TEXAS_CHRISTAIN[[#This Row],[Result]],FIND("-",_9_TEXAS_CHRISTAIN[[#This Row],[Result]])-1))</f>
        <v>#VALUE!</v>
      </c>
    </row>
    <row r="3" spans="1:8" x14ac:dyDescent="0.25">
      <c r="A3" s="3">
        <v>44880</v>
      </c>
      <c r="B3" t="s">
        <v>496</v>
      </c>
      <c r="C3" t="s">
        <v>717</v>
      </c>
      <c r="D3" t="s">
        <v>5</v>
      </c>
      <c r="E3" t="s">
        <v>611</v>
      </c>
      <c r="F3" t="s">
        <v>588</v>
      </c>
      <c r="H3" t="e">
        <f>INT(LEFT(_9_TEXAS_CHRISTAIN[[#This Row],[Result]],FIND("-",_9_TEXAS_CHRISTAIN[[#This Row],[Result]])-1))</f>
        <v>#VALUE!</v>
      </c>
    </row>
    <row r="4" spans="1:8" x14ac:dyDescent="0.25">
      <c r="A4" s="3">
        <v>44883</v>
      </c>
      <c r="B4" t="s">
        <v>84</v>
      </c>
      <c r="C4" t="s">
        <v>1791</v>
      </c>
      <c r="D4" t="s">
        <v>5</v>
      </c>
      <c r="E4" t="s">
        <v>658</v>
      </c>
      <c r="F4" t="s">
        <v>588</v>
      </c>
      <c r="H4" t="e">
        <f>INT(LEFT(_9_TEXAS_CHRISTAIN[[#This Row],[Result]],FIND("-",_9_TEXAS_CHRISTAIN[[#This Row],[Result]])-1))</f>
        <v>#VALUE!</v>
      </c>
    </row>
    <row r="5" spans="1:8" x14ac:dyDescent="0.25">
      <c r="A5" s="3">
        <v>44887</v>
      </c>
      <c r="B5" t="s">
        <v>50</v>
      </c>
      <c r="C5" t="s">
        <v>1849</v>
      </c>
      <c r="D5" t="s">
        <v>661</v>
      </c>
      <c r="E5" t="s">
        <v>659</v>
      </c>
      <c r="F5" t="s">
        <v>588</v>
      </c>
      <c r="H5" t="e">
        <f>INT(LEFT(_9_TEXAS_CHRISTAIN[[#This Row],[Result]],FIND("-",_9_TEXAS_CHRISTAIN[[#This Row],[Result]])-1))</f>
        <v>#VALUE!</v>
      </c>
    </row>
    <row r="6" spans="1:8" x14ac:dyDescent="0.25">
      <c r="A6" s="3">
        <v>44889</v>
      </c>
      <c r="B6" t="s">
        <v>392</v>
      </c>
      <c r="C6" t="s">
        <v>1601</v>
      </c>
      <c r="D6" t="s">
        <v>661</v>
      </c>
      <c r="E6" t="s">
        <v>662</v>
      </c>
      <c r="F6" t="s">
        <v>588</v>
      </c>
      <c r="H6" t="e">
        <f>INT(LEFT(_9_TEXAS_CHRISTAIN[[#This Row],[Result]],FIND("-",_9_TEXAS_CHRISTAIN[[#This Row],[Result]])-1))</f>
        <v>#VALUE!</v>
      </c>
    </row>
    <row r="7" spans="1:8" x14ac:dyDescent="0.25">
      <c r="A7" s="3">
        <v>44894</v>
      </c>
      <c r="B7" t="s">
        <v>494</v>
      </c>
      <c r="C7" t="s">
        <v>1299</v>
      </c>
      <c r="D7" t="s">
        <v>5</v>
      </c>
      <c r="E7" t="s">
        <v>664</v>
      </c>
      <c r="F7" t="s">
        <v>588</v>
      </c>
      <c r="H7" t="e">
        <f>INT(LEFT(_9_TEXAS_CHRISTAIN[[#This Row],[Result]],FIND("-",_9_TEXAS_CHRISTAIN[[#This Row],[Result]])-1))</f>
        <v>#VALUE!</v>
      </c>
    </row>
    <row r="8" spans="1:8" x14ac:dyDescent="0.25">
      <c r="A8" s="3">
        <v>44897</v>
      </c>
      <c r="B8" t="s">
        <v>16</v>
      </c>
      <c r="C8" t="s">
        <v>1112</v>
      </c>
      <c r="D8" t="s">
        <v>5</v>
      </c>
      <c r="E8" t="s">
        <v>666</v>
      </c>
      <c r="F8" t="s">
        <v>588</v>
      </c>
      <c r="H8" t="e">
        <f>INT(LEFT(_9_TEXAS_CHRISTAIN[[#This Row],[Result]],FIND("-",_9_TEXAS_CHRISTAIN[[#This Row],[Result]])-1))</f>
        <v>#VALUE!</v>
      </c>
    </row>
    <row r="9" spans="1:8" x14ac:dyDescent="0.25">
      <c r="A9" s="3">
        <v>44903</v>
      </c>
      <c r="B9" t="s">
        <v>307</v>
      </c>
      <c r="C9" t="s">
        <v>896</v>
      </c>
      <c r="D9" t="s">
        <v>661</v>
      </c>
      <c r="E9" t="s">
        <v>668</v>
      </c>
      <c r="F9" t="s">
        <v>588</v>
      </c>
      <c r="H9" t="e">
        <f>INT(LEFT(_9_TEXAS_CHRISTAIN[[#This Row],[Result]],FIND("-",_9_TEXAS_CHRISTAIN[[#This Row],[Result]])-1))</f>
        <v>#VALUE!</v>
      </c>
    </row>
    <row r="10" spans="1:8" x14ac:dyDescent="0.25">
      <c r="A10" s="3">
        <v>44906</v>
      </c>
      <c r="B10" t="s">
        <v>212</v>
      </c>
      <c r="C10" t="s">
        <v>1348</v>
      </c>
      <c r="D10" t="s">
        <v>661</v>
      </c>
      <c r="E10" t="s">
        <v>870</v>
      </c>
      <c r="F10" t="s">
        <v>588</v>
      </c>
      <c r="H10" t="e">
        <f>INT(LEFT(_9_TEXAS_CHRISTAIN[[#This Row],[Result]],FIND("-",_9_TEXAS_CHRISTAIN[[#This Row],[Result]])-1))</f>
        <v>#VALUE!</v>
      </c>
    </row>
    <row r="11" spans="1:8" x14ac:dyDescent="0.25">
      <c r="A11" s="3">
        <v>44913</v>
      </c>
      <c r="B11" t="s">
        <v>254</v>
      </c>
      <c r="C11" t="s">
        <v>1494</v>
      </c>
      <c r="D11" t="s">
        <v>6</v>
      </c>
      <c r="E11" t="s">
        <v>872</v>
      </c>
      <c r="F11" t="s">
        <v>588</v>
      </c>
      <c r="H11" t="e">
        <f>INT(LEFT(_9_TEXAS_CHRISTAIN[[#This Row],[Result]],FIND("-",_9_TEXAS_CHRISTAIN[[#This Row],[Result]])-1))</f>
        <v>#VALUE!</v>
      </c>
    </row>
    <row r="12" spans="1:8" x14ac:dyDescent="0.25">
      <c r="A12" s="3">
        <v>44916</v>
      </c>
      <c r="B12" t="s">
        <v>440</v>
      </c>
      <c r="C12" t="s">
        <v>1969</v>
      </c>
      <c r="D12" t="s">
        <v>5</v>
      </c>
      <c r="E12" t="s">
        <v>873</v>
      </c>
      <c r="F12" t="s">
        <v>588</v>
      </c>
      <c r="H12" t="e">
        <f>INT(LEFT(_9_TEXAS_CHRISTAIN[[#This Row],[Result]],FIND("-",_9_TEXAS_CHRISTAIN[[#This Row],[Result]])-1))</f>
        <v>#VALUE!</v>
      </c>
    </row>
    <row r="13" spans="1:8" x14ac:dyDescent="0.25">
      <c r="A13" s="3">
        <v>44569</v>
      </c>
      <c r="B13" t="s">
        <v>64</v>
      </c>
      <c r="C13" t="s">
        <v>1970</v>
      </c>
      <c r="D13" t="s">
        <v>5</v>
      </c>
      <c r="E13" t="s">
        <v>607</v>
      </c>
      <c r="F13" t="s">
        <v>587</v>
      </c>
      <c r="H13" t="e">
        <f>INT(LEFT(_9_TEXAS_CHRISTAIN[[#This Row],[Result]],FIND("-",_9_TEXAS_CHRISTAIN[[#This Row],[Result]])-1))</f>
        <v>#VALUE!</v>
      </c>
    </row>
    <row r="14" spans="1:8" x14ac:dyDescent="0.25">
      <c r="A14" s="3">
        <v>44573</v>
      </c>
      <c r="B14" t="s">
        <v>340</v>
      </c>
      <c r="C14" t="s">
        <v>1820</v>
      </c>
      <c r="D14" t="s">
        <v>6</v>
      </c>
      <c r="E14" t="s">
        <v>610</v>
      </c>
      <c r="F14" t="s">
        <v>703</v>
      </c>
      <c r="H14" t="e">
        <f>INT(LEFT(_9_TEXAS_CHRISTAIN[[#This Row],[Result]],FIND("-",_9_TEXAS_CHRISTAIN[[#This Row],[Result]])-1))</f>
        <v>#VALUE!</v>
      </c>
    </row>
    <row r="15" spans="1:8" x14ac:dyDescent="0.25">
      <c r="A15" s="3">
        <v>44576</v>
      </c>
      <c r="B15" t="s">
        <v>363</v>
      </c>
      <c r="C15" t="s">
        <v>1971</v>
      </c>
      <c r="D15" t="s">
        <v>5</v>
      </c>
      <c r="E15" t="s">
        <v>833</v>
      </c>
      <c r="F15" t="s">
        <v>614</v>
      </c>
      <c r="H15" t="e">
        <f>INT(LEFT(_9_TEXAS_CHRISTAIN[[#This Row],[Result]],FIND("-",_9_TEXAS_CHRISTAIN[[#This Row],[Result]])-1))</f>
        <v>#VALUE!</v>
      </c>
    </row>
    <row r="16" spans="1:8" x14ac:dyDescent="0.25">
      <c r="A16" s="3">
        <v>44580</v>
      </c>
      <c r="B16" t="s">
        <v>344</v>
      </c>
      <c r="C16" t="s">
        <v>1703</v>
      </c>
      <c r="D16" t="s">
        <v>6</v>
      </c>
      <c r="E16" t="s">
        <v>694</v>
      </c>
      <c r="F16" t="s">
        <v>594</v>
      </c>
      <c r="H16" t="e">
        <f>INT(LEFT(_9_TEXAS_CHRISTAIN[[#This Row],[Result]],FIND("-",_9_TEXAS_CHRISTAIN[[#This Row],[Result]])-1))</f>
        <v>#VALUE!</v>
      </c>
    </row>
    <row r="17" spans="1:8" x14ac:dyDescent="0.25">
      <c r="A17" s="3">
        <v>44583</v>
      </c>
      <c r="B17" t="s">
        <v>397</v>
      </c>
      <c r="C17" t="s">
        <v>1972</v>
      </c>
      <c r="D17" t="s">
        <v>6</v>
      </c>
      <c r="E17" t="s">
        <v>697</v>
      </c>
      <c r="F17" t="s">
        <v>595</v>
      </c>
      <c r="H17" t="e">
        <f>INT(LEFT(_9_TEXAS_CHRISTAIN[[#This Row],[Result]],FIND("-",_9_TEXAS_CHRISTAIN[[#This Row],[Result]])-1))</f>
        <v>#VALUE!</v>
      </c>
    </row>
    <row r="18" spans="1:8" x14ac:dyDescent="0.25">
      <c r="A18" s="3">
        <v>44586</v>
      </c>
      <c r="B18" t="s">
        <v>347</v>
      </c>
      <c r="C18" t="s">
        <v>1973</v>
      </c>
      <c r="D18" t="s">
        <v>5</v>
      </c>
      <c r="E18" t="s">
        <v>699</v>
      </c>
      <c r="F18" t="s">
        <v>801</v>
      </c>
      <c r="H18" t="e">
        <f>INT(LEFT(_9_TEXAS_CHRISTAIN[[#This Row],[Result]],FIND("-",_9_TEXAS_CHRISTAIN[[#This Row],[Result]])-1))</f>
        <v>#VALUE!</v>
      </c>
    </row>
    <row r="19" spans="1:8" x14ac:dyDescent="0.25">
      <c r="A19" s="3">
        <v>44590</v>
      </c>
      <c r="B19" t="s">
        <v>189</v>
      </c>
      <c r="C19" t="s">
        <v>625</v>
      </c>
      <c r="D19" t="s">
        <v>5</v>
      </c>
      <c r="E19" t="s">
        <v>1114</v>
      </c>
      <c r="F19" t="s">
        <v>801</v>
      </c>
      <c r="H19" t="e">
        <f>INT(LEFT(_9_TEXAS_CHRISTAIN[[#This Row],[Result]],FIND("-",_9_TEXAS_CHRISTAIN[[#This Row],[Result]])-1))</f>
        <v>#VALUE!</v>
      </c>
    </row>
    <row r="20" spans="1:8" x14ac:dyDescent="0.25">
      <c r="A20" s="3">
        <v>44592</v>
      </c>
      <c r="B20" t="s">
        <v>363</v>
      </c>
      <c r="C20" t="s">
        <v>941</v>
      </c>
      <c r="D20" t="s">
        <v>6</v>
      </c>
      <c r="E20" t="s">
        <v>1116</v>
      </c>
      <c r="F20" t="s">
        <v>774</v>
      </c>
      <c r="H20" t="e">
        <f>INT(LEFT(_9_TEXAS_CHRISTAIN[[#This Row],[Result]],FIND("-",_9_TEXAS_CHRISTAIN[[#This Row],[Result]])-1))</f>
        <v>#VALUE!</v>
      </c>
    </row>
    <row r="21" spans="1:8" x14ac:dyDescent="0.25">
      <c r="A21" s="3">
        <v>44597</v>
      </c>
      <c r="B21" t="s">
        <v>340</v>
      </c>
      <c r="C21" t="s">
        <v>1587</v>
      </c>
      <c r="D21" t="s">
        <v>5</v>
      </c>
      <c r="E21" t="s">
        <v>842</v>
      </c>
      <c r="F21" t="s">
        <v>730</v>
      </c>
      <c r="H21" t="e">
        <f>INT(LEFT(_9_TEXAS_CHRISTAIN[[#This Row],[Result]],FIND("-",_9_TEXAS_CHRISTAIN[[#This Row],[Result]])-1))</f>
        <v>#VALUE!</v>
      </c>
    </row>
    <row r="22" spans="1:8" x14ac:dyDescent="0.25">
      <c r="A22" s="3">
        <v>44600</v>
      </c>
      <c r="B22" t="s">
        <v>344</v>
      </c>
      <c r="C22" t="s">
        <v>634</v>
      </c>
      <c r="D22" t="s">
        <v>5</v>
      </c>
      <c r="E22" t="s">
        <v>844</v>
      </c>
      <c r="F22" t="s">
        <v>792</v>
      </c>
      <c r="H22" t="e">
        <f>INT(LEFT(_9_TEXAS_CHRISTAIN[[#This Row],[Result]],FIND("-",_9_TEXAS_CHRISTAIN[[#This Row],[Result]])-1))</f>
        <v>#VALUE!</v>
      </c>
    </row>
    <row r="23" spans="1:8" x14ac:dyDescent="0.25">
      <c r="A23" s="3">
        <v>44604</v>
      </c>
      <c r="B23" t="s">
        <v>183</v>
      </c>
      <c r="C23" t="s">
        <v>1974</v>
      </c>
      <c r="D23" t="s">
        <v>6</v>
      </c>
      <c r="E23" t="s">
        <v>779</v>
      </c>
      <c r="F23" t="s">
        <v>633</v>
      </c>
      <c r="H23" t="e">
        <f>INT(LEFT(_9_TEXAS_CHRISTAIN[[#This Row],[Result]],FIND("-",_9_TEXAS_CHRISTAIN[[#This Row],[Result]])-1))</f>
        <v>#VALUE!</v>
      </c>
    </row>
    <row r="24" spans="1:8" x14ac:dyDescent="0.25">
      <c r="A24" s="3">
        <v>44607</v>
      </c>
      <c r="B24" t="s">
        <v>397</v>
      </c>
      <c r="C24" t="s">
        <v>1975</v>
      </c>
      <c r="D24" t="s">
        <v>5</v>
      </c>
      <c r="E24" t="s">
        <v>638</v>
      </c>
      <c r="F24" t="s">
        <v>711</v>
      </c>
      <c r="H24" t="e">
        <f>INT(LEFT(_9_TEXAS_CHRISTAIN[[#This Row],[Result]],FIND("-",_9_TEXAS_CHRISTAIN[[#This Row],[Result]])-1))</f>
        <v>#VALUE!</v>
      </c>
    </row>
    <row r="25" spans="1:8" x14ac:dyDescent="0.25">
      <c r="A25" s="3">
        <v>44611</v>
      </c>
      <c r="B25" t="s">
        <v>64</v>
      </c>
      <c r="C25" t="s">
        <v>622</v>
      </c>
      <c r="D25" t="s">
        <v>6</v>
      </c>
      <c r="E25" t="s">
        <v>1011</v>
      </c>
      <c r="F25" t="s">
        <v>713</v>
      </c>
      <c r="H25" t="e">
        <f>INT(LEFT(_9_TEXAS_CHRISTAIN[[#This Row],[Result]],FIND("-",_9_TEXAS_CHRISTAIN[[#This Row],[Result]])-1))</f>
        <v>#VALUE!</v>
      </c>
    </row>
    <row r="26" spans="1:8" x14ac:dyDescent="0.25">
      <c r="A26" s="3">
        <v>44613</v>
      </c>
      <c r="B26" t="s">
        <v>366</v>
      </c>
      <c r="C26" t="s">
        <v>1754</v>
      </c>
      <c r="D26" t="s">
        <v>5</v>
      </c>
      <c r="E26" t="s">
        <v>644</v>
      </c>
      <c r="F26" t="s">
        <v>1037</v>
      </c>
      <c r="H26" t="e">
        <f>INT(LEFT(_9_TEXAS_CHRISTAIN[[#This Row],[Result]],FIND("-",_9_TEXAS_CHRISTAIN[[#This Row],[Result]])-1))</f>
        <v>#VALUE!</v>
      </c>
    </row>
    <row r="27" spans="1:8" x14ac:dyDescent="0.25">
      <c r="A27" s="3">
        <v>44615</v>
      </c>
      <c r="B27" t="s">
        <v>347</v>
      </c>
      <c r="C27" t="s">
        <v>710</v>
      </c>
      <c r="D27" t="s">
        <v>6</v>
      </c>
      <c r="E27" t="s">
        <v>1040</v>
      </c>
      <c r="F27" t="s">
        <v>716</v>
      </c>
      <c r="H27" t="e">
        <f>INT(LEFT(_9_TEXAS_CHRISTAIN[[#This Row],[Result]],FIND("-",_9_TEXAS_CHRISTAIN[[#This Row],[Result]])-1))</f>
        <v>#VALUE!</v>
      </c>
    </row>
    <row r="28" spans="1:8" x14ac:dyDescent="0.25">
      <c r="A28" s="3">
        <v>44618</v>
      </c>
      <c r="B28" t="s">
        <v>183</v>
      </c>
      <c r="C28" t="s">
        <v>1767</v>
      </c>
      <c r="D28" t="s">
        <v>5</v>
      </c>
      <c r="E28" t="s">
        <v>649</v>
      </c>
      <c r="F28" t="s">
        <v>718</v>
      </c>
      <c r="H28" t="e">
        <f>INT(LEFT(_9_TEXAS_CHRISTAIN[[#This Row],[Result]],FIND("-",_9_TEXAS_CHRISTAIN[[#This Row],[Result]])-1))</f>
        <v>#VALUE!</v>
      </c>
    </row>
    <row r="29" spans="1:8" x14ac:dyDescent="0.25">
      <c r="A29" s="3">
        <v>44621</v>
      </c>
      <c r="B29" t="s">
        <v>36</v>
      </c>
      <c r="C29" t="s">
        <v>1658</v>
      </c>
      <c r="D29" t="s">
        <v>5</v>
      </c>
      <c r="E29" t="s">
        <v>652</v>
      </c>
      <c r="F29" t="s">
        <v>1041</v>
      </c>
      <c r="H29" t="e">
        <f>INT(LEFT(_9_TEXAS_CHRISTAIN[[#This Row],[Result]],FIND("-",_9_TEXAS_CHRISTAIN[[#This Row],[Result]])-1))</f>
        <v>#VALUE!</v>
      </c>
    </row>
    <row r="30" spans="1:8" x14ac:dyDescent="0.25">
      <c r="A30" s="3">
        <v>44623</v>
      </c>
      <c r="B30" t="s">
        <v>36</v>
      </c>
      <c r="C30" t="s">
        <v>1346</v>
      </c>
      <c r="D30" t="s">
        <v>6</v>
      </c>
      <c r="E30" t="s">
        <v>1415</v>
      </c>
      <c r="F30" t="s">
        <v>1349</v>
      </c>
      <c r="H30" t="e">
        <f>INT(LEFT(_9_TEXAS_CHRISTAIN[[#This Row],[Result]],FIND("-",_9_TEXAS_CHRISTAIN[[#This Row],[Result]])-1))</f>
        <v>#VALUE!</v>
      </c>
    </row>
    <row r="31" spans="1:8" x14ac:dyDescent="0.25">
      <c r="A31" s="3">
        <v>44625</v>
      </c>
      <c r="B31" t="s">
        <v>366</v>
      </c>
      <c r="C31" t="s">
        <v>1469</v>
      </c>
      <c r="D31" t="s">
        <v>6</v>
      </c>
      <c r="E31" t="s">
        <v>1447</v>
      </c>
      <c r="F31" t="s">
        <v>1350</v>
      </c>
      <c r="H31" t="e">
        <f>INT(LEFT(_9_TEXAS_CHRISTAIN[[#This Row],[Result]],FIND("-",_9_TEXAS_CHRISTAIN[[#This Row],[Result]])-1))</f>
        <v>#VALUE!</v>
      </c>
    </row>
    <row r="32" spans="1:8" x14ac:dyDescent="0.25">
      <c r="A32" s="3">
        <v>44630</v>
      </c>
      <c r="B32" t="s">
        <v>347</v>
      </c>
      <c r="C32" t="s">
        <v>1149</v>
      </c>
      <c r="D32" t="s">
        <v>661</v>
      </c>
      <c r="E32" t="s">
        <v>1500</v>
      </c>
      <c r="F32" t="s">
        <v>803</v>
      </c>
      <c r="H32" t="e">
        <f>INT(LEFT(_9_TEXAS_CHRISTAIN[[#This Row],[Result]],FIND("-",_9_TEXAS_CHRISTAIN[[#This Row],[Result]])-1))</f>
        <v>#VALUE!</v>
      </c>
    </row>
    <row r="33" spans="1:8" x14ac:dyDescent="0.25">
      <c r="A33" s="3">
        <v>44631</v>
      </c>
      <c r="B33" t="s">
        <v>36</v>
      </c>
      <c r="C33" t="s">
        <v>1773</v>
      </c>
      <c r="D33" t="s">
        <v>661</v>
      </c>
      <c r="E33" t="s">
        <v>1651</v>
      </c>
      <c r="F33" t="s">
        <v>804</v>
      </c>
      <c r="H33" t="e">
        <f>INT(LEFT(_9_TEXAS_CHRISTAIN[[#This Row],[Result]],FIND("-",_9_TEXAS_CHRISTAIN[[#This Row],[Result]])-1))</f>
        <v>#VALUE!</v>
      </c>
    </row>
    <row r="34" spans="1:8" x14ac:dyDescent="0.25">
      <c r="A34" s="3">
        <v>44638</v>
      </c>
      <c r="B34" t="s">
        <v>186</v>
      </c>
      <c r="C34" t="s">
        <v>2464</v>
      </c>
      <c r="D34" t="s">
        <v>661</v>
      </c>
      <c r="E34" t="s">
        <v>2163</v>
      </c>
      <c r="F34" t="s">
        <v>804</v>
      </c>
    </row>
    <row r="35" spans="1:8" x14ac:dyDescent="0.25">
      <c r="A35" s="3">
        <v>44640</v>
      </c>
      <c r="B35" t="s">
        <v>12</v>
      </c>
      <c r="C35" t="s">
        <v>1621</v>
      </c>
      <c r="D35" t="s">
        <v>661</v>
      </c>
      <c r="E35" t="s">
        <v>2250</v>
      </c>
      <c r="F35" t="s">
        <v>804</v>
      </c>
    </row>
  </sheetData>
  <pageMargins left="0.7" right="0.7" top="0.75" bottom="0.75" header="0.3" footer="0.3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C307-3DE8-4811-9F38-0FEF09DAD15F}">
  <dimension ref="A1:H33"/>
  <sheetViews>
    <sheetView workbookViewId="0">
      <selection activeCell="L12" sqref="L12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44875</v>
      </c>
      <c r="B2" t="s">
        <v>398</v>
      </c>
      <c r="C2" t="s">
        <v>1017</v>
      </c>
      <c r="D2" t="s">
        <v>5</v>
      </c>
      <c r="E2" t="s">
        <v>608</v>
      </c>
      <c r="F2" t="s">
        <v>588</v>
      </c>
      <c r="H2" t="e">
        <f>INT(LEFT(_8_SETON_HALL[[#This Row],[Result]],FIND("-",_8_SETON_HALL[[#This Row],[Result]])-1))</f>
        <v>#VALUE!</v>
      </c>
    </row>
    <row r="3" spans="1:8" x14ac:dyDescent="0.25">
      <c r="A3" s="3">
        <v>44879</v>
      </c>
      <c r="B3" t="s">
        <v>220</v>
      </c>
      <c r="C3" t="s">
        <v>1018</v>
      </c>
      <c r="D3" t="s">
        <v>5</v>
      </c>
      <c r="E3" t="s">
        <v>611</v>
      </c>
      <c r="F3" t="s">
        <v>588</v>
      </c>
      <c r="H3" t="e">
        <f>INT(LEFT(_8_SETON_HALL[[#This Row],[Result]],FIND("-",_8_SETON_HALL[[#This Row],[Result]])-1))</f>
        <v>#VALUE!</v>
      </c>
    </row>
    <row r="4" spans="1:8" x14ac:dyDescent="0.25">
      <c r="A4" s="3">
        <v>44881</v>
      </c>
      <c r="B4" t="s">
        <v>184</v>
      </c>
      <c r="C4" t="s">
        <v>1019</v>
      </c>
      <c r="D4" t="s">
        <v>6</v>
      </c>
      <c r="E4" t="s">
        <v>658</v>
      </c>
      <c r="F4" t="s">
        <v>588</v>
      </c>
      <c r="H4" t="e">
        <f>INT(LEFT(_8_SETON_HALL[[#This Row],[Result]],FIND("-",_8_SETON_HALL[[#This Row],[Result]])-1))</f>
        <v>#VALUE!</v>
      </c>
    </row>
    <row r="5" spans="1:8" x14ac:dyDescent="0.25">
      <c r="A5" s="3">
        <v>44887</v>
      </c>
      <c r="B5" t="s">
        <v>134</v>
      </c>
      <c r="C5" t="s">
        <v>892</v>
      </c>
      <c r="D5" t="s">
        <v>661</v>
      </c>
      <c r="E5" t="s">
        <v>659</v>
      </c>
      <c r="F5" t="s">
        <v>588</v>
      </c>
      <c r="H5" t="e">
        <f>INT(LEFT(_8_SETON_HALL[[#This Row],[Result]],FIND("-",_8_SETON_HALL[[#This Row],[Result]])-1))</f>
        <v>#VALUE!</v>
      </c>
    </row>
    <row r="6" spans="1:8" x14ac:dyDescent="0.25">
      <c r="A6" s="3">
        <v>44889</v>
      </c>
      <c r="B6" t="s">
        <v>486</v>
      </c>
      <c r="C6" t="s">
        <v>1020</v>
      </c>
      <c r="D6" t="s">
        <v>661</v>
      </c>
      <c r="E6" t="s">
        <v>662</v>
      </c>
      <c r="F6" t="s">
        <v>588</v>
      </c>
      <c r="H6" t="e">
        <f>INT(LEFT(_8_SETON_HALL[[#This Row],[Result]],FIND("-",_8_SETON_HALL[[#This Row],[Result]])-1))</f>
        <v>#VALUE!</v>
      </c>
    </row>
    <row r="7" spans="1:8" x14ac:dyDescent="0.25">
      <c r="A7" s="3">
        <v>44893</v>
      </c>
      <c r="B7" t="s">
        <v>503</v>
      </c>
      <c r="C7" t="s">
        <v>1021</v>
      </c>
      <c r="D7" t="s">
        <v>5</v>
      </c>
      <c r="E7" t="s">
        <v>664</v>
      </c>
      <c r="F7" t="s">
        <v>588</v>
      </c>
      <c r="H7" t="e">
        <f>INT(LEFT(_8_SETON_HALL[[#This Row],[Result]],FIND("-",_8_SETON_HALL[[#This Row],[Result]])-1))</f>
        <v>#VALUE!</v>
      </c>
    </row>
    <row r="8" spans="1:8" x14ac:dyDescent="0.25">
      <c r="A8" s="3">
        <v>44896</v>
      </c>
      <c r="B8" t="s">
        <v>127</v>
      </c>
      <c r="C8" t="s">
        <v>1022</v>
      </c>
      <c r="D8" t="s">
        <v>5</v>
      </c>
      <c r="E8" t="s">
        <v>666</v>
      </c>
      <c r="F8" t="s">
        <v>588</v>
      </c>
      <c r="H8" t="e">
        <f>INT(LEFT(_8_SETON_HALL[[#This Row],[Result]],FIND("-",_8_SETON_HALL[[#This Row],[Result]])-1))</f>
        <v>#VALUE!</v>
      </c>
    </row>
    <row r="9" spans="1:8" x14ac:dyDescent="0.25">
      <c r="A9" s="3">
        <v>44899</v>
      </c>
      <c r="B9" t="s">
        <v>1023</v>
      </c>
      <c r="C9" t="s">
        <v>1024</v>
      </c>
      <c r="D9" t="s">
        <v>5</v>
      </c>
      <c r="E9" t="s">
        <v>668</v>
      </c>
      <c r="F9" t="s">
        <v>588</v>
      </c>
      <c r="H9" t="e">
        <f>INT(LEFT(_8_SETON_HALL[[#This Row],[Result]],FIND("-",_8_SETON_HALL[[#This Row],[Result]])-1))</f>
        <v>#VALUE!</v>
      </c>
    </row>
    <row r="10" spans="1:8" x14ac:dyDescent="0.25">
      <c r="A10" s="3">
        <v>44904</v>
      </c>
      <c r="B10" t="s">
        <v>347</v>
      </c>
      <c r="C10" t="s">
        <v>1025</v>
      </c>
      <c r="D10" t="s">
        <v>5</v>
      </c>
      <c r="E10" t="s">
        <v>870</v>
      </c>
      <c r="F10" t="s">
        <v>588</v>
      </c>
      <c r="H10" t="e">
        <f>INT(LEFT(_8_SETON_HALL[[#This Row],[Result]],FIND("-",_8_SETON_HALL[[#This Row],[Result]])-1))</f>
        <v>#VALUE!</v>
      </c>
    </row>
    <row r="11" spans="1:8" x14ac:dyDescent="0.25">
      <c r="A11" s="3">
        <v>44907</v>
      </c>
      <c r="B11" t="s">
        <v>376</v>
      </c>
      <c r="C11" t="s">
        <v>640</v>
      </c>
      <c r="D11" t="s">
        <v>5</v>
      </c>
      <c r="E11" t="s">
        <v>872</v>
      </c>
      <c r="F11" t="s">
        <v>588</v>
      </c>
      <c r="H11" t="e">
        <f>INT(LEFT(_8_SETON_HALL[[#This Row],[Result]],FIND("-",_8_SETON_HALL[[#This Row],[Result]])-1))</f>
        <v>#VALUE!</v>
      </c>
    </row>
    <row r="12" spans="1:8" x14ac:dyDescent="0.25">
      <c r="A12" s="3">
        <v>44924</v>
      </c>
      <c r="B12" t="s">
        <v>206</v>
      </c>
      <c r="C12" t="s">
        <v>1026</v>
      </c>
      <c r="D12" t="s">
        <v>6</v>
      </c>
      <c r="E12" t="s">
        <v>605</v>
      </c>
      <c r="F12" t="s">
        <v>587</v>
      </c>
      <c r="H12" t="e">
        <f>INT(LEFT(_8_SETON_HALL[[#This Row],[Result]],FIND("-",_8_SETON_HALL[[#This Row],[Result]])-1))</f>
        <v>#VALUE!</v>
      </c>
    </row>
    <row r="13" spans="1:8" x14ac:dyDescent="0.25">
      <c r="A13" s="3">
        <v>44562</v>
      </c>
      <c r="B13" t="s">
        <v>159</v>
      </c>
      <c r="C13" t="s">
        <v>816</v>
      </c>
      <c r="D13" t="s">
        <v>5</v>
      </c>
      <c r="E13" t="s">
        <v>671</v>
      </c>
      <c r="F13" t="s">
        <v>590</v>
      </c>
      <c r="H13" t="e">
        <f>INT(LEFT(_8_SETON_HALL[[#This Row],[Result]],FIND("-",_8_SETON_HALL[[#This Row],[Result]])-1))</f>
        <v>#VALUE!</v>
      </c>
    </row>
    <row r="14" spans="1:8" x14ac:dyDescent="0.25">
      <c r="A14" s="3">
        <v>44565</v>
      </c>
      <c r="B14" t="s">
        <v>499</v>
      </c>
      <c r="C14" t="s">
        <v>1027</v>
      </c>
      <c r="D14" t="s">
        <v>6</v>
      </c>
      <c r="E14" t="s">
        <v>689</v>
      </c>
      <c r="F14" t="s">
        <v>592</v>
      </c>
      <c r="H14" t="e">
        <f>INT(LEFT(_8_SETON_HALL[[#This Row],[Result]],FIND("-",_8_SETON_HALL[[#This Row],[Result]])-1))</f>
        <v>#VALUE!</v>
      </c>
    </row>
    <row r="15" spans="1:8" x14ac:dyDescent="0.25">
      <c r="A15" s="3">
        <v>44569</v>
      </c>
      <c r="B15" t="s">
        <v>86</v>
      </c>
      <c r="C15" t="s">
        <v>1028</v>
      </c>
      <c r="D15" t="s">
        <v>5</v>
      </c>
      <c r="E15" t="s">
        <v>613</v>
      </c>
      <c r="F15" t="s">
        <v>594</v>
      </c>
      <c r="H15" t="e">
        <f>INT(LEFT(_8_SETON_HALL[[#This Row],[Result]],FIND("-",_8_SETON_HALL[[#This Row],[Result]])-1))</f>
        <v>#VALUE!</v>
      </c>
    </row>
    <row r="16" spans="1:8" x14ac:dyDescent="0.25">
      <c r="A16" s="3">
        <v>44574</v>
      </c>
      <c r="B16" t="s">
        <v>169</v>
      </c>
      <c r="C16" t="s">
        <v>1029</v>
      </c>
      <c r="D16" t="s">
        <v>6</v>
      </c>
      <c r="E16" t="s">
        <v>616</v>
      </c>
      <c r="F16" t="s">
        <v>618</v>
      </c>
      <c r="H16" t="e">
        <f>INT(LEFT(_8_SETON_HALL[[#This Row],[Result]],FIND("-",_8_SETON_HALL[[#This Row],[Result]])-1))</f>
        <v>#VALUE!</v>
      </c>
    </row>
    <row r="17" spans="1:8" x14ac:dyDescent="0.25">
      <c r="A17" s="3">
        <v>44576</v>
      </c>
      <c r="B17" t="s">
        <v>123</v>
      </c>
      <c r="C17" t="s">
        <v>1030</v>
      </c>
      <c r="D17" t="s">
        <v>6</v>
      </c>
      <c r="E17" t="s">
        <v>617</v>
      </c>
      <c r="F17" t="s">
        <v>621</v>
      </c>
      <c r="H17" t="e">
        <f>INT(LEFT(_8_SETON_HALL[[#This Row],[Result]],FIND("-",_8_SETON_HALL[[#This Row],[Result]])-1))</f>
        <v>#VALUE!</v>
      </c>
    </row>
    <row r="18" spans="1:8" x14ac:dyDescent="0.25">
      <c r="A18" s="3">
        <v>44583</v>
      </c>
      <c r="B18" t="s">
        <v>28</v>
      </c>
      <c r="C18" t="s">
        <v>1031</v>
      </c>
      <c r="D18" t="s">
        <v>6</v>
      </c>
      <c r="E18" t="s">
        <v>772</v>
      </c>
      <c r="F18" t="s">
        <v>706</v>
      </c>
      <c r="H18" t="e">
        <f>INT(LEFT(_8_SETON_HALL[[#This Row],[Result]],FIND("-",_8_SETON_HALL[[#This Row],[Result]])-1))</f>
        <v>#VALUE!</v>
      </c>
    </row>
    <row r="19" spans="1:8" x14ac:dyDescent="0.25">
      <c r="A19" s="3">
        <v>44585</v>
      </c>
      <c r="B19" t="s">
        <v>28</v>
      </c>
      <c r="C19" t="s">
        <v>977</v>
      </c>
      <c r="D19" t="s">
        <v>5</v>
      </c>
      <c r="E19" t="s">
        <v>677</v>
      </c>
      <c r="F19" t="s">
        <v>627</v>
      </c>
      <c r="H19" t="e">
        <f>INT(LEFT(_8_SETON_HALL[[#This Row],[Result]],FIND("-",_8_SETON_HALL[[#This Row],[Result]])-1))</f>
        <v>#VALUE!</v>
      </c>
    </row>
    <row r="20" spans="1:8" x14ac:dyDescent="0.25">
      <c r="A20" s="3">
        <v>44587</v>
      </c>
      <c r="B20" t="s">
        <v>123</v>
      </c>
      <c r="C20" t="s">
        <v>1032</v>
      </c>
      <c r="D20" t="s">
        <v>5</v>
      </c>
      <c r="E20" t="s">
        <v>626</v>
      </c>
      <c r="F20" t="s">
        <v>805</v>
      </c>
      <c r="H20" t="e">
        <f>INT(LEFT(_8_SETON_HALL[[#This Row],[Result]],FIND("-",_8_SETON_HALL[[#This Row],[Result]])-1))</f>
        <v>#VALUE!</v>
      </c>
    </row>
    <row r="21" spans="1:8" x14ac:dyDescent="0.25">
      <c r="A21" s="3">
        <v>44593</v>
      </c>
      <c r="B21" t="s">
        <v>254</v>
      </c>
      <c r="C21" t="s">
        <v>1033</v>
      </c>
      <c r="D21" t="s">
        <v>6</v>
      </c>
      <c r="E21" t="s">
        <v>629</v>
      </c>
      <c r="F21" t="s">
        <v>734</v>
      </c>
      <c r="H21" t="e">
        <f>INT(LEFT(_8_SETON_HALL[[#This Row],[Result]],FIND("-",_8_SETON_HALL[[#This Row],[Result]])-1))</f>
        <v>#VALUE!</v>
      </c>
    </row>
    <row r="22" spans="1:8" x14ac:dyDescent="0.25">
      <c r="A22" s="3">
        <v>44596</v>
      </c>
      <c r="B22" t="s">
        <v>325</v>
      </c>
      <c r="C22" t="s">
        <v>1034</v>
      </c>
      <c r="D22" t="s">
        <v>5</v>
      </c>
      <c r="E22" t="s">
        <v>632</v>
      </c>
      <c r="F22" t="s">
        <v>711</v>
      </c>
      <c r="H22" t="e">
        <f>INT(LEFT(_8_SETON_HALL[[#This Row],[Result]],FIND("-",_8_SETON_HALL[[#This Row],[Result]])-1))</f>
        <v>#VALUE!</v>
      </c>
    </row>
    <row r="23" spans="1:8" x14ac:dyDescent="0.25">
      <c r="A23" s="3">
        <v>44601</v>
      </c>
      <c r="B23" t="s">
        <v>193</v>
      </c>
      <c r="C23" t="s">
        <v>1035</v>
      </c>
      <c r="D23" t="s">
        <v>5</v>
      </c>
      <c r="E23" t="s">
        <v>635</v>
      </c>
      <c r="F23" t="s">
        <v>1036</v>
      </c>
      <c r="H23" t="e">
        <f>INT(LEFT(_8_SETON_HALL[[#This Row],[Result]],FIND("-",_8_SETON_HALL[[#This Row],[Result]])-1))</f>
        <v>#VALUE!</v>
      </c>
    </row>
    <row r="24" spans="1:8" x14ac:dyDescent="0.25">
      <c r="A24" s="3">
        <v>44604</v>
      </c>
      <c r="B24" t="s">
        <v>159</v>
      </c>
      <c r="C24" t="s">
        <v>816</v>
      </c>
      <c r="D24" t="s">
        <v>6</v>
      </c>
      <c r="E24" t="s">
        <v>1009</v>
      </c>
      <c r="F24" t="s">
        <v>1037</v>
      </c>
      <c r="H24" t="e">
        <f>INT(LEFT(_8_SETON_HALL[[#This Row],[Result]],FIND("-",_8_SETON_HALL[[#This Row],[Result]])-1))</f>
        <v>#VALUE!</v>
      </c>
    </row>
    <row r="25" spans="1:8" x14ac:dyDescent="0.25">
      <c r="A25" s="3">
        <v>44608</v>
      </c>
      <c r="B25" t="s">
        <v>86</v>
      </c>
      <c r="C25" t="s">
        <v>1026</v>
      </c>
      <c r="D25" t="s">
        <v>6</v>
      </c>
      <c r="E25" t="s">
        <v>1038</v>
      </c>
      <c r="F25" t="s">
        <v>716</v>
      </c>
      <c r="H25" t="e">
        <f>INT(LEFT(_8_SETON_HALL[[#This Row],[Result]],FIND("-",_8_SETON_HALL[[#This Row],[Result]])-1))</f>
        <v>#VALUE!</v>
      </c>
    </row>
    <row r="26" spans="1:8" x14ac:dyDescent="0.25">
      <c r="A26" s="3">
        <v>44611</v>
      </c>
      <c r="B26" t="s">
        <v>169</v>
      </c>
      <c r="C26" t="s">
        <v>992</v>
      </c>
      <c r="D26" t="s">
        <v>5</v>
      </c>
      <c r="E26" t="s">
        <v>1039</v>
      </c>
      <c r="F26" t="s">
        <v>718</v>
      </c>
      <c r="H26" t="e">
        <f>INT(LEFT(_8_SETON_HALL[[#This Row],[Result]],FIND("-",_8_SETON_HALL[[#This Row],[Result]])-1))</f>
        <v>#VALUE!</v>
      </c>
    </row>
    <row r="27" spans="1:8" x14ac:dyDescent="0.25">
      <c r="A27" s="3">
        <v>44615</v>
      </c>
      <c r="B27" t="s">
        <v>499</v>
      </c>
      <c r="C27" t="s">
        <v>1031</v>
      </c>
      <c r="D27" t="s">
        <v>5</v>
      </c>
      <c r="E27" t="s">
        <v>1040</v>
      </c>
      <c r="F27" t="s">
        <v>1041</v>
      </c>
      <c r="H27" t="e">
        <f>INT(LEFT(_8_SETON_HALL[[#This Row],[Result]],FIND("-",_8_SETON_HALL[[#This Row],[Result]])-1))</f>
        <v>#VALUE!</v>
      </c>
    </row>
    <row r="28" spans="1:8" x14ac:dyDescent="0.25">
      <c r="A28" s="3">
        <v>44618</v>
      </c>
      <c r="B28" t="s">
        <v>193</v>
      </c>
      <c r="C28" t="s">
        <v>1042</v>
      </c>
      <c r="D28" t="s">
        <v>6</v>
      </c>
      <c r="E28" t="s">
        <v>649</v>
      </c>
      <c r="F28" t="s">
        <v>800</v>
      </c>
      <c r="H28" t="e">
        <f>INT(LEFT(_8_SETON_HALL[[#This Row],[Result]],FIND("-",_8_SETON_HALL[[#This Row],[Result]])-1))</f>
        <v>#VALUE!</v>
      </c>
    </row>
    <row r="29" spans="1:8" x14ac:dyDescent="0.25">
      <c r="A29" s="3">
        <v>44622</v>
      </c>
      <c r="B29" t="s">
        <v>254</v>
      </c>
      <c r="C29" t="s">
        <v>1043</v>
      </c>
      <c r="D29" t="s">
        <v>5</v>
      </c>
      <c r="E29" t="s">
        <v>652</v>
      </c>
      <c r="F29" t="s">
        <v>1044</v>
      </c>
      <c r="H29" t="e">
        <f>INT(LEFT(_8_SETON_HALL[[#This Row],[Result]],FIND("-",_8_SETON_HALL[[#This Row],[Result]])-1))</f>
        <v>#VALUE!</v>
      </c>
    </row>
    <row r="30" spans="1:8" x14ac:dyDescent="0.25">
      <c r="A30" s="3">
        <v>44625</v>
      </c>
      <c r="B30" t="s">
        <v>325</v>
      </c>
      <c r="C30" t="s">
        <v>1149</v>
      </c>
      <c r="D30" t="s">
        <v>6</v>
      </c>
      <c r="E30" t="s">
        <v>1016</v>
      </c>
      <c r="F30" t="s">
        <v>1249</v>
      </c>
      <c r="H30" t="e">
        <f>INT(LEFT(_8_SETON_HALL[[#This Row],[Result]],FIND("-",_8_SETON_HALL[[#This Row],[Result]])-1))</f>
        <v>#VALUE!</v>
      </c>
    </row>
    <row r="31" spans="1:8" x14ac:dyDescent="0.25">
      <c r="A31" s="3">
        <v>44629</v>
      </c>
      <c r="B31" t="s">
        <v>254</v>
      </c>
      <c r="C31" t="s">
        <v>1960</v>
      </c>
      <c r="D31" t="s">
        <v>661</v>
      </c>
      <c r="E31" t="s">
        <v>859</v>
      </c>
      <c r="F31" t="s">
        <v>1229</v>
      </c>
      <c r="H31" t="e">
        <f>INT(LEFT(_8_SETON_HALL[[#This Row],[Result]],FIND("-",_8_SETON_HALL[[#This Row],[Result]])-1))</f>
        <v>#VALUE!</v>
      </c>
    </row>
    <row r="32" spans="1:8" x14ac:dyDescent="0.25">
      <c r="A32" s="3">
        <v>44630</v>
      </c>
      <c r="B32" t="s">
        <v>86</v>
      </c>
      <c r="C32" t="s">
        <v>2465</v>
      </c>
      <c r="D32" t="s">
        <v>661</v>
      </c>
      <c r="E32" t="s">
        <v>1525</v>
      </c>
      <c r="F32" t="s">
        <v>1231</v>
      </c>
      <c r="H32" t="e">
        <f>INT(LEFT(_8_SETON_HALL[[#This Row],[Result]],FIND("-",_8_SETON_HALL[[#This Row],[Result]])-1))</f>
        <v>#VALUE!</v>
      </c>
    </row>
    <row r="33" spans="1:6" x14ac:dyDescent="0.25">
      <c r="A33" s="3">
        <v>44638</v>
      </c>
      <c r="B33" t="s">
        <v>359</v>
      </c>
      <c r="C33" t="s">
        <v>2466</v>
      </c>
      <c r="D33" t="s">
        <v>661</v>
      </c>
      <c r="E33" t="s">
        <v>1501</v>
      </c>
      <c r="F33" t="s">
        <v>1231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DD8D-73CB-49D6-80A4-E75334D807EA}">
  <dimension ref="A1:H36"/>
  <sheetViews>
    <sheetView workbookViewId="0">
      <selection activeCell="K30" sqref="K30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251</v>
      </c>
      <c r="C2" t="s">
        <v>2467</v>
      </c>
      <c r="D2" t="s">
        <v>5</v>
      </c>
      <c r="E2" t="s">
        <v>608</v>
      </c>
      <c r="F2" t="s">
        <v>588</v>
      </c>
      <c r="H2" t="e">
        <f>INT(LEFT(_12_UAB[[#This Row],[Result]],FIND("-",_12_UAB[[#This Row],[Result]])-1))</f>
        <v>#VALUE!</v>
      </c>
    </row>
    <row r="3" spans="1:8" x14ac:dyDescent="0.25">
      <c r="A3" s="3">
        <v>44877</v>
      </c>
      <c r="B3" t="s">
        <v>332</v>
      </c>
      <c r="C3" t="s">
        <v>1445</v>
      </c>
      <c r="D3" t="s">
        <v>5</v>
      </c>
      <c r="E3" t="s">
        <v>611</v>
      </c>
      <c r="F3" t="s">
        <v>588</v>
      </c>
      <c r="H3" t="e">
        <f>INT(LEFT(_12_UAB[[#This Row],[Result]],FIND("-",_12_UAB[[#This Row],[Result]])-1))</f>
        <v>#VALUE!</v>
      </c>
    </row>
    <row r="4" spans="1:8" x14ac:dyDescent="0.25">
      <c r="A4" s="3">
        <v>44879</v>
      </c>
      <c r="B4" t="s">
        <v>2264</v>
      </c>
      <c r="C4" t="s">
        <v>2468</v>
      </c>
      <c r="D4" t="s">
        <v>5</v>
      </c>
      <c r="E4" t="s">
        <v>658</v>
      </c>
      <c r="F4" t="s">
        <v>588</v>
      </c>
      <c r="H4" t="e">
        <f>INT(LEFT(_12_UAB[[#This Row],[Result]],FIND("-",_12_UAB[[#This Row],[Result]])-1))</f>
        <v>#VALUE!</v>
      </c>
    </row>
    <row r="5" spans="1:8" x14ac:dyDescent="0.25">
      <c r="A5" s="3">
        <v>44883</v>
      </c>
      <c r="B5" t="s">
        <v>285</v>
      </c>
      <c r="C5" t="s">
        <v>1920</v>
      </c>
      <c r="D5" t="s">
        <v>6</v>
      </c>
      <c r="E5" t="s">
        <v>659</v>
      </c>
      <c r="F5" t="s">
        <v>588</v>
      </c>
      <c r="H5" t="e">
        <f>INT(LEFT(_12_UAB[[#This Row],[Result]],FIND("-",_12_UAB[[#This Row],[Result]])-1))</f>
        <v>#VALUE!</v>
      </c>
    </row>
    <row r="6" spans="1:8" x14ac:dyDescent="0.25">
      <c r="A6" s="3">
        <v>44886</v>
      </c>
      <c r="B6" t="s">
        <v>505</v>
      </c>
      <c r="C6" t="s">
        <v>2469</v>
      </c>
      <c r="D6" t="s">
        <v>5</v>
      </c>
      <c r="E6" t="s">
        <v>662</v>
      </c>
      <c r="F6" t="s">
        <v>588</v>
      </c>
      <c r="H6" t="e">
        <f>INT(LEFT(_12_UAB[[#This Row],[Result]],FIND("-",_12_UAB[[#This Row],[Result]])-1))</f>
        <v>#VALUE!</v>
      </c>
    </row>
    <row r="7" spans="1:8" x14ac:dyDescent="0.25">
      <c r="A7" s="3">
        <v>44890</v>
      </c>
      <c r="B7" t="s">
        <v>160</v>
      </c>
      <c r="C7" t="s">
        <v>1532</v>
      </c>
      <c r="D7" t="s">
        <v>661</v>
      </c>
      <c r="E7" t="s">
        <v>664</v>
      </c>
      <c r="F7" t="s">
        <v>588</v>
      </c>
      <c r="H7" t="e">
        <f>INT(LEFT(_12_UAB[[#This Row],[Result]],FIND("-",_12_UAB[[#This Row],[Result]])-1))</f>
        <v>#VALUE!</v>
      </c>
    </row>
    <row r="8" spans="1:8" x14ac:dyDescent="0.25">
      <c r="A8" s="3">
        <v>44891</v>
      </c>
      <c r="B8" t="s">
        <v>82</v>
      </c>
      <c r="C8" t="s">
        <v>1800</v>
      </c>
      <c r="D8" t="s">
        <v>661</v>
      </c>
      <c r="E8" t="s">
        <v>598</v>
      </c>
      <c r="F8" t="s">
        <v>588</v>
      </c>
      <c r="H8" t="e">
        <f>INT(LEFT(_12_UAB[[#This Row],[Result]],FIND("-",_12_UAB[[#This Row],[Result]])-1))</f>
        <v>#VALUE!</v>
      </c>
    </row>
    <row r="9" spans="1:8" x14ac:dyDescent="0.25">
      <c r="A9" s="3">
        <v>44896</v>
      </c>
      <c r="B9" t="s">
        <v>268</v>
      </c>
      <c r="C9" t="s">
        <v>1505</v>
      </c>
      <c r="D9" t="s">
        <v>5</v>
      </c>
      <c r="E9" t="s">
        <v>600</v>
      </c>
      <c r="F9" t="s">
        <v>588</v>
      </c>
      <c r="H9" t="e">
        <f>INT(LEFT(_12_UAB[[#This Row],[Result]],FIND("-",_12_UAB[[#This Row],[Result]])-1))</f>
        <v>#VALUE!</v>
      </c>
    </row>
    <row r="10" spans="1:8" x14ac:dyDescent="0.25">
      <c r="A10" s="3">
        <v>44899</v>
      </c>
      <c r="B10" t="s">
        <v>92</v>
      </c>
      <c r="C10" t="s">
        <v>1085</v>
      </c>
      <c r="D10" t="s">
        <v>6</v>
      </c>
      <c r="E10" t="s">
        <v>602</v>
      </c>
      <c r="F10" t="s">
        <v>588</v>
      </c>
      <c r="H10" t="e">
        <f>INT(LEFT(_12_UAB[[#This Row],[Result]],FIND("-",_12_UAB[[#This Row],[Result]])-1))</f>
        <v>#VALUE!</v>
      </c>
    </row>
    <row r="11" spans="1:8" x14ac:dyDescent="0.25">
      <c r="A11" s="3">
        <v>44907</v>
      </c>
      <c r="B11" t="s">
        <v>2470</v>
      </c>
      <c r="C11" t="s">
        <v>2471</v>
      </c>
      <c r="D11" t="s">
        <v>5</v>
      </c>
      <c r="E11" t="s">
        <v>603</v>
      </c>
      <c r="F11" t="s">
        <v>588</v>
      </c>
      <c r="H11" t="e">
        <f>INT(LEFT(_12_UAB[[#This Row],[Result]],FIND("-",_12_UAB[[#This Row],[Result]])-1))</f>
        <v>#VALUE!</v>
      </c>
    </row>
    <row r="12" spans="1:8" x14ac:dyDescent="0.25">
      <c r="A12" s="3">
        <v>44909</v>
      </c>
      <c r="B12" t="s">
        <v>440</v>
      </c>
      <c r="C12" t="s">
        <v>1872</v>
      </c>
      <c r="D12" t="s">
        <v>5</v>
      </c>
      <c r="E12" t="s">
        <v>605</v>
      </c>
      <c r="F12" t="s">
        <v>588</v>
      </c>
      <c r="H12" t="e">
        <f>INT(LEFT(_12_UAB[[#This Row],[Result]],FIND("-",_12_UAB[[#This Row],[Result]])-1))</f>
        <v>#VALUE!</v>
      </c>
    </row>
    <row r="13" spans="1:8" x14ac:dyDescent="0.25">
      <c r="A13" s="3">
        <v>44913</v>
      </c>
      <c r="B13" t="s">
        <v>366</v>
      </c>
      <c r="C13" t="s">
        <v>1736</v>
      </c>
      <c r="D13" t="s">
        <v>5</v>
      </c>
      <c r="E13" t="s">
        <v>671</v>
      </c>
      <c r="F13" t="s">
        <v>588</v>
      </c>
      <c r="H13" t="e">
        <f>INT(LEFT(_12_UAB[[#This Row],[Result]],FIND("-",_12_UAB[[#This Row],[Result]])-1))</f>
        <v>#VALUE!</v>
      </c>
    </row>
    <row r="14" spans="1:8" x14ac:dyDescent="0.25">
      <c r="A14" s="3">
        <v>44917</v>
      </c>
      <c r="B14" t="s">
        <v>400</v>
      </c>
      <c r="C14" t="s">
        <v>1983</v>
      </c>
      <c r="D14" t="s">
        <v>5</v>
      </c>
      <c r="E14" t="s">
        <v>689</v>
      </c>
      <c r="F14" t="s">
        <v>588</v>
      </c>
      <c r="H14" t="e">
        <f>INT(LEFT(_12_UAB[[#This Row],[Result]],FIND("-",_12_UAB[[#This Row],[Result]])-1))</f>
        <v>#VALUE!</v>
      </c>
    </row>
    <row r="15" spans="1:8" x14ac:dyDescent="0.25">
      <c r="A15" s="3">
        <v>44925</v>
      </c>
      <c r="B15" t="s">
        <v>385</v>
      </c>
      <c r="C15" t="s">
        <v>1176</v>
      </c>
      <c r="D15" t="s">
        <v>5</v>
      </c>
      <c r="E15" t="s">
        <v>613</v>
      </c>
      <c r="F15" t="s">
        <v>608</v>
      </c>
      <c r="H15" t="e">
        <f>INT(LEFT(_12_UAB[[#This Row],[Result]],FIND("-",_12_UAB[[#This Row],[Result]])-1))</f>
        <v>#VALUE!</v>
      </c>
    </row>
    <row r="16" spans="1:8" x14ac:dyDescent="0.25">
      <c r="A16" s="3">
        <v>44562</v>
      </c>
      <c r="B16" t="s">
        <v>464</v>
      </c>
      <c r="C16" t="s">
        <v>2454</v>
      </c>
      <c r="D16" t="s">
        <v>5</v>
      </c>
      <c r="E16" t="s">
        <v>694</v>
      </c>
      <c r="F16" t="s">
        <v>611</v>
      </c>
      <c r="H16" t="e">
        <f>INT(LEFT(_12_UAB[[#This Row],[Result]],FIND("-",_12_UAB[[#This Row],[Result]])-1))</f>
        <v>#VALUE!</v>
      </c>
    </row>
    <row r="17" spans="1:8" x14ac:dyDescent="0.25">
      <c r="A17" s="3">
        <v>44567</v>
      </c>
      <c r="B17" t="s">
        <v>452</v>
      </c>
      <c r="C17" t="s">
        <v>1124</v>
      </c>
      <c r="D17" t="s">
        <v>6</v>
      </c>
      <c r="E17" t="s">
        <v>697</v>
      </c>
      <c r="F17" t="s">
        <v>658</v>
      </c>
      <c r="H17" t="e">
        <f>INT(LEFT(_12_UAB[[#This Row],[Result]],FIND("-",_12_UAB[[#This Row],[Result]])-1))</f>
        <v>#VALUE!</v>
      </c>
    </row>
    <row r="18" spans="1:8" x14ac:dyDescent="0.25">
      <c r="A18" s="3">
        <v>44569</v>
      </c>
      <c r="B18" t="s">
        <v>157</v>
      </c>
      <c r="C18" t="s">
        <v>1621</v>
      </c>
      <c r="D18" t="s">
        <v>6</v>
      </c>
      <c r="E18" t="s">
        <v>699</v>
      </c>
      <c r="F18" t="s">
        <v>659</v>
      </c>
      <c r="H18" t="e">
        <f>INT(LEFT(_12_UAB[[#This Row],[Result]],FIND("-",_12_UAB[[#This Row],[Result]])-1))</f>
        <v>#VALUE!</v>
      </c>
    </row>
    <row r="19" spans="1:8" x14ac:dyDescent="0.25">
      <c r="A19" s="3">
        <v>44574</v>
      </c>
      <c r="B19" t="s">
        <v>356</v>
      </c>
      <c r="C19" t="s">
        <v>1862</v>
      </c>
      <c r="D19" t="s">
        <v>5</v>
      </c>
      <c r="E19" t="s">
        <v>1114</v>
      </c>
      <c r="F19" t="s">
        <v>662</v>
      </c>
      <c r="H19" t="e">
        <f>INT(LEFT(_12_UAB[[#This Row],[Result]],FIND("-",_12_UAB[[#This Row],[Result]])-1))</f>
        <v>#VALUE!</v>
      </c>
    </row>
    <row r="20" spans="1:8" x14ac:dyDescent="0.25">
      <c r="A20" s="3">
        <v>44576</v>
      </c>
      <c r="B20" t="s">
        <v>188</v>
      </c>
      <c r="C20" t="s">
        <v>657</v>
      </c>
      <c r="D20" t="s">
        <v>5</v>
      </c>
      <c r="E20" t="s">
        <v>1116</v>
      </c>
      <c r="F20" t="s">
        <v>664</v>
      </c>
      <c r="H20" t="e">
        <f>INT(LEFT(_12_UAB[[#This Row],[Result]],FIND("-",_12_UAB[[#This Row],[Result]])-1))</f>
        <v>#VALUE!</v>
      </c>
    </row>
    <row r="21" spans="1:8" x14ac:dyDescent="0.25">
      <c r="A21" s="3">
        <v>44583</v>
      </c>
      <c r="B21" t="s">
        <v>101</v>
      </c>
      <c r="C21" t="s">
        <v>2472</v>
      </c>
      <c r="D21" t="s">
        <v>6</v>
      </c>
      <c r="E21" t="s">
        <v>1118</v>
      </c>
      <c r="F21" t="s">
        <v>666</v>
      </c>
      <c r="H21" t="e">
        <f>INT(LEFT(_12_UAB[[#This Row],[Result]],FIND("-",_12_UAB[[#This Row],[Result]])-1))</f>
        <v>#VALUE!</v>
      </c>
    </row>
    <row r="22" spans="1:8" x14ac:dyDescent="0.25">
      <c r="A22" s="3">
        <v>44588</v>
      </c>
      <c r="B22" t="s">
        <v>122</v>
      </c>
      <c r="C22" t="s">
        <v>1226</v>
      </c>
      <c r="D22" t="s">
        <v>6</v>
      </c>
      <c r="E22" t="s">
        <v>1119</v>
      </c>
      <c r="F22" t="s">
        <v>668</v>
      </c>
      <c r="H22" t="e">
        <f>INT(LEFT(_12_UAB[[#This Row],[Result]],FIND("-",_12_UAB[[#This Row],[Result]])-1))</f>
        <v>#VALUE!</v>
      </c>
    </row>
    <row r="23" spans="1:8" x14ac:dyDescent="0.25">
      <c r="A23" s="3">
        <v>44590</v>
      </c>
      <c r="B23" t="s">
        <v>175</v>
      </c>
      <c r="C23" t="s">
        <v>1180</v>
      </c>
      <c r="D23" t="s">
        <v>6</v>
      </c>
      <c r="E23" t="s">
        <v>1121</v>
      </c>
      <c r="F23" t="s">
        <v>602</v>
      </c>
      <c r="H23" t="e">
        <f>INT(LEFT(_12_UAB[[#This Row],[Result]],FIND("-",_12_UAB[[#This Row],[Result]])-1))</f>
        <v>#VALUE!</v>
      </c>
    </row>
    <row r="24" spans="1:8" x14ac:dyDescent="0.25">
      <c r="A24" s="3">
        <v>44597</v>
      </c>
      <c r="B24" t="s">
        <v>201</v>
      </c>
      <c r="C24" t="s">
        <v>2473</v>
      </c>
      <c r="D24" t="s">
        <v>5</v>
      </c>
      <c r="E24" t="s">
        <v>1123</v>
      </c>
      <c r="F24" t="s">
        <v>603</v>
      </c>
      <c r="H24" t="e">
        <f>INT(LEFT(_12_UAB[[#This Row],[Result]],FIND("-",_12_UAB[[#This Row],[Result]])-1))</f>
        <v>#VALUE!</v>
      </c>
    </row>
    <row r="25" spans="1:8" x14ac:dyDescent="0.25">
      <c r="A25" s="3">
        <v>44602</v>
      </c>
      <c r="B25" t="s">
        <v>496</v>
      </c>
      <c r="C25" t="s">
        <v>1897</v>
      </c>
      <c r="D25" t="s">
        <v>5</v>
      </c>
      <c r="E25" t="s">
        <v>1125</v>
      </c>
      <c r="F25" t="s">
        <v>605</v>
      </c>
      <c r="H25" t="e">
        <f>INT(LEFT(_12_UAB[[#This Row],[Result]],FIND("-",_12_UAB[[#This Row],[Result]])-1))</f>
        <v>#VALUE!</v>
      </c>
    </row>
    <row r="26" spans="1:8" x14ac:dyDescent="0.25">
      <c r="A26" s="3">
        <v>44605</v>
      </c>
      <c r="B26" t="s">
        <v>425</v>
      </c>
      <c r="C26" t="s">
        <v>1916</v>
      </c>
      <c r="D26" t="s">
        <v>6</v>
      </c>
      <c r="E26" t="s">
        <v>1127</v>
      </c>
      <c r="F26" t="s">
        <v>671</v>
      </c>
      <c r="H26" t="e">
        <f>INT(LEFT(_12_UAB[[#This Row],[Result]],FIND("-",_12_UAB[[#This Row],[Result]])-1))</f>
        <v>#VALUE!</v>
      </c>
    </row>
    <row r="27" spans="1:8" x14ac:dyDescent="0.25">
      <c r="A27" s="3">
        <v>44609</v>
      </c>
      <c r="B27" t="s">
        <v>157</v>
      </c>
      <c r="C27" t="s">
        <v>947</v>
      </c>
      <c r="D27" t="s">
        <v>5</v>
      </c>
      <c r="E27" t="s">
        <v>1128</v>
      </c>
      <c r="F27" t="s">
        <v>689</v>
      </c>
      <c r="H27" t="e">
        <f>INT(LEFT(_12_UAB[[#This Row],[Result]],FIND("-",_12_UAB[[#This Row],[Result]])-1))</f>
        <v>#VALUE!</v>
      </c>
    </row>
    <row r="28" spans="1:8" x14ac:dyDescent="0.25">
      <c r="A28" s="3">
        <v>44611</v>
      </c>
      <c r="B28" t="s">
        <v>452</v>
      </c>
      <c r="C28" t="s">
        <v>773</v>
      </c>
      <c r="D28" t="s">
        <v>5</v>
      </c>
      <c r="E28" t="s">
        <v>691</v>
      </c>
      <c r="F28" t="s">
        <v>769</v>
      </c>
      <c r="H28" t="e">
        <f>INT(LEFT(_12_UAB[[#This Row],[Result]],FIND("-",_12_UAB[[#This Row],[Result]])-1))</f>
        <v>#VALUE!</v>
      </c>
    </row>
    <row r="29" spans="1:8" x14ac:dyDescent="0.25">
      <c r="A29" s="3">
        <v>44616</v>
      </c>
      <c r="B29" t="s">
        <v>464</v>
      </c>
      <c r="C29" t="s">
        <v>1911</v>
      </c>
      <c r="D29" t="s">
        <v>6</v>
      </c>
      <c r="E29" t="s">
        <v>693</v>
      </c>
      <c r="F29" t="s">
        <v>616</v>
      </c>
      <c r="H29" t="e">
        <f>INT(LEFT(_12_UAB[[#This Row],[Result]],FIND("-",_12_UAB[[#This Row],[Result]])-1))</f>
        <v>#VALUE!</v>
      </c>
    </row>
    <row r="30" spans="1:8" x14ac:dyDescent="0.25">
      <c r="A30" s="3">
        <v>44618</v>
      </c>
      <c r="B30" t="s">
        <v>385</v>
      </c>
      <c r="C30" t="s">
        <v>1767</v>
      </c>
      <c r="D30" t="s">
        <v>6</v>
      </c>
      <c r="E30" t="s">
        <v>696</v>
      </c>
      <c r="F30" t="s">
        <v>784</v>
      </c>
      <c r="H30" t="e">
        <f>INT(LEFT(_12_UAB[[#This Row],[Result]],FIND("-",_12_UAB[[#This Row],[Result]])-1))</f>
        <v>#VALUE!</v>
      </c>
    </row>
    <row r="31" spans="1:8" x14ac:dyDescent="0.25">
      <c r="A31" s="3">
        <v>44622</v>
      </c>
      <c r="B31" t="s">
        <v>496</v>
      </c>
      <c r="C31" t="s">
        <v>1771</v>
      </c>
      <c r="D31" t="s">
        <v>6</v>
      </c>
      <c r="E31" t="s">
        <v>1279</v>
      </c>
      <c r="F31" t="s">
        <v>699</v>
      </c>
      <c r="H31" t="e">
        <f>INT(LEFT(_12_UAB[[#This Row],[Result]],FIND("-",_12_UAB[[#This Row],[Result]])-1))</f>
        <v>#VALUE!</v>
      </c>
    </row>
    <row r="32" spans="1:8" x14ac:dyDescent="0.25">
      <c r="A32" s="3">
        <v>44625</v>
      </c>
      <c r="B32" t="s">
        <v>101</v>
      </c>
      <c r="C32" t="s">
        <v>2197</v>
      </c>
      <c r="D32" t="s">
        <v>5</v>
      </c>
      <c r="E32" t="s">
        <v>1280</v>
      </c>
      <c r="F32" t="s">
        <v>1114</v>
      </c>
      <c r="H32" t="e">
        <f>INT(LEFT(_12_UAB[[#This Row],[Result]],FIND("-",_12_UAB[[#This Row],[Result]])-1))</f>
        <v>#VALUE!</v>
      </c>
    </row>
    <row r="33" spans="1:8" x14ac:dyDescent="0.25">
      <c r="A33" s="3">
        <v>44630</v>
      </c>
      <c r="B33" t="s">
        <v>188</v>
      </c>
      <c r="C33" t="s">
        <v>1008</v>
      </c>
      <c r="D33" t="s">
        <v>661</v>
      </c>
      <c r="E33" t="s">
        <v>1282</v>
      </c>
      <c r="F33" t="s">
        <v>1116</v>
      </c>
      <c r="H33" t="e">
        <f>INT(LEFT(_12_UAB[[#This Row],[Result]],FIND("-",_12_UAB[[#This Row],[Result]])-1))</f>
        <v>#VALUE!</v>
      </c>
    </row>
    <row r="34" spans="1:8" x14ac:dyDescent="0.25">
      <c r="A34" s="3">
        <v>44631</v>
      </c>
      <c r="B34" t="s">
        <v>201</v>
      </c>
      <c r="C34" t="s">
        <v>1589</v>
      </c>
      <c r="D34" t="s">
        <v>661</v>
      </c>
      <c r="E34" t="s">
        <v>1618</v>
      </c>
      <c r="F34" t="s">
        <v>1118</v>
      </c>
      <c r="H34" t="e">
        <f>INT(LEFT(_12_UAB[[#This Row],[Result]],FIND("-",_12_UAB[[#This Row],[Result]])-1))</f>
        <v>#VALUE!</v>
      </c>
    </row>
    <row r="35" spans="1:8" x14ac:dyDescent="0.25">
      <c r="A35" s="3">
        <v>44632</v>
      </c>
      <c r="B35" t="s">
        <v>101</v>
      </c>
      <c r="C35" t="s">
        <v>1391</v>
      </c>
      <c r="D35" t="s">
        <v>661</v>
      </c>
      <c r="E35" t="s">
        <v>2210</v>
      </c>
      <c r="F35" t="s">
        <v>1119</v>
      </c>
      <c r="H35" t="e">
        <f>INT(LEFT(_12_UAB[[#This Row],[Result]],FIND("-",_12_UAB[[#This Row],[Result]])-1))</f>
        <v>#VALUE!</v>
      </c>
    </row>
    <row r="36" spans="1:8" x14ac:dyDescent="0.25">
      <c r="A36" s="3">
        <v>44638</v>
      </c>
      <c r="B36" t="s">
        <v>75</v>
      </c>
      <c r="C36" t="s">
        <v>2474</v>
      </c>
      <c r="D36" t="s">
        <v>661</v>
      </c>
      <c r="E36" t="s">
        <v>2410</v>
      </c>
      <c r="F36" t="s">
        <v>1119</v>
      </c>
    </row>
  </sheetData>
  <pageMargins left="0.7" right="0.7" top="0.75" bottom="0.75" header="0.3" footer="0.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01EF-26C3-4541-ABE9-4D4B52E9F891}">
  <dimension ref="A1:H36"/>
  <sheetViews>
    <sheetView workbookViewId="0">
      <selection activeCell="K17" sqref="K17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333</v>
      </c>
      <c r="C2" t="s">
        <v>1135</v>
      </c>
      <c r="D2" t="s">
        <v>6</v>
      </c>
      <c r="E2" t="s">
        <v>608</v>
      </c>
      <c r="F2" t="s">
        <v>588</v>
      </c>
      <c r="H2" t="e">
        <f>INT(LEFT(_13_CHATTANOOGA[[#This Row],[Result]],FIND("-",_13_CHATTANOOGA[[#This Row],[Result]])-1))</f>
        <v>#VALUE!</v>
      </c>
    </row>
    <row r="3" spans="1:8" x14ac:dyDescent="0.25">
      <c r="A3" s="3">
        <v>44879</v>
      </c>
      <c r="B3" t="s">
        <v>251</v>
      </c>
      <c r="C3" t="s">
        <v>1250</v>
      </c>
      <c r="D3" t="s">
        <v>5</v>
      </c>
      <c r="E3" t="s">
        <v>611</v>
      </c>
      <c r="F3" t="s">
        <v>588</v>
      </c>
      <c r="H3" t="e">
        <f>INT(LEFT(_13_CHATTANOOGA[[#This Row],[Result]],FIND("-",_13_CHATTANOOGA[[#This Row],[Result]])-1))</f>
        <v>#VALUE!</v>
      </c>
    </row>
    <row r="4" spans="1:8" x14ac:dyDescent="0.25">
      <c r="A4" s="3">
        <v>44881</v>
      </c>
      <c r="B4" t="s">
        <v>290</v>
      </c>
      <c r="C4" t="s">
        <v>1251</v>
      </c>
      <c r="D4" t="s">
        <v>5</v>
      </c>
      <c r="E4" t="s">
        <v>658</v>
      </c>
      <c r="F4" t="s">
        <v>588</v>
      </c>
      <c r="H4" t="e">
        <f>INT(LEFT(_13_CHATTANOOGA[[#This Row],[Result]],FIND("-",_13_CHATTANOOGA[[#This Row],[Result]])-1))</f>
        <v>#VALUE!</v>
      </c>
    </row>
    <row r="5" spans="1:8" x14ac:dyDescent="0.25">
      <c r="A5" s="3">
        <v>44885</v>
      </c>
      <c r="B5" t="s">
        <v>421</v>
      </c>
      <c r="C5" t="s">
        <v>1252</v>
      </c>
      <c r="D5" t="s">
        <v>6</v>
      </c>
      <c r="E5" t="s">
        <v>868</v>
      </c>
      <c r="F5" t="s">
        <v>588</v>
      </c>
      <c r="H5" t="e">
        <f>INT(LEFT(_13_CHATTANOOGA[[#This Row],[Result]],FIND("-",_13_CHATTANOOGA[[#This Row],[Result]])-1))</f>
        <v>#VALUE!</v>
      </c>
    </row>
    <row r="6" spans="1:8" x14ac:dyDescent="0.25">
      <c r="A6" s="3">
        <v>44888</v>
      </c>
      <c r="B6" t="s">
        <v>1253</v>
      </c>
      <c r="C6" t="s">
        <v>1254</v>
      </c>
      <c r="D6" t="s">
        <v>5</v>
      </c>
      <c r="E6" t="s">
        <v>914</v>
      </c>
      <c r="F6" t="s">
        <v>588</v>
      </c>
      <c r="H6" t="e">
        <f>INT(LEFT(_13_CHATTANOOGA[[#This Row],[Result]],FIND("-",_13_CHATTANOOGA[[#This Row],[Result]])-1))</f>
        <v>#VALUE!</v>
      </c>
    </row>
    <row r="7" spans="1:8" x14ac:dyDescent="0.25">
      <c r="A7" s="3">
        <v>44892</v>
      </c>
      <c r="B7" t="s">
        <v>40</v>
      </c>
      <c r="C7" t="s">
        <v>1255</v>
      </c>
      <c r="D7" t="s">
        <v>5</v>
      </c>
      <c r="E7" t="s">
        <v>664</v>
      </c>
      <c r="F7" t="s">
        <v>588</v>
      </c>
      <c r="H7" t="e">
        <f>INT(LEFT(_13_CHATTANOOGA[[#This Row],[Result]],FIND("-",_13_CHATTANOOGA[[#This Row],[Result]])-1))</f>
        <v>#VALUE!</v>
      </c>
    </row>
    <row r="8" spans="1:8" x14ac:dyDescent="0.25">
      <c r="A8" s="3">
        <v>44895</v>
      </c>
      <c r="B8" t="s">
        <v>290</v>
      </c>
      <c r="C8" t="s">
        <v>1256</v>
      </c>
      <c r="D8" t="s">
        <v>6</v>
      </c>
      <c r="E8" t="s">
        <v>666</v>
      </c>
      <c r="F8" t="s">
        <v>588</v>
      </c>
      <c r="H8" t="e">
        <f>INT(LEFT(_13_CHATTANOOGA[[#This Row],[Result]],FIND("-",_13_CHATTANOOGA[[#This Row],[Result]])-1))</f>
        <v>#VALUE!</v>
      </c>
    </row>
    <row r="9" spans="1:8" x14ac:dyDescent="0.25">
      <c r="A9" s="3">
        <v>44900</v>
      </c>
      <c r="B9" t="s">
        <v>230</v>
      </c>
      <c r="C9" t="s">
        <v>1257</v>
      </c>
      <c r="D9" t="s">
        <v>6</v>
      </c>
      <c r="E9" t="s">
        <v>668</v>
      </c>
      <c r="F9" t="s">
        <v>588</v>
      </c>
      <c r="H9" t="e">
        <f>INT(LEFT(_13_CHATTANOOGA[[#This Row],[Result]],FIND("-",_13_CHATTANOOGA[[#This Row],[Result]])-1))</f>
        <v>#VALUE!</v>
      </c>
    </row>
    <row r="10" spans="1:8" x14ac:dyDescent="0.25">
      <c r="A10" s="3">
        <v>44903</v>
      </c>
      <c r="B10" t="s">
        <v>251</v>
      </c>
      <c r="C10" t="s">
        <v>1258</v>
      </c>
      <c r="D10" t="s">
        <v>6</v>
      </c>
      <c r="E10" t="s">
        <v>870</v>
      </c>
      <c r="F10" t="s">
        <v>588</v>
      </c>
      <c r="H10" t="e">
        <f>INT(LEFT(_13_CHATTANOOGA[[#This Row],[Result]],FIND("-",_13_CHATTANOOGA[[#This Row],[Result]])-1))</f>
        <v>#VALUE!</v>
      </c>
    </row>
    <row r="11" spans="1:8" x14ac:dyDescent="0.25">
      <c r="A11" s="3">
        <v>44907</v>
      </c>
      <c r="B11" t="s">
        <v>1259</v>
      </c>
      <c r="C11" t="s">
        <v>1260</v>
      </c>
      <c r="D11" t="s">
        <v>5</v>
      </c>
      <c r="E11" t="s">
        <v>872</v>
      </c>
      <c r="F11" t="s">
        <v>588</v>
      </c>
      <c r="H11" t="e">
        <f>INT(LEFT(_13_CHATTANOOGA[[#This Row],[Result]],FIND("-",_13_CHATTANOOGA[[#This Row],[Result]])-1))</f>
        <v>#VALUE!</v>
      </c>
    </row>
    <row r="12" spans="1:8" x14ac:dyDescent="0.25">
      <c r="A12" s="3">
        <v>44910</v>
      </c>
      <c r="B12" t="s">
        <v>44</v>
      </c>
      <c r="C12" t="s">
        <v>1223</v>
      </c>
      <c r="D12" t="s">
        <v>6</v>
      </c>
      <c r="E12" t="s">
        <v>605</v>
      </c>
      <c r="F12" t="s">
        <v>588</v>
      </c>
      <c r="H12" t="e">
        <f>INT(LEFT(_13_CHATTANOOGA[[#This Row],[Result]],FIND("-",_13_CHATTANOOGA[[#This Row],[Result]])-1))</f>
        <v>#VALUE!</v>
      </c>
    </row>
    <row r="13" spans="1:8" x14ac:dyDescent="0.25">
      <c r="A13" s="3">
        <v>44913</v>
      </c>
      <c r="B13" t="s">
        <v>73</v>
      </c>
      <c r="C13" t="s">
        <v>1261</v>
      </c>
      <c r="D13" t="s">
        <v>6</v>
      </c>
      <c r="E13" t="s">
        <v>671</v>
      </c>
      <c r="F13" t="s">
        <v>588</v>
      </c>
      <c r="H13" t="e">
        <f>INT(LEFT(_13_CHATTANOOGA[[#This Row],[Result]],FIND("-",_13_CHATTANOOGA[[#This Row],[Result]])-1))</f>
        <v>#VALUE!</v>
      </c>
    </row>
    <row r="14" spans="1:8" x14ac:dyDescent="0.25">
      <c r="A14" s="3">
        <v>44917</v>
      </c>
      <c r="B14" t="s">
        <v>201</v>
      </c>
      <c r="C14" t="s">
        <v>1262</v>
      </c>
      <c r="D14" t="s">
        <v>5</v>
      </c>
      <c r="E14" t="s">
        <v>689</v>
      </c>
      <c r="F14" t="s">
        <v>588</v>
      </c>
      <c r="H14" t="e">
        <f>INT(LEFT(_13_CHATTANOOGA[[#This Row],[Result]],FIND("-",_13_CHATTANOOGA[[#This Row],[Result]])-1))</f>
        <v>#VALUE!</v>
      </c>
    </row>
    <row r="15" spans="1:8" x14ac:dyDescent="0.25">
      <c r="A15" s="3">
        <v>44925</v>
      </c>
      <c r="B15" t="s">
        <v>268</v>
      </c>
      <c r="C15" t="s">
        <v>1263</v>
      </c>
      <c r="D15" t="s">
        <v>5</v>
      </c>
      <c r="E15" t="s">
        <v>613</v>
      </c>
      <c r="F15" t="s">
        <v>608</v>
      </c>
      <c r="H15" t="e">
        <f>INT(LEFT(_13_CHATTANOOGA[[#This Row],[Result]],FIND("-",_13_CHATTANOOGA[[#This Row],[Result]])-1))</f>
        <v>#VALUE!</v>
      </c>
    </row>
    <row r="16" spans="1:8" x14ac:dyDescent="0.25">
      <c r="A16" s="3">
        <v>44566</v>
      </c>
      <c r="B16" t="s">
        <v>267</v>
      </c>
      <c r="C16" t="s">
        <v>1264</v>
      </c>
      <c r="D16" t="s">
        <v>6</v>
      </c>
      <c r="E16" t="s">
        <v>694</v>
      </c>
      <c r="F16" t="s">
        <v>611</v>
      </c>
      <c r="H16" t="e">
        <f>INT(LEFT(_13_CHATTANOOGA[[#This Row],[Result]],FIND("-",_13_CHATTANOOGA[[#This Row],[Result]])-1))</f>
        <v>#VALUE!</v>
      </c>
    </row>
    <row r="17" spans="1:8" x14ac:dyDescent="0.25">
      <c r="A17" s="3">
        <v>44569</v>
      </c>
      <c r="B17" t="s">
        <v>132</v>
      </c>
      <c r="C17" t="s">
        <v>1265</v>
      </c>
      <c r="D17" t="s">
        <v>5</v>
      </c>
      <c r="E17" t="s">
        <v>697</v>
      </c>
      <c r="F17" t="s">
        <v>658</v>
      </c>
      <c r="H17" t="e">
        <f>INT(LEFT(_13_CHATTANOOGA[[#This Row],[Result]],FIND("-",_13_CHATTANOOGA[[#This Row],[Result]])-1))</f>
        <v>#VALUE!</v>
      </c>
    </row>
    <row r="18" spans="1:8" x14ac:dyDescent="0.25">
      <c r="A18" s="3">
        <v>44573</v>
      </c>
      <c r="B18" t="s">
        <v>309</v>
      </c>
      <c r="C18" t="s">
        <v>1266</v>
      </c>
      <c r="D18" t="s">
        <v>6</v>
      </c>
      <c r="E18" t="s">
        <v>699</v>
      </c>
      <c r="F18" t="s">
        <v>659</v>
      </c>
      <c r="H18" t="e">
        <f>INT(LEFT(_13_CHATTANOOGA[[#This Row],[Result]],FIND("-",_13_CHATTANOOGA[[#This Row],[Result]])-1))</f>
        <v>#VALUE!</v>
      </c>
    </row>
    <row r="19" spans="1:8" x14ac:dyDescent="0.25">
      <c r="A19" s="3">
        <v>44576</v>
      </c>
      <c r="B19" t="s">
        <v>58</v>
      </c>
      <c r="C19" t="s">
        <v>894</v>
      </c>
      <c r="D19" t="s">
        <v>5</v>
      </c>
      <c r="E19" t="s">
        <v>1114</v>
      </c>
      <c r="F19" t="s">
        <v>662</v>
      </c>
      <c r="H19" t="e">
        <f>INT(LEFT(_13_CHATTANOOGA[[#This Row],[Result]],FIND("-",_13_CHATTANOOGA[[#This Row],[Result]])-1))</f>
        <v>#VALUE!</v>
      </c>
    </row>
    <row r="20" spans="1:8" x14ac:dyDescent="0.25">
      <c r="A20" s="3">
        <v>44581</v>
      </c>
      <c r="B20" t="s">
        <v>455</v>
      </c>
      <c r="C20" t="s">
        <v>1267</v>
      </c>
      <c r="D20" t="s">
        <v>6</v>
      </c>
      <c r="E20" t="s">
        <v>1116</v>
      </c>
      <c r="F20" t="s">
        <v>664</v>
      </c>
      <c r="H20" t="e">
        <f>INT(LEFT(_13_CHATTANOOGA[[#This Row],[Result]],FIND("-",_13_CHATTANOOGA[[#This Row],[Result]])-1))</f>
        <v>#VALUE!</v>
      </c>
    </row>
    <row r="21" spans="1:8" x14ac:dyDescent="0.25">
      <c r="A21" s="3">
        <v>44583</v>
      </c>
      <c r="B21" t="s">
        <v>56</v>
      </c>
      <c r="C21" t="s">
        <v>1268</v>
      </c>
      <c r="D21" t="s">
        <v>6</v>
      </c>
      <c r="E21" t="s">
        <v>1118</v>
      </c>
      <c r="F21" t="s">
        <v>666</v>
      </c>
      <c r="H21" t="e">
        <f>INT(LEFT(_13_CHATTANOOGA[[#This Row],[Result]],FIND("-",_13_CHATTANOOGA[[#This Row],[Result]])-1))</f>
        <v>#VALUE!</v>
      </c>
    </row>
    <row r="22" spans="1:8" x14ac:dyDescent="0.25">
      <c r="A22" s="3">
        <v>44587</v>
      </c>
      <c r="B22" t="s">
        <v>267</v>
      </c>
      <c r="C22" t="s">
        <v>1269</v>
      </c>
      <c r="D22" t="s">
        <v>5</v>
      </c>
      <c r="E22" t="s">
        <v>1119</v>
      </c>
      <c r="F22" t="s">
        <v>668</v>
      </c>
      <c r="H22" t="e">
        <f>INT(LEFT(_13_CHATTANOOGA[[#This Row],[Result]],FIND("-",_13_CHATTANOOGA[[#This Row],[Result]])-1))</f>
        <v>#VALUE!</v>
      </c>
    </row>
    <row r="23" spans="1:8" x14ac:dyDescent="0.25">
      <c r="A23" s="3">
        <v>44590</v>
      </c>
      <c r="B23" t="s">
        <v>132</v>
      </c>
      <c r="C23" t="s">
        <v>1176</v>
      </c>
      <c r="D23" t="s">
        <v>6</v>
      </c>
      <c r="E23" t="s">
        <v>1270</v>
      </c>
      <c r="F23" t="s">
        <v>870</v>
      </c>
      <c r="H23" t="e">
        <f>INT(LEFT(_13_CHATTANOOGA[[#This Row],[Result]],FIND("-",_13_CHATTANOOGA[[#This Row],[Result]])-1))</f>
        <v>#VALUE!</v>
      </c>
    </row>
    <row r="24" spans="1:8" x14ac:dyDescent="0.25">
      <c r="A24" s="3">
        <v>44594</v>
      </c>
      <c r="B24" t="s">
        <v>162</v>
      </c>
      <c r="C24" t="s">
        <v>1271</v>
      </c>
      <c r="D24" t="s">
        <v>6</v>
      </c>
      <c r="E24" t="s">
        <v>1123</v>
      </c>
      <c r="F24" t="s">
        <v>603</v>
      </c>
      <c r="H24" t="e">
        <f>INT(LEFT(_13_CHATTANOOGA[[#This Row],[Result]],FIND("-",_13_CHATTANOOGA[[#This Row],[Result]])-1))</f>
        <v>#VALUE!</v>
      </c>
    </row>
    <row r="25" spans="1:8" x14ac:dyDescent="0.25">
      <c r="A25" s="3">
        <v>44597</v>
      </c>
      <c r="B25" t="s">
        <v>299</v>
      </c>
      <c r="C25" t="s">
        <v>625</v>
      </c>
      <c r="D25" t="s">
        <v>5</v>
      </c>
      <c r="E25" t="s">
        <v>1125</v>
      </c>
      <c r="F25" t="s">
        <v>605</v>
      </c>
      <c r="H25" t="e">
        <f>INT(LEFT(_13_CHATTANOOGA[[#This Row],[Result]],FIND("-",_13_CHATTANOOGA[[#This Row],[Result]])-1))</f>
        <v>#VALUE!</v>
      </c>
    </row>
    <row r="26" spans="1:8" x14ac:dyDescent="0.25">
      <c r="A26" s="3">
        <v>44599</v>
      </c>
      <c r="B26" t="s">
        <v>299</v>
      </c>
      <c r="C26" t="s">
        <v>1272</v>
      </c>
      <c r="D26" t="s">
        <v>6</v>
      </c>
      <c r="E26" t="s">
        <v>1188</v>
      </c>
      <c r="F26" t="s">
        <v>607</v>
      </c>
      <c r="H26" t="e">
        <f>INT(LEFT(_13_CHATTANOOGA[[#This Row],[Result]],FIND("-",_13_CHATTANOOGA[[#This Row],[Result]])-1))</f>
        <v>#VALUE!</v>
      </c>
    </row>
    <row r="27" spans="1:8" x14ac:dyDescent="0.25">
      <c r="A27" s="3">
        <v>44601</v>
      </c>
      <c r="B27" t="s">
        <v>309</v>
      </c>
      <c r="C27" t="s">
        <v>1273</v>
      </c>
      <c r="D27" t="s">
        <v>5</v>
      </c>
      <c r="E27" t="s">
        <v>1274</v>
      </c>
      <c r="F27" t="s">
        <v>610</v>
      </c>
      <c r="H27" t="e">
        <f>INT(LEFT(_13_CHATTANOOGA[[#This Row],[Result]],FIND("-",_13_CHATTANOOGA[[#This Row],[Result]])-1))</f>
        <v>#VALUE!</v>
      </c>
    </row>
    <row r="28" spans="1:8" x14ac:dyDescent="0.25">
      <c r="A28" s="3">
        <v>44604</v>
      </c>
      <c r="B28" t="s">
        <v>58</v>
      </c>
      <c r="C28" t="s">
        <v>1275</v>
      </c>
      <c r="D28" t="s">
        <v>6</v>
      </c>
      <c r="E28" t="s">
        <v>1276</v>
      </c>
      <c r="F28" t="s">
        <v>833</v>
      </c>
      <c r="H28" t="e">
        <f>INT(LEFT(_13_CHATTANOOGA[[#This Row],[Result]],FIND("-",_13_CHATTANOOGA[[#This Row],[Result]])-1))</f>
        <v>#VALUE!</v>
      </c>
    </row>
    <row r="29" spans="1:8" x14ac:dyDescent="0.25">
      <c r="A29" s="3">
        <v>44609</v>
      </c>
      <c r="B29" t="s">
        <v>455</v>
      </c>
      <c r="C29" t="s">
        <v>787</v>
      </c>
      <c r="D29" t="s">
        <v>5</v>
      </c>
      <c r="E29" t="s">
        <v>1131</v>
      </c>
      <c r="F29" t="s">
        <v>694</v>
      </c>
      <c r="H29" t="e">
        <f>INT(LEFT(_13_CHATTANOOGA[[#This Row],[Result]],FIND("-",_13_CHATTANOOGA[[#This Row],[Result]])-1))</f>
        <v>#VALUE!</v>
      </c>
    </row>
    <row r="30" spans="1:8" x14ac:dyDescent="0.25">
      <c r="A30" s="3">
        <v>44611</v>
      </c>
      <c r="B30" t="s">
        <v>56</v>
      </c>
      <c r="C30" t="s">
        <v>1277</v>
      </c>
      <c r="D30" t="s">
        <v>5</v>
      </c>
      <c r="E30" t="s">
        <v>696</v>
      </c>
      <c r="F30" t="s">
        <v>784</v>
      </c>
      <c r="H30" t="e">
        <f>INT(LEFT(_13_CHATTANOOGA[[#This Row],[Result]],FIND("-",_13_CHATTANOOGA[[#This Row],[Result]])-1))</f>
        <v>#VALUE!</v>
      </c>
    </row>
    <row r="31" spans="1:8" x14ac:dyDescent="0.25">
      <c r="A31" s="3">
        <v>44615</v>
      </c>
      <c r="B31" t="s">
        <v>268</v>
      </c>
      <c r="C31" t="s">
        <v>1278</v>
      </c>
      <c r="D31" t="s">
        <v>6</v>
      </c>
      <c r="E31" t="s">
        <v>1279</v>
      </c>
      <c r="F31" t="s">
        <v>699</v>
      </c>
      <c r="H31" t="e">
        <f>INT(LEFT(_13_CHATTANOOGA[[#This Row],[Result]],FIND("-",_13_CHATTANOOGA[[#This Row],[Result]])-1))</f>
        <v>#VALUE!</v>
      </c>
    </row>
    <row r="32" spans="1:8" x14ac:dyDescent="0.25">
      <c r="A32" s="3">
        <v>44618</v>
      </c>
      <c r="B32" t="s">
        <v>162</v>
      </c>
      <c r="C32" t="s">
        <v>675</v>
      </c>
      <c r="D32" t="s">
        <v>5</v>
      </c>
      <c r="E32" t="s">
        <v>1280</v>
      </c>
      <c r="F32" t="s">
        <v>1114</v>
      </c>
      <c r="H32" t="e">
        <f>INT(LEFT(_13_CHATTANOOGA[[#This Row],[Result]],FIND("-",_13_CHATTANOOGA[[#This Row],[Result]])-1))</f>
        <v>#VALUE!</v>
      </c>
    </row>
    <row r="33" spans="1:8" x14ac:dyDescent="0.25">
      <c r="A33" s="3">
        <v>44625</v>
      </c>
      <c r="B33" t="s">
        <v>132</v>
      </c>
      <c r="C33" t="s">
        <v>1281</v>
      </c>
      <c r="D33" t="s">
        <v>661</v>
      </c>
      <c r="E33" t="s">
        <v>1282</v>
      </c>
      <c r="F33" t="s">
        <v>1116</v>
      </c>
      <c r="H33" t="e">
        <f>INT(LEFT(_13_CHATTANOOGA[[#This Row],[Result]],FIND("-",_13_CHATTANOOGA[[#This Row],[Result]])-1))</f>
        <v>#VALUE!</v>
      </c>
    </row>
    <row r="34" spans="1:8" x14ac:dyDescent="0.25">
      <c r="A34" s="3">
        <v>44626</v>
      </c>
      <c r="B34" t="s">
        <v>267</v>
      </c>
      <c r="C34" t="s">
        <v>1617</v>
      </c>
      <c r="D34" t="s">
        <v>661</v>
      </c>
      <c r="E34" t="s">
        <v>1618</v>
      </c>
      <c r="F34" t="s">
        <v>1118</v>
      </c>
      <c r="H34" t="e">
        <f>INT(LEFT(_13_CHATTANOOGA[[#This Row],[Result]],FIND("-",_13_CHATTANOOGA[[#This Row],[Result]])-1))</f>
        <v>#VALUE!</v>
      </c>
    </row>
    <row r="35" spans="1:8" x14ac:dyDescent="0.25">
      <c r="A35" s="3">
        <v>44627</v>
      </c>
      <c r="B35" t="s">
        <v>58</v>
      </c>
      <c r="C35" t="s">
        <v>2012</v>
      </c>
      <c r="D35" t="s">
        <v>661</v>
      </c>
      <c r="E35" t="s">
        <v>2210</v>
      </c>
      <c r="F35" t="s">
        <v>1119</v>
      </c>
      <c r="H35" t="e">
        <f>INT(LEFT(_13_CHATTANOOGA[[#This Row],[Result]],FIND("-",_13_CHATTANOOGA[[#This Row],[Result]])-1))</f>
        <v>#VALUE!</v>
      </c>
    </row>
    <row r="36" spans="1:8" x14ac:dyDescent="0.25">
      <c r="A36" s="3">
        <v>44638</v>
      </c>
      <c r="B36" t="s">
        <v>80</v>
      </c>
      <c r="C36" t="s">
        <v>1702</v>
      </c>
      <c r="D36" t="s">
        <v>661</v>
      </c>
      <c r="E36" t="s">
        <v>2410</v>
      </c>
      <c r="F36" t="s">
        <v>1119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A43B2-4807-4BA2-AFF3-7F42717A7670}">
  <dimension ref="A1:H34"/>
  <sheetViews>
    <sheetView workbookViewId="0">
      <selection activeCell="J23" sqref="J23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511</v>
      </c>
      <c r="C2" t="s">
        <v>1309</v>
      </c>
      <c r="D2" t="s">
        <v>5</v>
      </c>
      <c r="E2" t="s">
        <v>608</v>
      </c>
      <c r="F2" t="s">
        <v>588</v>
      </c>
      <c r="H2" t="e">
        <f>INT(LEFT(_4_ILLINOIS[[#This Row],[Result]],FIND("-",_4_ILLINOIS[[#This Row],[Result]])-1))</f>
        <v>#VALUE!</v>
      </c>
    </row>
    <row r="3" spans="1:8" x14ac:dyDescent="0.25">
      <c r="A3" s="3">
        <v>44877</v>
      </c>
      <c r="B3" t="s">
        <v>322</v>
      </c>
      <c r="C3" t="s">
        <v>1310</v>
      </c>
      <c r="D3" t="s">
        <v>5</v>
      </c>
      <c r="E3" t="s">
        <v>611</v>
      </c>
      <c r="F3" t="s">
        <v>588</v>
      </c>
      <c r="H3" t="e">
        <f>INT(LEFT(_4_ILLINOIS[[#This Row],[Result]],FIND("-",_4_ILLINOIS[[#This Row],[Result]])-1))</f>
        <v>#VALUE!</v>
      </c>
    </row>
    <row r="4" spans="1:8" x14ac:dyDescent="0.25">
      <c r="A4" s="3">
        <v>44880</v>
      </c>
      <c r="B4" t="s">
        <v>123</v>
      </c>
      <c r="C4" t="s">
        <v>1311</v>
      </c>
      <c r="D4" t="s">
        <v>6</v>
      </c>
      <c r="E4" t="s">
        <v>614</v>
      </c>
      <c r="F4" t="s">
        <v>588</v>
      </c>
      <c r="H4" t="e">
        <f>INT(LEFT(_4_ILLINOIS[[#This Row],[Result]],FIND("-",_4_ILLINOIS[[#This Row],[Result]])-1))</f>
        <v>#VALUE!</v>
      </c>
    </row>
    <row r="5" spans="1:8" x14ac:dyDescent="0.25">
      <c r="A5" s="3">
        <v>44887</v>
      </c>
      <c r="B5" t="s">
        <v>305</v>
      </c>
      <c r="C5" t="s">
        <v>1312</v>
      </c>
      <c r="D5" t="s">
        <v>661</v>
      </c>
      <c r="E5" t="s">
        <v>594</v>
      </c>
      <c r="F5" t="s">
        <v>588</v>
      </c>
      <c r="H5" t="e">
        <f>INT(LEFT(_4_ILLINOIS[[#This Row],[Result]],FIND("-",_4_ILLINOIS[[#This Row],[Result]])-1))</f>
        <v>#VALUE!</v>
      </c>
    </row>
    <row r="6" spans="1:8" x14ac:dyDescent="0.25">
      <c r="A6" s="3">
        <v>44888</v>
      </c>
      <c r="B6" t="s">
        <v>340</v>
      </c>
      <c r="C6" t="s">
        <v>1267</v>
      </c>
      <c r="D6" t="s">
        <v>661</v>
      </c>
      <c r="E6" t="s">
        <v>595</v>
      </c>
      <c r="F6" t="s">
        <v>588</v>
      </c>
      <c r="H6" t="e">
        <f>INT(LEFT(_4_ILLINOIS[[#This Row],[Result]],FIND("-",_4_ILLINOIS[[#This Row],[Result]])-1))</f>
        <v>#VALUE!</v>
      </c>
    </row>
    <row r="7" spans="1:8" x14ac:dyDescent="0.25">
      <c r="A7" s="3">
        <v>44891</v>
      </c>
      <c r="B7" t="s">
        <v>269</v>
      </c>
      <c r="C7" t="s">
        <v>1313</v>
      </c>
      <c r="D7" t="s">
        <v>5</v>
      </c>
      <c r="E7" t="s">
        <v>596</v>
      </c>
      <c r="F7" t="s">
        <v>588</v>
      </c>
      <c r="H7" t="e">
        <f>INT(LEFT(_4_ILLINOIS[[#This Row],[Result]],FIND("-",_4_ILLINOIS[[#This Row],[Result]])-1))</f>
        <v>#VALUE!</v>
      </c>
    </row>
    <row r="8" spans="1:8" x14ac:dyDescent="0.25">
      <c r="A8" s="3">
        <v>44894</v>
      </c>
      <c r="B8" t="s">
        <v>242</v>
      </c>
      <c r="C8" t="s">
        <v>1092</v>
      </c>
      <c r="D8" t="s">
        <v>5</v>
      </c>
      <c r="E8" t="s">
        <v>598</v>
      </c>
      <c r="F8" t="s">
        <v>588</v>
      </c>
      <c r="H8" t="e">
        <f>INT(LEFT(_4_ILLINOIS[[#This Row],[Result]],FIND("-",_4_ILLINOIS[[#This Row],[Result]])-1))</f>
        <v>#VALUE!</v>
      </c>
    </row>
    <row r="9" spans="1:8" x14ac:dyDescent="0.25">
      <c r="A9" s="3">
        <v>44898</v>
      </c>
      <c r="B9" t="s">
        <v>376</v>
      </c>
      <c r="C9" t="s">
        <v>1314</v>
      </c>
      <c r="D9" t="s">
        <v>5</v>
      </c>
      <c r="E9" t="s">
        <v>600</v>
      </c>
      <c r="F9" t="s">
        <v>608</v>
      </c>
      <c r="H9" t="e">
        <f>INT(LEFT(_4_ILLINOIS[[#This Row],[Result]],FIND("-",_4_ILLINOIS[[#This Row],[Result]])-1))</f>
        <v>#VALUE!</v>
      </c>
    </row>
    <row r="10" spans="1:8" x14ac:dyDescent="0.25">
      <c r="A10" s="3">
        <v>44901</v>
      </c>
      <c r="B10" t="s">
        <v>14</v>
      </c>
      <c r="C10" t="s">
        <v>1315</v>
      </c>
      <c r="D10" t="s">
        <v>6</v>
      </c>
      <c r="E10" t="s">
        <v>602</v>
      </c>
      <c r="F10" t="s">
        <v>611</v>
      </c>
      <c r="H10" t="e">
        <f>INT(LEFT(_4_ILLINOIS[[#This Row],[Result]],FIND("-",_4_ILLINOIS[[#This Row],[Result]])-1))</f>
        <v>#VALUE!</v>
      </c>
    </row>
    <row r="11" spans="1:8" x14ac:dyDescent="0.25">
      <c r="A11" s="3">
        <v>44906</v>
      </c>
      <c r="B11" t="s">
        <v>12</v>
      </c>
      <c r="C11" t="s">
        <v>1316</v>
      </c>
      <c r="D11" t="s">
        <v>5</v>
      </c>
      <c r="E11" t="s">
        <v>684</v>
      </c>
      <c r="F11" t="s">
        <v>611</v>
      </c>
      <c r="H11" t="e">
        <f>INT(LEFT(_4_ILLINOIS[[#This Row],[Result]],FIND("-",_4_ILLINOIS[[#This Row],[Result]])-1))</f>
        <v>#VALUE!</v>
      </c>
    </row>
    <row r="12" spans="1:8" x14ac:dyDescent="0.25">
      <c r="A12" s="3">
        <v>44913</v>
      </c>
      <c r="B12" t="s">
        <v>388</v>
      </c>
      <c r="C12" t="s">
        <v>1317</v>
      </c>
      <c r="D12" t="s">
        <v>5</v>
      </c>
      <c r="E12" t="s">
        <v>669</v>
      </c>
      <c r="F12" t="s">
        <v>611</v>
      </c>
      <c r="H12" t="e">
        <f>INT(LEFT(_4_ILLINOIS[[#This Row],[Result]],FIND("-",_4_ILLINOIS[[#This Row],[Result]])-1))</f>
        <v>#VALUE!</v>
      </c>
    </row>
    <row r="13" spans="1:8" x14ac:dyDescent="0.25">
      <c r="A13" s="3">
        <v>44917</v>
      </c>
      <c r="B13" t="s">
        <v>476</v>
      </c>
      <c r="C13" t="s">
        <v>1318</v>
      </c>
      <c r="D13" t="s">
        <v>661</v>
      </c>
      <c r="E13" t="s">
        <v>671</v>
      </c>
      <c r="F13" t="s">
        <v>611</v>
      </c>
      <c r="H13" t="e">
        <f>INT(LEFT(_4_ILLINOIS[[#This Row],[Result]],FIND("-",_4_ILLINOIS[[#This Row],[Result]])-1))</f>
        <v>#VALUE!</v>
      </c>
    </row>
    <row r="14" spans="1:8" x14ac:dyDescent="0.25">
      <c r="A14" s="3">
        <v>44565</v>
      </c>
      <c r="B14" t="s">
        <v>381</v>
      </c>
      <c r="C14" t="s">
        <v>1319</v>
      </c>
      <c r="D14" t="s">
        <v>6</v>
      </c>
      <c r="E14" t="s">
        <v>689</v>
      </c>
      <c r="F14" t="s">
        <v>658</v>
      </c>
      <c r="H14" t="e">
        <f>INT(LEFT(_4_ILLINOIS[[#This Row],[Result]],FIND("-",_4_ILLINOIS[[#This Row],[Result]])-1))</f>
        <v>#VALUE!</v>
      </c>
    </row>
    <row r="15" spans="1:8" x14ac:dyDescent="0.25">
      <c r="A15" s="3">
        <v>44567</v>
      </c>
      <c r="B15" t="s">
        <v>261</v>
      </c>
      <c r="C15" t="s">
        <v>776</v>
      </c>
      <c r="D15" t="s">
        <v>5</v>
      </c>
      <c r="E15" t="s">
        <v>613</v>
      </c>
      <c r="F15" t="s">
        <v>868</v>
      </c>
      <c r="H15" t="e">
        <f>INT(LEFT(_4_ILLINOIS[[#This Row],[Result]],FIND("-",_4_ILLINOIS[[#This Row],[Result]])-1))</f>
        <v>#VALUE!</v>
      </c>
    </row>
    <row r="16" spans="1:8" x14ac:dyDescent="0.25">
      <c r="A16" s="3">
        <v>44572</v>
      </c>
      <c r="B16" t="s">
        <v>173</v>
      </c>
      <c r="C16" t="s">
        <v>1205</v>
      </c>
      <c r="D16" t="s">
        <v>6</v>
      </c>
      <c r="E16" t="s">
        <v>694</v>
      </c>
      <c r="F16" t="s">
        <v>914</v>
      </c>
      <c r="H16" t="e">
        <f>INT(LEFT(_4_ILLINOIS[[#This Row],[Result]],FIND("-",_4_ILLINOIS[[#This Row],[Result]])-1))</f>
        <v>#VALUE!</v>
      </c>
    </row>
    <row r="17" spans="1:8" x14ac:dyDescent="0.25">
      <c r="A17" s="3">
        <v>44575</v>
      </c>
      <c r="B17" t="s">
        <v>184</v>
      </c>
      <c r="C17" t="s">
        <v>1320</v>
      </c>
      <c r="D17" t="s">
        <v>5</v>
      </c>
      <c r="E17" t="s">
        <v>697</v>
      </c>
      <c r="F17" t="s">
        <v>916</v>
      </c>
      <c r="H17" t="e">
        <f>INT(LEFT(_4_ILLINOIS[[#This Row],[Result]],FIND("-",_4_ILLINOIS[[#This Row],[Result]])-1))</f>
        <v>#VALUE!</v>
      </c>
    </row>
    <row r="18" spans="1:8" x14ac:dyDescent="0.25">
      <c r="A18" s="3">
        <v>44578</v>
      </c>
      <c r="B18" t="s">
        <v>18</v>
      </c>
      <c r="C18" t="s">
        <v>1321</v>
      </c>
      <c r="D18" t="s">
        <v>5</v>
      </c>
      <c r="E18" t="s">
        <v>699</v>
      </c>
      <c r="F18" t="s">
        <v>666</v>
      </c>
      <c r="H18" t="e">
        <f>INT(LEFT(_4_ILLINOIS[[#This Row],[Result]],FIND("-",_4_ILLINOIS[[#This Row],[Result]])-1))</f>
        <v>#VALUE!</v>
      </c>
    </row>
    <row r="19" spans="1:8" x14ac:dyDescent="0.25">
      <c r="A19" s="3">
        <v>44582</v>
      </c>
      <c r="B19" t="s">
        <v>261</v>
      </c>
      <c r="C19" t="s">
        <v>1322</v>
      </c>
      <c r="D19" t="s">
        <v>6</v>
      </c>
      <c r="E19" t="s">
        <v>838</v>
      </c>
      <c r="F19" t="s">
        <v>600</v>
      </c>
      <c r="H19" t="e">
        <f>INT(LEFT(_4_ILLINOIS[[#This Row],[Result]],FIND("-",_4_ILLINOIS[[#This Row],[Result]])-1))</f>
        <v>#VALUE!</v>
      </c>
    </row>
    <row r="20" spans="1:8" x14ac:dyDescent="0.25">
      <c r="A20" s="3">
        <v>44586</v>
      </c>
      <c r="B20" t="s">
        <v>225</v>
      </c>
      <c r="C20" t="s">
        <v>1323</v>
      </c>
      <c r="D20" t="s">
        <v>5</v>
      </c>
      <c r="E20" t="s">
        <v>840</v>
      </c>
      <c r="F20" t="s">
        <v>602</v>
      </c>
      <c r="H20" t="e">
        <f>INT(LEFT(_4_ILLINOIS[[#This Row],[Result]],FIND("-",_4_ILLINOIS[[#This Row],[Result]])-1))</f>
        <v>#VALUE!</v>
      </c>
    </row>
    <row r="21" spans="1:8" x14ac:dyDescent="0.25">
      <c r="A21" s="3">
        <v>44590</v>
      </c>
      <c r="B21" t="s">
        <v>219</v>
      </c>
      <c r="C21" t="s">
        <v>1324</v>
      </c>
      <c r="D21" t="s">
        <v>6</v>
      </c>
      <c r="E21" t="s">
        <v>842</v>
      </c>
      <c r="F21" t="s">
        <v>603</v>
      </c>
      <c r="H21" t="e">
        <f>INT(LEFT(_4_ILLINOIS[[#This Row],[Result]],FIND("-",_4_ILLINOIS[[#This Row],[Result]])-1))</f>
        <v>#VALUE!</v>
      </c>
    </row>
    <row r="22" spans="1:8" x14ac:dyDescent="0.25">
      <c r="A22" s="3">
        <v>44594</v>
      </c>
      <c r="B22" t="s">
        <v>264</v>
      </c>
      <c r="C22" t="s">
        <v>1325</v>
      </c>
      <c r="D22" t="s">
        <v>5</v>
      </c>
      <c r="E22" t="s">
        <v>844</v>
      </c>
      <c r="F22" t="s">
        <v>605</v>
      </c>
      <c r="H22" t="e">
        <f>INT(LEFT(_4_ILLINOIS[[#This Row],[Result]],FIND("-",_4_ILLINOIS[[#This Row],[Result]])-1))</f>
        <v>#VALUE!</v>
      </c>
    </row>
    <row r="23" spans="1:8" x14ac:dyDescent="0.25">
      <c r="A23" s="3">
        <v>44597</v>
      </c>
      <c r="B23" t="s">
        <v>239</v>
      </c>
      <c r="C23" t="s">
        <v>1326</v>
      </c>
      <c r="D23" t="s">
        <v>6</v>
      </c>
      <c r="E23" t="s">
        <v>1121</v>
      </c>
      <c r="F23" t="s">
        <v>607</v>
      </c>
      <c r="H23" t="e">
        <f>INT(LEFT(_4_ILLINOIS[[#This Row],[Result]],FIND("-",_4_ILLINOIS[[#This Row],[Result]])-1))</f>
        <v>#VALUE!</v>
      </c>
    </row>
    <row r="24" spans="1:8" x14ac:dyDescent="0.25">
      <c r="A24" s="3">
        <v>44600</v>
      </c>
      <c r="B24" t="s">
        <v>18</v>
      </c>
      <c r="C24" t="s">
        <v>1327</v>
      </c>
      <c r="D24" t="s">
        <v>6</v>
      </c>
      <c r="E24" t="s">
        <v>780</v>
      </c>
      <c r="F24" t="s">
        <v>689</v>
      </c>
      <c r="H24" t="e">
        <f>INT(LEFT(_4_ILLINOIS[[#This Row],[Result]],FIND("-",_4_ILLINOIS[[#This Row],[Result]])-1))</f>
        <v>#VALUE!</v>
      </c>
    </row>
    <row r="25" spans="1:8" x14ac:dyDescent="0.25">
      <c r="A25" s="3">
        <v>44605</v>
      </c>
      <c r="B25" t="s">
        <v>219</v>
      </c>
      <c r="C25" t="s">
        <v>782</v>
      </c>
      <c r="D25" t="s">
        <v>5</v>
      </c>
      <c r="E25" t="s">
        <v>848</v>
      </c>
      <c r="F25" t="s">
        <v>613</v>
      </c>
      <c r="H25" t="e">
        <f>INT(LEFT(_4_ILLINOIS[[#This Row],[Result]],FIND("-",_4_ILLINOIS[[#This Row],[Result]])-1))</f>
        <v>#VALUE!</v>
      </c>
    </row>
    <row r="26" spans="1:8" x14ac:dyDescent="0.25">
      <c r="A26" s="3">
        <v>44608</v>
      </c>
      <c r="B26" t="s">
        <v>376</v>
      </c>
      <c r="C26" t="s">
        <v>1266</v>
      </c>
      <c r="D26" t="s">
        <v>6</v>
      </c>
      <c r="E26" t="s">
        <v>686</v>
      </c>
      <c r="F26" t="s">
        <v>616</v>
      </c>
      <c r="H26" t="e">
        <f>INT(LEFT(_4_ILLINOIS[[#This Row],[Result]],FIND("-",_4_ILLINOIS[[#This Row],[Result]])-1))</f>
        <v>#VALUE!</v>
      </c>
    </row>
    <row r="27" spans="1:8" x14ac:dyDescent="0.25">
      <c r="A27" s="3">
        <v>44611</v>
      </c>
      <c r="B27" t="s">
        <v>225</v>
      </c>
      <c r="C27" t="s">
        <v>1328</v>
      </c>
      <c r="D27" t="s">
        <v>6</v>
      </c>
      <c r="E27" t="s">
        <v>688</v>
      </c>
      <c r="F27" t="s">
        <v>784</v>
      </c>
      <c r="H27" t="e">
        <f>INT(LEFT(_4_ILLINOIS[[#This Row],[Result]],FIND("-",_4_ILLINOIS[[#This Row],[Result]])-1))</f>
        <v>#VALUE!</v>
      </c>
    </row>
    <row r="28" spans="1:8" x14ac:dyDescent="0.25">
      <c r="A28" s="3">
        <v>44616</v>
      </c>
      <c r="B28" t="s">
        <v>134</v>
      </c>
      <c r="C28" t="s">
        <v>1329</v>
      </c>
      <c r="D28" t="s">
        <v>5</v>
      </c>
      <c r="E28" t="s">
        <v>853</v>
      </c>
      <c r="F28" t="s">
        <v>772</v>
      </c>
      <c r="H28" t="e">
        <f>INT(LEFT(_4_ILLINOIS[[#This Row],[Result]],FIND("-",_4_ILLINOIS[[#This Row],[Result]])-1))</f>
        <v>#VALUE!</v>
      </c>
    </row>
    <row r="29" spans="1:8" x14ac:dyDescent="0.25">
      <c r="A29" s="3">
        <v>44619</v>
      </c>
      <c r="B29" t="s">
        <v>184</v>
      </c>
      <c r="C29" t="s">
        <v>680</v>
      </c>
      <c r="D29" t="s">
        <v>6</v>
      </c>
      <c r="E29" t="s">
        <v>855</v>
      </c>
      <c r="F29" t="s">
        <v>838</v>
      </c>
      <c r="H29" t="e">
        <f>INT(LEFT(_4_ILLINOIS[[#This Row],[Result]],FIND("-",_4_ILLINOIS[[#This Row],[Result]])-1))</f>
        <v>#VALUE!</v>
      </c>
    </row>
    <row r="30" spans="1:8" x14ac:dyDescent="0.25">
      <c r="A30" s="3">
        <v>44623</v>
      </c>
      <c r="B30" t="s">
        <v>448</v>
      </c>
      <c r="C30" t="s">
        <v>1330</v>
      </c>
      <c r="D30" t="s">
        <v>5</v>
      </c>
      <c r="E30" t="s">
        <v>857</v>
      </c>
      <c r="F30" t="s">
        <v>840</v>
      </c>
      <c r="H30" t="e">
        <f>INT(LEFT(_4_ILLINOIS[[#This Row],[Result]],FIND("-",_4_ILLINOIS[[#This Row],[Result]])-1))</f>
        <v>#VALUE!</v>
      </c>
    </row>
    <row r="31" spans="1:8" x14ac:dyDescent="0.25">
      <c r="A31" s="3">
        <v>44626</v>
      </c>
      <c r="B31" t="s">
        <v>14</v>
      </c>
      <c r="C31" t="s">
        <v>1272</v>
      </c>
      <c r="D31" t="s">
        <v>5</v>
      </c>
      <c r="E31" t="s">
        <v>698</v>
      </c>
      <c r="F31" t="s">
        <v>842</v>
      </c>
      <c r="H31" t="e">
        <f>INT(LEFT(_4_ILLINOIS[[#This Row],[Result]],FIND("-",_4_ILLINOIS[[#This Row],[Result]])-1))</f>
        <v>#VALUE!</v>
      </c>
    </row>
    <row r="32" spans="1:8" x14ac:dyDescent="0.25">
      <c r="A32" s="3">
        <v>44631</v>
      </c>
      <c r="B32" t="s">
        <v>239</v>
      </c>
      <c r="C32" t="s">
        <v>615</v>
      </c>
      <c r="D32" t="s">
        <v>661</v>
      </c>
      <c r="E32" t="s">
        <v>1146</v>
      </c>
      <c r="F32" t="s">
        <v>777</v>
      </c>
      <c r="H32" t="e">
        <f>INT(LEFT(_4_ILLINOIS[[#This Row],[Result]],FIND("-",_4_ILLINOIS[[#This Row],[Result]])-1))</f>
        <v>#VALUE!</v>
      </c>
    </row>
    <row r="33" spans="1:6" x14ac:dyDescent="0.25">
      <c r="A33" s="3">
        <v>44638</v>
      </c>
      <c r="B33" t="s">
        <v>176</v>
      </c>
      <c r="C33" t="s">
        <v>1450</v>
      </c>
      <c r="D33" t="s">
        <v>661</v>
      </c>
      <c r="E33" t="s">
        <v>2058</v>
      </c>
      <c r="F33" t="s">
        <v>777</v>
      </c>
    </row>
    <row r="34" spans="1:6" x14ac:dyDescent="0.25">
      <c r="A34" s="3">
        <v>44640</v>
      </c>
      <c r="B34" t="s">
        <v>75</v>
      </c>
      <c r="C34" t="s">
        <v>1362</v>
      </c>
      <c r="D34" t="s">
        <v>661</v>
      </c>
      <c r="E34" t="s">
        <v>2137</v>
      </c>
      <c r="F34" t="s">
        <v>777</v>
      </c>
    </row>
  </sheetData>
  <pageMargins left="0.7" right="0.7" top="0.75" bottom="0.75" header="0.3" footer="0.3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1A704-0059-4427-99D6-041CE56B4526}">
  <dimension ref="A1:H35"/>
  <sheetViews>
    <sheetView topLeftCell="A5" workbookViewId="0">
      <selection activeCell="J25" sqref="J25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44875</v>
      </c>
      <c r="B2" t="s">
        <v>34</v>
      </c>
      <c r="C2" t="s">
        <v>1385</v>
      </c>
      <c r="D2" t="s">
        <v>5</v>
      </c>
      <c r="E2" t="s">
        <v>608</v>
      </c>
      <c r="F2" t="s">
        <v>588</v>
      </c>
      <c r="H2" t="e">
        <f>INT(LEFT(_11_MICHIGAN[[#This Row],[Result]],FIND("-",_11_MICHIGAN[[#This Row],[Result]])-1))</f>
        <v>#VALUE!</v>
      </c>
    </row>
    <row r="3" spans="1:8" x14ac:dyDescent="0.25">
      <c r="A3" s="3">
        <v>44878</v>
      </c>
      <c r="B3" t="s">
        <v>317</v>
      </c>
      <c r="C3" t="s">
        <v>1930</v>
      </c>
      <c r="D3" t="s">
        <v>661</v>
      </c>
      <c r="E3" t="s">
        <v>611</v>
      </c>
      <c r="F3" t="s">
        <v>588</v>
      </c>
      <c r="H3" t="e">
        <f>INT(LEFT(_11_MICHIGAN[[#This Row],[Result]],FIND("-",_11_MICHIGAN[[#This Row],[Result]])-1))</f>
        <v>#VALUE!</v>
      </c>
    </row>
    <row r="4" spans="1:8" x14ac:dyDescent="0.25">
      <c r="A4" s="3">
        <v>44881</v>
      </c>
      <c r="B4" t="s">
        <v>186</v>
      </c>
      <c r="C4" t="s">
        <v>1931</v>
      </c>
      <c r="D4" t="s">
        <v>5</v>
      </c>
      <c r="E4" t="s">
        <v>614</v>
      </c>
      <c r="F4" t="s">
        <v>588</v>
      </c>
      <c r="H4" t="e">
        <f>INT(LEFT(_11_MICHIGAN[[#This Row],[Result]],FIND("-",_11_MICHIGAN[[#This Row],[Result]])-1))</f>
        <v>#VALUE!</v>
      </c>
    </row>
    <row r="5" spans="1:8" x14ac:dyDescent="0.25">
      <c r="A5" s="3">
        <v>44885</v>
      </c>
      <c r="B5" t="s">
        <v>319</v>
      </c>
      <c r="C5" t="s">
        <v>1070</v>
      </c>
      <c r="D5" t="s">
        <v>661</v>
      </c>
      <c r="E5" t="s">
        <v>659</v>
      </c>
      <c r="F5" t="s">
        <v>588</v>
      </c>
      <c r="H5" t="e">
        <f>INT(LEFT(_11_MICHIGAN[[#This Row],[Result]],FIND("-",_11_MICHIGAN[[#This Row],[Result]])-1))</f>
        <v>#VALUE!</v>
      </c>
    </row>
    <row r="6" spans="1:8" x14ac:dyDescent="0.25">
      <c r="A6" s="3">
        <v>44886</v>
      </c>
      <c r="B6" t="s">
        <v>12</v>
      </c>
      <c r="C6" t="s">
        <v>887</v>
      </c>
      <c r="D6" t="s">
        <v>661</v>
      </c>
      <c r="E6" t="s">
        <v>595</v>
      </c>
      <c r="F6" t="s">
        <v>588</v>
      </c>
      <c r="H6" t="e">
        <f>INT(LEFT(_11_MICHIGAN[[#This Row],[Result]],FIND("-",_11_MICHIGAN[[#This Row],[Result]])-1))</f>
        <v>#VALUE!</v>
      </c>
    </row>
    <row r="7" spans="1:8" x14ac:dyDescent="0.25">
      <c r="A7" s="3">
        <v>44889</v>
      </c>
      <c r="B7" t="s">
        <v>483</v>
      </c>
      <c r="C7" t="s">
        <v>1761</v>
      </c>
      <c r="D7" t="s">
        <v>5</v>
      </c>
      <c r="E7" t="s">
        <v>596</v>
      </c>
      <c r="F7" t="s">
        <v>588</v>
      </c>
      <c r="H7" t="e">
        <f>INT(LEFT(_11_MICHIGAN[[#This Row],[Result]],FIND("-",_11_MICHIGAN[[#This Row],[Result]])-1))</f>
        <v>#VALUE!</v>
      </c>
    </row>
    <row r="8" spans="1:8" x14ac:dyDescent="0.25">
      <c r="A8" s="3">
        <v>44896</v>
      </c>
      <c r="B8" t="s">
        <v>46</v>
      </c>
      <c r="C8" t="s">
        <v>1014</v>
      </c>
      <c r="D8" t="s">
        <v>6</v>
      </c>
      <c r="E8" t="s">
        <v>774</v>
      </c>
      <c r="F8" t="s">
        <v>588</v>
      </c>
      <c r="H8" t="e">
        <f>INT(LEFT(_11_MICHIGAN[[#This Row],[Result]],FIND("-",_11_MICHIGAN[[#This Row],[Result]])-1))</f>
        <v>#VALUE!</v>
      </c>
    </row>
    <row r="9" spans="1:8" x14ac:dyDescent="0.25">
      <c r="A9" s="3">
        <v>44899</v>
      </c>
      <c r="B9" t="s">
        <v>428</v>
      </c>
      <c r="C9" t="s">
        <v>1537</v>
      </c>
      <c r="D9" t="s">
        <v>5</v>
      </c>
      <c r="E9" t="s">
        <v>682</v>
      </c>
      <c r="F9" t="s">
        <v>588</v>
      </c>
      <c r="H9" t="e">
        <f>INT(LEFT(_11_MICHIGAN[[#This Row],[Result]],FIND("-",_11_MICHIGAN[[#This Row],[Result]])-1))</f>
        <v>#VALUE!</v>
      </c>
    </row>
    <row r="10" spans="1:8" x14ac:dyDescent="0.25">
      <c r="A10" s="3">
        <v>44902</v>
      </c>
      <c r="B10" t="s">
        <v>173</v>
      </c>
      <c r="C10" t="s">
        <v>1932</v>
      </c>
      <c r="D10" t="s">
        <v>6</v>
      </c>
      <c r="E10" t="s">
        <v>683</v>
      </c>
      <c r="F10" t="s">
        <v>608</v>
      </c>
      <c r="H10" t="e">
        <f>INT(LEFT(_11_MICHIGAN[[#This Row],[Result]],FIND("-",_11_MICHIGAN[[#This Row],[Result]])-1))</f>
        <v>#VALUE!</v>
      </c>
    </row>
    <row r="11" spans="1:8" x14ac:dyDescent="0.25">
      <c r="A11" s="3">
        <v>44906</v>
      </c>
      <c r="B11" t="s">
        <v>381</v>
      </c>
      <c r="C11" t="s">
        <v>1714</v>
      </c>
      <c r="D11" t="s">
        <v>5</v>
      </c>
      <c r="E11" t="s">
        <v>794</v>
      </c>
      <c r="F11" t="s">
        <v>703</v>
      </c>
      <c r="H11" t="e">
        <f>INT(LEFT(_11_MICHIGAN[[#This Row],[Result]],FIND("-",_11_MICHIGAN[[#This Row],[Result]])-1))</f>
        <v>#VALUE!</v>
      </c>
    </row>
    <row r="12" spans="1:8" x14ac:dyDescent="0.25">
      <c r="A12" s="3">
        <v>44913</v>
      </c>
      <c r="B12" t="s">
        <v>70</v>
      </c>
      <c r="C12" t="s">
        <v>1933</v>
      </c>
      <c r="D12" t="s">
        <v>5</v>
      </c>
      <c r="E12" t="s">
        <v>849</v>
      </c>
      <c r="F12" t="s">
        <v>703</v>
      </c>
      <c r="H12" t="e">
        <f>INT(LEFT(_11_MICHIGAN[[#This Row],[Result]],FIND("-",_11_MICHIGAN[[#This Row],[Result]])-1))</f>
        <v>#VALUE!</v>
      </c>
    </row>
    <row r="13" spans="1:8" x14ac:dyDescent="0.25">
      <c r="A13" s="3">
        <v>44925</v>
      </c>
      <c r="B13" t="s">
        <v>287</v>
      </c>
      <c r="C13" t="s">
        <v>1934</v>
      </c>
      <c r="D13" t="s">
        <v>6</v>
      </c>
      <c r="E13" t="s">
        <v>639</v>
      </c>
      <c r="F13" t="s">
        <v>703</v>
      </c>
      <c r="H13" t="e">
        <f>INT(LEFT(_11_MICHIGAN[[#This Row],[Result]],FIND("-",_11_MICHIGAN[[#This Row],[Result]])-1))</f>
        <v>#VALUE!</v>
      </c>
    </row>
    <row r="14" spans="1:8" x14ac:dyDescent="0.25">
      <c r="A14" s="3">
        <v>44565</v>
      </c>
      <c r="B14" t="s">
        <v>376</v>
      </c>
      <c r="C14" t="s">
        <v>878</v>
      </c>
      <c r="D14" t="s">
        <v>6</v>
      </c>
      <c r="E14" t="s">
        <v>796</v>
      </c>
      <c r="F14" t="s">
        <v>592</v>
      </c>
      <c r="H14" t="e">
        <f>INT(LEFT(_11_MICHIGAN[[#This Row],[Result]],FIND("-",_11_MICHIGAN[[#This Row],[Result]])-1))</f>
        <v>#VALUE!</v>
      </c>
    </row>
    <row r="15" spans="1:8" x14ac:dyDescent="0.25">
      <c r="A15" s="3">
        <v>44575</v>
      </c>
      <c r="B15" t="s">
        <v>80</v>
      </c>
      <c r="C15" t="s">
        <v>1362</v>
      </c>
      <c r="D15" t="s">
        <v>6</v>
      </c>
      <c r="E15" t="s">
        <v>1239</v>
      </c>
      <c r="F15" t="s">
        <v>788</v>
      </c>
      <c r="H15" t="e">
        <f>INT(LEFT(_11_MICHIGAN[[#This Row],[Result]],FIND("-",_11_MICHIGAN[[#This Row],[Result]])-1))</f>
        <v>#VALUE!</v>
      </c>
    </row>
    <row r="16" spans="1:8" x14ac:dyDescent="0.25">
      <c r="A16" s="3">
        <v>44579</v>
      </c>
      <c r="B16" t="s">
        <v>261</v>
      </c>
      <c r="C16" t="s">
        <v>1333</v>
      </c>
      <c r="D16" t="s">
        <v>5</v>
      </c>
      <c r="E16" t="s">
        <v>798</v>
      </c>
      <c r="F16" t="s">
        <v>618</v>
      </c>
      <c r="H16" t="e">
        <f>INT(LEFT(_11_MICHIGAN[[#This Row],[Result]],FIND("-",_11_MICHIGAN[[#This Row],[Result]])-1))</f>
        <v>#VALUE!</v>
      </c>
    </row>
    <row r="17" spans="1:8" x14ac:dyDescent="0.25">
      <c r="A17" s="3">
        <v>44584</v>
      </c>
      <c r="B17" t="s">
        <v>239</v>
      </c>
      <c r="C17" t="s">
        <v>913</v>
      </c>
      <c r="D17" t="s">
        <v>6</v>
      </c>
      <c r="E17" t="s">
        <v>650</v>
      </c>
      <c r="F17" t="s">
        <v>801</v>
      </c>
      <c r="H17" t="e">
        <f>INT(LEFT(_11_MICHIGAN[[#This Row],[Result]],FIND("-",_11_MICHIGAN[[#This Row],[Result]])-1))</f>
        <v>#VALUE!</v>
      </c>
    </row>
    <row r="18" spans="1:8" x14ac:dyDescent="0.25">
      <c r="A18" s="3">
        <v>44587</v>
      </c>
      <c r="B18" t="s">
        <v>219</v>
      </c>
      <c r="C18" t="s">
        <v>1551</v>
      </c>
      <c r="D18" t="s">
        <v>5</v>
      </c>
      <c r="E18" t="s">
        <v>653</v>
      </c>
      <c r="F18" t="s">
        <v>774</v>
      </c>
      <c r="H18" t="e">
        <f>INT(LEFT(_11_MICHIGAN[[#This Row],[Result]],FIND("-",_11_MICHIGAN[[#This Row],[Result]])-1))</f>
        <v>#VALUE!</v>
      </c>
    </row>
    <row r="19" spans="1:8" x14ac:dyDescent="0.25">
      <c r="A19" s="3">
        <v>44590</v>
      </c>
      <c r="B19" t="s">
        <v>225</v>
      </c>
      <c r="C19" t="s">
        <v>1935</v>
      </c>
      <c r="D19" t="s">
        <v>6</v>
      </c>
      <c r="E19" t="s">
        <v>1044</v>
      </c>
      <c r="F19" t="s">
        <v>730</v>
      </c>
      <c r="H19" t="e">
        <f>INT(LEFT(_11_MICHIGAN[[#This Row],[Result]],FIND("-",_11_MICHIGAN[[#This Row],[Result]])-1))</f>
        <v>#VALUE!</v>
      </c>
    </row>
    <row r="20" spans="1:8" x14ac:dyDescent="0.25">
      <c r="A20" s="3">
        <v>44593</v>
      </c>
      <c r="B20" t="s">
        <v>173</v>
      </c>
      <c r="C20" t="s">
        <v>1493</v>
      </c>
      <c r="D20" t="s">
        <v>5</v>
      </c>
      <c r="E20" t="s">
        <v>1249</v>
      </c>
      <c r="F20" t="s">
        <v>792</v>
      </c>
      <c r="H20" t="e">
        <f>INT(LEFT(_11_MICHIGAN[[#This Row],[Result]],FIND("-",_11_MICHIGAN[[#This Row],[Result]])-1))</f>
        <v>#VALUE!</v>
      </c>
    </row>
    <row r="21" spans="1:8" x14ac:dyDescent="0.25">
      <c r="A21" s="3">
        <v>44597</v>
      </c>
      <c r="B21" t="s">
        <v>18</v>
      </c>
      <c r="C21" t="s">
        <v>1392</v>
      </c>
      <c r="D21" t="s">
        <v>6</v>
      </c>
      <c r="E21" t="s">
        <v>1366</v>
      </c>
      <c r="F21" t="s">
        <v>633</v>
      </c>
      <c r="H21" t="e">
        <f>INT(LEFT(_11_MICHIGAN[[#This Row],[Result]],FIND("-",_11_MICHIGAN[[#This Row],[Result]])-1))</f>
        <v>#VALUE!</v>
      </c>
    </row>
    <row r="22" spans="1:8" x14ac:dyDescent="0.25">
      <c r="A22" s="3">
        <v>44600</v>
      </c>
      <c r="B22" t="s">
        <v>448</v>
      </c>
      <c r="C22" t="s">
        <v>1091</v>
      </c>
      <c r="D22" t="s">
        <v>6</v>
      </c>
      <c r="E22" t="s">
        <v>1231</v>
      </c>
      <c r="F22" t="s">
        <v>636</v>
      </c>
      <c r="H22" t="e">
        <f>INT(LEFT(_11_MICHIGAN[[#This Row],[Result]],FIND("-",_11_MICHIGAN[[#This Row],[Result]])-1))</f>
        <v>#VALUE!</v>
      </c>
    </row>
    <row r="23" spans="1:8" x14ac:dyDescent="0.25">
      <c r="A23" s="3">
        <v>44602</v>
      </c>
      <c r="B23" t="s">
        <v>18</v>
      </c>
      <c r="C23" t="s">
        <v>663</v>
      </c>
      <c r="D23" t="s">
        <v>5</v>
      </c>
      <c r="E23" t="s">
        <v>1232</v>
      </c>
      <c r="F23" t="s">
        <v>639</v>
      </c>
      <c r="H23" t="e">
        <f>INT(LEFT(_11_MICHIGAN[[#This Row],[Result]],FIND("-",_11_MICHIGAN[[#This Row],[Result]])-1))</f>
        <v>#VALUE!</v>
      </c>
    </row>
    <row r="24" spans="1:8" x14ac:dyDescent="0.25">
      <c r="A24" s="3">
        <v>44604</v>
      </c>
      <c r="B24" t="s">
        <v>134</v>
      </c>
      <c r="C24" t="s">
        <v>1431</v>
      </c>
      <c r="D24" t="s">
        <v>5</v>
      </c>
      <c r="E24" t="s">
        <v>1234</v>
      </c>
      <c r="F24" t="s">
        <v>796</v>
      </c>
      <c r="H24" t="e">
        <f>INT(LEFT(_11_MICHIGAN[[#This Row],[Result]],FIND("-",_11_MICHIGAN[[#This Row],[Result]])-1))</f>
        <v>#VALUE!</v>
      </c>
    </row>
    <row r="25" spans="1:8" x14ac:dyDescent="0.25">
      <c r="A25" s="3">
        <v>44609</v>
      </c>
      <c r="B25" t="s">
        <v>14</v>
      </c>
      <c r="C25" t="s">
        <v>1831</v>
      </c>
      <c r="D25" t="s">
        <v>6</v>
      </c>
      <c r="E25" t="s">
        <v>1235</v>
      </c>
      <c r="F25" t="s">
        <v>645</v>
      </c>
      <c r="H25" t="e">
        <f>INT(LEFT(_11_MICHIGAN[[#This Row],[Result]],FIND("-",_11_MICHIGAN[[#This Row],[Result]])-1))</f>
        <v>#VALUE!</v>
      </c>
    </row>
    <row r="26" spans="1:8" x14ac:dyDescent="0.25">
      <c r="A26" s="3">
        <v>44612</v>
      </c>
      <c r="B26" t="s">
        <v>264</v>
      </c>
      <c r="C26" t="s">
        <v>619</v>
      </c>
      <c r="D26" t="s">
        <v>6</v>
      </c>
      <c r="E26" t="s">
        <v>1237</v>
      </c>
      <c r="F26" t="s">
        <v>798</v>
      </c>
      <c r="H26" t="e">
        <f>INT(LEFT(_11_MICHIGAN[[#This Row],[Result]],FIND("-",_11_MICHIGAN[[#This Row],[Result]])-1))</f>
        <v>#VALUE!</v>
      </c>
    </row>
    <row r="27" spans="1:8" x14ac:dyDescent="0.25">
      <c r="A27" s="3">
        <v>44615</v>
      </c>
      <c r="B27" t="s">
        <v>376</v>
      </c>
      <c r="C27" t="s">
        <v>1390</v>
      </c>
      <c r="D27" t="s">
        <v>5</v>
      </c>
      <c r="E27" t="s">
        <v>1238</v>
      </c>
      <c r="F27" t="s">
        <v>650</v>
      </c>
      <c r="H27" t="e">
        <f>INT(LEFT(_11_MICHIGAN[[#This Row],[Result]],FIND("-",_11_MICHIGAN[[#This Row],[Result]])-1))</f>
        <v>#VALUE!</v>
      </c>
    </row>
    <row r="28" spans="1:8" x14ac:dyDescent="0.25">
      <c r="A28" s="3">
        <v>44619</v>
      </c>
      <c r="B28" t="s">
        <v>80</v>
      </c>
      <c r="C28" t="s">
        <v>1583</v>
      </c>
      <c r="D28" t="s">
        <v>5</v>
      </c>
      <c r="E28" t="s">
        <v>1383</v>
      </c>
      <c r="F28" t="s">
        <v>800</v>
      </c>
      <c r="H28" t="e">
        <f>INT(LEFT(_11_MICHIGAN[[#This Row],[Result]],FIND("-",_11_MICHIGAN[[#This Row],[Result]])-1))</f>
        <v>#VALUE!</v>
      </c>
    </row>
    <row r="29" spans="1:8" x14ac:dyDescent="0.25">
      <c r="A29" s="3">
        <v>44621</v>
      </c>
      <c r="B29" t="s">
        <v>225</v>
      </c>
      <c r="C29" t="s">
        <v>1936</v>
      </c>
      <c r="D29" t="s">
        <v>5</v>
      </c>
      <c r="E29" t="s">
        <v>1242</v>
      </c>
      <c r="F29" t="s">
        <v>1044</v>
      </c>
      <c r="H29" t="e">
        <f>INT(LEFT(_11_MICHIGAN[[#This Row],[Result]],FIND("-",_11_MICHIGAN[[#This Row],[Result]])-1))</f>
        <v>#VALUE!</v>
      </c>
    </row>
    <row r="30" spans="1:8" x14ac:dyDescent="0.25">
      <c r="A30" s="3">
        <v>44623</v>
      </c>
      <c r="B30" t="s">
        <v>14</v>
      </c>
      <c r="C30" t="s">
        <v>1886</v>
      </c>
      <c r="D30" t="s">
        <v>5</v>
      </c>
      <c r="E30" t="s">
        <v>1386</v>
      </c>
      <c r="F30" t="s">
        <v>1365</v>
      </c>
      <c r="H30" t="e">
        <f>INT(LEFT(_11_MICHIGAN[[#This Row],[Result]],FIND("-",_11_MICHIGAN[[#This Row],[Result]])-1))</f>
        <v>#VALUE!</v>
      </c>
    </row>
    <row r="31" spans="1:8" x14ac:dyDescent="0.25">
      <c r="A31" s="3">
        <v>44626</v>
      </c>
      <c r="B31" t="s">
        <v>134</v>
      </c>
      <c r="C31" t="s">
        <v>996</v>
      </c>
      <c r="D31" t="s">
        <v>6</v>
      </c>
      <c r="E31" t="s">
        <v>1546</v>
      </c>
      <c r="F31" t="s">
        <v>1366</v>
      </c>
      <c r="H31" t="e">
        <f>INT(LEFT(_11_MICHIGAN[[#This Row],[Result]],FIND("-",_11_MICHIGAN[[#This Row],[Result]])-1))</f>
        <v>#VALUE!</v>
      </c>
    </row>
    <row r="32" spans="1:8" x14ac:dyDescent="0.25">
      <c r="A32" s="3">
        <v>44630</v>
      </c>
      <c r="B32" t="s">
        <v>239</v>
      </c>
      <c r="C32" t="s">
        <v>1430</v>
      </c>
      <c r="D32" t="s">
        <v>661</v>
      </c>
      <c r="E32" t="s">
        <v>2028</v>
      </c>
      <c r="F32" t="s">
        <v>1354</v>
      </c>
      <c r="H32" t="e">
        <f>INT(LEFT(_11_MICHIGAN[[#This Row],[Result]],FIND("-",_11_MICHIGAN[[#This Row],[Result]])-1))</f>
        <v>#VALUE!</v>
      </c>
    </row>
    <row r="33" spans="1:8" x14ac:dyDescent="0.25">
      <c r="A33" s="3">
        <v>44637</v>
      </c>
      <c r="B33" t="s">
        <v>117</v>
      </c>
      <c r="C33" t="s">
        <v>1542</v>
      </c>
      <c r="D33" t="s">
        <v>661</v>
      </c>
      <c r="E33" t="s">
        <v>2029</v>
      </c>
      <c r="F33" t="s">
        <v>1354</v>
      </c>
      <c r="H33">
        <v>75</v>
      </c>
    </row>
    <row r="34" spans="1:8" x14ac:dyDescent="0.25">
      <c r="A34" s="3">
        <v>44639</v>
      </c>
      <c r="B34" t="s">
        <v>167</v>
      </c>
      <c r="C34" t="s">
        <v>1709</v>
      </c>
      <c r="D34" t="s">
        <v>661</v>
      </c>
      <c r="E34" t="s">
        <v>2447</v>
      </c>
      <c r="F34" t="s">
        <v>1354</v>
      </c>
      <c r="H34">
        <v>76</v>
      </c>
    </row>
    <row r="35" spans="1:8" x14ac:dyDescent="0.25">
      <c r="A35" s="3">
        <v>44644</v>
      </c>
      <c r="B35" t="s">
        <v>159</v>
      </c>
      <c r="C35" t="s">
        <v>1440</v>
      </c>
      <c r="D35" t="s">
        <v>661</v>
      </c>
      <c r="E35" t="s">
        <v>2475</v>
      </c>
      <c r="F35" t="s">
        <v>1354</v>
      </c>
    </row>
  </sheetData>
  <pageMargins left="0.7" right="0.7" top="0.75" bottom="0.75" header="0.3" footer="0.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66162-C210-4AE3-BD51-10D2C6DA9E7A}">
  <dimension ref="A1:H32"/>
  <sheetViews>
    <sheetView workbookViewId="0">
      <selection activeCell="L9" sqref="L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16</v>
      </c>
      <c r="C2" t="s">
        <v>1077</v>
      </c>
      <c r="D2" t="s">
        <v>5</v>
      </c>
      <c r="E2" t="s">
        <v>608</v>
      </c>
      <c r="F2" t="s">
        <v>588</v>
      </c>
      <c r="H2" t="e">
        <f>INT(LEFT(_6_COLORADO_STATE[[#This Row],[Result]],FIND("-",_6_COLORADO_STATE[[#This Row],[Result]])-1))</f>
        <v>#VALUE!</v>
      </c>
    </row>
    <row r="3" spans="1:8" x14ac:dyDescent="0.25">
      <c r="A3" s="3">
        <v>44877</v>
      </c>
      <c r="B3" t="s">
        <v>457</v>
      </c>
      <c r="C3" t="s">
        <v>957</v>
      </c>
      <c r="D3" t="s">
        <v>5</v>
      </c>
      <c r="E3" t="s">
        <v>611</v>
      </c>
      <c r="F3" t="s">
        <v>588</v>
      </c>
      <c r="H3" t="e">
        <f>INT(LEFT(_6_COLORADO_STATE[[#This Row],[Result]],FIND("-",_6_COLORADO_STATE[[#This Row],[Result]])-1))</f>
        <v>#VALUE!</v>
      </c>
    </row>
    <row r="4" spans="1:8" x14ac:dyDescent="0.25">
      <c r="A4" s="3">
        <v>44879</v>
      </c>
      <c r="B4" t="s">
        <v>1078</v>
      </c>
      <c r="C4" t="s">
        <v>866</v>
      </c>
      <c r="D4" t="s">
        <v>5</v>
      </c>
      <c r="E4" t="s">
        <v>658</v>
      </c>
      <c r="F4" t="s">
        <v>588</v>
      </c>
      <c r="H4" t="e">
        <f>INT(LEFT(_6_COLORADO_STATE[[#This Row],[Result]],FIND("-",_6_COLORADO_STATE[[#This Row],[Result]])-1))</f>
        <v>#VALUE!</v>
      </c>
    </row>
    <row r="5" spans="1:8" x14ac:dyDescent="0.25">
      <c r="A5" s="3">
        <v>44884</v>
      </c>
      <c r="B5" t="s">
        <v>301</v>
      </c>
      <c r="C5" t="s">
        <v>1031</v>
      </c>
      <c r="D5" t="s">
        <v>661</v>
      </c>
      <c r="E5" t="s">
        <v>868</v>
      </c>
      <c r="F5" t="s">
        <v>588</v>
      </c>
      <c r="H5" t="e">
        <f>INT(LEFT(_6_COLORADO_STATE[[#This Row],[Result]],FIND("-",_6_COLORADO_STATE[[#This Row],[Result]])-1))</f>
        <v>#VALUE!</v>
      </c>
    </row>
    <row r="6" spans="1:8" x14ac:dyDescent="0.25">
      <c r="A6" s="3">
        <v>44886</v>
      </c>
      <c r="B6" t="s">
        <v>325</v>
      </c>
      <c r="C6" t="s">
        <v>1079</v>
      </c>
      <c r="D6" t="s">
        <v>661</v>
      </c>
      <c r="E6" t="s">
        <v>914</v>
      </c>
      <c r="F6" t="s">
        <v>588</v>
      </c>
      <c r="H6" t="e">
        <f>INT(LEFT(_6_COLORADO_STATE[[#This Row],[Result]],FIND("-",_6_COLORADO_STATE[[#This Row],[Result]])-1))</f>
        <v>#VALUE!</v>
      </c>
    </row>
    <row r="7" spans="1:8" x14ac:dyDescent="0.25">
      <c r="A7" s="3">
        <v>44887</v>
      </c>
      <c r="B7" t="s">
        <v>465</v>
      </c>
      <c r="C7" t="s">
        <v>1080</v>
      </c>
      <c r="D7" t="s">
        <v>661</v>
      </c>
      <c r="E7" t="s">
        <v>916</v>
      </c>
      <c r="F7" t="s">
        <v>588</v>
      </c>
      <c r="H7" t="e">
        <f>INT(LEFT(_6_COLORADO_STATE[[#This Row],[Result]],FIND("-",_6_COLORADO_STATE[[#This Row],[Result]])-1))</f>
        <v>#VALUE!</v>
      </c>
    </row>
    <row r="8" spans="1:8" x14ac:dyDescent="0.25">
      <c r="A8" s="3">
        <v>44892</v>
      </c>
      <c r="B8" t="s">
        <v>54</v>
      </c>
      <c r="C8" t="s">
        <v>1076</v>
      </c>
      <c r="D8" t="s">
        <v>5</v>
      </c>
      <c r="E8" t="s">
        <v>918</v>
      </c>
      <c r="F8" t="s">
        <v>588</v>
      </c>
      <c r="H8" t="e">
        <f>INT(LEFT(_6_COLORADO_STATE[[#This Row],[Result]],FIND("-",_6_COLORADO_STATE[[#This Row],[Result]])-1))</f>
        <v>#VALUE!</v>
      </c>
    </row>
    <row r="9" spans="1:8" x14ac:dyDescent="0.25">
      <c r="A9" s="3">
        <v>44896</v>
      </c>
      <c r="B9" t="s">
        <v>469</v>
      </c>
      <c r="C9" t="s">
        <v>1081</v>
      </c>
      <c r="D9" t="s">
        <v>5</v>
      </c>
      <c r="E9" t="s">
        <v>920</v>
      </c>
      <c r="F9" t="s">
        <v>588</v>
      </c>
      <c r="H9" t="e">
        <f>INT(LEFT(_6_COLORADO_STATE[[#This Row],[Result]],FIND("-",_6_COLORADO_STATE[[#This Row],[Result]])-1))</f>
        <v>#VALUE!</v>
      </c>
    </row>
    <row r="10" spans="1:8" x14ac:dyDescent="0.25">
      <c r="A10" s="3">
        <v>44899</v>
      </c>
      <c r="B10" t="s">
        <v>320</v>
      </c>
      <c r="C10" t="s">
        <v>604</v>
      </c>
      <c r="D10" t="s">
        <v>5</v>
      </c>
      <c r="E10" t="s">
        <v>922</v>
      </c>
      <c r="F10" t="s">
        <v>588</v>
      </c>
      <c r="H10" t="e">
        <f>INT(LEFT(_6_COLORADO_STATE[[#This Row],[Result]],FIND("-",_6_COLORADO_STATE[[#This Row],[Result]])-1))</f>
        <v>#VALUE!</v>
      </c>
    </row>
    <row r="11" spans="1:8" x14ac:dyDescent="0.25">
      <c r="A11" s="3">
        <v>44906</v>
      </c>
      <c r="B11" t="s">
        <v>243</v>
      </c>
      <c r="C11" t="s">
        <v>1082</v>
      </c>
      <c r="D11" t="s">
        <v>661</v>
      </c>
      <c r="E11" t="s">
        <v>924</v>
      </c>
      <c r="F11" t="s">
        <v>588</v>
      </c>
      <c r="H11" t="e">
        <f>INT(LEFT(_6_COLORADO_STATE[[#This Row],[Result]],FIND("-",_6_COLORADO_STATE[[#This Row],[Result]])-1))</f>
        <v>#VALUE!</v>
      </c>
    </row>
    <row r="12" spans="1:8" x14ac:dyDescent="0.25">
      <c r="A12" s="3">
        <v>44565</v>
      </c>
      <c r="B12" t="s">
        <v>518</v>
      </c>
      <c r="C12" t="s">
        <v>1083</v>
      </c>
      <c r="D12" t="s">
        <v>5</v>
      </c>
      <c r="E12" t="s">
        <v>926</v>
      </c>
      <c r="F12" t="s">
        <v>608</v>
      </c>
      <c r="H12" t="e">
        <f>INT(LEFT(_6_COLORADO_STATE[[#This Row],[Result]],FIND("-",_6_COLORADO_STATE[[#This Row],[Result]])-1))</f>
        <v>#VALUE!</v>
      </c>
    </row>
    <row r="13" spans="1:8" x14ac:dyDescent="0.25">
      <c r="A13" s="3">
        <v>44569</v>
      </c>
      <c r="B13" t="s">
        <v>428</v>
      </c>
      <c r="C13" t="s">
        <v>1084</v>
      </c>
      <c r="D13" t="s">
        <v>6</v>
      </c>
      <c r="E13" t="s">
        <v>875</v>
      </c>
      <c r="F13" t="s">
        <v>703</v>
      </c>
      <c r="H13" t="e">
        <f>INT(LEFT(_6_COLORADO_STATE[[#This Row],[Result]],FIND("-",_6_COLORADO_STATE[[#This Row],[Result]])-1))</f>
        <v>#VALUE!</v>
      </c>
    </row>
    <row r="14" spans="1:8" x14ac:dyDescent="0.25">
      <c r="A14" s="3">
        <v>44573</v>
      </c>
      <c r="B14" t="s">
        <v>180</v>
      </c>
      <c r="C14" t="s">
        <v>1085</v>
      </c>
      <c r="D14" t="s">
        <v>5</v>
      </c>
      <c r="E14" t="s">
        <v>877</v>
      </c>
      <c r="F14" t="s">
        <v>614</v>
      </c>
      <c r="H14" t="e">
        <f>INT(LEFT(_6_COLORADO_STATE[[#This Row],[Result]],FIND("-",_6_COLORADO_STATE[[#This Row],[Result]])-1))</f>
        <v>#VALUE!</v>
      </c>
    </row>
    <row r="15" spans="1:8" x14ac:dyDescent="0.25">
      <c r="A15" s="3">
        <v>44576</v>
      </c>
      <c r="B15" t="s">
        <v>492</v>
      </c>
      <c r="C15" t="s">
        <v>1086</v>
      </c>
      <c r="D15" t="s">
        <v>6</v>
      </c>
      <c r="E15" t="s">
        <v>930</v>
      </c>
      <c r="F15" t="s">
        <v>659</v>
      </c>
      <c r="H15" t="e">
        <f>INT(LEFT(_6_COLORADO_STATE[[#This Row],[Result]],FIND("-",_6_COLORADO_STATE[[#This Row],[Result]])-1))</f>
        <v>#VALUE!</v>
      </c>
    </row>
    <row r="16" spans="1:8" x14ac:dyDescent="0.25">
      <c r="A16" s="3">
        <v>44580</v>
      </c>
      <c r="B16" t="s">
        <v>160</v>
      </c>
      <c r="C16" t="s">
        <v>1087</v>
      </c>
      <c r="D16" t="s">
        <v>5</v>
      </c>
      <c r="E16" t="s">
        <v>932</v>
      </c>
      <c r="F16" t="s">
        <v>662</v>
      </c>
      <c r="H16" t="e">
        <f>INT(LEFT(_6_COLORADO_STATE[[#This Row],[Result]],FIND("-",_6_COLORADO_STATE[[#This Row],[Result]])-1))</f>
        <v>#VALUE!</v>
      </c>
    </row>
    <row r="17" spans="1:8" x14ac:dyDescent="0.25">
      <c r="A17" s="3">
        <v>44583</v>
      </c>
      <c r="B17" t="s">
        <v>518</v>
      </c>
      <c r="C17" t="s">
        <v>970</v>
      </c>
      <c r="D17" t="s">
        <v>6</v>
      </c>
      <c r="E17" t="s">
        <v>934</v>
      </c>
      <c r="F17" t="s">
        <v>664</v>
      </c>
      <c r="H17" t="e">
        <f>INT(LEFT(_6_COLORADO_STATE[[#This Row],[Result]],FIND("-",_6_COLORADO_STATE[[#This Row],[Result]])-1))</f>
        <v>#VALUE!</v>
      </c>
    </row>
    <row r="18" spans="1:8" x14ac:dyDescent="0.25">
      <c r="A18" s="3">
        <v>44586</v>
      </c>
      <c r="B18" t="s">
        <v>252</v>
      </c>
      <c r="C18" t="s">
        <v>1088</v>
      </c>
      <c r="D18" t="s">
        <v>5</v>
      </c>
      <c r="E18" t="s">
        <v>936</v>
      </c>
      <c r="F18" t="s">
        <v>666</v>
      </c>
      <c r="H18" t="e">
        <f>INT(LEFT(_6_COLORADO_STATE[[#This Row],[Result]],FIND("-",_6_COLORADO_STATE[[#This Row],[Result]])-1))</f>
        <v>#VALUE!</v>
      </c>
    </row>
    <row r="19" spans="1:8" x14ac:dyDescent="0.25">
      <c r="A19" s="3">
        <v>44589</v>
      </c>
      <c r="B19" t="s">
        <v>319</v>
      </c>
      <c r="C19" t="s">
        <v>1089</v>
      </c>
      <c r="D19" t="s">
        <v>5</v>
      </c>
      <c r="E19" t="s">
        <v>884</v>
      </c>
      <c r="F19" t="s">
        <v>600</v>
      </c>
      <c r="H19" t="e">
        <f>INT(LEFT(_6_COLORADO_STATE[[#This Row],[Result]],FIND("-",_6_COLORADO_STATE[[#This Row],[Result]])-1))</f>
        <v>#VALUE!</v>
      </c>
    </row>
    <row r="20" spans="1:8" x14ac:dyDescent="0.25">
      <c r="A20" s="3">
        <v>44592</v>
      </c>
      <c r="B20" t="s">
        <v>194</v>
      </c>
      <c r="C20" t="s">
        <v>1090</v>
      </c>
      <c r="D20" t="s">
        <v>6</v>
      </c>
      <c r="E20" t="s">
        <v>1054</v>
      </c>
      <c r="F20" t="s">
        <v>683</v>
      </c>
      <c r="H20" t="e">
        <f>INT(LEFT(_6_COLORADO_STATE[[#This Row],[Result]],FIND("-",_6_COLORADO_STATE[[#This Row],[Result]])-1))</f>
        <v>#VALUE!</v>
      </c>
    </row>
    <row r="21" spans="1:8" x14ac:dyDescent="0.25">
      <c r="A21" s="3">
        <v>44596</v>
      </c>
      <c r="B21" t="s">
        <v>428</v>
      </c>
      <c r="C21" t="s">
        <v>1091</v>
      </c>
      <c r="D21" t="s">
        <v>5</v>
      </c>
      <c r="E21" t="s">
        <v>888</v>
      </c>
      <c r="F21" t="s">
        <v>684</v>
      </c>
      <c r="H21" t="e">
        <f>INT(LEFT(_6_COLORADO_STATE[[#This Row],[Result]],FIND("-",_6_COLORADO_STATE[[#This Row],[Result]])-1))</f>
        <v>#VALUE!</v>
      </c>
    </row>
    <row r="22" spans="1:8" x14ac:dyDescent="0.25">
      <c r="A22" s="3">
        <v>44600</v>
      </c>
      <c r="B22" t="s">
        <v>252</v>
      </c>
      <c r="C22" t="s">
        <v>1092</v>
      </c>
      <c r="D22" t="s">
        <v>6</v>
      </c>
      <c r="E22" t="s">
        <v>890</v>
      </c>
      <c r="F22" t="s">
        <v>669</v>
      </c>
      <c r="H22" t="e">
        <f>INT(LEFT(_6_COLORADO_STATE[[#This Row],[Result]],FIND("-",_6_COLORADO_STATE[[#This Row],[Result]])-1))</f>
        <v>#VALUE!</v>
      </c>
    </row>
    <row r="23" spans="1:8" x14ac:dyDescent="0.25">
      <c r="A23" s="3">
        <v>44603</v>
      </c>
      <c r="B23" t="s">
        <v>450</v>
      </c>
      <c r="C23" t="s">
        <v>1093</v>
      </c>
      <c r="D23" t="s">
        <v>5</v>
      </c>
      <c r="E23" t="s">
        <v>891</v>
      </c>
      <c r="F23" t="s">
        <v>671</v>
      </c>
      <c r="H23" t="e">
        <f>INT(LEFT(_6_COLORADO_STATE[[#This Row],[Result]],FIND("-",_6_COLORADO_STATE[[#This Row],[Result]])-1))</f>
        <v>#VALUE!</v>
      </c>
    </row>
    <row r="24" spans="1:8" x14ac:dyDescent="0.25">
      <c r="A24" s="3">
        <v>44605</v>
      </c>
      <c r="B24" t="s">
        <v>361</v>
      </c>
      <c r="C24" t="s">
        <v>1094</v>
      </c>
      <c r="D24" t="s">
        <v>6</v>
      </c>
      <c r="E24" t="s">
        <v>1095</v>
      </c>
      <c r="F24" t="s">
        <v>689</v>
      </c>
      <c r="H24" t="e">
        <f>INT(LEFT(_6_COLORADO_STATE[[#This Row],[Result]],FIND("-",_6_COLORADO_STATE[[#This Row],[Result]])-1))</f>
        <v>#VALUE!</v>
      </c>
    </row>
    <row r="25" spans="1:8" x14ac:dyDescent="0.25">
      <c r="A25" s="3">
        <v>44609</v>
      </c>
      <c r="B25" t="s">
        <v>160</v>
      </c>
      <c r="C25" t="s">
        <v>1096</v>
      </c>
      <c r="D25" t="s">
        <v>6</v>
      </c>
      <c r="E25" t="s">
        <v>1097</v>
      </c>
      <c r="F25" t="s">
        <v>613</v>
      </c>
      <c r="H25" t="e">
        <f>INT(LEFT(_6_COLORADO_STATE[[#This Row],[Result]],FIND("-",_6_COLORADO_STATE[[#This Row],[Result]])-1))</f>
        <v>#VALUE!</v>
      </c>
    </row>
    <row r="26" spans="1:8" x14ac:dyDescent="0.25">
      <c r="A26" s="3">
        <v>44611</v>
      </c>
      <c r="B26" t="s">
        <v>319</v>
      </c>
      <c r="C26" t="s">
        <v>1014</v>
      </c>
      <c r="D26" t="s">
        <v>6</v>
      </c>
      <c r="E26" t="s">
        <v>897</v>
      </c>
      <c r="F26" t="s">
        <v>616</v>
      </c>
      <c r="H26" t="e">
        <f>INT(LEFT(_6_COLORADO_STATE[[#This Row],[Result]],FIND("-",_6_COLORADO_STATE[[#This Row],[Result]])-1))</f>
        <v>#VALUE!</v>
      </c>
    </row>
    <row r="27" spans="1:8" x14ac:dyDescent="0.25">
      <c r="A27" s="3">
        <v>44615</v>
      </c>
      <c r="B27" t="s">
        <v>194</v>
      </c>
      <c r="C27" t="s">
        <v>969</v>
      </c>
      <c r="D27" t="s">
        <v>5</v>
      </c>
      <c r="E27" t="s">
        <v>899</v>
      </c>
      <c r="F27" t="s">
        <v>784</v>
      </c>
      <c r="H27" t="e">
        <f>INT(LEFT(_6_COLORADO_STATE[[#This Row],[Result]],FIND("-",_6_COLORADO_STATE[[#This Row],[Result]])-1))</f>
        <v>#VALUE!</v>
      </c>
    </row>
    <row r="28" spans="1:8" x14ac:dyDescent="0.25">
      <c r="A28" s="3">
        <v>44618</v>
      </c>
      <c r="B28" t="s">
        <v>180</v>
      </c>
      <c r="C28" t="s">
        <v>1098</v>
      </c>
      <c r="D28" t="s">
        <v>6</v>
      </c>
      <c r="E28" t="s">
        <v>901</v>
      </c>
      <c r="F28" t="s">
        <v>699</v>
      </c>
      <c r="H28" t="e">
        <f>INT(LEFT(_6_COLORADO_STATE[[#This Row],[Result]],FIND("-",_6_COLORADO_STATE[[#This Row],[Result]])-1))</f>
        <v>#VALUE!</v>
      </c>
    </row>
    <row r="29" spans="1:8" x14ac:dyDescent="0.25">
      <c r="A29" s="3">
        <v>44625</v>
      </c>
      <c r="B29" t="s">
        <v>361</v>
      </c>
      <c r="C29" t="s">
        <v>1427</v>
      </c>
      <c r="D29" t="s">
        <v>5</v>
      </c>
      <c r="E29" t="s">
        <v>1061</v>
      </c>
      <c r="F29" t="s">
        <v>1114</v>
      </c>
      <c r="H29" t="e">
        <f>INT(LEFT(_6_COLORADO_STATE[[#This Row],[Result]],FIND("-",_6_COLORADO_STATE[[#This Row],[Result]])-1))</f>
        <v>#VALUE!</v>
      </c>
    </row>
    <row r="30" spans="1:8" x14ac:dyDescent="0.25">
      <c r="A30" s="3">
        <v>44630</v>
      </c>
      <c r="B30" t="s">
        <v>180</v>
      </c>
      <c r="C30" t="s">
        <v>2172</v>
      </c>
      <c r="D30" t="s">
        <v>661</v>
      </c>
      <c r="E30" t="s">
        <v>1062</v>
      </c>
      <c r="F30" t="s">
        <v>1116</v>
      </c>
      <c r="H30" t="e">
        <f>INT(LEFT(_6_COLORADO_STATE[[#This Row],[Result]],FIND("-",_6_COLORADO_STATE[[#This Row],[Result]])-1))</f>
        <v>#VALUE!</v>
      </c>
    </row>
    <row r="31" spans="1:8" x14ac:dyDescent="0.25">
      <c r="A31" s="3">
        <v>44631</v>
      </c>
      <c r="B31" t="s">
        <v>428</v>
      </c>
      <c r="C31" t="s">
        <v>1869</v>
      </c>
      <c r="D31" t="s">
        <v>661</v>
      </c>
      <c r="E31" t="s">
        <v>1218</v>
      </c>
      <c r="F31" t="s">
        <v>842</v>
      </c>
      <c r="H31" t="e">
        <f>INT(LEFT(_6_COLORADO_STATE[[#This Row],[Result]],FIND("-",_6_COLORADO_STATE[[#This Row],[Result]])-1))</f>
        <v>#VALUE!</v>
      </c>
    </row>
    <row r="32" spans="1:8" x14ac:dyDescent="0.25">
      <c r="A32" s="3">
        <v>44637</v>
      </c>
      <c r="B32" t="s">
        <v>184</v>
      </c>
      <c r="C32" t="s">
        <v>1587</v>
      </c>
      <c r="D32" t="s">
        <v>661</v>
      </c>
      <c r="E32" t="s">
        <v>1921</v>
      </c>
      <c r="F32" t="s">
        <v>842</v>
      </c>
    </row>
  </sheetData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B7B4-05E2-47D5-B746-975B8F88F762}">
  <dimension ref="A1:H34"/>
  <sheetViews>
    <sheetView workbookViewId="0">
      <selection activeCell="K25" sqref="K25"/>
    </sheetView>
  </sheetViews>
  <sheetFormatPr defaultRowHeight="15" x14ac:dyDescent="0.25"/>
  <cols>
    <col min="1" max="1" width="10.7109375" bestFit="1" customWidth="1"/>
    <col min="2" max="2" width="22.140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14</v>
      </c>
      <c r="C2" t="s">
        <v>2476</v>
      </c>
      <c r="D2" t="s">
        <v>6</v>
      </c>
      <c r="E2" t="s">
        <v>587</v>
      </c>
      <c r="F2" t="s">
        <v>588</v>
      </c>
      <c r="H2" t="e">
        <f>INT(LEFT(_14_LONGWOOD[[#This Row],[Result]],FIND("-",_14_LONGWOOD[[#This Row],[Result]])-1))</f>
        <v>#VALUE!</v>
      </c>
    </row>
    <row r="3" spans="1:8" x14ac:dyDescent="0.25">
      <c r="A3" s="3">
        <v>44877</v>
      </c>
      <c r="B3" t="s">
        <v>2477</v>
      </c>
      <c r="C3" t="s">
        <v>2478</v>
      </c>
      <c r="D3" t="s">
        <v>5</v>
      </c>
      <c r="E3" t="s">
        <v>703</v>
      </c>
      <c r="F3" t="s">
        <v>588</v>
      </c>
      <c r="H3" t="e">
        <f>INT(LEFT(_14_LONGWOOD[[#This Row],[Result]],FIND("-",_14_LONGWOOD[[#This Row],[Result]])-1))</f>
        <v>#VALUE!</v>
      </c>
    </row>
    <row r="4" spans="1:8" x14ac:dyDescent="0.25">
      <c r="A4" s="3">
        <v>44879</v>
      </c>
      <c r="B4" t="s">
        <v>2479</v>
      </c>
      <c r="C4" t="s">
        <v>2480</v>
      </c>
      <c r="D4" t="s">
        <v>5</v>
      </c>
      <c r="E4" t="s">
        <v>614</v>
      </c>
      <c r="F4" t="s">
        <v>588</v>
      </c>
      <c r="H4" t="e">
        <f>INT(LEFT(_14_LONGWOOD[[#This Row],[Result]],FIND("-",_14_LONGWOOD[[#This Row],[Result]])-1))</f>
        <v>#VALUE!</v>
      </c>
    </row>
    <row r="5" spans="1:8" x14ac:dyDescent="0.25">
      <c r="A5" s="3">
        <v>44884</v>
      </c>
      <c r="B5" t="s">
        <v>482</v>
      </c>
      <c r="C5" t="s">
        <v>2396</v>
      </c>
      <c r="D5" t="s">
        <v>5</v>
      </c>
      <c r="E5" t="s">
        <v>659</v>
      </c>
      <c r="F5" t="s">
        <v>588</v>
      </c>
      <c r="H5" t="e">
        <f>INT(LEFT(_14_LONGWOOD[[#This Row],[Result]],FIND("-",_14_LONGWOOD[[#This Row],[Result]])-1))</f>
        <v>#VALUE!</v>
      </c>
    </row>
    <row r="6" spans="1:8" x14ac:dyDescent="0.25">
      <c r="A6" s="3">
        <v>44885</v>
      </c>
      <c r="B6" t="s">
        <v>165</v>
      </c>
      <c r="C6" t="s">
        <v>2481</v>
      </c>
      <c r="D6" t="s">
        <v>5</v>
      </c>
      <c r="E6" t="s">
        <v>662</v>
      </c>
      <c r="F6" t="s">
        <v>588</v>
      </c>
      <c r="H6" t="e">
        <f>INT(LEFT(_14_LONGWOOD[[#This Row],[Result]],FIND("-",_14_LONGWOOD[[#This Row],[Result]])-1))</f>
        <v>#VALUE!</v>
      </c>
    </row>
    <row r="7" spans="1:8" x14ac:dyDescent="0.25">
      <c r="A7" s="3">
        <v>44886</v>
      </c>
      <c r="B7" t="s">
        <v>309</v>
      </c>
      <c r="C7" t="s">
        <v>1952</v>
      </c>
      <c r="D7" t="s">
        <v>5</v>
      </c>
      <c r="E7" t="s">
        <v>596</v>
      </c>
      <c r="F7" t="s">
        <v>588</v>
      </c>
      <c r="H7" t="e">
        <f>INT(LEFT(_14_LONGWOOD[[#This Row],[Result]],FIND("-",_14_LONGWOOD[[#This Row],[Result]])-1))</f>
        <v>#VALUE!</v>
      </c>
    </row>
    <row r="8" spans="1:8" x14ac:dyDescent="0.25">
      <c r="A8" s="3">
        <v>44891</v>
      </c>
      <c r="B8" t="s">
        <v>425</v>
      </c>
      <c r="C8" t="s">
        <v>2010</v>
      </c>
      <c r="D8" t="s">
        <v>6</v>
      </c>
      <c r="E8" t="s">
        <v>774</v>
      </c>
      <c r="F8" t="s">
        <v>588</v>
      </c>
      <c r="H8" t="e">
        <f>INT(LEFT(_14_LONGWOOD[[#This Row],[Result]],FIND("-",_14_LONGWOOD[[#This Row],[Result]])-1))</f>
        <v>#VALUE!</v>
      </c>
    </row>
    <row r="9" spans="1:8" x14ac:dyDescent="0.25">
      <c r="A9" s="3">
        <v>44895</v>
      </c>
      <c r="B9" t="s">
        <v>254</v>
      </c>
      <c r="C9" t="s">
        <v>1727</v>
      </c>
      <c r="D9" t="s">
        <v>6</v>
      </c>
      <c r="E9" t="s">
        <v>730</v>
      </c>
      <c r="F9" t="s">
        <v>588</v>
      </c>
      <c r="H9" t="e">
        <f>INT(LEFT(_14_LONGWOOD[[#This Row],[Result]],FIND("-",_14_LONGWOOD[[#This Row],[Result]])-1))</f>
        <v>#VALUE!</v>
      </c>
    </row>
    <row r="10" spans="1:8" x14ac:dyDescent="0.25">
      <c r="A10" s="3">
        <v>44899</v>
      </c>
      <c r="B10" t="s">
        <v>515</v>
      </c>
      <c r="C10" t="s">
        <v>2482</v>
      </c>
      <c r="D10" t="s">
        <v>5</v>
      </c>
      <c r="E10" t="s">
        <v>792</v>
      </c>
      <c r="F10" t="s">
        <v>588</v>
      </c>
      <c r="H10" t="e">
        <f>INT(LEFT(_14_LONGWOOD[[#This Row],[Result]],FIND("-",_14_LONGWOOD[[#This Row],[Result]])-1))</f>
        <v>#VALUE!</v>
      </c>
    </row>
    <row r="11" spans="1:8" x14ac:dyDescent="0.25">
      <c r="A11" s="3">
        <v>44906</v>
      </c>
      <c r="B11" t="s">
        <v>292</v>
      </c>
      <c r="C11" t="s">
        <v>2483</v>
      </c>
      <c r="D11" t="s">
        <v>5</v>
      </c>
      <c r="E11" t="s">
        <v>794</v>
      </c>
      <c r="F11" t="s">
        <v>588</v>
      </c>
      <c r="H11" t="e">
        <f>INT(LEFT(_14_LONGWOOD[[#This Row],[Result]],FIND("-",_14_LONGWOOD[[#This Row],[Result]])-1))</f>
        <v>#VALUE!</v>
      </c>
    </row>
    <row r="12" spans="1:8" x14ac:dyDescent="0.25">
      <c r="A12" s="3">
        <v>44909</v>
      </c>
      <c r="B12" t="s">
        <v>2484</v>
      </c>
      <c r="C12" t="s">
        <v>2485</v>
      </c>
      <c r="D12" t="s">
        <v>5</v>
      </c>
      <c r="E12" t="s">
        <v>849</v>
      </c>
      <c r="F12" t="s">
        <v>588</v>
      </c>
      <c r="H12" t="e">
        <f>INT(LEFT(_14_LONGWOOD[[#This Row],[Result]],FIND("-",_14_LONGWOOD[[#This Row],[Result]])-1))</f>
        <v>#VALUE!</v>
      </c>
    </row>
    <row r="13" spans="1:8" x14ac:dyDescent="0.25">
      <c r="A13" s="3">
        <v>44917</v>
      </c>
      <c r="B13" t="s">
        <v>142</v>
      </c>
      <c r="C13" t="s">
        <v>1598</v>
      </c>
      <c r="D13" t="s">
        <v>6</v>
      </c>
      <c r="E13" t="s">
        <v>639</v>
      </c>
      <c r="F13" t="s">
        <v>588</v>
      </c>
      <c r="H13" t="e">
        <f>INT(LEFT(_14_LONGWOOD[[#This Row],[Result]],FIND("-",_14_LONGWOOD[[#This Row],[Result]])-1))</f>
        <v>#VALUE!</v>
      </c>
    </row>
    <row r="14" spans="1:8" x14ac:dyDescent="0.25">
      <c r="A14" s="3">
        <v>44566</v>
      </c>
      <c r="B14" t="s">
        <v>2271</v>
      </c>
      <c r="C14" t="s">
        <v>2486</v>
      </c>
      <c r="D14" t="s">
        <v>5</v>
      </c>
      <c r="E14" t="s">
        <v>642</v>
      </c>
      <c r="F14" t="s">
        <v>588</v>
      </c>
      <c r="H14" t="e">
        <f>INT(LEFT(_14_LONGWOOD[[#This Row],[Result]],FIND("-",_14_LONGWOOD[[#This Row],[Result]])-1))</f>
        <v>#VALUE!</v>
      </c>
    </row>
    <row r="15" spans="1:8" x14ac:dyDescent="0.25">
      <c r="A15" s="3">
        <v>44573</v>
      </c>
      <c r="B15" t="s">
        <v>506</v>
      </c>
      <c r="C15" t="s">
        <v>1443</v>
      </c>
      <c r="D15" t="s">
        <v>6</v>
      </c>
      <c r="E15" t="s">
        <v>673</v>
      </c>
      <c r="F15" t="s">
        <v>608</v>
      </c>
      <c r="H15" t="e">
        <f>INT(LEFT(_14_LONGWOOD[[#This Row],[Result]],FIND("-",_14_LONGWOOD[[#This Row],[Result]])-1))</f>
        <v>#VALUE!</v>
      </c>
    </row>
    <row r="16" spans="1:8" x14ac:dyDescent="0.25">
      <c r="A16" s="3">
        <v>44576</v>
      </c>
      <c r="B16" t="s">
        <v>391</v>
      </c>
      <c r="C16" t="s">
        <v>1031</v>
      </c>
      <c r="D16" t="s">
        <v>5</v>
      </c>
      <c r="E16" t="s">
        <v>999</v>
      </c>
      <c r="F16" t="s">
        <v>611</v>
      </c>
      <c r="H16" t="e">
        <f>INT(LEFT(_14_LONGWOOD[[#This Row],[Result]],FIND("-",_14_LONGWOOD[[#This Row],[Result]])-1))</f>
        <v>#VALUE!</v>
      </c>
    </row>
    <row r="17" spans="1:8" x14ac:dyDescent="0.25">
      <c r="A17" s="3">
        <v>44580</v>
      </c>
      <c r="B17" t="s">
        <v>456</v>
      </c>
      <c r="C17" t="s">
        <v>1267</v>
      </c>
      <c r="D17" t="s">
        <v>5</v>
      </c>
      <c r="E17" t="s">
        <v>617</v>
      </c>
      <c r="F17" t="s">
        <v>658</v>
      </c>
      <c r="H17" t="e">
        <f>INT(LEFT(_14_LONGWOOD[[#This Row],[Result]],FIND("-",_14_LONGWOOD[[#This Row],[Result]])-1))</f>
        <v>#VALUE!</v>
      </c>
    </row>
    <row r="18" spans="1:8" x14ac:dyDescent="0.25">
      <c r="A18" s="3">
        <v>44583</v>
      </c>
      <c r="B18" t="s">
        <v>443</v>
      </c>
      <c r="C18" t="s">
        <v>1489</v>
      </c>
      <c r="D18" t="s">
        <v>6</v>
      </c>
      <c r="E18" t="s">
        <v>772</v>
      </c>
      <c r="F18" t="s">
        <v>868</v>
      </c>
      <c r="H18" t="e">
        <f>INT(LEFT(_14_LONGWOOD[[#This Row],[Result]],FIND("-",_14_LONGWOOD[[#This Row],[Result]])-1))</f>
        <v>#VALUE!</v>
      </c>
    </row>
    <row r="19" spans="1:8" x14ac:dyDescent="0.25">
      <c r="A19" s="3">
        <v>44585</v>
      </c>
      <c r="B19" t="s">
        <v>487</v>
      </c>
      <c r="C19" t="s">
        <v>1861</v>
      </c>
      <c r="D19" t="s">
        <v>6</v>
      </c>
      <c r="E19" t="s">
        <v>838</v>
      </c>
      <c r="F19" t="s">
        <v>914</v>
      </c>
      <c r="H19" t="e">
        <f>INT(LEFT(_14_LONGWOOD[[#This Row],[Result]],FIND("-",_14_LONGWOOD[[#This Row],[Result]])-1))</f>
        <v>#VALUE!</v>
      </c>
    </row>
    <row r="20" spans="1:8" x14ac:dyDescent="0.25">
      <c r="A20" s="3">
        <v>44587</v>
      </c>
      <c r="B20" t="s">
        <v>430</v>
      </c>
      <c r="C20" t="s">
        <v>1045</v>
      </c>
      <c r="D20" t="s">
        <v>5</v>
      </c>
      <c r="E20" t="s">
        <v>840</v>
      </c>
      <c r="F20" t="s">
        <v>916</v>
      </c>
      <c r="H20" t="e">
        <f>INT(LEFT(_14_LONGWOOD[[#This Row],[Result]],FIND("-",_14_LONGWOOD[[#This Row],[Result]])-1))</f>
        <v>#VALUE!</v>
      </c>
    </row>
    <row r="21" spans="1:8" x14ac:dyDescent="0.25">
      <c r="A21" s="3">
        <v>44590</v>
      </c>
      <c r="B21" t="s">
        <v>137</v>
      </c>
      <c r="C21" t="s">
        <v>2487</v>
      </c>
      <c r="D21" t="s">
        <v>5</v>
      </c>
      <c r="E21" t="s">
        <v>842</v>
      </c>
      <c r="F21" t="s">
        <v>918</v>
      </c>
      <c r="H21" t="e">
        <f>INT(LEFT(_14_LONGWOOD[[#This Row],[Result]],FIND("-",_14_LONGWOOD[[#This Row],[Result]])-1))</f>
        <v>#VALUE!</v>
      </c>
    </row>
    <row r="22" spans="1:8" x14ac:dyDescent="0.25">
      <c r="A22" s="3">
        <v>44594</v>
      </c>
      <c r="B22" t="s">
        <v>251</v>
      </c>
      <c r="C22" t="s">
        <v>2488</v>
      </c>
      <c r="D22" t="s">
        <v>6</v>
      </c>
      <c r="E22" t="s">
        <v>844</v>
      </c>
      <c r="F22" t="s">
        <v>920</v>
      </c>
      <c r="H22" t="e">
        <f>INT(LEFT(_14_LONGWOOD[[#This Row],[Result]],FIND("-",_14_LONGWOOD[[#This Row],[Result]])-1))</f>
        <v>#VALUE!</v>
      </c>
    </row>
    <row r="23" spans="1:8" x14ac:dyDescent="0.25">
      <c r="A23" s="3">
        <v>44597</v>
      </c>
      <c r="B23" t="s">
        <v>474</v>
      </c>
      <c r="C23" t="s">
        <v>1360</v>
      </c>
      <c r="D23" t="s">
        <v>6</v>
      </c>
      <c r="E23" t="s">
        <v>1121</v>
      </c>
      <c r="F23" t="s">
        <v>922</v>
      </c>
      <c r="H23" t="e">
        <f>INT(LEFT(_14_LONGWOOD[[#This Row],[Result]],FIND("-",_14_LONGWOOD[[#This Row],[Result]])-1))</f>
        <v>#VALUE!</v>
      </c>
    </row>
    <row r="24" spans="1:8" x14ac:dyDescent="0.25">
      <c r="A24" s="3">
        <v>44602</v>
      </c>
      <c r="B24" t="s">
        <v>298</v>
      </c>
      <c r="C24" t="s">
        <v>2489</v>
      </c>
      <c r="D24" t="s">
        <v>5</v>
      </c>
      <c r="E24" t="s">
        <v>1123</v>
      </c>
      <c r="F24" t="s">
        <v>924</v>
      </c>
      <c r="H24" t="e">
        <f>INT(LEFT(_14_LONGWOOD[[#This Row],[Result]],FIND("-",_14_LONGWOOD[[#This Row],[Result]])-1))</f>
        <v>#VALUE!</v>
      </c>
    </row>
    <row r="25" spans="1:8" x14ac:dyDescent="0.25">
      <c r="A25" s="3">
        <v>44604</v>
      </c>
      <c r="B25" t="s">
        <v>430</v>
      </c>
      <c r="C25" t="s">
        <v>985</v>
      </c>
      <c r="D25" t="s">
        <v>6</v>
      </c>
      <c r="E25" t="s">
        <v>848</v>
      </c>
      <c r="F25" t="s">
        <v>873</v>
      </c>
      <c r="H25" t="e">
        <f>INT(LEFT(_14_LONGWOOD[[#This Row],[Result]],FIND("-",_14_LONGWOOD[[#This Row],[Result]])-1))</f>
        <v>#VALUE!</v>
      </c>
    </row>
    <row r="26" spans="1:8" x14ac:dyDescent="0.25">
      <c r="A26" s="3">
        <v>44607</v>
      </c>
      <c r="B26" t="s">
        <v>382</v>
      </c>
      <c r="C26" t="s">
        <v>1481</v>
      </c>
      <c r="D26" t="s">
        <v>5</v>
      </c>
      <c r="E26" t="s">
        <v>1127</v>
      </c>
      <c r="F26" t="s">
        <v>875</v>
      </c>
      <c r="H26" t="e">
        <f>INT(LEFT(_14_LONGWOOD[[#This Row],[Result]],FIND("-",_14_LONGWOOD[[#This Row],[Result]])-1))</f>
        <v>#VALUE!</v>
      </c>
    </row>
    <row r="27" spans="1:8" x14ac:dyDescent="0.25">
      <c r="A27" s="3">
        <v>44609</v>
      </c>
      <c r="B27" t="s">
        <v>382</v>
      </c>
      <c r="C27" t="s">
        <v>1755</v>
      </c>
      <c r="D27" t="s">
        <v>6</v>
      </c>
      <c r="E27" t="s">
        <v>1128</v>
      </c>
      <c r="F27" t="s">
        <v>877</v>
      </c>
      <c r="H27" t="e">
        <f>INT(LEFT(_14_LONGWOOD[[#This Row],[Result]],FIND("-",_14_LONGWOOD[[#This Row],[Result]])-1))</f>
        <v>#VALUE!</v>
      </c>
    </row>
    <row r="28" spans="1:8" x14ac:dyDescent="0.25">
      <c r="A28" s="3">
        <v>44611</v>
      </c>
      <c r="B28" t="s">
        <v>487</v>
      </c>
      <c r="C28" t="s">
        <v>1499</v>
      </c>
      <c r="D28" t="s">
        <v>5</v>
      </c>
      <c r="E28" t="s">
        <v>1130</v>
      </c>
      <c r="F28" t="s">
        <v>930</v>
      </c>
      <c r="H28" t="e">
        <f>INT(LEFT(_14_LONGWOOD[[#This Row],[Result]],FIND("-",_14_LONGWOOD[[#This Row],[Result]])-1))</f>
        <v>#VALUE!</v>
      </c>
    </row>
    <row r="29" spans="1:8" x14ac:dyDescent="0.25">
      <c r="A29" s="3">
        <v>44615</v>
      </c>
      <c r="B29" t="s">
        <v>506</v>
      </c>
      <c r="C29" t="s">
        <v>1281</v>
      </c>
      <c r="D29" t="s">
        <v>5</v>
      </c>
      <c r="E29" t="s">
        <v>1131</v>
      </c>
      <c r="F29" t="s">
        <v>932</v>
      </c>
      <c r="H29" t="e">
        <f>INT(LEFT(_14_LONGWOOD[[#This Row],[Result]],FIND("-",_14_LONGWOOD[[#This Row],[Result]])-1))</f>
        <v>#VALUE!</v>
      </c>
    </row>
    <row r="30" spans="1:8" x14ac:dyDescent="0.25">
      <c r="A30" s="3">
        <v>44618</v>
      </c>
      <c r="B30" t="s">
        <v>456</v>
      </c>
      <c r="C30" t="s">
        <v>1330</v>
      </c>
      <c r="D30" t="s">
        <v>6</v>
      </c>
      <c r="E30" t="s">
        <v>905</v>
      </c>
      <c r="F30" t="s">
        <v>934</v>
      </c>
      <c r="H30" t="e">
        <f>INT(LEFT(_14_LONGWOOD[[#This Row],[Result]],FIND("-",_14_LONGWOOD[[#This Row],[Result]])-1))</f>
        <v>#VALUE!</v>
      </c>
    </row>
    <row r="31" spans="1:8" x14ac:dyDescent="0.25">
      <c r="A31" s="3">
        <v>44624</v>
      </c>
      <c r="B31" t="s">
        <v>430</v>
      </c>
      <c r="C31" t="s">
        <v>1724</v>
      </c>
      <c r="D31" t="s">
        <v>661</v>
      </c>
      <c r="E31" t="s">
        <v>907</v>
      </c>
      <c r="F31" t="s">
        <v>936</v>
      </c>
      <c r="H31" t="e">
        <f>INT(LEFT(_14_LONGWOOD[[#This Row],[Result]],FIND("-",_14_LONGWOOD[[#This Row],[Result]])-1))</f>
        <v>#VALUE!</v>
      </c>
    </row>
    <row r="32" spans="1:8" x14ac:dyDescent="0.25">
      <c r="A32" s="3">
        <v>44625</v>
      </c>
      <c r="B32" t="s">
        <v>298</v>
      </c>
      <c r="C32" t="s">
        <v>795</v>
      </c>
      <c r="D32" t="s">
        <v>661</v>
      </c>
      <c r="E32" t="s">
        <v>1921</v>
      </c>
      <c r="F32" t="s">
        <v>2105</v>
      </c>
      <c r="H32" t="e">
        <f>INT(LEFT(_14_LONGWOOD[[#This Row],[Result]],FIND("-",_14_LONGWOOD[[#This Row],[Result]])-1))</f>
        <v>#VALUE!</v>
      </c>
    </row>
    <row r="33" spans="1:8" x14ac:dyDescent="0.25">
      <c r="A33" s="3">
        <v>44626</v>
      </c>
      <c r="B33" t="s">
        <v>137</v>
      </c>
      <c r="C33" t="s">
        <v>2142</v>
      </c>
      <c r="D33" t="s">
        <v>661</v>
      </c>
      <c r="E33" t="s">
        <v>2149</v>
      </c>
      <c r="F33" t="s">
        <v>2107</v>
      </c>
      <c r="H33" t="e">
        <f>INT(LEFT(_14_LONGWOOD[[#This Row],[Result]],FIND("-",_14_LONGWOOD[[#This Row],[Result]])-1))</f>
        <v>#VALUE!</v>
      </c>
    </row>
    <row r="34" spans="1:8" x14ac:dyDescent="0.25">
      <c r="A34" s="3">
        <v>44637</v>
      </c>
      <c r="B34" t="s">
        <v>167</v>
      </c>
      <c r="C34" t="s">
        <v>1962</v>
      </c>
      <c r="D34" t="s">
        <v>661</v>
      </c>
      <c r="E34" t="s">
        <v>1618</v>
      </c>
      <c r="F34" t="s">
        <v>2107</v>
      </c>
    </row>
  </sheetData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01B17-02A3-4B96-BE5B-C0564CA07B8C}">
  <dimension ref="A1:H36"/>
  <sheetViews>
    <sheetView workbookViewId="0">
      <selection activeCell="L6" sqref="L6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408</v>
      </c>
      <c r="C2" t="s">
        <v>2150</v>
      </c>
      <c r="D2" t="s">
        <v>5</v>
      </c>
      <c r="E2" t="s">
        <v>608</v>
      </c>
      <c r="F2" t="s">
        <v>588</v>
      </c>
      <c r="H2" t="e">
        <f>INT(LEFT(_3_TENNESSEE[[#This Row],[Result]],FIND("-",_3_TENNESSEE[[#This Row],[Result]])-1))</f>
        <v>#VALUE!</v>
      </c>
    </row>
    <row r="3" spans="1:8" x14ac:dyDescent="0.25">
      <c r="A3" s="3">
        <v>44879</v>
      </c>
      <c r="B3" t="s">
        <v>268</v>
      </c>
      <c r="C3" t="s">
        <v>2151</v>
      </c>
      <c r="D3" t="s">
        <v>5</v>
      </c>
      <c r="E3" t="s">
        <v>611</v>
      </c>
      <c r="F3" t="s">
        <v>588</v>
      </c>
      <c r="H3" t="e">
        <f>INT(LEFT(_3_TENNESSEE[[#This Row],[Result]],FIND("-",_3_TENNESSEE[[#This Row],[Result]])-1))</f>
        <v>#VALUE!</v>
      </c>
    </row>
    <row r="4" spans="1:8" x14ac:dyDescent="0.25">
      <c r="A4" s="3">
        <v>44885</v>
      </c>
      <c r="B4" t="s">
        <v>159</v>
      </c>
      <c r="C4" t="s">
        <v>2152</v>
      </c>
      <c r="D4" t="s">
        <v>661</v>
      </c>
      <c r="E4" t="s">
        <v>614</v>
      </c>
      <c r="F4" t="s">
        <v>588</v>
      </c>
      <c r="H4" t="e">
        <f>INT(LEFT(_3_TENNESSEE[[#This Row],[Result]],FIND("-",_3_TENNESSEE[[#This Row],[Result]])-1))</f>
        <v>#VALUE!</v>
      </c>
    </row>
    <row r="5" spans="1:8" x14ac:dyDescent="0.25">
      <c r="A5" s="3">
        <v>44886</v>
      </c>
      <c r="B5" t="s">
        <v>46</v>
      </c>
      <c r="C5" t="s">
        <v>1474</v>
      </c>
      <c r="D5" t="s">
        <v>661</v>
      </c>
      <c r="E5" t="s">
        <v>659</v>
      </c>
      <c r="F5" t="s">
        <v>588</v>
      </c>
      <c r="H5" t="e">
        <f>INT(LEFT(_3_TENNESSEE[[#This Row],[Result]],FIND("-",_3_TENNESSEE[[#This Row],[Result]])-1))</f>
        <v>#VALUE!</v>
      </c>
    </row>
    <row r="6" spans="1:8" x14ac:dyDescent="0.25">
      <c r="A6" s="3">
        <v>44891</v>
      </c>
      <c r="B6" t="s">
        <v>290</v>
      </c>
      <c r="C6" t="s">
        <v>1719</v>
      </c>
      <c r="D6" t="s">
        <v>5</v>
      </c>
      <c r="E6" t="s">
        <v>662</v>
      </c>
      <c r="F6" t="s">
        <v>588</v>
      </c>
      <c r="H6" t="e">
        <f>INT(LEFT(_3_TENNESSEE[[#This Row],[Result]],FIND("-",_3_TENNESSEE[[#This Row],[Result]])-1))</f>
        <v>#VALUE!</v>
      </c>
    </row>
    <row r="7" spans="1:8" x14ac:dyDescent="0.25">
      <c r="A7" s="3">
        <v>44895</v>
      </c>
      <c r="B7" t="s">
        <v>443</v>
      </c>
      <c r="C7" t="s">
        <v>2130</v>
      </c>
      <c r="D7" t="s">
        <v>5</v>
      </c>
      <c r="E7" t="s">
        <v>664</v>
      </c>
      <c r="F7" t="s">
        <v>588</v>
      </c>
      <c r="H7" t="e">
        <f>INT(LEFT(_3_TENNESSEE[[#This Row],[Result]],FIND("-",_3_TENNESSEE[[#This Row],[Result]])-1))</f>
        <v>#VALUE!</v>
      </c>
    </row>
    <row r="8" spans="1:8" x14ac:dyDescent="0.25">
      <c r="A8" s="3">
        <v>44899</v>
      </c>
      <c r="B8" t="s">
        <v>278</v>
      </c>
      <c r="C8" t="s">
        <v>1792</v>
      </c>
      <c r="D8" t="s">
        <v>6</v>
      </c>
      <c r="E8" t="s">
        <v>666</v>
      </c>
      <c r="F8" t="s">
        <v>588</v>
      </c>
      <c r="H8" t="e">
        <f>INT(LEFT(_3_TENNESSEE[[#This Row],[Result]],FIND("-",_3_TENNESSEE[[#This Row],[Result]])-1))</f>
        <v>#VALUE!</v>
      </c>
    </row>
    <row r="9" spans="1:8" x14ac:dyDescent="0.25">
      <c r="A9" s="3">
        <v>44902</v>
      </c>
      <c r="B9" t="s">
        <v>183</v>
      </c>
      <c r="C9" t="s">
        <v>2153</v>
      </c>
      <c r="D9" t="s">
        <v>661</v>
      </c>
      <c r="E9" t="s">
        <v>600</v>
      </c>
      <c r="F9" t="s">
        <v>588</v>
      </c>
      <c r="H9" t="e">
        <f>INT(LEFT(_3_TENNESSEE[[#This Row],[Result]],FIND("-",_3_TENNESSEE[[#This Row],[Result]])-1))</f>
        <v>#VALUE!</v>
      </c>
    </row>
    <row r="10" spans="1:8" x14ac:dyDescent="0.25">
      <c r="A10" s="3">
        <v>44906</v>
      </c>
      <c r="B10" t="s">
        <v>455</v>
      </c>
      <c r="C10" t="s">
        <v>2154</v>
      </c>
      <c r="D10" t="s">
        <v>5</v>
      </c>
      <c r="E10" t="s">
        <v>602</v>
      </c>
      <c r="F10" t="s">
        <v>588</v>
      </c>
      <c r="H10" t="e">
        <f>INT(LEFT(_3_TENNESSEE[[#This Row],[Result]],FIND("-",_3_TENNESSEE[[#This Row],[Result]])-1))</f>
        <v>#VALUE!</v>
      </c>
    </row>
    <row r="11" spans="1:8" x14ac:dyDescent="0.25">
      <c r="A11" s="3">
        <v>44909</v>
      </c>
      <c r="B11" t="s">
        <v>298</v>
      </c>
      <c r="C11" t="s">
        <v>2155</v>
      </c>
      <c r="D11" t="s">
        <v>5</v>
      </c>
      <c r="E11" t="s">
        <v>603</v>
      </c>
      <c r="F11" t="s">
        <v>588</v>
      </c>
      <c r="H11" t="e">
        <f>INT(LEFT(_3_TENNESSEE[[#This Row],[Result]],FIND("-",_3_TENNESSEE[[#This Row],[Result]])-1))</f>
        <v>#VALUE!</v>
      </c>
    </row>
    <row r="12" spans="1:8" x14ac:dyDescent="0.25">
      <c r="A12" s="3">
        <v>44917</v>
      </c>
      <c r="B12" t="s">
        <v>12</v>
      </c>
      <c r="C12" t="s">
        <v>634</v>
      </c>
      <c r="D12" t="s">
        <v>5</v>
      </c>
      <c r="E12" t="s">
        <v>605</v>
      </c>
      <c r="F12" t="s">
        <v>588</v>
      </c>
      <c r="H12" t="e">
        <f>INT(LEFT(_3_TENNESSEE[[#This Row],[Result]],FIND("-",_3_TENNESSEE[[#This Row],[Result]])-1))</f>
        <v>#VALUE!</v>
      </c>
    </row>
    <row r="13" spans="1:8" x14ac:dyDescent="0.25">
      <c r="A13" s="3">
        <v>44924</v>
      </c>
      <c r="B13" t="s">
        <v>26</v>
      </c>
      <c r="C13" t="s">
        <v>1628</v>
      </c>
      <c r="D13" t="s">
        <v>6</v>
      </c>
      <c r="E13" t="s">
        <v>671</v>
      </c>
      <c r="F13" t="s">
        <v>587</v>
      </c>
      <c r="H13" t="e">
        <f>INT(LEFT(_3_TENNESSEE[[#This Row],[Result]],FIND("-",_3_TENNESSEE[[#This Row],[Result]])-1))</f>
        <v>#VALUE!</v>
      </c>
    </row>
    <row r="14" spans="1:8" x14ac:dyDescent="0.25">
      <c r="A14" s="3">
        <v>44566</v>
      </c>
      <c r="B14" t="s">
        <v>354</v>
      </c>
      <c r="C14" t="s">
        <v>1031</v>
      </c>
      <c r="D14" t="s">
        <v>5</v>
      </c>
      <c r="E14" t="s">
        <v>689</v>
      </c>
      <c r="F14" t="s">
        <v>703</v>
      </c>
      <c r="H14" t="e">
        <f>INT(LEFT(_3_TENNESSEE[[#This Row],[Result]],FIND("-",_3_TENNESSEE[[#This Row],[Result]])-1))</f>
        <v>#VALUE!</v>
      </c>
    </row>
    <row r="15" spans="1:8" x14ac:dyDescent="0.25">
      <c r="A15" s="3">
        <v>44569</v>
      </c>
      <c r="B15" t="s">
        <v>189</v>
      </c>
      <c r="C15" t="s">
        <v>1732</v>
      </c>
      <c r="D15" t="s">
        <v>6</v>
      </c>
      <c r="E15" t="s">
        <v>769</v>
      </c>
      <c r="F15" t="s">
        <v>592</v>
      </c>
      <c r="H15" t="e">
        <f>INT(LEFT(_3_TENNESSEE[[#This Row],[Result]],FIND("-",_3_TENNESSEE[[#This Row],[Result]])-1))</f>
        <v>#VALUE!</v>
      </c>
    </row>
    <row r="16" spans="1:8" x14ac:dyDescent="0.25">
      <c r="A16" s="3">
        <v>44572</v>
      </c>
      <c r="B16" t="s">
        <v>285</v>
      </c>
      <c r="C16" t="s">
        <v>2038</v>
      </c>
      <c r="D16" t="s">
        <v>5</v>
      </c>
      <c r="E16" t="s">
        <v>616</v>
      </c>
      <c r="F16" t="s">
        <v>594</v>
      </c>
      <c r="H16" t="e">
        <f>INT(LEFT(_3_TENNESSEE[[#This Row],[Result]],FIND("-",_3_TENNESSEE[[#This Row],[Result]])-1))</f>
        <v>#VALUE!</v>
      </c>
    </row>
    <row r="17" spans="1:8" x14ac:dyDescent="0.25">
      <c r="A17" s="3">
        <v>44576</v>
      </c>
      <c r="B17" t="s">
        <v>22</v>
      </c>
      <c r="C17" t="s">
        <v>2156</v>
      </c>
      <c r="D17" t="s">
        <v>6</v>
      </c>
      <c r="E17" t="s">
        <v>617</v>
      </c>
      <c r="F17" t="s">
        <v>618</v>
      </c>
      <c r="H17" t="e">
        <f>INT(LEFT(_3_TENNESSEE[[#This Row],[Result]],FIND("-",_3_TENNESSEE[[#This Row],[Result]])-1))</f>
        <v>#VALUE!</v>
      </c>
    </row>
    <row r="18" spans="1:8" x14ac:dyDescent="0.25">
      <c r="A18" s="3">
        <v>44579</v>
      </c>
      <c r="B18" t="s">
        <v>304</v>
      </c>
      <c r="C18" t="s">
        <v>1776</v>
      </c>
      <c r="D18" t="s">
        <v>6</v>
      </c>
      <c r="E18" t="s">
        <v>772</v>
      </c>
      <c r="F18" t="s">
        <v>801</v>
      </c>
      <c r="H18" t="e">
        <f>INT(LEFT(_3_TENNESSEE[[#This Row],[Result]],FIND("-",_3_TENNESSEE[[#This Row],[Result]])-1))</f>
        <v>#VALUE!</v>
      </c>
    </row>
    <row r="19" spans="1:8" x14ac:dyDescent="0.25">
      <c r="A19" s="3">
        <v>44583</v>
      </c>
      <c r="B19" t="s">
        <v>189</v>
      </c>
      <c r="C19" t="s">
        <v>609</v>
      </c>
      <c r="D19" t="s">
        <v>5</v>
      </c>
      <c r="E19" t="s">
        <v>838</v>
      </c>
      <c r="F19" t="s">
        <v>774</v>
      </c>
      <c r="H19" t="e">
        <f>INT(LEFT(_3_TENNESSEE[[#This Row],[Result]],FIND("-",_3_TENNESSEE[[#This Row],[Result]])-1))</f>
        <v>#VALUE!</v>
      </c>
    </row>
    <row r="20" spans="1:8" x14ac:dyDescent="0.25">
      <c r="A20" s="3">
        <v>44587</v>
      </c>
      <c r="B20" t="s">
        <v>271</v>
      </c>
      <c r="C20" t="s">
        <v>1755</v>
      </c>
      <c r="D20" t="s">
        <v>5</v>
      </c>
      <c r="E20" t="s">
        <v>840</v>
      </c>
      <c r="F20" t="s">
        <v>682</v>
      </c>
      <c r="H20" t="e">
        <f>INT(LEFT(_3_TENNESSEE[[#This Row],[Result]],FIND("-",_3_TENNESSEE[[#This Row],[Result]])-1))</f>
        <v>#VALUE!</v>
      </c>
    </row>
    <row r="21" spans="1:8" x14ac:dyDescent="0.25">
      <c r="A21" s="3">
        <v>44590</v>
      </c>
      <c r="B21" t="s">
        <v>347</v>
      </c>
      <c r="C21" t="s">
        <v>1758</v>
      </c>
      <c r="D21" t="s">
        <v>6</v>
      </c>
      <c r="E21" t="s">
        <v>681</v>
      </c>
      <c r="F21" t="s">
        <v>682</v>
      </c>
      <c r="H21" t="e">
        <f>INT(LEFT(_3_TENNESSEE[[#This Row],[Result]],FIND("-",_3_TENNESSEE[[#This Row],[Result]])-1))</f>
        <v>#VALUE!</v>
      </c>
    </row>
    <row r="22" spans="1:8" x14ac:dyDescent="0.25">
      <c r="A22" s="3">
        <v>44593</v>
      </c>
      <c r="B22" t="s">
        <v>212</v>
      </c>
      <c r="C22" t="s">
        <v>1712</v>
      </c>
      <c r="D22" t="s">
        <v>5</v>
      </c>
      <c r="E22" t="s">
        <v>777</v>
      </c>
      <c r="F22" t="s">
        <v>683</v>
      </c>
      <c r="H22" t="e">
        <f>INT(LEFT(_3_TENNESSEE[[#This Row],[Result]],FIND("-",_3_TENNESSEE[[#This Row],[Result]])-1))</f>
        <v>#VALUE!</v>
      </c>
    </row>
    <row r="23" spans="1:8" x14ac:dyDescent="0.25">
      <c r="A23" s="3">
        <v>44597</v>
      </c>
      <c r="B23" t="s">
        <v>285</v>
      </c>
      <c r="C23" t="s">
        <v>1182</v>
      </c>
      <c r="D23" t="s">
        <v>6</v>
      </c>
      <c r="E23" t="s">
        <v>779</v>
      </c>
      <c r="F23" t="s">
        <v>684</v>
      </c>
      <c r="H23" t="e">
        <f>INT(LEFT(_3_TENNESSEE[[#This Row],[Result]],FIND("-",_3_TENNESSEE[[#This Row],[Result]])-1))</f>
        <v>#VALUE!</v>
      </c>
    </row>
    <row r="24" spans="1:8" x14ac:dyDescent="0.25">
      <c r="A24" s="3">
        <v>44601</v>
      </c>
      <c r="B24" t="s">
        <v>243</v>
      </c>
      <c r="C24" t="s">
        <v>941</v>
      </c>
      <c r="D24" t="s">
        <v>6</v>
      </c>
      <c r="E24" t="s">
        <v>780</v>
      </c>
      <c r="F24" t="s">
        <v>669</v>
      </c>
      <c r="H24" t="e">
        <f>INT(LEFT(_3_TENNESSEE[[#This Row],[Result]],FIND("-",_3_TENNESSEE[[#This Row],[Result]])-1))</f>
        <v>#VALUE!</v>
      </c>
    </row>
    <row r="25" spans="1:8" x14ac:dyDescent="0.25">
      <c r="A25" s="3">
        <v>44604</v>
      </c>
      <c r="B25" t="s">
        <v>304</v>
      </c>
      <c r="C25" t="s">
        <v>1601</v>
      </c>
      <c r="D25" t="s">
        <v>5</v>
      </c>
      <c r="E25" t="s">
        <v>848</v>
      </c>
      <c r="F25" t="s">
        <v>671</v>
      </c>
      <c r="H25" t="e">
        <f>INT(LEFT(_3_TENNESSEE[[#This Row],[Result]],FIND("-",_3_TENNESSEE[[#This Row],[Result]])-1))</f>
        <v>#VALUE!</v>
      </c>
    </row>
    <row r="26" spans="1:8" x14ac:dyDescent="0.25">
      <c r="A26" s="3">
        <v>44607</v>
      </c>
      <c r="B26" t="s">
        <v>22</v>
      </c>
      <c r="C26" t="s">
        <v>2022</v>
      </c>
      <c r="D26" t="s">
        <v>5</v>
      </c>
      <c r="E26" t="s">
        <v>1127</v>
      </c>
      <c r="F26" t="s">
        <v>689</v>
      </c>
      <c r="H26" t="e">
        <f>INT(LEFT(_3_TENNESSEE[[#This Row],[Result]],FIND("-",_3_TENNESSEE[[#This Row],[Result]])-1))</f>
        <v>#VALUE!</v>
      </c>
    </row>
    <row r="27" spans="1:8" x14ac:dyDescent="0.25">
      <c r="A27" s="3">
        <v>44611</v>
      </c>
      <c r="B27" t="s">
        <v>55</v>
      </c>
      <c r="C27" t="s">
        <v>2157</v>
      </c>
      <c r="D27" t="s">
        <v>6</v>
      </c>
      <c r="E27" t="s">
        <v>688</v>
      </c>
      <c r="F27" t="s">
        <v>769</v>
      </c>
      <c r="H27" t="e">
        <f>INT(LEFT(_3_TENNESSEE[[#This Row],[Result]],FIND("-",_3_TENNESSEE[[#This Row],[Result]])-1))</f>
        <v>#VALUE!</v>
      </c>
    </row>
    <row r="28" spans="1:8" x14ac:dyDescent="0.25">
      <c r="A28" s="3">
        <v>44614</v>
      </c>
      <c r="B28" t="s">
        <v>476</v>
      </c>
      <c r="C28" t="s">
        <v>1949</v>
      </c>
      <c r="D28" t="s">
        <v>6</v>
      </c>
      <c r="E28" t="s">
        <v>691</v>
      </c>
      <c r="F28" t="s">
        <v>616</v>
      </c>
      <c r="H28" t="e">
        <f>INT(LEFT(_3_TENNESSEE[[#This Row],[Result]],FIND("-",_3_TENNESSEE[[#This Row],[Result]])-1))</f>
        <v>#VALUE!</v>
      </c>
    </row>
    <row r="29" spans="1:8" x14ac:dyDescent="0.25">
      <c r="A29" s="3">
        <v>44618</v>
      </c>
      <c r="B29" t="s">
        <v>32</v>
      </c>
      <c r="C29" t="s">
        <v>1491</v>
      </c>
      <c r="D29" t="s">
        <v>5</v>
      </c>
      <c r="E29" t="s">
        <v>693</v>
      </c>
      <c r="F29" t="s">
        <v>784</v>
      </c>
      <c r="H29" t="e">
        <f>INT(LEFT(_3_TENNESSEE[[#This Row],[Result]],FIND("-",_3_TENNESSEE[[#This Row],[Result]])-1))</f>
        <v>#VALUE!</v>
      </c>
    </row>
    <row r="30" spans="1:8" x14ac:dyDescent="0.25">
      <c r="A30" s="3">
        <v>44621</v>
      </c>
      <c r="B30" t="s">
        <v>274</v>
      </c>
      <c r="C30" t="s">
        <v>797</v>
      </c>
      <c r="D30" t="s">
        <v>6</v>
      </c>
      <c r="E30" t="s">
        <v>696</v>
      </c>
      <c r="F30" t="s">
        <v>699</v>
      </c>
      <c r="H30" t="e">
        <f>INT(LEFT(_3_TENNESSEE[[#This Row],[Result]],FIND("-",_3_TENNESSEE[[#This Row],[Result]])-1))</f>
        <v>#VALUE!</v>
      </c>
    </row>
    <row r="31" spans="1:8" x14ac:dyDescent="0.25">
      <c r="A31" s="3">
        <v>44625</v>
      </c>
      <c r="B31" t="s">
        <v>55</v>
      </c>
      <c r="C31" t="s">
        <v>1268</v>
      </c>
      <c r="D31" t="s">
        <v>5</v>
      </c>
      <c r="E31" t="s">
        <v>1279</v>
      </c>
      <c r="F31" t="s">
        <v>1114</v>
      </c>
      <c r="H31" t="e">
        <f>INT(LEFT(_3_TENNESSEE[[#This Row],[Result]],FIND("-",_3_TENNESSEE[[#This Row],[Result]])-1))</f>
        <v>#VALUE!</v>
      </c>
    </row>
    <row r="32" spans="1:8" x14ac:dyDescent="0.25">
      <c r="A32" s="3">
        <v>44631</v>
      </c>
      <c r="B32" t="s">
        <v>243</v>
      </c>
      <c r="C32" t="s">
        <v>1496</v>
      </c>
      <c r="D32" t="s">
        <v>661</v>
      </c>
      <c r="E32" t="s">
        <v>1280</v>
      </c>
      <c r="F32" t="s">
        <v>1116</v>
      </c>
      <c r="H32" t="e">
        <f>INT(LEFT(_3_TENNESSEE[[#This Row],[Result]],FIND("-",_3_TENNESSEE[[#This Row],[Result]])-1))</f>
        <v>#VALUE!</v>
      </c>
    </row>
    <row r="33" spans="1:8" x14ac:dyDescent="0.25">
      <c r="A33" s="3">
        <v>44632</v>
      </c>
      <c r="B33" t="s">
        <v>22</v>
      </c>
      <c r="C33" t="s">
        <v>1251</v>
      </c>
      <c r="D33" t="s">
        <v>661</v>
      </c>
      <c r="E33" t="s">
        <v>1282</v>
      </c>
      <c r="F33" t="s">
        <v>1118</v>
      </c>
      <c r="H33" t="e">
        <f>INT(LEFT(_3_TENNESSEE[[#This Row],[Result]],FIND("-",_3_TENNESSEE[[#This Row],[Result]])-1))</f>
        <v>#VALUE!</v>
      </c>
    </row>
    <row r="34" spans="1:8" x14ac:dyDescent="0.25">
      <c r="A34" s="3">
        <v>44633</v>
      </c>
      <c r="B34" t="s">
        <v>212</v>
      </c>
      <c r="C34" t="s">
        <v>1093</v>
      </c>
      <c r="D34" t="s">
        <v>661</v>
      </c>
      <c r="E34" t="s">
        <v>1618</v>
      </c>
      <c r="F34" t="s">
        <v>1119</v>
      </c>
      <c r="H34" t="e">
        <f>INT(LEFT(_3_TENNESSEE[[#This Row],[Result]],FIND("-",_3_TENNESSEE[[#This Row],[Result]])-1))</f>
        <v>#VALUE!</v>
      </c>
    </row>
    <row r="35" spans="1:8" x14ac:dyDescent="0.25">
      <c r="A35" s="3">
        <v>44637</v>
      </c>
      <c r="B35" t="s">
        <v>178</v>
      </c>
      <c r="C35" t="s">
        <v>2014</v>
      </c>
      <c r="D35" t="s">
        <v>661</v>
      </c>
      <c r="E35" t="s">
        <v>2210</v>
      </c>
      <c r="F35" t="s">
        <v>1119</v>
      </c>
    </row>
    <row r="36" spans="1:8" x14ac:dyDescent="0.25">
      <c r="A36" s="3">
        <v>44639</v>
      </c>
      <c r="B36" t="s">
        <v>184</v>
      </c>
      <c r="C36" t="s">
        <v>1223</v>
      </c>
      <c r="D36" t="s">
        <v>661</v>
      </c>
      <c r="E36" t="s">
        <v>2410</v>
      </c>
      <c r="F36" t="s">
        <v>1119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D0741-AA4C-4310-8C9C-560A2610088A}">
  <dimension ref="H1:N5001"/>
  <sheetViews>
    <sheetView workbookViewId="0">
      <selection activeCell="G13" sqref="G13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10" bestFit="1" customWidth="1"/>
    <col min="4" max="4" width="10.7109375" bestFit="1" customWidth="1"/>
    <col min="5" max="5" width="7" bestFit="1" customWidth="1"/>
    <col min="6" max="6" width="7.42578125" bestFit="1" customWidth="1"/>
    <col min="11" max="11" width="15.28515625" customWidth="1"/>
    <col min="12" max="12" width="16.7109375" customWidth="1"/>
    <col min="13" max="13" width="16.28515625" customWidth="1"/>
    <col min="14" max="14" width="9.140625" customWidth="1"/>
  </cols>
  <sheetData>
    <row r="1" spans="8:14" x14ac:dyDescent="0.25">
      <c r="H1" t="s">
        <v>861</v>
      </c>
      <c r="I1" t="s">
        <v>862</v>
      </c>
      <c r="J1" t="s">
        <v>1745</v>
      </c>
      <c r="K1" t="s">
        <v>755</v>
      </c>
      <c r="L1" t="s">
        <v>756</v>
      </c>
      <c r="M1" t="s">
        <v>752</v>
      </c>
      <c r="N1" t="s">
        <v>1222</v>
      </c>
    </row>
    <row r="2" spans="8:14" x14ac:dyDescent="0.25">
      <c r="H2">
        <f ca="1">ROUND(NORMINV(RAND(),SIMULATION!$G$16,SIMULATION!$C$16),0)</f>
        <v>56</v>
      </c>
      <c r="I2">
        <f ca="1">ROUND(NORMINV(RAND(),SIMULATION!$G$20,SIMULATION!$C$20),0)</f>
        <v>78</v>
      </c>
      <c r="J2" t="str">
        <f ca="1">IF(H2=I2,"OT",IF(H2&gt;I2,"Away","Home"))</f>
        <v>Home</v>
      </c>
      <c r="K2" t="str">
        <f ca="1">IF(H2+SIMULATION!$E$16&gt;NEUTRAL!I2,"W","L")</f>
        <v>L</v>
      </c>
      <c r="L2" t="str">
        <f ca="1">IF(I2+SIMULATION!$E$20&gt;NEUTRAL!H2,"W","L")</f>
        <v>W</v>
      </c>
      <c r="M2">
        <f ca="1">H2+I2</f>
        <v>134</v>
      </c>
      <c r="N2" t="str">
        <f ca="1">IF((H2+I2)&gt;SIMULATION!$F$16,"Over","Under")</f>
        <v>Under</v>
      </c>
    </row>
    <row r="3" spans="8:14" x14ac:dyDescent="0.25">
      <c r="H3">
        <f ca="1">ROUND(NORMINV(RAND(),SIMULATION!$G$16,SIMULATION!$C$16),0)</f>
        <v>93</v>
      </c>
      <c r="I3">
        <f ca="1">ROUND(NORMINV(RAND(),SIMULATION!$G$20,SIMULATION!$C$20),0)</f>
        <v>77</v>
      </c>
      <c r="J3" t="str">
        <f t="shared" ref="J3:J26" ca="1" si="0">IF(H3=I3,"OT",IF(H3&gt;I3,"Away","Home"))</f>
        <v>Away</v>
      </c>
      <c r="K3" t="str">
        <f ca="1">IF(H3+SIMULATION!$E$16&gt;NEUTRAL!I3,"W","L")</f>
        <v>W</v>
      </c>
      <c r="L3" t="str">
        <f ca="1">IF(I3+SIMULATION!$E$20&gt;NEUTRAL!H3,"W","L")</f>
        <v>L</v>
      </c>
      <c r="M3">
        <f t="shared" ref="M3:M26" ca="1" si="1">H3+I3</f>
        <v>170</v>
      </c>
      <c r="N3" t="str">
        <f ca="1">IF((H3+I3)&gt;SIMULATION!$F$16,"Over","Under")</f>
        <v>Over</v>
      </c>
    </row>
    <row r="4" spans="8:14" x14ac:dyDescent="0.25">
      <c r="H4">
        <f ca="1">ROUND(NORMINV(RAND(),SIMULATION!$G$16,SIMULATION!$C$16),0)</f>
        <v>56</v>
      </c>
      <c r="I4">
        <f ca="1">ROUND(NORMINV(RAND(),SIMULATION!$G$20,SIMULATION!$C$20),0)</f>
        <v>75</v>
      </c>
      <c r="J4" t="str">
        <f t="shared" ca="1" si="0"/>
        <v>Home</v>
      </c>
      <c r="K4" t="str">
        <f ca="1">IF(H4+SIMULATION!$E$16&gt;NEUTRAL!I4,"W","L")</f>
        <v>L</v>
      </c>
      <c r="L4" t="str">
        <f ca="1">IF(I4+SIMULATION!$E$20&gt;NEUTRAL!H4,"W","L")</f>
        <v>W</v>
      </c>
      <c r="M4">
        <f t="shared" ca="1" si="1"/>
        <v>131</v>
      </c>
      <c r="N4" t="str">
        <f ca="1">IF((H4+I4)&gt;SIMULATION!$F$16,"Over","Under")</f>
        <v>Under</v>
      </c>
    </row>
    <row r="5" spans="8:14" x14ac:dyDescent="0.25">
      <c r="H5">
        <f ca="1">ROUND(NORMINV(RAND(),SIMULATION!$G$16,SIMULATION!$C$16),0)</f>
        <v>88</v>
      </c>
      <c r="I5">
        <f ca="1">ROUND(NORMINV(RAND(),SIMULATION!$G$20,SIMULATION!$C$20),0)</f>
        <v>89</v>
      </c>
      <c r="J5" t="str">
        <f t="shared" ca="1" si="0"/>
        <v>Home</v>
      </c>
      <c r="K5" t="str">
        <f ca="1">IF(H5+SIMULATION!$E$16&gt;NEUTRAL!I5,"W","L")</f>
        <v>W</v>
      </c>
      <c r="L5" t="str">
        <f ca="1">IF(I5+SIMULATION!$E$20&gt;NEUTRAL!H5,"W","L")</f>
        <v>L</v>
      </c>
      <c r="M5">
        <f t="shared" ca="1" si="1"/>
        <v>177</v>
      </c>
      <c r="N5" t="str">
        <f ca="1">IF((H5+I5)&gt;SIMULATION!$F$16,"Over","Under")</f>
        <v>Over</v>
      </c>
    </row>
    <row r="6" spans="8:14" x14ac:dyDescent="0.25">
      <c r="H6">
        <f ca="1">ROUND(NORMINV(RAND(),SIMULATION!$G$16,SIMULATION!$C$16),0)</f>
        <v>68</v>
      </c>
      <c r="I6">
        <f ca="1">ROUND(NORMINV(RAND(),SIMULATION!$G$20,SIMULATION!$C$20),0)</f>
        <v>77</v>
      </c>
      <c r="J6" t="str">
        <f t="shared" ca="1" si="0"/>
        <v>Home</v>
      </c>
      <c r="K6" t="str">
        <f ca="1">IF(H6+SIMULATION!$E$16&gt;NEUTRAL!I6,"W","L")</f>
        <v>L</v>
      </c>
      <c r="L6" t="str">
        <f ca="1">IF(I6+SIMULATION!$E$20&gt;NEUTRAL!H6,"W","L")</f>
        <v>W</v>
      </c>
      <c r="M6">
        <f t="shared" ca="1" si="1"/>
        <v>145</v>
      </c>
      <c r="N6" t="str">
        <f ca="1">IF((H6+I6)&gt;SIMULATION!$F$16,"Over","Under")</f>
        <v>Under</v>
      </c>
    </row>
    <row r="7" spans="8:14" x14ac:dyDescent="0.25">
      <c r="H7">
        <f ca="1">ROUND(NORMINV(RAND(),SIMULATION!$G$16,SIMULATION!$C$16),0)</f>
        <v>62</v>
      </c>
      <c r="I7">
        <f ca="1">ROUND(NORMINV(RAND(),SIMULATION!$G$20,SIMULATION!$C$20),0)</f>
        <v>72</v>
      </c>
      <c r="J7" t="str">
        <f t="shared" ca="1" si="0"/>
        <v>Home</v>
      </c>
      <c r="K7" t="str">
        <f ca="1">IF(H7+SIMULATION!$E$16&gt;NEUTRAL!I7,"W","L")</f>
        <v>L</v>
      </c>
      <c r="L7" t="str">
        <f ca="1">IF(I7+SIMULATION!$E$20&gt;NEUTRAL!H7,"W","L")</f>
        <v>W</v>
      </c>
      <c r="M7">
        <f t="shared" ca="1" si="1"/>
        <v>134</v>
      </c>
      <c r="N7" t="str">
        <f ca="1">IF((H7+I7)&gt;SIMULATION!$F$16,"Over","Under")</f>
        <v>Under</v>
      </c>
    </row>
    <row r="8" spans="8:14" x14ac:dyDescent="0.25">
      <c r="H8">
        <f ca="1">ROUND(NORMINV(RAND(),SIMULATION!$G$16,SIMULATION!$C$16),0)</f>
        <v>97</v>
      </c>
      <c r="I8">
        <f ca="1">ROUND(NORMINV(RAND(),SIMULATION!$G$20,SIMULATION!$C$20),0)</f>
        <v>70</v>
      </c>
      <c r="J8" t="str">
        <f t="shared" ca="1" si="0"/>
        <v>Away</v>
      </c>
      <c r="K8" t="str">
        <f ca="1">IF(H8+SIMULATION!$E$16&gt;NEUTRAL!I8,"W","L")</f>
        <v>W</v>
      </c>
      <c r="L8" t="str">
        <f ca="1">IF(I8+SIMULATION!$E$20&gt;NEUTRAL!H8,"W","L")</f>
        <v>L</v>
      </c>
      <c r="M8">
        <f t="shared" ca="1" si="1"/>
        <v>167</v>
      </c>
      <c r="N8" t="str">
        <f ca="1">IF((H8+I8)&gt;SIMULATION!$F$16,"Over","Under")</f>
        <v>Over</v>
      </c>
    </row>
    <row r="9" spans="8:14" x14ac:dyDescent="0.25">
      <c r="H9">
        <f ca="1">ROUND(NORMINV(RAND(),SIMULATION!$G$16,SIMULATION!$C$16),0)</f>
        <v>58</v>
      </c>
      <c r="I9">
        <f ca="1">ROUND(NORMINV(RAND(),SIMULATION!$G$20,SIMULATION!$C$20),0)</f>
        <v>73</v>
      </c>
      <c r="J9" t="str">
        <f t="shared" ca="1" si="0"/>
        <v>Home</v>
      </c>
      <c r="K9" t="str">
        <f ca="1">IF(H9+SIMULATION!$E$16&gt;NEUTRAL!I9,"W","L")</f>
        <v>L</v>
      </c>
      <c r="L9" t="str">
        <f ca="1">IF(I9+SIMULATION!$E$20&gt;NEUTRAL!H9,"W","L")</f>
        <v>W</v>
      </c>
      <c r="M9">
        <f t="shared" ca="1" si="1"/>
        <v>131</v>
      </c>
      <c r="N9" t="str">
        <f ca="1">IF((H9+I9)&gt;SIMULATION!$F$16,"Over","Under")</f>
        <v>Under</v>
      </c>
    </row>
    <row r="10" spans="8:14" x14ac:dyDescent="0.25">
      <c r="H10">
        <f ca="1">ROUND(NORMINV(RAND(),SIMULATION!$G$16,SIMULATION!$C$16),0)</f>
        <v>60</v>
      </c>
      <c r="I10">
        <f ca="1">ROUND(NORMINV(RAND(),SIMULATION!$G$20,SIMULATION!$C$20),0)</f>
        <v>79</v>
      </c>
      <c r="J10" t="str">
        <f t="shared" ca="1" si="0"/>
        <v>Home</v>
      </c>
      <c r="K10" t="str">
        <f ca="1">IF(H10+SIMULATION!$E$16&gt;NEUTRAL!I10,"W","L")</f>
        <v>L</v>
      </c>
      <c r="L10" t="str">
        <f ca="1">IF(I10+SIMULATION!$E$20&gt;NEUTRAL!H10,"W","L")</f>
        <v>W</v>
      </c>
      <c r="M10">
        <f t="shared" ca="1" si="1"/>
        <v>139</v>
      </c>
      <c r="N10" t="str">
        <f ca="1">IF((H10+I10)&gt;SIMULATION!$F$16,"Over","Under")</f>
        <v>Under</v>
      </c>
    </row>
    <row r="11" spans="8:14" x14ac:dyDescent="0.25">
      <c r="H11">
        <f ca="1">ROUND(NORMINV(RAND(),SIMULATION!$G$16,SIMULATION!$C$16),0)</f>
        <v>92</v>
      </c>
      <c r="I11">
        <f ca="1">ROUND(NORMINV(RAND(),SIMULATION!$G$20,SIMULATION!$C$20),0)</f>
        <v>72</v>
      </c>
      <c r="J11" t="str">
        <f t="shared" ca="1" si="0"/>
        <v>Away</v>
      </c>
      <c r="K11" t="str">
        <f ca="1">IF(H11+SIMULATION!$E$16&gt;NEUTRAL!I11,"W","L")</f>
        <v>W</v>
      </c>
      <c r="L11" t="str">
        <f ca="1">IF(I11+SIMULATION!$E$20&gt;NEUTRAL!H11,"W","L")</f>
        <v>L</v>
      </c>
      <c r="M11">
        <f t="shared" ca="1" si="1"/>
        <v>164</v>
      </c>
      <c r="N11" t="str">
        <f ca="1">IF((H11+I11)&gt;SIMULATION!$F$16,"Over","Under")</f>
        <v>Over</v>
      </c>
    </row>
    <row r="12" spans="8:14" x14ac:dyDescent="0.25">
      <c r="H12">
        <f ca="1">ROUND(NORMINV(RAND(),SIMULATION!$G$16,SIMULATION!$C$16),0)</f>
        <v>90</v>
      </c>
      <c r="I12">
        <f ca="1">ROUND(NORMINV(RAND(),SIMULATION!$G$20,SIMULATION!$C$20),0)</f>
        <v>73</v>
      </c>
      <c r="J12" t="str">
        <f t="shared" ca="1" si="0"/>
        <v>Away</v>
      </c>
      <c r="K12" t="str">
        <f ca="1">IF(H12+SIMULATION!$E$16&gt;NEUTRAL!I12,"W","L")</f>
        <v>W</v>
      </c>
      <c r="L12" t="str">
        <f ca="1">IF(I12+SIMULATION!$E$20&gt;NEUTRAL!H12,"W","L")</f>
        <v>L</v>
      </c>
      <c r="M12">
        <f t="shared" ca="1" si="1"/>
        <v>163</v>
      </c>
      <c r="N12" t="str">
        <f ca="1">IF((H12+I12)&gt;SIMULATION!$F$16,"Over","Under")</f>
        <v>Over</v>
      </c>
    </row>
    <row r="13" spans="8:14" x14ac:dyDescent="0.25">
      <c r="H13">
        <f ca="1">ROUND(NORMINV(RAND(),SIMULATION!$G$16,SIMULATION!$C$16),0)</f>
        <v>70</v>
      </c>
      <c r="I13">
        <f ca="1">ROUND(NORMINV(RAND(),SIMULATION!$G$20,SIMULATION!$C$20),0)</f>
        <v>55</v>
      </c>
      <c r="J13" t="str">
        <f t="shared" ca="1" si="0"/>
        <v>Away</v>
      </c>
      <c r="K13" t="str">
        <f ca="1">IF(H13+SIMULATION!$E$16&gt;NEUTRAL!I13,"W","L")</f>
        <v>W</v>
      </c>
      <c r="L13" t="str">
        <f ca="1">IF(I13+SIMULATION!$E$20&gt;NEUTRAL!H13,"W","L")</f>
        <v>L</v>
      </c>
      <c r="M13">
        <f t="shared" ca="1" si="1"/>
        <v>125</v>
      </c>
      <c r="N13" t="str">
        <f ca="1">IF((H13+I13)&gt;SIMULATION!$F$16,"Over","Under")</f>
        <v>Under</v>
      </c>
    </row>
    <row r="14" spans="8:14" x14ac:dyDescent="0.25">
      <c r="H14">
        <f ca="1">ROUND(NORMINV(RAND(),SIMULATION!$G$16,SIMULATION!$C$16),0)</f>
        <v>93</v>
      </c>
      <c r="I14">
        <f ca="1">ROUND(NORMINV(RAND(),SIMULATION!$G$20,SIMULATION!$C$20),0)</f>
        <v>76</v>
      </c>
      <c r="J14" t="str">
        <f t="shared" ca="1" si="0"/>
        <v>Away</v>
      </c>
      <c r="K14" t="str">
        <f ca="1">IF(H14+SIMULATION!$E$16&gt;NEUTRAL!I14,"W","L")</f>
        <v>W</v>
      </c>
      <c r="L14" t="str">
        <f ca="1">IF(I14+SIMULATION!$E$20&gt;NEUTRAL!H14,"W","L")</f>
        <v>L</v>
      </c>
      <c r="M14">
        <f t="shared" ca="1" si="1"/>
        <v>169</v>
      </c>
      <c r="N14" t="str">
        <f ca="1">IF((H14+I14)&gt;SIMULATION!$F$16,"Over","Under")</f>
        <v>Over</v>
      </c>
    </row>
    <row r="15" spans="8:14" x14ac:dyDescent="0.25">
      <c r="H15">
        <f ca="1">ROUND(NORMINV(RAND(),SIMULATION!$G$16,SIMULATION!$C$16),0)</f>
        <v>77</v>
      </c>
      <c r="I15">
        <f ca="1">ROUND(NORMINV(RAND(),SIMULATION!$G$20,SIMULATION!$C$20),0)</f>
        <v>66</v>
      </c>
      <c r="J15" t="str">
        <f t="shared" ca="1" si="0"/>
        <v>Away</v>
      </c>
      <c r="K15" t="str">
        <f ca="1">IF(H15+SIMULATION!$E$16&gt;NEUTRAL!I15,"W","L")</f>
        <v>W</v>
      </c>
      <c r="L15" t="str">
        <f ca="1">IF(I15+SIMULATION!$E$20&gt;NEUTRAL!H15,"W","L")</f>
        <v>L</v>
      </c>
      <c r="M15">
        <f t="shared" ca="1" si="1"/>
        <v>143</v>
      </c>
      <c r="N15" t="str">
        <f ca="1">IF((H15+I15)&gt;SIMULATION!$F$16,"Over","Under")</f>
        <v>Under</v>
      </c>
    </row>
    <row r="16" spans="8:14" x14ac:dyDescent="0.25">
      <c r="H16">
        <f ca="1">ROUND(NORMINV(RAND(),SIMULATION!$G$16,SIMULATION!$C$16),0)</f>
        <v>95</v>
      </c>
      <c r="I16">
        <f ca="1">ROUND(NORMINV(RAND(),SIMULATION!$G$20,SIMULATION!$C$20),0)</f>
        <v>89</v>
      </c>
      <c r="J16" t="str">
        <f t="shared" ca="1" si="0"/>
        <v>Away</v>
      </c>
      <c r="K16" t="str">
        <f ca="1">IF(H16+SIMULATION!$E$16&gt;NEUTRAL!I16,"W","L")</f>
        <v>W</v>
      </c>
      <c r="L16" t="str">
        <f ca="1">IF(I16+SIMULATION!$E$20&gt;NEUTRAL!H16,"W","L")</f>
        <v>L</v>
      </c>
      <c r="M16">
        <f t="shared" ca="1" si="1"/>
        <v>184</v>
      </c>
      <c r="N16" t="str">
        <f ca="1">IF((H16+I16)&gt;SIMULATION!$F$16,"Over","Under")</f>
        <v>Over</v>
      </c>
    </row>
    <row r="17" spans="8:14" x14ac:dyDescent="0.25">
      <c r="H17">
        <f ca="1">ROUND(NORMINV(RAND(),SIMULATION!$G$16,SIMULATION!$C$16),0)</f>
        <v>55</v>
      </c>
      <c r="I17">
        <f ca="1">ROUND(NORMINV(RAND(),SIMULATION!$G$20,SIMULATION!$C$20),0)</f>
        <v>72</v>
      </c>
      <c r="J17" t="str">
        <f t="shared" ca="1" si="0"/>
        <v>Home</v>
      </c>
      <c r="K17" t="str">
        <f ca="1">IF(H17+SIMULATION!$E$16&gt;NEUTRAL!I17,"W","L")</f>
        <v>L</v>
      </c>
      <c r="L17" t="str">
        <f ca="1">IF(I17+SIMULATION!$E$20&gt;NEUTRAL!H17,"W","L")</f>
        <v>W</v>
      </c>
      <c r="M17">
        <f t="shared" ca="1" si="1"/>
        <v>127</v>
      </c>
      <c r="N17" t="str">
        <f ca="1">IF((H17+I17)&gt;SIMULATION!$F$16,"Over","Under")</f>
        <v>Under</v>
      </c>
    </row>
    <row r="18" spans="8:14" x14ac:dyDescent="0.25">
      <c r="H18">
        <f ca="1">ROUND(NORMINV(RAND(),SIMULATION!$G$16,SIMULATION!$C$16),0)</f>
        <v>75</v>
      </c>
      <c r="I18">
        <f ca="1">ROUND(NORMINV(RAND(),SIMULATION!$G$20,SIMULATION!$C$20),0)</f>
        <v>68</v>
      </c>
      <c r="J18" t="str">
        <f t="shared" ca="1" si="0"/>
        <v>Away</v>
      </c>
      <c r="K18" t="str">
        <f ca="1">IF(H18+SIMULATION!$E$16&gt;NEUTRAL!I18,"W","L")</f>
        <v>W</v>
      </c>
      <c r="L18" t="str">
        <f ca="1">IF(I18+SIMULATION!$E$20&gt;NEUTRAL!H18,"W","L")</f>
        <v>L</v>
      </c>
      <c r="M18">
        <f t="shared" ca="1" si="1"/>
        <v>143</v>
      </c>
      <c r="N18" t="str">
        <f ca="1">IF((H18+I18)&gt;SIMULATION!$F$16,"Over","Under")</f>
        <v>Under</v>
      </c>
    </row>
    <row r="19" spans="8:14" x14ac:dyDescent="0.25">
      <c r="H19">
        <f ca="1">ROUND(NORMINV(RAND(),SIMULATION!$G$16,SIMULATION!$C$16),0)</f>
        <v>93</v>
      </c>
      <c r="I19">
        <f ca="1">ROUND(NORMINV(RAND(),SIMULATION!$G$20,SIMULATION!$C$20),0)</f>
        <v>76</v>
      </c>
      <c r="J19" t="str">
        <f t="shared" ca="1" si="0"/>
        <v>Away</v>
      </c>
      <c r="K19" t="str">
        <f ca="1">IF(H19+SIMULATION!$E$16&gt;NEUTRAL!I19,"W","L")</f>
        <v>W</v>
      </c>
      <c r="L19" t="str">
        <f ca="1">IF(I19+SIMULATION!$E$20&gt;NEUTRAL!H19,"W","L")</f>
        <v>L</v>
      </c>
      <c r="M19">
        <f t="shared" ca="1" si="1"/>
        <v>169</v>
      </c>
      <c r="N19" t="str">
        <f ca="1">IF((H19+I19)&gt;SIMULATION!$F$16,"Over","Under")</f>
        <v>Over</v>
      </c>
    </row>
    <row r="20" spans="8:14" x14ac:dyDescent="0.25">
      <c r="H20">
        <f ca="1">ROUND(NORMINV(RAND(),SIMULATION!$G$16,SIMULATION!$C$16),0)</f>
        <v>49</v>
      </c>
      <c r="I20">
        <f ca="1">ROUND(NORMINV(RAND(),SIMULATION!$G$20,SIMULATION!$C$20),0)</f>
        <v>75</v>
      </c>
      <c r="J20" t="str">
        <f t="shared" ca="1" si="0"/>
        <v>Home</v>
      </c>
      <c r="K20" t="str">
        <f ca="1">IF(H20+SIMULATION!$E$16&gt;NEUTRAL!I20,"W","L")</f>
        <v>L</v>
      </c>
      <c r="L20" t="str">
        <f ca="1">IF(I20+SIMULATION!$E$20&gt;NEUTRAL!H20,"W","L")</f>
        <v>W</v>
      </c>
      <c r="M20">
        <f t="shared" ca="1" si="1"/>
        <v>124</v>
      </c>
      <c r="N20" t="str">
        <f ca="1">IF((H20+I20)&gt;SIMULATION!$F$16,"Over","Under")</f>
        <v>Under</v>
      </c>
    </row>
    <row r="21" spans="8:14" x14ac:dyDescent="0.25">
      <c r="H21">
        <f ca="1">ROUND(NORMINV(RAND(),SIMULATION!$G$16,SIMULATION!$C$16),0)</f>
        <v>90</v>
      </c>
      <c r="I21">
        <f ca="1">ROUND(NORMINV(RAND(),SIMULATION!$G$20,SIMULATION!$C$20),0)</f>
        <v>81</v>
      </c>
      <c r="J21" t="str">
        <f t="shared" ca="1" si="0"/>
        <v>Away</v>
      </c>
      <c r="K21" t="str">
        <f ca="1">IF(H21+SIMULATION!$E$16&gt;NEUTRAL!I21,"W","L")</f>
        <v>W</v>
      </c>
      <c r="L21" t="str">
        <f ca="1">IF(I21+SIMULATION!$E$20&gt;NEUTRAL!H21,"W","L")</f>
        <v>L</v>
      </c>
      <c r="M21">
        <f t="shared" ca="1" si="1"/>
        <v>171</v>
      </c>
      <c r="N21" t="str">
        <f ca="1">IF((H21+I21)&gt;SIMULATION!$F$16,"Over","Under")</f>
        <v>Over</v>
      </c>
    </row>
    <row r="22" spans="8:14" x14ac:dyDescent="0.25">
      <c r="H22">
        <f ca="1">ROUND(NORMINV(RAND(),SIMULATION!$G$16,SIMULATION!$C$16),0)</f>
        <v>74</v>
      </c>
      <c r="I22">
        <f ca="1">ROUND(NORMINV(RAND(),SIMULATION!$G$20,SIMULATION!$C$20),0)</f>
        <v>72</v>
      </c>
      <c r="J22" t="str">
        <f t="shared" ca="1" si="0"/>
        <v>Away</v>
      </c>
      <c r="K22" t="str">
        <f ca="1">IF(H22+SIMULATION!$E$16&gt;NEUTRAL!I22,"W","L")</f>
        <v>W</v>
      </c>
      <c r="L22" t="str">
        <f ca="1">IF(I22+SIMULATION!$E$20&gt;NEUTRAL!H22,"W","L")</f>
        <v>L</v>
      </c>
      <c r="M22">
        <f t="shared" ca="1" si="1"/>
        <v>146</v>
      </c>
      <c r="N22" t="str">
        <f ca="1">IF((H22+I22)&gt;SIMULATION!$F$16,"Over","Under")</f>
        <v>Under</v>
      </c>
    </row>
    <row r="23" spans="8:14" x14ac:dyDescent="0.25">
      <c r="H23">
        <f ca="1">ROUND(NORMINV(RAND(),SIMULATION!$G$16,SIMULATION!$C$16),0)</f>
        <v>66</v>
      </c>
      <c r="I23">
        <f ca="1">ROUND(NORMINV(RAND(),SIMULATION!$G$20,SIMULATION!$C$20),0)</f>
        <v>88</v>
      </c>
      <c r="J23" t="str">
        <f t="shared" ca="1" si="0"/>
        <v>Home</v>
      </c>
      <c r="K23" t="str">
        <f ca="1">IF(H23+SIMULATION!$E$16&gt;NEUTRAL!I23,"W","L")</f>
        <v>L</v>
      </c>
      <c r="L23" t="str">
        <f ca="1">IF(I23+SIMULATION!$E$20&gt;NEUTRAL!H23,"W","L")</f>
        <v>W</v>
      </c>
      <c r="M23">
        <f t="shared" ca="1" si="1"/>
        <v>154</v>
      </c>
      <c r="N23" t="str">
        <f ca="1">IF((H23+I23)&gt;SIMULATION!$F$16,"Over","Under")</f>
        <v>Over</v>
      </c>
    </row>
    <row r="24" spans="8:14" x14ac:dyDescent="0.25">
      <c r="H24">
        <f ca="1">ROUND(NORMINV(RAND(),SIMULATION!$G$16,SIMULATION!$C$16),0)</f>
        <v>62</v>
      </c>
      <c r="I24">
        <f ca="1">ROUND(NORMINV(RAND(),SIMULATION!$G$20,SIMULATION!$C$20),0)</f>
        <v>59</v>
      </c>
      <c r="J24" t="str">
        <f t="shared" ca="1" si="0"/>
        <v>Away</v>
      </c>
      <c r="K24" t="str">
        <f ca="1">IF(H24+SIMULATION!$E$16&gt;NEUTRAL!I24,"W","L")</f>
        <v>W</v>
      </c>
      <c r="L24" t="str">
        <f ca="1">IF(I24+SIMULATION!$E$20&gt;NEUTRAL!H24,"W","L")</f>
        <v>L</v>
      </c>
      <c r="M24">
        <f t="shared" ca="1" si="1"/>
        <v>121</v>
      </c>
      <c r="N24" t="str">
        <f ca="1">IF((H24+I24)&gt;SIMULATION!$F$16,"Over","Under")</f>
        <v>Under</v>
      </c>
    </row>
    <row r="25" spans="8:14" x14ac:dyDescent="0.25">
      <c r="H25">
        <f ca="1">ROUND(NORMINV(RAND(),SIMULATION!$G$16,SIMULATION!$C$16),0)</f>
        <v>68</v>
      </c>
      <c r="I25">
        <f ca="1">ROUND(NORMINV(RAND(),SIMULATION!$G$20,SIMULATION!$C$20),0)</f>
        <v>67</v>
      </c>
      <c r="J25" t="str">
        <f t="shared" ca="1" si="0"/>
        <v>Away</v>
      </c>
      <c r="K25" t="str">
        <f ca="1">IF(H25+SIMULATION!$E$16&gt;NEUTRAL!I25,"W","L")</f>
        <v>W</v>
      </c>
      <c r="L25" t="str">
        <f ca="1">IF(I25+SIMULATION!$E$20&gt;NEUTRAL!H25,"W","L")</f>
        <v>L</v>
      </c>
      <c r="M25">
        <f t="shared" ca="1" si="1"/>
        <v>135</v>
      </c>
      <c r="N25" t="str">
        <f ca="1">IF((H25+I25)&gt;SIMULATION!$F$16,"Over","Under")</f>
        <v>Under</v>
      </c>
    </row>
    <row r="26" spans="8:14" x14ac:dyDescent="0.25">
      <c r="H26">
        <f ca="1">ROUND(NORMINV(RAND(),SIMULATION!$G$16,SIMULATION!$C$16),0)</f>
        <v>60</v>
      </c>
      <c r="I26">
        <f ca="1">ROUND(NORMINV(RAND(),SIMULATION!$G$20,SIMULATION!$C$20),0)</f>
        <v>68</v>
      </c>
      <c r="J26" t="str">
        <f t="shared" ca="1" si="0"/>
        <v>Home</v>
      </c>
      <c r="K26" t="str">
        <f ca="1">IF(H26+SIMULATION!$E$16&gt;NEUTRAL!I26,"W","L")</f>
        <v>L</v>
      </c>
      <c r="L26" t="str">
        <f ca="1">IF(I26+SIMULATION!$E$20&gt;NEUTRAL!H26,"W","L")</f>
        <v>W</v>
      </c>
      <c r="M26">
        <f t="shared" ca="1" si="1"/>
        <v>128</v>
      </c>
      <c r="N26" t="str">
        <f ca="1">IF((H26+I26)&gt;SIMULATION!$F$16,"Over","Under")</f>
        <v>Under</v>
      </c>
    </row>
    <row r="27" spans="8:14" x14ac:dyDescent="0.25">
      <c r="H27">
        <f ca="1">ROUND(NORMINV(RAND(),SIMULATION!$G$16,SIMULATION!$C$16),0)</f>
        <v>55</v>
      </c>
      <c r="I27">
        <f ca="1">ROUND(NORMINV(RAND(),SIMULATION!$G$20,SIMULATION!$C$20),0)</f>
        <v>100</v>
      </c>
      <c r="J27" t="str">
        <f t="shared" ref="J27:J90" ca="1" si="2">IF(H27=I27,"OT",IF(H27&gt;I27,"Away","Home"))</f>
        <v>Home</v>
      </c>
      <c r="K27" t="str">
        <f ca="1">IF(H27+SIMULATION!$E$16&gt;NEUTRAL!I27,"W","L")</f>
        <v>L</v>
      </c>
      <c r="L27" t="str">
        <f ca="1">IF(I27+SIMULATION!$E$20&gt;NEUTRAL!H27,"W","L")</f>
        <v>W</v>
      </c>
      <c r="M27">
        <f t="shared" ref="M27:M90" ca="1" si="3">H27+I27</f>
        <v>155</v>
      </c>
      <c r="N27" t="str">
        <f ca="1">IF((H27+I27)&gt;SIMULATION!$F$16,"Over","Under")</f>
        <v>Over</v>
      </c>
    </row>
    <row r="28" spans="8:14" x14ac:dyDescent="0.25">
      <c r="H28">
        <f ca="1">ROUND(NORMINV(RAND(),SIMULATION!$G$16,SIMULATION!$C$16),0)</f>
        <v>55</v>
      </c>
      <c r="I28">
        <f ca="1">ROUND(NORMINV(RAND(),SIMULATION!$G$20,SIMULATION!$C$20),0)</f>
        <v>81</v>
      </c>
      <c r="J28" t="str">
        <f t="shared" ca="1" si="2"/>
        <v>Home</v>
      </c>
      <c r="K28" t="str">
        <f ca="1">IF(H28+SIMULATION!$E$16&gt;NEUTRAL!I28,"W","L")</f>
        <v>L</v>
      </c>
      <c r="L28" t="str">
        <f ca="1">IF(I28+SIMULATION!$E$20&gt;NEUTRAL!H28,"W","L")</f>
        <v>W</v>
      </c>
      <c r="M28">
        <f t="shared" ca="1" si="3"/>
        <v>136</v>
      </c>
      <c r="N28" t="str">
        <f ca="1">IF((H28+I28)&gt;SIMULATION!$F$16,"Over","Under")</f>
        <v>Under</v>
      </c>
    </row>
    <row r="29" spans="8:14" x14ac:dyDescent="0.25">
      <c r="H29">
        <f ca="1">ROUND(NORMINV(RAND(),SIMULATION!$G$16,SIMULATION!$C$16),0)</f>
        <v>75</v>
      </c>
      <c r="I29">
        <f ca="1">ROUND(NORMINV(RAND(),SIMULATION!$G$20,SIMULATION!$C$20),0)</f>
        <v>78</v>
      </c>
      <c r="J29" t="str">
        <f t="shared" ca="1" si="2"/>
        <v>Home</v>
      </c>
      <c r="K29" t="str">
        <f ca="1">IF(H29+SIMULATION!$E$16&gt;NEUTRAL!I29,"W","L")</f>
        <v>W</v>
      </c>
      <c r="L29" t="str">
        <f ca="1">IF(I29+SIMULATION!$E$20&gt;NEUTRAL!H29,"W","L")</f>
        <v>L</v>
      </c>
      <c r="M29">
        <f t="shared" ca="1" si="3"/>
        <v>153</v>
      </c>
      <c r="N29" t="str">
        <f ca="1">IF((H29+I29)&gt;SIMULATION!$F$16,"Over","Under")</f>
        <v>Over</v>
      </c>
    </row>
    <row r="30" spans="8:14" x14ac:dyDescent="0.25">
      <c r="H30">
        <f ca="1">ROUND(NORMINV(RAND(),SIMULATION!$G$16,SIMULATION!$C$16),0)</f>
        <v>90</v>
      </c>
      <c r="I30">
        <f ca="1">ROUND(NORMINV(RAND(),SIMULATION!$G$20,SIMULATION!$C$20),0)</f>
        <v>62</v>
      </c>
      <c r="J30" t="str">
        <f t="shared" ca="1" si="2"/>
        <v>Away</v>
      </c>
      <c r="K30" t="str">
        <f ca="1">IF(H30+SIMULATION!$E$16&gt;NEUTRAL!I30,"W","L")</f>
        <v>W</v>
      </c>
      <c r="L30" t="str">
        <f ca="1">IF(I30+SIMULATION!$E$20&gt;NEUTRAL!H30,"W","L")</f>
        <v>L</v>
      </c>
      <c r="M30">
        <f t="shared" ca="1" si="3"/>
        <v>152</v>
      </c>
      <c r="N30" t="str">
        <f ca="1">IF((H30+I30)&gt;SIMULATION!$F$16,"Over","Under")</f>
        <v>Over</v>
      </c>
    </row>
    <row r="31" spans="8:14" x14ac:dyDescent="0.25">
      <c r="H31">
        <f ca="1">ROUND(NORMINV(RAND(),SIMULATION!$G$16,SIMULATION!$C$16),0)</f>
        <v>76</v>
      </c>
      <c r="I31">
        <f ca="1">ROUND(NORMINV(RAND(),SIMULATION!$G$20,SIMULATION!$C$20),0)</f>
        <v>83</v>
      </c>
      <c r="J31" t="str">
        <f t="shared" ca="1" si="2"/>
        <v>Home</v>
      </c>
      <c r="K31" t="str">
        <f ca="1">IF(H31+SIMULATION!$E$16&gt;NEUTRAL!I31,"W","L")</f>
        <v>L</v>
      </c>
      <c r="L31" t="str">
        <f ca="1">IF(I31+SIMULATION!$E$20&gt;NEUTRAL!H31,"W","L")</f>
        <v>W</v>
      </c>
      <c r="M31">
        <f t="shared" ca="1" si="3"/>
        <v>159</v>
      </c>
      <c r="N31" t="str">
        <f ca="1">IF((H31+I31)&gt;SIMULATION!$F$16,"Over","Under")</f>
        <v>Over</v>
      </c>
    </row>
    <row r="32" spans="8:14" x14ac:dyDescent="0.25">
      <c r="H32">
        <f ca="1">ROUND(NORMINV(RAND(),SIMULATION!$G$16,SIMULATION!$C$16),0)</f>
        <v>60</v>
      </c>
      <c r="I32">
        <f ca="1">ROUND(NORMINV(RAND(),SIMULATION!$G$20,SIMULATION!$C$20),0)</f>
        <v>72</v>
      </c>
      <c r="J32" t="str">
        <f t="shared" ca="1" si="2"/>
        <v>Home</v>
      </c>
      <c r="K32" t="str">
        <f ca="1">IF(H32+SIMULATION!$E$16&gt;NEUTRAL!I32,"W","L")</f>
        <v>L</v>
      </c>
      <c r="L32" t="str">
        <f ca="1">IF(I32+SIMULATION!$E$20&gt;NEUTRAL!H32,"W","L")</f>
        <v>W</v>
      </c>
      <c r="M32">
        <f t="shared" ca="1" si="3"/>
        <v>132</v>
      </c>
      <c r="N32" t="str">
        <f ca="1">IF((H32+I32)&gt;SIMULATION!$F$16,"Over","Under")</f>
        <v>Under</v>
      </c>
    </row>
    <row r="33" spans="8:14" x14ac:dyDescent="0.25">
      <c r="H33">
        <f ca="1">ROUND(NORMINV(RAND(),SIMULATION!$G$16,SIMULATION!$C$16),0)</f>
        <v>52</v>
      </c>
      <c r="I33">
        <f ca="1">ROUND(NORMINV(RAND(),SIMULATION!$G$20,SIMULATION!$C$20),0)</f>
        <v>59</v>
      </c>
      <c r="J33" t="str">
        <f t="shared" ca="1" si="2"/>
        <v>Home</v>
      </c>
      <c r="K33" t="str">
        <f ca="1">IF(H33+SIMULATION!$E$16&gt;NEUTRAL!I33,"W","L")</f>
        <v>L</v>
      </c>
      <c r="L33" t="str">
        <f ca="1">IF(I33+SIMULATION!$E$20&gt;NEUTRAL!H33,"W","L")</f>
        <v>W</v>
      </c>
      <c r="M33">
        <f t="shared" ca="1" si="3"/>
        <v>111</v>
      </c>
      <c r="N33" t="str">
        <f ca="1">IF((H33+I33)&gt;SIMULATION!$F$16,"Over","Under")</f>
        <v>Under</v>
      </c>
    </row>
    <row r="34" spans="8:14" x14ac:dyDescent="0.25">
      <c r="H34">
        <f ca="1">ROUND(NORMINV(RAND(),SIMULATION!$G$16,SIMULATION!$C$16),0)</f>
        <v>82</v>
      </c>
      <c r="I34">
        <f ca="1">ROUND(NORMINV(RAND(),SIMULATION!$G$20,SIMULATION!$C$20),0)</f>
        <v>71</v>
      </c>
      <c r="J34" t="str">
        <f t="shared" ca="1" si="2"/>
        <v>Away</v>
      </c>
      <c r="K34" t="str">
        <f ca="1">IF(H34+SIMULATION!$E$16&gt;NEUTRAL!I34,"W","L")</f>
        <v>W</v>
      </c>
      <c r="L34" t="str">
        <f ca="1">IF(I34+SIMULATION!$E$20&gt;NEUTRAL!H34,"W","L")</f>
        <v>L</v>
      </c>
      <c r="M34">
        <f t="shared" ca="1" si="3"/>
        <v>153</v>
      </c>
      <c r="N34" t="str">
        <f ca="1">IF((H34+I34)&gt;SIMULATION!$F$16,"Over","Under")</f>
        <v>Over</v>
      </c>
    </row>
    <row r="35" spans="8:14" x14ac:dyDescent="0.25">
      <c r="H35">
        <f ca="1">ROUND(NORMINV(RAND(),SIMULATION!$G$16,SIMULATION!$C$16),0)</f>
        <v>75</v>
      </c>
      <c r="I35">
        <f ca="1">ROUND(NORMINV(RAND(),SIMULATION!$G$20,SIMULATION!$C$20),0)</f>
        <v>76</v>
      </c>
      <c r="J35" t="str">
        <f t="shared" ca="1" si="2"/>
        <v>Home</v>
      </c>
      <c r="K35" t="str">
        <f ca="1">IF(H35+SIMULATION!$E$16&gt;NEUTRAL!I35,"W","L")</f>
        <v>W</v>
      </c>
      <c r="L35" t="str">
        <f ca="1">IF(I35+SIMULATION!$E$20&gt;NEUTRAL!H35,"W","L")</f>
        <v>L</v>
      </c>
      <c r="M35">
        <f t="shared" ca="1" si="3"/>
        <v>151</v>
      </c>
      <c r="N35" t="str">
        <f ca="1">IF((H35+I35)&gt;SIMULATION!$F$16,"Over","Under")</f>
        <v>Under</v>
      </c>
    </row>
    <row r="36" spans="8:14" x14ac:dyDescent="0.25">
      <c r="H36">
        <f ca="1">ROUND(NORMINV(RAND(),SIMULATION!$G$16,SIMULATION!$C$16),0)</f>
        <v>50</v>
      </c>
      <c r="I36">
        <f ca="1">ROUND(NORMINV(RAND(),SIMULATION!$G$20,SIMULATION!$C$20),0)</f>
        <v>80</v>
      </c>
      <c r="J36" t="str">
        <f t="shared" ca="1" si="2"/>
        <v>Home</v>
      </c>
      <c r="K36" t="str">
        <f ca="1">IF(H36+SIMULATION!$E$16&gt;NEUTRAL!I36,"W","L")</f>
        <v>L</v>
      </c>
      <c r="L36" t="str">
        <f ca="1">IF(I36+SIMULATION!$E$20&gt;NEUTRAL!H36,"W","L")</f>
        <v>W</v>
      </c>
      <c r="M36">
        <f t="shared" ca="1" si="3"/>
        <v>130</v>
      </c>
      <c r="N36" t="str">
        <f ca="1">IF((H36+I36)&gt;SIMULATION!$F$16,"Over","Under")</f>
        <v>Under</v>
      </c>
    </row>
    <row r="37" spans="8:14" x14ac:dyDescent="0.25">
      <c r="H37">
        <f ca="1">ROUND(NORMINV(RAND(),SIMULATION!$G$16,SIMULATION!$C$16),0)</f>
        <v>71</v>
      </c>
      <c r="I37">
        <f ca="1">ROUND(NORMINV(RAND(),SIMULATION!$G$20,SIMULATION!$C$20),0)</f>
        <v>76</v>
      </c>
      <c r="J37" t="str">
        <f t="shared" ca="1" si="2"/>
        <v>Home</v>
      </c>
      <c r="K37" t="str">
        <f ca="1">IF(H37+SIMULATION!$E$16&gt;NEUTRAL!I37,"W","L")</f>
        <v>L</v>
      </c>
      <c r="L37" t="str">
        <f ca="1">IF(I37+SIMULATION!$E$20&gt;NEUTRAL!H37,"W","L")</f>
        <v>W</v>
      </c>
      <c r="M37">
        <f t="shared" ca="1" si="3"/>
        <v>147</v>
      </c>
      <c r="N37" t="str">
        <f ca="1">IF((H37+I37)&gt;SIMULATION!$F$16,"Over","Under")</f>
        <v>Under</v>
      </c>
    </row>
    <row r="38" spans="8:14" x14ac:dyDescent="0.25">
      <c r="H38">
        <f ca="1">ROUND(NORMINV(RAND(),SIMULATION!$G$16,SIMULATION!$C$16),0)</f>
        <v>84</v>
      </c>
      <c r="I38">
        <f ca="1">ROUND(NORMINV(RAND(),SIMULATION!$G$20,SIMULATION!$C$20),0)</f>
        <v>70</v>
      </c>
      <c r="J38" t="str">
        <f t="shared" ca="1" si="2"/>
        <v>Away</v>
      </c>
      <c r="K38" t="str">
        <f ca="1">IF(H38+SIMULATION!$E$16&gt;NEUTRAL!I38,"W","L")</f>
        <v>W</v>
      </c>
      <c r="L38" t="str">
        <f ca="1">IF(I38+SIMULATION!$E$20&gt;NEUTRAL!H38,"W","L")</f>
        <v>L</v>
      </c>
      <c r="M38">
        <f t="shared" ca="1" si="3"/>
        <v>154</v>
      </c>
      <c r="N38" t="str">
        <f ca="1">IF((H38+I38)&gt;SIMULATION!$F$16,"Over","Under")</f>
        <v>Over</v>
      </c>
    </row>
    <row r="39" spans="8:14" x14ac:dyDescent="0.25">
      <c r="H39">
        <f ca="1">ROUND(NORMINV(RAND(),SIMULATION!$G$16,SIMULATION!$C$16),0)</f>
        <v>73</v>
      </c>
      <c r="I39">
        <f ca="1">ROUND(NORMINV(RAND(),SIMULATION!$G$20,SIMULATION!$C$20),0)</f>
        <v>69</v>
      </c>
      <c r="J39" t="str">
        <f t="shared" ca="1" si="2"/>
        <v>Away</v>
      </c>
      <c r="K39" t="str">
        <f ca="1">IF(H39+SIMULATION!$E$16&gt;NEUTRAL!I39,"W","L")</f>
        <v>W</v>
      </c>
      <c r="L39" t="str">
        <f ca="1">IF(I39+SIMULATION!$E$20&gt;NEUTRAL!H39,"W","L")</f>
        <v>L</v>
      </c>
      <c r="M39">
        <f t="shared" ca="1" si="3"/>
        <v>142</v>
      </c>
      <c r="N39" t="str">
        <f ca="1">IF((H39+I39)&gt;SIMULATION!$F$16,"Over","Under")</f>
        <v>Under</v>
      </c>
    </row>
    <row r="40" spans="8:14" x14ac:dyDescent="0.25">
      <c r="H40">
        <f ca="1">ROUND(NORMINV(RAND(),SIMULATION!$G$16,SIMULATION!$C$16),0)</f>
        <v>82</v>
      </c>
      <c r="I40">
        <f ca="1">ROUND(NORMINV(RAND(),SIMULATION!$G$20,SIMULATION!$C$20),0)</f>
        <v>83</v>
      </c>
      <c r="J40" t="str">
        <f t="shared" ca="1" si="2"/>
        <v>Home</v>
      </c>
      <c r="K40" t="str">
        <f ca="1">IF(H40+SIMULATION!$E$16&gt;NEUTRAL!I40,"W","L")</f>
        <v>W</v>
      </c>
      <c r="L40" t="str">
        <f ca="1">IF(I40+SIMULATION!$E$20&gt;NEUTRAL!H40,"W","L")</f>
        <v>L</v>
      </c>
      <c r="M40">
        <f t="shared" ca="1" si="3"/>
        <v>165</v>
      </c>
      <c r="N40" t="str">
        <f ca="1">IF((H40+I40)&gt;SIMULATION!$F$16,"Over","Under")</f>
        <v>Over</v>
      </c>
    </row>
    <row r="41" spans="8:14" x14ac:dyDescent="0.25">
      <c r="H41">
        <f ca="1">ROUND(NORMINV(RAND(),SIMULATION!$G$16,SIMULATION!$C$16),0)</f>
        <v>70</v>
      </c>
      <c r="I41">
        <f ca="1">ROUND(NORMINV(RAND(),SIMULATION!$G$20,SIMULATION!$C$20),0)</f>
        <v>71</v>
      </c>
      <c r="J41" t="str">
        <f t="shared" ca="1" si="2"/>
        <v>Home</v>
      </c>
      <c r="K41" t="str">
        <f ca="1">IF(H41+SIMULATION!$E$16&gt;NEUTRAL!I41,"W","L")</f>
        <v>W</v>
      </c>
      <c r="L41" t="str">
        <f ca="1">IF(I41+SIMULATION!$E$20&gt;NEUTRAL!H41,"W","L")</f>
        <v>L</v>
      </c>
      <c r="M41">
        <f t="shared" ca="1" si="3"/>
        <v>141</v>
      </c>
      <c r="N41" t="str">
        <f ca="1">IF((H41+I41)&gt;SIMULATION!$F$16,"Over","Under")</f>
        <v>Under</v>
      </c>
    </row>
    <row r="42" spans="8:14" x14ac:dyDescent="0.25">
      <c r="H42">
        <f ca="1">ROUND(NORMINV(RAND(),SIMULATION!$G$16,SIMULATION!$C$16),0)</f>
        <v>85</v>
      </c>
      <c r="I42">
        <f ca="1">ROUND(NORMINV(RAND(),SIMULATION!$G$20,SIMULATION!$C$20),0)</f>
        <v>79</v>
      </c>
      <c r="J42" t="str">
        <f t="shared" ca="1" si="2"/>
        <v>Away</v>
      </c>
      <c r="K42" t="str">
        <f ca="1">IF(H42+SIMULATION!$E$16&gt;NEUTRAL!I42,"W","L")</f>
        <v>W</v>
      </c>
      <c r="L42" t="str">
        <f ca="1">IF(I42+SIMULATION!$E$20&gt;NEUTRAL!H42,"W","L")</f>
        <v>L</v>
      </c>
      <c r="M42">
        <f t="shared" ca="1" si="3"/>
        <v>164</v>
      </c>
      <c r="N42" t="str">
        <f ca="1">IF((H42+I42)&gt;SIMULATION!$F$16,"Over","Under")</f>
        <v>Over</v>
      </c>
    </row>
    <row r="43" spans="8:14" x14ac:dyDescent="0.25">
      <c r="H43">
        <f ca="1">ROUND(NORMINV(RAND(),SIMULATION!$G$16,SIMULATION!$C$16),0)</f>
        <v>90</v>
      </c>
      <c r="I43">
        <f ca="1">ROUND(NORMINV(RAND(),SIMULATION!$G$20,SIMULATION!$C$20),0)</f>
        <v>64</v>
      </c>
      <c r="J43" t="str">
        <f t="shared" ca="1" si="2"/>
        <v>Away</v>
      </c>
      <c r="K43" t="str">
        <f ca="1">IF(H43+SIMULATION!$E$16&gt;NEUTRAL!I43,"W","L")</f>
        <v>W</v>
      </c>
      <c r="L43" t="str">
        <f ca="1">IF(I43+SIMULATION!$E$20&gt;NEUTRAL!H43,"W","L")</f>
        <v>L</v>
      </c>
      <c r="M43">
        <f t="shared" ca="1" si="3"/>
        <v>154</v>
      </c>
      <c r="N43" t="str">
        <f ca="1">IF((H43+I43)&gt;SIMULATION!$F$16,"Over","Under")</f>
        <v>Over</v>
      </c>
    </row>
    <row r="44" spans="8:14" x14ac:dyDescent="0.25">
      <c r="H44">
        <f ca="1">ROUND(NORMINV(RAND(),SIMULATION!$G$16,SIMULATION!$C$16),0)</f>
        <v>76</v>
      </c>
      <c r="I44">
        <f ca="1">ROUND(NORMINV(RAND(),SIMULATION!$G$20,SIMULATION!$C$20),0)</f>
        <v>80</v>
      </c>
      <c r="J44" t="str">
        <f t="shared" ca="1" si="2"/>
        <v>Home</v>
      </c>
      <c r="K44" t="str">
        <f ca="1">IF(H44+SIMULATION!$E$16&gt;NEUTRAL!I44,"W","L")</f>
        <v>W</v>
      </c>
      <c r="L44" t="str">
        <f ca="1">IF(I44+SIMULATION!$E$20&gt;NEUTRAL!H44,"W","L")</f>
        <v>L</v>
      </c>
      <c r="M44">
        <f t="shared" ca="1" si="3"/>
        <v>156</v>
      </c>
      <c r="N44" t="str">
        <f ca="1">IF((H44+I44)&gt;SIMULATION!$F$16,"Over","Under")</f>
        <v>Over</v>
      </c>
    </row>
    <row r="45" spans="8:14" x14ac:dyDescent="0.25">
      <c r="H45">
        <f ca="1">ROUND(NORMINV(RAND(),SIMULATION!$G$16,SIMULATION!$C$16),0)</f>
        <v>64</v>
      </c>
      <c r="I45">
        <f ca="1">ROUND(NORMINV(RAND(),SIMULATION!$G$20,SIMULATION!$C$20),0)</f>
        <v>81</v>
      </c>
      <c r="J45" t="str">
        <f t="shared" ca="1" si="2"/>
        <v>Home</v>
      </c>
      <c r="K45" t="str">
        <f ca="1">IF(H45+SIMULATION!$E$16&gt;NEUTRAL!I45,"W","L")</f>
        <v>L</v>
      </c>
      <c r="L45" t="str">
        <f ca="1">IF(I45+SIMULATION!$E$20&gt;NEUTRAL!H45,"W","L")</f>
        <v>W</v>
      </c>
      <c r="M45">
        <f t="shared" ca="1" si="3"/>
        <v>145</v>
      </c>
      <c r="N45" t="str">
        <f ca="1">IF((H45+I45)&gt;SIMULATION!$F$16,"Over","Under")</f>
        <v>Under</v>
      </c>
    </row>
    <row r="46" spans="8:14" x14ac:dyDescent="0.25">
      <c r="H46">
        <f ca="1">ROUND(NORMINV(RAND(),SIMULATION!$G$16,SIMULATION!$C$16),0)</f>
        <v>64</v>
      </c>
      <c r="I46">
        <f ca="1">ROUND(NORMINV(RAND(),SIMULATION!$G$20,SIMULATION!$C$20),0)</f>
        <v>78</v>
      </c>
      <c r="J46" t="str">
        <f t="shared" ca="1" si="2"/>
        <v>Home</v>
      </c>
      <c r="K46" t="str">
        <f ca="1">IF(H46+SIMULATION!$E$16&gt;NEUTRAL!I46,"W","L")</f>
        <v>L</v>
      </c>
      <c r="L46" t="str">
        <f ca="1">IF(I46+SIMULATION!$E$20&gt;NEUTRAL!H46,"W","L")</f>
        <v>W</v>
      </c>
      <c r="M46">
        <f t="shared" ca="1" si="3"/>
        <v>142</v>
      </c>
      <c r="N46" t="str">
        <f ca="1">IF((H46+I46)&gt;SIMULATION!$F$16,"Over","Under")</f>
        <v>Under</v>
      </c>
    </row>
    <row r="47" spans="8:14" x14ac:dyDescent="0.25">
      <c r="H47">
        <f ca="1">ROUND(NORMINV(RAND(),SIMULATION!$G$16,SIMULATION!$C$16),0)</f>
        <v>76</v>
      </c>
      <c r="I47">
        <f ca="1">ROUND(NORMINV(RAND(),SIMULATION!$G$20,SIMULATION!$C$20),0)</f>
        <v>88</v>
      </c>
      <c r="J47" t="str">
        <f t="shared" ca="1" si="2"/>
        <v>Home</v>
      </c>
      <c r="K47" t="str">
        <f ca="1">IF(H47+SIMULATION!$E$16&gt;NEUTRAL!I47,"W","L")</f>
        <v>L</v>
      </c>
      <c r="L47" t="str">
        <f ca="1">IF(I47+SIMULATION!$E$20&gt;NEUTRAL!H47,"W","L")</f>
        <v>W</v>
      </c>
      <c r="M47">
        <f t="shared" ca="1" si="3"/>
        <v>164</v>
      </c>
      <c r="N47" t="str">
        <f ca="1">IF((H47+I47)&gt;SIMULATION!$F$16,"Over","Under")</f>
        <v>Over</v>
      </c>
    </row>
    <row r="48" spans="8:14" x14ac:dyDescent="0.25">
      <c r="H48">
        <f ca="1">ROUND(NORMINV(RAND(),SIMULATION!$G$16,SIMULATION!$C$16),0)</f>
        <v>75</v>
      </c>
      <c r="I48">
        <f ca="1">ROUND(NORMINV(RAND(),SIMULATION!$G$20,SIMULATION!$C$20),0)</f>
        <v>77</v>
      </c>
      <c r="J48" t="str">
        <f t="shared" ca="1" si="2"/>
        <v>Home</v>
      </c>
      <c r="K48" t="str">
        <f ca="1">IF(H48+SIMULATION!$E$16&gt;NEUTRAL!I48,"W","L")</f>
        <v>W</v>
      </c>
      <c r="L48" t="str">
        <f ca="1">IF(I48+SIMULATION!$E$20&gt;NEUTRAL!H48,"W","L")</f>
        <v>L</v>
      </c>
      <c r="M48">
        <f t="shared" ca="1" si="3"/>
        <v>152</v>
      </c>
      <c r="N48" t="str">
        <f ca="1">IF((H48+I48)&gt;SIMULATION!$F$16,"Over","Under")</f>
        <v>Over</v>
      </c>
    </row>
    <row r="49" spans="8:14" x14ac:dyDescent="0.25">
      <c r="H49">
        <f ca="1">ROUND(NORMINV(RAND(),SIMULATION!$G$16,SIMULATION!$C$16),0)</f>
        <v>67</v>
      </c>
      <c r="I49">
        <f ca="1">ROUND(NORMINV(RAND(),SIMULATION!$G$20,SIMULATION!$C$20),0)</f>
        <v>73</v>
      </c>
      <c r="J49" t="str">
        <f t="shared" ca="1" si="2"/>
        <v>Home</v>
      </c>
      <c r="K49" t="str">
        <f ca="1">IF(H49+SIMULATION!$E$16&gt;NEUTRAL!I49,"W","L")</f>
        <v>L</v>
      </c>
      <c r="L49" t="str">
        <f ca="1">IF(I49+SIMULATION!$E$20&gt;NEUTRAL!H49,"W","L")</f>
        <v>W</v>
      </c>
      <c r="M49">
        <f t="shared" ca="1" si="3"/>
        <v>140</v>
      </c>
      <c r="N49" t="str">
        <f ca="1">IF((H49+I49)&gt;SIMULATION!$F$16,"Over","Under")</f>
        <v>Under</v>
      </c>
    </row>
    <row r="50" spans="8:14" x14ac:dyDescent="0.25">
      <c r="H50">
        <f ca="1">ROUND(NORMINV(RAND(),SIMULATION!$G$16,SIMULATION!$C$16),0)</f>
        <v>65</v>
      </c>
      <c r="I50">
        <f ca="1">ROUND(NORMINV(RAND(),SIMULATION!$G$20,SIMULATION!$C$20),0)</f>
        <v>85</v>
      </c>
      <c r="J50" t="str">
        <f t="shared" ca="1" si="2"/>
        <v>Home</v>
      </c>
      <c r="K50" t="str">
        <f ca="1">IF(H50+SIMULATION!$E$16&gt;NEUTRAL!I50,"W","L")</f>
        <v>L</v>
      </c>
      <c r="L50" t="str">
        <f ca="1">IF(I50+SIMULATION!$E$20&gt;NEUTRAL!H50,"W","L")</f>
        <v>W</v>
      </c>
      <c r="M50">
        <f t="shared" ca="1" si="3"/>
        <v>150</v>
      </c>
      <c r="N50" t="str">
        <f ca="1">IF((H50+I50)&gt;SIMULATION!$F$16,"Over","Under")</f>
        <v>Under</v>
      </c>
    </row>
    <row r="51" spans="8:14" x14ac:dyDescent="0.25">
      <c r="H51">
        <f ca="1">ROUND(NORMINV(RAND(),SIMULATION!$G$16,SIMULATION!$C$16),0)</f>
        <v>60</v>
      </c>
      <c r="I51">
        <f ca="1">ROUND(NORMINV(RAND(),SIMULATION!$G$20,SIMULATION!$C$20),0)</f>
        <v>57</v>
      </c>
      <c r="J51" t="str">
        <f t="shared" ca="1" si="2"/>
        <v>Away</v>
      </c>
      <c r="K51" t="str">
        <f ca="1">IF(H51+SIMULATION!$E$16&gt;NEUTRAL!I51,"W","L")</f>
        <v>W</v>
      </c>
      <c r="L51" t="str">
        <f ca="1">IF(I51+SIMULATION!$E$20&gt;NEUTRAL!H51,"W","L")</f>
        <v>L</v>
      </c>
      <c r="M51">
        <f t="shared" ca="1" si="3"/>
        <v>117</v>
      </c>
      <c r="N51" t="str">
        <f ca="1">IF((H51+I51)&gt;SIMULATION!$F$16,"Over","Under")</f>
        <v>Under</v>
      </c>
    </row>
    <row r="52" spans="8:14" x14ac:dyDescent="0.25">
      <c r="H52">
        <f ca="1">ROUND(NORMINV(RAND(),SIMULATION!$G$16,SIMULATION!$C$16),0)</f>
        <v>75</v>
      </c>
      <c r="I52">
        <f ca="1">ROUND(NORMINV(RAND(),SIMULATION!$G$20,SIMULATION!$C$20),0)</f>
        <v>90</v>
      </c>
      <c r="J52" t="str">
        <f t="shared" ca="1" si="2"/>
        <v>Home</v>
      </c>
      <c r="K52" t="str">
        <f ca="1">IF(H52+SIMULATION!$E$16&gt;NEUTRAL!I52,"W","L")</f>
        <v>L</v>
      </c>
      <c r="L52" t="str">
        <f ca="1">IF(I52+SIMULATION!$E$20&gt;NEUTRAL!H52,"W","L")</f>
        <v>W</v>
      </c>
      <c r="M52">
        <f t="shared" ca="1" si="3"/>
        <v>165</v>
      </c>
      <c r="N52" t="str">
        <f ca="1">IF((H52+I52)&gt;SIMULATION!$F$16,"Over","Under")</f>
        <v>Over</v>
      </c>
    </row>
    <row r="53" spans="8:14" x14ac:dyDescent="0.25">
      <c r="H53">
        <f ca="1">ROUND(NORMINV(RAND(),SIMULATION!$G$16,SIMULATION!$C$16),0)</f>
        <v>85</v>
      </c>
      <c r="I53">
        <f ca="1">ROUND(NORMINV(RAND(),SIMULATION!$G$20,SIMULATION!$C$20),0)</f>
        <v>72</v>
      </c>
      <c r="J53" t="str">
        <f t="shared" ca="1" si="2"/>
        <v>Away</v>
      </c>
      <c r="K53" t="str">
        <f ca="1">IF(H53+SIMULATION!$E$16&gt;NEUTRAL!I53,"W","L")</f>
        <v>W</v>
      </c>
      <c r="L53" t="str">
        <f ca="1">IF(I53+SIMULATION!$E$20&gt;NEUTRAL!H53,"W","L")</f>
        <v>L</v>
      </c>
      <c r="M53">
        <f t="shared" ca="1" si="3"/>
        <v>157</v>
      </c>
      <c r="N53" t="str">
        <f ca="1">IF((H53+I53)&gt;SIMULATION!$F$16,"Over","Under")</f>
        <v>Over</v>
      </c>
    </row>
    <row r="54" spans="8:14" x14ac:dyDescent="0.25">
      <c r="H54">
        <f ca="1">ROUND(NORMINV(RAND(),SIMULATION!$G$16,SIMULATION!$C$16),0)</f>
        <v>73</v>
      </c>
      <c r="I54">
        <f ca="1">ROUND(NORMINV(RAND(),SIMULATION!$G$20,SIMULATION!$C$20),0)</f>
        <v>72</v>
      </c>
      <c r="J54" t="str">
        <f t="shared" ca="1" si="2"/>
        <v>Away</v>
      </c>
      <c r="K54" t="str">
        <f ca="1">IF(H54+SIMULATION!$E$16&gt;NEUTRAL!I54,"W","L")</f>
        <v>W</v>
      </c>
      <c r="L54" t="str">
        <f ca="1">IF(I54+SIMULATION!$E$20&gt;NEUTRAL!H54,"W","L")</f>
        <v>L</v>
      </c>
      <c r="M54">
        <f t="shared" ca="1" si="3"/>
        <v>145</v>
      </c>
      <c r="N54" t="str">
        <f ca="1">IF((H54+I54)&gt;SIMULATION!$F$16,"Over","Under")</f>
        <v>Under</v>
      </c>
    </row>
    <row r="55" spans="8:14" x14ac:dyDescent="0.25">
      <c r="H55">
        <f ca="1">ROUND(NORMINV(RAND(),SIMULATION!$G$16,SIMULATION!$C$16),0)</f>
        <v>68</v>
      </c>
      <c r="I55">
        <f ca="1">ROUND(NORMINV(RAND(),SIMULATION!$G$20,SIMULATION!$C$20),0)</f>
        <v>58</v>
      </c>
      <c r="J55" t="str">
        <f t="shared" ca="1" si="2"/>
        <v>Away</v>
      </c>
      <c r="K55" t="str">
        <f ca="1">IF(H55+SIMULATION!$E$16&gt;NEUTRAL!I55,"W","L")</f>
        <v>W</v>
      </c>
      <c r="L55" t="str">
        <f ca="1">IF(I55+SIMULATION!$E$20&gt;NEUTRAL!H55,"W","L")</f>
        <v>L</v>
      </c>
      <c r="M55">
        <f t="shared" ca="1" si="3"/>
        <v>126</v>
      </c>
      <c r="N55" t="str">
        <f ca="1">IF((H55+I55)&gt;SIMULATION!$F$16,"Over","Under")</f>
        <v>Under</v>
      </c>
    </row>
    <row r="56" spans="8:14" x14ac:dyDescent="0.25">
      <c r="H56">
        <f ca="1">ROUND(NORMINV(RAND(),SIMULATION!$G$16,SIMULATION!$C$16),0)</f>
        <v>58</v>
      </c>
      <c r="I56">
        <f ca="1">ROUND(NORMINV(RAND(),SIMULATION!$G$20,SIMULATION!$C$20),0)</f>
        <v>77</v>
      </c>
      <c r="J56" t="str">
        <f t="shared" ca="1" si="2"/>
        <v>Home</v>
      </c>
      <c r="K56" t="str">
        <f ca="1">IF(H56+SIMULATION!$E$16&gt;NEUTRAL!I56,"W","L")</f>
        <v>L</v>
      </c>
      <c r="L56" t="str">
        <f ca="1">IF(I56+SIMULATION!$E$20&gt;NEUTRAL!H56,"W","L")</f>
        <v>W</v>
      </c>
      <c r="M56">
        <f t="shared" ca="1" si="3"/>
        <v>135</v>
      </c>
      <c r="N56" t="str">
        <f ca="1">IF((H56+I56)&gt;SIMULATION!$F$16,"Over","Under")</f>
        <v>Under</v>
      </c>
    </row>
    <row r="57" spans="8:14" x14ac:dyDescent="0.25">
      <c r="H57">
        <f ca="1">ROUND(NORMINV(RAND(),SIMULATION!$G$16,SIMULATION!$C$16),0)</f>
        <v>61</v>
      </c>
      <c r="I57">
        <f ca="1">ROUND(NORMINV(RAND(),SIMULATION!$G$20,SIMULATION!$C$20),0)</f>
        <v>80</v>
      </c>
      <c r="J57" t="str">
        <f t="shared" ca="1" si="2"/>
        <v>Home</v>
      </c>
      <c r="K57" t="str">
        <f ca="1">IF(H57+SIMULATION!$E$16&gt;NEUTRAL!I57,"W","L")</f>
        <v>L</v>
      </c>
      <c r="L57" t="str">
        <f ca="1">IF(I57+SIMULATION!$E$20&gt;NEUTRAL!H57,"W","L")</f>
        <v>W</v>
      </c>
      <c r="M57">
        <f t="shared" ca="1" si="3"/>
        <v>141</v>
      </c>
      <c r="N57" t="str">
        <f ca="1">IF((H57+I57)&gt;SIMULATION!$F$16,"Over","Under")</f>
        <v>Under</v>
      </c>
    </row>
    <row r="58" spans="8:14" x14ac:dyDescent="0.25">
      <c r="H58">
        <f ca="1">ROUND(NORMINV(RAND(),SIMULATION!$G$16,SIMULATION!$C$16),0)</f>
        <v>69</v>
      </c>
      <c r="I58">
        <f ca="1">ROUND(NORMINV(RAND(),SIMULATION!$G$20,SIMULATION!$C$20),0)</f>
        <v>75</v>
      </c>
      <c r="J58" t="str">
        <f t="shared" ca="1" si="2"/>
        <v>Home</v>
      </c>
      <c r="K58" t="str">
        <f ca="1">IF(H58+SIMULATION!$E$16&gt;NEUTRAL!I58,"W","L")</f>
        <v>L</v>
      </c>
      <c r="L58" t="str">
        <f ca="1">IF(I58+SIMULATION!$E$20&gt;NEUTRAL!H58,"W","L")</f>
        <v>W</v>
      </c>
      <c r="M58">
        <f t="shared" ca="1" si="3"/>
        <v>144</v>
      </c>
      <c r="N58" t="str">
        <f ca="1">IF((H58+I58)&gt;SIMULATION!$F$16,"Over","Under")</f>
        <v>Under</v>
      </c>
    </row>
    <row r="59" spans="8:14" x14ac:dyDescent="0.25">
      <c r="H59">
        <f ca="1">ROUND(NORMINV(RAND(),SIMULATION!$G$16,SIMULATION!$C$16),0)</f>
        <v>59</v>
      </c>
      <c r="I59">
        <f ca="1">ROUND(NORMINV(RAND(),SIMULATION!$G$20,SIMULATION!$C$20),0)</f>
        <v>78</v>
      </c>
      <c r="J59" t="str">
        <f t="shared" ca="1" si="2"/>
        <v>Home</v>
      </c>
      <c r="K59" t="str">
        <f ca="1">IF(H59+SIMULATION!$E$16&gt;NEUTRAL!I59,"W","L")</f>
        <v>L</v>
      </c>
      <c r="L59" t="str">
        <f ca="1">IF(I59+SIMULATION!$E$20&gt;NEUTRAL!H59,"W","L")</f>
        <v>W</v>
      </c>
      <c r="M59">
        <f t="shared" ca="1" si="3"/>
        <v>137</v>
      </c>
      <c r="N59" t="str">
        <f ca="1">IF((H59+I59)&gt;SIMULATION!$F$16,"Over","Under")</f>
        <v>Under</v>
      </c>
    </row>
    <row r="60" spans="8:14" x14ac:dyDescent="0.25">
      <c r="H60">
        <f ca="1">ROUND(NORMINV(RAND(),SIMULATION!$G$16,SIMULATION!$C$16),0)</f>
        <v>72</v>
      </c>
      <c r="I60">
        <f ca="1">ROUND(NORMINV(RAND(),SIMULATION!$G$20,SIMULATION!$C$20),0)</f>
        <v>76</v>
      </c>
      <c r="J60" t="str">
        <f t="shared" ca="1" si="2"/>
        <v>Home</v>
      </c>
      <c r="K60" t="str">
        <f ca="1">IF(H60+SIMULATION!$E$16&gt;NEUTRAL!I60,"W","L")</f>
        <v>W</v>
      </c>
      <c r="L60" t="str">
        <f ca="1">IF(I60+SIMULATION!$E$20&gt;NEUTRAL!H60,"W","L")</f>
        <v>L</v>
      </c>
      <c r="M60">
        <f t="shared" ca="1" si="3"/>
        <v>148</v>
      </c>
      <c r="N60" t="str">
        <f ca="1">IF((H60+I60)&gt;SIMULATION!$F$16,"Over","Under")</f>
        <v>Under</v>
      </c>
    </row>
    <row r="61" spans="8:14" x14ac:dyDescent="0.25">
      <c r="H61">
        <f ca="1">ROUND(NORMINV(RAND(),SIMULATION!$G$16,SIMULATION!$C$16),0)</f>
        <v>77</v>
      </c>
      <c r="I61">
        <f ca="1">ROUND(NORMINV(RAND(),SIMULATION!$G$20,SIMULATION!$C$20),0)</f>
        <v>86</v>
      </c>
      <c r="J61" t="str">
        <f t="shared" ca="1" si="2"/>
        <v>Home</v>
      </c>
      <c r="K61" t="str">
        <f ca="1">IF(H61+SIMULATION!$E$16&gt;NEUTRAL!I61,"W","L")</f>
        <v>L</v>
      </c>
      <c r="L61" t="str">
        <f ca="1">IF(I61+SIMULATION!$E$20&gt;NEUTRAL!H61,"W","L")</f>
        <v>W</v>
      </c>
      <c r="M61">
        <f t="shared" ca="1" si="3"/>
        <v>163</v>
      </c>
      <c r="N61" t="str">
        <f ca="1">IF((H61+I61)&gt;SIMULATION!$F$16,"Over","Under")</f>
        <v>Over</v>
      </c>
    </row>
    <row r="62" spans="8:14" x14ac:dyDescent="0.25">
      <c r="H62">
        <f ca="1">ROUND(NORMINV(RAND(),SIMULATION!$G$16,SIMULATION!$C$16),0)</f>
        <v>62</v>
      </c>
      <c r="I62">
        <f ca="1">ROUND(NORMINV(RAND(),SIMULATION!$G$20,SIMULATION!$C$20),0)</f>
        <v>82</v>
      </c>
      <c r="J62" t="str">
        <f t="shared" ca="1" si="2"/>
        <v>Home</v>
      </c>
      <c r="K62" t="str">
        <f ca="1">IF(H62+SIMULATION!$E$16&gt;NEUTRAL!I62,"W","L")</f>
        <v>L</v>
      </c>
      <c r="L62" t="str">
        <f ca="1">IF(I62+SIMULATION!$E$20&gt;NEUTRAL!H62,"W","L")</f>
        <v>W</v>
      </c>
      <c r="M62">
        <f t="shared" ca="1" si="3"/>
        <v>144</v>
      </c>
      <c r="N62" t="str">
        <f ca="1">IF((H62+I62)&gt;SIMULATION!$F$16,"Over","Under")</f>
        <v>Under</v>
      </c>
    </row>
    <row r="63" spans="8:14" x14ac:dyDescent="0.25">
      <c r="H63">
        <f ca="1">ROUND(NORMINV(RAND(),SIMULATION!$G$16,SIMULATION!$C$16),0)</f>
        <v>88</v>
      </c>
      <c r="I63">
        <f ca="1">ROUND(NORMINV(RAND(),SIMULATION!$G$20,SIMULATION!$C$20),0)</f>
        <v>78</v>
      </c>
      <c r="J63" t="str">
        <f t="shared" ca="1" si="2"/>
        <v>Away</v>
      </c>
      <c r="K63" t="str">
        <f ca="1">IF(H63+SIMULATION!$E$16&gt;NEUTRAL!I63,"W","L")</f>
        <v>W</v>
      </c>
      <c r="L63" t="str">
        <f ca="1">IF(I63+SIMULATION!$E$20&gt;NEUTRAL!H63,"W","L")</f>
        <v>L</v>
      </c>
      <c r="M63">
        <f t="shared" ca="1" si="3"/>
        <v>166</v>
      </c>
      <c r="N63" t="str">
        <f ca="1">IF((H63+I63)&gt;SIMULATION!$F$16,"Over","Under")</f>
        <v>Over</v>
      </c>
    </row>
    <row r="64" spans="8:14" x14ac:dyDescent="0.25">
      <c r="H64">
        <f ca="1">ROUND(NORMINV(RAND(),SIMULATION!$G$16,SIMULATION!$C$16),0)</f>
        <v>79</v>
      </c>
      <c r="I64">
        <f ca="1">ROUND(NORMINV(RAND(),SIMULATION!$G$20,SIMULATION!$C$20),0)</f>
        <v>65</v>
      </c>
      <c r="J64" t="str">
        <f t="shared" ca="1" si="2"/>
        <v>Away</v>
      </c>
      <c r="K64" t="str">
        <f ca="1">IF(H64+SIMULATION!$E$16&gt;NEUTRAL!I64,"W","L")</f>
        <v>W</v>
      </c>
      <c r="L64" t="str">
        <f ca="1">IF(I64+SIMULATION!$E$20&gt;NEUTRAL!H64,"W","L")</f>
        <v>L</v>
      </c>
      <c r="M64">
        <f t="shared" ca="1" si="3"/>
        <v>144</v>
      </c>
      <c r="N64" t="str">
        <f ca="1">IF((H64+I64)&gt;SIMULATION!$F$16,"Over","Under")</f>
        <v>Under</v>
      </c>
    </row>
    <row r="65" spans="8:14" x14ac:dyDescent="0.25">
      <c r="H65">
        <f ca="1">ROUND(NORMINV(RAND(),SIMULATION!$G$16,SIMULATION!$C$16),0)</f>
        <v>63</v>
      </c>
      <c r="I65">
        <f ca="1">ROUND(NORMINV(RAND(),SIMULATION!$G$20,SIMULATION!$C$20),0)</f>
        <v>72</v>
      </c>
      <c r="J65" t="str">
        <f t="shared" ca="1" si="2"/>
        <v>Home</v>
      </c>
      <c r="K65" t="str">
        <f ca="1">IF(H65+SIMULATION!$E$16&gt;NEUTRAL!I65,"W","L")</f>
        <v>L</v>
      </c>
      <c r="L65" t="str">
        <f ca="1">IF(I65+SIMULATION!$E$20&gt;NEUTRAL!H65,"W","L")</f>
        <v>W</v>
      </c>
      <c r="M65">
        <f t="shared" ca="1" si="3"/>
        <v>135</v>
      </c>
      <c r="N65" t="str">
        <f ca="1">IF((H65+I65)&gt;SIMULATION!$F$16,"Over","Under")</f>
        <v>Under</v>
      </c>
    </row>
    <row r="66" spans="8:14" x14ac:dyDescent="0.25">
      <c r="H66">
        <f ca="1">ROUND(NORMINV(RAND(),SIMULATION!$G$16,SIMULATION!$C$16),0)</f>
        <v>88</v>
      </c>
      <c r="I66">
        <f ca="1">ROUND(NORMINV(RAND(),SIMULATION!$G$20,SIMULATION!$C$20),0)</f>
        <v>61</v>
      </c>
      <c r="J66" t="str">
        <f t="shared" ca="1" si="2"/>
        <v>Away</v>
      </c>
      <c r="K66" t="str">
        <f ca="1">IF(H66+SIMULATION!$E$16&gt;NEUTRAL!I66,"W","L")</f>
        <v>W</v>
      </c>
      <c r="L66" t="str">
        <f ca="1">IF(I66+SIMULATION!$E$20&gt;NEUTRAL!H66,"W","L")</f>
        <v>L</v>
      </c>
      <c r="M66">
        <f t="shared" ca="1" si="3"/>
        <v>149</v>
      </c>
      <c r="N66" t="str">
        <f ca="1">IF((H66+I66)&gt;SIMULATION!$F$16,"Over","Under")</f>
        <v>Under</v>
      </c>
    </row>
    <row r="67" spans="8:14" x14ac:dyDescent="0.25">
      <c r="H67">
        <f ca="1">ROUND(NORMINV(RAND(),SIMULATION!$G$16,SIMULATION!$C$16),0)</f>
        <v>84</v>
      </c>
      <c r="I67">
        <f ca="1">ROUND(NORMINV(RAND(),SIMULATION!$G$20,SIMULATION!$C$20),0)</f>
        <v>84</v>
      </c>
      <c r="J67" t="str">
        <f t="shared" ca="1" si="2"/>
        <v>OT</v>
      </c>
      <c r="K67" t="str">
        <f ca="1">IF(H67+SIMULATION!$E$16&gt;NEUTRAL!I67,"W","L")</f>
        <v>W</v>
      </c>
      <c r="L67" t="str">
        <f ca="1">IF(I67+SIMULATION!$E$20&gt;NEUTRAL!H67,"W","L")</f>
        <v>L</v>
      </c>
      <c r="M67">
        <f t="shared" ca="1" si="3"/>
        <v>168</v>
      </c>
      <c r="N67" t="str">
        <f ca="1">IF((H67+I67)&gt;SIMULATION!$F$16,"Over","Under")</f>
        <v>Over</v>
      </c>
    </row>
    <row r="68" spans="8:14" x14ac:dyDescent="0.25">
      <c r="H68">
        <f ca="1">ROUND(NORMINV(RAND(),SIMULATION!$G$16,SIMULATION!$C$16),0)</f>
        <v>78</v>
      </c>
      <c r="I68">
        <f ca="1">ROUND(NORMINV(RAND(),SIMULATION!$G$20,SIMULATION!$C$20),0)</f>
        <v>75</v>
      </c>
      <c r="J68" t="str">
        <f t="shared" ca="1" si="2"/>
        <v>Away</v>
      </c>
      <c r="K68" t="str">
        <f ca="1">IF(H68+SIMULATION!$E$16&gt;NEUTRAL!I68,"W","L")</f>
        <v>W</v>
      </c>
      <c r="L68" t="str">
        <f ca="1">IF(I68+SIMULATION!$E$20&gt;NEUTRAL!H68,"W","L")</f>
        <v>L</v>
      </c>
      <c r="M68">
        <f t="shared" ca="1" si="3"/>
        <v>153</v>
      </c>
      <c r="N68" t="str">
        <f ca="1">IF((H68+I68)&gt;SIMULATION!$F$16,"Over","Under")</f>
        <v>Over</v>
      </c>
    </row>
    <row r="69" spans="8:14" x14ac:dyDescent="0.25">
      <c r="H69">
        <f ca="1">ROUND(NORMINV(RAND(),SIMULATION!$G$16,SIMULATION!$C$16),0)</f>
        <v>77</v>
      </c>
      <c r="I69">
        <f ca="1">ROUND(NORMINV(RAND(),SIMULATION!$G$20,SIMULATION!$C$20),0)</f>
        <v>66</v>
      </c>
      <c r="J69" t="str">
        <f t="shared" ca="1" si="2"/>
        <v>Away</v>
      </c>
      <c r="K69" t="str">
        <f ca="1">IF(H69+SIMULATION!$E$16&gt;NEUTRAL!I69,"W","L")</f>
        <v>W</v>
      </c>
      <c r="L69" t="str">
        <f ca="1">IF(I69+SIMULATION!$E$20&gt;NEUTRAL!H69,"W","L")</f>
        <v>L</v>
      </c>
      <c r="M69">
        <f t="shared" ca="1" si="3"/>
        <v>143</v>
      </c>
      <c r="N69" t="str">
        <f ca="1">IF((H69+I69)&gt;SIMULATION!$F$16,"Over","Under")</f>
        <v>Under</v>
      </c>
    </row>
    <row r="70" spans="8:14" x14ac:dyDescent="0.25">
      <c r="H70">
        <f ca="1">ROUND(NORMINV(RAND(),SIMULATION!$G$16,SIMULATION!$C$16),0)</f>
        <v>78</v>
      </c>
      <c r="I70">
        <f ca="1">ROUND(NORMINV(RAND(),SIMULATION!$G$20,SIMULATION!$C$20),0)</f>
        <v>75</v>
      </c>
      <c r="J70" t="str">
        <f t="shared" ca="1" si="2"/>
        <v>Away</v>
      </c>
      <c r="K70" t="str">
        <f ca="1">IF(H70+SIMULATION!$E$16&gt;NEUTRAL!I70,"W","L")</f>
        <v>W</v>
      </c>
      <c r="L70" t="str">
        <f ca="1">IF(I70+SIMULATION!$E$20&gt;NEUTRAL!H70,"W","L")</f>
        <v>L</v>
      </c>
      <c r="M70">
        <f t="shared" ca="1" si="3"/>
        <v>153</v>
      </c>
      <c r="N70" t="str">
        <f ca="1">IF((H70+I70)&gt;SIMULATION!$F$16,"Over","Under")</f>
        <v>Over</v>
      </c>
    </row>
    <row r="71" spans="8:14" x14ac:dyDescent="0.25">
      <c r="H71">
        <f ca="1">ROUND(NORMINV(RAND(),SIMULATION!$G$16,SIMULATION!$C$16),0)</f>
        <v>66</v>
      </c>
      <c r="I71">
        <f ca="1">ROUND(NORMINV(RAND(),SIMULATION!$G$20,SIMULATION!$C$20),0)</f>
        <v>76</v>
      </c>
      <c r="J71" t="str">
        <f t="shared" ca="1" si="2"/>
        <v>Home</v>
      </c>
      <c r="K71" t="str">
        <f ca="1">IF(H71+SIMULATION!$E$16&gt;NEUTRAL!I71,"W","L")</f>
        <v>L</v>
      </c>
      <c r="L71" t="str">
        <f ca="1">IF(I71+SIMULATION!$E$20&gt;NEUTRAL!H71,"W","L")</f>
        <v>W</v>
      </c>
      <c r="M71">
        <f t="shared" ca="1" si="3"/>
        <v>142</v>
      </c>
      <c r="N71" t="str">
        <f ca="1">IF((H71+I71)&gt;SIMULATION!$F$16,"Over","Under")</f>
        <v>Under</v>
      </c>
    </row>
    <row r="72" spans="8:14" x14ac:dyDescent="0.25">
      <c r="H72">
        <f ca="1">ROUND(NORMINV(RAND(),SIMULATION!$G$16,SIMULATION!$C$16),0)</f>
        <v>56</v>
      </c>
      <c r="I72">
        <f ca="1">ROUND(NORMINV(RAND(),SIMULATION!$G$20,SIMULATION!$C$20),0)</f>
        <v>78</v>
      </c>
      <c r="J72" t="str">
        <f t="shared" ca="1" si="2"/>
        <v>Home</v>
      </c>
      <c r="K72" t="str">
        <f ca="1">IF(H72+SIMULATION!$E$16&gt;NEUTRAL!I72,"W","L")</f>
        <v>L</v>
      </c>
      <c r="L72" t="str">
        <f ca="1">IF(I72+SIMULATION!$E$20&gt;NEUTRAL!H72,"W","L")</f>
        <v>W</v>
      </c>
      <c r="M72">
        <f t="shared" ca="1" si="3"/>
        <v>134</v>
      </c>
      <c r="N72" t="str">
        <f ca="1">IF((H72+I72)&gt;SIMULATION!$F$16,"Over","Under")</f>
        <v>Under</v>
      </c>
    </row>
    <row r="73" spans="8:14" x14ac:dyDescent="0.25">
      <c r="H73">
        <f ca="1">ROUND(NORMINV(RAND(),SIMULATION!$G$16,SIMULATION!$C$16),0)</f>
        <v>75</v>
      </c>
      <c r="I73">
        <f ca="1">ROUND(NORMINV(RAND(),SIMULATION!$G$20,SIMULATION!$C$20),0)</f>
        <v>77</v>
      </c>
      <c r="J73" t="str">
        <f t="shared" ca="1" si="2"/>
        <v>Home</v>
      </c>
      <c r="K73" t="str">
        <f ca="1">IF(H73+SIMULATION!$E$16&gt;NEUTRAL!I73,"W","L")</f>
        <v>W</v>
      </c>
      <c r="L73" t="str">
        <f ca="1">IF(I73+SIMULATION!$E$20&gt;NEUTRAL!H73,"W","L")</f>
        <v>L</v>
      </c>
      <c r="M73">
        <f t="shared" ca="1" si="3"/>
        <v>152</v>
      </c>
      <c r="N73" t="str">
        <f ca="1">IF((H73+I73)&gt;SIMULATION!$F$16,"Over","Under")</f>
        <v>Over</v>
      </c>
    </row>
    <row r="74" spans="8:14" x14ac:dyDescent="0.25">
      <c r="H74">
        <f ca="1">ROUND(NORMINV(RAND(),SIMULATION!$G$16,SIMULATION!$C$16),0)</f>
        <v>74</v>
      </c>
      <c r="I74">
        <f ca="1">ROUND(NORMINV(RAND(),SIMULATION!$G$20,SIMULATION!$C$20),0)</f>
        <v>105</v>
      </c>
      <c r="J74" t="str">
        <f t="shared" ca="1" si="2"/>
        <v>Home</v>
      </c>
      <c r="K74" t="str">
        <f ca="1">IF(H74+SIMULATION!$E$16&gt;NEUTRAL!I74,"W","L")</f>
        <v>L</v>
      </c>
      <c r="L74" t="str">
        <f ca="1">IF(I74+SIMULATION!$E$20&gt;NEUTRAL!H74,"W","L")</f>
        <v>W</v>
      </c>
      <c r="M74">
        <f t="shared" ca="1" si="3"/>
        <v>179</v>
      </c>
      <c r="N74" t="str">
        <f ca="1">IF((H74+I74)&gt;SIMULATION!$F$16,"Over","Under")</f>
        <v>Over</v>
      </c>
    </row>
    <row r="75" spans="8:14" x14ac:dyDescent="0.25">
      <c r="H75">
        <f ca="1">ROUND(NORMINV(RAND(),SIMULATION!$G$16,SIMULATION!$C$16),0)</f>
        <v>54</v>
      </c>
      <c r="I75">
        <f ca="1">ROUND(NORMINV(RAND(),SIMULATION!$G$20,SIMULATION!$C$20),0)</f>
        <v>68</v>
      </c>
      <c r="J75" t="str">
        <f t="shared" ca="1" si="2"/>
        <v>Home</v>
      </c>
      <c r="K75" t="str">
        <f ca="1">IF(H75+SIMULATION!$E$16&gt;NEUTRAL!I75,"W","L")</f>
        <v>L</v>
      </c>
      <c r="L75" t="str">
        <f ca="1">IF(I75+SIMULATION!$E$20&gt;NEUTRAL!H75,"W","L")</f>
        <v>W</v>
      </c>
      <c r="M75">
        <f t="shared" ca="1" si="3"/>
        <v>122</v>
      </c>
      <c r="N75" t="str">
        <f ca="1">IF((H75+I75)&gt;SIMULATION!$F$16,"Over","Under")</f>
        <v>Under</v>
      </c>
    </row>
    <row r="76" spans="8:14" x14ac:dyDescent="0.25">
      <c r="H76">
        <f ca="1">ROUND(NORMINV(RAND(),SIMULATION!$G$16,SIMULATION!$C$16),0)</f>
        <v>75</v>
      </c>
      <c r="I76">
        <f ca="1">ROUND(NORMINV(RAND(),SIMULATION!$G$20,SIMULATION!$C$20),0)</f>
        <v>88</v>
      </c>
      <c r="J76" t="str">
        <f t="shared" ca="1" si="2"/>
        <v>Home</v>
      </c>
      <c r="K76" t="str">
        <f ca="1">IF(H76+SIMULATION!$E$16&gt;NEUTRAL!I76,"W","L")</f>
        <v>L</v>
      </c>
      <c r="L76" t="str">
        <f ca="1">IF(I76+SIMULATION!$E$20&gt;NEUTRAL!H76,"W","L")</f>
        <v>W</v>
      </c>
      <c r="M76">
        <f t="shared" ca="1" si="3"/>
        <v>163</v>
      </c>
      <c r="N76" t="str">
        <f ca="1">IF((H76+I76)&gt;SIMULATION!$F$16,"Over","Under")</f>
        <v>Over</v>
      </c>
    </row>
    <row r="77" spans="8:14" x14ac:dyDescent="0.25">
      <c r="H77">
        <f ca="1">ROUND(NORMINV(RAND(),SIMULATION!$G$16,SIMULATION!$C$16),0)</f>
        <v>70</v>
      </c>
      <c r="I77">
        <f ca="1">ROUND(NORMINV(RAND(),SIMULATION!$G$20,SIMULATION!$C$20),0)</f>
        <v>76</v>
      </c>
      <c r="J77" t="str">
        <f t="shared" ca="1" si="2"/>
        <v>Home</v>
      </c>
      <c r="K77" t="str">
        <f ca="1">IF(H77+SIMULATION!$E$16&gt;NEUTRAL!I77,"W","L")</f>
        <v>L</v>
      </c>
      <c r="L77" t="str">
        <f ca="1">IF(I77+SIMULATION!$E$20&gt;NEUTRAL!H77,"W","L")</f>
        <v>W</v>
      </c>
      <c r="M77">
        <f t="shared" ca="1" si="3"/>
        <v>146</v>
      </c>
      <c r="N77" t="str">
        <f ca="1">IF((H77+I77)&gt;SIMULATION!$F$16,"Over","Under")</f>
        <v>Under</v>
      </c>
    </row>
    <row r="78" spans="8:14" x14ac:dyDescent="0.25">
      <c r="H78">
        <f ca="1">ROUND(NORMINV(RAND(),SIMULATION!$G$16,SIMULATION!$C$16),0)</f>
        <v>101</v>
      </c>
      <c r="I78">
        <f ca="1">ROUND(NORMINV(RAND(),SIMULATION!$G$20,SIMULATION!$C$20),0)</f>
        <v>89</v>
      </c>
      <c r="J78" t="str">
        <f t="shared" ca="1" si="2"/>
        <v>Away</v>
      </c>
      <c r="K78" t="str">
        <f ca="1">IF(H78+SIMULATION!$E$16&gt;NEUTRAL!I78,"W","L")</f>
        <v>W</v>
      </c>
      <c r="L78" t="str">
        <f ca="1">IF(I78+SIMULATION!$E$20&gt;NEUTRAL!H78,"W","L")</f>
        <v>L</v>
      </c>
      <c r="M78">
        <f t="shared" ca="1" si="3"/>
        <v>190</v>
      </c>
      <c r="N78" t="str">
        <f ca="1">IF((H78+I78)&gt;SIMULATION!$F$16,"Over","Under")</f>
        <v>Over</v>
      </c>
    </row>
    <row r="79" spans="8:14" x14ac:dyDescent="0.25">
      <c r="H79">
        <f ca="1">ROUND(NORMINV(RAND(),SIMULATION!$G$16,SIMULATION!$C$16),0)</f>
        <v>57</v>
      </c>
      <c r="I79">
        <f ca="1">ROUND(NORMINV(RAND(),SIMULATION!$G$20,SIMULATION!$C$20),0)</f>
        <v>62</v>
      </c>
      <c r="J79" t="str">
        <f t="shared" ca="1" si="2"/>
        <v>Home</v>
      </c>
      <c r="K79" t="str">
        <f ca="1">IF(H79+SIMULATION!$E$16&gt;NEUTRAL!I79,"W","L")</f>
        <v>L</v>
      </c>
      <c r="L79" t="str">
        <f ca="1">IF(I79+SIMULATION!$E$20&gt;NEUTRAL!H79,"W","L")</f>
        <v>W</v>
      </c>
      <c r="M79">
        <f t="shared" ca="1" si="3"/>
        <v>119</v>
      </c>
      <c r="N79" t="str">
        <f ca="1">IF((H79+I79)&gt;SIMULATION!$F$16,"Over","Under")</f>
        <v>Under</v>
      </c>
    </row>
    <row r="80" spans="8:14" x14ac:dyDescent="0.25">
      <c r="H80">
        <f ca="1">ROUND(NORMINV(RAND(),SIMULATION!$G$16,SIMULATION!$C$16),0)</f>
        <v>77</v>
      </c>
      <c r="I80">
        <f ca="1">ROUND(NORMINV(RAND(),SIMULATION!$G$20,SIMULATION!$C$20),0)</f>
        <v>78</v>
      </c>
      <c r="J80" t="str">
        <f t="shared" ca="1" si="2"/>
        <v>Home</v>
      </c>
      <c r="K80" t="str">
        <f ca="1">IF(H80+SIMULATION!$E$16&gt;NEUTRAL!I80,"W","L")</f>
        <v>W</v>
      </c>
      <c r="L80" t="str">
        <f ca="1">IF(I80+SIMULATION!$E$20&gt;NEUTRAL!H80,"W","L")</f>
        <v>L</v>
      </c>
      <c r="M80">
        <f t="shared" ca="1" si="3"/>
        <v>155</v>
      </c>
      <c r="N80" t="str">
        <f ca="1">IF((H80+I80)&gt;SIMULATION!$F$16,"Over","Under")</f>
        <v>Over</v>
      </c>
    </row>
    <row r="81" spans="8:14" x14ac:dyDescent="0.25">
      <c r="H81">
        <f ca="1">ROUND(NORMINV(RAND(),SIMULATION!$G$16,SIMULATION!$C$16),0)</f>
        <v>84</v>
      </c>
      <c r="I81">
        <f ca="1">ROUND(NORMINV(RAND(),SIMULATION!$G$20,SIMULATION!$C$20),0)</f>
        <v>78</v>
      </c>
      <c r="J81" t="str">
        <f t="shared" ca="1" si="2"/>
        <v>Away</v>
      </c>
      <c r="K81" t="str">
        <f ca="1">IF(H81+SIMULATION!$E$16&gt;NEUTRAL!I81,"W","L")</f>
        <v>W</v>
      </c>
      <c r="L81" t="str">
        <f ca="1">IF(I81+SIMULATION!$E$20&gt;NEUTRAL!H81,"W","L")</f>
        <v>L</v>
      </c>
      <c r="M81">
        <f t="shared" ca="1" si="3"/>
        <v>162</v>
      </c>
      <c r="N81" t="str">
        <f ca="1">IF((H81+I81)&gt;SIMULATION!$F$16,"Over","Under")</f>
        <v>Over</v>
      </c>
    </row>
    <row r="82" spans="8:14" x14ac:dyDescent="0.25">
      <c r="H82">
        <f ca="1">ROUND(NORMINV(RAND(),SIMULATION!$G$16,SIMULATION!$C$16),0)</f>
        <v>71</v>
      </c>
      <c r="I82">
        <f ca="1">ROUND(NORMINV(RAND(),SIMULATION!$G$20,SIMULATION!$C$20),0)</f>
        <v>72</v>
      </c>
      <c r="J82" t="str">
        <f t="shared" ca="1" si="2"/>
        <v>Home</v>
      </c>
      <c r="K82" t="str">
        <f ca="1">IF(H82+SIMULATION!$E$16&gt;NEUTRAL!I82,"W","L")</f>
        <v>W</v>
      </c>
      <c r="L82" t="str">
        <f ca="1">IF(I82+SIMULATION!$E$20&gt;NEUTRAL!H82,"W","L")</f>
        <v>L</v>
      </c>
      <c r="M82">
        <f t="shared" ca="1" si="3"/>
        <v>143</v>
      </c>
      <c r="N82" t="str">
        <f ca="1">IF((H82+I82)&gt;SIMULATION!$F$16,"Over","Under")</f>
        <v>Under</v>
      </c>
    </row>
    <row r="83" spans="8:14" x14ac:dyDescent="0.25">
      <c r="H83">
        <f ca="1">ROUND(NORMINV(RAND(),SIMULATION!$G$16,SIMULATION!$C$16),0)</f>
        <v>78</v>
      </c>
      <c r="I83">
        <f ca="1">ROUND(NORMINV(RAND(),SIMULATION!$G$20,SIMULATION!$C$20),0)</f>
        <v>51</v>
      </c>
      <c r="J83" t="str">
        <f t="shared" ca="1" si="2"/>
        <v>Away</v>
      </c>
      <c r="K83" t="str">
        <f ca="1">IF(H83+SIMULATION!$E$16&gt;NEUTRAL!I83,"W","L")</f>
        <v>W</v>
      </c>
      <c r="L83" t="str">
        <f ca="1">IF(I83+SIMULATION!$E$20&gt;NEUTRAL!H83,"W","L")</f>
        <v>L</v>
      </c>
      <c r="M83">
        <f t="shared" ca="1" si="3"/>
        <v>129</v>
      </c>
      <c r="N83" t="str">
        <f ca="1">IF((H83+I83)&gt;SIMULATION!$F$16,"Over","Under")</f>
        <v>Under</v>
      </c>
    </row>
    <row r="84" spans="8:14" x14ac:dyDescent="0.25">
      <c r="H84">
        <f ca="1">ROUND(NORMINV(RAND(),SIMULATION!$G$16,SIMULATION!$C$16),0)</f>
        <v>73</v>
      </c>
      <c r="I84">
        <f ca="1">ROUND(NORMINV(RAND(),SIMULATION!$G$20,SIMULATION!$C$20),0)</f>
        <v>73</v>
      </c>
      <c r="J84" t="str">
        <f t="shared" ca="1" si="2"/>
        <v>OT</v>
      </c>
      <c r="K84" t="str">
        <f ca="1">IF(H84+SIMULATION!$E$16&gt;NEUTRAL!I84,"W","L")</f>
        <v>W</v>
      </c>
      <c r="L84" t="str">
        <f ca="1">IF(I84+SIMULATION!$E$20&gt;NEUTRAL!H84,"W","L")</f>
        <v>L</v>
      </c>
      <c r="M84">
        <f t="shared" ca="1" si="3"/>
        <v>146</v>
      </c>
      <c r="N84" t="str">
        <f ca="1">IF((H84+I84)&gt;SIMULATION!$F$16,"Over","Under")</f>
        <v>Under</v>
      </c>
    </row>
    <row r="85" spans="8:14" x14ac:dyDescent="0.25">
      <c r="H85">
        <f ca="1">ROUND(NORMINV(RAND(),SIMULATION!$G$16,SIMULATION!$C$16),0)</f>
        <v>67</v>
      </c>
      <c r="I85">
        <f ca="1">ROUND(NORMINV(RAND(),SIMULATION!$G$20,SIMULATION!$C$20),0)</f>
        <v>77</v>
      </c>
      <c r="J85" t="str">
        <f t="shared" ca="1" si="2"/>
        <v>Home</v>
      </c>
      <c r="K85" t="str">
        <f ca="1">IF(H85+SIMULATION!$E$16&gt;NEUTRAL!I85,"W","L")</f>
        <v>L</v>
      </c>
      <c r="L85" t="str">
        <f ca="1">IF(I85+SIMULATION!$E$20&gt;NEUTRAL!H85,"W","L")</f>
        <v>W</v>
      </c>
      <c r="M85">
        <f t="shared" ca="1" si="3"/>
        <v>144</v>
      </c>
      <c r="N85" t="str">
        <f ca="1">IF((H85+I85)&gt;SIMULATION!$F$16,"Over","Under")</f>
        <v>Under</v>
      </c>
    </row>
    <row r="86" spans="8:14" x14ac:dyDescent="0.25">
      <c r="H86">
        <f ca="1">ROUND(NORMINV(RAND(),SIMULATION!$G$16,SIMULATION!$C$16),0)</f>
        <v>62</v>
      </c>
      <c r="I86">
        <f ca="1">ROUND(NORMINV(RAND(),SIMULATION!$G$20,SIMULATION!$C$20),0)</f>
        <v>74</v>
      </c>
      <c r="J86" t="str">
        <f t="shared" ca="1" si="2"/>
        <v>Home</v>
      </c>
      <c r="K86" t="str">
        <f ca="1">IF(H86+SIMULATION!$E$16&gt;NEUTRAL!I86,"W","L")</f>
        <v>L</v>
      </c>
      <c r="L86" t="str">
        <f ca="1">IF(I86+SIMULATION!$E$20&gt;NEUTRAL!H86,"W","L")</f>
        <v>W</v>
      </c>
      <c r="M86">
        <f t="shared" ca="1" si="3"/>
        <v>136</v>
      </c>
      <c r="N86" t="str">
        <f ca="1">IF((H86+I86)&gt;SIMULATION!$F$16,"Over","Under")</f>
        <v>Under</v>
      </c>
    </row>
    <row r="87" spans="8:14" x14ac:dyDescent="0.25">
      <c r="H87">
        <f ca="1">ROUND(NORMINV(RAND(),SIMULATION!$G$16,SIMULATION!$C$16),0)</f>
        <v>65</v>
      </c>
      <c r="I87">
        <f ca="1">ROUND(NORMINV(RAND(),SIMULATION!$G$20,SIMULATION!$C$20),0)</f>
        <v>83</v>
      </c>
      <c r="J87" t="str">
        <f t="shared" ca="1" si="2"/>
        <v>Home</v>
      </c>
      <c r="K87" t="str">
        <f ca="1">IF(H87+SIMULATION!$E$16&gt;NEUTRAL!I87,"W","L")</f>
        <v>L</v>
      </c>
      <c r="L87" t="str">
        <f ca="1">IF(I87+SIMULATION!$E$20&gt;NEUTRAL!H87,"W","L")</f>
        <v>W</v>
      </c>
      <c r="M87">
        <f t="shared" ca="1" si="3"/>
        <v>148</v>
      </c>
      <c r="N87" t="str">
        <f ca="1">IF((H87+I87)&gt;SIMULATION!$F$16,"Over","Under")</f>
        <v>Under</v>
      </c>
    </row>
    <row r="88" spans="8:14" x14ac:dyDescent="0.25">
      <c r="H88">
        <f ca="1">ROUND(NORMINV(RAND(),SIMULATION!$G$16,SIMULATION!$C$16),0)</f>
        <v>80</v>
      </c>
      <c r="I88">
        <f ca="1">ROUND(NORMINV(RAND(),SIMULATION!$G$20,SIMULATION!$C$20),0)</f>
        <v>65</v>
      </c>
      <c r="J88" t="str">
        <f t="shared" ca="1" si="2"/>
        <v>Away</v>
      </c>
      <c r="K88" t="str">
        <f ca="1">IF(H88+SIMULATION!$E$16&gt;NEUTRAL!I88,"W","L")</f>
        <v>W</v>
      </c>
      <c r="L88" t="str">
        <f ca="1">IF(I88+SIMULATION!$E$20&gt;NEUTRAL!H88,"W","L")</f>
        <v>L</v>
      </c>
      <c r="M88">
        <f t="shared" ca="1" si="3"/>
        <v>145</v>
      </c>
      <c r="N88" t="str">
        <f ca="1">IF((H88+I88)&gt;SIMULATION!$F$16,"Over","Under")</f>
        <v>Under</v>
      </c>
    </row>
    <row r="89" spans="8:14" x14ac:dyDescent="0.25">
      <c r="H89">
        <f ca="1">ROUND(NORMINV(RAND(),SIMULATION!$G$16,SIMULATION!$C$16),0)</f>
        <v>91</v>
      </c>
      <c r="I89">
        <f ca="1">ROUND(NORMINV(RAND(),SIMULATION!$G$20,SIMULATION!$C$20),0)</f>
        <v>52</v>
      </c>
      <c r="J89" t="str">
        <f t="shared" ca="1" si="2"/>
        <v>Away</v>
      </c>
      <c r="K89" t="str">
        <f ca="1">IF(H89+SIMULATION!$E$16&gt;NEUTRAL!I89,"W","L")</f>
        <v>W</v>
      </c>
      <c r="L89" t="str">
        <f ca="1">IF(I89+SIMULATION!$E$20&gt;NEUTRAL!H89,"W","L")</f>
        <v>L</v>
      </c>
      <c r="M89">
        <f t="shared" ca="1" si="3"/>
        <v>143</v>
      </c>
      <c r="N89" t="str">
        <f ca="1">IF((H89+I89)&gt;SIMULATION!$F$16,"Over","Under")</f>
        <v>Under</v>
      </c>
    </row>
    <row r="90" spans="8:14" x14ac:dyDescent="0.25">
      <c r="H90">
        <f ca="1">ROUND(NORMINV(RAND(),SIMULATION!$G$16,SIMULATION!$C$16),0)</f>
        <v>68</v>
      </c>
      <c r="I90">
        <f ca="1">ROUND(NORMINV(RAND(),SIMULATION!$G$20,SIMULATION!$C$20),0)</f>
        <v>69</v>
      </c>
      <c r="J90" t="str">
        <f t="shared" ca="1" si="2"/>
        <v>Home</v>
      </c>
      <c r="K90" t="str">
        <f ca="1">IF(H90+SIMULATION!$E$16&gt;NEUTRAL!I90,"W","L")</f>
        <v>W</v>
      </c>
      <c r="L90" t="str">
        <f ca="1">IF(I90+SIMULATION!$E$20&gt;NEUTRAL!H90,"W","L")</f>
        <v>L</v>
      </c>
      <c r="M90">
        <f t="shared" ca="1" si="3"/>
        <v>137</v>
      </c>
      <c r="N90" t="str">
        <f ca="1">IF((H90+I90)&gt;SIMULATION!$F$16,"Over","Under")</f>
        <v>Under</v>
      </c>
    </row>
    <row r="91" spans="8:14" x14ac:dyDescent="0.25">
      <c r="H91">
        <f ca="1">ROUND(NORMINV(RAND(),SIMULATION!$G$16,SIMULATION!$C$16),0)</f>
        <v>77</v>
      </c>
      <c r="I91">
        <f ca="1">ROUND(NORMINV(RAND(),SIMULATION!$G$20,SIMULATION!$C$20),0)</f>
        <v>79</v>
      </c>
      <c r="J91" t="str">
        <f t="shared" ref="J91:J154" ca="1" si="4">IF(H91=I91,"OT",IF(H91&gt;I91,"Away","Home"))</f>
        <v>Home</v>
      </c>
      <c r="K91" t="str">
        <f ca="1">IF(H91+SIMULATION!$E$16&gt;NEUTRAL!I91,"W","L")</f>
        <v>W</v>
      </c>
      <c r="L91" t="str">
        <f ca="1">IF(I91+SIMULATION!$E$20&gt;NEUTRAL!H91,"W","L")</f>
        <v>L</v>
      </c>
      <c r="M91">
        <f t="shared" ref="M91:M154" ca="1" si="5">H91+I91</f>
        <v>156</v>
      </c>
      <c r="N91" t="str">
        <f ca="1">IF((H91+I91)&gt;SIMULATION!$F$16,"Over","Under")</f>
        <v>Over</v>
      </c>
    </row>
    <row r="92" spans="8:14" x14ac:dyDescent="0.25">
      <c r="H92">
        <f ca="1">ROUND(NORMINV(RAND(),SIMULATION!$G$16,SIMULATION!$C$16),0)</f>
        <v>87</v>
      </c>
      <c r="I92">
        <f ca="1">ROUND(NORMINV(RAND(),SIMULATION!$G$20,SIMULATION!$C$20),0)</f>
        <v>87</v>
      </c>
      <c r="J92" t="str">
        <f t="shared" ca="1" si="4"/>
        <v>OT</v>
      </c>
      <c r="K92" t="str">
        <f ca="1">IF(H92+SIMULATION!$E$16&gt;NEUTRAL!I92,"W","L")</f>
        <v>W</v>
      </c>
      <c r="L92" t="str">
        <f ca="1">IF(I92+SIMULATION!$E$20&gt;NEUTRAL!H92,"W","L")</f>
        <v>L</v>
      </c>
      <c r="M92">
        <f t="shared" ca="1" si="5"/>
        <v>174</v>
      </c>
      <c r="N92" t="str">
        <f ca="1">IF((H92+I92)&gt;SIMULATION!$F$16,"Over","Under")</f>
        <v>Over</v>
      </c>
    </row>
    <row r="93" spans="8:14" x14ac:dyDescent="0.25">
      <c r="H93">
        <f ca="1">ROUND(NORMINV(RAND(),SIMULATION!$G$16,SIMULATION!$C$16),0)</f>
        <v>85</v>
      </c>
      <c r="I93">
        <f ca="1">ROUND(NORMINV(RAND(),SIMULATION!$G$20,SIMULATION!$C$20),0)</f>
        <v>76</v>
      </c>
      <c r="J93" t="str">
        <f t="shared" ca="1" si="4"/>
        <v>Away</v>
      </c>
      <c r="K93" t="str">
        <f ca="1">IF(H93+SIMULATION!$E$16&gt;NEUTRAL!I93,"W","L")</f>
        <v>W</v>
      </c>
      <c r="L93" t="str">
        <f ca="1">IF(I93+SIMULATION!$E$20&gt;NEUTRAL!H93,"W","L")</f>
        <v>L</v>
      </c>
      <c r="M93">
        <f t="shared" ca="1" si="5"/>
        <v>161</v>
      </c>
      <c r="N93" t="str">
        <f ca="1">IF((H93+I93)&gt;SIMULATION!$F$16,"Over","Under")</f>
        <v>Over</v>
      </c>
    </row>
    <row r="94" spans="8:14" x14ac:dyDescent="0.25">
      <c r="H94">
        <f ca="1">ROUND(NORMINV(RAND(),SIMULATION!$G$16,SIMULATION!$C$16),0)</f>
        <v>87</v>
      </c>
      <c r="I94">
        <f ca="1">ROUND(NORMINV(RAND(),SIMULATION!$G$20,SIMULATION!$C$20),0)</f>
        <v>67</v>
      </c>
      <c r="J94" t="str">
        <f t="shared" ca="1" si="4"/>
        <v>Away</v>
      </c>
      <c r="K94" t="str">
        <f ca="1">IF(H94+SIMULATION!$E$16&gt;NEUTRAL!I94,"W","L")</f>
        <v>W</v>
      </c>
      <c r="L94" t="str">
        <f ca="1">IF(I94+SIMULATION!$E$20&gt;NEUTRAL!H94,"W","L")</f>
        <v>L</v>
      </c>
      <c r="M94">
        <f t="shared" ca="1" si="5"/>
        <v>154</v>
      </c>
      <c r="N94" t="str">
        <f ca="1">IF((H94+I94)&gt;SIMULATION!$F$16,"Over","Under")</f>
        <v>Over</v>
      </c>
    </row>
    <row r="95" spans="8:14" x14ac:dyDescent="0.25">
      <c r="H95">
        <f ca="1">ROUND(NORMINV(RAND(),SIMULATION!$G$16,SIMULATION!$C$16),0)</f>
        <v>83</v>
      </c>
      <c r="I95">
        <f ca="1">ROUND(NORMINV(RAND(),SIMULATION!$G$20,SIMULATION!$C$20),0)</f>
        <v>54</v>
      </c>
      <c r="J95" t="str">
        <f t="shared" ca="1" si="4"/>
        <v>Away</v>
      </c>
      <c r="K95" t="str">
        <f ca="1">IF(H95+SIMULATION!$E$16&gt;NEUTRAL!I95,"W","L")</f>
        <v>W</v>
      </c>
      <c r="L95" t="str">
        <f ca="1">IF(I95+SIMULATION!$E$20&gt;NEUTRAL!H95,"W","L")</f>
        <v>L</v>
      </c>
      <c r="M95">
        <f t="shared" ca="1" si="5"/>
        <v>137</v>
      </c>
      <c r="N95" t="str">
        <f ca="1">IF((H95+I95)&gt;SIMULATION!$F$16,"Over","Under")</f>
        <v>Under</v>
      </c>
    </row>
    <row r="96" spans="8:14" x14ac:dyDescent="0.25">
      <c r="H96">
        <f ca="1">ROUND(NORMINV(RAND(),SIMULATION!$G$16,SIMULATION!$C$16),0)</f>
        <v>80</v>
      </c>
      <c r="I96">
        <f ca="1">ROUND(NORMINV(RAND(),SIMULATION!$G$20,SIMULATION!$C$20),0)</f>
        <v>64</v>
      </c>
      <c r="J96" t="str">
        <f t="shared" ca="1" si="4"/>
        <v>Away</v>
      </c>
      <c r="K96" t="str">
        <f ca="1">IF(H96+SIMULATION!$E$16&gt;NEUTRAL!I96,"W","L")</f>
        <v>W</v>
      </c>
      <c r="L96" t="str">
        <f ca="1">IF(I96+SIMULATION!$E$20&gt;NEUTRAL!H96,"W","L")</f>
        <v>L</v>
      </c>
      <c r="M96">
        <f t="shared" ca="1" si="5"/>
        <v>144</v>
      </c>
      <c r="N96" t="str">
        <f ca="1">IF((H96+I96)&gt;SIMULATION!$F$16,"Over","Under")</f>
        <v>Under</v>
      </c>
    </row>
    <row r="97" spans="8:14" x14ac:dyDescent="0.25">
      <c r="H97">
        <f ca="1">ROUND(NORMINV(RAND(),SIMULATION!$G$16,SIMULATION!$C$16),0)</f>
        <v>74</v>
      </c>
      <c r="I97">
        <f ca="1">ROUND(NORMINV(RAND(),SIMULATION!$G$20,SIMULATION!$C$20),0)</f>
        <v>71</v>
      </c>
      <c r="J97" t="str">
        <f t="shared" ca="1" si="4"/>
        <v>Away</v>
      </c>
      <c r="K97" t="str">
        <f ca="1">IF(H97+SIMULATION!$E$16&gt;NEUTRAL!I97,"W","L")</f>
        <v>W</v>
      </c>
      <c r="L97" t="str">
        <f ca="1">IF(I97+SIMULATION!$E$20&gt;NEUTRAL!H97,"W","L")</f>
        <v>L</v>
      </c>
      <c r="M97">
        <f t="shared" ca="1" si="5"/>
        <v>145</v>
      </c>
      <c r="N97" t="str">
        <f ca="1">IF((H97+I97)&gt;SIMULATION!$F$16,"Over","Under")</f>
        <v>Under</v>
      </c>
    </row>
    <row r="98" spans="8:14" x14ac:dyDescent="0.25">
      <c r="H98">
        <f ca="1">ROUND(NORMINV(RAND(),SIMULATION!$G$16,SIMULATION!$C$16),0)</f>
        <v>73</v>
      </c>
      <c r="I98">
        <f ca="1">ROUND(NORMINV(RAND(),SIMULATION!$G$20,SIMULATION!$C$20),0)</f>
        <v>85</v>
      </c>
      <c r="J98" t="str">
        <f t="shared" ca="1" si="4"/>
        <v>Home</v>
      </c>
      <c r="K98" t="str">
        <f ca="1">IF(H98+SIMULATION!$E$16&gt;NEUTRAL!I98,"W","L")</f>
        <v>L</v>
      </c>
      <c r="L98" t="str">
        <f ca="1">IF(I98+SIMULATION!$E$20&gt;NEUTRAL!H98,"W","L")</f>
        <v>W</v>
      </c>
      <c r="M98">
        <f t="shared" ca="1" si="5"/>
        <v>158</v>
      </c>
      <c r="N98" t="str">
        <f ca="1">IF((H98+I98)&gt;SIMULATION!$F$16,"Over","Under")</f>
        <v>Over</v>
      </c>
    </row>
    <row r="99" spans="8:14" x14ac:dyDescent="0.25">
      <c r="H99">
        <f ca="1">ROUND(NORMINV(RAND(),SIMULATION!$G$16,SIMULATION!$C$16),0)</f>
        <v>66</v>
      </c>
      <c r="I99">
        <f ca="1">ROUND(NORMINV(RAND(),SIMULATION!$G$20,SIMULATION!$C$20),0)</f>
        <v>76</v>
      </c>
      <c r="J99" t="str">
        <f t="shared" ca="1" si="4"/>
        <v>Home</v>
      </c>
      <c r="K99" t="str">
        <f ca="1">IF(H99+SIMULATION!$E$16&gt;NEUTRAL!I99,"W","L")</f>
        <v>L</v>
      </c>
      <c r="L99" t="str">
        <f ca="1">IF(I99+SIMULATION!$E$20&gt;NEUTRAL!H99,"W","L")</f>
        <v>W</v>
      </c>
      <c r="M99">
        <f t="shared" ca="1" si="5"/>
        <v>142</v>
      </c>
      <c r="N99" t="str">
        <f ca="1">IF((H99+I99)&gt;SIMULATION!$F$16,"Over","Under")</f>
        <v>Under</v>
      </c>
    </row>
    <row r="100" spans="8:14" x14ac:dyDescent="0.25">
      <c r="H100">
        <f ca="1">ROUND(NORMINV(RAND(),SIMULATION!$G$16,SIMULATION!$C$16),0)</f>
        <v>88</v>
      </c>
      <c r="I100">
        <f ca="1">ROUND(NORMINV(RAND(),SIMULATION!$G$20,SIMULATION!$C$20),0)</f>
        <v>83</v>
      </c>
      <c r="J100" t="str">
        <f t="shared" ca="1" si="4"/>
        <v>Away</v>
      </c>
      <c r="K100" t="str">
        <f ca="1">IF(H100+SIMULATION!$E$16&gt;NEUTRAL!I100,"W","L")</f>
        <v>W</v>
      </c>
      <c r="L100" t="str">
        <f ca="1">IF(I100+SIMULATION!$E$20&gt;NEUTRAL!H100,"W","L")</f>
        <v>L</v>
      </c>
      <c r="M100">
        <f t="shared" ca="1" si="5"/>
        <v>171</v>
      </c>
      <c r="N100" t="str">
        <f ca="1">IF((H100+I100)&gt;SIMULATION!$F$16,"Over","Under")</f>
        <v>Over</v>
      </c>
    </row>
    <row r="101" spans="8:14" x14ac:dyDescent="0.25">
      <c r="H101">
        <f ca="1">ROUND(NORMINV(RAND(),SIMULATION!$G$16,SIMULATION!$C$16),0)</f>
        <v>80</v>
      </c>
      <c r="I101">
        <f ca="1">ROUND(NORMINV(RAND(),SIMULATION!$G$20,SIMULATION!$C$20),0)</f>
        <v>79</v>
      </c>
      <c r="J101" t="str">
        <f t="shared" ca="1" si="4"/>
        <v>Away</v>
      </c>
      <c r="K101" t="str">
        <f ca="1">IF(H101+SIMULATION!$E$16&gt;NEUTRAL!I101,"W","L")</f>
        <v>W</v>
      </c>
      <c r="L101" t="str">
        <f ca="1">IF(I101+SIMULATION!$E$20&gt;NEUTRAL!H101,"W","L")</f>
        <v>L</v>
      </c>
      <c r="M101">
        <f t="shared" ca="1" si="5"/>
        <v>159</v>
      </c>
      <c r="N101" t="str">
        <f ca="1">IF((H101+I101)&gt;SIMULATION!$F$16,"Over","Under")</f>
        <v>Over</v>
      </c>
    </row>
    <row r="102" spans="8:14" x14ac:dyDescent="0.25">
      <c r="H102">
        <f ca="1">ROUND(NORMINV(RAND(),SIMULATION!$G$16,SIMULATION!$C$16),0)</f>
        <v>82</v>
      </c>
      <c r="I102">
        <f ca="1">ROUND(NORMINV(RAND(),SIMULATION!$G$20,SIMULATION!$C$20),0)</f>
        <v>74</v>
      </c>
      <c r="J102" t="str">
        <f t="shared" ca="1" si="4"/>
        <v>Away</v>
      </c>
      <c r="K102" t="str">
        <f ca="1">IF(H102+SIMULATION!$E$16&gt;NEUTRAL!I102,"W","L")</f>
        <v>W</v>
      </c>
      <c r="L102" t="str">
        <f ca="1">IF(I102+SIMULATION!$E$20&gt;NEUTRAL!H102,"W","L")</f>
        <v>L</v>
      </c>
      <c r="M102">
        <f t="shared" ca="1" si="5"/>
        <v>156</v>
      </c>
      <c r="N102" t="str">
        <f ca="1">IF((H102+I102)&gt;SIMULATION!$F$16,"Over","Under")</f>
        <v>Over</v>
      </c>
    </row>
    <row r="103" spans="8:14" x14ac:dyDescent="0.25">
      <c r="H103">
        <f ca="1">ROUND(NORMINV(RAND(),SIMULATION!$G$16,SIMULATION!$C$16),0)</f>
        <v>63</v>
      </c>
      <c r="I103">
        <f ca="1">ROUND(NORMINV(RAND(),SIMULATION!$G$20,SIMULATION!$C$20),0)</f>
        <v>82</v>
      </c>
      <c r="J103" t="str">
        <f t="shared" ca="1" si="4"/>
        <v>Home</v>
      </c>
      <c r="K103" t="str">
        <f ca="1">IF(H103+SIMULATION!$E$16&gt;NEUTRAL!I103,"W","L")</f>
        <v>L</v>
      </c>
      <c r="L103" t="str">
        <f ca="1">IF(I103+SIMULATION!$E$20&gt;NEUTRAL!H103,"W","L")</f>
        <v>W</v>
      </c>
      <c r="M103">
        <f t="shared" ca="1" si="5"/>
        <v>145</v>
      </c>
      <c r="N103" t="str">
        <f ca="1">IF((H103+I103)&gt;SIMULATION!$F$16,"Over","Under")</f>
        <v>Under</v>
      </c>
    </row>
    <row r="104" spans="8:14" x14ac:dyDescent="0.25">
      <c r="H104">
        <f ca="1">ROUND(NORMINV(RAND(),SIMULATION!$G$16,SIMULATION!$C$16),0)</f>
        <v>76</v>
      </c>
      <c r="I104">
        <f ca="1">ROUND(NORMINV(RAND(),SIMULATION!$G$20,SIMULATION!$C$20),0)</f>
        <v>82</v>
      </c>
      <c r="J104" t="str">
        <f t="shared" ca="1" si="4"/>
        <v>Home</v>
      </c>
      <c r="K104" t="str">
        <f ca="1">IF(H104+SIMULATION!$E$16&gt;NEUTRAL!I104,"W","L")</f>
        <v>L</v>
      </c>
      <c r="L104" t="str">
        <f ca="1">IF(I104+SIMULATION!$E$20&gt;NEUTRAL!H104,"W","L")</f>
        <v>W</v>
      </c>
      <c r="M104">
        <f t="shared" ca="1" si="5"/>
        <v>158</v>
      </c>
      <c r="N104" t="str">
        <f ca="1">IF((H104+I104)&gt;SIMULATION!$F$16,"Over","Under")</f>
        <v>Over</v>
      </c>
    </row>
    <row r="105" spans="8:14" x14ac:dyDescent="0.25">
      <c r="H105">
        <f ca="1">ROUND(NORMINV(RAND(),SIMULATION!$G$16,SIMULATION!$C$16),0)</f>
        <v>81</v>
      </c>
      <c r="I105">
        <f ca="1">ROUND(NORMINV(RAND(),SIMULATION!$G$20,SIMULATION!$C$20),0)</f>
        <v>60</v>
      </c>
      <c r="J105" t="str">
        <f t="shared" ca="1" si="4"/>
        <v>Away</v>
      </c>
      <c r="K105" t="str">
        <f ca="1">IF(H105+SIMULATION!$E$16&gt;NEUTRAL!I105,"W","L")</f>
        <v>W</v>
      </c>
      <c r="L105" t="str">
        <f ca="1">IF(I105+SIMULATION!$E$20&gt;NEUTRAL!H105,"W","L")</f>
        <v>L</v>
      </c>
      <c r="M105">
        <f t="shared" ca="1" si="5"/>
        <v>141</v>
      </c>
      <c r="N105" t="str">
        <f ca="1">IF((H105+I105)&gt;SIMULATION!$F$16,"Over","Under")</f>
        <v>Under</v>
      </c>
    </row>
    <row r="106" spans="8:14" x14ac:dyDescent="0.25">
      <c r="H106">
        <f ca="1">ROUND(NORMINV(RAND(),SIMULATION!$G$16,SIMULATION!$C$16),0)</f>
        <v>68</v>
      </c>
      <c r="I106">
        <f ca="1">ROUND(NORMINV(RAND(),SIMULATION!$G$20,SIMULATION!$C$20),0)</f>
        <v>72</v>
      </c>
      <c r="J106" t="str">
        <f t="shared" ca="1" si="4"/>
        <v>Home</v>
      </c>
      <c r="K106" t="str">
        <f ca="1">IF(H106+SIMULATION!$E$16&gt;NEUTRAL!I106,"W","L")</f>
        <v>W</v>
      </c>
      <c r="L106" t="str">
        <f ca="1">IF(I106+SIMULATION!$E$20&gt;NEUTRAL!H106,"W","L")</f>
        <v>L</v>
      </c>
      <c r="M106">
        <f t="shared" ca="1" si="5"/>
        <v>140</v>
      </c>
      <c r="N106" t="str">
        <f ca="1">IF((H106+I106)&gt;SIMULATION!$F$16,"Over","Under")</f>
        <v>Under</v>
      </c>
    </row>
    <row r="107" spans="8:14" x14ac:dyDescent="0.25">
      <c r="H107">
        <f ca="1">ROUND(NORMINV(RAND(),SIMULATION!$G$16,SIMULATION!$C$16),0)</f>
        <v>77</v>
      </c>
      <c r="I107">
        <f ca="1">ROUND(NORMINV(RAND(),SIMULATION!$G$20,SIMULATION!$C$20),0)</f>
        <v>70</v>
      </c>
      <c r="J107" t="str">
        <f t="shared" ca="1" si="4"/>
        <v>Away</v>
      </c>
      <c r="K107" t="str">
        <f ca="1">IF(H107+SIMULATION!$E$16&gt;NEUTRAL!I107,"W","L")</f>
        <v>W</v>
      </c>
      <c r="L107" t="str">
        <f ca="1">IF(I107+SIMULATION!$E$20&gt;NEUTRAL!H107,"W","L")</f>
        <v>L</v>
      </c>
      <c r="M107">
        <f t="shared" ca="1" si="5"/>
        <v>147</v>
      </c>
      <c r="N107" t="str">
        <f ca="1">IF((H107+I107)&gt;SIMULATION!$F$16,"Over","Under")</f>
        <v>Under</v>
      </c>
    </row>
    <row r="108" spans="8:14" x14ac:dyDescent="0.25">
      <c r="H108">
        <f ca="1">ROUND(NORMINV(RAND(),SIMULATION!$G$16,SIMULATION!$C$16),0)</f>
        <v>64</v>
      </c>
      <c r="I108">
        <f ca="1">ROUND(NORMINV(RAND(),SIMULATION!$G$20,SIMULATION!$C$20),0)</f>
        <v>69</v>
      </c>
      <c r="J108" t="str">
        <f t="shared" ca="1" si="4"/>
        <v>Home</v>
      </c>
      <c r="K108" t="str">
        <f ca="1">IF(H108+SIMULATION!$E$16&gt;NEUTRAL!I108,"W","L")</f>
        <v>L</v>
      </c>
      <c r="L108" t="str">
        <f ca="1">IF(I108+SIMULATION!$E$20&gt;NEUTRAL!H108,"W","L")</f>
        <v>W</v>
      </c>
      <c r="M108">
        <f t="shared" ca="1" si="5"/>
        <v>133</v>
      </c>
      <c r="N108" t="str">
        <f ca="1">IF((H108+I108)&gt;SIMULATION!$F$16,"Over","Under")</f>
        <v>Under</v>
      </c>
    </row>
    <row r="109" spans="8:14" x14ac:dyDescent="0.25">
      <c r="H109">
        <f ca="1">ROUND(NORMINV(RAND(),SIMULATION!$G$16,SIMULATION!$C$16),0)</f>
        <v>65</v>
      </c>
      <c r="I109">
        <f ca="1">ROUND(NORMINV(RAND(),SIMULATION!$G$20,SIMULATION!$C$20),0)</f>
        <v>61</v>
      </c>
      <c r="J109" t="str">
        <f t="shared" ca="1" si="4"/>
        <v>Away</v>
      </c>
      <c r="K109" t="str">
        <f ca="1">IF(H109+SIMULATION!$E$16&gt;NEUTRAL!I109,"W","L")</f>
        <v>W</v>
      </c>
      <c r="L109" t="str">
        <f ca="1">IF(I109+SIMULATION!$E$20&gt;NEUTRAL!H109,"W","L")</f>
        <v>L</v>
      </c>
      <c r="M109">
        <f t="shared" ca="1" si="5"/>
        <v>126</v>
      </c>
      <c r="N109" t="str">
        <f ca="1">IF((H109+I109)&gt;SIMULATION!$F$16,"Over","Under")</f>
        <v>Under</v>
      </c>
    </row>
    <row r="110" spans="8:14" x14ac:dyDescent="0.25">
      <c r="H110">
        <f ca="1">ROUND(NORMINV(RAND(),SIMULATION!$G$16,SIMULATION!$C$16),0)</f>
        <v>85</v>
      </c>
      <c r="I110">
        <f ca="1">ROUND(NORMINV(RAND(),SIMULATION!$G$20,SIMULATION!$C$20),0)</f>
        <v>73</v>
      </c>
      <c r="J110" t="str">
        <f t="shared" ca="1" si="4"/>
        <v>Away</v>
      </c>
      <c r="K110" t="str">
        <f ca="1">IF(H110+SIMULATION!$E$16&gt;NEUTRAL!I110,"W","L")</f>
        <v>W</v>
      </c>
      <c r="L110" t="str">
        <f ca="1">IF(I110+SIMULATION!$E$20&gt;NEUTRAL!H110,"W","L")</f>
        <v>L</v>
      </c>
      <c r="M110">
        <f t="shared" ca="1" si="5"/>
        <v>158</v>
      </c>
      <c r="N110" t="str">
        <f ca="1">IF((H110+I110)&gt;SIMULATION!$F$16,"Over","Under")</f>
        <v>Over</v>
      </c>
    </row>
    <row r="111" spans="8:14" x14ac:dyDescent="0.25">
      <c r="H111">
        <f ca="1">ROUND(NORMINV(RAND(),SIMULATION!$G$16,SIMULATION!$C$16),0)</f>
        <v>62</v>
      </c>
      <c r="I111">
        <f ca="1">ROUND(NORMINV(RAND(),SIMULATION!$G$20,SIMULATION!$C$20),0)</f>
        <v>80</v>
      </c>
      <c r="J111" t="str">
        <f t="shared" ca="1" si="4"/>
        <v>Home</v>
      </c>
      <c r="K111" t="str">
        <f ca="1">IF(H111+SIMULATION!$E$16&gt;NEUTRAL!I111,"W","L")</f>
        <v>L</v>
      </c>
      <c r="L111" t="str">
        <f ca="1">IF(I111+SIMULATION!$E$20&gt;NEUTRAL!H111,"W","L")</f>
        <v>W</v>
      </c>
      <c r="M111">
        <f t="shared" ca="1" si="5"/>
        <v>142</v>
      </c>
      <c r="N111" t="str">
        <f ca="1">IF((H111+I111)&gt;SIMULATION!$F$16,"Over","Under")</f>
        <v>Under</v>
      </c>
    </row>
    <row r="112" spans="8:14" x14ac:dyDescent="0.25">
      <c r="H112">
        <f ca="1">ROUND(NORMINV(RAND(),SIMULATION!$G$16,SIMULATION!$C$16),0)</f>
        <v>68</v>
      </c>
      <c r="I112">
        <f ca="1">ROUND(NORMINV(RAND(),SIMULATION!$G$20,SIMULATION!$C$20),0)</f>
        <v>60</v>
      </c>
      <c r="J112" t="str">
        <f t="shared" ca="1" si="4"/>
        <v>Away</v>
      </c>
      <c r="K112" t="str">
        <f ca="1">IF(H112+SIMULATION!$E$16&gt;NEUTRAL!I112,"W","L")</f>
        <v>W</v>
      </c>
      <c r="L112" t="str">
        <f ca="1">IF(I112+SIMULATION!$E$20&gt;NEUTRAL!H112,"W","L")</f>
        <v>L</v>
      </c>
      <c r="M112">
        <f t="shared" ca="1" si="5"/>
        <v>128</v>
      </c>
      <c r="N112" t="str">
        <f ca="1">IF((H112+I112)&gt;SIMULATION!$F$16,"Over","Under")</f>
        <v>Under</v>
      </c>
    </row>
    <row r="113" spans="8:14" x14ac:dyDescent="0.25">
      <c r="H113">
        <f ca="1">ROUND(NORMINV(RAND(),SIMULATION!$G$16,SIMULATION!$C$16),0)</f>
        <v>85</v>
      </c>
      <c r="I113">
        <f ca="1">ROUND(NORMINV(RAND(),SIMULATION!$G$20,SIMULATION!$C$20),0)</f>
        <v>61</v>
      </c>
      <c r="J113" t="str">
        <f t="shared" ca="1" si="4"/>
        <v>Away</v>
      </c>
      <c r="K113" t="str">
        <f ca="1">IF(H113+SIMULATION!$E$16&gt;NEUTRAL!I113,"W","L")</f>
        <v>W</v>
      </c>
      <c r="L113" t="str">
        <f ca="1">IF(I113+SIMULATION!$E$20&gt;NEUTRAL!H113,"W","L")</f>
        <v>L</v>
      </c>
      <c r="M113">
        <f t="shared" ca="1" si="5"/>
        <v>146</v>
      </c>
      <c r="N113" t="str">
        <f ca="1">IF((H113+I113)&gt;SIMULATION!$F$16,"Over","Under")</f>
        <v>Under</v>
      </c>
    </row>
    <row r="114" spans="8:14" x14ac:dyDescent="0.25">
      <c r="H114">
        <f ca="1">ROUND(NORMINV(RAND(),SIMULATION!$G$16,SIMULATION!$C$16),0)</f>
        <v>72</v>
      </c>
      <c r="I114">
        <f ca="1">ROUND(NORMINV(RAND(),SIMULATION!$G$20,SIMULATION!$C$20),0)</f>
        <v>75</v>
      </c>
      <c r="J114" t="str">
        <f t="shared" ca="1" si="4"/>
        <v>Home</v>
      </c>
      <c r="K114" t="str">
        <f ca="1">IF(H114+SIMULATION!$E$16&gt;NEUTRAL!I114,"W","L")</f>
        <v>W</v>
      </c>
      <c r="L114" t="str">
        <f ca="1">IF(I114+SIMULATION!$E$20&gt;NEUTRAL!H114,"W","L")</f>
        <v>L</v>
      </c>
      <c r="M114">
        <f t="shared" ca="1" si="5"/>
        <v>147</v>
      </c>
      <c r="N114" t="str">
        <f ca="1">IF((H114+I114)&gt;SIMULATION!$F$16,"Over","Under")</f>
        <v>Under</v>
      </c>
    </row>
    <row r="115" spans="8:14" x14ac:dyDescent="0.25">
      <c r="H115">
        <f ca="1">ROUND(NORMINV(RAND(),SIMULATION!$G$16,SIMULATION!$C$16),0)</f>
        <v>84</v>
      </c>
      <c r="I115">
        <f ca="1">ROUND(NORMINV(RAND(),SIMULATION!$G$20,SIMULATION!$C$20),0)</f>
        <v>72</v>
      </c>
      <c r="J115" t="str">
        <f t="shared" ca="1" si="4"/>
        <v>Away</v>
      </c>
      <c r="K115" t="str">
        <f ca="1">IF(H115+SIMULATION!$E$16&gt;NEUTRAL!I115,"W","L")</f>
        <v>W</v>
      </c>
      <c r="L115" t="str">
        <f ca="1">IF(I115+SIMULATION!$E$20&gt;NEUTRAL!H115,"W","L")</f>
        <v>L</v>
      </c>
      <c r="M115">
        <f t="shared" ca="1" si="5"/>
        <v>156</v>
      </c>
      <c r="N115" t="str">
        <f ca="1">IF((H115+I115)&gt;SIMULATION!$F$16,"Over","Under")</f>
        <v>Over</v>
      </c>
    </row>
    <row r="116" spans="8:14" x14ac:dyDescent="0.25">
      <c r="H116">
        <f ca="1">ROUND(NORMINV(RAND(),SIMULATION!$G$16,SIMULATION!$C$16),0)</f>
        <v>82</v>
      </c>
      <c r="I116">
        <f ca="1">ROUND(NORMINV(RAND(),SIMULATION!$G$20,SIMULATION!$C$20),0)</f>
        <v>74</v>
      </c>
      <c r="J116" t="str">
        <f t="shared" ca="1" si="4"/>
        <v>Away</v>
      </c>
      <c r="K116" t="str">
        <f ca="1">IF(H116+SIMULATION!$E$16&gt;NEUTRAL!I116,"W","L")</f>
        <v>W</v>
      </c>
      <c r="L116" t="str">
        <f ca="1">IF(I116+SIMULATION!$E$20&gt;NEUTRAL!H116,"W","L")</f>
        <v>L</v>
      </c>
      <c r="M116">
        <f t="shared" ca="1" si="5"/>
        <v>156</v>
      </c>
      <c r="N116" t="str">
        <f ca="1">IF((H116+I116)&gt;SIMULATION!$F$16,"Over","Under")</f>
        <v>Over</v>
      </c>
    </row>
    <row r="117" spans="8:14" x14ac:dyDescent="0.25">
      <c r="H117">
        <f ca="1">ROUND(NORMINV(RAND(),SIMULATION!$G$16,SIMULATION!$C$16),0)</f>
        <v>52</v>
      </c>
      <c r="I117">
        <f ca="1">ROUND(NORMINV(RAND(),SIMULATION!$G$20,SIMULATION!$C$20),0)</f>
        <v>82</v>
      </c>
      <c r="J117" t="str">
        <f t="shared" ca="1" si="4"/>
        <v>Home</v>
      </c>
      <c r="K117" t="str">
        <f ca="1">IF(H117+SIMULATION!$E$16&gt;NEUTRAL!I117,"W","L")</f>
        <v>L</v>
      </c>
      <c r="L117" t="str">
        <f ca="1">IF(I117+SIMULATION!$E$20&gt;NEUTRAL!H117,"W","L")</f>
        <v>W</v>
      </c>
      <c r="M117">
        <f t="shared" ca="1" si="5"/>
        <v>134</v>
      </c>
      <c r="N117" t="str">
        <f ca="1">IF((H117+I117)&gt;SIMULATION!$F$16,"Over","Under")</f>
        <v>Under</v>
      </c>
    </row>
    <row r="118" spans="8:14" x14ac:dyDescent="0.25">
      <c r="H118">
        <f ca="1">ROUND(NORMINV(RAND(),SIMULATION!$G$16,SIMULATION!$C$16),0)</f>
        <v>88</v>
      </c>
      <c r="I118">
        <f ca="1">ROUND(NORMINV(RAND(),SIMULATION!$G$20,SIMULATION!$C$20),0)</f>
        <v>94</v>
      </c>
      <c r="J118" t="str">
        <f t="shared" ca="1" si="4"/>
        <v>Home</v>
      </c>
      <c r="K118" t="str">
        <f ca="1">IF(H118+SIMULATION!$E$16&gt;NEUTRAL!I118,"W","L")</f>
        <v>L</v>
      </c>
      <c r="L118" t="str">
        <f ca="1">IF(I118+SIMULATION!$E$20&gt;NEUTRAL!H118,"W","L")</f>
        <v>W</v>
      </c>
      <c r="M118">
        <f t="shared" ca="1" si="5"/>
        <v>182</v>
      </c>
      <c r="N118" t="str">
        <f ca="1">IF((H118+I118)&gt;SIMULATION!$F$16,"Over","Under")</f>
        <v>Over</v>
      </c>
    </row>
    <row r="119" spans="8:14" x14ac:dyDescent="0.25">
      <c r="H119">
        <f ca="1">ROUND(NORMINV(RAND(),SIMULATION!$G$16,SIMULATION!$C$16),0)</f>
        <v>86</v>
      </c>
      <c r="I119">
        <f ca="1">ROUND(NORMINV(RAND(),SIMULATION!$G$20,SIMULATION!$C$20),0)</f>
        <v>72</v>
      </c>
      <c r="J119" t="str">
        <f t="shared" ca="1" si="4"/>
        <v>Away</v>
      </c>
      <c r="K119" t="str">
        <f ca="1">IF(H119+SIMULATION!$E$16&gt;NEUTRAL!I119,"W","L")</f>
        <v>W</v>
      </c>
      <c r="L119" t="str">
        <f ca="1">IF(I119+SIMULATION!$E$20&gt;NEUTRAL!H119,"W","L")</f>
        <v>L</v>
      </c>
      <c r="M119">
        <f t="shared" ca="1" si="5"/>
        <v>158</v>
      </c>
      <c r="N119" t="str">
        <f ca="1">IF((H119+I119)&gt;SIMULATION!$F$16,"Over","Under")</f>
        <v>Over</v>
      </c>
    </row>
    <row r="120" spans="8:14" x14ac:dyDescent="0.25">
      <c r="H120">
        <f ca="1">ROUND(NORMINV(RAND(),SIMULATION!$G$16,SIMULATION!$C$16),0)</f>
        <v>76</v>
      </c>
      <c r="I120">
        <f ca="1">ROUND(NORMINV(RAND(),SIMULATION!$G$20,SIMULATION!$C$20),0)</f>
        <v>69</v>
      </c>
      <c r="J120" t="str">
        <f t="shared" ca="1" si="4"/>
        <v>Away</v>
      </c>
      <c r="K120" t="str">
        <f ca="1">IF(H120+SIMULATION!$E$16&gt;NEUTRAL!I120,"W","L")</f>
        <v>W</v>
      </c>
      <c r="L120" t="str">
        <f ca="1">IF(I120+SIMULATION!$E$20&gt;NEUTRAL!H120,"W","L")</f>
        <v>L</v>
      </c>
      <c r="M120">
        <f t="shared" ca="1" si="5"/>
        <v>145</v>
      </c>
      <c r="N120" t="str">
        <f ca="1">IF((H120+I120)&gt;SIMULATION!$F$16,"Over","Under")</f>
        <v>Under</v>
      </c>
    </row>
    <row r="121" spans="8:14" x14ac:dyDescent="0.25">
      <c r="H121">
        <f ca="1">ROUND(NORMINV(RAND(),SIMULATION!$G$16,SIMULATION!$C$16),0)</f>
        <v>89</v>
      </c>
      <c r="I121">
        <f ca="1">ROUND(NORMINV(RAND(),SIMULATION!$G$20,SIMULATION!$C$20),0)</f>
        <v>83</v>
      </c>
      <c r="J121" t="str">
        <f t="shared" ca="1" si="4"/>
        <v>Away</v>
      </c>
      <c r="K121" t="str">
        <f ca="1">IF(H121+SIMULATION!$E$16&gt;NEUTRAL!I121,"W","L")</f>
        <v>W</v>
      </c>
      <c r="L121" t="str">
        <f ca="1">IF(I121+SIMULATION!$E$20&gt;NEUTRAL!H121,"W","L")</f>
        <v>L</v>
      </c>
      <c r="M121">
        <f t="shared" ca="1" si="5"/>
        <v>172</v>
      </c>
      <c r="N121" t="str">
        <f ca="1">IF((H121+I121)&gt;SIMULATION!$F$16,"Over","Under")</f>
        <v>Over</v>
      </c>
    </row>
    <row r="122" spans="8:14" x14ac:dyDescent="0.25">
      <c r="H122">
        <f ca="1">ROUND(NORMINV(RAND(),SIMULATION!$G$16,SIMULATION!$C$16),0)</f>
        <v>60</v>
      </c>
      <c r="I122">
        <f ca="1">ROUND(NORMINV(RAND(),SIMULATION!$G$20,SIMULATION!$C$20),0)</f>
        <v>69</v>
      </c>
      <c r="J122" t="str">
        <f t="shared" ca="1" si="4"/>
        <v>Home</v>
      </c>
      <c r="K122" t="str">
        <f ca="1">IF(H122+SIMULATION!$E$16&gt;NEUTRAL!I122,"W","L")</f>
        <v>L</v>
      </c>
      <c r="L122" t="str">
        <f ca="1">IF(I122+SIMULATION!$E$20&gt;NEUTRAL!H122,"W","L")</f>
        <v>W</v>
      </c>
      <c r="M122">
        <f t="shared" ca="1" si="5"/>
        <v>129</v>
      </c>
      <c r="N122" t="str">
        <f ca="1">IF((H122+I122)&gt;SIMULATION!$F$16,"Over","Under")</f>
        <v>Under</v>
      </c>
    </row>
    <row r="123" spans="8:14" x14ac:dyDescent="0.25">
      <c r="H123">
        <f ca="1">ROUND(NORMINV(RAND(),SIMULATION!$G$16,SIMULATION!$C$16),0)</f>
        <v>77</v>
      </c>
      <c r="I123">
        <f ca="1">ROUND(NORMINV(RAND(),SIMULATION!$G$20,SIMULATION!$C$20),0)</f>
        <v>79</v>
      </c>
      <c r="J123" t="str">
        <f t="shared" ca="1" si="4"/>
        <v>Home</v>
      </c>
      <c r="K123" t="str">
        <f ca="1">IF(H123+SIMULATION!$E$16&gt;NEUTRAL!I123,"W","L")</f>
        <v>W</v>
      </c>
      <c r="L123" t="str">
        <f ca="1">IF(I123+SIMULATION!$E$20&gt;NEUTRAL!H123,"W","L")</f>
        <v>L</v>
      </c>
      <c r="M123">
        <f t="shared" ca="1" si="5"/>
        <v>156</v>
      </c>
      <c r="N123" t="str">
        <f ca="1">IF((H123+I123)&gt;SIMULATION!$F$16,"Over","Under")</f>
        <v>Over</v>
      </c>
    </row>
    <row r="124" spans="8:14" x14ac:dyDescent="0.25">
      <c r="H124">
        <f ca="1">ROUND(NORMINV(RAND(),SIMULATION!$G$16,SIMULATION!$C$16),0)</f>
        <v>79</v>
      </c>
      <c r="I124">
        <f ca="1">ROUND(NORMINV(RAND(),SIMULATION!$G$20,SIMULATION!$C$20),0)</f>
        <v>60</v>
      </c>
      <c r="J124" t="str">
        <f t="shared" ca="1" si="4"/>
        <v>Away</v>
      </c>
      <c r="K124" t="str">
        <f ca="1">IF(H124+SIMULATION!$E$16&gt;NEUTRAL!I124,"W","L")</f>
        <v>W</v>
      </c>
      <c r="L124" t="str">
        <f ca="1">IF(I124+SIMULATION!$E$20&gt;NEUTRAL!H124,"W","L")</f>
        <v>L</v>
      </c>
      <c r="M124">
        <f t="shared" ca="1" si="5"/>
        <v>139</v>
      </c>
      <c r="N124" t="str">
        <f ca="1">IF((H124+I124)&gt;SIMULATION!$F$16,"Over","Under")</f>
        <v>Under</v>
      </c>
    </row>
    <row r="125" spans="8:14" x14ac:dyDescent="0.25">
      <c r="H125">
        <f ca="1">ROUND(NORMINV(RAND(),SIMULATION!$G$16,SIMULATION!$C$16),0)</f>
        <v>66</v>
      </c>
      <c r="I125">
        <f ca="1">ROUND(NORMINV(RAND(),SIMULATION!$G$20,SIMULATION!$C$20),0)</f>
        <v>68</v>
      </c>
      <c r="J125" t="str">
        <f t="shared" ca="1" si="4"/>
        <v>Home</v>
      </c>
      <c r="K125" t="str">
        <f ca="1">IF(H125+SIMULATION!$E$16&gt;NEUTRAL!I125,"W","L")</f>
        <v>W</v>
      </c>
      <c r="L125" t="str">
        <f ca="1">IF(I125+SIMULATION!$E$20&gt;NEUTRAL!H125,"W","L")</f>
        <v>L</v>
      </c>
      <c r="M125">
        <f t="shared" ca="1" si="5"/>
        <v>134</v>
      </c>
      <c r="N125" t="str">
        <f ca="1">IF((H125+I125)&gt;SIMULATION!$F$16,"Over","Under")</f>
        <v>Under</v>
      </c>
    </row>
    <row r="126" spans="8:14" x14ac:dyDescent="0.25">
      <c r="H126">
        <f ca="1">ROUND(NORMINV(RAND(),SIMULATION!$G$16,SIMULATION!$C$16),0)</f>
        <v>65</v>
      </c>
      <c r="I126">
        <f ca="1">ROUND(NORMINV(RAND(),SIMULATION!$G$20,SIMULATION!$C$20),0)</f>
        <v>74</v>
      </c>
      <c r="J126" t="str">
        <f t="shared" ca="1" si="4"/>
        <v>Home</v>
      </c>
      <c r="K126" t="str">
        <f ca="1">IF(H126+SIMULATION!$E$16&gt;NEUTRAL!I126,"W","L")</f>
        <v>L</v>
      </c>
      <c r="L126" t="str">
        <f ca="1">IF(I126+SIMULATION!$E$20&gt;NEUTRAL!H126,"W","L")</f>
        <v>W</v>
      </c>
      <c r="M126">
        <f t="shared" ca="1" si="5"/>
        <v>139</v>
      </c>
      <c r="N126" t="str">
        <f ca="1">IF((H126+I126)&gt;SIMULATION!$F$16,"Over","Under")</f>
        <v>Under</v>
      </c>
    </row>
    <row r="127" spans="8:14" x14ac:dyDescent="0.25">
      <c r="H127">
        <f ca="1">ROUND(NORMINV(RAND(),SIMULATION!$G$16,SIMULATION!$C$16),0)</f>
        <v>71</v>
      </c>
      <c r="I127">
        <f ca="1">ROUND(NORMINV(RAND(),SIMULATION!$G$20,SIMULATION!$C$20),0)</f>
        <v>68</v>
      </c>
      <c r="J127" t="str">
        <f t="shared" ca="1" si="4"/>
        <v>Away</v>
      </c>
      <c r="K127" t="str">
        <f ca="1">IF(H127+SIMULATION!$E$16&gt;NEUTRAL!I127,"W","L")</f>
        <v>W</v>
      </c>
      <c r="L127" t="str">
        <f ca="1">IF(I127+SIMULATION!$E$20&gt;NEUTRAL!H127,"W","L")</f>
        <v>L</v>
      </c>
      <c r="M127">
        <f t="shared" ca="1" si="5"/>
        <v>139</v>
      </c>
      <c r="N127" t="str">
        <f ca="1">IF((H127+I127)&gt;SIMULATION!$F$16,"Over","Under")</f>
        <v>Under</v>
      </c>
    </row>
    <row r="128" spans="8:14" x14ac:dyDescent="0.25">
      <c r="H128">
        <f ca="1">ROUND(NORMINV(RAND(),SIMULATION!$G$16,SIMULATION!$C$16),0)</f>
        <v>69</v>
      </c>
      <c r="I128">
        <f ca="1">ROUND(NORMINV(RAND(),SIMULATION!$G$20,SIMULATION!$C$20),0)</f>
        <v>87</v>
      </c>
      <c r="J128" t="str">
        <f t="shared" ca="1" si="4"/>
        <v>Home</v>
      </c>
      <c r="K128" t="str">
        <f ca="1">IF(H128+SIMULATION!$E$16&gt;NEUTRAL!I128,"W","L")</f>
        <v>L</v>
      </c>
      <c r="L128" t="str">
        <f ca="1">IF(I128+SIMULATION!$E$20&gt;NEUTRAL!H128,"W","L")</f>
        <v>W</v>
      </c>
      <c r="M128">
        <f t="shared" ca="1" si="5"/>
        <v>156</v>
      </c>
      <c r="N128" t="str">
        <f ca="1">IF((H128+I128)&gt;SIMULATION!$F$16,"Over","Under")</f>
        <v>Over</v>
      </c>
    </row>
    <row r="129" spans="8:14" x14ac:dyDescent="0.25">
      <c r="H129">
        <f ca="1">ROUND(NORMINV(RAND(),SIMULATION!$G$16,SIMULATION!$C$16),0)</f>
        <v>77</v>
      </c>
      <c r="I129">
        <f ca="1">ROUND(NORMINV(RAND(),SIMULATION!$G$20,SIMULATION!$C$20),0)</f>
        <v>76</v>
      </c>
      <c r="J129" t="str">
        <f t="shared" ca="1" si="4"/>
        <v>Away</v>
      </c>
      <c r="K129" t="str">
        <f ca="1">IF(H129+SIMULATION!$E$16&gt;NEUTRAL!I129,"W","L")</f>
        <v>W</v>
      </c>
      <c r="L129" t="str">
        <f ca="1">IF(I129+SIMULATION!$E$20&gt;NEUTRAL!H129,"W","L")</f>
        <v>L</v>
      </c>
      <c r="M129">
        <f t="shared" ca="1" si="5"/>
        <v>153</v>
      </c>
      <c r="N129" t="str">
        <f ca="1">IF((H129+I129)&gt;SIMULATION!$F$16,"Over","Under")</f>
        <v>Over</v>
      </c>
    </row>
    <row r="130" spans="8:14" x14ac:dyDescent="0.25">
      <c r="H130">
        <f ca="1">ROUND(NORMINV(RAND(),SIMULATION!$G$16,SIMULATION!$C$16),0)</f>
        <v>62</v>
      </c>
      <c r="I130">
        <f ca="1">ROUND(NORMINV(RAND(),SIMULATION!$G$20,SIMULATION!$C$20),0)</f>
        <v>79</v>
      </c>
      <c r="J130" t="str">
        <f t="shared" ca="1" si="4"/>
        <v>Home</v>
      </c>
      <c r="K130" t="str">
        <f ca="1">IF(H130+SIMULATION!$E$16&gt;NEUTRAL!I130,"W","L")</f>
        <v>L</v>
      </c>
      <c r="L130" t="str">
        <f ca="1">IF(I130+SIMULATION!$E$20&gt;NEUTRAL!H130,"W","L")</f>
        <v>W</v>
      </c>
      <c r="M130">
        <f t="shared" ca="1" si="5"/>
        <v>141</v>
      </c>
      <c r="N130" t="str">
        <f ca="1">IF((H130+I130)&gt;SIMULATION!$F$16,"Over","Under")</f>
        <v>Under</v>
      </c>
    </row>
    <row r="131" spans="8:14" x14ac:dyDescent="0.25">
      <c r="H131">
        <f ca="1">ROUND(NORMINV(RAND(),SIMULATION!$G$16,SIMULATION!$C$16),0)</f>
        <v>93</v>
      </c>
      <c r="I131">
        <f ca="1">ROUND(NORMINV(RAND(),SIMULATION!$G$20,SIMULATION!$C$20),0)</f>
        <v>80</v>
      </c>
      <c r="J131" t="str">
        <f t="shared" ca="1" si="4"/>
        <v>Away</v>
      </c>
      <c r="K131" t="str">
        <f ca="1">IF(H131+SIMULATION!$E$16&gt;NEUTRAL!I131,"W","L")</f>
        <v>W</v>
      </c>
      <c r="L131" t="str">
        <f ca="1">IF(I131+SIMULATION!$E$20&gt;NEUTRAL!H131,"W","L")</f>
        <v>L</v>
      </c>
      <c r="M131">
        <f t="shared" ca="1" si="5"/>
        <v>173</v>
      </c>
      <c r="N131" t="str">
        <f ca="1">IF((H131+I131)&gt;SIMULATION!$F$16,"Over","Under")</f>
        <v>Over</v>
      </c>
    </row>
    <row r="132" spans="8:14" x14ac:dyDescent="0.25">
      <c r="H132">
        <f ca="1">ROUND(NORMINV(RAND(),SIMULATION!$G$16,SIMULATION!$C$16),0)</f>
        <v>87</v>
      </c>
      <c r="I132">
        <f ca="1">ROUND(NORMINV(RAND(),SIMULATION!$G$20,SIMULATION!$C$20),0)</f>
        <v>82</v>
      </c>
      <c r="J132" t="str">
        <f t="shared" ca="1" si="4"/>
        <v>Away</v>
      </c>
      <c r="K132" t="str">
        <f ca="1">IF(H132+SIMULATION!$E$16&gt;NEUTRAL!I132,"W","L")</f>
        <v>W</v>
      </c>
      <c r="L132" t="str">
        <f ca="1">IF(I132+SIMULATION!$E$20&gt;NEUTRAL!H132,"W","L")</f>
        <v>L</v>
      </c>
      <c r="M132">
        <f t="shared" ca="1" si="5"/>
        <v>169</v>
      </c>
      <c r="N132" t="str">
        <f ca="1">IF((H132+I132)&gt;SIMULATION!$F$16,"Over","Under")</f>
        <v>Over</v>
      </c>
    </row>
    <row r="133" spans="8:14" x14ac:dyDescent="0.25">
      <c r="H133">
        <f ca="1">ROUND(NORMINV(RAND(),SIMULATION!$G$16,SIMULATION!$C$16),0)</f>
        <v>54</v>
      </c>
      <c r="I133">
        <f ca="1">ROUND(NORMINV(RAND(),SIMULATION!$G$20,SIMULATION!$C$20),0)</f>
        <v>80</v>
      </c>
      <c r="J133" t="str">
        <f t="shared" ca="1" si="4"/>
        <v>Home</v>
      </c>
      <c r="K133" t="str">
        <f ca="1">IF(H133+SIMULATION!$E$16&gt;NEUTRAL!I133,"W","L")</f>
        <v>L</v>
      </c>
      <c r="L133" t="str">
        <f ca="1">IF(I133+SIMULATION!$E$20&gt;NEUTRAL!H133,"W","L")</f>
        <v>W</v>
      </c>
      <c r="M133">
        <f t="shared" ca="1" si="5"/>
        <v>134</v>
      </c>
      <c r="N133" t="str">
        <f ca="1">IF((H133+I133)&gt;SIMULATION!$F$16,"Over","Under")</f>
        <v>Under</v>
      </c>
    </row>
    <row r="134" spans="8:14" x14ac:dyDescent="0.25">
      <c r="H134">
        <f ca="1">ROUND(NORMINV(RAND(),SIMULATION!$G$16,SIMULATION!$C$16),0)</f>
        <v>47</v>
      </c>
      <c r="I134">
        <f ca="1">ROUND(NORMINV(RAND(),SIMULATION!$G$20,SIMULATION!$C$20),0)</f>
        <v>89</v>
      </c>
      <c r="J134" t="str">
        <f t="shared" ca="1" si="4"/>
        <v>Home</v>
      </c>
      <c r="K134" t="str">
        <f ca="1">IF(H134+SIMULATION!$E$16&gt;NEUTRAL!I134,"W","L")</f>
        <v>L</v>
      </c>
      <c r="L134" t="str">
        <f ca="1">IF(I134+SIMULATION!$E$20&gt;NEUTRAL!H134,"W","L")</f>
        <v>W</v>
      </c>
      <c r="M134">
        <f t="shared" ca="1" si="5"/>
        <v>136</v>
      </c>
      <c r="N134" t="str">
        <f ca="1">IF((H134+I134)&gt;SIMULATION!$F$16,"Over","Under")</f>
        <v>Under</v>
      </c>
    </row>
    <row r="135" spans="8:14" x14ac:dyDescent="0.25">
      <c r="H135">
        <f ca="1">ROUND(NORMINV(RAND(),SIMULATION!$G$16,SIMULATION!$C$16),0)</f>
        <v>77</v>
      </c>
      <c r="I135">
        <f ca="1">ROUND(NORMINV(RAND(),SIMULATION!$G$20,SIMULATION!$C$20),0)</f>
        <v>86</v>
      </c>
      <c r="J135" t="str">
        <f t="shared" ca="1" si="4"/>
        <v>Home</v>
      </c>
      <c r="K135" t="str">
        <f ca="1">IF(H135+SIMULATION!$E$16&gt;NEUTRAL!I135,"W","L")</f>
        <v>L</v>
      </c>
      <c r="L135" t="str">
        <f ca="1">IF(I135+SIMULATION!$E$20&gt;NEUTRAL!H135,"W","L")</f>
        <v>W</v>
      </c>
      <c r="M135">
        <f t="shared" ca="1" si="5"/>
        <v>163</v>
      </c>
      <c r="N135" t="str">
        <f ca="1">IF((H135+I135)&gt;SIMULATION!$F$16,"Over","Under")</f>
        <v>Over</v>
      </c>
    </row>
    <row r="136" spans="8:14" x14ac:dyDescent="0.25">
      <c r="H136">
        <f ca="1">ROUND(NORMINV(RAND(),SIMULATION!$G$16,SIMULATION!$C$16),0)</f>
        <v>66</v>
      </c>
      <c r="I136">
        <f ca="1">ROUND(NORMINV(RAND(),SIMULATION!$G$20,SIMULATION!$C$20),0)</f>
        <v>80</v>
      </c>
      <c r="J136" t="str">
        <f t="shared" ca="1" si="4"/>
        <v>Home</v>
      </c>
      <c r="K136" t="str">
        <f ca="1">IF(H136+SIMULATION!$E$16&gt;NEUTRAL!I136,"W","L")</f>
        <v>L</v>
      </c>
      <c r="L136" t="str">
        <f ca="1">IF(I136+SIMULATION!$E$20&gt;NEUTRAL!H136,"W","L")</f>
        <v>W</v>
      </c>
      <c r="M136">
        <f t="shared" ca="1" si="5"/>
        <v>146</v>
      </c>
      <c r="N136" t="str">
        <f ca="1">IF((H136+I136)&gt;SIMULATION!$F$16,"Over","Under")</f>
        <v>Under</v>
      </c>
    </row>
    <row r="137" spans="8:14" x14ac:dyDescent="0.25">
      <c r="H137">
        <f ca="1">ROUND(NORMINV(RAND(),SIMULATION!$G$16,SIMULATION!$C$16),0)</f>
        <v>67</v>
      </c>
      <c r="I137">
        <f ca="1">ROUND(NORMINV(RAND(),SIMULATION!$G$20,SIMULATION!$C$20),0)</f>
        <v>63</v>
      </c>
      <c r="J137" t="str">
        <f t="shared" ca="1" si="4"/>
        <v>Away</v>
      </c>
      <c r="K137" t="str">
        <f ca="1">IF(H137+SIMULATION!$E$16&gt;NEUTRAL!I137,"W","L")</f>
        <v>W</v>
      </c>
      <c r="L137" t="str">
        <f ca="1">IF(I137+SIMULATION!$E$20&gt;NEUTRAL!H137,"W","L")</f>
        <v>L</v>
      </c>
      <c r="M137">
        <f t="shared" ca="1" si="5"/>
        <v>130</v>
      </c>
      <c r="N137" t="str">
        <f ca="1">IF((H137+I137)&gt;SIMULATION!$F$16,"Over","Under")</f>
        <v>Under</v>
      </c>
    </row>
    <row r="138" spans="8:14" x14ac:dyDescent="0.25">
      <c r="H138">
        <f ca="1">ROUND(NORMINV(RAND(),SIMULATION!$G$16,SIMULATION!$C$16),0)</f>
        <v>81</v>
      </c>
      <c r="I138">
        <f ca="1">ROUND(NORMINV(RAND(),SIMULATION!$G$20,SIMULATION!$C$20),0)</f>
        <v>70</v>
      </c>
      <c r="J138" t="str">
        <f t="shared" ca="1" si="4"/>
        <v>Away</v>
      </c>
      <c r="K138" t="str">
        <f ca="1">IF(H138+SIMULATION!$E$16&gt;NEUTRAL!I138,"W","L")</f>
        <v>W</v>
      </c>
      <c r="L138" t="str">
        <f ca="1">IF(I138+SIMULATION!$E$20&gt;NEUTRAL!H138,"W","L")</f>
        <v>L</v>
      </c>
      <c r="M138">
        <f t="shared" ca="1" si="5"/>
        <v>151</v>
      </c>
      <c r="N138" t="str">
        <f ca="1">IF((H138+I138)&gt;SIMULATION!$F$16,"Over","Under")</f>
        <v>Under</v>
      </c>
    </row>
    <row r="139" spans="8:14" x14ac:dyDescent="0.25">
      <c r="H139">
        <f ca="1">ROUND(NORMINV(RAND(),SIMULATION!$G$16,SIMULATION!$C$16),0)</f>
        <v>86</v>
      </c>
      <c r="I139">
        <f ca="1">ROUND(NORMINV(RAND(),SIMULATION!$G$20,SIMULATION!$C$20),0)</f>
        <v>75</v>
      </c>
      <c r="J139" t="str">
        <f t="shared" ca="1" si="4"/>
        <v>Away</v>
      </c>
      <c r="K139" t="str">
        <f ca="1">IF(H139+SIMULATION!$E$16&gt;NEUTRAL!I139,"W","L")</f>
        <v>W</v>
      </c>
      <c r="L139" t="str">
        <f ca="1">IF(I139+SIMULATION!$E$20&gt;NEUTRAL!H139,"W","L")</f>
        <v>L</v>
      </c>
      <c r="M139">
        <f t="shared" ca="1" si="5"/>
        <v>161</v>
      </c>
      <c r="N139" t="str">
        <f ca="1">IF((H139+I139)&gt;SIMULATION!$F$16,"Over","Under")</f>
        <v>Over</v>
      </c>
    </row>
    <row r="140" spans="8:14" x14ac:dyDescent="0.25">
      <c r="H140">
        <f ca="1">ROUND(NORMINV(RAND(),SIMULATION!$G$16,SIMULATION!$C$16),0)</f>
        <v>67</v>
      </c>
      <c r="I140">
        <f ca="1">ROUND(NORMINV(RAND(),SIMULATION!$G$20,SIMULATION!$C$20),0)</f>
        <v>72</v>
      </c>
      <c r="J140" t="str">
        <f t="shared" ca="1" si="4"/>
        <v>Home</v>
      </c>
      <c r="K140" t="str">
        <f ca="1">IF(H140+SIMULATION!$E$16&gt;NEUTRAL!I140,"W","L")</f>
        <v>L</v>
      </c>
      <c r="L140" t="str">
        <f ca="1">IF(I140+SIMULATION!$E$20&gt;NEUTRAL!H140,"W","L")</f>
        <v>W</v>
      </c>
      <c r="M140">
        <f t="shared" ca="1" si="5"/>
        <v>139</v>
      </c>
      <c r="N140" t="str">
        <f ca="1">IF((H140+I140)&gt;SIMULATION!$F$16,"Over","Under")</f>
        <v>Under</v>
      </c>
    </row>
    <row r="141" spans="8:14" x14ac:dyDescent="0.25">
      <c r="H141">
        <f ca="1">ROUND(NORMINV(RAND(),SIMULATION!$G$16,SIMULATION!$C$16),0)</f>
        <v>60</v>
      </c>
      <c r="I141">
        <f ca="1">ROUND(NORMINV(RAND(),SIMULATION!$G$20,SIMULATION!$C$20),0)</f>
        <v>85</v>
      </c>
      <c r="J141" t="str">
        <f t="shared" ca="1" si="4"/>
        <v>Home</v>
      </c>
      <c r="K141" t="str">
        <f ca="1">IF(H141+SIMULATION!$E$16&gt;NEUTRAL!I141,"W","L")</f>
        <v>L</v>
      </c>
      <c r="L141" t="str">
        <f ca="1">IF(I141+SIMULATION!$E$20&gt;NEUTRAL!H141,"W","L")</f>
        <v>W</v>
      </c>
      <c r="M141">
        <f t="shared" ca="1" si="5"/>
        <v>145</v>
      </c>
      <c r="N141" t="str">
        <f ca="1">IF((H141+I141)&gt;SIMULATION!$F$16,"Over","Under")</f>
        <v>Under</v>
      </c>
    </row>
    <row r="142" spans="8:14" x14ac:dyDescent="0.25">
      <c r="H142">
        <f ca="1">ROUND(NORMINV(RAND(),SIMULATION!$G$16,SIMULATION!$C$16),0)</f>
        <v>79</v>
      </c>
      <c r="I142">
        <f ca="1">ROUND(NORMINV(RAND(),SIMULATION!$G$20,SIMULATION!$C$20),0)</f>
        <v>75</v>
      </c>
      <c r="J142" t="str">
        <f t="shared" ca="1" si="4"/>
        <v>Away</v>
      </c>
      <c r="K142" t="str">
        <f ca="1">IF(H142+SIMULATION!$E$16&gt;NEUTRAL!I142,"W","L")</f>
        <v>W</v>
      </c>
      <c r="L142" t="str">
        <f ca="1">IF(I142+SIMULATION!$E$20&gt;NEUTRAL!H142,"W","L")</f>
        <v>L</v>
      </c>
      <c r="M142">
        <f t="shared" ca="1" si="5"/>
        <v>154</v>
      </c>
      <c r="N142" t="str">
        <f ca="1">IF((H142+I142)&gt;SIMULATION!$F$16,"Over","Under")</f>
        <v>Over</v>
      </c>
    </row>
    <row r="143" spans="8:14" x14ac:dyDescent="0.25">
      <c r="H143">
        <f ca="1">ROUND(NORMINV(RAND(),SIMULATION!$G$16,SIMULATION!$C$16),0)</f>
        <v>77</v>
      </c>
      <c r="I143">
        <f ca="1">ROUND(NORMINV(RAND(),SIMULATION!$G$20,SIMULATION!$C$20),0)</f>
        <v>64</v>
      </c>
      <c r="J143" t="str">
        <f t="shared" ca="1" si="4"/>
        <v>Away</v>
      </c>
      <c r="K143" t="str">
        <f ca="1">IF(H143+SIMULATION!$E$16&gt;NEUTRAL!I143,"W","L")</f>
        <v>W</v>
      </c>
      <c r="L143" t="str">
        <f ca="1">IF(I143+SIMULATION!$E$20&gt;NEUTRAL!H143,"W","L")</f>
        <v>L</v>
      </c>
      <c r="M143">
        <f t="shared" ca="1" si="5"/>
        <v>141</v>
      </c>
      <c r="N143" t="str">
        <f ca="1">IF((H143+I143)&gt;SIMULATION!$F$16,"Over","Under")</f>
        <v>Under</v>
      </c>
    </row>
    <row r="144" spans="8:14" x14ac:dyDescent="0.25">
      <c r="H144">
        <f ca="1">ROUND(NORMINV(RAND(),SIMULATION!$G$16,SIMULATION!$C$16),0)</f>
        <v>67</v>
      </c>
      <c r="I144">
        <f ca="1">ROUND(NORMINV(RAND(),SIMULATION!$G$20,SIMULATION!$C$20),0)</f>
        <v>88</v>
      </c>
      <c r="J144" t="str">
        <f t="shared" ca="1" si="4"/>
        <v>Home</v>
      </c>
      <c r="K144" t="str">
        <f ca="1">IF(H144+SIMULATION!$E$16&gt;NEUTRAL!I144,"W","L")</f>
        <v>L</v>
      </c>
      <c r="L144" t="str">
        <f ca="1">IF(I144+SIMULATION!$E$20&gt;NEUTRAL!H144,"W","L")</f>
        <v>W</v>
      </c>
      <c r="M144">
        <f t="shared" ca="1" si="5"/>
        <v>155</v>
      </c>
      <c r="N144" t="str">
        <f ca="1">IF((H144+I144)&gt;SIMULATION!$F$16,"Over","Under")</f>
        <v>Over</v>
      </c>
    </row>
    <row r="145" spans="8:14" x14ac:dyDescent="0.25">
      <c r="H145">
        <f ca="1">ROUND(NORMINV(RAND(),SIMULATION!$G$16,SIMULATION!$C$16),0)</f>
        <v>67</v>
      </c>
      <c r="I145">
        <f ca="1">ROUND(NORMINV(RAND(),SIMULATION!$G$20,SIMULATION!$C$20),0)</f>
        <v>78</v>
      </c>
      <c r="J145" t="str">
        <f t="shared" ca="1" si="4"/>
        <v>Home</v>
      </c>
      <c r="K145" t="str">
        <f ca="1">IF(H145+SIMULATION!$E$16&gt;NEUTRAL!I145,"W","L")</f>
        <v>L</v>
      </c>
      <c r="L145" t="str">
        <f ca="1">IF(I145+SIMULATION!$E$20&gt;NEUTRAL!H145,"W","L")</f>
        <v>W</v>
      </c>
      <c r="M145">
        <f t="shared" ca="1" si="5"/>
        <v>145</v>
      </c>
      <c r="N145" t="str">
        <f ca="1">IF((H145+I145)&gt;SIMULATION!$F$16,"Over","Under")</f>
        <v>Under</v>
      </c>
    </row>
    <row r="146" spans="8:14" x14ac:dyDescent="0.25">
      <c r="H146">
        <f ca="1">ROUND(NORMINV(RAND(),SIMULATION!$G$16,SIMULATION!$C$16),0)</f>
        <v>59</v>
      </c>
      <c r="I146">
        <f ca="1">ROUND(NORMINV(RAND(),SIMULATION!$G$20,SIMULATION!$C$20),0)</f>
        <v>80</v>
      </c>
      <c r="J146" t="str">
        <f t="shared" ca="1" si="4"/>
        <v>Home</v>
      </c>
      <c r="K146" t="str">
        <f ca="1">IF(H146+SIMULATION!$E$16&gt;NEUTRAL!I146,"W","L")</f>
        <v>L</v>
      </c>
      <c r="L146" t="str">
        <f ca="1">IF(I146+SIMULATION!$E$20&gt;NEUTRAL!H146,"W","L")</f>
        <v>W</v>
      </c>
      <c r="M146">
        <f t="shared" ca="1" si="5"/>
        <v>139</v>
      </c>
      <c r="N146" t="str">
        <f ca="1">IF((H146+I146)&gt;SIMULATION!$F$16,"Over","Under")</f>
        <v>Under</v>
      </c>
    </row>
    <row r="147" spans="8:14" x14ac:dyDescent="0.25">
      <c r="H147">
        <f ca="1">ROUND(NORMINV(RAND(),SIMULATION!$G$16,SIMULATION!$C$16),0)</f>
        <v>85</v>
      </c>
      <c r="I147">
        <f ca="1">ROUND(NORMINV(RAND(),SIMULATION!$G$20,SIMULATION!$C$20),0)</f>
        <v>94</v>
      </c>
      <c r="J147" t="str">
        <f t="shared" ca="1" si="4"/>
        <v>Home</v>
      </c>
      <c r="K147" t="str">
        <f ca="1">IF(H147+SIMULATION!$E$16&gt;NEUTRAL!I147,"W","L")</f>
        <v>L</v>
      </c>
      <c r="L147" t="str">
        <f ca="1">IF(I147+SIMULATION!$E$20&gt;NEUTRAL!H147,"W","L")</f>
        <v>W</v>
      </c>
      <c r="M147">
        <f t="shared" ca="1" si="5"/>
        <v>179</v>
      </c>
      <c r="N147" t="str">
        <f ca="1">IF((H147+I147)&gt;SIMULATION!$F$16,"Over","Under")</f>
        <v>Over</v>
      </c>
    </row>
    <row r="148" spans="8:14" x14ac:dyDescent="0.25">
      <c r="H148">
        <f ca="1">ROUND(NORMINV(RAND(),SIMULATION!$G$16,SIMULATION!$C$16),0)</f>
        <v>70</v>
      </c>
      <c r="I148">
        <f ca="1">ROUND(NORMINV(RAND(),SIMULATION!$G$20,SIMULATION!$C$20),0)</f>
        <v>95</v>
      </c>
      <c r="J148" t="str">
        <f t="shared" ca="1" si="4"/>
        <v>Home</v>
      </c>
      <c r="K148" t="str">
        <f ca="1">IF(H148+SIMULATION!$E$16&gt;NEUTRAL!I148,"W","L")</f>
        <v>L</v>
      </c>
      <c r="L148" t="str">
        <f ca="1">IF(I148+SIMULATION!$E$20&gt;NEUTRAL!H148,"W","L")</f>
        <v>W</v>
      </c>
      <c r="M148">
        <f t="shared" ca="1" si="5"/>
        <v>165</v>
      </c>
      <c r="N148" t="str">
        <f ca="1">IF((H148+I148)&gt;SIMULATION!$F$16,"Over","Under")</f>
        <v>Over</v>
      </c>
    </row>
    <row r="149" spans="8:14" x14ac:dyDescent="0.25">
      <c r="H149">
        <f ca="1">ROUND(NORMINV(RAND(),SIMULATION!$G$16,SIMULATION!$C$16),0)</f>
        <v>84</v>
      </c>
      <c r="I149">
        <f ca="1">ROUND(NORMINV(RAND(),SIMULATION!$G$20,SIMULATION!$C$20),0)</f>
        <v>78</v>
      </c>
      <c r="J149" t="str">
        <f t="shared" ca="1" si="4"/>
        <v>Away</v>
      </c>
      <c r="K149" t="str">
        <f ca="1">IF(H149+SIMULATION!$E$16&gt;NEUTRAL!I149,"W","L")</f>
        <v>W</v>
      </c>
      <c r="L149" t="str">
        <f ca="1">IF(I149+SIMULATION!$E$20&gt;NEUTRAL!H149,"W","L")</f>
        <v>L</v>
      </c>
      <c r="M149">
        <f t="shared" ca="1" si="5"/>
        <v>162</v>
      </c>
      <c r="N149" t="str">
        <f ca="1">IF((H149+I149)&gt;SIMULATION!$F$16,"Over","Under")</f>
        <v>Over</v>
      </c>
    </row>
    <row r="150" spans="8:14" x14ac:dyDescent="0.25">
      <c r="H150">
        <f ca="1">ROUND(NORMINV(RAND(),SIMULATION!$G$16,SIMULATION!$C$16),0)</f>
        <v>70</v>
      </c>
      <c r="I150">
        <f ca="1">ROUND(NORMINV(RAND(),SIMULATION!$G$20,SIMULATION!$C$20),0)</f>
        <v>82</v>
      </c>
      <c r="J150" t="str">
        <f t="shared" ca="1" si="4"/>
        <v>Home</v>
      </c>
      <c r="K150" t="str">
        <f ca="1">IF(H150+SIMULATION!$E$16&gt;NEUTRAL!I150,"W","L")</f>
        <v>L</v>
      </c>
      <c r="L150" t="str">
        <f ca="1">IF(I150+SIMULATION!$E$20&gt;NEUTRAL!H150,"W","L")</f>
        <v>W</v>
      </c>
      <c r="M150">
        <f t="shared" ca="1" si="5"/>
        <v>152</v>
      </c>
      <c r="N150" t="str">
        <f ca="1">IF((H150+I150)&gt;SIMULATION!$F$16,"Over","Under")</f>
        <v>Over</v>
      </c>
    </row>
    <row r="151" spans="8:14" x14ac:dyDescent="0.25">
      <c r="H151">
        <f ca="1">ROUND(NORMINV(RAND(),SIMULATION!$G$16,SIMULATION!$C$16),0)</f>
        <v>69</v>
      </c>
      <c r="I151">
        <f ca="1">ROUND(NORMINV(RAND(),SIMULATION!$G$20,SIMULATION!$C$20),0)</f>
        <v>81</v>
      </c>
      <c r="J151" t="str">
        <f t="shared" ca="1" si="4"/>
        <v>Home</v>
      </c>
      <c r="K151" t="str">
        <f ca="1">IF(H151+SIMULATION!$E$16&gt;NEUTRAL!I151,"W","L")</f>
        <v>L</v>
      </c>
      <c r="L151" t="str">
        <f ca="1">IF(I151+SIMULATION!$E$20&gt;NEUTRAL!H151,"W","L")</f>
        <v>W</v>
      </c>
      <c r="M151">
        <f t="shared" ca="1" si="5"/>
        <v>150</v>
      </c>
      <c r="N151" t="str">
        <f ca="1">IF((H151+I151)&gt;SIMULATION!$F$16,"Over","Under")</f>
        <v>Under</v>
      </c>
    </row>
    <row r="152" spans="8:14" x14ac:dyDescent="0.25">
      <c r="H152">
        <f ca="1">ROUND(NORMINV(RAND(),SIMULATION!$G$16,SIMULATION!$C$16),0)</f>
        <v>84</v>
      </c>
      <c r="I152">
        <f ca="1">ROUND(NORMINV(RAND(),SIMULATION!$G$20,SIMULATION!$C$20),0)</f>
        <v>59</v>
      </c>
      <c r="J152" t="str">
        <f t="shared" ca="1" si="4"/>
        <v>Away</v>
      </c>
      <c r="K152" t="str">
        <f ca="1">IF(H152+SIMULATION!$E$16&gt;NEUTRAL!I152,"W","L")</f>
        <v>W</v>
      </c>
      <c r="L152" t="str">
        <f ca="1">IF(I152+SIMULATION!$E$20&gt;NEUTRAL!H152,"W","L")</f>
        <v>L</v>
      </c>
      <c r="M152">
        <f t="shared" ca="1" si="5"/>
        <v>143</v>
      </c>
      <c r="N152" t="str">
        <f ca="1">IF((H152+I152)&gt;SIMULATION!$F$16,"Over","Under")</f>
        <v>Under</v>
      </c>
    </row>
    <row r="153" spans="8:14" x14ac:dyDescent="0.25">
      <c r="H153">
        <f ca="1">ROUND(NORMINV(RAND(),SIMULATION!$G$16,SIMULATION!$C$16),0)</f>
        <v>78</v>
      </c>
      <c r="I153">
        <f ca="1">ROUND(NORMINV(RAND(),SIMULATION!$G$20,SIMULATION!$C$20),0)</f>
        <v>88</v>
      </c>
      <c r="J153" t="str">
        <f t="shared" ca="1" si="4"/>
        <v>Home</v>
      </c>
      <c r="K153" t="str">
        <f ca="1">IF(H153+SIMULATION!$E$16&gt;NEUTRAL!I153,"W","L")</f>
        <v>L</v>
      </c>
      <c r="L153" t="str">
        <f ca="1">IF(I153+SIMULATION!$E$20&gt;NEUTRAL!H153,"W","L")</f>
        <v>W</v>
      </c>
      <c r="M153">
        <f t="shared" ca="1" si="5"/>
        <v>166</v>
      </c>
      <c r="N153" t="str">
        <f ca="1">IF((H153+I153)&gt;SIMULATION!$F$16,"Over","Under")</f>
        <v>Over</v>
      </c>
    </row>
    <row r="154" spans="8:14" x14ac:dyDescent="0.25">
      <c r="H154">
        <f ca="1">ROUND(NORMINV(RAND(),SIMULATION!$G$16,SIMULATION!$C$16),0)</f>
        <v>81</v>
      </c>
      <c r="I154">
        <f ca="1">ROUND(NORMINV(RAND(),SIMULATION!$G$20,SIMULATION!$C$20),0)</f>
        <v>80</v>
      </c>
      <c r="J154" t="str">
        <f t="shared" ca="1" si="4"/>
        <v>Away</v>
      </c>
      <c r="K154" t="str">
        <f ca="1">IF(H154+SIMULATION!$E$16&gt;NEUTRAL!I154,"W","L")</f>
        <v>W</v>
      </c>
      <c r="L154" t="str">
        <f ca="1">IF(I154+SIMULATION!$E$20&gt;NEUTRAL!H154,"W","L")</f>
        <v>L</v>
      </c>
      <c r="M154">
        <f t="shared" ca="1" si="5"/>
        <v>161</v>
      </c>
      <c r="N154" t="str">
        <f ca="1">IF((H154+I154)&gt;SIMULATION!$F$16,"Over","Under")</f>
        <v>Over</v>
      </c>
    </row>
    <row r="155" spans="8:14" x14ac:dyDescent="0.25">
      <c r="H155">
        <f ca="1">ROUND(NORMINV(RAND(),SIMULATION!$G$16,SIMULATION!$C$16),0)</f>
        <v>82</v>
      </c>
      <c r="I155">
        <f ca="1">ROUND(NORMINV(RAND(),SIMULATION!$G$20,SIMULATION!$C$20),0)</f>
        <v>67</v>
      </c>
      <c r="J155" t="str">
        <f t="shared" ref="J155:J218" ca="1" si="6">IF(H155=I155,"OT",IF(H155&gt;I155,"Away","Home"))</f>
        <v>Away</v>
      </c>
      <c r="K155" t="str">
        <f ca="1">IF(H155+SIMULATION!$E$16&gt;NEUTRAL!I155,"W","L")</f>
        <v>W</v>
      </c>
      <c r="L155" t="str">
        <f ca="1">IF(I155+SIMULATION!$E$20&gt;NEUTRAL!H155,"W","L")</f>
        <v>L</v>
      </c>
      <c r="M155">
        <f t="shared" ref="M155:M218" ca="1" si="7">H155+I155</f>
        <v>149</v>
      </c>
      <c r="N155" t="str">
        <f ca="1">IF((H155+I155)&gt;SIMULATION!$F$16,"Over","Under")</f>
        <v>Under</v>
      </c>
    </row>
    <row r="156" spans="8:14" x14ac:dyDescent="0.25">
      <c r="H156">
        <f ca="1">ROUND(NORMINV(RAND(),SIMULATION!$G$16,SIMULATION!$C$16),0)</f>
        <v>65</v>
      </c>
      <c r="I156">
        <f ca="1">ROUND(NORMINV(RAND(),SIMULATION!$G$20,SIMULATION!$C$20),0)</f>
        <v>79</v>
      </c>
      <c r="J156" t="str">
        <f t="shared" ca="1" si="6"/>
        <v>Home</v>
      </c>
      <c r="K156" t="str">
        <f ca="1">IF(H156+SIMULATION!$E$16&gt;NEUTRAL!I156,"W","L")</f>
        <v>L</v>
      </c>
      <c r="L156" t="str">
        <f ca="1">IF(I156+SIMULATION!$E$20&gt;NEUTRAL!H156,"W","L")</f>
        <v>W</v>
      </c>
      <c r="M156">
        <f t="shared" ca="1" si="7"/>
        <v>144</v>
      </c>
      <c r="N156" t="str">
        <f ca="1">IF((H156+I156)&gt;SIMULATION!$F$16,"Over","Under")</f>
        <v>Under</v>
      </c>
    </row>
    <row r="157" spans="8:14" x14ac:dyDescent="0.25">
      <c r="H157">
        <f ca="1">ROUND(NORMINV(RAND(),SIMULATION!$G$16,SIMULATION!$C$16),0)</f>
        <v>94</v>
      </c>
      <c r="I157">
        <f ca="1">ROUND(NORMINV(RAND(),SIMULATION!$G$20,SIMULATION!$C$20),0)</f>
        <v>58</v>
      </c>
      <c r="J157" t="str">
        <f t="shared" ca="1" si="6"/>
        <v>Away</v>
      </c>
      <c r="K157" t="str">
        <f ca="1">IF(H157+SIMULATION!$E$16&gt;NEUTRAL!I157,"W","L")</f>
        <v>W</v>
      </c>
      <c r="L157" t="str">
        <f ca="1">IF(I157+SIMULATION!$E$20&gt;NEUTRAL!H157,"W","L")</f>
        <v>L</v>
      </c>
      <c r="M157">
        <f t="shared" ca="1" si="7"/>
        <v>152</v>
      </c>
      <c r="N157" t="str">
        <f ca="1">IF((H157+I157)&gt;SIMULATION!$F$16,"Over","Under")</f>
        <v>Over</v>
      </c>
    </row>
    <row r="158" spans="8:14" x14ac:dyDescent="0.25">
      <c r="H158">
        <f ca="1">ROUND(NORMINV(RAND(),SIMULATION!$G$16,SIMULATION!$C$16),0)</f>
        <v>66</v>
      </c>
      <c r="I158">
        <f ca="1">ROUND(NORMINV(RAND(),SIMULATION!$G$20,SIMULATION!$C$20),0)</f>
        <v>63</v>
      </c>
      <c r="J158" t="str">
        <f t="shared" ca="1" si="6"/>
        <v>Away</v>
      </c>
      <c r="K158" t="str">
        <f ca="1">IF(H158+SIMULATION!$E$16&gt;NEUTRAL!I158,"W","L")</f>
        <v>W</v>
      </c>
      <c r="L158" t="str">
        <f ca="1">IF(I158+SIMULATION!$E$20&gt;NEUTRAL!H158,"W","L")</f>
        <v>L</v>
      </c>
      <c r="M158">
        <f t="shared" ca="1" si="7"/>
        <v>129</v>
      </c>
      <c r="N158" t="str">
        <f ca="1">IF((H158+I158)&gt;SIMULATION!$F$16,"Over","Under")</f>
        <v>Under</v>
      </c>
    </row>
    <row r="159" spans="8:14" x14ac:dyDescent="0.25">
      <c r="H159">
        <f ca="1">ROUND(NORMINV(RAND(),SIMULATION!$G$16,SIMULATION!$C$16),0)</f>
        <v>72</v>
      </c>
      <c r="I159">
        <f ca="1">ROUND(NORMINV(RAND(),SIMULATION!$G$20,SIMULATION!$C$20),0)</f>
        <v>79</v>
      </c>
      <c r="J159" t="str">
        <f t="shared" ca="1" si="6"/>
        <v>Home</v>
      </c>
      <c r="K159" t="str">
        <f ca="1">IF(H159+SIMULATION!$E$16&gt;NEUTRAL!I159,"W","L")</f>
        <v>L</v>
      </c>
      <c r="L159" t="str">
        <f ca="1">IF(I159+SIMULATION!$E$20&gt;NEUTRAL!H159,"W","L")</f>
        <v>W</v>
      </c>
      <c r="M159">
        <f t="shared" ca="1" si="7"/>
        <v>151</v>
      </c>
      <c r="N159" t="str">
        <f ca="1">IF((H159+I159)&gt;SIMULATION!$F$16,"Over","Under")</f>
        <v>Under</v>
      </c>
    </row>
    <row r="160" spans="8:14" x14ac:dyDescent="0.25">
      <c r="H160">
        <f ca="1">ROUND(NORMINV(RAND(),SIMULATION!$G$16,SIMULATION!$C$16),0)</f>
        <v>68</v>
      </c>
      <c r="I160">
        <f ca="1">ROUND(NORMINV(RAND(),SIMULATION!$G$20,SIMULATION!$C$20),0)</f>
        <v>76</v>
      </c>
      <c r="J160" t="str">
        <f t="shared" ca="1" si="6"/>
        <v>Home</v>
      </c>
      <c r="K160" t="str">
        <f ca="1">IF(H160+SIMULATION!$E$16&gt;NEUTRAL!I160,"W","L")</f>
        <v>L</v>
      </c>
      <c r="L160" t="str">
        <f ca="1">IF(I160+SIMULATION!$E$20&gt;NEUTRAL!H160,"W","L")</f>
        <v>W</v>
      </c>
      <c r="M160">
        <f t="shared" ca="1" si="7"/>
        <v>144</v>
      </c>
      <c r="N160" t="str">
        <f ca="1">IF((H160+I160)&gt;SIMULATION!$F$16,"Over","Under")</f>
        <v>Under</v>
      </c>
    </row>
    <row r="161" spans="8:14" x14ac:dyDescent="0.25">
      <c r="H161">
        <f ca="1">ROUND(NORMINV(RAND(),SIMULATION!$G$16,SIMULATION!$C$16),0)</f>
        <v>81</v>
      </c>
      <c r="I161">
        <f ca="1">ROUND(NORMINV(RAND(),SIMULATION!$G$20,SIMULATION!$C$20),0)</f>
        <v>80</v>
      </c>
      <c r="J161" t="str">
        <f t="shared" ca="1" si="6"/>
        <v>Away</v>
      </c>
      <c r="K161" t="str">
        <f ca="1">IF(H161+SIMULATION!$E$16&gt;NEUTRAL!I161,"W","L")</f>
        <v>W</v>
      </c>
      <c r="L161" t="str">
        <f ca="1">IF(I161+SIMULATION!$E$20&gt;NEUTRAL!H161,"W","L")</f>
        <v>L</v>
      </c>
      <c r="M161">
        <f t="shared" ca="1" si="7"/>
        <v>161</v>
      </c>
      <c r="N161" t="str">
        <f ca="1">IF((H161+I161)&gt;SIMULATION!$F$16,"Over","Under")</f>
        <v>Over</v>
      </c>
    </row>
    <row r="162" spans="8:14" x14ac:dyDescent="0.25">
      <c r="H162">
        <f ca="1">ROUND(NORMINV(RAND(),SIMULATION!$G$16,SIMULATION!$C$16),0)</f>
        <v>53</v>
      </c>
      <c r="I162">
        <f ca="1">ROUND(NORMINV(RAND(),SIMULATION!$G$20,SIMULATION!$C$20),0)</f>
        <v>92</v>
      </c>
      <c r="J162" t="str">
        <f t="shared" ca="1" si="6"/>
        <v>Home</v>
      </c>
      <c r="K162" t="str">
        <f ca="1">IF(H162+SIMULATION!$E$16&gt;NEUTRAL!I162,"W","L")</f>
        <v>L</v>
      </c>
      <c r="L162" t="str">
        <f ca="1">IF(I162+SIMULATION!$E$20&gt;NEUTRAL!H162,"W","L")</f>
        <v>W</v>
      </c>
      <c r="M162">
        <f t="shared" ca="1" si="7"/>
        <v>145</v>
      </c>
      <c r="N162" t="str">
        <f ca="1">IF((H162+I162)&gt;SIMULATION!$F$16,"Over","Under")</f>
        <v>Under</v>
      </c>
    </row>
    <row r="163" spans="8:14" x14ac:dyDescent="0.25">
      <c r="H163">
        <f ca="1">ROUND(NORMINV(RAND(),SIMULATION!$G$16,SIMULATION!$C$16),0)</f>
        <v>74</v>
      </c>
      <c r="I163">
        <f ca="1">ROUND(NORMINV(RAND(),SIMULATION!$G$20,SIMULATION!$C$20),0)</f>
        <v>73</v>
      </c>
      <c r="J163" t="str">
        <f t="shared" ca="1" si="6"/>
        <v>Away</v>
      </c>
      <c r="K163" t="str">
        <f ca="1">IF(H163+SIMULATION!$E$16&gt;NEUTRAL!I163,"W","L")</f>
        <v>W</v>
      </c>
      <c r="L163" t="str">
        <f ca="1">IF(I163+SIMULATION!$E$20&gt;NEUTRAL!H163,"W","L")</f>
        <v>L</v>
      </c>
      <c r="M163">
        <f t="shared" ca="1" si="7"/>
        <v>147</v>
      </c>
      <c r="N163" t="str">
        <f ca="1">IF((H163+I163)&gt;SIMULATION!$F$16,"Over","Under")</f>
        <v>Under</v>
      </c>
    </row>
    <row r="164" spans="8:14" x14ac:dyDescent="0.25">
      <c r="H164">
        <f ca="1">ROUND(NORMINV(RAND(),SIMULATION!$G$16,SIMULATION!$C$16),0)</f>
        <v>80</v>
      </c>
      <c r="I164">
        <f ca="1">ROUND(NORMINV(RAND(),SIMULATION!$G$20,SIMULATION!$C$20),0)</f>
        <v>65</v>
      </c>
      <c r="J164" t="str">
        <f t="shared" ca="1" si="6"/>
        <v>Away</v>
      </c>
      <c r="K164" t="str">
        <f ca="1">IF(H164+SIMULATION!$E$16&gt;NEUTRAL!I164,"W","L")</f>
        <v>W</v>
      </c>
      <c r="L164" t="str">
        <f ca="1">IF(I164+SIMULATION!$E$20&gt;NEUTRAL!H164,"W","L")</f>
        <v>L</v>
      </c>
      <c r="M164">
        <f t="shared" ca="1" si="7"/>
        <v>145</v>
      </c>
      <c r="N164" t="str">
        <f ca="1">IF((H164+I164)&gt;SIMULATION!$F$16,"Over","Under")</f>
        <v>Under</v>
      </c>
    </row>
    <row r="165" spans="8:14" x14ac:dyDescent="0.25">
      <c r="H165">
        <f ca="1">ROUND(NORMINV(RAND(),SIMULATION!$G$16,SIMULATION!$C$16),0)</f>
        <v>72</v>
      </c>
      <c r="I165">
        <f ca="1">ROUND(NORMINV(RAND(),SIMULATION!$G$20,SIMULATION!$C$20),0)</f>
        <v>84</v>
      </c>
      <c r="J165" t="str">
        <f t="shared" ca="1" si="6"/>
        <v>Home</v>
      </c>
      <c r="K165" t="str">
        <f ca="1">IF(H165+SIMULATION!$E$16&gt;NEUTRAL!I165,"W","L")</f>
        <v>L</v>
      </c>
      <c r="L165" t="str">
        <f ca="1">IF(I165+SIMULATION!$E$20&gt;NEUTRAL!H165,"W","L")</f>
        <v>W</v>
      </c>
      <c r="M165">
        <f t="shared" ca="1" si="7"/>
        <v>156</v>
      </c>
      <c r="N165" t="str">
        <f ca="1">IF((H165+I165)&gt;SIMULATION!$F$16,"Over","Under")</f>
        <v>Over</v>
      </c>
    </row>
    <row r="166" spans="8:14" x14ac:dyDescent="0.25">
      <c r="H166">
        <f ca="1">ROUND(NORMINV(RAND(),SIMULATION!$G$16,SIMULATION!$C$16),0)</f>
        <v>72</v>
      </c>
      <c r="I166">
        <f ca="1">ROUND(NORMINV(RAND(),SIMULATION!$G$20,SIMULATION!$C$20),0)</f>
        <v>88</v>
      </c>
      <c r="J166" t="str">
        <f t="shared" ca="1" si="6"/>
        <v>Home</v>
      </c>
      <c r="K166" t="str">
        <f ca="1">IF(H166+SIMULATION!$E$16&gt;NEUTRAL!I166,"W","L")</f>
        <v>L</v>
      </c>
      <c r="L166" t="str">
        <f ca="1">IF(I166+SIMULATION!$E$20&gt;NEUTRAL!H166,"W","L")</f>
        <v>W</v>
      </c>
      <c r="M166">
        <f t="shared" ca="1" si="7"/>
        <v>160</v>
      </c>
      <c r="N166" t="str">
        <f ca="1">IF((H166+I166)&gt;SIMULATION!$F$16,"Over","Under")</f>
        <v>Over</v>
      </c>
    </row>
    <row r="167" spans="8:14" x14ac:dyDescent="0.25">
      <c r="H167">
        <f ca="1">ROUND(NORMINV(RAND(),SIMULATION!$G$16,SIMULATION!$C$16),0)</f>
        <v>79</v>
      </c>
      <c r="I167">
        <f ca="1">ROUND(NORMINV(RAND(),SIMULATION!$G$20,SIMULATION!$C$20),0)</f>
        <v>68</v>
      </c>
      <c r="J167" t="str">
        <f t="shared" ca="1" si="6"/>
        <v>Away</v>
      </c>
      <c r="K167" t="str">
        <f ca="1">IF(H167+SIMULATION!$E$16&gt;NEUTRAL!I167,"W","L")</f>
        <v>W</v>
      </c>
      <c r="L167" t="str">
        <f ca="1">IF(I167+SIMULATION!$E$20&gt;NEUTRAL!H167,"W","L")</f>
        <v>L</v>
      </c>
      <c r="M167">
        <f t="shared" ca="1" si="7"/>
        <v>147</v>
      </c>
      <c r="N167" t="str">
        <f ca="1">IF((H167+I167)&gt;SIMULATION!$F$16,"Over","Under")</f>
        <v>Under</v>
      </c>
    </row>
    <row r="168" spans="8:14" x14ac:dyDescent="0.25">
      <c r="H168">
        <f ca="1">ROUND(NORMINV(RAND(),SIMULATION!$G$16,SIMULATION!$C$16),0)</f>
        <v>67</v>
      </c>
      <c r="I168">
        <f ca="1">ROUND(NORMINV(RAND(),SIMULATION!$G$20,SIMULATION!$C$20),0)</f>
        <v>55</v>
      </c>
      <c r="J168" t="str">
        <f t="shared" ca="1" si="6"/>
        <v>Away</v>
      </c>
      <c r="K168" t="str">
        <f ca="1">IF(H168+SIMULATION!$E$16&gt;NEUTRAL!I168,"W","L")</f>
        <v>W</v>
      </c>
      <c r="L168" t="str">
        <f ca="1">IF(I168+SIMULATION!$E$20&gt;NEUTRAL!H168,"W","L")</f>
        <v>L</v>
      </c>
      <c r="M168">
        <f t="shared" ca="1" si="7"/>
        <v>122</v>
      </c>
      <c r="N168" t="str">
        <f ca="1">IF((H168+I168)&gt;SIMULATION!$F$16,"Over","Under")</f>
        <v>Under</v>
      </c>
    </row>
    <row r="169" spans="8:14" x14ac:dyDescent="0.25">
      <c r="H169">
        <f ca="1">ROUND(NORMINV(RAND(),SIMULATION!$G$16,SIMULATION!$C$16),0)</f>
        <v>67</v>
      </c>
      <c r="I169">
        <f ca="1">ROUND(NORMINV(RAND(),SIMULATION!$G$20,SIMULATION!$C$20),0)</f>
        <v>72</v>
      </c>
      <c r="J169" t="str">
        <f t="shared" ca="1" si="6"/>
        <v>Home</v>
      </c>
      <c r="K169" t="str">
        <f ca="1">IF(H169+SIMULATION!$E$16&gt;NEUTRAL!I169,"W","L")</f>
        <v>L</v>
      </c>
      <c r="L169" t="str">
        <f ca="1">IF(I169+SIMULATION!$E$20&gt;NEUTRAL!H169,"W","L")</f>
        <v>W</v>
      </c>
      <c r="M169">
        <f t="shared" ca="1" si="7"/>
        <v>139</v>
      </c>
      <c r="N169" t="str">
        <f ca="1">IF((H169+I169)&gt;SIMULATION!$F$16,"Over","Under")</f>
        <v>Under</v>
      </c>
    </row>
    <row r="170" spans="8:14" x14ac:dyDescent="0.25">
      <c r="H170">
        <f ca="1">ROUND(NORMINV(RAND(),SIMULATION!$G$16,SIMULATION!$C$16),0)</f>
        <v>112</v>
      </c>
      <c r="I170">
        <f ca="1">ROUND(NORMINV(RAND(),SIMULATION!$G$20,SIMULATION!$C$20),0)</f>
        <v>82</v>
      </c>
      <c r="J170" t="str">
        <f t="shared" ca="1" si="6"/>
        <v>Away</v>
      </c>
      <c r="K170" t="str">
        <f ca="1">IF(H170+SIMULATION!$E$16&gt;NEUTRAL!I170,"W","L")</f>
        <v>W</v>
      </c>
      <c r="L170" t="str">
        <f ca="1">IF(I170+SIMULATION!$E$20&gt;NEUTRAL!H170,"W","L")</f>
        <v>L</v>
      </c>
      <c r="M170">
        <f t="shared" ca="1" si="7"/>
        <v>194</v>
      </c>
      <c r="N170" t="str">
        <f ca="1">IF((H170+I170)&gt;SIMULATION!$F$16,"Over","Under")</f>
        <v>Over</v>
      </c>
    </row>
    <row r="171" spans="8:14" x14ac:dyDescent="0.25">
      <c r="H171">
        <f ca="1">ROUND(NORMINV(RAND(),SIMULATION!$G$16,SIMULATION!$C$16),0)</f>
        <v>91</v>
      </c>
      <c r="I171">
        <f ca="1">ROUND(NORMINV(RAND(),SIMULATION!$G$20,SIMULATION!$C$20),0)</f>
        <v>83</v>
      </c>
      <c r="J171" t="str">
        <f t="shared" ca="1" si="6"/>
        <v>Away</v>
      </c>
      <c r="K171" t="str">
        <f ca="1">IF(H171+SIMULATION!$E$16&gt;NEUTRAL!I171,"W","L")</f>
        <v>W</v>
      </c>
      <c r="L171" t="str">
        <f ca="1">IF(I171+SIMULATION!$E$20&gt;NEUTRAL!H171,"W","L")</f>
        <v>L</v>
      </c>
      <c r="M171">
        <f t="shared" ca="1" si="7"/>
        <v>174</v>
      </c>
      <c r="N171" t="str">
        <f ca="1">IF((H171+I171)&gt;SIMULATION!$F$16,"Over","Under")</f>
        <v>Over</v>
      </c>
    </row>
    <row r="172" spans="8:14" x14ac:dyDescent="0.25">
      <c r="H172">
        <f ca="1">ROUND(NORMINV(RAND(),SIMULATION!$G$16,SIMULATION!$C$16),0)</f>
        <v>60</v>
      </c>
      <c r="I172">
        <f ca="1">ROUND(NORMINV(RAND(),SIMULATION!$G$20,SIMULATION!$C$20),0)</f>
        <v>66</v>
      </c>
      <c r="J172" t="str">
        <f t="shared" ca="1" si="6"/>
        <v>Home</v>
      </c>
      <c r="K172" t="str">
        <f ca="1">IF(H172+SIMULATION!$E$16&gt;NEUTRAL!I172,"W","L")</f>
        <v>L</v>
      </c>
      <c r="L172" t="str">
        <f ca="1">IF(I172+SIMULATION!$E$20&gt;NEUTRAL!H172,"W","L")</f>
        <v>W</v>
      </c>
      <c r="M172">
        <f t="shared" ca="1" si="7"/>
        <v>126</v>
      </c>
      <c r="N172" t="str">
        <f ca="1">IF((H172+I172)&gt;SIMULATION!$F$16,"Over","Under")</f>
        <v>Under</v>
      </c>
    </row>
    <row r="173" spans="8:14" x14ac:dyDescent="0.25">
      <c r="H173">
        <f ca="1">ROUND(NORMINV(RAND(),SIMULATION!$G$16,SIMULATION!$C$16),0)</f>
        <v>75</v>
      </c>
      <c r="I173">
        <f ca="1">ROUND(NORMINV(RAND(),SIMULATION!$G$20,SIMULATION!$C$20),0)</f>
        <v>69</v>
      </c>
      <c r="J173" t="str">
        <f t="shared" ca="1" si="6"/>
        <v>Away</v>
      </c>
      <c r="K173" t="str">
        <f ca="1">IF(H173+SIMULATION!$E$16&gt;NEUTRAL!I173,"W","L")</f>
        <v>W</v>
      </c>
      <c r="L173" t="str">
        <f ca="1">IF(I173+SIMULATION!$E$20&gt;NEUTRAL!H173,"W","L")</f>
        <v>L</v>
      </c>
      <c r="M173">
        <f t="shared" ca="1" si="7"/>
        <v>144</v>
      </c>
      <c r="N173" t="str">
        <f ca="1">IF((H173+I173)&gt;SIMULATION!$F$16,"Over","Under")</f>
        <v>Under</v>
      </c>
    </row>
    <row r="174" spans="8:14" x14ac:dyDescent="0.25">
      <c r="H174">
        <f ca="1">ROUND(NORMINV(RAND(),SIMULATION!$G$16,SIMULATION!$C$16),0)</f>
        <v>81</v>
      </c>
      <c r="I174">
        <f ca="1">ROUND(NORMINV(RAND(),SIMULATION!$G$20,SIMULATION!$C$20),0)</f>
        <v>72</v>
      </c>
      <c r="J174" t="str">
        <f t="shared" ca="1" si="6"/>
        <v>Away</v>
      </c>
      <c r="K174" t="str">
        <f ca="1">IF(H174+SIMULATION!$E$16&gt;NEUTRAL!I174,"W","L")</f>
        <v>W</v>
      </c>
      <c r="L174" t="str">
        <f ca="1">IF(I174+SIMULATION!$E$20&gt;NEUTRAL!H174,"W","L")</f>
        <v>L</v>
      </c>
      <c r="M174">
        <f t="shared" ca="1" si="7"/>
        <v>153</v>
      </c>
      <c r="N174" t="str">
        <f ca="1">IF((H174+I174)&gt;SIMULATION!$F$16,"Over","Under")</f>
        <v>Over</v>
      </c>
    </row>
    <row r="175" spans="8:14" x14ac:dyDescent="0.25">
      <c r="H175">
        <f ca="1">ROUND(NORMINV(RAND(),SIMULATION!$G$16,SIMULATION!$C$16),0)</f>
        <v>69</v>
      </c>
      <c r="I175">
        <f ca="1">ROUND(NORMINV(RAND(),SIMULATION!$G$20,SIMULATION!$C$20),0)</f>
        <v>79</v>
      </c>
      <c r="J175" t="str">
        <f t="shared" ca="1" si="6"/>
        <v>Home</v>
      </c>
      <c r="K175" t="str">
        <f ca="1">IF(H175+SIMULATION!$E$16&gt;NEUTRAL!I175,"W","L")</f>
        <v>L</v>
      </c>
      <c r="L175" t="str">
        <f ca="1">IF(I175+SIMULATION!$E$20&gt;NEUTRAL!H175,"W","L")</f>
        <v>W</v>
      </c>
      <c r="M175">
        <f t="shared" ca="1" si="7"/>
        <v>148</v>
      </c>
      <c r="N175" t="str">
        <f ca="1">IF((H175+I175)&gt;SIMULATION!$F$16,"Over","Under")</f>
        <v>Under</v>
      </c>
    </row>
    <row r="176" spans="8:14" x14ac:dyDescent="0.25">
      <c r="H176">
        <f ca="1">ROUND(NORMINV(RAND(),SIMULATION!$G$16,SIMULATION!$C$16),0)</f>
        <v>68</v>
      </c>
      <c r="I176">
        <f ca="1">ROUND(NORMINV(RAND(),SIMULATION!$G$20,SIMULATION!$C$20),0)</f>
        <v>62</v>
      </c>
      <c r="J176" t="str">
        <f t="shared" ca="1" si="6"/>
        <v>Away</v>
      </c>
      <c r="K176" t="str">
        <f ca="1">IF(H176+SIMULATION!$E$16&gt;NEUTRAL!I176,"W","L")</f>
        <v>W</v>
      </c>
      <c r="L176" t="str">
        <f ca="1">IF(I176+SIMULATION!$E$20&gt;NEUTRAL!H176,"W","L")</f>
        <v>L</v>
      </c>
      <c r="M176">
        <f t="shared" ca="1" si="7"/>
        <v>130</v>
      </c>
      <c r="N176" t="str">
        <f ca="1">IF((H176+I176)&gt;SIMULATION!$F$16,"Over","Under")</f>
        <v>Under</v>
      </c>
    </row>
    <row r="177" spans="8:14" x14ac:dyDescent="0.25">
      <c r="H177">
        <f ca="1">ROUND(NORMINV(RAND(),SIMULATION!$G$16,SIMULATION!$C$16),0)</f>
        <v>86</v>
      </c>
      <c r="I177">
        <f ca="1">ROUND(NORMINV(RAND(),SIMULATION!$G$20,SIMULATION!$C$20),0)</f>
        <v>96</v>
      </c>
      <c r="J177" t="str">
        <f t="shared" ca="1" si="6"/>
        <v>Home</v>
      </c>
      <c r="K177" t="str">
        <f ca="1">IF(H177+SIMULATION!$E$16&gt;NEUTRAL!I177,"W","L")</f>
        <v>L</v>
      </c>
      <c r="L177" t="str">
        <f ca="1">IF(I177+SIMULATION!$E$20&gt;NEUTRAL!H177,"W","L")</f>
        <v>W</v>
      </c>
      <c r="M177">
        <f t="shared" ca="1" si="7"/>
        <v>182</v>
      </c>
      <c r="N177" t="str">
        <f ca="1">IF((H177+I177)&gt;SIMULATION!$F$16,"Over","Under")</f>
        <v>Over</v>
      </c>
    </row>
    <row r="178" spans="8:14" x14ac:dyDescent="0.25">
      <c r="H178">
        <f ca="1">ROUND(NORMINV(RAND(),SIMULATION!$G$16,SIMULATION!$C$16),0)</f>
        <v>71</v>
      </c>
      <c r="I178">
        <f ca="1">ROUND(NORMINV(RAND(),SIMULATION!$G$20,SIMULATION!$C$20),0)</f>
        <v>89</v>
      </c>
      <c r="J178" t="str">
        <f t="shared" ca="1" si="6"/>
        <v>Home</v>
      </c>
      <c r="K178" t="str">
        <f ca="1">IF(H178+SIMULATION!$E$16&gt;NEUTRAL!I178,"W","L")</f>
        <v>L</v>
      </c>
      <c r="L178" t="str">
        <f ca="1">IF(I178+SIMULATION!$E$20&gt;NEUTRAL!H178,"W","L")</f>
        <v>W</v>
      </c>
      <c r="M178">
        <f t="shared" ca="1" si="7"/>
        <v>160</v>
      </c>
      <c r="N178" t="str">
        <f ca="1">IF((H178+I178)&gt;SIMULATION!$F$16,"Over","Under")</f>
        <v>Over</v>
      </c>
    </row>
    <row r="179" spans="8:14" x14ac:dyDescent="0.25">
      <c r="H179">
        <f ca="1">ROUND(NORMINV(RAND(),SIMULATION!$G$16,SIMULATION!$C$16),0)</f>
        <v>80</v>
      </c>
      <c r="I179">
        <f ca="1">ROUND(NORMINV(RAND(),SIMULATION!$G$20,SIMULATION!$C$20),0)</f>
        <v>54</v>
      </c>
      <c r="J179" t="str">
        <f t="shared" ca="1" si="6"/>
        <v>Away</v>
      </c>
      <c r="K179" t="str">
        <f ca="1">IF(H179+SIMULATION!$E$16&gt;NEUTRAL!I179,"W","L")</f>
        <v>W</v>
      </c>
      <c r="L179" t="str">
        <f ca="1">IF(I179+SIMULATION!$E$20&gt;NEUTRAL!H179,"W","L")</f>
        <v>L</v>
      </c>
      <c r="M179">
        <f t="shared" ca="1" si="7"/>
        <v>134</v>
      </c>
      <c r="N179" t="str">
        <f ca="1">IF((H179+I179)&gt;SIMULATION!$F$16,"Over","Under")</f>
        <v>Under</v>
      </c>
    </row>
    <row r="180" spans="8:14" x14ac:dyDescent="0.25">
      <c r="H180">
        <f ca="1">ROUND(NORMINV(RAND(),SIMULATION!$G$16,SIMULATION!$C$16),0)</f>
        <v>93</v>
      </c>
      <c r="I180">
        <f ca="1">ROUND(NORMINV(RAND(),SIMULATION!$G$20,SIMULATION!$C$20),0)</f>
        <v>73</v>
      </c>
      <c r="J180" t="str">
        <f t="shared" ca="1" si="6"/>
        <v>Away</v>
      </c>
      <c r="K180" t="str">
        <f ca="1">IF(H180+SIMULATION!$E$16&gt;NEUTRAL!I180,"W","L")</f>
        <v>W</v>
      </c>
      <c r="L180" t="str">
        <f ca="1">IF(I180+SIMULATION!$E$20&gt;NEUTRAL!H180,"W","L")</f>
        <v>L</v>
      </c>
      <c r="M180">
        <f t="shared" ca="1" si="7"/>
        <v>166</v>
      </c>
      <c r="N180" t="str">
        <f ca="1">IF((H180+I180)&gt;SIMULATION!$F$16,"Over","Under")</f>
        <v>Over</v>
      </c>
    </row>
    <row r="181" spans="8:14" x14ac:dyDescent="0.25">
      <c r="H181">
        <f ca="1">ROUND(NORMINV(RAND(),SIMULATION!$G$16,SIMULATION!$C$16),0)</f>
        <v>75</v>
      </c>
      <c r="I181">
        <f ca="1">ROUND(NORMINV(RAND(),SIMULATION!$G$20,SIMULATION!$C$20),0)</f>
        <v>59</v>
      </c>
      <c r="J181" t="str">
        <f t="shared" ca="1" si="6"/>
        <v>Away</v>
      </c>
      <c r="K181" t="str">
        <f ca="1">IF(H181+SIMULATION!$E$16&gt;NEUTRAL!I181,"W","L")</f>
        <v>W</v>
      </c>
      <c r="L181" t="str">
        <f ca="1">IF(I181+SIMULATION!$E$20&gt;NEUTRAL!H181,"W","L")</f>
        <v>L</v>
      </c>
      <c r="M181">
        <f t="shared" ca="1" si="7"/>
        <v>134</v>
      </c>
      <c r="N181" t="str">
        <f ca="1">IF((H181+I181)&gt;SIMULATION!$F$16,"Over","Under")</f>
        <v>Under</v>
      </c>
    </row>
    <row r="182" spans="8:14" x14ac:dyDescent="0.25">
      <c r="H182">
        <f ca="1">ROUND(NORMINV(RAND(),SIMULATION!$G$16,SIMULATION!$C$16),0)</f>
        <v>92</v>
      </c>
      <c r="I182">
        <f ca="1">ROUND(NORMINV(RAND(),SIMULATION!$G$20,SIMULATION!$C$20),0)</f>
        <v>74</v>
      </c>
      <c r="J182" t="str">
        <f t="shared" ca="1" si="6"/>
        <v>Away</v>
      </c>
      <c r="K182" t="str">
        <f ca="1">IF(H182+SIMULATION!$E$16&gt;NEUTRAL!I182,"W","L")</f>
        <v>W</v>
      </c>
      <c r="L182" t="str">
        <f ca="1">IF(I182+SIMULATION!$E$20&gt;NEUTRAL!H182,"W","L")</f>
        <v>L</v>
      </c>
      <c r="M182">
        <f t="shared" ca="1" si="7"/>
        <v>166</v>
      </c>
      <c r="N182" t="str">
        <f ca="1">IF((H182+I182)&gt;SIMULATION!$F$16,"Over","Under")</f>
        <v>Over</v>
      </c>
    </row>
    <row r="183" spans="8:14" x14ac:dyDescent="0.25">
      <c r="H183">
        <f ca="1">ROUND(NORMINV(RAND(),SIMULATION!$G$16,SIMULATION!$C$16),0)</f>
        <v>60</v>
      </c>
      <c r="I183">
        <f ca="1">ROUND(NORMINV(RAND(),SIMULATION!$G$20,SIMULATION!$C$20),0)</f>
        <v>90</v>
      </c>
      <c r="J183" t="str">
        <f t="shared" ca="1" si="6"/>
        <v>Home</v>
      </c>
      <c r="K183" t="str">
        <f ca="1">IF(H183+SIMULATION!$E$16&gt;NEUTRAL!I183,"W","L")</f>
        <v>L</v>
      </c>
      <c r="L183" t="str">
        <f ca="1">IF(I183+SIMULATION!$E$20&gt;NEUTRAL!H183,"W","L")</f>
        <v>W</v>
      </c>
      <c r="M183">
        <f t="shared" ca="1" si="7"/>
        <v>150</v>
      </c>
      <c r="N183" t="str">
        <f ca="1">IF((H183+I183)&gt;SIMULATION!$F$16,"Over","Under")</f>
        <v>Under</v>
      </c>
    </row>
    <row r="184" spans="8:14" x14ac:dyDescent="0.25">
      <c r="H184">
        <f ca="1">ROUND(NORMINV(RAND(),SIMULATION!$G$16,SIMULATION!$C$16),0)</f>
        <v>68</v>
      </c>
      <c r="I184">
        <f ca="1">ROUND(NORMINV(RAND(),SIMULATION!$G$20,SIMULATION!$C$20),0)</f>
        <v>74</v>
      </c>
      <c r="J184" t="str">
        <f t="shared" ca="1" si="6"/>
        <v>Home</v>
      </c>
      <c r="K184" t="str">
        <f ca="1">IF(H184+SIMULATION!$E$16&gt;NEUTRAL!I184,"W","L")</f>
        <v>L</v>
      </c>
      <c r="L184" t="str">
        <f ca="1">IF(I184+SIMULATION!$E$20&gt;NEUTRAL!H184,"W","L")</f>
        <v>W</v>
      </c>
      <c r="M184">
        <f t="shared" ca="1" si="7"/>
        <v>142</v>
      </c>
      <c r="N184" t="str">
        <f ca="1">IF((H184+I184)&gt;SIMULATION!$F$16,"Over","Under")</f>
        <v>Under</v>
      </c>
    </row>
    <row r="185" spans="8:14" x14ac:dyDescent="0.25">
      <c r="H185">
        <f ca="1">ROUND(NORMINV(RAND(),SIMULATION!$G$16,SIMULATION!$C$16),0)</f>
        <v>84</v>
      </c>
      <c r="I185">
        <f ca="1">ROUND(NORMINV(RAND(),SIMULATION!$G$20,SIMULATION!$C$20),0)</f>
        <v>74</v>
      </c>
      <c r="J185" t="str">
        <f t="shared" ca="1" si="6"/>
        <v>Away</v>
      </c>
      <c r="K185" t="str">
        <f ca="1">IF(H185+SIMULATION!$E$16&gt;NEUTRAL!I185,"W","L")</f>
        <v>W</v>
      </c>
      <c r="L185" t="str">
        <f ca="1">IF(I185+SIMULATION!$E$20&gt;NEUTRAL!H185,"W","L")</f>
        <v>L</v>
      </c>
      <c r="M185">
        <f t="shared" ca="1" si="7"/>
        <v>158</v>
      </c>
      <c r="N185" t="str">
        <f ca="1">IF((H185+I185)&gt;SIMULATION!$F$16,"Over","Under")</f>
        <v>Over</v>
      </c>
    </row>
    <row r="186" spans="8:14" x14ac:dyDescent="0.25">
      <c r="H186">
        <f ca="1">ROUND(NORMINV(RAND(),SIMULATION!$G$16,SIMULATION!$C$16),0)</f>
        <v>80</v>
      </c>
      <c r="I186">
        <f ca="1">ROUND(NORMINV(RAND(),SIMULATION!$G$20,SIMULATION!$C$20),0)</f>
        <v>87</v>
      </c>
      <c r="J186" t="str">
        <f t="shared" ca="1" si="6"/>
        <v>Home</v>
      </c>
      <c r="K186" t="str">
        <f ca="1">IF(H186+SIMULATION!$E$16&gt;NEUTRAL!I186,"W","L")</f>
        <v>L</v>
      </c>
      <c r="L186" t="str">
        <f ca="1">IF(I186+SIMULATION!$E$20&gt;NEUTRAL!H186,"W","L")</f>
        <v>W</v>
      </c>
      <c r="M186">
        <f t="shared" ca="1" si="7"/>
        <v>167</v>
      </c>
      <c r="N186" t="str">
        <f ca="1">IF((H186+I186)&gt;SIMULATION!$F$16,"Over","Under")</f>
        <v>Over</v>
      </c>
    </row>
    <row r="187" spans="8:14" x14ac:dyDescent="0.25">
      <c r="H187">
        <f ca="1">ROUND(NORMINV(RAND(),SIMULATION!$G$16,SIMULATION!$C$16),0)</f>
        <v>45</v>
      </c>
      <c r="I187">
        <f ca="1">ROUND(NORMINV(RAND(),SIMULATION!$G$20,SIMULATION!$C$20),0)</f>
        <v>77</v>
      </c>
      <c r="J187" t="str">
        <f t="shared" ca="1" si="6"/>
        <v>Home</v>
      </c>
      <c r="K187" t="str">
        <f ca="1">IF(H187+SIMULATION!$E$16&gt;NEUTRAL!I187,"W","L")</f>
        <v>L</v>
      </c>
      <c r="L187" t="str">
        <f ca="1">IF(I187+SIMULATION!$E$20&gt;NEUTRAL!H187,"W","L")</f>
        <v>W</v>
      </c>
      <c r="M187">
        <f t="shared" ca="1" si="7"/>
        <v>122</v>
      </c>
      <c r="N187" t="str">
        <f ca="1">IF((H187+I187)&gt;SIMULATION!$F$16,"Over","Under")</f>
        <v>Under</v>
      </c>
    </row>
    <row r="188" spans="8:14" x14ac:dyDescent="0.25">
      <c r="H188">
        <f ca="1">ROUND(NORMINV(RAND(),SIMULATION!$G$16,SIMULATION!$C$16),0)</f>
        <v>77</v>
      </c>
      <c r="I188">
        <f ca="1">ROUND(NORMINV(RAND(),SIMULATION!$G$20,SIMULATION!$C$20),0)</f>
        <v>72</v>
      </c>
      <c r="J188" t="str">
        <f t="shared" ca="1" si="6"/>
        <v>Away</v>
      </c>
      <c r="K188" t="str">
        <f ca="1">IF(H188+SIMULATION!$E$16&gt;NEUTRAL!I188,"W","L")</f>
        <v>W</v>
      </c>
      <c r="L188" t="str">
        <f ca="1">IF(I188+SIMULATION!$E$20&gt;NEUTRAL!H188,"W","L")</f>
        <v>L</v>
      </c>
      <c r="M188">
        <f t="shared" ca="1" si="7"/>
        <v>149</v>
      </c>
      <c r="N188" t="str">
        <f ca="1">IF((H188+I188)&gt;SIMULATION!$F$16,"Over","Under")</f>
        <v>Under</v>
      </c>
    </row>
    <row r="189" spans="8:14" x14ac:dyDescent="0.25">
      <c r="H189">
        <f ca="1">ROUND(NORMINV(RAND(),SIMULATION!$G$16,SIMULATION!$C$16),0)</f>
        <v>68</v>
      </c>
      <c r="I189">
        <f ca="1">ROUND(NORMINV(RAND(),SIMULATION!$G$20,SIMULATION!$C$20),0)</f>
        <v>52</v>
      </c>
      <c r="J189" t="str">
        <f t="shared" ca="1" si="6"/>
        <v>Away</v>
      </c>
      <c r="K189" t="str">
        <f ca="1">IF(H189+SIMULATION!$E$16&gt;NEUTRAL!I189,"W","L")</f>
        <v>W</v>
      </c>
      <c r="L189" t="str">
        <f ca="1">IF(I189+SIMULATION!$E$20&gt;NEUTRAL!H189,"W","L")</f>
        <v>L</v>
      </c>
      <c r="M189">
        <f t="shared" ca="1" si="7"/>
        <v>120</v>
      </c>
      <c r="N189" t="str">
        <f ca="1">IF((H189+I189)&gt;SIMULATION!$F$16,"Over","Under")</f>
        <v>Under</v>
      </c>
    </row>
    <row r="190" spans="8:14" x14ac:dyDescent="0.25">
      <c r="H190">
        <f ca="1">ROUND(NORMINV(RAND(),SIMULATION!$G$16,SIMULATION!$C$16),0)</f>
        <v>69</v>
      </c>
      <c r="I190">
        <f ca="1">ROUND(NORMINV(RAND(),SIMULATION!$G$20,SIMULATION!$C$20),0)</f>
        <v>72</v>
      </c>
      <c r="J190" t="str">
        <f t="shared" ca="1" si="6"/>
        <v>Home</v>
      </c>
      <c r="K190" t="str">
        <f ca="1">IF(H190+SIMULATION!$E$16&gt;NEUTRAL!I190,"W","L")</f>
        <v>W</v>
      </c>
      <c r="L190" t="str">
        <f ca="1">IF(I190+SIMULATION!$E$20&gt;NEUTRAL!H190,"W","L")</f>
        <v>L</v>
      </c>
      <c r="M190">
        <f t="shared" ca="1" si="7"/>
        <v>141</v>
      </c>
      <c r="N190" t="str">
        <f ca="1">IF((H190+I190)&gt;SIMULATION!$F$16,"Over","Under")</f>
        <v>Under</v>
      </c>
    </row>
    <row r="191" spans="8:14" x14ac:dyDescent="0.25">
      <c r="H191">
        <f ca="1">ROUND(NORMINV(RAND(),SIMULATION!$G$16,SIMULATION!$C$16),0)</f>
        <v>83</v>
      </c>
      <c r="I191">
        <f ca="1">ROUND(NORMINV(RAND(),SIMULATION!$G$20,SIMULATION!$C$20),0)</f>
        <v>65</v>
      </c>
      <c r="J191" t="str">
        <f t="shared" ca="1" si="6"/>
        <v>Away</v>
      </c>
      <c r="K191" t="str">
        <f ca="1">IF(H191+SIMULATION!$E$16&gt;NEUTRAL!I191,"W","L")</f>
        <v>W</v>
      </c>
      <c r="L191" t="str">
        <f ca="1">IF(I191+SIMULATION!$E$20&gt;NEUTRAL!H191,"W","L")</f>
        <v>L</v>
      </c>
      <c r="M191">
        <f t="shared" ca="1" si="7"/>
        <v>148</v>
      </c>
      <c r="N191" t="str">
        <f ca="1">IF((H191+I191)&gt;SIMULATION!$F$16,"Over","Under")</f>
        <v>Under</v>
      </c>
    </row>
    <row r="192" spans="8:14" x14ac:dyDescent="0.25">
      <c r="H192">
        <f ca="1">ROUND(NORMINV(RAND(),SIMULATION!$G$16,SIMULATION!$C$16),0)</f>
        <v>96</v>
      </c>
      <c r="I192">
        <f ca="1">ROUND(NORMINV(RAND(),SIMULATION!$G$20,SIMULATION!$C$20),0)</f>
        <v>94</v>
      </c>
      <c r="J192" t="str">
        <f t="shared" ca="1" si="6"/>
        <v>Away</v>
      </c>
      <c r="K192" t="str">
        <f ca="1">IF(H192+SIMULATION!$E$16&gt;NEUTRAL!I192,"W","L")</f>
        <v>W</v>
      </c>
      <c r="L192" t="str">
        <f ca="1">IF(I192+SIMULATION!$E$20&gt;NEUTRAL!H192,"W","L")</f>
        <v>L</v>
      </c>
      <c r="M192">
        <f t="shared" ca="1" si="7"/>
        <v>190</v>
      </c>
      <c r="N192" t="str">
        <f ca="1">IF((H192+I192)&gt;SIMULATION!$F$16,"Over","Under")</f>
        <v>Over</v>
      </c>
    </row>
    <row r="193" spans="8:14" x14ac:dyDescent="0.25">
      <c r="H193">
        <f ca="1">ROUND(NORMINV(RAND(),SIMULATION!$G$16,SIMULATION!$C$16),0)</f>
        <v>75</v>
      </c>
      <c r="I193">
        <f ca="1">ROUND(NORMINV(RAND(),SIMULATION!$G$20,SIMULATION!$C$20),0)</f>
        <v>80</v>
      </c>
      <c r="J193" t="str">
        <f t="shared" ca="1" si="6"/>
        <v>Home</v>
      </c>
      <c r="K193" t="str">
        <f ca="1">IF(H193+SIMULATION!$E$16&gt;NEUTRAL!I193,"W","L")</f>
        <v>L</v>
      </c>
      <c r="L193" t="str">
        <f ca="1">IF(I193+SIMULATION!$E$20&gt;NEUTRAL!H193,"W","L")</f>
        <v>W</v>
      </c>
      <c r="M193">
        <f t="shared" ca="1" si="7"/>
        <v>155</v>
      </c>
      <c r="N193" t="str">
        <f ca="1">IF((H193+I193)&gt;SIMULATION!$F$16,"Over","Under")</f>
        <v>Over</v>
      </c>
    </row>
    <row r="194" spans="8:14" x14ac:dyDescent="0.25">
      <c r="H194">
        <f ca="1">ROUND(NORMINV(RAND(),SIMULATION!$G$16,SIMULATION!$C$16),0)</f>
        <v>63</v>
      </c>
      <c r="I194">
        <f ca="1">ROUND(NORMINV(RAND(),SIMULATION!$G$20,SIMULATION!$C$20),0)</f>
        <v>70</v>
      </c>
      <c r="J194" t="str">
        <f t="shared" ca="1" si="6"/>
        <v>Home</v>
      </c>
      <c r="K194" t="str">
        <f ca="1">IF(H194+SIMULATION!$E$16&gt;NEUTRAL!I194,"W","L")</f>
        <v>L</v>
      </c>
      <c r="L194" t="str">
        <f ca="1">IF(I194+SIMULATION!$E$20&gt;NEUTRAL!H194,"W","L")</f>
        <v>W</v>
      </c>
      <c r="M194">
        <f t="shared" ca="1" si="7"/>
        <v>133</v>
      </c>
      <c r="N194" t="str">
        <f ca="1">IF((H194+I194)&gt;SIMULATION!$F$16,"Over","Under")</f>
        <v>Under</v>
      </c>
    </row>
    <row r="195" spans="8:14" x14ac:dyDescent="0.25">
      <c r="H195">
        <f ca="1">ROUND(NORMINV(RAND(),SIMULATION!$G$16,SIMULATION!$C$16),0)</f>
        <v>76</v>
      </c>
      <c r="I195">
        <f ca="1">ROUND(NORMINV(RAND(),SIMULATION!$G$20,SIMULATION!$C$20),0)</f>
        <v>87</v>
      </c>
      <c r="J195" t="str">
        <f t="shared" ca="1" si="6"/>
        <v>Home</v>
      </c>
      <c r="K195" t="str">
        <f ca="1">IF(H195+SIMULATION!$E$16&gt;NEUTRAL!I195,"W","L")</f>
        <v>L</v>
      </c>
      <c r="L195" t="str">
        <f ca="1">IF(I195+SIMULATION!$E$20&gt;NEUTRAL!H195,"W","L")</f>
        <v>W</v>
      </c>
      <c r="M195">
        <f t="shared" ca="1" si="7"/>
        <v>163</v>
      </c>
      <c r="N195" t="str">
        <f ca="1">IF((H195+I195)&gt;SIMULATION!$F$16,"Over","Under")</f>
        <v>Over</v>
      </c>
    </row>
    <row r="196" spans="8:14" x14ac:dyDescent="0.25">
      <c r="H196">
        <f ca="1">ROUND(NORMINV(RAND(),SIMULATION!$G$16,SIMULATION!$C$16),0)</f>
        <v>55</v>
      </c>
      <c r="I196">
        <f ca="1">ROUND(NORMINV(RAND(),SIMULATION!$G$20,SIMULATION!$C$20),0)</f>
        <v>86</v>
      </c>
      <c r="J196" t="str">
        <f t="shared" ca="1" si="6"/>
        <v>Home</v>
      </c>
      <c r="K196" t="str">
        <f ca="1">IF(H196+SIMULATION!$E$16&gt;NEUTRAL!I196,"W","L")</f>
        <v>L</v>
      </c>
      <c r="L196" t="str">
        <f ca="1">IF(I196+SIMULATION!$E$20&gt;NEUTRAL!H196,"W","L")</f>
        <v>W</v>
      </c>
      <c r="M196">
        <f t="shared" ca="1" si="7"/>
        <v>141</v>
      </c>
      <c r="N196" t="str">
        <f ca="1">IF((H196+I196)&gt;SIMULATION!$F$16,"Over","Under")</f>
        <v>Under</v>
      </c>
    </row>
    <row r="197" spans="8:14" x14ac:dyDescent="0.25">
      <c r="H197">
        <f ca="1">ROUND(NORMINV(RAND(),SIMULATION!$G$16,SIMULATION!$C$16),0)</f>
        <v>61</v>
      </c>
      <c r="I197">
        <f ca="1">ROUND(NORMINV(RAND(),SIMULATION!$G$20,SIMULATION!$C$20),0)</f>
        <v>61</v>
      </c>
      <c r="J197" t="str">
        <f t="shared" ca="1" si="6"/>
        <v>OT</v>
      </c>
      <c r="K197" t="str">
        <f ca="1">IF(H197+SIMULATION!$E$16&gt;NEUTRAL!I197,"W","L")</f>
        <v>W</v>
      </c>
      <c r="L197" t="str">
        <f ca="1">IF(I197+SIMULATION!$E$20&gt;NEUTRAL!H197,"W","L")</f>
        <v>L</v>
      </c>
      <c r="M197">
        <f t="shared" ca="1" si="7"/>
        <v>122</v>
      </c>
      <c r="N197" t="str">
        <f ca="1">IF((H197+I197)&gt;SIMULATION!$F$16,"Over","Under")</f>
        <v>Under</v>
      </c>
    </row>
    <row r="198" spans="8:14" x14ac:dyDescent="0.25">
      <c r="H198">
        <f ca="1">ROUND(NORMINV(RAND(),SIMULATION!$G$16,SIMULATION!$C$16),0)</f>
        <v>81</v>
      </c>
      <c r="I198">
        <f ca="1">ROUND(NORMINV(RAND(),SIMULATION!$G$20,SIMULATION!$C$20),0)</f>
        <v>62</v>
      </c>
      <c r="J198" t="str">
        <f t="shared" ca="1" si="6"/>
        <v>Away</v>
      </c>
      <c r="K198" t="str">
        <f ca="1">IF(H198+SIMULATION!$E$16&gt;NEUTRAL!I198,"W","L")</f>
        <v>W</v>
      </c>
      <c r="L198" t="str">
        <f ca="1">IF(I198+SIMULATION!$E$20&gt;NEUTRAL!H198,"W","L")</f>
        <v>L</v>
      </c>
      <c r="M198">
        <f t="shared" ca="1" si="7"/>
        <v>143</v>
      </c>
      <c r="N198" t="str">
        <f ca="1">IF((H198+I198)&gt;SIMULATION!$F$16,"Over","Under")</f>
        <v>Under</v>
      </c>
    </row>
    <row r="199" spans="8:14" x14ac:dyDescent="0.25">
      <c r="H199">
        <f ca="1">ROUND(NORMINV(RAND(),SIMULATION!$G$16,SIMULATION!$C$16),0)</f>
        <v>70</v>
      </c>
      <c r="I199">
        <f ca="1">ROUND(NORMINV(RAND(),SIMULATION!$G$20,SIMULATION!$C$20),0)</f>
        <v>72</v>
      </c>
      <c r="J199" t="str">
        <f t="shared" ca="1" si="6"/>
        <v>Home</v>
      </c>
      <c r="K199" t="str">
        <f ca="1">IF(H199+SIMULATION!$E$16&gt;NEUTRAL!I199,"W","L")</f>
        <v>W</v>
      </c>
      <c r="L199" t="str">
        <f ca="1">IF(I199+SIMULATION!$E$20&gt;NEUTRAL!H199,"W","L")</f>
        <v>L</v>
      </c>
      <c r="M199">
        <f t="shared" ca="1" si="7"/>
        <v>142</v>
      </c>
      <c r="N199" t="str">
        <f ca="1">IF((H199+I199)&gt;SIMULATION!$F$16,"Over","Under")</f>
        <v>Under</v>
      </c>
    </row>
    <row r="200" spans="8:14" x14ac:dyDescent="0.25">
      <c r="H200">
        <f ca="1">ROUND(NORMINV(RAND(),SIMULATION!$G$16,SIMULATION!$C$16),0)</f>
        <v>73</v>
      </c>
      <c r="I200">
        <f ca="1">ROUND(NORMINV(RAND(),SIMULATION!$G$20,SIMULATION!$C$20),0)</f>
        <v>80</v>
      </c>
      <c r="J200" t="str">
        <f t="shared" ca="1" si="6"/>
        <v>Home</v>
      </c>
      <c r="K200" t="str">
        <f ca="1">IF(H200+SIMULATION!$E$16&gt;NEUTRAL!I200,"W","L")</f>
        <v>L</v>
      </c>
      <c r="L200" t="str">
        <f ca="1">IF(I200+SIMULATION!$E$20&gt;NEUTRAL!H200,"W","L")</f>
        <v>W</v>
      </c>
      <c r="M200">
        <f t="shared" ca="1" si="7"/>
        <v>153</v>
      </c>
      <c r="N200" t="str">
        <f ca="1">IF((H200+I200)&gt;SIMULATION!$F$16,"Over","Under")</f>
        <v>Over</v>
      </c>
    </row>
    <row r="201" spans="8:14" x14ac:dyDescent="0.25">
      <c r="H201">
        <f ca="1">ROUND(NORMINV(RAND(),SIMULATION!$G$16,SIMULATION!$C$16),0)</f>
        <v>68</v>
      </c>
      <c r="I201">
        <f ca="1">ROUND(NORMINV(RAND(),SIMULATION!$G$20,SIMULATION!$C$20),0)</f>
        <v>75</v>
      </c>
      <c r="J201" t="str">
        <f t="shared" ca="1" si="6"/>
        <v>Home</v>
      </c>
      <c r="K201" t="str">
        <f ca="1">IF(H201+SIMULATION!$E$16&gt;NEUTRAL!I201,"W","L")</f>
        <v>L</v>
      </c>
      <c r="L201" t="str">
        <f ca="1">IF(I201+SIMULATION!$E$20&gt;NEUTRAL!H201,"W","L")</f>
        <v>W</v>
      </c>
      <c r="M201">
        <f t="shared" ca="1" si="7"/>
        <v>143</v>
      </c>
      <c r="N201" t="str">
        <f ca="1">IF((H201+I201)&gt;SIMULATION!$F$16,"Over","Under")</f>
        <v>Under</v>
      </c>
    </row>
    <row r="202" spans="8:14" x14ac:dyDescent="0.25">
      <c r="H202">
        <f ca="1">ROUND(NORMINV(RAND(),SIMULATION!$G$16,SIMULATION!$C$16),0)</f>
        <v>78</v>
      </c>
      <c r="I202">
        <f ca="1">ROUND(NORMINV(RAND(),SIMULATION!$G$20,SIMULATION!$C$20),0)</f>
        <v>72</v>
      </c>
      <c r="J202" t="str">
        <f t="shared" ca="1" si="6"/>
        <v>Away</v>
      </c>
      <c r="K202" t="str">
        <f ca="1">IF(H202+SIMULATION!$E$16&gt;NEUTRAL!I202,"W","L")</f>
        <v>W</v>
      </c>
      <c r="L202" t="str">
        <f ca="1">IF(I202+SIMULATION!$E$20&gt;NEUTRAL!H202,"W","L")</f>
        <v>L</v>
      </c>
      <c r="M202">
        <f t="shared" ca="1" si="7"/>
        <v>150</v>
      </c>
      <c r="N202" t="str">
        <f ca="1">IF((H202+I202)&gt;SIMULATION!$F$16,"Over","Under")</f>
        <v>Under</v>
      </c>
    </row>
    <row r="203" spans="8:14" x14ac:dyDescent="0.25">
      <c r="H203">
        <f ca="1">ROUND(NORMINV(RAND(),SIMULATION!$G$16,SIMULATION!$C$16),0)</f>
        <v>73</v>
      </c>
      <c r="I203">
        <f ca="1">ROUND(NORMINV(RAND(),SIMULATION!$G$20,SIMULATION!$C$20),0)</f>
        <v>87</v>
      </c>
      <c r="J203" t="str">
        <f t="shared" ca="1" si="6"/>
        <v>Home</v>
      </c>
      <c r="K203" t="str">
        <f ca="1">IF(H203+SIMULATION!$E$16&gt;NEUTRAL!I203,"W","L")</f>
        <v>L</v>
      </c>
      <c r="L203" t="str">
        <f ca="1">IF(I203+SIMULATION!$E$20&gt;NEUTRAL!H203,"W","L")</f>
        <v>W</v>
      </c>
      <c r="M203">
        <f t="shared" ca="1" si="7"/>
        <v>160</v>
      </c>
      <c r="N203" t="str">
        <f ca="1">IF((H203+I203)&gt;SIMULATION!$F$16,"Over","Under")</f>
        <v>Over</v>
      </c>
    </row>
    <row r="204" spans="8:14" x14ac:dyDescent="0.25">
      <c r="H204">
        <f ca="1">ROUND(NORMINV(RAND(),SIMULATION!$G$16,SIMULATION!$C$16),0)</f>
        <v>75</v>
      </c>
      <c r="I204">
        <f ca="1">ROUND(NORMINV(RAND(),SIMULATION!$G$20,SIMULATION!$C$20),0)</f>
        <v>72</v>
      </c>
      <c r="J204" t="str">
        <f t="shared" ca="1" si="6"/>
        <v>Away</v>
      </c>
      <c r="K204" t="str">
        <f ca="1">IF(H204+SIMULATION!$E$16&gt;NEUTRAL!I204,"W","L")</f>
        <v>W</v>
      </c>
      <c r="L204" t="str">
        <f ca="1">IF(I204+SIMULATION!$E$20&gt;NEUTRAL!H204,"W","L")</f>
        <v>L</v>
      </c>
      <c r="M204">
        <f t="shared" ca="1" si="7"/>
        <v>147</v>
      </c>
      <c r="N204" t="str">
        <f ca="1">IF((H204+I204)&gt;SIMULATION!$F$16,"Over","Under")</f>
        <v>Under</v>
      </c>
    </row>
    <row r="205" spans="8:14" x14ac:dyDescent="0.25">
      <c r="H205">
        <f ca="1">ROUND(NORMINV(RAND(),SIMULATION!$G$16,SIMULATION!$C$16),0)</f>
        <v>74</v>
      </c>
      <c r="I205">
        <f ca="1">ROUND(NORMINV(RAND(),SIMULATION!$G$20,SIMULATION!$C$20),0)</f>
        <v>76</v>
      </c>
      <c r="J205" t="str">
        <f t="shared" ca="1" si="6"/>
        <v>Home</v>
      </c>
      <c r="K205" t="str">
        <f ca="1">IF(H205+SIMULATION!$E$16&gt;NEUTRAL!I205,"W","L")</f>
        <v>W</v>
      </c>
      <c r="L205" t="str">
        <f ca="1">IF(I205+SIMULATION!$E$20&gt;NEUTRAL!H205,"W","L")</f>
        <v>L</v>
      </c>
      <c r="M205">
        <f t="shared" ca="1" si="7"/>
        <v>150</v>
      </c>
      <c r="N205" t="str">
        <f ca="1">IF((H205+I205)&gt;SIMULATION!$F$16,"Over","Under")</f>
        <v>Under</v>
      </c>
    </row>
    <row r="206" spans="8:14" x14ac:dyDescent="0.25">
      <c r="H206">
        <f ca="1">ROUND(NORMINV(RAND(),SIMULATION!$G$16,SIMULATION!$C$16),0)</f>
        <v>40</v>
      </c>
      <c r="I206">
        <f ca="1">ROUND(NORMINV(RAND(),SIMULATION!$G$20,SIMULATION!$C$20),0)</f>
        <v>72</v>
      </c>
      <c r="J206" t="str">
        <f t="shared" ca="1" si="6"/>
        <v>Home</v>
      </c>
      <c r="K206" t="str">
        <f ca="1">IF(H206+SIMULATION!$E$16&gt;NEUTRAL!I206,"W","L")</f>
        <v>L</v>
      </c>
      <c r="L206" t="str">
        <f ca="1">IF(I206+SIMULATION!$E$20&gt;NEUTRAL!H206,"W","L")</f>
        <v>W</v>
      </c>
      <c r="M206">
        <f t="shared" ca="1" si="7"/>
        <v>112</v>
      </c>
      <c r="N206" t="str">
        <f ca="1">IF((H206+I206)&gt;SIMULATION!$F$16,"Over","Under")</f>
        <v>Under</v>
      </c>
    </row>
    <row r="207" spans="8:14" x14ac:dyDescent="0.25">
      <c r="H207">
        <f ca="1">ROUND(NORMINV(RAND(),SIMULATION!$G$16,SIMULATION!$C$16),0)</f>
        <v>83</v>
      </c>
      <c r="I207">
        <f ca="1">ROUND(NORMINV(RAND(),SIMULATION!$G$20,SIMULATION!$C$20),0)</f>
        <v>72</v>
      </c>
      <c r="J207" t="str">
        <f t="shared" ca="1" si="6"/>
        <v>Away</v>
      </c>
      <c r="K207" t="str">
        <f ca="1">IF(H207+SIMULATION!$E$16&gt;NEUTRAL!I207,"W","L")</f>
        <v>W</v>
      </c>
      <c r="L207" t="str">
        <f ca="1">IF(I207+SIMULATION!$E$20&gt;NEUTRAL!H207,"W","L")</f>
        <v>L</v>
      </c>
      <c r="M207">
        <f t="shared" ca="1" si="7"/>
        <v>155</v>
      </c>
      <c r="N207" t="str">
        <f ca="1">IF((H207+I207)&gt;SIMULATION!$F$16,"Over","Under")</f>
        <v>Over</v>
      </c>
    </row>
    <row r="208" spans="8:14" x14ac:dyDescent="0.25">
      <c r="H208">
        <f ca="1">ROUND(NORMINV(RAND(),SIMULATION!$G$16,SIMULATION!$C$16),0)</f>
        <v>71</v>
      </c>
      <c r="I208">
        <f ca="1">ROUND(NORMINV(RAND(),SIMULATION!$G$20,SIMULATION!$C$20),0)</f>
        <v>91</v>
      </c>
      <c r="J208" t="str">
        <f t="shared" ca="1" si="6"/>
        <v>Home</v>
      </c>
      <c r="K208" t="str">
        <f ca="1">IF(H208+SIMULATION!$E$16&gt;NEUTRAL!I208,"W","L")</f>
        <v>L</v>
      </c>
      <c r="L208" t="str">
        <f ca="1">IF(I208+SIMULATION!$E$20&gt;NEUTRAL!H208,"W","L")</f>
        <v>W</v>
      </c>
      <c r="M208">
        <f t="shared" ca="1" si="7"/>
        <v>162</v>
      </c>
      <c r="N208" t="str">
        <f ca="1">IF((H208+I208)&gt;SIMULATION!$F$16,"Over","Under")</f>
        <v>Over</v>
      </c>
    </row>
    <row r="209" spans="8:14" x14ac:dyDescent="0.25">
      <c r="H209">
        <f ca="1">ROUND(NORMINV(RAND(),SIMULATION!$G$16,SIMULATION!$C$16),0)</f>
        <v>74</v>
      </c>
      <c r="I209">
        <f ca="1">ROUND(NORMINV(RAND(),SIMULATION!$G$20,SIMULATION!$C$20),0)</f>
        <v>62</v>
      </c>
      <c r="J209" t="str">
        <f t="shared" ca="1" si="6"/>
        <v>Away</v>
      </c>
      <c r="K209" t="str">
        <f ca="1">IF(H209+SIMULATION!$E$16&gt;NEUTRAL!I209,"W","L")</f>
        <v>W</v>
      </c>
      <c r="L209" t="str">
        <f ca="1">IF(I209+SIMULATION!$E$20&gt;NEUTRAL!H209,"W","L")</f>
        <v>L</v>
      </c>
      <c r="M209">
        <f t="shared" ca="1" si="7"/>
        <v>136</v>
      </c>
      <c r="N209" t="str">
        <f ca="1">IF((H209+I209)&gt;SIMULATION!$F$16,"Over","Under")</f>
        <v>Under</v>
      </c>
    </row>
    <row r="210" spans="8:14" x14ac:dyDescent="0.25">
      <c r="H210">
        <f ca="1">ROUND(NORMINV(RAND(),SIMULATION!$G$16,SIMULATION!$C$16),0)</f>
        <v>72</v>
      </c>
      <c r="I210">
        <f ca="1">ROUND(NORMINV(RAND(),SIMULATION!$G$20,SIMULATION!$C$20),0)</f>
        <v>76</v>
      </c>
      <c r="J210" t="str">
        <f t="shared" ca="1" si="6"/>
        <v>Home</v>
      </c>
      <c r="K210" t="str">
        <f ca="1">IF(H210+SIMULATION!$E$16&gt;NEUTRAL!I210,"W","L")</f>
        <v>W</v>
      </c>
      <c r="L210" t="str">
        <f ca="1">IF(I210+SIMULATION!$E$20&gt;NEUTRAL!H210,"W","L")</f>
        <v>L</v>
      </c>
      <c r="M210">
        <f t="shared" ca="1" si="7"/>
        <v>148</v>
      </c>
      <c r="N210" t="str">
        <f ca="1">IF((H210+I210)&gt;SIMULATION!$F$16,"Over","Under")</f>
        <v>Under</v>
      </c>
    </row>
    <row r="211" spans="8:14" x14ac:dyDescent="0.25">
      <c r="H211">
        <f ca="1">ROUND(NORMINV(RAND(),SIMULATION!$G$16,SIMULATION!$C$16),0)</f>
        <v>94</v>
      </c>
      <c r="I211">
        <f ca="1">ROUND(NORMINV(RAND(),SIMULATION!$G$20,SIMULATION!$C$20),0)</f>
        <v>78</v>
      </c>
      <c r="J211" t="str">
        <f t="shared" ca="1" si="6"/>
        <v>Away</v>
      </c>
      <c r="K211" t="str">
        <f ca="1">IF(H211+SIMULATION!$E$16&gt;NEUTRAL!I211,"W","L")</f>
        <v>W</v>
      </c>
      <c r="L211" t="str">
        <f ca="1">IF(I211+SIMULATION!$E$20&gt;NEUTRAL!H211,"W","L")</f>
        <v>L</v>
      </c>
      <c r="M211">
        <f t="shared" ca="1" si="7"/>
        <v>172</v>
      </c>
      <c r="N211" t="str">
        <f ca="1">IF((H211+I211)&gt;SIMULATION!$F$16,"Over","Under")</f>
        <v>Over</v>
      </c>
    </row>
    <row r="212" spans="8:14" x14ac:dyDescent="0.25">
      <c r="H212">
        <f ca="1">ROUND(NORMINV(RAND(),SIMULATION!$G$16,SIMULATION!$C$16),0)</f>
        <v>61</v>
      </c>
      <c r="I212">
        <f ca="1">ROUND(NORMINV(RAND(),SIMULATION!$G$20,SIMULATION!$C$20),0)</f>
        <v>63</v>
      </c>
      <c r="J212" t="str">
        <f t="shared" ca="1" si="6"/>
        <v>Home</v>
      </c>
      <c r="K212" t="str">
        <f ca="1">IF(H212+SIMULATION!$E$16&gt;NEUTRAL!I212,"W","L")</f>
        <v>W</v>
      </c>
      <c r="L212" t="str">
        <f ca="1">IF(I212+SIMULATION!$E$20&gt;NEUTRAL!H212,"W","L")</f>
        <v>L</v>
      </c>
      <c r="M212">
        <f t="shared" ca="1" si="7"/>
        <v>124</v>
      </c>
      <c r="N212" t="str">
        <f ca="1">IF((H212+I212)&gt;SIMULATION!$F$16,"Over","Under")</f>
        <v>Under</v>
      </c>
    </row>
    <row r="213" spans="8:14" x14ac:dyDescent="0.25">
      <c r="H213">
        <f ca="1">ROUND(NORMINV(RAND(),SIMULATION!$G$16,SIMULATION!$C$16),0)</f>
        <v>87</v>
      </c>
      <c r="I213">
        <f ca="1">ROUND(NORMINV(RAND(),SIMULATION!$G$20,SIMULATION!$C$20),0)</f>
        <v>77</v>
      </c>
      <c r="J213" t="str">
        <f t="shared" ca="1" si="6"/>
        <v>Away</v>
      </c>
      <c r="K213" t="str">
        <f ca="1">IF(H213+SIMULATION!$E$16&gt;NEUTRAL!I213,"W","L")</f>
        <v>W</v>
      </c>
      <c r="L213" t="str">
        <f ca="1">IF(I213+SIMULATION!$E$20&gt;NEUTRAL!H213,"W","L")</f>
        <v>L</v>
      </c>
      <c r="M213">
        <f t="shared" ca="1" si="7"/>
        <v>164</v>
      </c>
      <c r="N213" t="str">
        <f ca="1">IF((H213+I213)&gt;SIMULATION!$F$16,"Over","Under")</f>
        <v>Over</v>
      </c>
    </row>
    <row r="214" spans="8:14" x14ac:dyDescent="0.25">
      <c r="H214">
        <f ca="1">ROUND(NORMINV(RAND(),SIMULATION!$G$16,SIMULATION!$C$16),0)</f>
        <v>84</v>
      </c>
      <c r="I214">
        <f ca="1">ROUND(NORMINV(RAND(),SIMULATION!$G$20,SIMULATION!$C$20),0)</f>
        <v>75</v>
      </c>
      <c r="J214" t="str">
        <f t="shared" ca="1" si="6"/>
        <v>Away</v>
      </c>
      <c r="K214" t="str">
        <f ca="1">IF(H214+SIMULATION!$E$16&gt;NEUTRAL!I214,"W","L")</f>
        <v>W</v>
      </c>
      <c r="L214" t="str">
        <f ca="1">IF(I214+SIMULATION!$E$20&gt;NEUTRAL!H214,"W","L")</f>
        <v>L</v>
      </c>
      <c r="M214">
        <f t="shared" ca="1" si="7"/>
        <v>159</v>
      </c>
      <c r="N214" t="str">
        <f ca="1">IF((H214+I214)&gt;SIMULATION!$F$16,"Over","Under")</f>
        <v>Over</v>
      </c>
    </row>
    <row r="215" spans="8:14" x14ac:dyDescent="0.25">
      <c r="H215">
        <f ca="1">ROUND(NORMINV(RAND(),SIMULATION!$G$16,SIMULATION!$C$16),0)</f>
        <v>70</v>
      </c>
      <c r="I215">
        <f ca="1">ROUND(NORMINV(RAND(),SIMULATION!$G$20,SIMULATION!$C$20),0)</f>
        <v>63</v>
      </c>
      <c r="J215" t="str">
        <f t="shared" ca="1" si="6"/>
        <v>Away</v>
      </c>
      <c r="K215" t="str">
        <f ca="1">IF(H215+SIMULATION!$E$16&gt;NEUTRAL!I215,"W","L")</f>
        <v>W</v>
      </c>
      <c r="L215" t="str">
        <f ca="1">IF(I215+SIMULATION!$E$20&gt;NEUTRAL!H215,"W","L")</f>
        <v>L</v>
      </c>
      <c r="M215">
        <f t="shared" ca="1" si="7"/>
        <v>133</v>
      </c>
      <c r="N215" t="str">
        <f ca="1">IF((H215+I215)&gt;SIMULATION!$F$16,"Over","Under")</f>
        <v>Under</v>
      </c>
    </row>
    <row r="216" spans="8:14" x14ac:dyDescent="0.25">
      <c r="H216">
        <f ca="1">ROUND(NORMINV(RAND(),SIMULATION!$G$16,SIMULATION!$C$16),0)</f>
        <v>68</v>
      </c>
      <c r="I216">
        <f ca="1">ROUND(NORMINV(RAND(),SIMULATION!$G$20,SIMULATION!$C$20),0)</f>
        <v>69</v>
      </c>
      <c r="J216" t="str">
        <f t="shared" ca="1" si="6"/>
        <v>Home</v>
      </c>
      <c r="K216" t="str">
        <f ca="1">IF(H216+SIMULATION!$E$16&gt;NEUTRAL!I216,"W","L")</f>
        <v>W</v>
      </c>
      <c r="L216" t="str">
        <f ca="1">IF(I216+SIMULATION!$E$20&gt;NEUTRAL!H216,"W","L")</f>
        <v>L</v>
      </c>
      <c r="M216">
        <f t="shared" ca="1" si="7"/>
        <v>137</v>
      </c>
      <c r="N216" t="str">
        <f ca="1">IF((H216+I216)&gt;SIMULATION!$F$16,"Over","Under")</f>
        <v>Under</v>
      </c>
    </row>
    <row r="217" spans="8:14" x14ac:dyDescent="0.25">
      <c r="H217">
        <f ca="1">ROUND(NORMINV(RAND(),SIMULATION!$G$16,SIMULATION!$C$16),0)</f>
        <v>60</v>
      </c>
      <c r="I217">
        <f ca="1">ROUND(NORMINV(RAND(),SIMULATION!$G$20,SIMULATION!$C$20),0)</f>
        <v>81</v>
      </c>
      <c r="J217" t="str">
        <f t="shared" ca="1" si="6"/>
        <v>Home</v>
      </c>
      <c r="K217" t="str">
        <f ca="1">IF(H217+SIMULATION!$E$16&gt;NEUTRAL!I217,"W","L")</f>
        <v>L</v>
      </c>
      <c r="L217" t="str">
        <f ca="1">IF(I217+SIMULATION!$E$20&gt;NEUTRAL!H217,"W","L")</f>
        <v>W</v>
      </c>
      <c r="M217">
        <f t="shared" ca="1" si="7"/>
        <v>141</v>
      </c>
      <c r="N217" t="str">
        <f ca="1">IF((H217+I217)&gt;SIMULATION!$F$16,"Over","Under")</f>
        <v>Under</v>
      </c>
    </row>
    <row r="218" spans="8:14" x14ac:dyDescent="0.25">
      <c r="H218">
        <f ca="1">ROUND(NORMINV(RAND(),SIMULATION!$G$16,SIMULATION!$C$16),0)</f>
        <v>76</v>
      </c>
      <c r="I218">
        <f ca="1">ROUND(NORMINV(RAND(),SIMULATION!$G$20,SIMULATION!$C$20),0)</f>
        <v>69</v>
      </c>
      <c r="J218" t="str">
        <f t="shared" ca="1" si="6"/>
        <v>Away</v>
      </c>
      <c r="K218" t="str">
        <f ca="1">IF(H218+SIMULATION!$E$16&gt;NEUTRAL!I218,"W","L")</f>
        <v>W</v>
      </c>
      <c r="L218" t="str">
        <f ca="1">IF(I218+SIMULATION!$E$20&gt;NEUTRAL!H218,"W","L")</f>
        <v>L</v>
      </c>
      <c r="M218">
        <f t="shared" ca="1" si="7"/>
        <v>145</v>
      </c>
      <c r="N218" t="str">
        <f ca="1">IF((H218+I218)&gt;SIMULATION!$F$16,"Over","Under")</f>
        <v>Under</v>
      </c>
    </row>
    <row r="219" spans="8:14" x14ac:dyDescent="0.25">
      <c r="H219">
        <f ca="1">ROUND(NORMINV(RAND(),SIMULATION!$G$16,SIMULATION!$C$16),0)</f>
        <v>82</v>
      </c>
      <c r="I219">
        <f ca="1">ROUND(NORMINV(RAND(),SIMULATION!$G$20,SIMULATION!$C$20),0)</f>
        <v>78</v>
      </c>
      <c r="J219" t="str">
        <f t="shared" ref="J219:J282" ca="1" si="8">IF(H219=I219,"OT",IF(H219&gt;I219,"Away","Home"))</f>
        <v>Away</v>
      </c>
      <c r="K219" t="str">
        <f ca="1">IF(H219+SIMULATION!$E$16&gt;NEUTRAL!I219,"W","L")</f>
        <v>W</v>
      </c>
      <c r="L219" t="str">
        <f ca="1">IF(I219+SIMULATION!$E$20&gt;NEUTRAL!H219,"W","L")</f>
        <v>L</v>
      </c>
      <c r="M219">
        <f t="shared" ref="M219:M282" ca="1" si="9">H219+I219</f>
        <v>160</v>
      </c>
      <c r="N219" t="str">
        <f ca="1">IF((H219+I219)&gt;SIMULATION!$F$16,"Over","Under")</f>
        <v>Over</v>
      </c>
    </row>
    <row r="220" spans="8:14" x14ac:dyDescent="0.25">
      <c r="H220">
        <f ca="1">ROUND(NORMINV(RAND(),SIMULATION!$G$16,SIMULATION!$C$16),0)</f>
        <v>66</v>
      </c>
      <c r="I220">
        <f ca="1">ROUND(NORMINV(RAND(),SIMULATION!$G$20,SIMULATION!$C$20),0)</f>
        <v>62</v>
      </c>
      <c r="J220" t="str">
        <f t="shared" ca="1" si="8"/>
        <v>Away</v>
      </c>
      <c r="K220" t="str">
        <f ca="1">IF(H220+SIMULATION!$E$16&gt;NEUTRAL!I220,"W","L")</f>
        <v>W</v>
      </c>
      <c r="L220" t="str">
        <f ca="1">IF(I220+SIMULATION!$E$20&gt;NEUTRAL!H220,"W","L")</f>
        <v>L</v>
      </c>
      <c r="M220">
        <f t="shared" ca="1" si="9"/>
        <v>128</v>
      </c>
      <c r="N220" t="str">
        <f ca="1">IF((H220+I220)&gt;SIMULATION!$F$16,"Over","Under")</f>
        <v>Under</v>
      </c>
    </row>
    <row r="221" spans="8:14" x14ac:dyDescent="0.25">
      <c r="H221">
        <f ca="1">ROUND(NORMINV(RAND(),SIMULATION!$G$16,SIMULATION!$C$16),0)</f>
        <v>77</v>
      </c>
      <c r="I221">
        <f ca="1">ROUND(NORMINV(RAND(),SIMULATION!$G$20,SIMULATION!$C$20),0)</f>
        <v>77</v>
      </c>
      <c r="J221" t="str">
        <f t="shared" ca="1" si="8"/>
        <v>OT</v>
      </c>
      <c r="K221" t="str">
        <f ca="1">IF(H221+SIMULATION!$E$16&gt;NEUTRAL!I221,"W","L")</f>
        <v>W</v>
      </c>
      <c r="L221" t="str">
        <f ca="1">IF(I221+SIMULATION!$E$20&gt;NEUTRAL!H221,"W","L")</f>
        <v>L</v>
      </c>
      <c r="M221">
        <f t="shared" ca="1" si="9"/>
        <v>154</v>
      </c>
      <c r="N221" t="str">
        <f ca="1">IF((H221+I221)&gt;SIMULATION!$F$16,"Over","Under")</f>
        <v>Over</v>
      </c>
    </row>
    <row r="222" spans="8:14" x14ac:dyDescent="0.25">
      <c r="H222">
        <f ca="1">ROUND(NORMINV(RAND(),SIMULATION!$G$16,SIMULATION!$C$16),0)</f>
        <v>78</v>
      </c>
      <c r="I222">
        <f ca="1">ROUND(NORMINV(RAND(),SIMULATION!$G$20,SIMULATION!$C$20),0)</f>
        <v>74</v>
      </c>
      <c r="J222" t="str">
        <f t="shared" ca="1" si="8"/>
        <v>Away</v>
      </c>
      <c r="K222" t="str">
        <f ca="1">IF(H222+SIMULATION!$E$16&gt;NEUTRAL!I222,"W","L")</f>
        <v>W</v>
      </c>
      <c r="L222" t="str">
        <f ca="1">IF(I222+SIMULATION!$E$20&gt;NEUTRAL!H222,"W","L")</f>
        <v>L</v>
      </c>
      <c r="M222">
        <f t="shared" ca="1" si="9"/>
        <v>152</v>
      </c>
      <c r="N222" t="str">
        <f ca="1">IF((H222+I222)&gt;SIMULATION!$F$16,"Over","Under")</f>
        <v>Over</v>
      </c>
    </row>
    <row r="223" spans="8:14" x14ac:dyDescent="0.25">
      <c r="H223">
        <f ca="1">ROUND(NORMINV(RAND(),SIMULATION!$G$16,SIMULATION!$C$16),0)</f>
        <v>93</v>
      </c>
      <c r="I223">
        <f ca="1">ROUND(NORMINV(RAND(),SIMULATION!$G$20,SIMULATION!$C$20),0)</f>
        <v>76</v>
      </c>
      <c r="J223" t="str">
        <f t="shared" ca="1" si="8"/>
        <v>Away</v>
      </c>
      <c r="K223" t="str">
        <f ca="1">IF(H223+SIMULATION!$E$16&gt;NEUTRAL!I223,"W","L")</f>
        <v>W</v>
      </c>
      <c r="L223" t="str">
        <f ca="1">IF(I223+SIMULATION!$E$20&gt;NEUTRAL!H223,"W","L")</f>
        <v>L</v>
      </c>
      <c r="M223">
        <f t="shared" ca="1" si="9"/>
        <v>169</v>
      </c>
      <c r="N223" t="str">
        <f ca="1">IF((H223+I223)&gt;SIMULATION!$F$16,"Over","Under")</f>
        <v>Over</v>
      </c>
    </row>
    <row r="224" spans="8:14" x14ac:dyDescent="0.25">
      <c r="H224">
        <f ca="1">ROUND(NORMINV(RAND(),SIMULATION!$G$16,SIMULATION!$C$16),0)</f>
        <v>68</v>
      </c>
      <c r="I224">
        <f ca="1">ROUND(NORMINV(RAND(),SIMULATION!$G$20,SIMULATION!$C$20),0)</f>
        <v>76</v>
      </c>
      <c r="J224" t="str">
        <f t="shared" ca="1" si="8"/>
        <v>Home</v>
      </c>
      <c r="K224" t="str">
        <f ca="1">IF(H224+SIMULATION!$E$16&gt;NEUTRAL!I224,"W","L")</f>
        <v>L</v>
      </c>
      <c r="L224" t="str">
        <f ca="1">IF(I224+SIMULATION!$E$20&gt;NEUTRAL!H224,"W","L")</f>
        <v>W</v>
      </c>
      <c r="M224">
        <f t="shared" ca="1" si="9"/>
        <v>144</v>
      </c>
      <c r="N224" t="str">
        <f ca="1">IF((H224+I224)&gt;SIMULATION!$F$16,"Over","Under")</f>
        <v>Under</v>
      </c>
    </row>
    <row r="225" spans="8:14" x14ac:dyDescent="0.25">
      <c r="H225">
        <f ca="1">ROUND(NORMINV(RAND(),SIMULATION!$G$16,SIMULATION!$C$16),0)</f>
        <v>67</v>
      </c>
      <c r="I225">
        <f ca="1">ROUND(NORMINV(RAND(),SIMULATION!$G$20,SIMULATION!$C$20),0)</f>
        <v>78</v>
      </c>
      <c r="J225" t="str">
        <f t="shared" ca="1" si="8"/>
        <v>Home</v>
      </c>
      <c r="K225" t="str">
        <f ca="1">IF(H225+SIMULATION!$E$16&gt;NEUTRAL!I225,"W","L")</f>
        <v>L</v>
      </c>
      <c r="L225" t="str">
        <f ca="1">IF(I225+SIMULATION!$E$20&gt;NEUTRAL!H225,"W","L")</f>
        <v>W</v>
      </c>
      <c r="M225">
        <f t="shared" ca="1" si="9"/>
        <v>145</v>
      </c>
      <c r="N225" t="str">
        <f ca="1">IF((H225+I225)&gt;SIMULATION!$F$16,"Over","Under")</f>
        <v>Under</v>
      </c>
    </row>
    <row r="226" spans="8:14" x14ac:dyDescent="0.25">
      <c r="H226">
        <f ca="1">ROUND(NORMINV(RAND(),SIMULATION!$G$16,SIMULATION!$C$16),0)</f>
        <v>84</v>
      </c>
      <c r="I226">
        <f ca="1">ROUND(NORMINV(RAND(),SIMULATION!$G$20,SIMULATION!$C$20),0)</f>
        <v>93</v>
      </c>
      <c r="J226" t="str">
        <f t="shared" ca="1" si="8"/>
        <v>Home</v>
      </c>
      <c r="K226" t="str">
        <f ca="1">IF(H226+SIMULATION!$E$16&gt;NEUTRAL!I226,"W","L")</f>
        <v>L</v>
      </c>
      <c r="L226" t="str">
        <f ca="1">IF(I226+SIMULATION!$E$20&gt;NEUTRAL!H226,"W","L")</f>
        <v>W</v>
      </c>
      <c r="M226">
        <f t="shared" ca="1" si="9"/>
        <v>177</v>
      </c>
      <c r="N226" t="str">
        <f ca="1">IF((H226+I226)&gt;SIMULATION!$F$16,"Over","Under")</f>
        <v>Over</v>
      </c>
    </row>
    <row r="227" spans="8:14" x14ac:dyDescent="0.25">
      <c r="H227">
        <f ca="1">ROUND(NORMINV(RAND(),SIMULATION!$G$16,SIMULATION!$C$16),0)</f>
        <v>58</v>
      </c>
      <c r="I227">
        <f ca="1">ROUND(NORMINV(RAND(),SIMULATION!$G$20,SIMULATION!$C$20),0)</f>
        <v>102</v>
      </c>
      <c r="J227" t="str">
        <f t="shared" ca="1" si="8"/>
        <v>Home</v>
      </c>
      <c r="K227" t="str">
        <f ca="1">IF(H227+SIMULATION!$E$16&gt;NEUTRAL!I227,"W","L")</f>
        <v>L</v>
      </c>
      <c r="L227" t="str">
        <f ca="1">IF(I227+SIMULATION!$E$20&gt;NEUTRAL!H227,"W","L")</f>
        <v>W</v>
      </c>
      <c r="M227">
        <f t="shared" ca="1" si="9"/>
        <v>160</v>
      </c>
      <c r="N227" t="str">
        <f ca="1">IF((H227+I227)&gt;SIMULATION!$F$16,"Over","Under")</f>
        <v>Over</v>
      </c>
    </row>
    <row r="228" spans="8:14" x14ac:dyDescent="0.25">
      <c r="H228">
        <f ca="1">ROUND(NORMINV(RAND(),SIMULATION!$G$16,SIMULATION!$C$16),0)</f>
        <v>68</v>
      </c>
      <c r="I228">
        <f ca="1">ROUND(NORMINV(RAND(),SIMULATION!$G$20,SIMULATION!$C$20),0)</f>
        <v>75</v>
      </c>
      <c r="J228" t="str">
        <f t="shared" ca="1" si="8"/>
        <v>Home</v>
      </c>
      <c r="K228" t="str">
        <f ca="1">IF(H228+SIMULATION!$E$16&gt;NEUTRAL!I228,"W","L")</f>
        <v>L</v>
      </c>
      <c r="L228" t="str">
        <f ca="1">IF(I228+SIMULATION!$E$20&gt;NEUTRAL!H228,"W","L")</f>
        <v>W</v>
      </c>
      <c r="M228">
        <f t="shared" ca="1" si="9"/>
        <v>143</v>
      </c>
      <c r="N228" t="str">
        <f ca="1">IF((H228+I228)&gt;SIMULATION!$F$16,"Over","Under")</f>
        <v>Under</v>
      </c>
    </row>
    <row r="229" spans="8:14" x14ac:dyDescent="0.25">
      <c r="H229">
        <f ca="1">ROUND(NORMINV(RAND(),SIMULATION!$G$16,SIMULATION!$C$16),0)</f>
        <v>79</v>
      </c>
      <c r="I229">
        <f ca="1">ROUND(NORMINV(RAND(),SIMULATION!$G$20,SIMULATION!$C$20),0)</f>
        <v>84</v>
      </c>
      <c r="J229" t="str">
        <f t="shared" ca="1" si="8"/>
        <v>Home</v>
      </c>
      <c r="K229" t="str">
        <f ca="1">IF(H229+SIMULATION!$E$16&gt;NEUTRAL!I229,"W","L")</f>
        <v>L</v>
      </c>
      <c r="L229" t="str">
        <f ca="1">IF(I229+SIMULATION!$E$20&gt;NEUTRAL!H229,"W","L")</f>
        <v>W</v>
      </c>
      <c r="M229">
        <f t="shared" ca="1" si="9"/>
        <v>163</v>
      </c>
      <c r="N229" t="str">
        <f ca="1">IF((H229+I229)&gt;SIMULATION!$F$16,"Over","Under")</f>
        <v>Over</v>
      </c>
    </row>
    <row r="230" spans="8:14" x14ac:dyDescent="0.25">
      <c r="H230">
        <f ca="1">ROUND(NORMINV(RAND(),SIMULATION!$G$16,SIMULATION!$C$16),0)</f>
        <v>72</v>
      </c>
      <c r="I230">
        <f ca="1">ROUND(NORMINV(RAND(),SIMULATION!$G$20,SIMULATION!$C$20),0)</f>
        <v>85</v>
      </c>
      <c r="J230" t="str">
        <f t="shared" ca="1" si="8"/>
        <v>Home</v>
      </c>
      <c r="K230" t="str">
        <f ca="1">IF(H230+SIMULATION!$E$16&gt;NEUTRAL!I230,"W","L")</f>
        <v>L</v>
      </c>
      <c r="L230" t="str">
        <f ca="1">IF(I230+SIMULATION!$E$20&gt;NEUTRAL!H230,"W","L")</f>
        <v>W</v>
      </c>
      <c r="M230">
        <f t="shared" ca="1" si="9"/>
        <v>157</v>
      </c>
      <c r="N230" t="str">
        <f ca="1">IF((H230+I230)&gt;SIMULATION!$F$16,"Over","Under")</f>
        <v>Over</v>
      </c>
    </row>
    <row r="231" spans="8:14" x14ac:dyDescent="0.25">
      <c r="H231">
        <f ca="1">ROUND(NORMINV(RAND(),SIMULATION!$G$16,SIMULATION!$C$16),0)</f>
        <v>83</v>
      </c>
      <c r="I231">
        <f ca="1">ROUND(NORMINV(RAND(),SIMULATION!$G$20,SIMULATION!$C$20),0)</f>
        <v>84</v>
      </c>
      <c r="J231" t="str">
        <f t="shared" ca="1" si="8"/>
        <v>Home</v>
      </c>
      <c r="K231" t="str">
        <f ca="1">IF(H231+SIMULATION!$E$16&gt;NEUTRAL!I231,"W","L")</f>
        <v>W</v>
      </c>
      <c r="L231" t="str">
        <f ca="1">IF(I231+SIMULATION!$E$20&gt;NEUTRAL!H231,"W","L")</f>
        <v>L</v>
      </c>
      <c r="M231">
        <f t="shared" ca="1" si="9"/>
        <v>167</v>
      </c>
      <c r="N231" t="str">
        <f ca="1">IF((H231+I231)&gt;SIMULATION!$F$16,"Over","Under")</f>
        <v>Over</v>
      </c>
    </row>
    <row r="232" spans="8:14" x14ac:dyDescent="0.25">
      <c r="H232">
        <f ca="1">ROUND(NORMINV(RAND(),SIMULATION!$G$16,SIMULATION!$C$16),0)</f>
        <v>80</v>
      </c>
      <c r="I232">
        <f ca="1">ROUND(NORMINV(RAND(),SIMULATION!$G$20,SIMULATION!$C$20),0)</f>
        <v>75</v>
      </c>
      <c r="J232" t="str">
        <f t="shared" ca="1" si="8"/>
        <v>Away</v>
      </c>
      <c r="K232" t="str">
        <f ca="1">IF(H232+SIMULATION!$E$16&gt;NEUTRAL!I232,"W","L")</f>
        <v>W</v>
      </c>
      <c r="L232" t="str">
        <f ca="1">IF(I232+SIMULATION!$E$20&gt;NEUTRAL!H232,"W","L")</f>
        <v>L</v>
      </c>
      <c r="M232">
        <f t="shared" ca="1" si="9"/>
        <v>155</v>
      </c>
      <c r="N232" t="str">
        <f ca="1">IF((H232+I232)&gt;SIMULATION!$F$16,"Over","Under")</f>
        <v>Over</v>
      </c>
    </row>
    <row r="233" spans="8:14" x14ac:dyDescent="0.25">
      <c r="H233">
        <f ca="1">ROUND(NORMINV(RAND(),SIMULATION!$G$16,SIMULATION!$C$16),0)</f>
        <v>69</v>
      </c>
      <c r="I233">
        <f ca="1">ROUND(NORMINV(RAND(),SIMULATION!$G$20,SIMULATION!$C$20),0)</f>
        <v>53</v>
      </c>
      <c r="J233" t="str">
        <f t="shared" ca="1" si="8"/>
        <v>Away</v>
      </c>
      <c r="K233" t="str">
        <f ca="1">IF(H233+SIMULATION!$E$16&gt;NEUTRAL!I233,"W","L")</f>
        <v>W</v>
      </c>
      <c r="L233" t="str">
        <f ca="1">IF(I233+SIMULATION!$E$20&gt;NEUTRAL!H233,"W","L")</f>
        <v>L</v>
      </c>
      <c r="M233">
        <f t="shared" ca="1" si="9"/>
        <v>122</v>
      </c>
      <c r="N233" t="str">
        <f ca="1">IF((H233+I233)&gt;SIMULATION!$F$16,"Over","Under")</f>
        <v>Under</v>
      </c>
    </row>
    <row r="234" spans="8:14" x14ac:dyDescent="0.25">
      <c r="H234">
        <f ca="1">ROUND(NORMINV(RAND(),SIMULATION!$G$16,SIMULATION!$C$16),0)</f>
        <v>82</v>
      </c>
      <c r="I234">
        <f ca="1">ROUND(NORMINV(RAND(),SIMULATION!$G$20,SIMULATION!$C$20),0)</f>
        <v>81</v>
      </c>
      <c r="J234" t="str">
        <f t="shared" ca="1" si="8"/>
        <v>Away</v>
      </c>
      <c r="K234" t="str">
        <f ca="1">IF(H234+SIMULATION!$E$16&gt;NEUTRAL!I234,"W","L")</f>
        <v>W</v>
      </c>
      <c r="L234" t="str">
        <f ca="1">IF(I234+SIMULATION!$E$20&gt;NEUTRAL!H234,"W","L")</f>
        <v>L</v>
      </c>
      <c r="M234">
        <f t="shared" ca="1" si="9"/>
        <v>163</v>
      </c>
      <c r="N234" t="str">
        <f ca="1">IF((H234+I234)&gt;SIMULATION!$F$16,"Over","Under")</f>
        <v>Over</v>
      </c>
    </row>
    <row r="235" spans="8:14" x14ac:dyDescent="0.25">
      <c r="H235">
        <f ca="1">ROUND(NORMINV(RAND(),SIMULATION!$G$16,SIMULATION!$C$16),0)</f>
        <v>71</v>
      </c>
      <c r="I235">
        <f ca="1">ROUND(NORMINV(RAND(),SIMULATION!$G$20,SIMULATION!$C$20),0)</f>
        <v>67</v>
      </c>
      <c r="J235" t="str">
        <f t="shared" ca="1" si="8"/>
        <v>Away</v>
      </c>
      <c r="K235" t="str">
        <f ca="1">IF(H235+SIMULATION!$E$16&gt;NEUTRAL!I235,"W","L")</f>
        <v>W</v>
      </c>
      <c r="L235" t="str">
        <f ca="1">IF(I235+SIMULATION!$E$20&gt;NEUTRAL!H235,"W","L")</f>
        <v>L</v>
      </c>
      <c r="M235">
        <f t="shared" ca="1" si="9"/>
        <v>138</v>
      </c>
      <c r="N235" t="str">
        <f ca="1">IF((H235+I235)&gt;SIMULATION!$F$16,"Over","Under")</f>
        <v>Under</v>
      </c>
    </row>
    <row r="236" spans="8:14" x14ac:dyDescent="0.25">
      <c r="H236">
        <f ca="1">ROUND(NORMINV(RAND(),SIMULATION!$G$16,SIMULATION!$C$16),0)</f>
        <v>60</v>
      </c>
      <c r="I236">
        <f ca="1">ROUND(NORMINV(RAND(),SIMULATION!$G$20,SIMULATION!$C$20),0)</f>
        <v>92</v>
      </c>
      <c r="J236" t="str">
        <f t="shared" ca="1" si="8"/>
        <v>Home</v>
      </c>
      <c r="K236" t="str">
        <f ca="1">IF(H236+SIMULATION!$E$16&gt;NEUTRAL!I236,"W","L")</f>
        <v>L</v>
      </c>
      <c r="L236" t="str">
        <f ca="1">IF(I236+SIMULATION!$E$20&gt;NEUTRAL!H236,"W","L")</f>
        <v>W</v>
      </c>
      <c r="M236">
        <f t="shared" ca="1" si="9"/>
        <v>152</v>
      </c>
      <c r="N236" t="str">
        <f ca="1">IF((H236+I236)&gt;SIMULATION!$F$16,"Over","Under")</f>
        <v>Over</v>
      </c>
    </row>
    <row r="237" spans="8:14" x14ac:dyDescent="0.25">
      <c r="H237">
        <f ca="1">ROUND(NORMINV(RAND(),SIMULATION!$G$16,SIMULATION!$C$16),0)</f>
        <v>83</v>
      </c>
      <c r="I237">
        <f ca="1">ROUND(NORMINV(RAND(),SIMULATION!$G$20,SIMULATION!$C$20),0)</f>
        <v>58</v>
      </c>
      <c r="J237" t="str">
        <f t="shared" ca="1" si="8"/>
        <v>Away</v>
      </c>
      <c r="K237" t="str">
        <f ca="1">IF(H237+SIMULATION!$E$16&gt;NEUTRAL!I237,"W","L")</f>
        <v>W</v>
      </c>
      <c r="L237" t="str">
        <f ca="1">IF(I237+SIMULATION!$E$20&gt;NEUTRAL!H237,"W","L")</f>
        <v>L</v>
      </c>
      <c r="M237">
        <f t="shared" ca="1" si="9"/>
        <v>141</v>
      </c>
      <c r="N237" t="str">
        <f ca="1">IF((H237+I237)&gt;SIMULATION!$F$16,"Over","Under")</f>
        <v>Under</v>
      </c>
    </row>
    <row r="238" spans="8:14" x14ac:dyDescent="0.25">
      <c r="H238">
        <f ca="1">ROUND(NORMINV(RAND(),SIMULATION!$G$16,SIMULATION!$C$16),0)</f>
        <v>97</v>
      </c>
      <c r="I238">
        <f ca="1">ROUND(NORMINV(RAND(),SIMULATION!$G$20,SIMULATION!$C$20),0)</f>
        <v>75</v>
      </c>
      <c r="J238" t="str">
        <f t="shared" ca="1" si="8"/>
        <v>Away</v>
      </c>
      <c r="K238" t="str">
        <f ca="1">IF(H238+SIMULATION!$E$16&gt;NEUTRAL!I238,"W","L")</f>
        <v>W</v>
      </c>
      <c r="L238" t="str">
        <f ca="1">IF(I238+SIMULATION!$E$20&gt;NEUTRAL!H238,"W","L")</f>
        <v>L</v>
      </c>
      <c r="M238">
        <f t="shared" ca="1" si="9"/>
        <v>172</v>
      </c>
      <c r="N238" t="str">
        <f ca="1">IF((H238+I238)&gt;SIMULATION!$F$16,"Over","Under")</f>
        <v>Over</v>
      </c>
    </row>
    <row r="239" spans="8:14" x14ac:dyDescent="0.25">
      <c r="H239">
        <f ca="1">ROUND(NORMINV(RAND(),SIMULATION!$G$16,SIMULATION!$C$16),0)</f>
        <v>63</v>
      </c>
      <c r="I239">
        <f ca="1">ROUND(NORMINV(RAND(),SIMULATION!$G$20,SIMULATION!$C$20),0)</f>
        <v>80</v>
      </c>
      <c r="J239" t="str">
        <f t="shared" ca="1" si="8"/>
        <v>Home</v>
      </c>
      <c r="K239" t="str">
        <f ca="1">IF(H239+SIMULATION!$E$16&gt;NEUTRAL!I239,"W","L")</f>
        <v>L</v>
      </c>
      <c r="L239" t="str">
        <f ca="1">IF(I239+SIMULATION!$E$20&gt;NEUTRAL!H239,"W","L")</f>
        <v>W</v>
      </c>
      <c r="M239">
        <f t="shared" ca="1" si="9"/>
        <v>143</v>
      </c>
      <c r="N239" t="str">
        <f ca="1">IF((H239+I239)&gt;SIMULATION!$F$16,"Over","Under")</f>
        <v>Under</v>
      </c>
    </row>
    <row r="240" spans="8:14" x14ac:dyDescent="0.25">
      <c r="H240">
        <f ca="1">ROUND(NORMINV(RAND(),SIMULATION!$G$16,SIMULATION!$C$16),0)</f>
        <v>66</v>
      </c>
      <c r="I240">
        <f ca="1">ROUND(NORMINV(RAND(),SIMULATION!$G$20,SIMULATION!$C$20),0)</f>
        <v>77</v>
      </c>
      <c r="J240" t="str">
        <f t="shared" ca="1" si="8"/>
        <v>Home</v>
      </c>
      <c r="K240" t="str">
        <f ca="1">IF(H240+SIMULATION!$E$16&gt;NEUTRAL!I240,"W","L")</f>
        <v>L</v>
      </c>
      <c r="L240" t="str">
        <f ca="1">IF(I240+SIMULATION!$E$20&gt;NEUTRAL!H240,"W","L")</f>
        <v>W</v>
      </c>
      <c r="M240">
        <f t="shared" ca="1" si="9"/>
        <v>143</v>
      </c>
      <c r="N240" t="str">
        <f ca="1">IF((H240+I240)&gt;SIMULATION!$F$16,"Over","Under")</f>
        <v>Under</v>
      </c>
    </row>
    <row r="241" spans="8:14" x14ac:dyDescent="0.25">
      <c r="H241">
        <f ca="1">ROUND(NORMINV(RAND(),SIMULATION!$G$16,SIMULATION!$C$16),0)</f>
        <v>61</v>
      </c>
      <c r="I241">
        <f ca="1">ROUND(NORMINV(RAND(),SIMULATION!$G$20,SIMULATION!$C$20),0)</f>
        <v>84</v>
      </c>
      <c r="J241" t="str">
        <f t="shared" ca="1" si="8"/>
        <v>Home</v>
      </c>
      <c r="K241" t="str">
        <f ca="1">IF(H241+SIMULATION!$E$16&gt;NEUTRAL!I241,"W","L")</f>
        <v>L</v>
      </c>
      <c r="L241" t="str">
        <f ca="1">IF(I241+SIMULATION!$E$20&gt;NEUTRAL!H241,"W","L")</f>
        <v>W</v>
      </c>
      <c r="M241">
        <f t="shared" ca="1" si="9"/>
        <v>145</v>
      </c>
      <c r="N241" t="str">
        <f ca="1">IF((H241+I241)&gt;SIMULATION!$F$16,"Over","Under")</f>
        <v>Under</v>
      </c>
    </row>
    <row r="242" spans="8:14" x14ac:dyDescent="0.25">
      <c r="H242">
        <f ca="1">ROUND(NORMINV(RAND(),SIMULATION!$G$16,SIMULATION!$C$16),0)</f>
        <v>64</v>
      </c>
      <c r="I242">
        <f ca="1">ROUND(NORMINV(RAND(),SIMULATION!$G$20,SIMULATION!$C$20),0)</f>
        <v>85</v>
      </c>
      <c r="J242" t="str">
        <f t="shared" ca="1" si="8"/>
        <v>Home</v>
      </c>
      <c r="K242" t="str">
        <f ca="1">IF(H242+SIMULATION!$E$16&gt;NEUTRAL!I242,"W","L")</f>
        <v>L</v>
      </c>
      <c r="L242" t="str">
        <f ca="1">IF(I242+SIMULATION!$E$20&gt;NEUTRAL!H242,"W","L")</f>
        <v>W</v>
      </c>
      <c r="M242">
        <f t="shared" ca="1" si="9"/>
        <v>149</v>
      </c>
      <c r="N242" t="str">
        <f ca="1">IF((H242+I242)&gt;SIMULATION!$F$16,"Over","Under")</f>
        <v>Under</v>
      </c>
    </row>
    <row r="243" spans="8:14" x14ac:dyDescent="0.25">
      <c r="H243">
        <f ca="1">ROUND(NORMINV(RAND(),SIMULATION!$G$16,SIMULATION!$C$16),0)</f>
        <v>50</v>
      </c>
      <c r="I243">
        <f ca="1">ROUND(NORMINV(RAND(),SIMULATION!$G$20,SIMULATION!$C$20),0)</f>
        <v>90</v>
      </c>
      <c r="J243" t="str">
        <f t="shared" ca="1" si="8"/>
        <v>Home</v>
      </c>
      <c r="K243" t="str">
        <f ca="1">IF(H243+SIMULATION!$E$16&gt;NEUTRAL!I243,"W","L")</f>
        <v>L</v>
      </c>
      <c r="L243" t="str">
        <f ca="1">IF(I243+SIMULATION!$E$20&gt;NEUTRAL!H243,"W","L")</f>
        <v>W</v>
      </c>
      <c r="M243">
        <f t="shared" ca="1" si="9"/>
        <v>140</v>
      </c>
      <c r="N243" t="str">
        <f ca="1">IF((H243+I243)&gt;SIMULATION!$F$16,"Over","Under")</f>
        <v>Under</v>
      </c>
    </row>
    <row r="244" spans="8:14" x14ac:dyDescent="0.25">
      <c r="H244">
        <f ca="1">ROUND(NORMINV(RAND(),SIMULATION!$G$16,SIMULATION!$C$16),0)</f>
        <v>83</v>
      </c>
      <c r="I244">
        <f ca="1">ROUND(NORMINV(RAND(),SIMULATION!$G$20,SIMULATION!$C$20),0)</f>
        <v>59</v>
      </c>
      <c r="J244" t="str">
        <f t="shared" ca="1" si="8"/>
        <v>Away</v>
      </c>
      <c r="K244" t="str">
        <f ca="1">IF(H244+SIMULATION!$E$16&gt;NEUTRAL!I244,"W","L")</f>
        <v>W</v>
      </c>
      <c r="L244" t="str">
        <f ca="1">IF(I244+SIMULATION!$E$20&gt;NEUTRAL!H244,"W","L")</f>
        <v>L</v>
      </c>
      <c r="M244">
        <f t="shared" ca="1" si="9"/>
        <v>142</v>
      </c>
      <c r="N244" t="str">
        <f ca="1">IF((H244+I244)&gt;SIMULATION!$F$16,"Over","Under")</f>
        <v>Under</v>
      </c>
    </row>
    <row r="245" spans="8:14" x14ac:dyDescent="0.25">
      <c r="H245">
        <f ca="1">ROUND(NORMINV(RAND(),SIMULATION!$G$16,SIMULATION!$C$16),0)</f>
        <v>64</v>
      </c>
      <c r="I245">
        <f ca="1">ROUND(NORMINV(RAND(),SIMULATION!$G$20,SIMULATION!$C$20),0)</f>
        <v>71</v>
      </c>
      <c r="J245" t="str">
        <f t="shared" ca="1" si="8"/>
        <v>Home</v>
      </c>
      <c r="K245" t="str">
        <f ca="1">IF(H245+SIMULATION!$E$16&gt;NEUTRAL!I245,"W","L")</f>
        <v>L</v>
      </c>
      <c r="L245" t="str">
        <f ca="1">IF(I245+SIMULATION!$E$20&gt;NEUTRAL!H245,"W","L")</f>
        <v>W</v>
      </c>
      <c r="M245">
        <f t="shared" ca="1" si="9"/>
        <v>135</v>
      </c>
      <c r="N245" t="str">
        <f ca="1">IF((H245+I245)&gt;SIMULATION!$F$16,"Over","Under")</f>
        <v>Under</v>
      </c>
    </row>
    <row r="246" spans="8:14" x14ac:dyDescent="0.25">
      <c r="H246">
        <f ca="1">ROUND(NORMINV(RAND(),SIMULATION!$G$16,SIMULATION!$C$16),0)</f>
        <v>65</v>
      </c>
      <c r="I246">
        <f ca="1">ROUND(NORMINV(RAND(),SIMULATION!$G$20,SIMULATION!$C$20),0)</f>
        <v>58</v>
      </c>
      <c r="J246" t="str">
        <f t="shared" ca="1" si="8"/>
        <v>Away</v>
      </c>
      <c r="K246" t="str">
        <f ca="1">IF(H246+SIMULATION!$E$16&gt;NEUTRAL!I246,"W","L")</f>
        <v>W</v>
      </c>
      <c r="L246" t="str">
        <f ca="1">IF(I246+SIMULATION!$E$20&gt;NEUTRAL!H246,"W","L")</f>
        <v>L</v>
      </c>
      <c r="M246">
        <f t="shared" ca="1" si="9"/>
        <v>123</v>
      </c>
      <c r="N246" t="str">
        <f ca="1">IF((H246+I246)&gt;SIMULATION!$F$16,"Over","Under")</f>
        <v>Under</v>
      </c>
    </row>
    <row r="247" spans="8:14" x14ac:dyDescent="0.25">
      <c r="H247">
        <f ca="1">ROUND(NORMINV(RAND(),SIMULATION!$G$16,SIMULATION!$C$16),0)</f>
        <v>72</v>
      </c>
      <c r="I247">
        <f ca="1">ROUND(NORMINV(RAND(),SIMULATION!$G$20,SIMULATION!$C$20),0)</f>
        <v>74</v>
      </c>
      <c r="J247" t="str">
        <f t="shared" ca="1" si="8"/>
        <v>Home</v>
      </c>
      <c r="K247" t="str">
        <f ca="1">IF(H247+SIMULATION!$E$16&gt;NEUTRAL!I247,"W","L")</f>
        <v>W</v>
      </c>
      <c r="L247" t="str">
        <f ca="1">IF(I247+SIMULATION!$E$20&gt;NEUTRAL!H247,"W","L")</f>
        <v>L</v>
      </c>
      <c r="M247">
        <f t="shared" ca="1" si="9"/>
        <v>146</v>
      </c>
      <c r="N247" t="str">
        <f ca="1">IF((H247+I247)&gt;SIMULATION!$F$16,"Over","Under")</f>
        <v>Under</v>
      </c>
    </row>
    <row r="248" spans="8:14" x14ac:dyDescent="0.25">
      <c r="H248">
        <f ca="1">ROUND(NORMINV(RAND(),SIMULATION!$G$16,SIMULATION!$C$16),0)</f>
        <v>70</v>
      </c>
      <c r="I248">
        <f ca="1">ROUND(NORMINV(RAND(),SIMULATION!$G$20,SIMULATION!$C$20),0)</f>
        <v>91</v>
      </c>
      <c r="J248" t="str">
        <f t="shared" ca="1" si="8"/>
        <v>Home</v>
      </c>
      <c r="K248" t="str">
        <f ca="1">IF(H248+SIMULATION!$E$16&gt;NEUTRAL!I248,"W","L")</f>
        <v>L</v>
      </c>
      <c r="L248" t="str">
        <f ca="1">IF(I248+SIMULATION!$E$20&gt;NEUTRAL!H248,"W","L")</f>
        <v>W</v>
      </c>
      <c r="M248">
        <f t="shared" ca="1" si="9"/>
        <v>161</v>
      </c>
      <c r="N248" t="str">
        <f ca="1">IF((H248+I248)&gt;SIMULATION!$F$16,"Over","Under")</f>
        <v>Over</v>
      </c>
    </row>
    <row r="249" spans="8:14" x14ac:dyDescent="0.25">
      <c r="H249">
        <f ca="1">ROUND(NORMINV(RAND(),SIMULATION!$G$16,SIMULATION!$C$16),0)</f>
        <v>61</v>
      </c>
      <c r="I249">
        <f ca="1">ROUND(NORMINV(RAND(),SIMULATION!$G$20,SIMULATION!$C$20),0)</f>
        <v>69</v>
      </c>
      <c r="J249" t="str">
        <f t="shared" ca="1" si="8"/>
        <v>Home</v>
      </c>
      <c r="K249" t="str">
        <f ca="1">IF(H249+SIMULATION!$E$16&gt;NEUTRAL!I249,"W","L")</f>
        <v>L</v>
      </c>
      <c r="L249" t="str">
        <f ca="1">IF(I249+SIMULATION!$E$20&gt;NEUTRAL!H249,"W","L")</f>
        <v>W</v>
      </c>
      <c r="M249">
        <f t="shared" ca="1" si="9"/>
        <v>130</v>
      </c>
      <c r="N249" t="str">
        <f ca="1">IF((H249+I249)&gt;SIMULATION!$F$16,"Over","Under")</f>
        <v>Under</v>
      </c>
    </row>
    <row r="250" spans="8:14" x14ac:dyDescent="0.25">
      <c r="H250">
        <f ca="1">ROUND(NORMINV(RAND(),SIMULATION!$G$16,SIMULATION!$C$16),0)</f>
        <v>71</v>
      </c>
      <c r="I250">
        <f ca="1">ROUND(NORMINV(RAND(),SIMULATION!$G$20,SIMULATION!$C$20),0)</f>
        <v>67</v>
      </c>
      <c r="J250" t="str">
        <f t="shared" ca="1" si="8"/>
        <v>Away</v>
      </c>
      <c r="K250" t="str">
        <f ca="1">IF(H250+SIMULATION!$E$16&gt;NEUTRAL!I250,"W","L")</f>
        <v>W</v>
      </c>
      <c r="L250" t="str">
        <f ca="1">IF(I250+SIMULATION!$E$20&gt;NEUTRAL!H250,"W","L")</f>
        <v>L</v>
      </c>
      <c r="M250">
        <f t="shared" ca="1" si="9"/>
        <v>138</v>
      </c>
      <c r="N250" t="str">
        <f ca="1">IF((H250+I250)&gt;SIMULATION!$F$16,"Over","Under")</f>
        <v>Under</v>
      </c>
    </row>
    <row r="251" spans="8:14" x14ac:dyDescent="0.25">
      <c r="H251">
        <f ca="1">ROUND(NORMINV(RAND(),SIMULATION!$G$16,SIMULATION!$C$16),0)</f>
        <v>69</v>
      </c>
      <c r="I251">
        <f ca="1">ROUND(NORMINV(RAND(),SIMULATION!$G$20,SIMULATION!$C$20),0)</f>
        <v>79</v>
      </c>
      <c r="J251" t="str">
        <f t="shared" ca="1" si="8"/>
        <v>Home</v>
      </c>
      <c r="K251" t="str">
        <f ca="1">IF(H251+SIMULATION!$E$16&gt;NEUTRAL!I251,"W","L")</f>
        <v>L</v>
      </c>
      <c r="L251" t="str">
        <f ca="1">IF(I251+SIMULATION!$E$20&gt;NEUTRAL!H251,"W","L")</f>
        <v>W</v>
      </c>
      <c r="M251">
        <f t="shared" ca="1" si="9"/>
        <v>148</v>
      </c>
      <c r="N251" t="str">
        <f ca="1">IF((H251+I251)&gt;SIMULATION!$F$16,"Over","Under")</f>
        <v>Under</v>
      </c>
    </row>
    <row r="252" spans="8:14" x14ac:dyDescent="0.25">
      <c r="H252">
        <f ca="1">ROUND(NORMINV(RAND(),SIMULATION!$G$16,SIMULATION!$C$16),0)</f>
        <v>94</v>
      </c>
      <c r="I252">
        <f ca="1">ROUND(NORMINV(RAND(),SIMULATION!$G$20,SIMULATION!$C$20),0)</f>
        <v>65</v>
      </c>
      <c r="J252" t="str">
        <f t="shared" ca="1" si="8"/>
        <v>Away</v>
      </c>
      <c r="K252" t="str">
        <f ca="1">IF(H252+SIMULATION!$E$16&gt;NEUTRAL!I252,"W","L")</f>
        <v>W</v>
      </c>
      <c r="L252" t="str">
        <f ca="1">IF(I252+SIMULATION!$E$20&gt;NEUTRAL!H252,"W","L")</f>
        <v>L</v>
      </c>
      <c r="M252">
        <f t="shared" ca="1" si="9"/>
        <v>159</v>
      </c>
      <c r="N252" t="str">
        <f ca="1">IF((H252+I252)&gt;SIMULATION!$F$16,"Over","Under")</f>
        <v>Over</v>
      </c>
    </row>
    <row r="253" spans="8:14" x14ac:dyDescent="0.25">
      <c r="H253">
        <f ca="1">ROUND(NORMINV(RAND(),SIMULATION!$G$16,SIMULATION!$C$16),0)</f>
        <v>72</v>
      </c>
      <c r="I253">
        <f ca="1">ROUND(NORMINV(RAND(),SIMULATION!$G$20,SIMULATION!$C$20),0)</f>
        <v>57</v>
      </c>
      <c r="J253" t="str">
        <f t="shared" ca="1" si="8"/>
        <v>Away</v>
      </c>
      <c r="K253" t="str">
        <f ca="1">IF(H253+SIMULATION!$E$16&gt;NEUTRAL!I253,"W","L")</f>
        <v>W</v>
      </c>
      <c r="L253" t="str">
        <f ca="1">IF(I253+SIMULATION!$E$20&gt;NEUTRAL!H253,"W","L")</f>
        <v>L</v>
      </c>
      <c r="M253">
        <f t="shared" ca="1" si="9"/>
        <v>129</v>
      </c>
      <c r="N253" t="str">
        <f ca="1">IF((H253+I253)&gt;SIMULATION!$F$16,"Over","Under")</f>
        <v>Under</v>
      </c>
    </row>
    <row r="254" spans="8:14" x14ac:dyDescent="0.25">
      <c r="H254">
        <f ca="1">ROUND(NORMINV(RAND(),SIMULATION!$G$16,SIMULATION!$C$16),0)</f>
        <v>74</v>
      </c>
      <c r="I254">
        <f ca="1">ROUND(NORMINV(RAND(),SIMULATION!$G$20,SIMULATION!$C$20),0)</f>
        <v>73</v>
      </c>
      <c r="J254" t="str">
        <f t="shared" ca="1" si="8"/>
        <v>Away</v>
      </c>
      <c r="K254" t="str">
        <f ca="1">IF(H254+SIMULATION!$E$16&gt;NEUTRAL!I254,"W","L")</f>
        <v>W</v>
      </c>
      <c r="L254" t="str">
        <f ca="1">IF(I254+SIMULATION!$E$20&gt;NEUTRAL!H254,"W","L")</f>
        <v>L</v>
      </c>
      <c r="M254">
        <f t="shared" ca="1" si="9"/>
        <v>147</v>
      </c>
      <c r="N254" t="str">
        <f ca="1">IF((H254+I254)&gt;SIMULATION!$F$16,"Over","Under")</f>
        <v>Under</v>
      </c>
    </row>
    <row r="255" spans="8:14" x14ac:dyDescent="0.25">
      <c r="H255">
        <f ca="1">ROUND(NORMINV(RAND(),SIMULATION!$G$16,SIMULATION!$C$16),0)</f>
        <v>75</v>
      </c>
      <c r="I255">
        <f ca="1">ROUND(NORMINV(RAND(),SIMULATION!$G$20,SIMULATION!$C$20),0)</f>
        <v>75</v>
      </c>
      <c r="J255" t="str">
        <f t="shared" ca="1" si="8"/>
        <v>OT</v>
      </c>
      <c r="K255" t="str">
        <f ca="1">IF(H255+SIMULATION!$E$16&gt;NEUTRAL!I255,"W","L")</f>
        <v>W</v>
      </c>
      <c r="L255" t="str">
        <f ca="1">IF(I255+SIMULATION!$E$20&gt;NEUTRAL!H255,"W","L")</f>
        <v>L</v>
      </c>
      <c r="M255">
        <f t="shared" ca="1" si="9"/>
        <v>150</v>
      </c>
      <c r="N255" t="str">
        <f ca="1">IF((H255+I255)&gt;SIMULATION!$F$16,"Over","Under")</f>
        <v>Under</v>
      </c>
    </row>
    <row r="256" spans="8:14" x14ac:dyDescent="0.25">
      <c r="H256">
        <f ca="1">ROUND(NORMINV(RAND(),SIMULATION!$G$16,SIMULATION!$C$16),0)</f>
        <v>82</v>
      </c>
      <c r="I256">
        <f ca="1">ROUND(NORMINV(RAND(),SIMULATION!$G$20,SIMULATION!$C$20),0)</f>
        <v>82</v>
      </c>
      <c r="J256" t="str">
        <f t="shared" ca="1" si="8"/>
        <v>OT</v>
      </c>
      <c r="K256" t="str">
        <f ca="1">IF(H256+SIMULATION!$E$16&gt;NEUTRAL!I256,"W","L")</f>
        <v>W</v>
      </c>
      <c r="L256" t="str">
        <f ca="1">IF(I256+SIMULATION!$E$20&gt;NEUTRAL!H256,"W","L")</f>
        <v>L</v>
      </c>
      <c r="M256">
        <f t="shared" ca="1" si="9"/>
        <v>164</v>
      </c>
      <c r="N256" t="str">
        <f ca="1">IF((H256+I256)&gt;SIMULATION!$F$16,"Over","Under")</f>
        <v>Over</v>
      </c>
    </row>
    <row r="257" spans="8:14" x14ac:dyDescent="0.25">
      <c r="H257">
        <f ca="1">ROUND(NORMINV(RAND(),SIMULATION!$G$16,SIMULATION!$C$16),0)</f>
        <v>86</v>
      </c>
      <c r="I257">
        <f ca="1">ROUND(NORMINV(RAND(),SIMULATION!$G$20,SIMULATION!$C$20),0)</f>
        <v>81</v>
      </c>
      <c r="J257" t="str">
        <f t="shared" ca="1" si="8"/>
        <v>Away</v>
      </c>
      <c r="K257" t="str">
        <f ca="1">IF(H257+SIMULATION!$E$16&gt;NEUTRAL!I257,"W","L")</f>
        <v>W</v>
      </c>
      <c r="L257" t="str">
        <f ca="1">IF(I257+SIMULATION!$E$20&gt;NEUTRAL!H257,"W","L")</f>
        <v>L</v>
      </c>
      <c r="M257">
        <f t="shared" ca="1" si="9"/>
        <v>167</v>
      </c>
      <c r="N257" t="str">
        <f ca="1">IF((H257+I257)&gt;SIMULATION!$F$16,"Over","Under")</f>
        <v>Over</v>
      </c>
    </row>
    <row r="258" spans="8:14" x14ac:dyDescent="0.25">
      <c r="H258">
        <f ca="1">ROUND(NORMINV(RAND(),SIMULATION!$G$16,SIMULATION!$C$16),0)</f>
        <v>75</v>
      </c>
      <c r="I258">
        <f ca="1">ROUND(NORMINV(RAND(),SIMULATION!$G$20,SIMULATION!$C$20),0)</f>
        <v>77</v>
      </c>
      <c r="J258" t="str">
        <f t="shared" ca="1" si="8"/>
        <v>Home</v>
      </c>
      <c r="K258" t="str">
        <f ca="1">IF(H258+SIMULATION!$E$16&gt;NEUTRAL!I258,"W","L")</f>
        <v>W</v>
      </c>
      <c r="L258" t="str">
        <f ca="1">IF(I258+SIMULATION!$E$20&gt;NEUTRAL!H258,"W","L")</f>
        <v>L</v>
      </c>
      <c r="M258">
        <f t="shared" ca="1" si="9"/>
        <v>152</v>
      </c>
      <c r="N258" t="str">
        <f ca="1">IF((H258+I258)&gt;SIMULATION!$F$16,"Over","Under")</f>
        <v>Over</v>
      </c>
    </row>
    <row r="259" spans="8:14" x14ac:dyDescent="0.25">
      <c r="H259">
        <f ca="1">ROUND(NORMINV(RAND(),SIMULATION!$G$16,SIMULATION!$C$16),0)</f>
        <v>73</v>
      </c>
      <c r="I259">
        <f ca="1">ROUND(NORMINV(RAND(),SIMULATION!$G$20,SIMULATION!$C$20),0)</f>
        <v>59</v>
      </c>
      <c r="J259" t="str">
        <f t="shared" ca="1" si="8"/>
        <v>Away</v>
      </c>
      <c r="K259" t="str">
        <f ca="1">IF(H259+SIMULATION!$E$16&gt;NEUTRAL!I259,"W","L")</f>
        <v>W</v>
      </c>
      <c r="L259" t="str">
        <f ca="1">IF(I259+SIMULATION!$E$20&gt;NEUTRAL!H259,"W","L")</f>
        <v>L</v>
      </c>
      <c r="M259">
        <f t="shared" ca="1" si="9"/>
        <v>132</v>
      </c>
      <c r="N259" t="str">
        <f ca="1">IF((H259+I259)&gt;SIMULATION!$F$16,"Over","Under")</f>
        <v>Under</v>
      </c>
    </row>
    <row r="260" spans="8:14" x14ac:dyDescent="0.25">
      <c r="H260">
        <f ca="1">ROUND(NORMINV(RAND(),SIMULATION!$G$16,SIMULATION!$C$16),0)</f>
        <v>89</v>
      </c>
      <c r="I260">
        <f ca="1">ROUND(NORMINV(RAND(),SIMULATION!$G$20,SIMULATION!$C$20),0)</f>
        <v>72</v>
      </c>
      <c r="J260" t="str">
        <f t="shared" ca="1" si="8"/>
        <v>Away</v>
      </c>
      <c r="K260" t="str">
        <f ca="1">IF(H260+SIMULATION!$E$16&gt;NEUTRAL!I260,"W","L")</f>
        <v>W</v>
      </c>
      <c r="L260" t="str">
        <f ca="1">IF(I260+SIMULATION!$E$20&gt;NEUTRAL!H260,"W","L")</f>
        <v>L</v>
      </c>
      <c r="M260">
        <f t="shared" ca="1" si="9"/>
        <v>161</v>
      </c>
      <c r="N260" t="str">
        <f ca="1">IF((H260+I260)&gt;SIMULATION!$F$16,"Over","Under")</f>
        <v>Over</v>
      </c>
    </row>
    <row r="261" spans="8:14" x14ac:dyDescent="0.25">
      <c r="H261">
        <f ca="1">ROUND(NORMINV(RAND(),SIMULATION!$G$16,SIMULATION!$C$16),0)</f>
        <v>52</v>
      </c>
      <c r="I261">
        <f ca="1">ROUND(NORMINV(RAND(),SIMULATION!$G$20,SIMULATION!$C$20),0)</f>
        <v>70</v>
      </c>
      <c r="J261" t="str">
        <f t="shared" ca="1" si="8"/>
        <v>Home</v>
      </c>
      <c r="K261" t="str">
        <f ca="1">IF(H261+SIMULATION!$E$16&gt;NEUTRAL!I261,"W","L")</f>
        <v>L</v>
      </c>
      <c r="L261" t="str">
        <f ca="1">IF(I261+SIMULATION!$E$20&gt;NEUTRAL!H261,"W","L")</f>
        <v>W</v>
      </c>
      <c r="M261">
        <f t="shared" ca="1" si="9"/>
        <v>122</v>
      </c>
      <c r="N261" t="str">
        <f ca="1">IF((H261+I261)&gt;SIMULATION!$F$16,"Over","Under")</f>
        <v>Under</v>
      </c>
    </row>
    <row r="262" spans="8:14" x14ac:dyDescent="0.25">
      <c r="H262">
        <f ca="1">ROUND(NORMINV(RAND(),SIMULATION!$G$16,SIMULATION!$C$16),0)</f>
        <v>69</v>
      </c>
      <c r="I262">
        <f ca="1">ROUND(NORMINV(RAND(),SIMULATION!$G$20,SIMULATION!$C$20),0)</f>
        <v>65</v>
      </c>
      <c r="J262" t="str">
        <f t="shared" ca="1" si="8"/>
        <v>Away</v>
      </c>
      <c r="K262" t="str">
        <f ca="1">IF(H262+SIMULATION!$E$16&gt;NEUTRAL!I262,"W","L")</f>
        <v>W</v>
      </c>
      <c r="L262" t="str">
        <f ca="1">IF(I262+SIMULATION!$E$20&gt;NEUTRAL!H262,"W","L")</f>
        <v>L</v>
      </c>
      <c r="M262">
        <f t="shared" ca="1" si="9"/>
        <v>134</v>
      </c>
      <c r="N262" t="str">
        <f ca="1">IF((H262+I262)&gt;SIMULATION!$F$16,"Over","Under")</f>
        <v>Under</v>
      </c>
    </row>
    <row r="263" spans="8:14" x14ac:dyDescent="0.25">
      <c r="H263">
        <f ca="1">ROUND(NORMINV(RAND(),SIMULATION!$G$16,SIMULATION!$C$16),0)</f>
        <v>50</v>
      </c>
      <c r="I263">
        <f ca="1">ROUND(NORMINV(RAND(),SIMULATION!$G$20,SIMULATION!$C$20),0)</f>
        <v>56</v>
      </c>
      <c r="J263" t="str">
        <f t="shared" ca="1" si="8"/>
        <v>Home</v>
      </c>
      <c r="K263" t="str">
        <f ca="1">IF(H263+SIMULATION!$E$16&gt;NEUTRAL!I263,"W","L")</f>
        <v>L</v>
      </c>
      <c r="L263" t="str">
        <f ca="1">IF(I263+SIMULATION!$E$20&gt;NEUTRAL!H263,"W","L")</f>
        <v>W</v>
      </c>
      <c r="M263">
        <f t="shared" ca="1" si="9"/>
        <v>106</v>
      </c>
      <c r="N263" t="str">
        <f ca="1">IF((H263+I263)&gt;SIMULATION!$F$16,"Over","Under")</f>
        <v>Under</v>
      </c>
    </row>
    <row r="264" spans="8:14" x14ac:dyDescent="0.25">
      <c r="H264">
        <f ca="1">ROUND(NORMINV(RAND(),SIMULATION!$G$16,SIMULATION!$C$16),0)</f>
        <v>75</v>
      </c>
      <c r="I264">
        <f ca="1">ROUND(NORMINV(RAND(),SIMULATION!$G$20,SIMULATION!$C$20),0)</f>
        <v>76</v>
      </c>
      <c r="J264" t="str">
        <f t="shared" ca="1" si="8"/>
        <v>Home</v>
      </c>
      <c r="K264" t="str">
        <f ca="1">IF(H264+SIMULATION!$E$16&gt;NEUTRAL!I264,"W","L")</f>
        <v>W</v>
      </c>
      <c r="L264" t="str">
        <f ca="1">IF(I264+SIMULATION!$E$20&gt;NEUTRAL!H264,"W","L")</f>
        <v>L</v>
      </c>
      <c r="M264">
        <f t="shared" ca="1" si="9"/>
        <v>151</v>
      </c>
      <c r="N264" t="str">
        <f ca="1">IF((H264+I264)&gt;SIMULATION!$F$16,"Over","Under")</f>
        <v>Under</v>
      </c>
    </row>
    <row r="265" spans="8:14" x14ac:dyDescent="0.25">
      <c r="H265">
        <f ca="1">ROUND(NORMINV(RAND(),SIMULATION!$G$16,SIMULATION!$C$16),0)</f>
        <v>90</v>
      </c>
      <c r="I265">
        <f ca="1">ROUND(NORMINV(RAND(),SIMULATION!$G$20,SIMULATION!$C$20),0)</f>
        <v>80</v>
      </c>
      <c r="J265" t="str">
        <f t="shared" ca="1" si="8"/>
        <v>Away</v>
      </c>
      <c r="K265" t="str">
        <f ca="1">IF(H265+SIMULATION!$E$16&gt;NEUTRAL!I265,"W","L")</f>
        <v>W</v>
      </c>
      <c r="L265" t="str">
        <f ca="1">IF(I265+SIMULATION!$E$20&gt;NEUTRAL!H265,"W","L")</f>
        <v>L</v>
      </c>
      <c r="M265">
        <f t="shared" ca="1" si="9"/>
        <v>170</v>
      </c>
      <c r="N265" t="str">
        <f ca="1">IF((H265+I265)&gt;SIMULATION!$F$16,"Over","Under")</f>
        <v>Over</v>
      </c>
    </row>
    <row r="266" spans="8:14" x14ac:dyDescent="0.25">
      <c r="H266">
        <f ca="1">ROUND(NORMINV(RAND(),SIMULATION!$G$16,SIMULATION!$C$16),0)</f>
        <v>95</v>
      </c>
      <c r="I266">
        <f ca="1">ROUND(NORMINV(RAND(),SIMULATION!$G$20,SIMULATION!$C$20),0)</f>
        <v>48</v>
      </c>
      <c r="J266" t="str">
        <f t="shared" ca="1" si="8"/>
        <v>Away</v>
      </c>
      <c r="K266" t="str">
        <f ca="1">IF(H266+SIMULATION!$E$16&gt;NEUTRAL!I266,"W","L")</f>
        <v>W</v>
      </c>
      <c r="L266" t="str">
        <f ca="1">IF(I266+SIMULATION!$E$20&gt;NEUTRAL!H266,"W","L")</f>
        <v>L</v>
      </c>
      <c r="M266">
        <f t="shared" ca="1" si="9"/>
        <v>143</v>
      </c>
      <c r="N266" t="str">
        <f ca="1">IF((H266+I266)&gt;SIMULATION!$F$16,"Over","Under")</f>
        <v>Under</v>
      </c>
    </row>
    <row r="267" spans="8:14" x14ac:dyDescent="0.25">
      <c r="H267">
        <f ca="1">ROUND(NORMINV(RAND(),SIMULATION!$G$16,SIMULATION!$C$16),0)</f>
        <v>68</v>
      </c>
      <c r="I267">
        <f ca="1">ROUND(NORMINV(RAND(),SIMULATION!$G$20,SIMULATION!$C$20),0)</f>
        <v>96</v>
      </c>
      <c r="J267" t="str">
        <f t="shared" ca="1" si="8"/>
        <v>Home</v>
      </c>
      <c r="K267" t="str">
        <f ca="1">IF(H267+SIMULATION!$E$16&gt;NEUTRAL!I267,"W","L")</f>
        <v>L</v>
      </c>
      <c r="L267" t="str">
        <f ca="1">IF(I267+SIMULATION!$E$20&gt;NEUTRAL!H267,"W","L")</f>
        <v>W</v>
      </c>
      <c r="M267">
        <f t="shared" ca="1" si="9"/>
        <v>164</v>
      </c>
      <c r="N267" t="str">
        <f ca="1">IF((H267+I267)&gt;SIMULATION!$F$16,"Over","Under")</f>
        <v>Over</v>
      </c>
    </row>
    <row r="268" spans="8:14" x14ac:dyDescent="0.25">
      <c r="H268">
        <f ca="1">ROUND(NORMINV(RAND(),SIMULATION!$G$16,SIMULATION!$C$16),0)</f>
        <v>71</v>
      </c>
      <c r="I268">
        <f ca="1">ROUND(NORMINV(RAND(),SIMULATION!$G$20,SIMULATION!$C$20),0)</f>
        <v>92</v>
      </c>
      <c r="J268" t="str">
        <f t="shared" ca="1" si="8"/>
        <v>Home</v>
      </c>
      <c r="K268" t="str">
        <f ca="1">IF(H268+SIMULATION!$E$16&gt;NEUTRAL!I268,"W","L")</f>
        <v>L</v>
      </c>
      <c r="L268" t="str">
        <f ca="1">IF(I268+SIMULATION!$E$20&gt;NEUTRAL!H268,"W","L")</f>
        <v>W</v>
      </c>
      <c r="M268">
        <f t="shared" ca="1" si="9"/>
        <v>163</v>
      </c>
      <c r="N268" t="str">
        <f ca="1">IF((H268+I268)&gt;SIMULATION!$F$16,"Over","Under")</f>
        <v>Over</v>
      </c>
    </row>
    <row r="269" spans="8:14" x14ac:dyDescent="0.25">
      <c r="H269">
        <f ca="1">ROUND(NORMINV(RAND(),SIMULATION!$G$16,SIMULATION!$C$16),0)</f>
        <v>81</v>
      </c>
      <c r="I269">
        <f ca="1">ROUND(NORMINV(RAND(),SIMULATION!$G$20,SIMULATION!$C$20),0)</f>
        <v>75</v>
      </c>
      <c r="J269" t="str">
        <f t="shared" ca="1" si="8"/>
        <v>Away</v>
      </c>
      <c r="K269" t="str">
        <f ca="1">IF(H269+SIMULATION!$E$16&gt;NEUTRAL!I269,"W","L")</f>
        <v>W</v>
      </c>
      <c r="L269" t="str">
        <f ca="1">IF(I269+SIMULATION!$E$20&gt;NEUTRAL!H269,"W","L")</f>
        <v>L</v>
      </c>
      <c r="M269">
        <f t="shared" ca="1" si="9"/>
        <v>156</v>
      </c>
      <c r="N269" t="str">
        <f ca="1">IF((H269+I269)&gt;SIMULATION!$F$16,"Over","Under")</f>
        <v>Over</v>
      </c>
    </row>
    <row r="270" spans="8:14" x14ac:dyDescent="0.25">
      <c r="H270">
        <f ca="1">ROUND(NORMINV(RAND(),SIMULATION!$G$16,SIMULATION!$C$16),0)</f>
        <v>78</v>
      </c>
      <c r="I270">
        <f ca="1">ROUND(NORMINV(RAND(),SIMULATION!$G$20,SIMULATION!$C$20),0)</f>
        <v>71</v>
      </c>
      <c r="J270" t="str">
        <f t="shared" ca="1" si="8"/>
        <v>Away</v>
      </c>
      <c r="K270" t="str">
        <f ca="1">IF(H270+SIMULATION!$E$16&gt;NEUTRAL!I270,"W","L")</f>
        <v>W</v>
      </c>
      <c r="L270" t="str">
        <f ca="1">IF(I270+SIMULATION!$E$20&gt;NEUTRAL!H270,"W","L")</f>
        <v>L</v>
      </c>
      <c r="M270">
        <f t="shared" ca="1" si="9"/>
        <v>149</v>
      </c>
      <c r="N270" t="str">
        <f ca="1">IF((H270+I270)&gt;SIMULATION!$F$16,"Over","Under")</f>
        <v>Under</v>
      </c>
    </row>
    <row r="271" spans="8:14" x14ac:dyDescent="0.25">
      <c r="H271">
        <f ca="1">ROUND(NORMINV(RAND(),SIMULATION!$G$16,SIMULATION!$C$16),0)</f>
        <v>91</v>
      </c>
      <c r="I271">
        <f ca="1">ROUND(NORMINV(RAND(),SIMULATION!$G$20,SIMULATION!$C$20),0)</f>
        <v>92</v>
      </c>
      <c r="J271" t="str">
        <f t="shared" ca="1" si="8"/>
        <v>Home</v>
      </c>
      <c r="K271" t="str">
        <f ca="1">IF(H271+SIMULATION!$E$16&gt;NEUTRAL!I271,"W","L")</f>
        <v>W</v>
      </c>
      <c r="L271" t="str">
        <f ca="1">IF(I271+SIMULATION!$E$20&gt;NEUTRAL!H271,"W","L")</f>
        <v>L</v>
      </c>
      <c r="M271">
        <f t="shared" ca="1" si="9"/>
        <v>183</v>
      </c>
      <c r="N271" t="str">
        <f ca="1">IF((H271+I271)&gt;SIMULATION!$F$16,"Over","Under")</f>
        <v>Over</v>
      </c>
    </row>
    <row r="272" spans="8:14" x14ac:dyDescent="0.25">
      <c r="H272">
        <f ca="1">ROUND(NORMINV(RAND(),SIMULATION!$G$16,SIMULATION!$C$16),0)</f>
        <v>76</v>
      </c>
      <c r="I272">
        <f ca="1">ROUND(NORMINV(RAND(),SIMULATION!$G$20,SIMULATION!$C$20),0)</f>
        <v>73</v>
      </c>
      <c r="J272" t="str">
        <f t="shared" ca="1" si="8"/>
        <v>Away</v>
      </c>
      <c r="K272" t="str">
        <f ca="1">IF(H272+SIMULATION!$E$16&gt;NEUTRAL!I272,"W","L")</f>
        <v>W</v>
      </c>
      <c r="L272" t="str">
        <f ca="1">IF(I272+SIMULATION!$E$20&gt;NEUTRAL!H272,"W","L")</f>
        <v>L</v>
      </c>
      <c r="M272">
        <f t="shared" ca="1" si="9"/>
        <v>149</v>
      </c>
      <c r="N272" t="str">
        <f ca="1">IF((H272+I272)&gt;SIMULATION!$F$16,"Over","Under")</f>
        <v>Under</v>
      </c>
    </row>
    <row r="273" spans="8:14" x14ac:dyDescent="0.25">
      <c r="H273">
        <f ca="1">ROUND(NORMINV(RAND(),SIMULATION!$G$16,SIMULATION!$C$16),0)</f>
        <v>95</v>
      </c>
      <c r="I273">
        <f ca="1">ROUND(NORMINV(RAND(),SIMULATION!$G$20,SIMULATION!$C$20),0)</f>
        <v>69</v>
      </c>
      <c r="J273" t="str">
        <f t="shared" ca="1" si="8"/>
        <v>Away</v>
      </c>
      <c r="K273" t="str">
        <f ca="1">IF(H273+SIMULATION!$E$16&gt;NEUTRAL!I273,"W","L")</f>
        <v>W</v>
      </c>
      <c r="L273" t="str">
        <f ca="1">IF(I273+SIMULATION!$E$20&gt;NEUTRAL!H273,"W","L")</f>
        <v>L</v>
      </c>
      <c r="M273">
        <f t="shared" ca="1" si="9"/>
        <v>164</v>
      </c>
      <c r="N273" t="str">
        <f ca="1">IF((H273+I273)&gt;SIMULATION!$F$16,"Over","Under")</f>
        <v>Over</v>
      </c>
    </row>
    <row r="274" spans="8:14" x14ac:dyDescent="0.25">
      <c r="H274">
        <f ca="1">ROUND(NORMINV(RAND(),SIMULATION!$G$16,SIMULATION!$C$16),0)</f>
        <v>66</v>
      </c>
      <c r="I274">
        <f ca="1">ROUND(NORMINV(RAND(),SIMULATION!$G$20,SIMULATION!$C$20),0)</f>
        <v>59</v>
      </c>
      <c r="J274" t="str">
        <f t="shared" ca="1" si="8"/>
        <v>Away</v>
      </c>
      <c r="K274" t="str">
        <f ca="1">IF(H274+SIMULATION!$E$16&gt;NEUTRAL!I274,"W","L")</f>
        <v>W</v>
      </c>
      <c r="L274" t="str">
        <f ca="1">IF(I274+SIMULATION!$E$20&gt;NEUTRAL!H274,"W","L")</f>
        <v>L</v>
      </c>
      <c r="M274">
        <f t="shared" ca="1" si="9"/>
        <v>125</v>
      </c>
      <c r="N274" t="str">
        <f ca="1">IF((H274+I274)&gt;SIMULATION!$F$16,"Over","Under")</f>
        <v>Under</v>
      </c>
    </row>
    <row r="275" spans="8:14" x14ac:dyDescent="0.25">
      <c r="H275">
        <f ca="1">ROUND(NORMINV(RAND(),SIMULATION!$G$16,SIMULATION!$C$16),0)</f>
        <v>68</v>
      </c>
      <c r="I275">
        <f ca="1">ROUND(NORMINV(RAND(),SIMULATION!$G$20,SIMULATION!$C$20),0)</f>
        <v>71</v>
      </c>
      <c r="J275" t="str">
        <f t="shared" ca="1" si="8"/>
        <v>Home</v>
      </c>
      <c r="K275" t="str">
        <f ca="1">IF(H275+SIMULATION!$E$16&gt;NEUTRAL!I275,"W","L")</f>
        <v>W</v>
      </c>
      <c r="L275" t="str">
        <f ca="1">IF(I275+SIMULATION!$E$20&gt;NEUTRAL!H275,"W","L")</f>
        <v>L</v>
      </c>
      <c r="M275">
        <f t="shared" ca="1" si="9"/>
        <v>139</v>
      </c>
      <c r="N275" t="str">
        <f ca="1">IF((H275+I275)&gt;SIMULATION!$F$16,"Over","Under")</f>
        <v>Under</v>
      </c>
    </row>
    <row r="276" spans="8:14" x14ac:dyDescent="0.25">
      <c r="H276">
        <f ca="1">ROUND(NORMINV(RAND(),SIMULATION!$G$16,SIMULATION!$C$16),0)</f>
        <v>49</v>
      </c>
      <c r="I276">
        <f ca="1">ROUND(NORMINV(RAND(),SIMULATION!$G$20,SIMULATION!$C$20),0)</f>
        <v>68</v>
      </c>
      <c r="J276" t="str">
        <f t="shared" ca="1" si="8"/>
        <v>Home</v>
      </c>
      <c r="K276" t="str">
        <f ca="1">IF(H276+SIMULATION!$E$16&gt;NEUTRAL!I276,"W","L")</f>
        <v>L</v>
      </c>
      <c r="L276" t="str">
        <f ca="1">IF(I276+SIMULATION!$E$20&gt;NEUTRAL!H276,"W","L")</f>
        <v>W</v>
      </c>
      <c r="M276">
        <f t="shared" ca="1" si="9"/>
        <v>117</v>
      </c>
      <c r="N276" t="str">
        <f ca="1">IF((H276+I276)&gt;SIMULATION!$F$16,"Over","Under")</f>
        <v>Under</v>
      </c>
    </row>
    <row r="277" spans="8:14" x14ac:dyDescent="0.25">
      <c r="H277">
        <f ca="1">ROUND(NORMINV(RAND(),SIMULATION!$G$16,SIMULATION!$C$16),0)</f>
        <v>56</v>
      </c>
      <c r="I277">
        <f ca="1">ROUND(NORMINV(RAND(),SIMULATION!$G$20,SIMULATION!$C$20),0)</f>
        <v>78</v>
      </c>
      <c r="J277" t="str">
        <f t="shared" ca="1" si="8"/>
        <v>Home</v>
      </c>
      <c r="K277" t="str">
        <f ca="1">IF(H277+SIMULATION!$E$16&gt;NEUTRAL!I277,"W","L")</f>
        <v>L</v>
      </c>
      <c r="L277" t="str">
        <f ca="1">IF(I277+SIMULATION!$E$20&gt;NEUTRAL!H277,"W","L")</f>
        <v>W</v>
      </c>
      <c r="M277">
        <f t="shared" ca="1" si="9"/>
        <v>134</v>
      </c>
      <c r="N277" t="str">
        <f ca="1">IF((H277+I277)&gt;SIMULATION!$F$16,"Over","Under")</f>
        <v>Under</v>
      </c>
    </row>
    <row r="278" spans="8:14" x14ac:dyDescent="0.25">
      <c r="H278">
        <f ca="1">ROUND(NORMINV(RAND(),SIMULATION!$G$16,SIMULATION!$C$16),0)</f>
        <v>52</v>
      </c>
      <c r="I278">
        <f ca="1">ROUND(NORMINV(RAND(),SIMULATION!$G$20,SIMULATION!$C$20),0)</f>
        <v>79</v>
      </c>
      <c r="J278" t="str">
        <f t="shared" ca="1" si="8"/>
        <v>Home</v>
      </c>
      <c r="K278" t="str">
        <f ca="1">IF(H278+SIMULATION!$E$16&gt;NEUTRAL!I278,"W","L")</f>
        <v>L</v>
      </c>
      <c r="L278" t="str">
        <f ca="1">IF(I278+SIMULATION!$E$20&gt;NEUTRAL!H278,"W","L")</f>
        <v>W</v>
      </c>
      <c r="M278">
        <f t="shared" ca="1" si="9"/>
        <v>131</v>
      </c>
      <c r="N278" t="str">
        <f ca="1">IF((H278+I278)&gt;SIMULATION!$F$16,"Over","Under")</f>
        <v>Under</v>
      </c>
    </row>
    <row r="279" spans="8:14" x14ac:dyDescent="0.25">
      <c r="H279">
        <f ca="1">ROUND(NORMINV(RAND(),SIMULATION!$G$16,SIMULATION!$C$16),0)</f>
        <v>60</v>
      </c>
      <c r="I279">
        <f ca="1">ROUND(NORMINV(RAND(),SIMULATION!$G$20,SIMULATION!$C$20),0)</f>
        <v>81</v>
      </c>
      <c r="J279" t="str">
        <f t="shared" ca="1" si="8"/>
        <v>Home</v>
      </c>
      <c r="K279" t="str">
        <f ca="1">IF(H279+SIMULATION!$E$16&gt;NEUTRAL!I279,"W","L")</f>
        <v>L</v>
      </c>
      <c r="L279" t="str">
        <f ca="1">IF(I279+SIMULATION!$E$20&gt;NEUTRAL!H279,"W","L")</f>
        <v>W</v>
      </c>
      <c r="M279">
        <f t="shared" ca="1" si="9"/>
        <v>141</v>
      </c>
      <c r="N279" t="str">
        <f ca="1">IF((H279+I279)&gt;SIMULATION!$F$16,"Over","Under")</f>
        <v>Under</v>
      </c>
    </row>
    <row r="280" spans="8:14" x14ac:dyDescent="0.25">
      <c r="H280">
        <f ca="1">ROUND(NORMINV(RAND(),SIMULATION!$G$16,SIMULATION!$C$16),0)</f>
        <v>85</v>
      </c>
      <c r="I280">
        <f ca="1">ROUND(NORMINV(RAND(),SIMULATION!$G$20,SIMULATION!$C$20),0)</f>
        <v>87</v>
      </c>
      <c r="J280" t="str">
        <f t="shared" ca="1" si="8"/>
        <v>Home</v>
      </c>
      <c r="K280" t="str">
        <f ca="1">IF(H280+SIMULATION!$E$16&gt;NEUTRAL!I280,"W","L")</f>
        <v>W</v>
      </c>
      <c r="L280" t="str">
        <f ca="1">IF(I280+SIMULATION!$E$20&gt;NEUTRAL!H280,"W","L")</f>
        <v>L</v>
      </c>
      <c r="M280">
        <f t="shared" ca="1" si="9"/>
        <v>172</v>
      </c>
      <c r="N280" t="str">
        <f ca="1">IF((H280+I280)&gt;SIMULATION!$F$16,"Over","Under")</f>
        <v>Over</v>
      </c>
    </row>
    <row r="281" spans="8:14" x14ac:dyDescent="0.25">
      <c r="H281">
        <f ca="1">ROUND(NORMINV(RAND(),SIMULATION!$G$16,SIMULATION!$C$16),0)</f>
        <v>75</v>
      </c>
      <c r="I281">
        <f ca="1">ROUND(NORMINV(RAND(),SIMULATION!$G$20,SIMULATION!$C$20),0)</f>
        <v>76</v>
      </c>
      <c r="J281" t="str">
        <f t="shared" ca="1" si="8"/>
        <v>Home</v>
      </c>
      <c r="K281" t="str">
        <f ca="1">IF(H281+SIMULATION!$E$16&gt;NEUTRAL!I281,"W","L")</f>
        <v>W</v>
      </c>
      <c r="L281" t="str">
        <f ca="1">IF(I281+SIMULATION!$E$20&gt;NEUTRAL!H281,"W","L")</f>
        <v>L</v>
      </c>
      <c r="M281">
        <f t="shared" ca="1" si="9"/>
        <v>151</v>
      </c>
      <c r="N281" t="str">
        <f ca="1">IF((H281+I281)&gt;SIMULATION!$F$16,"Over","Under")</f>
        <v>Under</v>
      </c>
    </row>
    <row r="282" spans="8:14" x14ac:dyDescent="0.25">
      <c r="H282">
        <f ca="1">ROUND(NORMINV(RAND(),SIMULATION!$G$16,SIMULATION!$C$16),0)</f>
        <v>77</v>
      </c>
      <c r="I282">
        <f ca="1">ROUND(NORMINV(RAND(),SIMULATION!$G$20,SIMULATION!$C$20),0)</f>
        <v>59</v>
      </c>
      <c r="J282" t="str">
        <f t="shared" ca="1" si="8"/>
        <v>Away</v>
      </c>
      <c r="K282" t="str">
        <f ca="1">IF(H282+SIMULATION!$E$16&gt;NEUTRAL!I282,"W","L")</f>
        <v>W</v>
      </c>
      <c r="L282" t="str">
        <f ca="1">IF(I282+SIMULATION!$E$20&gt;NEUTRAL!H282,"W","L")</f>
        <v>L</v>
      </c>
      <c r="M282">
        <f t="shared" ca="1" si="9"/>
        <v>136</v>
      </c>
      <c r="N282" t="str">
        <f ca="1">IF((H282+I282)&gt;SIMULATION!$F$16,"Over","Under")</f>
        <v>Under</v>
      </c>
    </row>
    <row r="283" spans="8:14" x14ac:dyDescent="0.25">
      <c r="H283">
        <f ca="1">ROUND(NORMINV(RAND(),SIMULATION!$G$16,SIMULATION!$C$16),0)</f>
        <v>65</v>
      </c>
      <c r="I283">
        <f ca="1">ROUND(NORMINV(RAND(),SIMULATION!$G$20,SIMULATION!$C$20),0)</f>
        <v>80</v>
      </c>
      <c r="J283" t="str">
        <f t="shared" ref="J283:J346" ca="1" si="10">IF(H283=I283,"OT",IF(H283&gt;I283,"Away","Home"))</f>
        <v>Home</v>
      </c>
      <c r="K283" t="str">
        <f ca="1">IF(H283+SIMULATION!$E$16&gt;NEUTRAL!I283,"W","L")</f>
        <v>L</v>
      </c>
      <c r="L283" t="str">
        <f ca="1">IF(I283+SIMULATION!$E$20&gt;NEUTRAL!H283,"W","L")</f>
        <v>W</v>
      </c>
      <c r="M283">
        <f t="shared" ref="M283:M346" ca="1" si="11">H283+I283</f>
        <v>145</v>
      </c>
      <c r="N283" t="str">
        <f ca="1">IF((H283+I283)&gt;SIMULATION!$F$16,"Over","Under")</f>
        <v>Under</v>
      </c>
    </row>
    <row r="284" spans="8:14" x14ac:dyDescent="0.25">
      <c r="H284">
        <f ca="1">ROUND(NORMINV(RAND(),SIMULATION!$G$16,SIMULATION!$C$16),0)</f>
        <v>64</v>
      </c>
      <c r="I284">
        <f ca="1">ROUND(NORMINV(RAND(),SIMULATION!$G$20,SIMULATION!$C$20),0)</f>
        <v>73</v>
      </c>
      <c r="J284" t="str">
        <f t="shared" ca="1" si="10"/>
        <v>Home</v>
      </c>
      <c r="K284" t="str">
        <f ca="1">IF(H284+SIMULATION!$E$16&gt;NEUTRAL!I284,"W","L")</f>
        <v>L</v>
      </c>
      <c r="L284" t="str">
        <f ca="1">IF(I284+SIMULATION!$E$20&gt;NEUTRAL!H284,"W","L")</f>
        <v>W</v>
      </c>
      <c r="M284">
        <f t="shared" ca="1" si="11"/>
        <v>137</v>
      </c>
      <c r="N284" t="str">
        <f ca="1">IF((H284+I284)&gt;SIMULATION!$F$16,"Over","Under")</f>
        <v>Under</v>
      </c>
    </row>
    <row r="285" spans="8:14" x14ac:dyDescent="0.25">
      <c r="H285">
        <f ca="1">ROUND(NORMINV(RAND(),SIMULATION!$G$16,SIMULATION!$C$16),0)</f>
        <v>75</v>
      </c>
      <c r="I285">
        <f ca="1">ROUND(NORMINV(RAND(),SIMULATION!$G$20,SIMULATION!$C$20),0)</f>
        <v>73</v>
      </c>
      <c r="J285" t="str">
        <f t="shared" ca="1" si="10"/>
        <v>Away</v>
      </c>
      <c r="K285" t="str">
        <f ca="1">IF(H285+SIMULATION!$E$16&gt;NEUTRAL!I285,"W","L")</f>
        <v>W</v>
      </c>
      <c r="L285" t="str">
        <f ca="1">IF(I285+SIMULATION!$E$20&gt;NEUTRAL!H285,"W","L")</f>
        <v>L</v>
      </c>
      <c r="M285">
        <f t="shared" ca="1" si="11"/>
        <v>148</v>
      </c>
      <c r="N285" t="str">
        <f ca="1">IF((H285+I285)&gt;SIMULATION!$F$16,"Over","Under")</f>
        <v>Under</v>
      </c>
    </row>
    <row r="286" spans="8:14" x14ac:dyDescent="0.25">
      <c r="H286">
        <f ca="1">ROUND(NORMINV(RAND(),SIMULATION!$G$16,SIMULATION!$C$16),0)</f>
        <v>72</v>
      </c>
      <c r="I286">
        <f ca="1">ROUND(NORMINV(RAND(),SIMULATION!$G$20,SIMULATION!$C$20),0)</f>
        <v>85</v>
      </c>
      <c r="J286" t="str">
        <f t="shared" ca="1" si="10"/>
        <v>Home</v>
      </c>
      <c r="K286" t="str">
        <f ca="1">IF(H286+SIMULATION!$E$16&gt;NEUTRAL!I286,"W","L")</f>
        <v>L</v>
      </c>
      <c r="L286" t="str">
        <f ca="1">IF(I286+SIMULATION!$E$20&gt;NEUTRAL!H286,"W","L")</f>
        <v>W</v>
      </c>
      <c r="M286">
        <f t="shared" ca="1" si="11"/>
        <v>157</v>
      </c>
      <c r="N286" t="str">
        <f ca="1">IF((H286+I286)&gt;SIMULATION!$F$16,"Over","Under")</f>
        <v>Over</v>
      </c>
    </row>
    <row r="287" spans="8:14" x14ac:dyDescent="0.25">
      <c r="H287">
        <f ca="1">ROUND(NORMINV(RAND(),SIMULATION!$G$16,SIMULATION!$C$16),0)</f>
        <v>78</v>
      </c>
      <c r="I287">
        <f ca="1">ROUND(NORMINV(RAND(),SIMULATION!$G$20,SIMULATION!$C$20),0)</f>
        <v>84</v>
      </c>
      <c r="J287" t="str">
        <f t="shared" ca="1" si="10"/>
        <v>Home</v>
      </c>
      <c r="K287" t="str">
        <f ca="1">IF(H287+SIMULATION!$E$16&gt;NEUTRAL!I287,"W","L")</f>
        <v>L</v>
      </c>
      <c r="L287" t="str">
        <f ca="1">IF(I287+SIMULATION!$E$20&gt;NEUTRAL!H287,"W","L")</f>
        <v>W</v>
      </c>
      <c r="M287">
        <f t="shared" ca="1" si="11"/>
        <v>162</v>
      </c>
      <c r="N287" t="str">
        <f ca="1">IF((H287+I287)&gt;SIMULATION!$F$16,"Over","Under")</f>
        <v>Over</v>
      </c>
    </row>
    <row r="288" spans="8:14" x14ac:dyDescent="0.25">
      <c r="H288">
        <f ca="1">ROUND(NORMINV(RAND(),SIMULATION!$G$16,SIMULATION!$C$16),0)</f>
        <v>82</v>
      </c>
      <c r="I288">
        <f ca="1">ROUND(NORMINV(RAND(),SIMULATION!$G$20,SIMULATION!$C$20),0)</f>
        <v>84</v>
      </c>
      <c r="J288" t="str">
        <f t="shared" ca="1" si="10"/>
        <v>Home</v>
      </c>
      <c r="K288" t="str">
        <f ca="1">IF(H288+SIMULATION!$E$16&gt;NEUTRAL!I288,"W","L")</f>
        <v>W</v>
      </c>
      <c r="L288" t="str">
        <f ca="1">IF(I288+SIMULATION!$E$20&gt;NEUTRAL!H288,"W","L")</f>
        <v>L</v>
      </c>
      <c r="M288">
        <f t="shared" ca="1" si="11"/>
        <v>166</v>
      </c>
      <c r="N288" t="str">
        <f ca="1">IF((H288+I288)&gt;SIMULATION!$F$16,"Over","Under")</f>
        <v>Over</v>
      </c>
    </row>
    <row r="289" spans="8:14" x14ac:dyDescent="0.25">
      <c r="H289">
        <f ca="1">ROUND(NORMINV(RAND(),SIMULATION!$G$16,SIMULATION!$C$16),0)</f>
        <v>62</v>
      </c>
      <c r="I289">
        <f ca="1">ROUND(NORMINV(RAND(),SIMULATION!$G$20,SIMULATION!$C$20),0)</f>
        <v>97</v>
      </c>
      <c r="J289" t="str">
        <f t="shared" ca="1" si="10"/>
        <v>Home</v>
      </c>
      <c r="K289" t="str">
        <f ca="1">IF(H289+SIMULATION!$E$16&gt;NEUTRAL!I289,"W","L")</f>
        <v>L</v>
      </c>
      <c r="L289" t="str">
        <f ca="1">IF(I289+SIMULATION!$E$20&gt;NEUTRAL!H289,"W","L")</f>
        <v>W</v>
      </c>
      <c r="M289">
        <f t="shared" ca="1" si="11"/>
        <v>159</v>
      </c>
      <c r="N289" t="str">
        <f ca="1">IF((H289+I289)&gt;SIMULATION!$F$16,"Over","Under")</f>
        <v>Over</v>
      </c>
    </row>
    <row r="290" spans="8:14" x14ac:dyDescent="0.25">
      <c r="H290">
        <f ca="1">ROUND(NORMINV(RAND(),SIMULATION!$G$16,SIMULATION!$C$16),0)</f>
        <v>69</v>
      </c>
      <c r="I290">
        <f ca="1">ROUND(NORMINV(RAND(),SIMULATION!$G$20,SIMULATION!$C$20),0)</f>
        <v>64</v>
      </c>
      <c r="J290" t="str">
        <f t="shared" ca="1" si="10"/>
        <v>Away</v>
      </c>
      <c r="K290" t="str">
        <f ca="1">IF(H290+SIMULATION!$E$16&gt;NEUTRAL!I290,"W","L")</f>
        <v>W</v>
      </c>
      <c r="L290" t="str">
        <f ca="1">IF(I290+SIMULATION!$E$20&gt;NEUTRAL!H290,"W","L")</f>
        <v>L</v>
      </c>
      <c r="M290">
        <f t="shared" ca="1" si="11"/>
        <v>133</v>
      </c>
      <c r="N290" t="str">
        <f ca="1">IF((H290+I290)&gt;SIMULATION!$F$16,"Over","Under")</f>
        <v>Under</v>
      </c>
    </row>
    <row r="291" spans="8:14" x14ac:dyDescent="0.25">
      <c r="H291">
        <f ca="1">ROUND(NORMINV(RAND(),SIMULATION!$G$16,SIMULATION!$C$16),0)</f>
        <v>55</v>
      </c>
      <c r="I291">
        <f ca="1">ROUND(NORMINV(RAND(),SIMULATION!$G$20,SIMULATION!$C$20),0)</f>
        <v>71</v>
      </c>
      <c r="J291" t="str">
        <f t="shared" ca="1" si="10"/>
        <v>Home</v>
      </c>
      <c r="K291" t="str">
        <f ca="1">IF(H291+SIMULATION!$E$16&gt;NEUTRAL!I291,"W","L")</f>
        <v>L</v>
      </c>
      <c r="L291" t="str">
        <f ca="1">IF(I291+SIMULATION!$E$20&gt;NEUTRAL!H291,"W","L")</f>
        <v>W</v>
      </c>
      <c r="M291">
        <f t="shared" ca="1" si="11"/>
        <v>126</v>
      </c>
      <c r="N291" t="str">
        <f ca="1">IF((H291+I291)&gt;SIMULATION!$F$16,"Over","Under")</f>
        <v>Under</v>
      </c>
    </row>
    <row r="292" spans="8:14" x14ac:dyDescent="0.25">
      <c r="H292">
        <f ca="1">ROUND(NORMINV(RAND(),SIMULATION!$G$16,SIMULATION!$C$16),0)</f>
        <v>66</v>
      </c>
      <c r="I292">
        <f ca="1">ROUND(NORMINV(RAND(),SIMULATION!$G$20,SIMULATION!$C$20),0)</f>
        <v>95</v>
      </c>
      <c r="J292" t="str">
        <f t="shared" ca="1" si="10"/>
        <v>Home</v>
      </c>
      <c r="K292" t="str">
        <f ca="1">IF(H292+SIMULATION!$E$16&gt;NEUTRAL!I292,"W","L")</f>
        <v>L</v>
      </c>
      <c r="L292" t="str">
        <f ca="1">IF(I292+SIMULATION!$E$20&gt;NEUTRAL!H292,"W","L")</f>
        <v>W</v>
      </c>
      <c r="M292">
        <f t="shared" ca="1" si="11"/>
        <v>161</v>
      </c>
      <c r="N292" t="str">
        <f ca="1">IF((H292+I292)&gt;SIMULATION!$F$16,"Over","Under")</f>
        <v>Over</v>
      </c>
    </row>
    <row r="293" spans="8:14" x14ac:dyDescent="0.25">
      <c r="H293">
        <f ca="1">ROUND(NORMINV(RAND(),SIMULATION!$G$16,SIMULATION!$C$16),0)</f>
        <v>77</v>
      </c>
      <c r="I293">
        <f ca="1">ROUND(NORMINV(RAND(),SIMULATION!$G$20,SIMULATION!$C$20),0)</f>
        <v>55</v>
      </c>
      <c r="J293" t="str">
        <f t="shared" ca="1" si="10"/>
        <v>Away</v>
      </c>
      <c r="K293" t="str">
        <f ca="1">IF(H293+SIMULATION!$E$16&gt;NEUTRAL!I293,"W","L")</f>
        <v>W</v>
      </c>
      <c r="L293" t="str">
        <f ca="1">IF(I293+SIMULATION!$E$20&gt;NEUTRAL!H293,"W","L")</f>
        <v>L</v>
      </c>
      <c r="M293">
        <f t="shared" ca="1" si="11"/>
        <v>132</v>
      </c>
      <c r="N293" t="str">
        <f ca="1">IF((H293+I293)&gt;SIMULATION!$F$16,"Over","Under")</f>
        <v>Under</v>
      </c>
    </row>
    <row r="294" spans="8:14" x14ac:dyDescent="0.25">
      <c r="H294">
        <f ca="1">ROUND(NORMINV(RAND(),SIMULATION!$G$16,SIMULATION!$C$16),0)</f>
        <v>54</v>
      </c>
      <c r="I294">
        <f ca="1">ROUND(NORMINV(RAND(),SIMULATION!$G$20,SIMULATION!$C$20),0)</f>
        <v>68</v>
      </c>
      <c r="J294" t="str">
        <f t="shared" ca="1" si="10"/>
        <v>Home</v>
      </c>
      <c r="K294" t="str">
        <f ca="1">IF(H294+SIMULATION!$E$16&gt;NEUTRAL!I294,"W","L")</f>
        <v>L</v>
      </c>
      <c r="L294" t="str">
        <f ca="1">IF(I294+SIMULATION!$E$20&gt;NEUTRAL!H294,"W","L")</f>
        <v>W</v>
      </c>
      <c r="M294">
        <f t="shared" ca="1" si="11"/>
        <v>122</v>
      </c>
      <c r="N294" t="str">
        <f ca="1">IF((H294+I294)&gt;SIMULATION!$F$16,"Over","Under")</f>
        <v>Under</v>
      </c>
    </row>
    <row r="295" spans="8:14" x14ac:dyDescent="0.25">
      <c r="H295">
        <f ca="1">ROUND(NORMINV(RAND(),SIMULATION!$G$16,SIMULATION!$C$16),0)</f>
        <v>80</v>
      </c>
      <c r="I295">
        <f ca="1">ROUND(NORMINV(RAND(),SIMULATION!$G$20,SIMULATION!$C$20),0)</f>
        <v>75</v>
      </c>
      <c r="J295" t="str">
        <f t="shared" ca="1" si="10"/>
        <v>Away</v>
      </c>
      <c r="K295" t="str">
        <f ca="1">IF(H295+SIMULATION!$E$16&gt;NEUTRAL!I295,"W","L")</f>
        <v>W</v>
      </c>
      <c r="L295" t="str">
        <f ca="1">IF(I295+SIMULATION!$E$20&gt;NEUTRAL!H295,"W","L")</f>
        <v>L</v>
      </c>
      <c r="M295">
        <f t="shared" ca="1" si="11"/>
        <v>155</v>
      </c>
      <c r="N295" t="str">
        <f ca="1">IF((H295+I295)&gt;SIMULATION!$F$16,"Over","Under")</f>
        <v>Over</v>
      </c>
    </row>
    <row r="296" spans="8:14" x14ac:dyDescent="0.25">
      <c r="H296">
        <f ca="1">ROUND(NORMINV(RAND(),SIMULATION!$G$16,SIMULATION!$C$16),0)</f>
        <v>77</v>
      </c>
      <c r="I296">
        <f ca="1">ROUND(NORMINV(RAND(),SIMULATION!$G$20,SIMULATION!$C$20),0)</f>
        <v>69</v>
      </c>
      <c r="J296" t="str">
        <f t="shared" ca="1" si="10"/>
        <v>Away</v>
      </c>
      <c r="K296" t="str">
        <f ca="1">IF(H296+SIMULATION!$E$16&gt;NEUTRAL!I296,"W","L")</f>
        <v>W</v>
      </c>
      <c r="L296" t="str">
        <f ca="1">IF(I296+SIMULATION!$E$20&gt;NEUTRAL!H296,"W","L")</f>
        <v>L</v>
      </c>
      <c r="M296">
        <f t="shared" ca="1" si="11"/>
        <v>146</v>
      </c>
      <c r="N296" t="str">
        <f ca="1">IF((H296+I296)&gt;SIMULATION!$F$16,"Over","Under")</f>
        <v>Under</v>
      </c>
    </row>
    <row r="297" spans="8:14" x14ac:dyDescent="0.25">
      <c r="H297">
        <f ca="1">ROUND(NORMINV(RAND(),SIMULATION!$G$16,SIMULATION!$C$16),0)</f>
        <v>75</v>
      </c>
      <c r="I297">
        <f ca="1">ROUND(NORMINV(RAND(),SIMULATION!$G$20,SIMULATION!$C$20),0)</f>
        <v>61</v>
      </c>
      <c r="J297" t="str">
        <f t="shared" ca="1" si="10"/>
        <v>Away</v>
      </c>
      <c r="K297" t="str">
        <f ca="1">IF(H297+SIMULATION!$E$16&gt;NEUTRAL!I297,"W","L")</f>
        <v>W</v>
      </c>
      <c r="L297" t="str">
        <f ca="1">IF(I297+SIMULATION!$E$20&gt;NEUTRAL!H297,"W","L")</f>
        <v>L</v>
      </c>
      <c r="M297">
        <f t="shared" ca="1" si="11"/>
        <v>136</v>
      </c>
      <c r="N297" t="str">
        <f ca="1">IF((H297+I297)&gt;SIMULATION!$F$16,"Over","Under")</f>
        <v>Under</v>
      </c>
    </row>
    <row r="298" spans="8:14" x14ac:dyDescent="0.25">
      <c r="H298">
        <f ca="1">ROUND(NORMINV(RAND(),SIMULATION!$G$16,SIMULATION!$C$16),0)</f>
        <v>71</v>
      </c>
      <c r="I298">
        <f ca="1">ROUND(NORMINV(RAND(),SIMULATION!$G$20,SIMULATION!$C$20),0)</f>
        <v>87</v>
      </c>
      <c r="J298" t="str">
        <f t="shared" ca="1" si="10"/>
        <v>Home</v>
      </c>
      <c r="K298" t="str">
        <f ca="1">IF(H298+SIMULATION!$E$16&gt;NEUTRAL!I298,"W","L")</f>
        <v>L</v>
      </c>
      <c r="L298" t="str">
        <f ca="1">IF(I298+SIMULATION!$E$20&gt;NEUTRAL!H298,"W","L")</f>
        <v>W</v>
      </c>
      <c r="M298">
        <f t="shared" ca="1" si="11"/>
        <v>158</v>
      </c>
      <c r="N298" t="str">
        <f ca="1">IF((H298+I298)&gt;SIMULATION!$F$16,"Over","Under")</f>
        <v>Over</v>
      </c>
    </row>
    <row r="299" spans="8:14" x14ac:dyDescent="0.25">
      <c r="H299">
        <f ca="1">ROUND(NORMINV(RAND(),SIMULATION!$G$16,SIMULATION!$C$16),0)</f>
        <v>66</v>
      </c>
      <c r="I299">
        <f ca="1">ROUND(NORMINV(RAND(),SIMULATION!$G$20,SIMULATION!$C$20),0)</f>
        <v>64</v>
      </c>
      <c r="J299" t="str">
        <f t="shared" ca="1" si="10"/>
        <v>Away</v>
      </c>
      <c r="K299" t="str">
        <f ca="1">IF(H299+SIMULATION!$E$16&gt;NEUTRAL!I299,"W","L")</f>
        <v>W</v>
      </c>
      <c r="L299" t="str">
        <f ca="1">IF(I299+SIMULATION!$E$20&gt;NEUTRAL!H299,"W","L")</f>
        <v>L</v>
      </c>
      <c r="M299">
        <f t="shared" ca="1" si="11"/>
        <v>130</v>
      </c>
      <c r="N299" t="str">
        <f ca="1">IF((H299+I299)&gt;SIMULATION!$F$16,"Over","Under")</f>
        <v>Under</v>
      </c>
    </row>
    <row r="300" spans="8:14" x14ac:dyDescent="0.25">
      <c r="H300">
        <f ca="1">ROUND(NORMINV(RAND(),SIMULATION!$G$16,SIMULATION!$C$16),0)</f>
        <v>69</v>
      </c>
      <c r="I300">
        <f ca="1">ROUND(NORMINV(RAND(),SIMULATION!$G$20,SIMULATION!$C$20),0)</f>
        <v>78</v>
      </c>
      <c r="J300" t="str">
        <f t="shared" ca="1" si="10"/>
        <v>Home</v>
      </c>
      <c r="K300" t="str">
        <f ca="1">IF(H300+SIMULATION!$E$16&gt;NEUTRAL!I300,"W","L")</f>
        <v>L</v>
      </c>
      <c r="L300" t="str">
        <f ca="1">IF(I300+SIMULATION!$E$20&gt;NEUTRAL!H300,"W","L")</f>
        <v>W</v>
      </c>
      <c r="M300">
        <f t="shared" ca="1" si="11"/>
        <v>147</v>
      </c>
      <c r="N300" t="str">
        <f ca="1">IF((H300+I300)&gt;SIMULATION!$F$16,"Over","Under")</f>
        <v>Under</v>
      </c>
    </row>
    <row r="301" spans="8:14" x14ac:dyDescent="0.25">
      <c r="H301">
        <f ca="1">ROUND(NORMINV(RAND(),SIMULATION!$G$16,SIMULATION!$C$16),0)</f>
        <v>69</v>
      </c>
      <c r="I301">
        <f ca="1">ROUND(NORMINV(RAND(),SIMULATION!$G$20,SIMULATION!$C$20),0)</f>
        <v>80</v>
      </c>
      <c r="J301" t="str">
        <f t="shared" ca="1" si="10"/>
        <v>Home</v>
      </c>
      <c r="K301" t="str">
        <f ca="1">IF(H301+SIMULATION!$E$16&gt;NEUTRAL!I301,"W","L")</f>
        <v>L</v>
      </c>
      <c r="L301" t="str">
        <f ca="1">IF(I301+SIMULATION!$E$20&gt;NEUTRAL!H301,"W","L")</f>
        <v>W</v>
      </c>
      <c r="M301">
        <f t="shared" ca="1" si="11"/>
        <v>149</v>
      </c>
      <c r="N301" t="str">
        <f ca="1">IF((H301+I301)&gt;SIMULATION!$F$16,"Over","Under")</f>
        <v>Under</v>
      </c>
    </row>
    <row r="302" spans="8:14" x14ac:dyDescent="0.25">
      <c r="H302">
        <f ca="1">ROUND(NORMINV(RAND(),SIMULATION!$G$16,SIMULATION!$C$16),0)</f>
        <v>64</v>
      </c>
      <c r="I302">
        <f ca="1">ROUND(NORMINV(RAND(),SIMULATION!$G$20,SIMULATION!$C$20),0)</f>
        <v>68</v>
      </c>
      <c r="J302" t="str">
        <f t="shared" ca="1" si="10"/>
        <v>Home</v>
      </c>
      <c r="K302" t="str">
        <f ca="1">IF(H302+SIMULATION!$E$16&gt;NEUTRAL!I302,"W","L")</f>
        <v>W</v>
      </c>
      <c r="L302" t="str">
        <f ca="1">IF(I302+SIMULATION!$E$20&gt;NEUTRAL!H302,"W","L")</f>
        <v>L</v>
      </c>
      <c r="M302">
        <f t="shared" ca="1" si="11"/>
        <v>132</v>
      </c>
      <c r="N302" t="str">
        <f ca="1">IF((H302+I302)&gt;SIMULATION!$F$16,"Over","Under")</f>
        <v>Under</v>
      </c>
    </row>
    <row r="303" spans="8:14" x14ac:dyDescent="0.25">
      <c r="H303">
        <f ca="1">ROUND(NORMINV(RAND(),SIMULATION!$G$16,SIMULATION!$C$16),0)</f>
        <v>76</v>
      </c>
      <c r="I303">
        <f ca="1">ROUND(NORMINV(RAND(),SIMULATION!$G$20,SIMULATION!$C$20),0)</f>
        <v>44</v>
      </c>
      <c r="J303" t="str">
        <f t="shared" ca="1" si="10"/>
        <v>Away</v>
      </c>
      <c r="K303" t="str">
        <f ca="1">IF(H303+SIMULATION!$E$16&gt;NEUTRAL!I303,"W","L")</f>
        <v>W</v>
      </c>
      <c r="L303" t="str">
        <f ca="1">IF(I303+SIMULATION!$E$20&gt;NEUTRAL!H303,"W","L")</f>
        <v>L</v>
      </c>
      <c r="M303">
        <f t="shared" ca="1" si="11"/>
        <v>120</v>
      </c>
      <c r="N303" t="str">
        <f ca="1">IF((H303+I303)&gt;SIMULATION!$F$16,"Over","Under")</f>
        <v>Under</v>
      </c>
    </row>
    <row r="304" spans="8:14" x14ac:dyDescent="0.25">
      <c r="H304">
        <f ca="1">ROUND(NORMINV(RAND(),SIMULATION!$G$16,SIMULATION!$C$16),0)</f>
        <v>75</v>
      </c>
      <c r="I304">
        <f ca="1">ROUND(NORMINV(RAND(),SIMULATION!$G$20,SIMULATION!$C$20),0)</f>
        <v>65</v>
      </c>
      <c r="J304" t="str">
        <f t="shared" ca="1" si="10"/>
        <v>Away</v>
      </c>
      <c r="K304" t="str">
        <f ca="1">IF(H304+SIMULATION!$E$16&gt;NEUTRAL!I304,"W","L")</f>
        <v>W</v>
      </c>
      <c r="L304" t="str">
        <f ca="1">IF(I304+SIMULATION!$E$20&gt;NEUTRAL!H304,"W","L")</f>
        <v>L</v>
      </c>
      <c r="M304">
        <f t="shared" ca="1" si="11"/>
        <v>140</v>
      </c>
      <c r="N304" t="str">
        <f ca="1">IF((H304+I304)&gt;SIMULATION!$F$16,"Over","Under")</f>
        <v>Under</v>
      </c>
    </row>
    <row r="305" spans="8:14" x14ac:dyDescent="0.25">
      <c r="H305">
        <f ca="1">ROUND(NORMINV(RAND(),SIMULATION!$G$16,SIMULATION!$C$16),0)</f>
        <v>78</v>
      </c>
      <c r="I305">
        <f ca="1">ROUND(NORMINV(RAND(),SIMULATION!$G$20,SIMULATION!$C$20),0)</f>
        <v>93</v>
      </c>
      <c r="J305" t="str">
        <f t="shared" ca="1" si="10"/>
        <v>Home</v>
      </c>
      <c r="K305" t="str">
        <f ca="1">IF(H305+SIMULATION!$E$16&gt;NEUTRAL!I305,"W","L")</f>
        <v>L</v>
      </c>
      <c r="L305" t="str">
        <f ca="1">IF(I305+SIMULATION!$E$20&gt;NEUTRAL!H305,"W","L")</f>
        <v>W</v>
      </c>
      <c r="M305">
        <f t="shared" ca="1" si="11"/>
        <v>171</v>
      </c>
      <c r="N305" t="str">
        <f ca="1">IF((H305+I305)&gt;SIMULATION!$F$16,"Over","Under")</f>
        <v>Over</v>
      </c>
    </row>
    <row r="306" spans="8:14" x14ac:dyDescent="0.25">
      <c r="H306">
        <f ca="1">ROUND(NORMINV(RAND(),SIMULATION!$G$16,SIMULATION!$C$16),0)</f>
        <v>74</v>
      </c>
      <c r="I306">
        <f ca="1">ROUND(NORMINV(RAND(),SIMULATION!$G$20,SIMULATION!$C$20),0)</f>
        <v>65</v>
      </c>
      <c r="J306" t="str">
        <f t="shared" ca="1" si="10"/>
        <v>Away</v>
      </c>
      <c r="K306" t="str">
        <f ca="1">IF(H306+SIMULATION!$E$16&gt;NEUTRAL!I306,"W","L")</f>
        <v>W</v>
      </c>
      <c r="L306" t="str">
        <f ca="1">IF(I306+SIMULATION!$E$20&gt;NEUTRAL!H306,"W","L")</f>
        <v>L</v>
      </c>
      <c r="M306">
        <f t="shared" ca="1" si="11"/>
        <v>139</v>
      </c>
      <c r="N306" t="str">
        <f ca="1">IF((H306+I306)&gt;SIMULATION!$F$16,"Over","Under")</f>
        <v>Under</v>
      </c>
    </row>
    <row r="307" spans="8:14" x14ac:dyDescent="0.25">
      <c r="H307">
        <f ca="1">ROUND(NORMINV(RAND(),SIMULATION!$G$16,SIMULATION!$C$16),0)</f>
        <v>85</v>
      </c>
      <c r="I307">
        <f ca="1">ROUND(NORMINV(RAND(),SIMULATION!$G$20,SIMULATION!$C$20),0)</f>
        <v>75</v>
      </c>
      <c r="J307" t="str">
        <f t="shared" ca="1" si="10"/>
        <v>Away</v>
      </c>
      <c r="K307" t="str">
        <f ca="1">IF(H307+SIMULATION!$E$16&gt;NEUTRAL!I307,"W","L")</f>
        <v>W</v>
      </c>
      <c r="L307" t="str">
        <f ca="1">IF(I307+SIMULATION!$E$20&gt;NEUTRAL!H307,"W","L")</f>
        <v>L</v>
      </c>
      <c r="M307">
        <f t="shared" ca="1" si="11"/>
        <v>160</v>
      </c>
      <c r="N307" t="str">
        <f ca="1">IF((H307+I307)&gt;SIMULATION!$F$16,"Over","Under")</f>
        <v>Over</v>
      </c>
    </row>
    <row r="308" spans="8:14" x14ac:dyDescent="0.25">
      <c r="H308">
        <f ca="1">ROUND(NORMINV(RAND(),SIMULATION!$G$16,SIMULATION!$C$16),0)</f>
        <v>88</v>
      </c>
      <c r="I308">
        <f ca="1">ROUND(NORMINV(RAND(),SIMULATION!$G$20,SIMULATION!$C$20),0)</f>
        <v>80</v>
      </c>
      <c r="J308" t="str">
        <f t="shared" ca="1" si="10"/>
        <v>Away</v>
      </c>
      <c r="K308" t="str">
        <f ca="1">IF(H308+SIMULATION!$E$16&gt;NEUTRAL!I308,"W","L")</f>
        <v>W</v>
      </c>
      <c r="L308" t="str">
        <f ca="1">IF(I308+SIMULATION!$E$20&gt;NEUTRAL!H308,"W","L")</f>
        <v>L</v>
      </c>
      <c r="M308">
        <f t="shared" ca="1" si="11"/>
        <v>168</v>
      </c>
      <c r="N308" t="str">
        <f ca="1">IF((H308+I308)&gt;SIMULATION!$F$16,"Over","Under")</f>
        <v>Over</v>
      </c>
    </row>
    <row r="309" spans="8:14" x14ac:dyDescent="0.25">
      <c r="H309">
        <f ca="1">ROUND(NORMINV(RAND(),SIMULATION!$G$16,SIMULATION!$C$16),0)</f>
        <v>62</v>
      </c>
      <c r="I309">
        <f ca="1">ROUND(NORMINV(RAND(),SIMULATION!$G$20,SIMULATION!$C$20),0)</f>
        <v>77</v>
      </c>
      <c r="J309" t="str">
        <f t="shared" ca="1" si="10"/>
        <v>Home</v>
      </c>
      <c r="K309" t="str">
        <f ca="1">IF(H309+SIMULATION!$E$16&gt;NEUTRAL!I309,"W","L")</f>
        <v>L</v>
      </c>
      <c r="L309" t="str">
        <f ca="1">IF(I309+SIMULATION!$E$20&gt;NEUTRAL!H309,"W","L")</f>
        <v>W</v>
      </c>
      <c r="M309">
        <f t="shared" ca="1" si="11"/>
        <v>139</v>
      </c>
      <c r="N309" t="str">
        <f ca="1">IF((H309+I309)&gt;SIMULATION!$F$16,"Over","Under")</f>
        <v>Under</v>
      </c>
    </row>
    <row r="310" spans="8:14" x14ac:dyDescent="0.25">
      <c r="H310">
        <f ca="1">ROUND(NORMINV(RAND(),SIMULATION!$G$16,SIMULATION!$C$16),0)</f>
        <v>79</v>
      </c>
      <c r="I310">
        <f ca="1">ROUND(NORMINV(RAND(),SIMULATION!$G$20,SIMULATION!$C$20),0)</f>
        <v>83</v>
      </c>
      <c r="J310" t="str">
        <f t="shared" ca="1" si="10"/>
        <v>Home</v>
      </c>
      <c r="K310" t="str">
        <f ca="1">IF(H310+SIMULATION!$E$16&gt;NEUTRAL!I310,"W","L")</f>
        <v>W</v>
      </c>
      <c r="L310" t="str">
        <f ca="1">IF(I310+SIMULATION!$E$20&gt;NEUTRAL!H310,"W","L")</f>
        <v>L</v>
      </c>
      <c r="M310">
        <f t="shared" ca="1" si="11"/>
        <v>162</v>
      </c>
      <c r="N310" t="str">
        <f ca="1">IF((H310+I310)&gt;SIMULATION!$F$16,"Over","Under")</f>
        <v>Over</v>
      </c>
    </row>
    <row r="311" spans="8:14" x14ac:dyDescent="0.25">
      <c r="H311">
        <f ca="1">ROUND(NORMINV(RAND(),SIMULATION!$G$16,SIMULATION!$C$16),0)</f>
        <v>61</v>
      </c>
      <c r="I311">
        <f ca="1">ROUND(NORMINV(RAND(),SIMULATION!$G$20,SIMULATION!$C$20),0)</f>
        <v>84</v>
      </c>
      <c r="J311" t="str">
        <f t="shared" ca="1" si="10"/>
        <v>Home</v>
      </c>
      <c r="K311" t="str">
        <f ca="1">IF(H311+SIMULATION!$E$16&gt;NEUTRAL!I311,"W","L")</f>
        <v>L</v>
      </c>
      <c r="L311" t="str">
        <f ca="1">IF(I311+SIMULATION!$E$20&gt;NEUTRAL!H311,"W","L")</f>
        <v>W</v>
      </c>
      <c r="M311">
        <f t="shared" ca="1" si="11"/>
        <v>145</v>
      </c>
      <c r="N311" t="str">
        <f ca="1">IF((H311+I311)&gt;SIMULATION!$F$16,"Over","Under")</f>
        <v>Under</v>
      </c>
    </row>
    <row r="312" spans="8:14" x14ac:dyDescent="0.25">
      <c r="H312">
        <f ca="1">ROUND(NORMINV(RAND(),SIMULATION!$G$16,SIMULATION!$C$16),0)</f>
        <v>73</v>
      </c>
      <c r="I312">
        <f ca="1">ROUND(NORMINV(RAND(),SIMULATION!$G$20,SIMULATION!$C$20),0)</f>
        <v>75</v>
      </c>
      <c r="J312" t="str">
        <f t="shared" ca="1" si="10"/>
        <v>Home</v>
      </c>
      <c r="K312" t="str">
        <f ca="1">IF(H312+SIMULATION!$E$16&gt;NEUTRAL!I312,"W","L")</f>
        <v>W</v>
      </c>
      <c r="L312" t="str">
        <f ca="1">IF(I312+SIMULATION!$E$20&gt;NEUTRAL!H312,"W","L")</f>
        <v>L</v>
      </c>
      <c r="M312">
        <f t="shared" ca="1" si="11"/>
        <v>148</v>
      </c>
      <c r="N312" t="str">
        <f ca="1">IF((H312+I312)&gt;SIMULATION!$F$16,"Over","Under")</f>
        <v>Under</v>
      </c>
    </row>
    <row r="313" spans="8:14" x14ac:dyDescent="0.25">
      <c r="H313">
        <f ca="1">ROUND(NORMINV(RAND(),SIMULATION!$G$16,SIMULATION!$C$16),0)</f>
        <v>82</v>
      </c>
      <c r="I313">
        <f ca="1">ROUND(NORMINV(RAND(),SIMULATION!$G$20,SIMULATION!$C$20),0)</f>
        <v>84</v>
      </c>
      <c r="J313" t="str">
        <f t="shared" ca="1" si="10"/>
        <v>Home</v>
      </c>
      <c r="K313" t="str">
        <f ca="1">IF(H313+SIMULATION!$E$16&gt;NEUTRAL!I313,"W","L")</f>
        <v>W</v>
      </c>
      <c r="L313" t="str">
        <f ca="1">IF(I313+SIMULATION!$E$20&gt;NEUTRAL!H313,"W","L")</f>
        <v>L</v>
      </c>
      <c r="M313">
        <f t="shared" ca="1" si="11"/>
        <v>166</v>
      </c>
      <c r="N313" t="str">
        <f ca="1">IF((H313+I313)&gt;SIMULATION!$F$16,"Over","Under")</f>
        <v>Over</v>
      </c>
    </row>
    <row r="314" spans="8:14" x14ac:dyDescent="0.25">
      <c r="H314">
        <f ca="1">ROUND(NORMINV(RAND(),SIMULATION!$G$16,SIMULATION!$C$16),0)</f>
        <v>69</v>
      </c>
      <c r="I314">
        <f ca="1">ROUND(NORMINV(RAND(),SIMULATION!$G$20,SIMULATION!$C$20),0)</f>
        <v>95</v>
      </c>
      <c r="J314" t="str">
        <f t="shared" ca="1" si="10"/>
        <v>Home</v>
      </c>
      <c r="K314" t="str">
        <f ca="1">IF(H314+SIMULATION!$E$16&gt;NEUTRAL!I314,"W","L")</f>
        <v>L</v>
      </c>
      <c r="L314" t="str">
        <f ca="1">IF(I314+SIMULATION!$E$20&gt;NEUTRAL!H314,"W","L")</f>
        <v>W</v>
      </c>
      <c r="M314">
        <f t="shared" ca="1" si="11"/>
        <v>164</v>
      </c>
      <c r="N314" t="str">
        <f ca="1">IF((H314+I314)&gt;SIMULATION!$F$16,"Over","Under")</f>
        <v>Over</v>
      </c>
    </row>
    <row r="315" spans="8:14" x14ac:dyDescent="0.25">
      <c r="H315">
        <f ca="1">ROUND(NORMINV(RAND(),SIMULATION!$G$16,SIMULATION!$C$16),0)</f>
        <v>63</v>
      </c>
      <c r="I315">
        <f ca="1">ROUND(NORMINV(RAND(),SIMULATION!$G$20,SIMULATION!$C$20),0)</f>
        <v>62</v>
      </c>
      <c r="J315" t="str">
        <f t="shared" ca="1" si="10"/>
        <v>Away</v>
      </c>
      <c r="K315" t="str">
        <f ca="1">IF(H315+SIMULATION!$E$16&gt;NEUTRAL!I315,"W","L")</f>
        <v>W</v>
      </c>
      <c r="L315" t="str">
        <f ca="1">IF(I315+SIMULATION!$E$20&gt;NEUTRAL!H315,"W","L")</f>
        <v>L</v>
      </c>
      <c r="M315">
        <f t="shared" ca="1" si="11"/>
        <v>125</v>
      </c>
      <c r="N315" t="str">
        <f ca="1">IF((H315+I315)&gt;SIMULATION!$F$16,"Over","Under")</f>
        <v>Under</v>
      </c>
    </row>
    <row r="316" spans="8:14" x14ac:dyDescent="0.25">
      <c r="H316">
        <f ca="1">ROUND(NORMINV(RAND(),SIMULATION!$G$16,SIMULATION!$C$16),0)</f>
        <v>76</v>
      </c>
      <c r="I316">
        <f ca="1">ROUND(NORMINV(RAND(),SIMULATION!$G$20,SIMULATION!$C$20),0)</f>
        <v>76</v>
      </c>
      <c r="J316" t="str">
        <f t="shared" ca="1" si="10"/>
        <v>OT</v>
      </c>
      <c r="K316" t="str">
        <f ca="1">IF(H316+SIMULATION!$E$16&gt;NEUTRAL!I316,"W","L")</f>
        <v>W</v>
      </c>
      <c r="L316" t="str">
        <f ca="1">IF(I316+SIMULATION!$E$20&gt;NEUTRAL!H316,"W","L")</f>
        <v>L</v>
      </c>
      <c r="M316">
        <f t="shared" ca="1" si="11"/>
        <v>152</v>
      </c>
      <c r="N316" t="str">
        <f ca="1">IF((H316+I316)&gt;SIMULATION!$F$16,"Over","Under")</f>
        <v>Over</v>
      </c>
    </row>
    <row r="317" spans="8:14" x14ac:dyDescent="0.25">
      <c r="H317">
        <f ca="1">ROUND(NORMINV(RAND(),SIMULATION!$G$16,SIMULATION!$C$16),0)</f>
        <v>117</v>
      </c>
      <c r="I317">
        <f ca="1">ROUND(NORMINV(RAND(),SIMULATION!$G$20,SIMULATION!$C$20),0)</f>
        <v>79</v>
      </c>
      <c r="J317" t="str">
        <f t="shared" ca="1" si="10"/>
        <v>Away</v>
      </c>
      <c r="K317" t="str">
        <f ca="1">IF(H317+SIMULATION!$E$16&gt;NEUTRAL!I317,"W","L")</f>
        <v>W</v>
      </c>
      <c r="L317" t="str">
        <f ca="1">IF(I317+SIMULATION!$E$20&gt;NEUTRAL!H317,"W","L")</f>
        <v>L</v>
      </c>
      <c r="M317">
        <f t="shared" ca="1" si="11"/>
        <v>196</v>
      </c>
      <c r="N317" t="str">
        <f ca="1">IF((H317+I317)&gt;SIMULATION!$F$16,"Over","Under")</f>
        <v>Over</v>
      </c>
    </row>
    <row r="318" spans="8:14" x14ac:dyDescent="0.25">
      <c r="H318">
        <f ca="1">ROUND(NORMINV(RAND(),SIMULATION!$G$16,SIMULATION!$C$16),0)</f>
        <v>80</v>
      </c>
      <c r="I318">
        <f ca="1">ROUND(NORMINV(RAND(),SIMULATION!$G$20,SIMULATION!$C$20),0)</f>
        <v>69</v>
      </c>
      <c r="J318" t="str">
        <f t="shared" ca="1" si="10"/>
        <v>Away</v>
      </c>
      <c r="K318" t="str">
        <f ca="1">IF(H318+SIMULATION!$E$16&gt;NEUTRAL!I318,"W","L")</f>
        <v>W</v>
      </c>
      <c r="L318" t="str">
        <f ca="1">IF(I318+SIMULATION!$E$20&gt;NEUTRAL!H318,"W","L")</f>
        <v>L</v>
      </c>
      <c r="M318">
        <f t="shared" ca="1" si="11"/>
        <v>149</v>
      </c>
      <c r="N318" t="str">
        <f ca="1">IF((H318+I318)&gt;SIMULATION!$F$16,"Over","Under")</f>
        <v>Under</v>
      </c>
    </row>
    <row r="319" spans="8:14" x14ac:dyDescent="0.25">
      <c r="H319">
        <f ca="1">ROUND(NORMINV(RAND(),SIMULATION!$G$16,SIMULATION!$C$16),0)</f>
        <v>63</v>
      </c>
      <c r="I319">
        <f ca="1">ROUND(NORMINV(RAND(),SIMULATION!$G$20,SIMULATION!$C$20),0)</f>
        <v>66</v>
      </c>
      <c r="J319" t="str">
        <f t="shared" ca="1" si="10"/>
        <v>Home</v>
      </c>
      <c r="K319" t="str">
        <f ca="1">IF(H319+SIMULATION!$E$16&gt;NEUTRAL!I319,"W","L")</f>
        <v>W</v>
      </c>
      <c r="L319" t="str">
        <f ca="1">IF(I319+SIMULATION!$E$20&gt;NEUTRAL!H319,"W","L")</f>
        <v>L</v>
      </c>
      <c r="M319">
        <f t="shared" ca="1" si="11"/>
        <v>129</v>
      </c>
      <c r="N319" t="str">
        <f ca="1">IF((H319+I319)&gt;SIMULATION!$F$16,"Over","Under")</f>
        <v>Under</v>
      </c>
    </row>
    <row r="320" spans="8:14" x14ac:dyDescent="0.25">
      <c r="H320">
        <f ca="1">ROUND(NORMINV(RAND(),SIMULATION!$G$16,SIMULATION!$C$16),0)</f>
        <v>57</v>
      </c>
      <c r="I320">
        <f ca="1">ROUND(NORMINV(RAND(),SIMULATION!$G$20,SIMULATION!$C$20),0)</f>
        <v>67</v>
      </c>
      <c r="J320" t="str">
        <f t="shared" ca="1" si="10"/>
        <v>Home</v>
      </c>
      <c r="K320" t="str">
        <f ca="1">IF(H320+SIMULATION!$E$16&gt;NEUTRAL!I320,"W","L")</f>
        <v>L</v>
      </c>
      <c r="L320" t="str">
        <f ca="1">IF(I320+SIMULATION!$E$20&gt;NEUTRAL!H320,"W","L")</f>
        <v>W</v>
      </c>
      <c r="M320">
        <f t="shared" ca="1" si="11"/>
        <v>124</v>
      </c>
      <c r="N320" t="str">
        <f ca="1">IF((H320+I320)&gt;SIMULATION!$F$16,"Over","Under")</f>
        <v>Under</v>
      </c>
    </row>
    <row r="321" spans="8:14" x14ac:dyDescent="0.25">
      <c r="H321">
        <f ca="1">ROUND(NORMINV(RAND(),SIMULATION!$G$16,SIMULATION!$C$16),0)</f>
        <v>58</v>
      </c>
      <c r="I321">
        <f ca="1">ROUND(NORMINV(RAND(),SIMULATION!$G$20,SIMULATION!$C$20),0)</f>
        <v>82</v>
      </c>
      <c r="J321" t="str">
        <f t="shared" ca="1" si="10"/>
        <v>Home</v>
      </c>
      <c r="K321" t="str">
        <f ca="1">IF(H321+SIMULATION!$E$16&gt;NEUTRAL!I321,"W","L")</f>
        <v>L</v>
      </c>
      <c r="L321" t="str">
        <f ca="1">IF(I321+SIMULATION!$E$20&gt;NEUTRAL!H321,"W","L")</f>
        <v>W</v>
      </c>
      <c r="M321">
        <f t="shared" ca="1" si="11"/>
        <v>140</v>
      </c>
      <c r="N321" t="str">
        <f ca="1">IF((H321+I321)&gt;SIMULATION!$F$16,"Over","Under")</f>
        <v>Under</v>
      </c>
    </row>
    <row r="322" spans="8:14" x14ac:dyDescent="0.25">
      <c r="H322">
        <f ca="1">ROUND(NORMINV(RAND(),SIMULATION!$G$16,SIMULATION!$C$16),0)</f>
        <v>89</v>
      </c>
      <c r="I322">
        <f ca="1">ROUND(NORMINV(RAND(),SIMULATION!$G$20,SIMULATION!$C$20),0)</f>
        <v>75</v>
      </c>
      <c r="J322" t="str">
        <f t="shared" ca="1" si="10"/>
        <v>Away</v>
      </c>
      <c r="K322" t="str">
        <f ca="1">IF(H322+SIMULATION!$E$16&gt;NEUTRAL!I322,"W","L")</f>
        <v>W</v>
      </c>
      <c r="L322" t="str">
        <f ca="1">IF(I322+SIMULATION!$E$20&gt;NEUTRAL!H322,"W","L")</f>
        <v>L</v>
      </c>
      <c r="M322">
        <f t="shared" ca="1" si="11"/>
        <v>164</v>
      </c>
      <c r="N322" t="str">
        <f ca="1">IF((H322+I322)&gt;SIMULATION!$F$16,"Over","Under")</f>
        <v>Over</v>
      </c>
    </row>
    <row r="323" spans="8:14" x14ac:dyDescent="0.25">
      <c r="H323">
        <f ca="1">ROUND(NORMINV(RAND(),SIMULATION!$G$16,SIMULATION!$C$16),0)</f>
        <v>72</v>
      </c>
      <c r="I323">
        <f ca="1">ROUND(NORMINV(RAND(),SIMULATION!$G$20,SIMULATION!$C$20),0)</f>
        <v>83</v>
      </c>
      <c r="J323" t="str">
        <f t="shared" ca="1" si="10"/>
        <v>Home</v>
      </c>
      <c r="K323" t="str">
        <f ca="1">IF(H323+SIMULATION!$E$16&gt;NEUTRAL!I323,"W","L")</f>
        <v>L</v>
      </c>
      <c r="L323" t="str">
        <f ca="1">IF(I323+SIMULATION!$E$20&gt;NEUTRAL!H323,"W","L")</f>
        <v>W</v>
      </c>
      <c r="M323">
        <f t="shared" ca="1" si="11"/>
        <v>155</v>
      </c>
      <c r="N323" t="str">
        <f ca="1">IF((H323+I323)&gt;SIMULATION!$F$16,"Over","Under")</f>
        <v>Over</v>
      </c>
    </row>
    <row r="324" spans="8:14" x14ac:dyDescent="0.25">
      <c r="H324">
        <f ca="1">ROUND(NORMINV(RAND(),SIMULATION!$G$16,SIMULATION!$C$16),0)</f>
        <v>58</v>
      </c>
      <c r="I324">
        <f ca="1">ROUND(NORMINV(RAND(),SIMULATION!$G$20,SIMULATION!$C$20),0)</f>
        <v>78</v>
      </c>
      <c r="J324" t="str">
        <f t="shared" ca="1" si="10"/>
        <v>Home</v>
      </c>
      <c r="K324" t="str">
        <f ca="1">IF(H324+SIMULATION!$E$16&gt;NEUTRAL!I324,"W","L")</f>
        <v>L</v>
      </c>
      <c r="L324" t="str">
        <f ca="1">IF(I324+SIMULATION!$E$20&gt;NEUTRAL!H324,"W","L")</f>
        <v>W</v>
      </c>
      <c r="M324">
        <f t="shared" ca="1" si="11"/>
        <v>136</v>
      </c>
      <c r="N324" t="str">
        <f ca="1">IF((H324+I324)&gt;SIMULATION!$F$16,"Over","Under")</f>
        <v>Under</v>
      </c>
    </row>
    <row r="325" spans="8:14" x14ac:dyDescent="0.25">
      <c r="H325">
        <f ca="1">ROUND(NORMINV(RAND(),SIMULATION!$G$16,SIMULATION!$C$16),0)</f>
        <v>61</v>
      </c>
      <c r="I325">
        <f ca="1">ROUND(NORMINV(RAND(),SIMULATION!$G$20,SIMULATION!$C$20),0)</f>
        <v>78</v>
      </c>
      <c r="J325" t="str">
        <f t="shared" ca="1" si="10"/>
        <v>Home</v>
      </c>
      <c r="K325" t="str">
        <f ca="1">IF(H325+SIMULATION!$E$16&gt;NEUTRAL!I325,"W","L")</f>
        <v>L</v>
      </c>
      <c r="L325" t="str">
        <f ca="1">IF(I325+SIMULATION!$E$20&gt;NEUTRAL!H325,"W","L")</f>
        <v>W</v>
      </c>
      <c r="M325">
        <f t="shared" ca="1" si="11"/>
        <v>139</v>
      </c>
      <c r="N325" t="str">
        <f ca="1">IF((H325+I325)&gt;SIMULATION!$F$16,"Over","Under")</f>
        <v>Under</v>
      </c>
    </row>
    <row r="326" spans="8:14" x14ac:dyDescent="0.25">
      <c r="H326">
        <f ca="1">ROUND(NORMINV(RAND(),SIMULATION!$G$16,SIMULATION!$C$16),0)</f>
        <v>65</v>
      </c>
      <c r="I326">
        <f ca="1">ROUND(NORMINV(RAND(),SIMULATION!$G$20,SIMULATION!$C$20),0)</f>
        <v>80</v>
      </c>
      <c r="J326" t="str">
        <f t="shared" ca="1" si="10"/>
        <v>Home</v>
      </c>
      <c r="K326" t="str">
        <f ca="1">IF(H326+SIMULATION!$E$16&gt;NEUTRAL!I326,"W","L")</f>
        <v>L</v>
      </c>
      <c r="L326" t="str">
        <f ca="1">IF(I326+SIMULATION!$E$20&gt;NEUTRAL!H326,"W","L")</f>
        <v>W</v>
      </c>
      <c r="M326">
        <f t="shared" ca="1" si="11"/>
        <v>145</v>
      </c>
      <c r="N326" t="str">
        <f ca="1">IF((H326+I326)&gt;SIMULATION!$F$16,"Over","Under")</f>
        <v>Under</v>
      </c>
    </row>
    <row r="327" spans="8:14" x14ac:dyDescent="0.25">
      <c r="H327">
        <f ca="1">ROUND(NORMINV(RAND(),SIMULATION!$G$16,SIMULATION!$C$16),0)</f>
        <v>62</v>
      </c>
      <c r="I327">
        <f ca="1">ROUND(NORMINV(RAND(),SIMULATION!$G$20,SIMULATION!$C$20),0)</f>
        <v>73</v>
      </c>
      <c r="J327" t="str">
        <f t="shared" ca="1" si="10"/>
        <v>Home</v>
      </c>
      <c r="K327" t="str">
        <f ca="1">IF(H327+SIMULATION!$E$16&gt;NEUTRAL!I327,"W","L")</f>
        <v>L</v>
      </c>
      <c r="L327" t="str">
        <f ca="1">IF(I327+SIMULATION!$E$20&gt;NEUTRAL!H327,"W","L")</f>
        <v>W</v>
      </c>
      <c r="M327">
        <f t="shared" ca="1" si="11"/>
        <v>135</v>
      </c>
      <c r="N327" t="str">
        <f ca="1">IF((H327+I327)&gt;SIMULATION!$F$16,"Over","Under")</f>
        <v>Under</v>
      </c>
    </row>
    <row r="328" spans="8:14" x14ac:dyDescent="0.25">
      <c r="H328">
        <f ca="1">ROUND(NORMINV(RAND(),SIMULATION!$G$16,SIMULATION!$C$16),0)</f>
        <v>83</v>
      </c>
      <c r="I328">
        <f ca="1">ROUND(NORMINV(RAND(),SIMULATION!$G$20,SIMULATION!$C$20),0)</f>
        <v>70</v>
      </c>
      <c r="J328" t="str">
        <f t="shared" ca="1" si="10"/>
        <v>Away</v>
      </c>
      <c r="K328" t="str">
        <f ca="1">IF(H328+SIMULATION!$E$16&gt;NEUTRAL!I328,"W","L")</f>
        <v>W</v>
      </c>
      <c r="L328" t="str">
        <f ca="1">IF(I328+SIMULATION!$E$20&gt;NEUTRAL!H328,"W","L")</f>
        <v>L</v>
      </c>
      <c r="M328">
        <f t="shared" ca="1" si="11"/>
        <v>153</v>
      </c>
      <c r="N328" t="str">
        <f ca="1">IF((H328+I328)&gt;SIMULATION!$F$16,"Over","Under")</f>
        <v>Over</v>
      </c>
    </row>
    <row r="329" spans="8:14" x14ac:dyDescent="0.25">
      <c r="H329">
        <f ca="1">ROUND(NORMINV(RAND(),SIMULATION!$G$16,SIMULATION!$C$16),0)</f>
        <v>69</v>
      </c>
      <c r="I329">
        <f ca="1">ROUND(NORMINV(RAND(),SIMULATION!$G$20,SIMULATION!$C$20),0)</f>
        <v>71</v>
      </c>
      <c r="J329" t="str">
        <f t="shared" ca="1" si="10"/>
        <v>Home</v>
      </c>
      <c r="K329" t="str">
        <f ca="1">IF(H329+SIMULATION!$E$16&gt;NEUTRAL!I329,"W","L")</f>
        <v>W</v>
      </c>
      <c r="L329" t="str">
        <f ca="1">IF(I329+SIMULATION!$E$20&gt;NEUTRAL!H329,"W","L")</f>
        <v>L</v>
      </c>
      <c r="M329">
        <f t="shared" ca="1" si="11"/>
        <v>140</v>
      </c>
      <c r="N329" t="str">
        <f ca="1">IF((H329+I329)&gt;SIMULATION!$F$16,"Over","Under")</f>
        <v>Under</v>
      </c>
    </row>
    <row r="330" spans="8:14" x14ac:dyDescent="0.25">
      <c r="H330">
        <f ca="1">ROUND(NORMINV(RAND(),SIMULATION!$G$16,SIMULATION!$C$16),0)</f>
        <v>71</v>
      </c>
      <c r="I330">
        <f ca="1">ROUND(NORMINV(RAND(),SIMULATION!$G$20,SIMULATION!$C$20),0)</f>
        <v>86</v>
      </c>
      <c r="J330" t="str">
        <f t="shared" ca="1" si="10"/>
        <v>Home</v>
      </c>
      <c r="K330" t="str">
        <f ca="1">IF(H330+SIMULATION!$E$16&gt;NEUTRAL!I330,"W","L")</f>
        <v>L</v>
      </c>
      <c r="L330" t="str">
        <f ca="1">IF(I330+SIMULATION!$E$20&gt;NEUTRAL!H330,"W","L")</f>
        <v>W</v>
      </c>
      <c r="M330">
        <f t="shared" ca="1" si="11"/>
        <v>157</v>
      </c>
      <c r="N330" t="str">
        <f ca="1">IF((H330+I330)&gt;SIMULATION!$F$16,"Over","Under")</f>
        <v>Over</v>
      </c>
    </row>
    <row r="331" spans="8:14" x14ac:dyDescent="0.25">
      <c r="H331">
        <f ca="1">ROUND(NORMINV(RAND(),SIMULATION!$G$16,SIMULATION!$C$16),0)</f>
        <v>78</v>
      </c>
      <c r="I331">
        <f ca="1">ROUND(NORMINV(RAND(),SIMULATION!$G$20,SIMULATION!$C$20),0)</f>
        <v>64</v>
      </c>
      <c r="J331" t="str">
        <f t="shared" ca="1" si="10"/>
        <v>Away</v>
      </c>
      <c r="K331" t="str">
        <f ca="1">IF(H331+SIMULATION!$E$16&gt;NEUTRAL!I331,"W","L")</f>
        <v>W</v>
      </c>
      <c r="L331" t="str">
        <f ca="1">IF(I331+SIMULATION!$E$20&gt;NEUTRAL!H331,"W","L")</f>
        <v>L</v>
      </c>
      <c r="M331">
        <f t="shared" ca="1" si="11"/>
        <v>142</v>
      </c>
      <c r="N331" t="str">
        <f ca="1">IF((H331+I331)&gt;SIMULATION!$F$16,"Over","Under")</f>
        <v>Under</v>
      </c>
    </row>
    <row r="332" spans="8:14" x14ac:dyDescent="0.25">
      <c r="H332">
        <f ca="1">ROUND(NORMINV(RAND(),SIMULATION!$G$16,SIMULATION!$C$16),0)</f>
        <v>65</v>
      </c>
      <c r="I332">
        <f ca="1">ROUND(NORMINV(RAND(),SIMULATION!$G$20,SIMULATION!$C$20),0)</f>
        <v>85</v>
      </c>
      <c r="J332" t="str">
        <f t="shared" ca="1" si="10"/>
        <v>Home</v>
      </c>
      <c r="K332" t="str">
        <f ca="1">IF(H332+SIMULATION!$E$16&gt;NEUTRAL!I332,"W","L")</f>
        <v>L</v>
      </c>
      <c r="L332" t="str">
        <f ca="1">IF(I332+SIMULATION!$E$20&gt;NEUTRAL!H332,"W","L")</f>
        <v>W</v>
      </c>
      <c r="M332">
        <f t="shared" ca="1" si="11"/>
        <v>150</v>
      </c>
      <c r="N332" t="str">
        <f ca="1">IF((H332+I332)&gt;SIMULATION!$F$16,"Over","Under")</f>
        <v>Under</v>
      </c>
    </row>
    <row r="333" spans="8:14" x14ac:dyDescent="0.25">
      <c r="H333">
        <f ca="1">ROUND(NORMINV(RAND(),SIMULATION!$G$16,SIMULATION!$C$16),0)</f>
        <v>86</v>
      </c>
      <c r="I333">
        <f ca="1">ROUND(NORMINV(RAND(),SIMULATION!$G$20,SIMULATION!$C$20),0)</f>
        <v>83</v>
      </c>
      <c r="J333" t="str">
        <f t="shared" ca="1" si="10"/>
        <v>Away</v>
      </c>
      <c r="K333" t="str">
        <f ca="1">IF(H333+SIMULATION!$E$16&gt;NEUTRAL!I333,"W","L")</f>
        <v>W</v>
      </c>
      <c r="L333" t="str">
        <f ca="1">IF(I333+SIMULATION!$E$20&gt;NEUTRAL!H333,"W","L")</f>
        <v>L</v>
      </c>
      <c r="M333">
        <f t="shared" ca="1" si="11"/>
        <v>169</v>
      </c>
      <c r="N333" t="str">
        <f ca="1">IF((H333+I333)&gt;SIMULATION!$F$16,"Over","Under")</f>
        <v>Over</v>
      </c>
    </row>
    <row r="334" spans="8:14" x14ac:dyDescent="0.25">
      <c r="H334">
        <f ca="1">ROUND(NORMINV(RAND(),SIMULATION!$G$16,SIMULATION!$C$16),0)</f>
        <v>77</v>
      </c>
      <c r="I334">
        <f ca="1">ROUND(NORMINV(RAND(),SIMULATION!$G$20,SIMULATION!$C$20),0)</f>
        <v>88</v>
      </c>
      <c r="J334" t="str">
        <f t="shared" ca="1" si="10"/>
        <v>Home</v>
      </c>
      <c r="K334" t="str">
        <f ca="1">IF(H334+SIMULATION!$E$16&gt;NEUTRAL!I334,"W","L")</f>
        <v>L</v>
      </c>
      <c r="L334" t="str">
        <f ca="1">IF(I334+SIMULATION!$E$20&gt;NEUTRAL!H334,"W","L")</f>
        <v>W</v>
      </c>
      <c r="M334">
        <f t="shared" ca="1" si="11"/>
        <v>165</v>
      </c>
      <c r="N334" t="str">
        <f ca="1">IF((H334+I334)&gt;SIMULATION!$F$16,"Over","Under")</f>
        <v>Over</v>
      </c>
    </row>
    <row r="335" spans="8:14" x14ac:dyDescent="0.25">
      <c r="H335">
        <f ca="1">ROUND(NORMINV(RAND(),SIMULATION!$G$16,SIMULATION!$C$16),0)</f>
        <v>69</v>
      </c>
      <c r="I335">
        <f ca="1">ROUND(NORMINV(RAND(),SIMULATION!$G$20,SIMULATION!$C$20),0)</f>
        <v>78</v>
      </c>
      <c r="J335" t="str">
        <f t="shared" ca="1" si="10"/>
        <v>Home</v>
      </c>
      <c r="K335" t="str">
        <f ca="1">IF(H335+SIMULATION!$E$16&gt;NEUTRAL!I335,"W","L")</f>
        <v>L</v>
      </c>
      <c r="L335" t="str">
        <f ca="1">IF(I335+SIMULATION!$E$20&gt;NEUTRAL!H335,"W","L")</f>
        <v>W</v>
      </c>
      <c r="M335">
        <f t="shared" ca="1" si="11"/>
        <v>147</v>
      </c>
      <c r="N335" t="str">
        <f ca="1">IF((H335+I335)&gt;SIMULATION!$F$16,"Over","Under")</f>
        <v>Under</v>
      </c>
    </row>
    <row r="336" spans="8:14" x14ac:dyDescent="0.25">
      <c r="H336">
        <f ca="1">ROUND(NORMINV(RAND(),SIMULATION!$G$16,SIMULATION!$C$16),0)</f>
        <v>95</v>
      </c>
      <c r="I336">
        <f ca="1">ROUND(NORMINV(RAND(),SIMULATION!$G$20,SIMULATION!$C$20),0)</f>
        <v>80</v>
      </c>
      <c r="J336" t="str">
        <f t="shared" ca="1" si="10"/>
        <v>Away</v>
      </c>
      <c r="K336" t="str">
        <f ca="1">IF(H336+SIMULATION!$E$16&gt;NEUTRAL!I336,"W","L")</f>
        <v>W</v>
      </c>
      <c r="L336" t="str">
        <f ca="1">IF(I336+SIMULATION!$E$20&gt;NEUTRAL!H336,"W","L")</f>
        <v>L</v>
      </c>
      <c r="M336">
        <f t="shared" ca="1" si="11"/>
        <v>175</v>
      </c>
      <c r="N336" t="str">
        <f ca="1">IF((H336+I336)&gt;SIMULATION!$F$16,"Over","Under")</f>
        <v>Over</v>
      </c>
    </row>
    <row r="337" spans="8:14" x14ac:dyDescent="0.25">
      <c r="H337">
        <f ca="1">ROUND(NORMINV(RAND(),SIMULATION!$G$16,SIMULATION!$C$16),0)</f>
        <v>68</v>
      </c>
      <c r="I337">
        <f ca="1">ROUND(NORMINV(RAND(),SIMULATION!$G$20,SIMULATION!$C$20),0)</f>
        <v>83</v>
      </c>
      <c r="J337" t="str">
        <f t="shared" ca="1" si="10"/>
        <v>Home</v>
      </c>
      <c r="K337" t="str">
        <f ca="1">IF(H337+SIMULATION!$E$16&gt;NEUTRAL!I337,"W","L")</f>
        <v>L</v>
      </c>
      <c r="L337" t="str">
        <f ca="1">IF(I337+SIMULATION!$E$20&gt;NEUTRAL!H337,"W","L")</f>
        <v>W</v>
      </c>
      <c r="M337">
        <f t="shared" ca="1" si="11"/>
        <v>151</v>
      </c>
      <c r="N337" t="str">
        <f ca="1">IF((H337+I337)&gt;SIMULATION!$F$16,"Over","Under")</f>
        <v>Under</v>
      </c>
    </row>
    <row r="338" spans="8:14" x14ac:dyDescent="0.25">
      <c r="H338">
        <f ca="1">ROUND(NORMINV(RAND(),SIMULATION!$G$16,SIMULATION!$C$16),0)</f>
        <v>78</v>
      </c>
      <c r="I338">
        <f ca="1">ROUND(NORMINV(RAND(),SIMULATION!$G$20,SIMULATION!$C$20),0)</f>
        <v>70</v>
      </c>
      <c r="J338" t="str">
        <f t="shared" ca="1" si="10"/>
        <v>Away</v>
      </c>
      <c r="K338" t="str">
        <f ca="1">IF(H338+SIMULATION!$E$16&gt;NEUTRAL!I338,"W","L")</f>
        <v>W</v>
      </c>
      <c r="L338" t="str">
        <f ca="1">IF(I338+SIMULATION!$E$20&gt;NEUTRAL!H338,"W","L")</f>
        <v>L</v>
      </c>
      <c r="M338">
        <f t="shared" ca="1" si="11"/>
        <v>148</v>
      </c>
      <c r="N338" t="str">
        <f ca="1">IF((H338+I338)&gt;SIMULATION!$F$16,"Over","Under")</f>
        <v>Under</v>
      </c>
    </row>
    <row r="339" spans="8:14" x14ac:dyDescent="0.25">
      <c r="H339">
        <f ca="1">ROUND(NORMINV(RAND(),SIMULATION!$G$16,SIMULATION!$C$16),0)</f>
        <v>100</v>
      </c>
      <c r="I339">
        <f ca="1">ROUND(NORMINV(RAND(),SIMULATION!$G$20,SIMULATION!$C$20),0)</f>
        <v>79</v>
      </c>
      <c r="J339" t="str">
        <f t="shared" ca="1" si="10"/>
        <v>Away</v>
      </c>
      <c r="K339" t="str">
        <f ca="1">IF(H339+SIMULATION!$E$16&gt;NEUTRAL!I339,"W","L")</f>
        <v>W</v>
      </c>
      <c r="L339" t="str">
        <f ca="1">IF(I339+SIMULATION!$E$20&gt;NEUTRAL!H339,"W","L")</f>
        <v>L</v>
      </c>
      <c r="M339">
        <f t="shared" ca="1" si="11"/>
        <v>179</v>
      </c>
      <c r="N339" t="str">
        <f ca="1">IF((H339+I339)&gt;SIMULATION!$F$16,"Over","Under")</f>
        <v>Over</v>
      </c>
    </row>
    <row r="340" spans="8:14" x14ac:dyDescent="0.25">
      <c r="H340">
        <f ca="1">ROUND(NORMINV(RAND(),SIMULATION!$G$16,SIMULATION!$C$16),0)</f>
        <v>96</v>
      </c>
      <c r="I340">
        <f ca="1">ROUND(NORMINV(RAND(),SIMULATION!$G$20,SIMULATION!$C$20),0)</f>
        <v>68</v>
      </c>
      <c r="J340" t="str">
        <f t="shared" ca="1" si="10"/>
        <v>Away</v>
      </c>
      <c r="K340" t="str">
        <f ca="1">IF(H340+SIMULATION!$E$16&gt;NEUTRAL!I340,"W","L")</f>
        <v>W</v>
      </c>
      <c r="L340" t="str">
        <f ca="1">IF(I340+SIMULATION!$E$20&gt;NEUTRAL!H340,"W","L")</f>
        <v>L</v>
      </c>
      <c r="M340">
        <f t="shared" ca="1" si="11"/>
        <v>164</v>
      </c>
      <c r="N340" t="str">
        <f ca="1">IF((H340+I340)&gt;SIMULATION!$F$16,"Over","Under")</f>
        <v>Over</v>
      </c>
    </row>
    <row r="341" spans="8:14" x14ac:dyDescent="0.25">
      <c r="H341">
        <f ca="1">ROUND(NORMINV(RAND(),SIMULATION!$G$16,SIMULATION!$C$16),0)</f>
        <v>79</v>
      </c>
      <c r="I341">
        <f ca="1">ROUND(NORMINV(RAND(),SIMULATION!$G$20,SIMULATION!$C$20),0)</f>
        <v>79</v>
      </c>
      <c r="J341" t="str">
        <f t="shared" ca="1" si="10"/>
        <v>OT</v>
      </c>
      <c r="K341" t="str">
        <f ca="1">IF(H341+SIMULATION!$E$16&gt;NEUTRAL!I341,"W","L")</f>
        <v>W</v>
      </c>
      <c r="L341" t="str">
        <f ca="1">IF(I341+SIMULATION!$E$20&gt;NEUTRAL!H341,"W","L")</f>
        <v>L</v>
      </c>
      <c r="M341">
        <f t="shared" ca="1" si="11"/>
        <v>158</v>
      </c>
      <c r="N341" t="str">
        <f ca="1">IF((H341+I341)&gt;SIMULATION!$F$16,"Over","Under")</f>
        <v>Over</v>
      </c>
    </row>
    <row r="342" spans="8:14" x14ac:dyDescent="0.25">
      <c r="H342">
        <f ca="1">ROUND(NORMINV(RAND(),SIMULATION!$G$16,SIMULATION!$C$16),0)</f>
        <v>70</v>
      </c>
      <c r="I342">
        <f ca="1">ROUND(NORMINV(RAND(),SIMULATION!$G$20,SIMULATION!$C$20),0)</f>
        <v>80</v>
      </c>
      <c r="J342" t="str">
        <f t="shared" ca="1" si="10"/>
        <v>Home</v>
      </c>
      <c r="K342" t="str">
        <f ca="1">IF(H342+SIMULATION!$E$16&gt;NEUTRAL!I342,"W","L")</f>
        <v>L</v>
      </c>
      <c r="L342" t="str">
        <f ca="1">IF(I342+SIMULATION!$E$20&gt;NEUTRAL!H342,"W","L")</f>
        <v>W</v>
      </c>
      <c r="M342">
        <f t="shared" ca="1" si="11"/>
        <v>150</v>
      </c>
      <c r="N342" t="str">
        <f ca="1">IF((H342+I342)&gt;SIMULATION!$F$16,"Over","Under")</f>
        <v>Under</v>
      </c>
    </row>
    <row r="343" spans="8:14" x14ac:dyDescent="0.25">
      <c r="H343">
        <f ca="1">ROUND(NORMINV(RAND(),SIMULATION!$G$16,SIMULATION!$C$16),0)</f>
        <v>70</v>
      </c>
      <c r="I343">
        <f ca="1">ROUND(NORMINV(RAND(),SIMULATION!$G$20,SIMULATION!$C$20),0)</f>
        <v>85</v>
      </c>
      <c r="J343" t="str">
        <f t="shared" ca="1" si="10"/>
        <v>Home</v>
      </c>
      <c r="K343" t="str">
        <f ca="1">IF(H343+SIMULATION!$E$16&gt;NEUTRAL!I343,"W","L")</f>
        <v>L</v>
      </c>
      <c r="L343" t="str">
        <f ca="1">IF(I343+SIMULATION!$E$20&gt;NEUTRAL!H343,"W","L")</f>
        <v>W</v>
      </c>
      <c r="M343">
        <f t="shared" ca="1" si="11"/>
        <v>155</v>
      </c>
      <c r="N343" t="str">
        <f ca="1">IF((H343+I343)&gt;SIMULATION!$F$16,"Over","Under")</f>
        <v>Over</v>
      </c>
    </row>
    <row r="344" spans="8:14" x14ac:dyDescent="0.25">
      <c r="H344">
        <f ca="1">ROUND(NORMINV(RAND(),SIMULATION!$G$16,SIMULATION!$C$16),0)</f>
        <v>66</v>
      </c>
      <c r="I344">
        <f ca="1">ROUND(NORMINV(RAND(),SIMULATION!$G$20,SIMULATION!$C$20),0)</f>
        <v>73</v>
      </c>
      <c r="J344" t="str">
        <f t="shared" ca="1" si="10"/>
        <v>Home</v>
      </c>
      <c r="K344" t="str">
        <f ca="1">IF(H344+SIMULATION!$E$16&gt;NEUTRAL!I344,"W","L")</f>
        <v>L</v>
      </c>
      <c r="L344" t="str">
        <f ca="1">IF(I344+SIMULATION!$E$20&gt;NEUTRAL!H344,"W","L")</f>
        <v>W</v>
      </c>
      <c r="M344">
        <f t="shared" ca="1" si="11"/>
        <v>139</v>
      </c>
      <c r="N344" t="str">
        <f ca="1">IF((H344+I344)&gt;SIMULATION!$F$16,"Over","Under")</f>
        <v>Under</v>
      </c>
    </row>
    <row r="345" spans="8:14" x14ac:dyDescent="0.25">
      <c r="H345">
        <f ca="1">ROUND(NORMINV(RAND(),SIMULATION!$G$16,SIMULATION!$C$16),0)</f>
        <v>59</v>
      </c>
      <c r="I345">
        <f ca="1">ROUND(NORMINV(RAND(),SIMULATION!$G$20,SIMULATION!$C$20),0)</f>
        <v>89</v>
      </c>
      <c r="J345" t="str">
        <f t="shared" ca="1" si="10"/>
        <v>Home</v>
      </c>
      <c r="K345" t="str">
        <f ca="1">IF(H345+SIMULATION!$E$16&gt;NEUTRAL!I345,"W","L")</f>
        <v>L</v>
      </c>
      <c r="L345" t="str">
        <f ca="1">IF(I345+SIMULATION!$E$20&gt;NEUTRAL!H345,"W","L")</f>
        <v>W</v>
      </c>
      <c r="M345">
        <f t="shared" ca="1" si="11"/>
        <v>148</v>
      </c>
      <c r="N345" t="str">
        <f ca="1">IF((H345+I345)&gt;SIMULATION!$F$16,"Over","Under")</f>
        <v>Under</v>
      </c>
    </row>
    <row r="346" spans="8:14" x14ac:dyDescent="0.25">
      <c r="H346">
        <f ca="1">ROUND(NORMINV(RAND(),SIMULATION!$G$16,SIMULATION!$C$16),0)</f>
        <v>91</v>
      </c>
      <c r="I346">
        <f ca="1">ROUND(NORMINV(RAND(),SIMULATION!$G$20,SIMULATION!$C$20),0)</f>
        <v>49</v>
      </c>
      <c r="J346" t="str">
        <f t="shared" ca="1" si="10"/>
        <v>Away</v>
      </c>
      <c r="K346" t="str">
        <f ca="1">IF(H346+SIMULATION!$E$16&gt;NEUTRAL!I346,"W","L")</f>
        <v>W</v>
      </c>
      <c r="L346" t="str">
        <f ca="1">IF(I346+SIMULATION!$E$20&gt;NEUTRAL!H346,"W","L")</f>
        <v>L</v>
      </c>
      <c r="M346">
        <f t="shared" ca="1" si="11"/>
        <v>140</v>
      </c>
      <c r="N346" t="str">
        <f ca="1">IF((H346+I346)&gt;SIMULATION!$F$16,"Over","Under")</f>
        <v>Under</v>
      </c>
    </row>
    <row r="347" spans="8:14" x14ac:dyDescent="0.25">
      <c r="H347">
        <f ca="1">ROUND(NORMINV(RAND(),SIMULATION!$G$16,SIMULATION!$C$16),0)</f>
        <v>63</v>
      </c>
      <c r="I347">
        <f ca="1">ROUND(NORMINV(RAND(),SIMULATION!$G$20,SIMULATION!$C$20),0)</f>
        <v>71</v>
      </c>
      <c r="J347" t="str">
        <f t="shared" ref="J347:J410" ca="1" si="12">IF(H347=I347,"OT",IF(H347&gt;I347,"Away","Home"))</f>
        <v>Home</v>
      </c>
      <c r="K347" t="str">
        <f ca="1">IF(H347+SIMULATION!$E$16&gt;NEUTRAL!I347,"W","L")</f>
        <v>L</v>
      </c>
      <c r="L347" t="str">
        <f ca="1">IF(I347+SIMULATION!$E$20&gt;NEUTRAL!H347,"W","L")</f>
        <v>W</v>
      </c>
      <c r="M347">
        <f t="shared" ref="M347:M410" ca="1" si="13">H347+I347</f>
        <v>134</v>
      </c>
      <c r="N347" t="str">
        <f ca="1">IF((H347+I347)&gt;SIMULATION!$F$16,"Over","Under")</f>
        <v>Under</v>
      </c>
    </row>
    <row r="348" spans="8:14" x14ac:dyDescent="0.25">
      <c r="H348">
        <f ca="1">ROUND(NORMINV(RAND(),SIMULATION!$G$16,SIMULATION!$C$16),0)</f>
        <v>73</v>
      </c>
      <c r="I348">
        <f ca="1">ROUND(NORMINV(RAND(),SIMULATION!$G$20,SIMULATION!$C$20),0)</f>
        <v>92</v>
      </c>
      <c r="J348" t="str">
        <f t="shared" ca="1" si="12"/>
        <v>Home</v>
      </c>
      <c r="K348" t="str">
        <f ca="1">IF(H348+SIMULATION!$E$16&gt;NEUTRAL!I348,"W","L")</f>
        <v>L</v>
      </c>
      <c r="L348" t="str">
        <f ca="1">IF(I348+SIMULATION!$E$20&gt;NEUTRAL!H348,"W","L")</f>
        <v>W</v>
      </c>
      <c r="M348">
        <f t="shared" ca="1" si="13"/>
        <v>165</v>
      </c>
      <c r="N348" t="str">
        <f ca="1">IF((H348+I348)&gt;SIMULATION!$F$16,"Over","Under")</f>
        <v>Over</v>
      </c>
    </row>
    <row r="349" spans="8:14" x14ac:dyDescent="0.25">
      <c r="H349">
        <f ca="1">ROUND(NORMINV(RAND(),SIMULATION!$G$16,SIMULATION!$C$16),0)</f>
        <v>73</v>
      </c>
      <c r="I349">
        <f ca="1">ROUND(NORMINV(RAND(),SIMULATION!$G$20,SIMULATION!$C$20),0)</f>
        <v>82</v>
      </c>
      <c r="J349" t="str">
        <f t="shared" ca="1" si="12"/>
        <v>Home</v>
      </c>
      <c r="K349" t="str">
        <f ca="1">IF(H349+SIMULATION!$E$16&gt;NEUTRAL!I349,"W","L")</f>
        <v>L</v>
      </c>
      <c r="L349" t="str">
        <f ca="1">IF(I349+SIMULATION!$E$20&gt;NEUTRAL!H349,"W","L")</f>
        <v>W</v>
      </c>
      <c r="M349">
        <f t="shared" ca="1" si="13"/>
        <v>155</v>
      </c>
      <c r="N349" t="str">
        <f ca="1">IF((H349+I349)&gt;SIMULATION!$F$16,"Over","Under")</f>
        <v>Over</v>
      </c>
    </row>
    <row r="350" spans="8:14" x14ac:dyDescent="0.25">
      <c r="H350">
        <f ca="1">ROUND(NORMINV(RAND(),SIMULATION!$G$16,SIMULATION!$C$16),0)</f>
        <v>66</v>
      </c>
      <c r="I350">
        <f ca="1">ROUND(NORMINV(RAND(),SIMULATION!$G$20,SIMULATION!$C$20),0)</f>
        <v>66</v>
      </c>
      <c r="J350" t="str">
        <f t="shared" ca="1" si="12"/>
        <v>OT</v>
      </c>
      <c r="K350" t="str">
        <f ca="1">IF(H350+SIMULATION!$E$16&gt;NEUTRAL!I350,"W","L")</f>
        <v>W</v>
      </c>
      <c r="L350" t="str">
        <f ca="1">IF(I350+SIMULATION!$E$20&gt;NEUTRAL!H350,"W","L")</f>
        <v>L</v>
      </c>
      <c r="M350">
        <f t="shared" ca="1" si="13"/>
        <v>132</v>
      </c>
      <c r="N350" t="str">
        <f ca="1">IF((H350+I350)&gt;SIMULATION!$F$16,"Over","Under")</f>
        <v>Under</v>
      </c>
    </row>
    <row r="351" spans="8:14" x14ac:dyDescent="0.25">
      <c r="H351">
        <f ca="1">ROUND(NORMINV(RAND(),SIMULATION!$G$16,SIMULATION!$C$16),0)</f>
        <v>63</v>
      </c>
      <c r="I351">
        <f ca="1">ROUND(NORMINV(RAND(),SIMULATION!$G$20,SIMULATION!$C$20),0)</f>
        <v>78</v>
      </c>
      <c r="J351" t="str">
        <f t="shared" ca="1" si="12"/>
        <v>Home</v>
      </c>
      <c r="K351" t="str">
        <f ca="1">IF(H351+SIMULATION!$E$16&gt;NEUTRAL!I351,"W","L")</f>
        <v>L</v>
      </c>
      <c r="L351" t="str">
        <f ca="1">IF(I351+SIMULATION!$E$20&gt;NEUTRAL!H351,"W","L")</f>
        <v>W</v>
      </c>
      <c r="M351">
        <f t="shared" ca="1" si="13"/>
        <v>141</v>
      </c>
      <c r="N351" t="str">
        <f ca="1">IF((H351+I351)&gt;SIMULATION!$F$16,"Over","Under")</f>
        <v>Under</v>
      </c>
    </row>
    <row r="352" spans="8:14" x14ac:dyDescent="0.25">
      <c r="H352">
        <f ca="1">ROUND(NORMINV(RAND(),SIMULATION!$G$16,SIMULATION!$C$16),0)</f>
        <v>80</v>
      </c>
      <c r="I352">
        <f ca="1">ROUND(NORMINV(RAND(),SIMULATION!$G$20,SIMULATION!$C$20),0)</f>
        <v>64</v>
      </c>
      <c r="J352" t="str">
        <f t="shared" ca="1" si="12"/>
        <v>Away</v>
      </c>
      <c r="K352" t="str">
        <f ca="1">IF(H352+SIMULATION!$E$16&gt;NEUTRAL!I352,"W","L")</f>
        <v>W</v>
      </c>
      <c r="L352" t="str">
        <f ca="1">IF(I352+SIMULATION!$E$20&gt;NEUTRAL!H352,"W","L")</f>
        <v>L</v>
      </c>
      <c r="M352">
        <f t="shared" ca="1" si="13"/>
        <v>144</v>
      </c>
      <c r="N352" t="str">
        <f ca="1">IF((H352+I352)&gt;SIMULATION!$F$16,"Over","Under")</f>
        <v>Under</v>
      </c>
    </row>
    <row r="353" spans="8:14" x14ac:dyDescent="0.25">
      <c r="H353">
        <f ca="1">ROUND(NORMINV(RAND(),SIMULATION!$G$16,SIMULATION!$C$16),0)</f>
        <v>76</v>
      </c>
      <c r="I353">
        <f ca="1">ROUND(NORMINV(RAND(),SIMULATION!$G$20,SIMULATION!$C$20),0)</f>
        <v>67</v>
      </c>
      <c r="J353" t="str">
        <f t="shared" ca="1" si="12"/>
        <v>Away</v>
      </c>
      <c r="K353" t="str">
        <f ca="1">IF(H353+SIMULATION!$E$16&gt;NEUTRAL!I353,"W","L")</f>
        <v>W</v>
      </c>
      <c r="L353" t="str">
        <f ca="1">IF(I353+SIMULATION!$E$20&gt;NEUTRAL!H353,"W","L")</f>
        <v>L</v>
      </c>
      <c r="M353">
        <f t="shared" ca="1" si="13"/>
        <v>143</v>
      </c>
      <c r="N353" t="str">
        <f ca="1">IF((H353+I353)&gt;SIMULATION!$F$16,"Over","Under")</f>
        <v>Under</v>
      </c>
    </row>
    <row r="354" spans="8:14" x14ac:dyDescent="0.25">
      <c r="H354">
        <f ca="1">ROUND(NORMINV(RAND(),SIMULATION!$G$16,SIMULATION!$C$16),0)</f>
        <v>65</v>
      </c>
      <c r="I354">
        <f ca="1">ROUND(NORMINV(RAND(),SIMULATION!$G$20,SIMULATION!$C$20),0)</f>
        <v>65</v>
      </c>
      <c r="J354" t="str">
        <f t="shared" ca="1" si="12"/>
        <v>OT</v>
      </c>
      <c r="K354" t="str">
        <f ca="1">IF(H354+SIMULATION!$E$16&gt;NEUTRAL!I354,"W","L")</f>
        <v>W</v>
      </c>
      <c r="L354" t="str">
        <f ca="1">IF(I354+SIMULATION!$E$20&gt;NEUTRAL!H354,"W","L")</f>
        <v>L</v>
      </c>
      <c r="M354">
        <f t="shared" ca="1" si="13"/>
        <v>130</v>
      </c>
      <c r="N354" t="str">
        <f ca="1">IF((H354+I354)&gt;SIMULATION!$F$16,"Over","Under")</f>
        <v>Under</v>
      </c>
    </row>
    <row r="355" spans="8:14" x14ac:dyDescent="0.25">
      <c r="H355">
        <f ca="1">ROUND(NORMINV(RAND(),SIMULATION!$G$16,SIMULATION!$C$16),0)</f>
        <v>61</v>
      </c>
      <c r="I355">
        <f ca="1">ROUND(NORMINV(RAND(),SIMULATION!$G$20,SIMULATION!$C$20),0)</f>
        <v>100</v>
      </c>
      <c r="J355" t="str">
        <f t="shared" ca="1" si="12"/>
        <v>Home</v>
      </c>
      <c r="K355" t="str">
        <f ca="1">IF(H355+SIMULATION!$E$16&gt;NEUTRAL!I355,"W","L")</f>
        <v>L</v>
      </c>
      <c r="L355" t="str">
        <f ca="1">IF(I355+SIMULATION!$E$20&gt;NEUTRAL!H355,"W","L")</f>
        <v>W</v>
      </c>
      <c r="M355">
        <f t="shared" ca="1" si="13"/>
        <v>161</v>
      </c>
      <c r="N355" t="str">
        <f ca="1">IF((H355+I355)&gt;SIMULATION!$F$16,"Over","Under")</f>
        <v>Over</v>
      </c>
    </row>
    <row r="356" spans="8:14" x14ac:dyDescent="0.25">
      <c r="H356">
        <f ca="1">ROUND(NORMINV(RAND(),SIMULATION!$G$16,SIMULATION!$C$16),0)</f>
        <v>69</v>
      </c>
      <c r="I356">
        <f ca="1">ROUND(NORMINV(RAND(),SIMULATION!$G$20,SIMULATION!$C$20),0)</f>
        <v>71</v>
      </c>
      <c r="J356" t="str">
        <f t="shared" ca="1" si="12"/>
        <v>Home</v>
      </c>
      <c r="K356" t="str">
        <f ca="1">IF(H356+SIMULATION!$E$16&gt;NEUTRAL!I356,"W","L")</f>
        <v>W</v>
      </c>
      <c r="L356" t="str">
        <f ca="1">IF(I356+SIMULATION!$E$20&gt;NEUTRAL!H356,"W","L")</f>
        <v>L</v>
      </c>
      <c r="M356">
        <f t="shared" ca="1" si="13"/>
        <v>140</v>
      </c>
      <c r="N356" t="str">
        <f ca="1">IF((H356+I356)&gt;SIMULATION!$F$16,"Over","Under")</f>
        <v>Under</v>
      </c>
    </row>
    <row r="357" spans="8:14" x14ac:dyDescent="0.25">
      <c r="H357">
        <f ca="1">ROUND(NORMINV(RAND(),SIMULATION!$G$16,SIMULATION!$C$16),0)</f>
        <v>48</v>
      </c>
      <c r="I357">
        <f ca="1">ROUND(NORMINV(RAND(),SIMULATION!$G$20,SIMULATION!$C$20),0)</f>
        <v>78</v>
      </c>
      <c r="J357" t="str">
        <f t="shared" ca="1" si="12"/>
        <v>Home</v>
      </c>
      <c r="K357" t="str">
        <f ca="1">IF(H357+SIMULATION!$E$16&gt;NEUTRAL!I357,"W","L")</f>
        <v>L</v>
      </c>
      <c r="L357" t="str">
        <f ca="1">IF(I357+SIMULATION!$E$20&gt;NEUTRAL!H357,"W","L")</f>
        <v>W</v>
      </c>
      <c r="M357">
        <f t="shared" ca="1" si="13"/>
        <v>126</v>
      </c>
      <c r="N357" t="str">
        <f ca="1">IF((H357+I357)&gt;SIMULATION!$F$16,"Over","Under")</f>
        <v>Under</v>
      </c>
    </row>
    <row r="358" spans="8:14" x14ac:dyDescent="0.25">
      <c r="H358">
        <f ca="1">ROUND(NORMINV(RAND(),SIMULATION!$G$16,SIMULATION!$C$16),0)</f>
        <v>65</v>
      </c>
      <c r="I358">
        <f ca="1">ROUND(NORMINV(RAND(),SIMULATION!$G$20,SIMULATION!$C$20),0)</f>
        <v>82</v>
      </c>
      <c r="J358" t="str">
        <f t="shared" ca="1" si="12"/>
        <v>Home</v>
      </c>
      <c r="K358" t="str">
        <f ca="1">IF(H358+SIMULATION!$E$16&gt;NEUTRAL!I358,"W","L")</f>
        <v>L</v>
      </c>
      <c r="L358" t="str">
        <f ca="1">IF(I358+SIMULATION!$E$20&gt;NEUTRAL!H358,"W","L")</f>
        <v>W</v>
      </c>
      <c r="M358">
        <f t="shared" ca="1" si="13"/>
        <v>147</v>
      </c>
      <c r="N358" t="str">
        <f ca="1">IF((H358+I358)&gt;SIMULATION!$F$16,"Over","Under")</f>
        <v>Under</v>
      </c>
    </row>
    <row r="359" spans="8:14" x14ac:dyDescent="0.25">
      <c r="H359">
        <f ca="1">ROUND(NORMINV(RAND(),SIMULATION!$G$16,SIMULATION!$C$16),0)</f>
        <v>92</v>
      </c>
      <c r="I359">
        <f ca="1">ROUND(NORMINV(RAND(),SIMULATION!$G$20,SIMULATION!$C$20),0)</f>
        <v>70</v>
      </c>
      <c r="J359" t="str">
        <f t="shared" ca="1" si="12"/>
        <v>Away</v>
      </c>
      <c r="K359" t="str">
        <f ca="1">IF(H359+SIMULATION!$E$16&gt;NEUTRAL!I359,"W","L")</f>
        <v>W</v>
      </c>
      <c r="L359" t="str">
        <f ca="1">IF(I359+SIMULATION!$E$20&gt;NEUTRAL!H359,"W","L")</f>
        <v>L</v>
      </c>
      <c r="M359">
        <f t="shared" ca="1" si="13"/>
        <v>162</v>
      </c>
      <c r="N359" t="str">
        <f ca="1">IF((H359+I359)&gt;SIMULATION!$F$16,"Over","Under")</f>
        <v>Over</v>
      </c>
    </row>
    <row r="360" spans="8:14" x14ac:dyDescent="0.25">
      <c r="H360">
        <f ca="1">ROUND(NORMINV(RAND(),SIMULATION!$G$16,SIMULATION!$C$16),0)</f>
        <v>60</v>
      </c>
      <c r="I360">
        <f ca="1">ROUND(NORMINV(RAND(),SIMULATION!$G$20,SIMULATION!$C$20),0)</f>
        <v>93</v>
      </c>
      <c r="J360" t="str">
        <f t="shared" ca="1" si="12"/>
        <v>Home</v>
      </c>
      <c r="K360" t="str">
        <f ca="1">IF(H360+SIMULATION!$E$16&gt;NEUTRAL!I360,"W","L")</f>
        <v>L</v>
      </c>
      <c r="L360" t="str">
        <f ca="1">IF(I360+SIMULATION!$E$20&gt;NEUTRAL!H360,"W","L")</f>
        <v>W</v>
      </c>
      <c r="M360">
        <f t="shared" ca="1" si="13"/>
        <v>153</v>
      </c>
      <c r="N360" t="str">
        <f ca="1">IF((H360+I360)&gt;SIMULATION!$F$16,"Over","Under")</f>
        <v>Over</v>
      </c>
    </row>
    <row r="361" spans="8:14" x14ac:dyDescent="0.25">
      <c r="H361">
        <f ca="1">ROUND(NORMINV(RAND(),SIMULATION!$G$16,SIMULATION!$C$16),0)</f>
        <v>62</v>
      </c>
      <c r="I361">
        <f ca="1">ROUND(NORMINV(RAND(),SIMULATION!$G$20,SIMULATION!$C$20),0)</f>
        <v>68</v>
      </c>
      <c r="J361" t="str">
        <f t="shared" ca="1" si="12"/>
        <v>Home</v>
      </c>
      <c r="K361" t="str">
        <f ca="1">IF(H361+SIMULATION!$E$16&gt;NEUTRAL!I361,"W","L")</f>
        <v>L</v>
      </c>
      <c r="L361" t="str">
        <f ca="1">IF(I361+SIMULATION!$E$20&gt;NEUTRAL!H361,"W","L")</f>
        <v>W</v>
      </c>
      <c r="M361">
        <f t="shared" ca="1" si="13"/>
        <v>130</v>
      </c>
      <c r="N361" t="str">
        <f ca="1">IF((H361+I361)&gt;SIMULATION!$F$16,"Over","Under")</f>
        <v>Under</v>
      </c>
    </row>
    <row r="362" spans="8:14" x14ac:dyDescent="0.25">
      <c r="H362">
        <f ca="1">ROUND(NORMINV(RAND(),SIMULATION!$G$16,SIMULATION!$C$16),0)</f>
        <v>52</v>
      </c>
      <c r="I362">
        <f ca="1">ROUND(NORMINV(RAND(),SIMULATION!$G$20,SIMULATION!$C$20),0)</f>
        <v>84</v>
      </c>
      <c r="J362" t="str">
        <f t="shared" ca="1" si="12"/>
        <v>Home</v>
      </c>
      <c r="K362" t="str">
        <f ca="1">IF(H362+SIMULATION!$E$16&gt;NEUTRAL!I362,"W","L")</f>
        <v>L</v>
      </c>
      <c r="L362" t="str">
        <f ca="1">IF(I362+SIMULATION!$E$20&gt;NEUTRAL!H362,"W","L")</f>
        <v>W</v>
      </c>
      <c r="M362">
        <f t="shared" ca="1" si="13"/>
        <v>136</v>
      </c>
      <c r="N362" t="str">
        <f ca="1">IF((H362+I362)&gt;SIMULATION!$F$16,"Over","Under")</f>
        <v>Under</v>
      </c>
    </row>
    <row r="363" spans="8:14" x14ac:dyDescent="0.25">
      <c r="H363">
        <f ca="1">ROUND(NORMINV(RAND(),SIMULATION!$G$16,SIMULATION!$C$16),0)</f>
        <v>49</v>
      </c>
      <c r="I363">
        <f ca="1">ROUND(NORMINV(RAND(),SIMULATION!$G$20,SIMULATION!$C$20),0)</f>
        <v>81</v>
      </c>
      <c r="J363" t="str">
        <f t="shared" ca="1" si="12"/>
        <v>Home</v>
      </c>
      <c r="K363" t="str">
        <f ca="1">IF(H363+SIMULATION!$E$16&gt;NEUTRAL!I363,"W","L")</f>
        <v>L</v>
      </c>
      <c r="L363" t="str">
        <f ca="1">IF(I363+SIMULATION!$E$20&gt;NEUTRAL!H363,"W","L")</f>
        <v>W</v>
      </c>
      <c r="M363">
        <f t="shared" ca="1" si="13"/>
        <v>130</v>
      </c>
      <c r="N363" t="str">
        <f ca="1">IF((H363+I363)&gt;SIMULATION!$F$16,"Over","Under")</f>
        <v>Under</v>
      </c>
    </row>
    <row r="364" spans="8:14" x14ac:dyDescent="0.25">
      <c r="H364">
        <f ca="1">ROUND(NORMINV(RAND(),SIMULATION!$G$16,SIMULATION!$C$16),0)</f>
        <v>110</v>
      </c>
      <c r="I364">
        <f ca="1">ROUND(NORMINV(RAND(),SIMULATION!$G$20,SIMULATION!$C$20),0)</f>
        <v>76</v>
      </c>
      <c r="J364" t="str">
        <f t="shared" ca="1" si="12"/>
        <v>Away</v>
      </c>
      <c r="K364" t="str">
        <f ca="1">IF(H364+SIMULATION!$E$16&gt;NEUTRAL!I364,"W","L")</f>
        <v>W</v>
      </c>
      <c r="L364" t="str">
        <f ca="1">IF(I364+SIMULATION!$E$20&gt;NEUTRAL!H364,"W","L")</f>
        <v>L</v>
      </c>
      <c r="M364">
        <f t="shared" ca="1" si="13"/>
        <v>186</v>
      </c>
      <c r="N364" t="str">
        <f ca="1">IF((H364+I364)&gt;SIMULATION!$F$16,"Over","Under")</f>
        <v>Over</v>
      </c>
    </row>
    <row r="365" spans="8:14" x14ac:dyDescent="0.25">
      <c r="H365">
        <f ca="1">ROUND(NORMINV(RAND(),SIMULATION!$G$16,SIMULATION!$C$16),0)</f>
        <v>76</v>
      </c>
      <c r="I365">
        <f ca="1">ROUND(NORMINV(RAND(),SIMULATION!$G$20,SIMULATION!$C$20),0)</f>
        <v>79</v>
      </c>
      <c r="J365" t="str">
        <f t="shared" ca="1" si="12"/>
        <v>Home</v>
      </c>
      <c r="K365" t="str">
        <f ca="1">IF(H365+SIMULATION!$E$16&gt;NEUTRAL!I365,"W","L")</f>
        <v>W</v>
      </c>
      <c r="L365" t="str">
        <f ca="1">IF(I365+SIMULATION!$E$20&gt;NEUTRAL!H365,"W","L")</f>
        <v>L</v>
      </c>
      <c r="M365">
        <f t="shared" ca="1" si="13"/>
        <v>155</v>
      </c>
      <c r="N365" t="str">
        <f ca="1">IF((H365+I365)&gt;SIMULATION!$F$16,"Over","Under")</f>
        <v>Over</v>
      </c>
    </row>
    <row r="366" spans="8:14" x14ac:dyDescent="0.25">
      <c r="H366">
        <f ca="1">ROUND(NORMINV(RAND(),SIMULATION!$G$16,SIMULATION!$C$16),0)</f>
        <v>79</v>
      </c>
      <c r="I366">
        <f ca="1">ROUND(NORMINV(RAND(),SIMULATION!$G$20,SIMULATION!$C$20),0)</f>
        <v>75</v>
      </c>
      <c r="J366" t="str">
        <f t="shared" ca="1" si="12"/>
        <v>Away</v>
      </c>
      <c r="K366" t="str">
        <f ca="1">IF(H366+SIMULATION!$E$16&gt;NEUTRAL!I366,"W","L")</f>
        <v>W</v>
      </c>
      <c r="L366" t="str">
        <f ca="1">IF(I366+SIMULATION!$E$20&gt;NEUTRAL!H366,"W","L")</f>
        <v>L</v>
      </c>
      <c r="M366">
        <f t="shared" ca="1" si="13"/>
        <v>154</v>
      </c>
      <c r="N366" t="str">
        <f ca="1">IF((H366+I366)&gt;SIMULATION!$F$16,"Over","Under")</f>
        <v>Over</v>
      </c>
    </row>
    <row r="367" spans="8:14" x14ac:dyDescent="0.25">
      <c r="H367">
        <f ca="1">ROUND(NORMINV(RAND(),SIMULATION!$G$16,SIMULATION!$C$16),0)</f>
        <v>80</v>
      </c>
      <c r="I367">
        <f ca="1">ROUND(NORMINV(RAND(),SIMULATION!$G$20,SIMULATION!$C$20),0)</f>
        <v>59</v>
      </c>
      <c r="J367" t="str">
        <f t="shared" ca="1" si="12"/>
        <v>Away</v>
      </c>
      <c r="K367" t="str">
        <f ca="1">IF(H367+SIMULATION!$E$16&gt;NEUTRAL!I367,"W","L")</f>
        <v>W</v>
      </c>
      <c r="L367" t="str">
        <f ca="1">IF(I367+SIMULATION!$E$20&gt;NEUTRAL!H367,"W","L")</f>
        <v>L</v>
      </c>
      <c r="M367">
        <f t="shared" ca="1" si="13"/>
        <v>139</v>
      </c>
      <c r="N367" t="str">
        <f ca="1">IF((H367+I367)&gt;SIMULATION!$F$16,"Over","Under")</f>
        <v>Under</v>
      </c>
    </row>
    <row r="368" spans="8:14" x14ac:dyDescent="0.25">
      <c r="H368">
        <f ca="1">ROUND(NORMINV(RAND(),SIMULATION!$G$16,SIMULATION!$C$16),0)</f>
        <v>70</v>
      </c>
      <c r="I368">
        <f ca="1">ROUND(NORMINV(RAND(),SIMULATION!$G$20,SIMULATION!$C$20),0)</f>
        <v>81</v>
      </c>
      <c r="J368" t="str">
        <f t="shared" ca="1" si="12"/>
        <v>Home</v>
      </c>
      <c r="K368" t="str">
        <f ca="1">IF(H368+SIMULATION!$E$16&gt;NEUTRAL!I368,"W","L")</f>
        <v>L</v>
      </c>
      <c r="L368" t="str">
        <f ca="1">IF(I368+SIMULATION!$E$20&gt;NEUTRAL!H368,"W","L")</f>
        <v>W</v>
      </c>
      <c r="M368">
        <f t="shared" ca="1" si="13"/>
        <v>151</v>
      </c>
      <c r="N368" t="str">
        <f ca="1">IF((H368+I368)&gt;SIMULATION!$F$16,"Over","Under")</f>
        <v>Under</v>
      </c>
    </row>
    <row r="369" spans="8:14" x14ac:dyDescent="0.25">
      <c r="H369">
        <f ca="1">ROUND(NORMINV(RAND(),SIMULATION!$G$16,SIMULATION!$C$16),0)</f>
        <v>56</v>
      </c>
      <c r="I369">
        <f ca="1">ROUND(NORMINV(RAND(),SIMULATION!$G$20,SIMULATION!$C$20),0)</f>
        <v>63</v>
      </c>
      <c r="J369" t="str">
        <f t="shared" ca="1" si="12"/>
        <v>Home</v>
      </c>
      <c r="K369" t="str">
        <f ca="1">IF(H369+SIMULATION!$E$16&gt;NEUTRAL!I369,"W","L")</f>
        <v>L</v>
      </c>
      <c r="L369" t="str">
        <f ca="1">IF(I369+SIMULATION!$E$20&gt;NEUTRAL!H369,"W","L")</f>
        <v>W</v>
      </c>
      <c r="M369">
        <f t="shared" ca="1" si="13"/>
        <v>119</v>
      </c>
      <c r="N369" t="str">
        <f ca="1">IF((H369+I369)&gt;SIMULATION!$F$16,"Over","Under")</f>
        <v>Under</v>
      </c>
    </row>
    <row r="370" spans="8:14" x14ac:dyDescent="0.25">
      <c r="H370">
        <f ca="1">ROUND(NORMINV(RAND(),SIMULATION!$G$16,SIMULATION!$C$16),0)</f>
        <v>75</v>
      </c>
      <c r="I370">
        <f ca="1">ROUND(NORMINV(RAND(),SIMULATION!$G$20,SIMULATION!$C$20),0)</f>
        <v>70</v>
      </c>
      <c r="J370" t="str">
        <f t="shared" ca="1" si="12"/>
        <v>Away</v>
      </c>
      <c r="K370" t="str">
        <f ca="1">IF(H370+SIMULATION!$E$16&gt;NEUTRAL!I370,"W","L")</f>
        <v>W</v>
      </c>
      <c r="L370" t="str">
        <f ca="1">IF(I370+SIMULATION!$E$20&gt;NEUTRAL!H370,"W","L")</f>
        <v>L</v>
      </c>
      <c r="M370">
        <f t="shared" ca="1" si="13"/>
        <v>145</v>
      </c>
      <c r="N370" t="str">
        <f ca="1">IF((H370+I370)&gt;SIMULATION!$F$16,"Over","Under")</f>
        <v>Under</v>
      </c>
    </row>
    <row r="371" spans="8:14" x14ac:dyDescent="0.25">
      <c r="H371">
        <f ca="1">ROUND(NORMINV(RAND(),SIMULATION!$G$16,SIMULATION!$C$16),0)</f>
        <v>60</v>
      </c>
      <c r="I371">
        <f ca="1">ROUND(NORMINV(RAND(),SIMULATION!$G$20,SIMULATION!$C$20),0)</f>
        <v>69</v>
      </c>
      <c r="J371" t="str">
        <f t="shared" ca="1" si="12"/>
        <v>Home</v>
      </c>
      <c r="K371" t="str">
        <f ca="1">IF(H371+SIMULATION!$E$16&gt;NEUTRAL!I371,"W","L")</f>
        <v>L</v>
      </c>
      <c r="L371" t="str">
        <f ca="1">IF(I371+SIMULATION!$E$20&gt;NEUTRAL!H371,"W","L")</f>
        <v>W</v>
      </c>
      <c r="M371">
        <f t="shared" ca="1" si="13"/>
        <v>129</v>
      </c>
      <c r="N371" t="str">
        <f ca="1">IF((H371+I371)&gt;SIMULATION!$F$16,"Over","Under")</f>
        <v>Under</v>
      </c>
    </row>
    <row r="372" spans="8:14" x14ac:dyDescent="0.25">
      <c r="H372">
        <f ca="1">ROUND(NORMINV(RAND(),SIMULATION!$G$16,SIMULATION!$C$16),0)</f>
        <v>73</v>
      </c>
      <c r="I372">
        <f ca="1">ROUND(NORMINV(RAND(),SIMULATION!$G$20,SIMULATION!$C$20),0)</f>
        <v>77</v>
      </c>
      <c r="J372" t="str">
        <f t="shared" ca="1" si="12"/>
        <v>Home</v>
      </c>
      <c r="K372" t="str">
        <f ca="1">IF(H372+SIMULATION!$E$16&gt;NEUTRAL!I372,"W","L")</f>
        <v>W</v>
      </c>
      <c r="L372" t="str">
        <f ca="1">IF(I372+SIMULATION!$E$20&gt;NEUTRAL!H372,"W","L")</f>
        <v>L</v>
      </c>
      <c r="M372">
        <f t="shared" ca="1" si="13"/>
        <v>150</v>
      </c>
      <c r="N372" t="str">
        <f ca="1">IF((H372+I372)&gt;SIMULATION!$F$16,"Over","Under")</f>
        <v>Under</v>
      </c>
    </row>
    <row r="373" spans="8:14" x14ac:dyDescent="0.25">
      <c r="H373">
        <f ca="1">ROUND(NORMINV(RAND(),SIMULATION!$G$16,SIMULATION!$C$16),0)</f>
        <v>61</v>
      </c>
      <c r="I373">
        <f ca="1">ROUND(NORMINV(RAND(),SIMULATION!$G$20,SIMULATION!$C$20),0)</f>
        <v>70</v>
      </c>
      <c r="J373" t="str">
        <f t="shared" ca="1" si="12"/>
        <v>Home</v>
      </c>
      <c r="K373" t="str">
        <f ca="1">IF(H373+SIMULATION!$E$16&gt;NEUTRAL!I373,"W","L")</f>
        <v>L</v>
      </c>
      <c r="L373" t="str">
        <f ca="1">IF(I373+SIMULATION!$E$20&gt;NEUTRAL!H373,"W","L")</f>
        <v>W</v>
      </c>
      <c r="M373">
        <f t="shared" ca="1" si="13"/>
        <v>131</v>
      </c>
      <c r="N373" t="str">
        <f ca="1">IF((H373+I373)&gt;SIMULATION!$F$16,"Over","Under")</f>
        <v>Under</v>
      </c>
    </row>
    <row r="374" spans="8:14" x14ac:dyDescent="0.25">
      <c r="H374">
        <f ca="1">ROUND(NORMINV(RAND(),SIMULATION!$G$16,SIMULATION!$C$16),0)</f>
        <v>80</v>
      </c>
      <c r="I374">
        <f ca="1">ROUND(NORMINV(RAND(),SIMULATION!$G$20,SIMULATION!$C$20),0)</f>
        <v>84</v>
      </c>
      <c r="J374" t="str">
        <f t="shared" ca="1" si="12"/>
        <v>Home</v>
      </c>
      <c r="K374" t="str">
        <f ca="1">IF(H374+SIMULATION!$E$16&gt;NEUTRAL!I374,"W","L")</f>
        <v>W</v>
      </c>
      <c r="L374" t="str">
        <f ca="1">IF(I374+SIMULATION!$E$20&gt;NEUTRAL!H374,"W","L")</f>
        <v>L</v>
      </c>
      <c r="M374">
        <f t="shared" ca="1" si="13"/>
        <v>164</v>
      </c>
      <c r="N374" t="str">
        <f ca="1">IF((H374+I374)&gt;SIMULATION!$F$16,"Over","Under")</f>
        <v>Over</v>
      </c>
    </row>
    <row r="375" spans="8:14" x14ac:dyDescent="0.25">
      <c r="H375">
        <f ca="1">ROUND(NORMINV(RAND(),SIMULATION!$G$16,SIMULATION!$C$16),0)</f>
        <v>82</v>
      </c>
      <c r="I375">
        <f ca="1">ROUND(NORMINV(RAND(),SIMULATION!$G$20,SIMULATION!$C$20),0)</f>
        <v>89</v>
      </c>
      <c r="J375" t="str">
        <f t="shared" ca="1" si="12"/>
        <v>Home</v>
      </c>
      <c r="K375" t="str">
        <f ca="1">IF(H375+SIMULATION!$E$16&gt;NEUTRAL!I375,"W","L")</f>
        <v>L</v>
      </c>
      <c r="L375" t="str">
        <f ca="1">IF(I375+SIMULATION!$E$20&gt;NEUTRAL!H375,"W","L")</f>
        <v>W</v>
      </c>
      <c r="M375">
        <f t="shared" ca="1" si="13"/>
        <v>171</v>
      </c>
      <c r="N375" t="str">
        <f ca="1">IF((H375+I375)&gt;SIMULATION!$F$16,"Over","Under")</f>
        <v>Over</v>
      </c>
    </row>
    <row r="376" spans="8:14" x14ac:dyDescent="0.25">
      <c r="H376">
        <f ca="1">ROUND(NORMINV(RAND(),SIMULATION!$G$16,SIMULATION!$C$16),0)</f>
        <v>76</v>
      </c>
      <c r="I376">
        <f ca="1">ROUND(NORMINV(RAND(),SIMULATION!$G$20,SIMULATION!$C$20),0)</f>
        <v>63</v>
      </c>
      <c r="J376" t="str">
        <f t="shared" ca="1" si="12"/>
        <v>Away</v>
      </c>
      <c r="K376" t="str">
        <f ca="1">IF(H376+SIMULATION!$E$16&gt;NEUTRAL!I376,"W","L")</f>
        <v>W</v>
      </c>
      <c r="L376" t="str">
        <f ca="1">IF(I376+SIMULATION!$E$20&gt;NEUTRAL!H376,"W","L")</f>
        <v>L</v>
      </c>
      <c r="M376">
        <f t="shared" ca="1" si="13"/>
        <v>139</v>
      </c>
      <c r="N376" t="str">
        <f ca="1">IF((H376+I376)&gt;SIMULATION!$F$16,"Over","Under")</f>
        <v>Under</v>
      </c>
    </row>
    <row r="377" spans="8:14" x14ac:dyDescent="0.25">
      <c r="H377">
        <f ca="1">ROUND(NORMINV(RAND(),SIMULATION!$G$16,SIMULATION!$C$16),0)</f>
        <v>69</v>
      </c>
      <c r="I377">
        <f ca="1">ROUND(NORMINV(RAND(),SIMULATION!$G$20,SIMULATION!$C$20),0)</f>
        <v>80</v>
      </c>
      <c r="J377" t="str">
        <f t="shared" ca="1" si="12"/>
        <v>Home</v>
      </c>
      <c r="K377" t="str">
        <f ca="1">IF(H377+SIMULATION!$E$16&gt;NEUTRAL!I377,"W","L")</f>
        <v>L</v>
      </c>
      <c r="L377" t="str">
        <f ca="1">IF(I377+SIMULATION!$E$20&gt;NEUTRAL!H377,"W","L")</f>
        <v>W</v>
      </c>
      <c r="M377">
        <f t="shared" ca="1" si="13"/>
        <v>149</v>
      </c>
      <c r="N377" t="str">
        <f ca="1">IF((H377+I377)&gt;SIMULATION!$F$16,"Over","Under")</f>
        <v>Under</v>
      </c>
    </row>
    <row r="378" spans="8:14" x14ac:dyDescent="0.25">
      <c r="H378">
        <f ca="1">ROUND(NORMINV(RAND(),SIMULATION!$G$16,SIMULATION!$C$16),0)</f>
        <v>61</v>
      </c>
      <c r="I378">
        <f ca="1">ROUND(NORMINV(RAND(),SIMULATION!$G$20,SIMULATION!$C$20),0)</f>
        <v>78</v>
      </c>
      <c r="J378" t="str">
        <f t="shared" ca="1" si="12"/>
        <v>Home</v>
      </c>
      <c r="K378" t="str">
        <f ca="1">IF(H378+SIMULATION!$E$16&gt;NEUTRAL!I378,"W","L")</f>
        <v>L</v>
      </c>
      <c r="L378" t="str">
        <f ca="1">IF(I378+SIMULATION!$E$20&gt;NEUTRAL!H378,"W","L")</f>
        <v>W</v>
      </c>
      <c r="M378">
        <f t="shared" ca="1" si="13"/>
        <v>139</v>
      </c>
      <c r="N378" t="str">
        <f ca="1">IF((H378+I378)&gt;SIMULATION!$F$16,"Over","Under")</f>
        <v>Under</v>
      </c>
    </row>
    <row r="379" spans="8:14" x14ac:dyDescent="0.25">
      <c r="H379">
        <f ca="1">ROUND(NORMINV(RAND(),SIMULATION!$G$16,SIMULATION!$C$16),0)</f>
        <v>95</v>
      </c>
      <c r="I379">
        <f ca="1">ROUND(NORMINV(RAND(),SIMULATION!$G$20,SIMULATION!$C$20),0)</f>
        <v>59</v>
      </c>
      <c r="J379" t="str">
        <f t="shared" ca="1" si="12"/>
        <v>Away</v>
      </c>
      <c r="K379" t="str">
        <f ca="1">IF(H379+SIMULATION!$E$16&gt;NEUTRAL!I379,"W","L")</f>
        <v>W</v>
      </c>
      <c r="L379" t="str">
        <f ca="1">IF(I379+SIMULATION!$E$20&gt;NEUTRAL!H379,"W","L")</f>
        <v>L</v>
      </c>
      <c r="M379">
        <f t="shared" ca="1" si="13"/>
        <v>154</v>
      </c>
      <c r="N379" t="str">
        <f ca="1">IF((H379+I379)&gt;SIMULATION!$F$16,"Over","Under")</f>
        <v>Over</v>
      </c>
    </row>
    <row r="380" spans="8:14" x14ac:dyDescent="0.25">
      <c r="H380">
        <f ca="1">ROUND(NORMINV(RAND(),SIMULATION!$G$16,SIMULATION!$C$16),0)</f>
        <v>71</v>
      </c>
      <c r="I380">
        <f ca="1">ROUND(NORMINV(RAND(),SIMULATION!$G$20,SIMULATION!$C$20),0)</f>
        <v>83</v>
      </c>
      <c r="J380" t="str">
        <f t="shared" ca="1" si="12"/>
        <v>Home</v>
      </c>
      <c r="K380" t="str">
        <f ca="1">IF(H380+SIMULATION!$E$16&gt;NEUTRAL!I380,"W","L")</f>
        <v>L</v>
      </c>
      <c r="L380" t="str">
        <f ca="1">IF(I380+SIMULATION!$E$20&gt;NEUTRAL!H380,"W","L")</f>
        <v>W</v>
      </c>
      <c r="M380">
        <f t="shared" ca="1" si="13"/>
        <v>154</v>
      </c>
      <c r="N380" t="str">
        <f ca="1">IF((H380+I380)&gt;SIMULATION!$F$16,"Over","Under")</f>
        <v>Over</v>
      </c>
    </row>
    <row r="381" spans="8:14" x14ac:dyDescent="0.25">
      <c r="H381">
        <f ca="1">ROUND(NORMINV(RAND(),SIMULATION!$G$16,SIMULATION!$C$16),0)</f>
        <v>92</v>
      </c>
      <c r="I381">
        <f ca="1">ROUND(NORMINV(RAND(),SIMULATION!$G$20,SIMULATION!$C$20),0)</f>
        <v>79</v>
      </c>
      <c r="J381" t="str">
        <f t="shared" ca="1" si="12"/>
        <v>Away</v>
      </c>
      <c r="K381" t="str">
        <f ca="1">IF(H381+SIMULATION!$E$16&gt;NEUTRAL!I381,"W","L")</f>
        <v>W</v>
      </c>
      <c r="L381" t="str">
        <f ca="1">IF(I381+SIMULATION!$E$20&gt;NEUTRAL!H381,"W","L")</f>
        <v>L</v>
      </c>
      <c r="M381">
        <f t="shared" ca="1" si="13"/>
        <v>171</v>
      </c>
      <c r="N381" t="str">
        <f ca="1">IF((H381+I381)&gt;SIMULATION!$F$16,"Over","Under")</f>
        <v>Over</v>
      </c>
    </row>
    <row r="382" spans="8:14" x14ac:dyDescent="0.25">
      <c r="H382">
        <f ca="1">ROUND(NORMINV(RAND(),SIMULATION!$G$16,SIMULATION!$C$16),0)</f>
        <v>76</v>
      </c>
      <c r="I382">
        <f ca="1">ROUND(NORMINV(RAND(),SIMULATION!$G$20,SIMULATION!$C$20),0)</f>
        <v>75</v>
      </c>
      <c r="J382" t="str">
        <f t="shared" ca="1" si="12"/>
        <v>Away</v>
      </c>
      <c r="K382" t="str">
        <f ca="1">IF(H382+SIMULATION!$E$16&gt;NEUTRAL!I382,"W","L")</f>
        <v>W</v>
      </c>
      <c r="L382" t="str">
        <f ca="1">IF(I382+SIMULATION!$E$20&gt;NEUTRAL!H382,"W","L")</f>
        <v>L</v>
      </c>
      <c r="M382">
        <f t="shared" ca="1" si="13"/>
        <v>151</v>
      </c>
      <c r="N382" t="str">
        <f ca="1">IF((H382+I382)&gt;SIMULATION!$F$16,"Over","Under")</f>
        <v>Under</v>
      </c>
    </row>
    <row r="383" spans="8:14" x14ac:dyDescent="0.25">
      <c r="H383">
        <f ca="1">ROUND(NORMINV(RAND(),SIMULATION!$G$16,SIMULATION!$C$16),0)</f>
        <v>72</v>
      </c>
      <c r="I383">
        <f ca="1">ROUND(NORMINV(RAND(),SIMULATION!$G$20,SIMULATION!$C$20),0)</f>
        <v>81</v>
      </c>
      <c r="J383" t="str">
        <f t="shared" ca="1" si="12"/>
        <v>Home</v>
      </c>
      <c r="K383" t="str">
        <f ca="1">IF(H383+SIMULATION!$E$16&gt;NEUTRAL!I383,"W","L")</f>
        <v>L</v>
      </c>
      <c r="L383" t="str">
        <f ca="1">IF(I383+SIMULATION!$E$20&gt;NEUTRAL!H383,"W","L")</f>
        <v>W</v>
      </c>
      <c r="M383">
        <f t="shared" ca="1" si="13"/>
        <v>153</v>
      </c>
      <c r="N383" t="str">
        <f ca="1">IF((H383+I383)&gt;SIMULATION!$F$16,"Over","Under")</f>
        <v>Over</v>
      </c>
    </row>
    <row r="384" spans="8:14" x14ac:dyDescent="0.25">
      <c r="H384">
        <f ca="1">ROUND(NORMINV(RAND(),SIMULATION!$G$16,SIMULATION!$C$16),0)</f>
        <v>66</v>
      </c>
      <c r="I384">
        <f ca="1">ROUND(NORMINV(RAND(),SIMULATION!$G$20,SIMULATION!$C$20),0)</f>
        <v>76</v>
      </c>
      <c r="J384" t="str">
        <f t="shared" ca="1" si="12"/>
        <v>Home</v>
      </c>
      <c r="K384" t="str">
        <f ca="1">IF(H384+SIMULATION!$E$16&gt;NEUTRAL!I384,"W","L")</f>
        <v>L</v>
      </c>
      <c r="L384" t="str">
        <f ca="1">IF(I384+SIMULATION!$E$20&gt;NEUTRAL!H384,"W","L")</f>
        <v>W</v>
      </c>
      <c r="M384">
        <f t="shared" ca="1" si="13"/>
        <v>142</v>
      </c>
      <c r="N384" t="str">
        <f ca="1">IF((H384+I384)&gt;SIMULATION!$F$16,"Over","Under")</f>
        <v>Under</v>
      </c>
    </row>
    <row r="385" spans="8:14" x14ac:dyDescent="0.25">
      <c r="H385">
        <f ca="1">ROUND(NORMINV(RAND(),SIMULATION!$G$16,SIMULATION!$C$16),0)</f>
        <v>65</v>
      </c>
      <c r="I385">
        <f ca="1">ROUND(NORMINV(RAND(),SIMULATION!$G$20,SIMULATION!$C$20),0)</f>
        <v>87</v>
      </c>
      <c r="J385" t="str">
        <f t="shared" ca="1" si="12"/>
        <v>Home</v>
      </c>
      <c r="K385" t="str">
        <f ca="1">IF(H385+SIMULATION!$E$16&gt;NEUTRAL!I385,"W","L")</f>
        <v>L</v>
      </c>
      <c r="L385" t="str">
        <f ca="1">IF(I385+SIMULATION!$E$20&gt;NEUTRAL!H385,"W","L")</f>
        <v>W</v>
      </c>
      <c r="M385">
        <f t="shared" ca="1" si="13"/>
        <v>152</v>
      </c>
      <c r="N385" t="str">
        <f ca="1">IF((H385+I385)&gt;SIMULATION!$F$16,"Over","Under")</f>
        <v>Over</v>
      </c>
    </row>
    <row r="386" spans="8:14" x14ac:dyDescent="0.25">
      <c r="H386">
        <f ca="1">ROUND(NORMINV(RAND(),SIMULATION!$G$16,SIMULATION!$C$16),0)</f>
        <v>84</v>
      </c>
      <c r="I386">
        <f ca="1">ROUND(NORMINV(RAND(),SIMULATION!$G$20,SIMULATION!$C$20),0)</f>
        <v>74</v>
      </c>
      <c r="J386" t="str">
        <f t="shared" ca="1" si="12"/>
        <v>Away</v>
      </c>
      <c r="K386" t="str">
        <f ca="1">IF(H386+SIMULATION!$E$16&gt;NEUTRAL!I386,"W","L")</f>
        <v>W</v>
      </c>
      <c r="L386" t="str">
        <f ca="1">IF(I386+SIMULATION!$E$20&gt;NEUTRAL!H386,"W","L")</f>
        <v>L</v>
      </c>
      <c r="M386">
        <f t="shared" ca="1" si="13"/>
        <v>158</v>
      </c>
      <c r="N386" t="str">
        <f ca="1">IF((H386+I386)&gt;SIMULATION!$F$16,"Over","Under")</f>
        <v>Over</v>
      </c>
    </row>
    <row r="387" spans="8:14" x14ac:dyDescent="0.25">
      <c r="H387">
        <f ca="1">ROUND(NORMINV(RAND(),SIMULATION!$G$16,SIMULATION!$C$16),0)</f>
        <v>69</v>
      </c>
      <c r="I387">
        <f ca="1">ROUND(NORMINV(RAND(),SIMULATION!$G$20,SIMULATION!$C$20),0)</f>
        <v>70</v>
      </c>
      <c r="J387" t="str">
        <f t="shared" ca="1" si="12"/>
        <v>Home</v>
      </c>
      <c r="K387" t="str">
        <f ca="1">IF(H387+SIMULATION!$E$16&gt;NEUTRAL!I387,"W","L")</f>
        <v>W</v>
      </c>
      <c r="L387" t="str">
        <f ca="1">IF(I387+SIMULATION!$E$20&gt;NEUTRAL!H387,"W","L")</f>
        <v>L</v>
      </c>
      <c r="M387">
        <f t="shared" ca="1" si="13"/>
        <v>139</v>
      </c>
      <c r="N387" t="str">
        <f ca="1">IF((H387+I387)&gt;SIMULATION!$F$16,"Over","Under")</f>
        <v>Under</v>
      </c>
    </row>
    <row r="388" spans="8:14" x14ac:dyDescent="0.25">
      <c r="H388">
        <f ca="1">ROUND(NORMINV(RAND(),SIMULATION!$G$16,SIMULATION!$C$16),0)</f>
        <v>81</v>
      </c>
      <c r="I388">
        <f ca="1">ROUND(NORMINV(RAND(),SIMULATION!$G$20,SIMULATION!$C$20),0)</f>
        <v>96</v>
      </c>
      <c r="J388" t="str">
        <f t="shared" ca="1" si="12"/>
        <v>Home</v>
      </c>
      <c r="K388" t="str">
        <f ca="1">IF(H388+SIMULATION!$E$16&gt;NEUTRAL!I388,"W","L")</f>
        <v>L</v>
      </c>
      <c r="L388" t="str">
        <f ca="1">IF(I388+SIMULATION!$E$20&gt;NEUTRAL!H388,"W","L")</f>
        <v>W</v>
      </c>
      <c r="M388">
        <f t="shared" ca="1" si="13"/>
        <v>177</v>
      </c>
      <c r="N388" t="str">
        <f ca="1">IF((H388+I388)&gt;SIMULATION!$F$16,"Over","Under")</f>
        <v>Over</v>
      </c>
    </row>
    <row r="389" spans="8:14" x14ac:dyDescent="0.25">
      <c r="H389">
        <f ca="1">ROUND(NORMINV(RAND(),SIMULATION!$G$16,SIMULATION!$C$16),0)</f>
        <v>68</v>
      </c>
      <c r="I389">
        <f ca="1">ROUND(NORMINV(RAND(),SIMULATION!$G$20,SIMULATION!$C$20),0)</f>
        <v>76</v>
      </c>
      <c r="J389" t="str">
        <f t="shared" ca="1" si="12"/>
        <v>Home</v>
      </c>
      <c r="K389" t="str">
        <f ca="1">IF(H389+SIMULATION!$E$16&gt;NEUTRAL!I389,"W","L")</f>
        <v>L</v>
      </c>
      <c r="L389" t="str">
        <f ca="1">IF(I389+SIMULATION!$E$20&gt;NEUTRAL!H389,"W","L")</f>
        <v>W</v>
      </c>
      <c r="M389">
        <f t="shared" ca="1" si="13"/>
        <v>144</v>
      </c>
      <c r="N389" t="str">
        <f ca="1">IF((H389+I389)&gt;SIMULATION!$F$16,"Over","Under")</f>
        <v>Under</v>
      </c>
    </row>
    <row r="390" spans="8:14" x14ac:dyDescent="0.25">
      <c r="H390">
        <f ca="1">ROUND(NORMINV(RAND(),SIMULATION!$G$16,SIMULATION!$C$16),0)</f>
        <v>69</v>
      </c>
      <c r="I390">
        <f ca="1">ROUND(NORMINV(RAND(),SIMULATION!$G$20,SIMULATION!$C$20),0)</f>
        <v>71</v>
      </c>
      <c r="J390" t="str">
        <f t="shared" ca="1" si="12"/>
        <v>Home</v>
      </c>
      <c r="K390" t="str">
        <f ca="1">IF(H390+SIMULATION!$E$16&gt;NEUTRAL!I390,"W","L")</f>
        <v>W</v>
      </c>
      <c r="L390" t="str">
        <f ca="1">IF(I390+SIMULATION!$E$20&gt;NEUTRAL!H390,"W","L")</f>
        <v>L</v>
      </c>
      <c r="M390">
        <f t="shared" ca="1" si="13"/>
        <v>140</v>
      </c>
      <c r="N390" t="str">
        <f ca="1">IF((H390+I390)&gt;SIMULATION!$F$16,"Over","Under")</f>
        <v>Under</v>
      </c>
    </row>
    <row r="391" spans="8:14" x14ac:dyDescent="0.25">
      <c r="H391">
        <f ca="1">ROUND(NORMINV(RAND(),SIMULATION!$G$16,SIMULATION!$C$16),0)</f>
        <v>73</v>
      </c>
      <c r="I391">
        <f ca="1">ROUND(NORMINV(RAND(),SIMULATION!$G$20,SIMULATION!$C$20),0)</f>
        <v>84</v>
      </c>
      <c r="J391" t="str">
        <f t="shared" ca="1" si="12"/>
        <v>Home</v>
      </c>
      <c r="K391" t="str">
        <f ca="1">IF(H391+SIMULATION!$E$16&gt;NEUTRAL!I391,"W","L")</f>
        <v>L</v>
      </c>
      <c r="L391" t="str">
        <f ca="1">IF(I391+SIMULATION!$E$20&gt;NEUTRAL!H391,"W","L")</f>
        <v>W</v>
      </c>
      <c r="M391">
        <f t="shared" ca="1" si="13"/>
        <v>157</v>
      </c>
      <c r="N391" t="str">
        <f ca="1">IF((H391+I391)&gt;SIMULATION!$F$16,"Over","Under")</f>
        <v>Over</v>
      </c>
    </row>
    <row r="392" spans="8:14" x14ac:dyDescent="0.25">
      <c r="H392">
        <f ca="1">ROUND(NORMINV(RAND(),SIMULATION!$G$16,SIMULATION!$C$16),0)</f>
        <v>77</v>
      </c>
      <c r="I392">
        <f ca="1">ROUND(NORMINV(RAND(),SIMULATION!$G$20,SIMULATION!$C$20),0)</f>
        <v>79</v>
      </c>
      <c r="J392" t="str">
        <f t="shared" ca="1" si="12"/>
        <v>Home</v>
      </c>
      <c r="K392" t="str">
        <f ca="1">IF(H392+SIMULATION!$E$16&gt;NEUTRAL!I392,"W","L")</f>
        <v>W</v>
      </c>
      <c r="L392" t="str">
        <f ca="1">IF(I392+SIMULATION!$E$20&gt;NEUTRAL!H392,"W","L")</f>
        <v>L</v>
      </c>
      <c r="M392">
        <f t="shared" ca="1" si="13"/>
        <v>156</v>
      </c>
      <c r="N392" t="str">
        <f ca="1">IF((H392+I392)&gt;SIMULATION!$F$16,"Over","Under")</f>
        <v>Over</v>
      </c>
    </row>
    <row r="393" spans="8:14" x14ac:dyDescent="0.25">
      <c r="H393">
        <f ca="1">ROUND(NORMINV(RAND(),SIMULATION!$G$16,SIMULATION!$C$16),0)</f>
        <v>82</v>
      </c>
      <c r="I393">
        <f ca="1">ROUND(NORMINV(RAND(),SIMULATION!$G$20,SIMULATION!$C$20),0)</f>
        <v>74</v>
      </c>
      <c r="J393" t="str">
        <f t="shared" ca="1" si="12"/>
        <v>Away</v>
      </c>
      <c r="K393" t="str">
        <f ca="1">IF(H393+SIMULATION!$E$16&gt;NEUTRAL!I393,"W","L")</f>
        <v>W</v>
      </c>
      <c r="L393" t="str">
        <f ca="1">IF(I393+SIMULATION!$E$20&gt;NEUTRAL!H393,"W","L")</f>
        <v>L</v>
      </c>
      <c r="M393">
        <f t="shared" ca="1" si="13"/>
        <v>156</v>
      </c>
      <c r="N393" t="str">
        <f ca="1">IF((H393+I393)&gt;SIMULATION!$F$16,"Over","Under")</f>
        <v>Over</v>
      </c>
    </row>
    <row r="394" spans="8:14" x14ac:dyDescent="0.25">
      <c r="H394">
        <f ca="1">ROUND(NORMINV(RAND(),SIMULATION!$G$16,SIMULATION!$C$16),0)</f>
        <v>85</v>
      </c>
      <c r="I394">
        <f ca="1">ROUND(NORMINV(RAND(),SIMULATION!$G$20,SIMULATION!$C$20),0)</f>
        <v>85</v>
      </c>
      <c r="J394" t="str">
        <f t="shared" ca="1" si="12"/>
        <v>OT</v>
      </c>
      <c r="K394" t="str">
        <f ca="1">IF(H394+SIMULATION!$E$16&gt;NEUTRAL!I394,"W","L")</f>
        <v>W</v>
      </c>
      <c r="L394" t="str">
        <f ca="1">IF(I394+SIMULATION!$E$20&gt;NEUTRAL!H394,"W","L")</f>
        <v>L</v>
      </c>
      <c r="M394">
        <f t="shared" ca="1" si="13"/>
        <v>170</v>
      </c>
      <c r="N394" t="str">
        <f ca="1">IF((H394+I394)&gt;SIMULATION!$F$16,"Over","Under")</f>
        <v>Over</v>
      </c>
    </row>
    <row r="395" spans="8:14" x14ac:dyDescent="0.25">
      <c r="H395">
        <f ca="1">ROUND(NORMINV(RAND(),SIMULATION!$G$16,SIMULATION!$C$16),0)</f>
        <v>78</v>
      </c>
      <c r="I395">
        <f ca="1">ROUND(NORMINV(RAND(),SIMULATION!$G$20,SIMULATION!$C$20),0)</f>
        <v>75</v>
      </c>
      <c r="J395" t="str">
        <f t="shared" ca="1" si="12"/>
        <v>Away</v>
      </c>
      <c r="K395" t="str">
        <f ca="1">IF(H395+SIMULATION!$E$16&gt;NEUTRAL!I395,"W","L")</f>
        <v>W</v>
      </c>
      <c r="L395" t="str">
        <f ca="1">IF(I395+SIMULATION!$E$20&gt;NEUTRAL!H395,"W","L")</f>
        <v>L</v>
      </c>
      <c r="M395">
        <f t="shared" ca="1" si="13"/>
        <v>153</v>
      </c>
      <c r="N395" t="str">
        <f ca="1">IF((H395+I395)&gt;SIMULATION!$F$16,"Over","Under")</f>
        <v>Over</v>
      </c>
    </row>
    <row r="396" spans="8:14" x14ac:dyDescent="0.25">
      <c r="H396">
        <f ca="1">ROUND(NORMINV(RAND(),SIMULATION!$G$16,SIMULATION!$C$16),0)</f>
        <v>87</v>
      </c>
      <c r="I396">
        <f ca="1">ROUND(NORMINV(RAND(),SIMULATION!$G$20,SIMULATION!$C$20),0)</f>
        <v>72</v>
      </c>
      <c r="J396" t="str">
        <f t="shared" ca="1" si="12"/>
        <v>Away</v>
      </c>
      <c r="K396" t="str">
        <f ca="1">IF(H396+SIMULATION!$E$16&gt;NEUTRAL!I396,"W","L")</f>
        <v>W</v>
      </c>
      <c r="L396" t="str">
        <f ca="1">IF(I396+SIMULATION!$E$20&gt;NEUTRAL!H396,"W","L")</f>
        <v>L</v>
      </c>
      <c r="M396">
        <f t="shared" ca="1" si="13"/>
        <v>159</v>
      </c>
      <c r="N396" t="str">
        <f ca="1">IF((H396+I396)&gt;SIMULATION!$F$16,"Over","Under")</f>
        <v>Over</v>
      </c>
    </row>
    <row r="397" spans="8:14" x14ac:dyDescent="0.25">
      <c r="H397">
        <f ca="1">ROUND(NORMINV(RAND(),SIMULATION!$G$16,SIMULATION!$C$16),0)</f>
        <v>69</v>
      </c>
      <c r="I397">
        <f ca="1">ROUND(NORMINV(RAND(),SIMULATION!$G$20,SIMULATION!$C$20),0)</f>
        <v>78</v>
      </c>
      <c r="J397" t="str">
        <f t="shared" ca="1" si="12"/>
        <v>Home</v>
      </c>
      <c r="K397" t="str">
        <f ca="1">IF(H397+SIMULATION!$E$16&gt;NEUTRAL!I397,"W","L")</f>
        <v>L</v>
      </c>
      <c r="L397" t="str">
        <f ca="1">IF(I397+SIMULATION!$E$20&gt;NEUTRAL!H397,"W","L")</f>
        <v>W</v>
      </c>
      <c r="M397">
        <f t="shared" ca="1" si="13"/>
        <v>147</v>
      </c>
      <c r="N397" t="str">
        <f ca="1">IF((H397+I397)&gt;SIMULATION!$F$16,"Over","Under")</f>
        <v>Under</v>
      </c>
    </row>
    <row r="398" spans="8:14" x14ac:dyDescent="0.25">
      <c r="H398">
        <f ca="1">ROUND(NORMINV(RAND(),SIMULATION!$G$16,SIMULATION!$C$16),0)</f>
        <v>62</v>
      </c>
      <c r="I398">
        <f ca="1">ROUND(NORMINV(RAND(),SIMULATION!$G$20,SIMULATION!$C$20),0)</f>
        <v>70</v>
      </c>
      <c r="J398" t="str">
        <f t="shared" ca="1" si="12"/>
        <v>Home</v>
      </c>
      <c r="K398" t="str">
        <f ca="1">IF(H398+SIMULATION!$E$16&gt;NEUTRAL!I398,"W","L")</f>
        <v>L</v>
      </c>
      <c r="L398" t="str">
        <f ca="1">IF(I398+SIMULATION!$E$20&gt;NEUTRAL!H398,"W","L")</f>
        <v>W</v>
      </c>
      <c r="M398">
        <f t="shared" ca="1" si="13"/>
        <v>132</v>
      </c>
      <c r="N398" t="str">
        <f ca="1">IF((H398+I398)&gt;SIMULATION!$F$16,"Over","Under")</f>
        <v>Under</v>
      </c>
    </row>
    <row r="399" spans="8:14" x14ac:dyDescent="0.25">
      <c r="H399">
        <f ca="1">ROUND(NORMINV(RAND(),SIMULATION!$G$16,SIMULATION!$C$16),0)</f>
        <v>68</v>
      </c>
      <c r="I399">
        <f ca="1">ROUND(NORMINV(RAND(),SIMULATION!$G$20,SIMULATION!$C$20),0)</f>
        <v>88</v>
      </c>
      <c r="J399" t="str">
        <f t="shared" ca="1" si="12"/>
        <v>Home</v>
      </c>
      <c r="K399" t="str">
        <f ca="1">IF(H399+SIMULATION!$E$16&gt;NEUTRAL!I399,"W","L")</f>
        <v>L</v>
      </c>
      <c r="L399" t="str">
        <f ca="1">IF(I399+SIMULATION!$E$20&gt;NEUTRAL!H399,"W","L")</f>
        <v>W</v>
      </c>
      <c r="M399">
        <f t="shared" ca="1" si="13"/>
        <v>156</v>
      </c>
      <c r="N399" t="str">
        <f ca="1">IF((H399+I399)&gt;SIMULATION!$F$16,"Over","Under")</f>
        <v>Over</v>
      </c>
    </row>
    <row r="400" spans="8:14" x14ac:dyDescent="0.25">
      <c r="H400">
        <f ca="1">ROUND(NORMINV(RAND(),SIMULATION!$G$16,SIMULATION!$C$16),0)</f>
        <v>88</v>
      </c>
      <c r="I400">
        <f ca="1">ROUND(NORMINV(RAND(),SIMULATION!$G$20,SIMULATION!$C$20),0)</f>
        <v>58</v>
      </c>
      <c r="J400" t="str">
        <f t="shared" ca="1" si="12"/>
        <v>Away</v>
      </c>
      <c r="K400" t="str">
        <f ca="1">IF(H400+SIMULATION!$E$16&gt;NEUTRAL!I400,"W","L")</f>
        <v>W</v>
      </c>
      <c r="L400" t="str">
        <f ca="1">IF(I400+SIMULATION!$E$20&gt;NEUTRAL!H400,"W","L")</f>
        <v>L</v>
      </c>
      <c r="M400">
        <f t="shared" ca="1" si="13"/>
        <v>146</v>
      </c>
      <c r="N400" t="str">
        <f ca="1">IF((H400+I400)&gt;SIMULATION!$F$16,"Over","Under")</f>
        <v>Under</v>
      </c>
    </row>
    <row r="401" spans="8:14" x14ac:dyDescent="0.25">
      <c r="H401">
        <f ca="1">ROUND(NORMINV(RAND(),SIMULATION!$G$16,SIMULATION!$C$16),0)</f>
        <v>77</v>
      </c>
      <c r="I401">
        <f ca="1">ROUND(NORMINV(RAND(),SIMULATION!$G$20,SIMULATION!$C$20),0)</f>
        <v>78</v>
      </c>
      <c r="J401" t="str">
        <f t="shared" ca="1" si="12"/>
        <v>Home</v>
      </c>
      <c r="K401" t="str">
        <f ca="1">IF(H401+SIMULATION!$E$16&gt;NEUTRAL!I401,"W","L")</f>
        <v>W</v>
      </c>
      <c r="L401" t="str">
        <f ca="1">IF(I401+SIMULATION!$E$20&gt;NEUTRAL!H401,"W","L")</f>
        <v>L</v>
      </c>
      <c r="M401">
        <f t="shared" ca="1" si="13"/>
        <v>155</v>
      </c>
      <c r="N401" t="str">
        <f ca="1">IF((H401+I401)&gt;SIMULATION!$F$16,"Over","Under")</f>
        <v>Over</v>
      </c>
    </row>
    <row r="402" spans="8:14" x14ac:dyDescent="0.25">
      <c r="H402">
        <f ca="1">ROUND(NORMINV(RAND(),SIMULATION!$G$16,SIMULATION!$C$16),0)</f>
        <v>69</v>
      </c>
      <c r="I402">
        <f ca="1">ROUND(NORMINV(RAND(),SIMULATION!$G$20,SIMULATION!$C$20),0)</f>
        <v>67</v>
      </c>
      <c r="J402" t="str">
        <f t="shared" ca="1" si="12"/>
        <v>Away</v>
      </c>
      <c r="K402" t="str">
        <f ca="1">IF(H402+SIMULATION!$E$16&gt;NEUTRAL!I402,"W","L")</f>
        <v>W</v>
      </c>
      <c r="L402" t="str">
        <f ca="1">IF(I402+SIMULATION!$E$20&gt;NEUTRAL!H402,"W","L")</f>
        <v>L</v>
      </c>
      <c r="M402">
        <f t="shared" ca="1" si="13"/>
        <v>136</v>
      </c>
      <c r="N402" t="str">
        <f ca="1">IF((H402+I402)&gt;SIMULATION!$F$16,"Over","Under")</f>
        <v>Under</v>
      </c>
    </row>
    <row r="403" spans="8:14" x14ac:dyDescent="0.25">
      <c r="H403">
        <f ca="1">ROUND(NORMINV(RAND(),SIMULATION!$G$16,SIMULATION!$C$16),0)</f>
        <v>65</v>
      </c>
      <c r="I403">
        <f ca="1">ROUND(NORMINV(RAND(),SIMULATION!$G$20,SIMULATION!$C$20),0)</f>
        <v>65</v>
      </c>
      <c r="J403" t="str">
        <f t="shared" ca="1" si="12"/>
        <v>OT</v>
      </c>
      <c r="K403" t="str">
        <f ca="1">IF(H403+SIMULATION!$E$16&gt;NEUTRAL!I403,"W","L")</f>
        <v>W</v>
      </c>
      <c r="L403" t="str">
        <f ca="1">IF(I403+SIMULATION!$E$20&gt;NEUTRAL!H403,"W","L")</f>
        <v>L</v>
      </c>
      <c r="M403">
        <f t="shared" ca="1" si="13"/>
        <v>130</v>
      </c>
      <c r="N403" t="str">
        <f ca="1">IF((H403+I403)&gt;SIMULATION!$F$16,"Over","Under")</f>
        <v>Under</v>
      </c>
    </row>
    <row r="404" spans="8:14" x14ac:dyDescent="0.25">
      <c r="H404">
        <f ca="1">ROUND(NORMINV(RAND(),SIMULATION!$G$16,SIMULATION!$C$16),0)</f>
        <v>60</v>
      </c>
      <c r="I404">
        <f ca="1">ROUND(NORMINV(RAND(),SIMULATION!$G$20,SIMULATION!$C$20),0)</f>
        <v>67</v>
      </c>
      <c r="J404" t="str">
        <f t="shared" ca="1" si="12"/>
        <v>Home</v>
      </c>
      <c r="K404" t="str">
        <f ca="1">IF(H404+SIMULATION!$E$16&gt;NEUTRAL!I404,"W","L")</f>
        <v>L</v>
      </c>
      <c r="L404" t="str">
        <f ca="1">IF(I404+SIMULATION!$E$20&gt;NEUTRAL!H404,"W","L")</f>
        <v>W</v>
      </c>
      <c r="M404">
        <f t="shared" ca="1" si="13"/>
        <v>127</v>
      </c>
      <c r="N404" t="str">
        <f ca="1">IF((H404+I404)&gt;SIMULATION!$F$16,"Over","Under")</f>
        <v>Under</v>
      </c>
    </row>
    <row r="405" spans="8:14" x14ac:dyDescent="0.25">
      <c r="H405">
        <f ca="1">ROUND(NORMINV(RAND(),SIMULATION!$G$16,SIMULATION!$C$16),0)</f>
        <v>84</v>
      </c>
      <c r="I405">
        <f ca="1">ROUND(NORMINV(RAND(),SIMULATION!$G$20,SIMULATION!$C$20),0)</f>
        <v>74</v>
      </c>
      <c r="J405" t="str">
        <f t="shared" ca="1" si="12"/>
        <v>Away</v>
      </c>
      <c r="K405" t="str">
        <f ca="1">IF(H405+SIMULATION!$E$16&gt;NEUTRAL!I405,"W","L")</f>
        <v>W</v>
      </c>
      <c r="L405" t="str">
        <f ca="1">IF(I405+SIMULATION!$E$20&gt;NEUTRAL!H405,"W","L")</f>
        <v>L</v>
      </c>
      <c r="M405">
        <f t="shared" ca="1" si="13"/>
        <v>158</v>
      </c>
      <c r="N405" t="str">
        <f ca="1">IF((H405+I405)&gt;SIMULATION!$F$16,"Over","Under")</f>
        <v>Over</v>
      </c>
    </row>
    <row r="406" spans="8:14" x14ac:dyDescent="0.25">
      <c r="H406">
        <f ca="1">ROUND(NORMINV(RAND(),SIMULATION!$G$16,SIMULATION!$C$16),0)</f>
        <v>60</v>
      </c>
      <c r="I406">
        <f ca="1">ROUND(NORMINV(RAND(),SIMULATION!$G$20,SIMULATION!$C$20),0)</f>
        <v>72</v>
      </c>
      <c r="J406" t="str">
        <f t="shared" ca="1" si="12"/>
        <v>Home</v>
      </c>
      <c r="K406" t="str">
        <f ca="1">IF(H406+SIMULATION!$E$16&gt;NEUTRAL!I406,"W","L")</f>
        <v>L</v>
      </c>
      <c r="L406" t="str">
        <f ca="1">IF(I406+SIMULATION!$E$20&gt;NEUTRAL!H406,"W","L")</f>
        <v>W</v>
      </c>
      <c r="M406">
        <f t="shared" ca="1" si="13"/>
        <v>132</v>
      </c>
      <c r="N406" t="str">
        <f ca="1">IF((H406+I406)&gt;SIMULATION!$F$16,"Over","Under")</f>
        <v>Under</v>
      </c>
    </row>
    <row r="407" spans="8:14" x14ac:dyDescent="0.25">
      <c r="H407">
        <f ca="1">ROUND(NORMINV(RAND(),SIMULATION!$G$16,SIMULATION!$C$16),0)</f>
        <v>61</v>
      </c>
      <c r="I407">
        <f ca="1">ROUND(NORMINV(RAND(),SIMULATION!$G$20,SIMULATION!$C$20),0)</f>
        <v>65</v>
      </c>
      <c r="J407" t="str">
        <f t="shared" ca="1" si="12"/>
        <v>Home</v>
      </c>
      <c r="K407" t="str">
        <f ca="1">IF(H407+SIMULATION!$E$16&gt;NEUTRAL!I407,"W","L")</f>
        <v>W</v>
      </c>
      <c r="L407" t="str">
        <f ca="1">IF(I407+SIMULATION!$E$20&gt;NEUTRAL!H407,"W","L")</f>
        <v>L</v>
      </c>
      <c r="M407">
        <f t="shared" ca="1" si="13"/>
        <v>126</v>
      </c>
      <c r="N407" t="str">
        <f ca="1">IF((H407+I407)&gt;SIMULATION!$F$16,"Over","Under")</f>
        <v>Under</v>
      </c>
    </row>
    <row r="408" spans="8:14" x14ac:dyDescent="0.25">
      <c r="H408">
        <f ca="1">ROUND(NORMINV(RAND(),SIMULATION!$G$16,SIMULATION!$C$16),0)</f>
        <v>76</v>
      </c>
      <c r="I408">
        <f ca="1">ROUND(NORMINV(RAND(),SIMULATION!$G$20,SIMULATION!$C$20),0)</f>
        <v>71</v>
      </c>
      <c r="J408" t="str">
        <f t="shared" ca="1" si="12"/>
        <v>Away</v>
      </c>
      <c r="K408" t="str">
        <f ca="1">IF(H408+SIMULATION!$E$16&gt;NEUTRAL!I408,"W","L")</f>
        <v>W</v>
      </c>
      <c r="L408" t="str">
        <f ca="1">IF(I408+SIMULATION!$E$20&gt;NEUTRAL!H408,"W","L")</f>
        <v>L</v>
      </c>
      <c r="M408">
        <f t="shared" ca="1" si="13"/>
        <v>147</v>
      </c>
      <c r="N408" t="str">
        <f ca="1">IF((H408+I408)&gt;SIMULATION!$F$16,"Over","Under")</f>
        <v>Under</v>
      </c>
    </row>
    <row r="409" spans="8:14" x14ac:dyDescent="0.25">
      <c r="H409">
        <f ca="1">ROUND(NORMINV(RAND(),SIMULATION!$G$16,SIMULATION!$C$16),0)</f>
        <v>78</v>
      </c>
      <c r="I409">
        <f ca="1">ROUND(NORMINV(RAND(),SIMULATION!$G$20,SIMULATION!$C$20),0)</f>
        <v>94</v>
      </c>
      <c r="J409" t="str">
        <f t="shared" ca="1" si="12"/>
        <v>Home</v>
      </c>
      <c r="K409" t="str">
        <f ca="1">IF(H409+SIMULATION!$E$16&gt;NEUTRAL!I409,"W","L")</f>
        <v>L</v>
      </c>
      <c r="L409" t="str">
        <f ca="1">IF(I409+SIMULATION!$E$20&gt;NEUTRAL!H409,"W","L")</f>
        <v>W</v>
      </c>
      <c r="M409">
        <f t="shared" ca="1" si="13"/>
        <v>172</v>
      </c>
      <c r="N409" t="str">
        <f ca="1">IF((H409+I409)&gt;SIMULATION!$F$16,"Over","Under")</f>
        <v>Over</v>
      </c>
    </row>
    <row r="410" spans="8:14" x14ac:dyDescent="0.25">
      <c r="H410">
        <f ca="1">ROUND(NORMINV(RAND(),SIMULATION!$G$16,SIMULATION!$C$16),0)</f>
        <v>57</v>
      </c>
      <c r="I410">
        <f ca="1">ROUND(NORMINV(RAND(),SIMULATION!$G$20,SIMULATION!$C$20),0)</f>
        <v>70</v>
      </c>
      <c r="J410" t="str">
        <f t="shared" ca="1" si="12"/>
        <v>Home</v>
      </c>
      <c r="K410" t="str">
        <f ca="1">IF(H410+SIMULATION!$E$16&gt;NEUTRAL!I410,"W","L")</f>
        <v>L</v>
      </c>
      <c r="L410" t="str">
        <f ca="1">IF(I410+SIMULATION!$E$20&gt;NEUTRAL!H410,"W","L")</f>
        <v>W</v>
      </c>
      <c r="M410">
        <f t="shared" ca="1" si="13"/>
        <v>127</v>
      </c>
      <c r="N410" t="str">
        <f ca="1">IF((H410+I410)&gt;SIMULATION!$F$16,"Over","Under")</f>
        <v>Under</v>
      </c>
    </row>
    <row r="411" spans="8:14" x14ac:dyDescent="0.25">
      <c r="H411">
        <f ca="1">ROUND(NORMINV(RAND(),SIMULATION!$G$16,SIMULATION!$C$16),0)</f>
        <v>86</v>
      </c>
      <c r="I411">
        <f ca="1">ROUND(NORMINV(RAND(),SIMULATION!$G$20,SIMULATION!$C$20),0)</f>
        <v>67</v>
      </c>
      <c r="J411" t="str">
        <f t="shared" ref="J411:J474" ca="1" si="14">IF(H411=I411,"OT",IF(H411&gt;I411,"Away","Home"))</f>
        <v>Away</v>
      </c>
      <c r="K411" t="str">
        <f ca="1">IF(H411+SIMULATION!$E$16&gt;NEUTRAL!I411,"W","L")</f>
        <v>W</v>
      </c>
      <c r="L411" t="str">
        <f ca="1">IF(I411+SIMULATION!$E$20&gt;NEUTRAL!H411,"W","L")</f>
        <v>L</v>
      </c>
      <c r="M411">
        <f t="shared" ref="M411:M474" ca="1" si="15">H411+I411</f>
        <v>153</v>
      </c>
      <c r="N411" t="str">
        <f ca="1">IF((H411+I411)&gt;SIMULATION!$F$16,"Over","Under")</f>
        <v>Over</v>
      </c>
    </row>
    <row r="412" spans="8:14" x14ac:dyDescent="0.25">
      <c r="H412">
        <f ca="1">ROUND(NORMINV(RAND(),SIMULATION!$G$16,SIMULATION!$C$16),0)</f>
        <v>79</v>
      </c>
      <c r="I412">
        <f ca="1">ROUND(NORMINV(RAND(),SIMULATION!$G$20,SIMULATION!$C$20),0)</f>
        <v>43</v>
      </c>
      <c r="J412" t="str">
        <f t="shared" ca="1" si="14"/>
        <v>Away</v>
      </c>
      <c r="K412" t="str">
        <f ca="1">IF(H412+SIMULATION!$E$16&gt;NEUTRAL!I412,"W","L")</f>
        <v>W</v>
      </c>
      <c r="L412" t="str">
        <f ca="1">IF(I412+SIMULATION!$E$20&gt;NEUTRAL!H412,"W","L")</f>
        <v>L</v>
      </c>
      <c r="M412">
        <f t="shared" ca="1" si="15"/>
        <v>122</v>
      </c>
      <c r="N412" t="str">
        <f ca="1">IF((H412+I412)&gt;SIMULATION!$F$16,"Over","Under")</f>
        <v>Under</v>
      </c>
    </row>
    <row r="413" spans="8:14" x14ac:dyDescent="0.25">
      <c r="H413">
        <f ca="1">ROUND(NORMINV(RAND(),SIMULATION!$G$16,SIMULATION!$C$16),0)</f>
        <v>88</v>
      </c>
      <c r="I413">
        <f ca="1">ROUND(NORMINV(RAND(),SIMULATION!$G$20,SIMULATION!$C$20),0)</f>
        <v>79</v>
      </c>
      <c r="J413" t="str">
        <f t="shared" ca="1" si="14"/>
        <v>Away</v>
      </c>
      <c r="K413" t="str">
        <f ca="1">IF(H413+SIMULATION!$E$16&gt;NEUTRAL!I413,"W","L")</f>
        <v>W</v>
      </c>
      <c r="L413" t="str">
        <f ca="1">IF(I413+SIMULATION!$E$20&gt;NEUTRAL!H413,"W","L")</f>
        <v>L</v>
      </c>
      <c r="M413">
        <f t="shared" ca="1" si="15"/>
        <v>167</v>
      </c>
      <c r="N413" t="str">
        <f ca="1">IF((H413+I413)&gt;SIMULATION!$F$16,"Over","Under")</f>
        <v>Over</v>
      </c>
    </row>
    <row r="414" spans="8:14" x14ac:dyDescent="0.25">
      <c r="H414">
        <f ca="1">ROUND(NORMINV(RAND(),SIMULATION!$G$16,SIMULATION!$C$16),0)</f>
        <v>58</v>
      </c>
      <c r="I414">
        <f ca="1">ROUND(NORMINV(RAND(),SIMULATION!$G$20,SIMULATION!$C$20),0)</f>
        <v>79</v>
      </c>
      <c r="J414" t="str">
        <f t="shared" ca="1" si="14"/>
        <v>Home</v>
      </c>
      <c r="K414" t="str">
        <f ca="1">IF(H414+SIMULATION!$E$16&gt;NEUTRAL!I414,"W","L")</f>
        <v>L</v>
      </c>
      <c r="L414" t="str">
        <f ca="1">IF(I414+SIMULATION!$E$20&gt;NEUTRAL!H414,"W","L")</f>
        <v>W</v>
      </c>
      <c r="M414">
        <f t="shared" ca="1" si="15"/>
        <v>137</v>
      </c>
      <c r="N414" t="str">
        <f ca="1">IF((H414+I414)&gt;SIMULATION!$F$16,"Over","Under")</f>
        <v>Under</v>
      </c>
    </row>
    <row r="415" spans="8:14" x14ac:dyDescent="0.25">
      <c r="H415">
        <f ca="1">ROUND(NORMINV(RAND(),SIMULATION!$G$16,SIMULATION!$C$16),0)</f>
        <v>70</v>
      </c>
      <c r="I415">
        <f ca="1">ROUND(NORMINV(RAND(),SIMULATION!$G$20,SIMULATION!$C$20),0)</f>
        <v>74</v>
      </c>
      <c r="J415" t="str">
        <f t="shared" ca="1" si="14"/>
        <v>Home</v>
      </c>
      <c r="K415" t="str">
        <f ca="1">IF(H415+SIMULATION!$E$16&gt;NEUTRAL!I415,"W","L")</f>
        <v>W</v>
      </c>
      <c r="L415" t="str">
        <f ca="1">IF(I415+SIMULATION!$E$20&gt;NEUTRAL!H415,"W","L")</f>
        <v>L</v>
      </c>
      <c r="M415">
        <f t="shared" ca="1" si="15"/>
        <v>144</v>
      </c>
      <c r="N415" t="str">
        <f ca="1">IF((H415+I415)&gt;SIMULATION!$F$16,"Over","Under")</f>
        <v>Under</v>
      </c>
    </row>
    <row r="416" spans="8:14" x14ac:dyDescent="0.25">
      <c r="H416">
        <f ca="1">ROUND(NORMINV(RAND(),SIMULATION!$G$16,SIMULATION!$C$16),0)</f>
        <v>78</v>
      </c>
      <c r="I416">
        <f ca="1">ROUND(NORMINV(RAND(),SIMULATION!$G$20,SIMULATION!$C$20),0)</f>
        <v>83</v>
      </c>
      <c r="J416" t="str">
        <f t="shared" ca="1" si="14"/>
        <v>Home</v>
      </c>
      <c r="K416" t="str">
        <f ca="1">IF(H416+SIMULATION!$E$16&gt;NEUTRAL!I416,"W","L")</f>
        <v>L</v>
      </c>
      <c r="L416" t="str">
        <f ca="1">IF(I416+SIMULATION!$E$20&gt;NEUTRAL!H416,"W","L")</f>
        <v>W</v>
      </c>
      <c r="M416">
        <f t="shared" ca="1" si="15"/>
        <v>161</v>
      </c>
      <c r="N416" t="str">
        <f ca="1">IF((H416+I416)&gt;SIMULATION!$F$16,"Over","Under")</f>
        <v>Over</v>
      </c>
    </row>
    <row r="417" spans="8:14" x14ac:dyDescent="0.25">
      <c r="H417">
        <f ca="1">ROUND(NORMINV(RAND(),SIMULATION!$G$16,SIMULATION!$C$16),0)</f>
        <v>71</v>
      </c>
      <c r="I417">
        <f ca="1">ROUND(NORMINV(RAND(),SIMULATION!$G$20,SIMULATION!$C$20),0)</f>
        <v>57</v>
      </c>
      <c r="J417" t="str">
        <f t="shared" ca="1" si="14"/>
        <v>Away</v>
      </c>
      <c r="K417" t="str">
        <f ca="1">IF(H417+SIMULATION!$E$16&gt;NEUTRAL!I417,"W","L")</f>
        <v>W</v>
      </c>
      <c r="L417" t="str">
        <f ca="1">IF(I417+SIMULATION!$E$20&gt;NEUTRAL!H417,"W","L")</f>
        <v>L</v>
      </c>
      <c r="M417">
        <f t="shared" ca="1" si="15"/>
        <v>128</v>
      </c>
      <c r="N417" t="str">
        <f ca="1">IF((H417+I417)&gt;SIMULATION!$F$16,"Over","Under")</f>
        <v>Under</v>
      </c>
    </row>
    <row r="418" spans="8:14" x14ac:dyDescent="0.25">
      <c r="H418">
        <f ca="1">ROUND(NORMINV(RAND(),SIMULATION!$G$16,SIMULATION!$C$16),0)</f>
        <v>71</v>
      </c>
      <c r="I418">
        <f ca="1">ROUND(NORMINV(RAND(),SIMULATION!$G$20,SIMULATION!$C$20),0)</f>
        <v>78</v>
      </c>
      <c r="J418" t="str">
        <f t="shared" ca="1" si="14"/>
        <v>Home</v>
      </c>
      <c r="K418" t="str">
        <f ca="1">IF(H418+SIMULATION!$E$16&gt;NEUTRAL!I418,"W","L")</f>
        <v>L</v>
      </c>
      <c r="L418" t="str">
        <f ca="1">IF(I418+SIMULATION!$E$20&gt;NEUTRAL!H418,"W","L")</f>
        <v>W</v>
      </c>
      <c r="M418">
        <f t="shared" ca="1" si="15"/>
        <v>149</v>
      </c>
      <c r="N418" t="str">
        <f ca="1">IF((H418+I418)&gt;SIMULATION!$F$16,"Over","Under")</f>
        <v>Under</v>
      </c>
    </row>
    <row r="419" spans="8:14" x14ac:dyDescent="0.25">
      <c r="H419">
        <f ca="1">ROUND(NORMINV(RAND(),SIMULATION!$G$16,SIMULATION!$C$16),0)</f>
        <v>70</v>
      </c>
      <c r="I419">
        <f ca="1">ROUND(NORMINV(RAND(),SIMULATION!$G$20,SIMULATION!$C$20),0)</f>
        <v>92</v>
      </c>
      <c r="J419" t="str">
        <f t="shared" ca="1" si="14"/>
        <v>Home</v>
      </c>
      <c r="K419" t="str">
        <f ca="1">IF(H419+SIMULATION!$E$16&gt;NEUTRAL!I419,"W","L")</f>
        <v>L</v>
      </c>
      <c r="L419" t="str">
        <f ca="1">IF(I419+SIMULATION!$E$20&gt;NEUTRAL!H419,"W","L")</f>
        <v>W</v>
      </c>
      <c r="M419">
        <f t="shared" ca="1" si="15"/>
        <v>162</v>
      </c>
      <c r="N419" t="str">
        <f ca="1">IF((H419+I419)&gt;SIMULATION!$F$16,"Over","Under")</f>
        <v>Over</v>
      </c>
    </row>
    <row r="420" spans="8:14" x14ac:dyDescent="0.25">
      <c r="H420">
        <f ca="1">ROUND(NORMINV(RAND(),SIMULATION!$G$16,SIMULATION!$C$16),0)</f>
        <v>66</v>
      </c>
      <c r="I420">
        <f ca="1">ROUND(NORMINV(RAND(),SIMULATION!$G$20,SIMULATION!$C$20),0)</f>
        <v>58</v>
      </c>
      <c r="J420" t="str">
        <f t="shared" ca="1" si="14"/>
        <v>Away</v>
      </c>
      <c r="K420" t="str">
        <f ca="1">IF(H420+SIMULATION!$E$16&gt;NEUTRAL!I420,"W","L")</f>
        <v>W</v>
      </c>
      <c r="L420" t="str">
        <f ca="1">IF(I420+SIMULATION!$E$20&gt;NEUTRAL!H420,"W","L")</f>
        <v>L</v>
      </c>
      <c r="M420">
        <f t="shared" ca="1" si="15"/>
        <v>124</v>
      </c>
      <c r="N420" t="str">
        <f ca="1">IF((H420+I420)&gt;SIMULATION!$F$16,"Over","Under")</f>
        <v>Under</v>
      </c>
    </row>
    <row r="421" spans="8:14" x14ac:dyDescent="0.25">
      <c r="H421">
        <f ca="1">ROUND(NORMINV(RAND(),SIMULATION!$G$16,SIMULATION!$C$16),0)</f>
        <v>59</v>
      </c>
      <c r="I421">
        <f ca="1">ROUND(NORMINV(RAND(),SIMULATION!$G$20,SIMULATION!$C$20),0)</f>
        <v>92</v>
      </c>
      <c r="J421" t="str">
        <f t="shared" ca="1" si="14"/>
        <v>Home</v>
      </c>
      <c r="K421" t="str">
        <f ca="1">IF(H421+SIMULATION!$E$16&gt;NEUTRAL!I421,"W","L")</f>
        <v>L</v>
      </c>
      <c r="L421" t="str">
        <f ca="1">IF(I421+SIMULATION!$E$20&gt;NEUTRAL!H421,"W","L")</f>
        <v>W</v>
      </c>
      <c r="M421">
        <f t="shared" ca="1" si="15"/>
        <v>151</v>
      </c>
      <c r="N421" t="str">
        <f ca="1">IF((H421+I421)&gt;SIMULATION!$F$16,"Over","Under")</f>
        <v>Under</v>
      </c>
    </row>
    <row r="422" spans="8:14" x14ac:dyDescent="0.25">
      <c r="H422">
        <f ca="1">ROUND(NORMINV(RAND(),SIMULATION!$G$16,SIMULATION!$C$16),0)</f>
        <v>63</v>
      </c>
      <c r="I422">
        <f ca="1">ROUND(NORMINV(RAND(),SIMULATION!$G$20,SIMULATION!$C$20),0)</f>
        <v>65</v>
      </c>
      <c r="J422" t="str">
        <f t="shared" ca="1" si="14"/>
        <v>Home</v>
      </c>
      <c r="K422" t="str">
        <f ca="1">IF(H422+SIMULATION!$E$16&gt;NEUTRAL!I422,"W","L")</f>
        <v>W</v>
      </c>
      <c r="L422" t="str">
        <f ca="1">IF(I422+SIMULATION!$E$20&gt;NEUTRAL!H422,"W","L")</f>
        <v>L</v>
      </c>
      <c r="M422">
        <f t="shared" ca="1" si="15"/>
        <v>128</v>
      </c>
      <c r="N422" t="str">
        <f ca="1">IF((H422+I422)&gt;SIMULATION!$F$16,"Over","Under")</f>
        <v>Under</v>
      </c>
    </row>
    <row r="423" spans="8:14" x14ac:dyDescent="0.25">
      <c r="H423">
        <f ca="1">ROUND(NORMINV(RAND(),SIMULATION!$G$16,SIMULATION!$C$16),0)</f>
        <v>68</v>
      </c>
      <c r="I423">
        <f ca="1">ROUND(NORMINV(RAND(),SIMULATION!$G$20,SIMULATION!$C$20),0)</f>
        <v>85</v>
      </c>
      <c r="J423" t="str">
        <f t="shared" ca="1" si="14"/>
        <v>Home</v>
      </c>
      <c r="K423" t="str">
        <f ca="1">IF(H423+SIMULATION!$E$16&gt;NEUTRAL!I423,"W","L")</f>
        <v>L</v>
      </c>
      <c r="L423" t="str">
        <f ca="1">IF(I423+SIMULATION!$E$20&gt;NEUTRAL!H423,"W","L")</f>
        <v>W</v>
      </c>
      <c r="M423">
        <f t="shared" ca="1" si="15"/>
        <v>153</v>
      </c>
      <c r="N423" t="str">
        <f ca="1">IF((H423+I423)&gt;SIMULATION!$F$16,"Over","Under")</f>
        <v>Over</v>
      </c>
    </row>
    <row r="424" spans="8:14" x14ac:dyDescent="0.25">
      <c r="H424">
        <f ca="1">ROUND(NORMINV(RAND(),SIMULATION!$G$16,SIMULATION!$C$16),0)</f>
        <v>70</v>
      </c>
      <c r="I424">
        <f ca="1">ROUND(NORMINV(RAND(),SIMULATION!$G$20,SIMULATION!$C$20),0)</f>
        <v>78</v>
      </c>
      <c r="J424" t="str">
        <f t="shared" ca="1" si="14"/>
        <v>Home</v>
      </c>
      <c r="K424" t="str">
        <f ca="1">IF(H424+SIMULATION!$E$16&gt;NEUTRAL!I424,"W","L")</f>
        <v>L</v>
      </c>
      <c r="L424" t="str">
        <f ca="1">IF(I424+SIMULATION!$E$20&gt;NEUTRAL!H424,"W","L")</f>
        <v>W</v>
      </c>
      <c r="M424">
        <f t="shared" ca="1" si="15"/>
        <v>148</v>
      </c>
      <c r="N424" t="str">
        <f ca="1">IF((H424+I424)&gt;SIMULATION!$F$16,"Over","Under")</f>
        <v>Under</v>
      </c>
    </row>
    <row r="425" spans="8:14" x14ac:dyDescent="0.25">
      <c r="H425">
        <f ca="1">ROUND(NORMINV(RAND(),SIMULATION!$G$16,SIMULATION!$C$16),0)</f>
        <v>78</v>
      </c>
      <c r="I425">
        <f ca="1">ROUND(NORMINV(RAND(),SIMULATION!$G$20,SIMULATION!$C$20),0)</f>
        <v>84</v>
      </c>
      <c r="J425" t="str">
        <f t="shared" ca="1" si="14"/>
        <v>Home</v>
      </c>
      <c r="K425" t="str">
        <f ca="1">IF(H425+SIMULATION!$E$16&gt;NEUTRAL!I425,"W","L")</f>
        <v>L</v>
      </c>
      <c r="L425" t="str">
        <f ca="1">IF(I425+SIMULATION!$E$20&gt;NEUTRAL!H425,"W","L")</f>
        <v>W</v>
      </c>
      <c r="M425">
        <f t="shared" ca="1" si="15"/>
        <v>162</v>
      </c>
      <c r="N425" t="str">
        <f ca="1">IF((H425+I425)&gt;SIMULATION!$F$16,"Over","Under")</f>
        <v>Over</v>
      </c>
    </row>
    <row r="426" spans="8:14" x14ac:dyDescent="0.25">
      <c r="H426">
        <f ca="1">ROUND(NORMINV(RAND(),SIMULATION!$G$16,SIMULATION!$C$16),0)</f>
        <v>56</v>
      </c>
      <c r="I426">
        <f ca="1">ROUND(NORMINV(RAND(),SIMULATION!$G$20,SIMULATION!$C$20),0)</f>
        <v>79</v>
      </c>
      <c r="J426" t="str">
        <f t="shared" ca="1" si="14"/>
        <v>Home</v>
      </c>
      <c r="K426" t="str">
        <f ca="1">IF(H426+SIMULATION!$E$16&gt;NEUTRAL!I426,"W","L")</f>
        <v>L</v>
      </c>
      <c r="L426" t="str">
        <f ca="1">IF(I426+SIMULATION!$E$20&gt;NEUTRAL!H426,"W","L")</f>
        <v>W</v>
      </c>
      <c r="M426">
        <f t="shared" ca="1" si="15"/>
        <v>135</v>
      </c>
      <c r="N426" t="str">
        <f ca="1">IF((H426+I426)&gt;SIMULATION!$F$16,"Over","Under")</f>
        <v>Under</v>
      </c>
    </row>
    <row r="427" spans="8:14" x14ac:dyDescent="0.25">
      <c r="H427">
        <f ca="1">ROUND(NORMINV(RAND(),SIMULATION!$G$16,SIMULATION!$C$16),0)</f>
        <v>62</v>
      </c>
      <c r="I427">
        <f ca="1">ROUND(NORMINV(RAND(),SIMULATION!$G$20,SIMULATION!$C$20),0)</f>
        <v>77</v>
      </c>
      <c r="J427" t="str">
        <f t="shared" ca="1" si="14"/>
        <v>Home</v>
      </c>
      <c r="K427" t="str">
        <f ca="1">IF(H427+SIMULATION!$E$16&gt;NEUTRAL!I427,"W","L")</f>
        <v>L</v>
      </c>
      <c r="L427" t="str">
        <f ca="1">IF(I427+SIMULATION!$E$20&gt;NEUTRAL!H427,"W","L")</f>
        <v>W</v>
      </c>
      <c r="M427">
        <f t="shared" ca="1" si="15"/>
        <v>139</v>
      </c>
      <c r="N427" t="str">
        <f ca="1">IF((H427+I427)&gt;SIMULATION!$F$16,"Over","Under")</f>
        <v>Under</v>
      </c>
    </row>
    <row r="428" spans="8:14" x14ac:dyDescent="0.25">
      <c r="H428">
        <f ca="1">ROUND(NORMINV(RAND(),SIMULATION!$G$16,SIMULATION!$C$16),0)</f>
        <v>58</v>
      </c>
      <c r="I428">
        <f ca="1">ROUND(NORMINV(RAND(),SIMULATION!$G$20,SIMULATION!$C$20),0)</f>
        <v>75</v>
      </c>
      <c r="J428" t="str">
        <f t="shared" ca="1" si="14"/>
        <v>Home</v>
      </c>
      <c r="K428" t="str">
        <f ca="1">IF(H428+SIMULATION!$E$16&gt;NEUTRAL!I428,"W","L")</f>
        <v>L</v>
      </c>
      <c r="L428" t="str">
        <f ca="1">IF(I428+SIMULATION!$E$20&gt;NEUTRAL!H428,"W","L")</f>
        <v>W</v>
      </c>
      <c r="M428">
        <f t="shared" ca="1" si="15"/>
        <v>133</v>
      </c>
      <c r="N428" t="str">
        <f ca="1">IF((H428+I428)&gt;SIMULATION!$F$16,"Over","Under")</f>
        <v>Under</v>
      </c>
    </row>
    <row r="429" spans="8:14" x14ac:dyDescent="0.25">
      <c r="H429">
        <f ca="1">ROUND(NORMINV(RAND(),SIMULATION!$G$16,SIMULATION!$C$16),0)</f>
        <v>71</v>
      </c>
      <c r="I429">
        <f ca="1">ROUND(NORMINV(RAND(),SIMULATION!$G$20,SIMULATION!$C$20),0)</f>
        <v>72</v>
      </c>
      <c r="J429" t="str">
        <f t="shared" ca="1" si="14"/>
        <v>Home</v>
      </c>
      <c r="K429" t="str">
        <f ca="1">IF(H429+SIMULATION!$E$16&gt;NEUTRAL!I429,"W","L")</f>
        <v>W</v>
      </c>
      <c r="L429" t="str">
        <f ca="1">IF(I429+SIMULATION!$E$20&gt;NEUTRAL!H429,"W","L")</f>
        <v>L</v>
      </c>
      <c r="M429">
        <f t="shared" ca="1" si="15"/>
        <v>143</v>
      </c>
      <c r="N429" t="str">
        <f ca="1">IF((H429+I429)&gt;SIMULATION!$F$16,"Over","Under")</f>
        <v>Under</v>
      </c>
    </row>
    <row r="430" spans="8:14" x14ac:dyDescent="0.25">
      <c r="H430">
        <f ca="1">ROUND(NORMINV(RAND(),SIMULATION!$G$16,SIMULATION!$C$16),0)</f>
        <v>92</v>
      </c>
      <c r="I430">
        <f ca="1">ROUND(NORMINV(RAND(),SIMULATION!$G$20,SIMULATION!$C$20),0)</f>
        <v>68</v>
      </c>
      <c r="J430" t="str">
        <f t="shared" ca="1" si="14"/>
        <v>Away</v>
      </c>
      <c r="K430" t="str">
        <f ca="1">IF(H430+SIMULATION!$E$16&gt;NEUTRAL!I430,"W","L")</f>
        <v>W</v>
      </c>
      <c r="L430" t="str">
        <f ca="1">IF(I430+SIMULATION!$E$20&gt;NEUTRAL!H430,"W","L")</f>
        <v>L</v>
      </c>
      <c r="M430">
        <f t="shared" ca="1" si="15"/>
        <v>160</v>
      </c>
      <c r="N430" t="str">
        <f ca="1">IF((H430+I430)&gt;SIMULATION!$F$16,"Over","Under")</f>
        <v>Over</v>
      </c>
    </row>
    <row r="431" spans="8:14" x14ac:dyDescent="0.25">
      <c r="H431">
        <f ca="1">ROUND(NORMINV(RAND(),SIMULATION!$G$16,SIMULATION!$C$16),0)</f>
        <v>72</v>
      </c>
      <c r="I431">
        <f ca="1">ROUND(NORMINV(RAND(),SIMULATION!$G$20,SIMULATION!$C$20),0)</f>
        <v>65</v>
      </c>
      <c r="J431" t="str">
        <f t="shared" ca="1" si="14"/>
        <v>Away</v>
      </c>
      <c r="K431" t="str">
        <f ca="1">IF(H431+SIMULATION!$E$16&gt;NEUTRAL!I431,"W","L")</f>
        <v>W</v>
      </c>
      <c r="L431" t="str">
        <f ca="1">IF(I431+SIMULATION!$E$20&gt;NEUTRAL!H431,"W","L")</f>
        <v>L</v>
      </c>
      <c r="M431">
        <f t="shared" ca="1" si="15"/>
        <v>137</v>
      </c>
      <c r="N431" t="str">
        <f ca="1">IF((H431+I431)&gt;SIMULATION!$F$16,"Over","Under")</f>
        <v>Under</v>
      </c>
    </row>
    <row r="432" spans="8:14" x14ac:dyDescent="0.25">
      <c r="H432">
        <f ca="1">ROUND(NORMINV(RAND(),SIMULATION!$G$16,SIMULATION!$C$16),0)</f>
        <v>72</v>
      </c>
      <c r="I432">
        <f ca="1">ROUND(NORMINV(RAND(),SIMULATION!$G$20,SIMULATION!$C$20),0)</f>
        <v>61</v>
      </c>
      <c r="J432" t="str">
        <f t="shared" ca="1" si="14"/>
        <v>Away</v>
      </c>
      <c r="K432" t="str">
        <f ca="1">IF(H432+SIMULATION!$E$16&gt;NEUTRAL!I432,"W","L")</f>
        <v>W</v>
      </c>
      <c r="L432" t="str">
        <f ca="1">IF(I432+SIMULATION!$E$20&gt;NEUTRAL!H432,"W","L")</f>
        <v>L</v>
      </c>
      <c r="M432">
        <f t="shared" ca="1" si="15"/>
        <v>133</v>
      </c>
      <c r="N432" t="str">
        <f ca="1">IF((H432+I432)&gt;SIMULATION!$F$16,"Over","Under")</f>
        <v>Under</v>
      </c>
    </row>
    <row r="433" spans="8:14" x14ac:dyDescent="0.25">
      <c r="H433">
        <f ca="1">ROUND(NORMINV(RAND(),SIMULATION!$G$16,SIMULATION!$C$16),0)</f>
        <v>70</v>
      </c>
      <c r="I433">
        <f ca="1">ROUND(NORMINV(RAND(),SIMULATION!$G$20,SIMULATION!$C$20),0)</f>
        <v>79</v>
      </c>
      <c r="J433" t="str">
        <f t="shared" ca="1" si="14"/>
        <v>Home</v>
      </c>
      <c r="K433" t="str">
        <f ca="1">IF(H433+SIMULATION!$E$16&gt;NEUTRAL!I433,"W","L")</f>
        <v>L</v>
      </c>
      <c r="L433" t="str">
        <f ca="1">IF(I433+SIMULATION!$E$20&gt;NEUTRAL!H433,"W","L")</f>
        <v>W</v>
      </c>
      <c r="M433">
        <f t="shared" ca="1" si="15"/>
        <v>149</v>
      </c>
      <c r="N433" t="str">
        <f ca="1">IF((H433+I433)&gt;SIMULATION!$F$16,"Over","Under")</f>
        <v>Under</v>
      </c>
    </row>
    <row r="434" spans="8:14" x14ac:dyDescent="0.25">
      <c r="H434">
        <f ca="1">ROUND(NORMINV(RAND(),SIMULATION!$G$16,SIMULATION!$C$16),0)</f>
        <v>60</v>
      </c>
      <c r="I434">
        <f ca="1">ROUND(NORMINV(RAND(),SIMULATION!$G$20,SIMULATION!$C$20),0)</f>
        <v>81</v>
      </c>
      <c r="J434" t="str">
        <f t="shared" ca="1" si="14"/>
        <v>Home</v>
      </c>
      <c r="K434" t="str">
        <f ca="1">IF(H434+SIMULATION!$E$16&gt;NEUTRAL!I434,"W","L")</f>
        <v>L</v>
      </c>
      <c r="L434" t="str">
        <f ca="1">IF(I434+SIMULATION!$E$20&gt;NEUTRAL!H434,"W","L")</f>
        <v>W</v>
      </c>
      <c r="M434">
        <f t="shared" ca="1" si="15"/>
        <v>141</v>
      </c>
      <c r="N434" t="str">
        <f ca="1">IF((H434+I434)&gt;SIMULATION!$F$16,"Over","Under")</f>
        <v>Under</v>
      </c>
    </row>
    <row r="435" spans="8:14" x14ac:dyDescent="0.25">
      <c r="H435">
        <f ca="1">ROUND(NORMINV(RAND(),SIMULATION!$G$16,SIMULATION!$C$16),0)</f>
        <v>85</v>
      </c>
      <c r="I435">
        <f ca="1">ROUND(NORMINV(RAND(),SIMULATION!$G$20,SIMULATION!$C$20),0)</f>
        <v>75</v>
      </c>
      <c r="J435" t="str">
        <f t="shared" ca="1" si="14"/>
        <v>Away</v>
      </c>
      <c r="K435" t="str">
        <f ca="1">IF(H435+SIMULATION!$E$16&gt;NEUTRAL!I435,"W","L")</f>
        <v>W</v>
      </c>
      <c r="L435" t="str">
        <f ca="1">IF(I435+SIMULATION!$E$20&gt;NEUTRAL!H435,"W","L")</f>
        <v>L</v>
      </c>
      <c r="M435">
        <f t="shared" ca="1" si="15"/>
        <v>160</v>
      </c>
      <c r="N435" t="str">
        <f ca="1">IF((H435+I435)&gt;SIMULATION!$F$16,"Over","Under")</f>
        <v>Over</v>
      </c>
    </row>
    <row r="436" spans="8:14" x14ac:dyDescent="0.25">
      <c r="H436">
        <f ca="1">ROUND(NORMINV(RAND(),SIMULATION!$G$16,SIMULATION!$C$16),0)</f>
        <v>64</v>
      </c>
      <c r="I436">
        <f ca="1">ROUND(NORMINV(RAND(),SIMULATION!$G$20,SIMULATION!$C$20),0)</f>
        <v>69</v>
      </c>
      <c r="J436" t="str">
        <f t="shared" ca="1" si="14"/>
        <v>Home</v>
      </c>
      <c r="K436" t="str">
        <f ca="1">IF(H436+SIMULATION!$E$16&gt;NEUTRAL!I436,"W","L")</f>
        <v>L</v>
      </c>
      <c r="L436" t="str">
        <f ca="1">IF(I436+SIMULATION!$E$20&gt;NEUTRAL!H436,"W","L")</f>
        <v>W</v>
      </c>
      <c r="M436">
        <f t="shared" ca="1" si="15"/>
        <v>133</v>
      </c>
      <c r="N436" t="str">
        <f ca="1">IF((H436+I436)&gt;SIMULATION!$F$16,"Over","Under")</f>
        <v>Under</v>
      </c>
    </row>
    <row r="437" spans="8:14" x14ac:dyDescent="0.25">
      <c r="H437">
        <f ca="1">ROUND(NORMINV(RAND(),SIMULATION!$G$16,SIMULATION!$C$16),0)</f>
        <v>81</v>
      </c>
      <c r="I437">
        <f ca="1">ROUND(NORMINV(RAND(),SIMULATION!$G$20,SIMULATION!$C$20),0)</f>
        <v>78</v>
      </c>
      <c r="J437" t="str">
        <f t="shared" ca="1" si="14"/>
        <v>Away</v>
      </c>
      <c r="K437" t="str">
        <f ca="1">IF(H437+SIMULATION!$E$16&gt;NEUTRAL!I437,"W","L")</f>
        <v>W</v>
      </c>
      <c r="L437" t="str">
        <f ca="1">IF(I437+SIMULATION!$E$20&gt;NEUTRAL!H437,"W","L")</f>
        <v>L</v>
      </c>
      <c r="M437">
        <f t="shared" ca="1" si="15"/>
        <v>159</v>
      </c>
      <c r="N437" t="str">
        <f ca="1">IF((H437+I437)&gt;SIMULATION!$F$16,"Over","Under")</f>
        <v>Over</v>
      </c>
    </row>
    <row r="438" spans="8:14" x14ac:dyDescent="0.25">
      <c r="H438">
        <f ca="1">ROUND(NORMINV(RAND(),SIMULATION!$G$16,SIMULATION!$C$16),0)</f>
        <v>80</v>
      </c>
      <c r="I438">
        <f ca="1">ROUND(NORMINV(RAND(),SIMULATION!$G$20,SIMULATION!$C$20),0)</f>
        <v>71</v>
      </c>
      <c r="J438" t="str">
        <f t="shared" ca="1" si="14"/>
        <v>Away</v>
      </c>
      <c r="K438" t="str">
        <f ca="1">IF(H438+SIMULATION!$E$16&gt;NEUTRAL!I438,"W","L")</f>
        <v>W</v>
      </c>
      <c r="L438" t="str">
        <f ca="1">IF(I438+SIMULATION!$E$20&gt;NEUTRAL!H438,"W","L")</f>
        <v>L</v>
      </c>
      <c r="M438">
        <f t="shared" ca="1" si="15"/>
        <v>151</v>
      </c>
      <c r="N438" t="str">
        <f ca="1">IF((H438+I438)&gt;SIMULATION!$F$16,"Over","Under")</f>
        <v>Under</v>
      </c>
    </row>
    <row r="439" spans="8:14" x14ac:dyDescent="0.25">
      <c r="H439">
        <f ca="1">ROUND(NORMINV(RAND(),SIMULATION!$G$16,SIMULATION!$C$16),0)</f>
        <v>83</v>
      </c>
      <c r="I439">
        <f ca="1">ROUND(NORMINV(RAND(),SIMULATION!$G$20,SIMULATION!$C$20),0)</f>
        <v>90</v>
      </c>
      <c r="J439" t="str">
        <f t="shared" ca="1" si="14"/>
        <v>Home</v>
      </c>
      <c r="K439" t="str">
        <f ca="1">IF(H439+SIMULATION!$E$16&gt;NEUTRAL!I439,"W","L")</f>
        <v>L</v>
      </c>
      <c r="L439" t="str">
        <f ca="1">IF(I439+SIMULATION!$E$20&gt;NEUTRAL!H439,"W","L")</f>
        <v>W</v>
      </c>
      <c r="M439">
        <f t="shared" ca="1" si="15"/>
        <v>173</v>
      </c>
      <c r="N439" t="str">
        <f ca="1">IF((H439+I439)&gt;SIMULATION!$F$16,"Over","Under")</f>
        <v>Over</v>
      </c>
    </row>
    <row r="440" spans="8:14" x14ac:dyDescent="0.25">
      <c r="H440">
        <f ca="1">ROUND(NORMINV(RAND(),SIMULATION!$G$16,SIMULATION!$C$16),0)</f>
        <v>70</v>
      </c>
      <c r="I440">
        <f ca="1">ROUND(NORMINV(RAND(),SIMULATION!$G$20,SIMULATION!$C$20),0)</f>
        <v>72</v>
      </c>
      <c r="J440" t="str">
        <f t="shared" ca="1" si="14"/>
        <v>Home</v>
      </c>
      <c r="K440" t="str">
        <f ca="1">IF(H440+SIMULATION!$E$16&gt;NEUTRAL!I440,"W","L")</f>
        <v>W</v>
      </c>
      <c r="L440" t="str">
        <f ca="1">IF(I440+SIMULATION!$E$20&gt;NEUTRAL!H440,"W","L")</f>
        <v>L</v>
      </c>
      <c r="M440">
        <f t="shared" ca="1" si="15"/>
        <v>142</v>
      </c>
      <c r="N440" t="str">
        <f ca="1">IF((H440+I440)&gt;SIMULATION!$F$16,"Over","Under")</f>
        <v>Under</v>
      </c>
    </row>
    <row r="441" spans="8:14" x14ac:dyDescent="0.25">
      <c r="H441">
        <f ca="1">ROUND(NORMINV(RAND(),SIMULATION!$G$16,SIMULATION!$C$16),0)</f>
        <v>70</v>
      </c>
      <c r="I441">
        <f ca="1">ROUND(NORMINV(RAND(),SIMULATION!$G$20,SIMULATION!$C$20),0)</f>
        <v>89</v>
      </c>
      <c r="J441" t="str">
        <f t="shared" ca="1" si="14"/>
        <v>Home</v>
      </c>
      <c r="K441" t="str">
        <f ca="1">IF(H441+SIMULATION!$E$16&gt;NEUTRAL!I441,"W","L")</f>
        <v>L</v>
      </c>
      <c r="L441" t="str">
        <f ca="1">IF(I441+SIMULATION!$E$20&gt;NEUTRAL!H441,"W","L")</f>
        <v>W</v>
      </c>
      <c r="M441">
        <f t="shared" ca="1" si="15"/>
        <v>159</v>
      </c>
      <c r="N441" t="str">
        <f ca="1">IF((H441+I441)&gt;SIMULATION!$F$16,"Over","Under")</f>
        <v>Over</v>
      </c>
    </row>
    <row r="442" spans="8:14" x14ac:dyDescent="0.25">
      <c r="H442">
        <f ca="1">ROUND(NORMINV(RAND(),SIMULATION!$G$16,SIMULATION!$C$16),0)</f>
        <v>56</v>
      </c>
      <c r="I442">
        <f ca="1">ROUND(NORMINV(RAND(),SIMULATION!$G$20,SIMULATION!$C$20),0)</f>
        <v>82</v>
      </c>
      <c r="J442" t="str">
        <f t="shared" ca="1" si="14"/>
        <v>Home</v>
      </c>
      <c r="K442" t="str">
        <f ca="1">IF(H442+SIMULATION!$E$16&gt;NEUTRAL!I442,"W","L")</f>
        <v>L</v>
      </c>
      <c r="L442" t="str">
        <f ca="1">IF(I442+SIMULATION!$E$20&gt;NEUTRAL!H442,"W","L")</f>
        <v>W</v>
      </c>
      <c r="M442">
        <f t="shared" ca="1" si="15"/>
        <v>138</v>
      </c>
      <c r="N442" t="str">
        <f ca="1">IF((H442+I442)&gt;SIMULATION!$F$16,"Over","Under")</f>
        <v>Under</v>
      </c>
    </row>
    <row r="443" spans="8:14" x14ac:dyDescent="0.25">
      <c r="H443">
        <f ca="1">ROUND(NORMINV(RAND(),SIMULATION!$G$16,SIMULATION!$C$16),0)</f>
        <v>72</v>
      </c>
      <c r="I443">
        <f ca="1">ROUND(NORMINV(RAND(),SIMULATION!$G$20,SIMULATION!$C$20),0)</f>
        <v>75</v>
      </c>
      <c r="J443" t="str">
        <f t="shared" ca="1" si="14"/>
        <v>Home</v>
      </c>
      <c r="K443" t="str">
        <f ca="1">IF(H443+SIMULATION!$E$16&gt;NEUTRAL!I443,"W","L")</f>
        <v>W</v>
      </c>
      <c r="L443" t="str">
        <f ca="1">IF(I443+SIMULATION!$E$20&gt;NEUTRAL!H443,"W","L")</f>
        <v>L</v>
      </c>
      <c r="M443">
        <f t="shared" ca="1" si="15"/>
        <v>147</v>
      </c>
      <c r="N443" t="str">
        <f ca="1">IF((H443+I443)&gt;SIMULATION!$F$16,"Over","Under")</f>
        <v>Under</v>
      </c>
    </row>
    <row r="444" spans="8:14" x14ac:dyDescent="0.25">
      <c r="H444">
        <f ca="1">ROUND(NORMINV(RAND(),SIMULATION!$G$16,SIMULATION!$C$16),0)</f>
        <v>83</v>
      </c>
      <c r="I444">
        <f ca="1">ROUND(NORMINV(RAND(),SIMULATION!$G$20,SIMULATION!$C$20),0)</f>
        <v>72</v>
      </c>
      <c r="J444" t="str">
        <f t="shared" ca="1" si="14"/>
        <v>Away</v>
      </c>
      <c r="K444" t="str">
        <f ca="1">IF(H444+SIMULATION!$E$16&gt;NEUTRAL!I444,"W","L")</f>
        <v>W</v>
      </c>
      <c r="L444" t="str">
        <f ca="1">IF(I444+SIMULATION!$E$20&gt;NEUTRAL!H444,"W","L")</f>
        <v>L</v>
      </c>
      <c r="M444">
        <f t="shared" ca="1" si="15"/>
        <v>155</v>
      </c>
      <c r="N444" t="str">
        <f ca="1">IF((H444+I444)&gt;SIMULATION!$F$16,"Over","Under")</f>
        <v>Over</v>
      </c>
    </row>
    <row r="445" spans="8:14" x14ac:dyDescent="0.25">
      <c r="H445">
        <f ca="1">ROUND(NORMINV(RAND(),SIMULATION!$G$16,SIMULATION!$C$16),0)</f>
        <v>57</v>
      </c>
      <c r="I445">
        <f ca="1">ROUND(NORMINV(RAND(),SIMULATION!$G$20,SIMULATION!$C$20),0)</f>
        <v>89</v>
      </c>
      <c r="J445" t="str">
        <f t="shared" ca="1" si="14"/>
        <v>Home</v>
      </c>
      <c r="K445" t="str">
        <f ca="1">IF(H445+SIMULATION!$E$16&gt;NEUTRAL!I445,"W","L")</f>
        <v>L</v>
      </c>
      <c r="L445" t="str">
        <f ca="1">IF(I445+SIMULATION!$E$20&gt;NEUTRAL!H445,"W","L")</f>
        <v>W</v>
      </c>
      <c r="M445">
        <f t="shared" ca="1" si="15"/>
        <v>146</v>
      </c>
      <c r="N445" t="str">
        <f ca="1">IF((H445+I445)&gt;SIMULATION!$F$16,"Over","Under")</f>
        <v>Under</v>
      </c>
    </row>
    <row r="446" spans="8:14" x14ac:dyDescent="0.25">
      <c r="H446">
        <f ca="1">ROUND(NORMINV(RAND(),SIMULATION!$G$16,SIMULATION!$C$16),0)</f>
        <v>68</v>
      </c>
      <c r="I446">
        <f ca="1">ROUND(NORMINV(RAND(),SIMULATION!$G$20,SIMULATION!$C$20),0)</f>
        <v>85</v>
      </c>
      <c r="J446" t="str">
        <f t="shared" ca="1" si="14"/>
        <v>Home</v>
      </c>
      <c r="K446" t="str">
        <f ca="1">IF(H446+SIMULATION!$E$16&gt;NEUTRAL!I446,"W","L")</f>
        <v>L</v>
      </c>
      <c r="L446" t="str">
        <f ca="1">IF(I446+SIMULATION!$E$20&gt;NEUTRAL!H446,"W","L")</f>
        <v>W</v>
      </c>
      <c r="M446">
        <f t="shared" ca="1" si="15"/>
        <v>153</v>
      </c>
      <c r="N446" t="str">
        <f ca="1">IF((H446+I446)&gt;SIMULATION!$F$16,"Over","Under")</f>
        <v>Over</v>
      </c>
    </row>
    <row r="447" spans="8:14" x14ac:dyDescent="0.25">
      <c r="H447">
        <f ca="1">ROUND(NORMINV(RAND(),SIMULATION!$G$16,SIMULATION!$C$16),0)</f>
        <v>73</v>
      </c>
      <c r="I447">
        <f ca="1">ROUND(NORMINV(RAND(),SIMULATION!$G$20,SIMULATION!$C$20),0)</f>
        <v>91</v>
      </c>
      <c r="J447" t="str">
        <f t="shared" ca="1" si="14"/>
        <v>Home</v>
      </c>
      <c r="K447" t="str">
        <f ca="1">IF(H447+SIMULATION!$E$16&gt;NEUTRAL!I447,"W","L")</f>
        <v>L</v>
      </c>
      <c r="L447" t="str">
        <f ca="1">IF(I447+SIMULATION!$E$20&gt;NEUTRAL!H447,"W","L")</f>
        <v>W</v>
      </c>
      <c r="M447">
        <f t="shared" ca="1" si="15"/>
        <v>164</v>
      </c>
      <c r="N447" t="str">
        <f ca="1">IF((H447+I447)&gt;SIMULATION!$F$16,"Over","Under")</f>
        <v>Over</v>
      </c>
    </row>
    <row r="448" spans="8:14" x14ac:dyDescent="0.25">
      <c r="H448">
        <f ca="1">ROUND(NORMINV(RAND(),SIMULATION!$G$16,SIMULATION!$C$16),0)</f>
        <v>68</v>
      </c>
      <c r="I448">
        <f ca="1">ROUND(NORMINV(RAND(),SIMULATION!$G$20,SIMULATION!$C$20),0)</f>
        <v>83</v>
      </c>
      <c r="J448" t="str">
        <f t="shared" ca="1" si="14"/>
        <v>Home</v>
      </c>
      <c r="K448" t="str">
        <f ca="1">IF(H448+SIMULATION!$E$16&gt;NEUTRAL!I448,"W","L")</f>
        <v>L</v>
      </c>
      <c r="L448" t="str">
        <f ca="1">IF(I448+SIMULATION!$E$20&gt;NEUTRAL!H448,"W","L")</f>
        <v>W</v>
      </c>
      <c r="M448">
        <f t="shared" ca="1" si="15"/>
        <v>151</v>
      </c>
      <c r="N448" t="str">
        <f ca="1">IF((H448+I448)&gt;SIMULATION!$F$16,"Over","Under")</f>
        <v>Under</v>
      </c>
    </row>
    <row r="449" spans="8:14" x14ac:dyDescent="0.25">
      <c r="H449">
        <f ca="1">ROUND(NORMINV(RAND(),SIMULATION!$G$16,SIMULATION!$C$16),0)</f>
        <v>78</v>
      </c>
      <c r="I449">
        <f ca="1">ROUND(NORMINV(RAND(),SIMULATION!$G$20,SIMULATION!$C$20),0)</f>
        <v>77</v>
      </c>
      <c r="J449" t="str">
        <f t="shared" ca="1" si="14"/>
        <v>Away</v>
      </c>
      <c r="K449" t="str">
        <f ca="1">IF(H449+SIMULATION!$E$16&gt;NEUTRAL!I449,"W","L")</f>
        <v>W</v>
      </c>
      <c r="L449" t="str">
        <f ca="1">IF(I449+SIMULATION!$E$20&gt;NEUTRAL!H449,"W","L")</f>
        <v>L</v>
      </c>
      <c r="M449">
        <f t="shared" ca="1" si="15"/>
        <v>155</v>
      </c>
      <c r="N449" t="str">
        <f ca="1">IF((H449+I449)&gt;SIMULATION!$F$16,"Over","Under")</f>
        <v>Over</v>
      </c>
    </row>
    <row r="450" spans="8:14" x14ac:dyDescent="0.25">
      <c r="H450">
        <f ca="1">ROUND(NORMINV(RAND(),SIMULATION!$G$16,SIMULATION!$C$16),0)</f>
        <v>67</v>
      </c>
      <c r="I450">
        <f ca="1">ROUND(NORMINV(RAND(),SIMULATION!$G$20,SIMULATION!$C$20),0)</f>
        <v>69</v>
      </c>
      <c r="J450" t="str">
        <f t="shared" ca="1" si="14"/>
        <v>Home</v>
      </c>
      <c r="K450" t="str">
        <f ca="1">IF(H450+SIMULATION!$E$16&gt;NEUTRAL!I450,"W","L")</f>
        <v>W</v>
      </c>
      <c r="L450" t="str">
        <f ca="1">IF(I450+SIMULATION!$E$20&gt;NEUTRAL!H450,"W","L")</f>
        <v>L</v>
      </c>
      <c r="M450">
        <f t="shared" ca="1" si="15"/>
        <v>136</v>
      </c>
      <c r="N450" t="str">
        <f ca="1">IF((H450+I450)&gt;SIMULATION!$F$16,"Over","Under")</f>
        <v>Under</v>
      </c>
    </row>
    <row r="451" spans="8:14" x14ac:dyDescent="0.25">
      <c r="H451">
        <f ca="1">ROUND(NORMINV(RAND(),SIMULATION!$G$16,SIMULATION!$C$16),0)</f>
        <v>67</v>
      </c>
      <c r="I451">
        <f ca="1">ROUND(NORMINV(RAND(),SIMULATION!$G$20,SIMULATION!$C$20),0)</f>
        <v>59</v>
      </c>
      <c r="J451" t="str">
        <f t="shared" ca="1" si="14"/>
        <v>Away</v>
      </c>
      <c r="K451" t="str">
        <f ca="1">IF(H451+SIMULATION!$E$16&gt;NEUTRAL!I451,"W","L")</f>
        <v>W</v>
      </c>
      <c r="L451" t="str">
        <f ca="1">IF(I451+SIMULATION!$E$20&gt;NEUTRAL!H451,"W","L")</f>
        <v>L</v>
      </c>
      <c r="M451">
        <f t="shared" ca="1" si="15"/>
        <v>126</v>
      </c>
      <c r="N451" t="str">
        <f ca="1">IF((H451+I451)&gt;SIMULATION!$F$16,"Over","Under")</f>
        <v>Under</v>
      </c>
    </row>
    <row r="452" spans="8:14" x14ac:dyDescent="0.25">
      <c r="H452">
        <f ca="1">ROUND(NORMINV(RAND(),SIMULATION!$G$16,SIMULATION!$C$16),0)</f>
        <v>50</v>
      </c>
      <c r="I452">
        <f ca="1">ROUND(NORMINV(RAND(),SIMULATION!$G$20,SIMULATION!$C$20),0)</f>
        <v>77</v>
      </c>
      <c r="J452" t="str">
        <f t="shared" ca="1" si="14"/>
        <v>Home</v>
      </c>
      <c r="K452" t="str">
        <f ca="1">IF(H452+SIMULATION!$E$16&gt;NEUTRAL!I452,"W","L")</f>
        <v>L</v>
      </c>
      <c r="L452" t="str">
        <f ca="1">IF(I452+SIMULATION!$E$20&gt;NEUTRAL!H452,"W","L")</f>
        <v>W</v>
      </c>
      <c r="M452">
        <f t="shared" ca="1" si="15"/>
        <v>127</v>
      </c>
      <c r="N452" t="str">
        <f ca="1">IF((H452+I452)&gt;SIMULATION!$F$16,"Over","Under")</f>
        <v>Under</v>
      </c>
    </row>
    <row r="453" spans="8:14" x14ac:dyDescent="0.25">
      <c r="H453">
        <f ca="1">ROUND(NORMINV(RAND(),SIMULATION!$G$16,SIMULATION!$C$16),0)</f>
        <v>68</v>
      </c>
      <c r="I453">
        <f ca="1">ROUND(NORMINV(RAND(),SIMULATION!$G$20,SIMULATION!$C$20),0)</f>
        <v>47</v>
      </c>
      <c r="J453" t="str">
        <f t="shared" ca="1" si="14"/>
        <v>Away</v>
      </c>
      <c r="K453" t="str">
        <f ca="1">IF(H453+SIMULATION!$E$16&gt;NEUTRAL!I453,"W","L")</f>
        <v>W</v>
      </c>
      <c r="L453" t="str">
        <f ca="1">IF(I453+SIMULATION!$E$20&gt;NEUTRAL!H453,"W","L")</f>
        <v>L</v>
      </c>
      <c r="M453">
        <f t="shared" ca="1" si="15"/>
        <v>115</v>
      </c>
      <c r="N453" t="str">
        <f ca="1">IF((H453+I453)&gt;SIMULATION!$F$16,"Over","Under")</f>
        <v>Under</v>
      </c>
    </row>
    <row r="454" spans="8:14" x14ac:dyDescent="0.25">
      <c r="H454">
        <f ca="1">ROUND(NORMINV(RAND(),SIMULATION!$G$16,SIMULATION!$C$16),0)</f>
        <v>84</v>
      </c>
      <c r="I454">
        <f ca="1">ROUND(NORMINV(RAND(),SIMULATION!$G$20,SIMULATION!$C$20),0)</f>
        <v>72</v>
      </c>
      <c r="J454" t="str">
        <f t="shared" ca="1" si="14"/>
        <v>Away</v>
      </c>
      <c r="K454" t="str">
        <f ca="1">IF(H454+SIMULATION!$E$16&gt;NEUTRAL!I454,"W","L")</f>
        <v>W</v>
      </c>
      <c r="L454" t="str">
        <f ca="1">IF(I454+SIMULATION!$E$20&gt;NEUTRAL!H454,"W","L")</f>
        <v>L</v>
      </c>
      <c r="M454">
        <f t="shared" ca="1" si="15"/>
        <v>156</v>
      </c>
      <c r="N454" t="str">
        <f ca="1">IF((H454+I454)&gt;SIMULATION!$F$16,"Over","Under")</f>
        <v>Over</v>
      </c>
    </row>
    <row r="455" spans="8:14" x14ac:dyDescent="0.25">
      <c r="H455">
        <f ca="1">ROUND(NORMINV(RAND(),SIMULATION!$G$16,SIMULATION!$C$16),0)</f>
        <v>91</v>
      </c>
      <c r="I455">
        <f ca="1">ROUND(NORMINV(RAND(),SIMULATION!$G$20,SIMULATION!$C$20),0)</f>
        <v>84</v>
      </c>
      <c r="J455" t="str">
        <f t="shared" ca="1" si="14"/>
        <v>Away</v>
      </c>
      <c r="K455" t="str">
        <f ca="1">IF(H455+SIMULATION!$E$16&gt;NEUTRAL!I455,"W","L")</f>
        <v>W</v>
      </c>
      <c r="L455" t="str">
        <f ca="1">IF(I455+SIMULATION!$E$20&gt;NEUTRAL!H455,"W","L")</f>
        <v>L</v>
      </c>
      <c r="M455">
        <f t="shared" ca="1" si="15"/>
        <v>175</v>
      </c>
      <c r="N455" t="str">
        <f ca="1">IF((H455+I455)&gt;SIMULATION!$F$16,"Over","Under")</f>
        <v>Over</v>
      </c>
    </row>
    <row r="456" spans="8:14" x14ac:dyDescent="0.25">
      <c r="H456">
        <f ca="1">ROUND(NORMINV(RAND(),SIMULATION!$G$16,SIMULATION!$C$16),0)</f>
        <v>85</v>
      </c>
      <c r="I456">
        <f ca="1">ROUND(NORMINV(RAND(),SIMULATION!$G$20,SIMULATION!$C$20),0)</f>
        <v>84</v>
      </c>
      <c r="J456" t="str">
        <f t="shared" ca="1" si="14"/>
        <v>Away</v>
      </c>
      <c r="K456" t="str">
        <f ca="1">IF(H456+SIMULATION!$E$16&gt;NEUTRAL!I456,"W","L")</f>
        <v>W</v>
      </c>
      <c r="L456" t="str">
        <f ca="1">IF(I456+SIMULATION!$E$20&gt;NEUTRAL!H456,"W","L")</f>
        <v>L</v>
      </c>
      <c r="M456">
        <f t="shared" ca="1" si="15"/>
        <v>169</v>
      </c>
      <c r="N456" t="str">
        <f ca="1">IF((H456+I456)&gt;SIMULATION!$F$16,"Over","Under")</f>
        <v>Over</v>
      </c>
    </row>
    <row r="457" spans="8:14" x14ac:dyDescent="0.25">
      <c r="H457">
        <f ca="1">ROUND(NORMINV(RAND(),SIMULATION!$G$16,SIMULATION!$C$16),0)</f>
        <v>72</v>
      </c>
      <c r="I457">
        <f ca="1">ROUND(NORMINV(RAND(),SIMULATION!$G$20,SIMULATION!$C$20),0)</f>
        <v>67</v>
      </c>
      <c r="J457" t="str">
        <f t="shared" ca="1" si="14"/>
        <v>Away</v>
      </c>
      <c r="K457" t="str">
        <f ca="1">IF(H457+SIMULATION!$E$16&gt;NEUTRAL!I457,"W","L")</f>
        <v>W</v>
      </c>
      <c r="L457" t="str">
        <f ca="1">IF(I457+SIMULATION!$E$20&gt;NEUTRAL!H457,"W","L")</f>
        <v>L</v>
      </c>
      <c r="M457">
        <f t="shared" ca="1" si="15"/>
        <v>139</v>
      </c>
      <c r="N457" t="str">
        <f ca="1">IF((H457+I457)&gt;SIMULATION!$F$16,"Over","Under")</f>
        <v>Under</v>
      </c>
    </row>
    <row r="458" spans="8:14" x14ac:dyDescent="0.25">
      <c r="H458">
        <f ca="1">ROUND(NORMINV(RAND(),SIMULATION!$G$16,SIMULATION!$C$16),0)</f>
        <v>66</v>
      </c>
      <c r="I458">
        <f ca="1">ROUND(NORMINV(RAND(),SIMULATION!$G$20,SIMULATION!$C$20),0)</f>
        <v>75</v>
      </c>
      <c r="J458" t="str">
        <f t="shared" ca="1" si="14"/>
        <v>Home</v>
      </c>
      <c r="K458" t="str">
        <f ca="1">IF(H458+SIMULATION!$E$16&gt;NEUTRAL!I458,"W","L")</f>
        <v>L</v>
      </c>
      <c r="L458" t="str">
        <f ca="1">IF(I458+SIMULATION!$E$20&gt;NEUTRAL!H458,"W","L")</f>
        <v>W</v>
      </c>
      <c r="M458">
        <f t="shared" ca="1" si="15"/>
        <v>141</v>
      </c>
      <c r="N458" t="str">
        <f ca="1">IF((H458+I458)&gt;SIMULATION!$F$16,"Over","Under")</f>
        <v>Under</v>
      </c>
    </row>
    <row r="459" spans="8:14" x14ac:dyDescent="0.25">
      <c r="H459">
        <f ca="1">ROUND(NORMINV(RAND(),SIMULATION!$G$16,SIMULATION!$C$16),0)</f>
        <v>56</v>
      </c>
      <c r="I459">
        <f ca="1">ROUND(NORMINV(RAND(),SIMULATION!$G$20,SIMULATION!$C$20),0)</f>
        <v>77</v>
      </c>
      <c r="J459" t="str">
        <f t="shared" ca="1" si="14"/>
        <v>Home</v>
      </c>
      <c r="K459" t="str">
        <f ca="1">IF(H459+SIMULATION!$E$16&gt;NEUTRAL!I459,"W","L")</f>
        <v>L</v>
      </c>
      <c r="L459" t="str">
        <f ca="1">IF(I459+SIMULATION!$E$20&gt;NEUTRAL!H459,"W","L")</f>
        <v>W</v>
      </c>
      <c r="M459">
        <f t="shared" ca="1" si="15"/>
        <v>133</v>
      </c>
      <c r="N459" t="str">
        <f ca="1">IF((H459+I459)&gt;SIMULATION!$F$16,"Over","Under")</f>
        <v>Under</v>
      </c>
    </row>
    <row r="460" spans="8:14" x14ac:dyDescent="0.25">
      <c r="H460">
        <f ca="1">ROUND(NORMINV(RAND(),SIMULATION!$G$16,SIMULATION!$C$16),0)</f>
        <v>86</v>
      </c>
      <c r="I460">
        <f ca="1">ROUND(NORMINV(RAND(),SIMULATION!$G$20,SIMULATION!$C$20),0)</f>
        <v>67</v>
      </c>
      <c r="J460" t="str">
        <f t="shared" ca="1" si="14"/>
        <v>Away</v>
      </c>
      <c r="K460" t="str">
        <f ca="1">IF(H460+SIMULATION!$E$16&gt;NEUTRAL!I460,"W","L")</f>
        <v>W</v>
      </c>
      <c r="L460" t="str">
        <f ca="1">IF(I460+SIMULATION!$E$20&gt;NEUTRAL!H460,"W","L")</f>
        <v>L</v>
      </c>
      <c r="M460">
        <f t="shared" ca="1" si="15"/>
        <v>153</v>
      </c>
      <c r="N460" t="str">
        <f ca="1">IF((H460+I460)&gt;SIMULATION!$F$16,"Over","Under")</f>
        <v>Over</v>
      </c>
    </row>
    <row r="461" spans="8:14" x14ac:dyDescent="0.25">
      <c r="H461">
        <f ca="1">ROUND(NORMINV(RAND(),SIMULATION!$G$16,SIMULATION!$C$16),0)</f>
        <v>99</v>
      </c>
      <c r="I461">
        <f ca="1">ROUND(NORMINV(RAND(),SIMULATION!$G$20,SIMULATION!$C$20),0)</f>
        <v>75</v>
      </c>
      <c r="J461" t="str">
        <f t="shared" ca="1" si="14"/>
        <v>Away</v>
      </c>
      <c r="K461" t="str">
        <f ca="1">IF(H461+SIMULATION!$E$16&gt;NEUTRAL!I461,"W","L")</f>
        <v>W</v>
      </c>
      <c r="L461" t="str">
        <f ca="1">IF(I461+SIMULATION!$E$20&gt;NEUTRAL!H461,"W","L")</f>
        <v>L</v>
      </c>
      <c r="M461">
        <f t="shared" ca="1" si="15"/>
        <v>174</v>
      </c>
      <c r="N461" t="str">
        <f ca="1">IF((H461+I461)&gt;SIMULATION!$F$16,"Over","Under")</f>
        <v>Over</v>
      </c>
    </row>
    <row r="462" spans="8:14" x14ac:dyDescent="0.25">
      <c r="H462">
        <f ca="1">ROUND(NORMINV(RAND(),SIMULATION!$G$16,SIMULATION!$C$16),0)</f>
        <v>51</v>
      </c>
      <c r="I462">
        <f ca="1">ROUND(NORMINV(RAND(),SIMULATION!$G$20,SIMULATION!$C$20),0)</f>
        <v>64</v>
      </c>
      <c r="J462" t="str">
        <f t="shared" ca="1" si="14"/>
        <v>Home</v>
      </c>
      <c r="K462" t="str">
        <f ca="1">IF(H462+SIMULATION!$E$16&gt;NEUTRAL!I462,"W","L")</f>
        <v>L</v>
      </c>
      <c r="L462" t="str">
        <f ca="1">IF(I462+SIMULATION!$E$20&gt;NEUTRAL!H462,"W","L")</f>
        <v>W</v>
      </c>
      <c r="M462">
        <f t="shared" ca="1" si="15"/>
        <v>115</v>
      </c>
      <c r="N462" t="str">
        <f ca="1">IF((H462+I462)&gt;SIMULATION!$F$16,"Over","Under")</f>
        <v>Under</v>
      </c>
    </row>
    <row r="463" spans="8:14" x14ac:dyDescent="0.25">
      <c r="H463">
        <f ca="1">ROUND(NORMINV(RAND(),SIMULATION!$G$16,SIMULATION!$C$16),0)</f>
        <v>81</v>
      </c>
      <c r="I463">
        <f ca="1">ROUND(NORMINV(RAND(),SIMULATION!$G$20,SIMULATION!$C$20),0)</f>
        <v>78</v>
      </c>
      <c r="J463" t="str">
        <f t="shared" ca="1" si="14"/>
        <v>Away</v>
      </c>
      <c r="K463" t="str">
        <f ca="1">IF(H463+SIMULATION!$E$16&gt;NEUTRAL!I463,"W","L")</f>
        <v>W</v>
      </c>
      <c r="L463" t="str">
        <f ca="1">IF(I463+SIMULATION!$E$20&gt;NEUTRAL!H463,"W","L")</f>
        <v>L</v>
      </c>
      <c r="M463">
        <f t="shared" ca="1" si="15"/>
        <v>159</v>
      </c>
      <c r="N463" t="str">
        <f ca="1">IF((H463+I463)&gt;SIMULATION!$F$16,"Over","Under")</f>
        <v>Over</v>
      </c>
    </row>
    <row r="464" spans="8:14" x14ac:dyDescent="0.25">
      <c r="H464">
        <f ca="1">ROUND(NORMINV(RAND(),SIMULATION!$G$16,SIMULATION!$C$16),0)</f>
        <v>67</v>
      </c>
      <c r="I464">
        <f ca="1">ROUND(NORMINV(RAND(),SIMULATION!$G$20,SIMULATION!$C$20),0)</f>
        <v>75</v>
      </c>
      <c r="J464" t="str">
        <f t="shared" ca="1" si="14"/>
        <v>Home</v>
      </c>
      <c r="K464" t="str">
        <f ca="1">IF(H464+SIMULATION!$E$16&gt;NEUTRAL!I464,"W","L")</f>
        <v>L</v>
      </c>
      <c r="L464" t="str">
        <f ca="1">IF(I464+SIMULATION!$E$20&gt;NEUTRAL!H464,"W","L")</f>
        <v>W</v>
      </c>
      <c r="M464">
        <f t="shared" ca="1" si="15"/>
        <v>142</v>
      </c>
      <c r="N464" t="str">
        <f ca="1">IF((H464+I464)&gt;SIMULATION!$F$16,"Over","Under")</f>
        <v>Under</v>
      </c>
    </row>
    <row r="465" spans="8:14" x14ac:dyDescent="0.25">
      <c r="H465">
        <f ca="1">ROUND(NORMINV(RAND(),SIMULATION!$G$16,SIMULATION!$C$16),0)</f>
        <v>59</v>
      </c>
      <c r="I465">
        <f ca="1">ROUND(NORMINV(RAND(),SIMULATION!$G$20,SIMULATION!$C$20),0)</f>
        <v>77</v>
      </c>
      <c r="J465" t="str">
        <f t="shared" ca="1" si="14"/>
        <v>Home</v>
      </c>
      <c r="K465" t="str">
        <f ca="1">IF(H465+SIMULATION!$E$16&gt;NEUTRAL!I465,"W","L")</f>
        <v>L</v>
      </c>
      <c r="L465" t="str">
        <f ca="1">IF(I465+SIMULATION!$E$20&gt;NEUTRAL!H465,"W","L")</f>
        <v>W</v>
      </c>
      <c r="M465">
        <f t="shared" ca="1" si="15"/>
        <v>136</v>
      </c>
      <c r="N465" t="str">
        <f ca="1">IF((H465+I465)&gt;SIMULATION!$F$16,"Over","Under")</f>
        <v>Under</v>
      </c>
    </row>
    <row r="466" spans="8:14" x14ac:dyDescent="0.25">
      <c r="H466">
        <f ca="1">ROUND(NORMINV(RAND(),SIMULATION!$G$16,SIMULATION!$C$16),0)</f>
        <v>77</v>
      </c>
      <c r="I466">
        <f ca="1">ROUND(NORMINV(RAND(),SIMULATION!$G$20,SIMULATION!$C$20),0)</f>
        <v>67</v>
      </c>
      <c r="J466" t="str">
        <f t="shared" ca="1" si="14"/>
        <v>Away</v>
      </c>
      <c r="K466" t="str">
        <f ca="1">IF(H466+SIMULATION!$E$16&gt;NEUTRAL!I466,"W","L")</f>
        <v>W</v>
      </c>
      <c r="L466" t="str">
        <f ca="1">IF(I466+SIMULATION!$E$20&gt;NEUTRAL!H466,"W","L")</f>
        <v>L</v>
      </c>
      <c r="M466">
        <f t="shared" ca="1" si="15"/>
        <v>144</v>
      </c>
      <c r="N466" t="str">
        <f ca="1">IF((H466+I466)&gt;SIMULATION!$F$16,"Over","Under")</f>
        <v>Under</v>
      </c>
    </row>
    <row r="467" spans="8:14" x14ac:dyDescent="0.25">
      <c r="H467">
        <f ca="1">ROUND(NORMINV(RAND(),SIMULATION!$G$16,SIMULATION!$C$16),0)</f>
        <v>65</v>
      </c>
      <c r="I467">
        <f ca="1">ROUND(NORMINV(RAND(),SIMULATION!$G$20,SIMULATION!$C$20),0)</f>
        <v>75</v>
      </c>
      <c r="J467" t="str">
        <f t="shared" ca="1" si="14"/>
        <v>Home</v>
      </c>
      <c r="K467" t="str">
        <f ca="1">IF(H467+SIMULATION!$E$16&gt;NEUTRAL!I467,"W","L")</f>
        <v>L</v>
      </c>
      <c r="L467" t="str">
        <f ca="1">IF(I467+SIMULATION!$E$20&gt;NEUTRAL!H467,"W","L")</f>
        <v>W</v>
      </c>
      <c r="M467">
        <f t="shared" ca="1" si="15"/>
        <v>140</v>
      </c>
      <c r="N467" t="str">
        <f ca="1">IF((H467+I467)&gt;SIMULATION!$F$16,"Over","Under")</f>
        <v>Under</v>
      </c>
    </row>
    <row r="468" spans="8:14" x14ac:dyDescent="0.25">
      <c r="H468">
        <f ca="1">ROUND(NORMINV(RAND(),SIMULATION!$G$16,SIMULATION!$C$16),0)</f>
        <v>74</v>
      </c>
      <c r="I468">
        <f ca="1">ROUND(NORMINV(RAND(),SIMULATION!$G$20,SIMULATION!$C$20),0)</f>
        <v>77</v>
      </c>
      <c r="J468" t="str">
        <f t="shared" ca="1" si="14"/>
        <v>Home</v>
      </c>
      <c r="K468" t="str">
        <f ca="1">IF(H468+SIMULATION!$E$16&gt;NEUTRAL!I468,"W","L")</f>
        <v>W</v>
      </c>
      <c r="L468" t="str">
        <f ca="1">IF(I468+SIMULATION!$E$20&gt;NEUTRAL!H468,"W","L")</f>
        <v>L</v>
      </c>
      <c r="M468">
        <f t="shared" ca="1" si="15"/>
        <v>151</v>
      </c>
      <c r="N468" t="str">
        <f ca="1">IF((H468+I468)&gt;SIMULATION!$F$16,"Over","Under")</f>
        <v>Under</v>
      </c>
    </row>
    <row r="469" spans="8:14" x14ac:dyDescent="0.25">
      <c r="H469">
        <f ca="1">ROUND(NORMINV(RAND(),SIMULATION!$G$16,SIMULATION!$C$16),0)</f>
        <v>63</v>
      </c>
      <c r="I469">
        <f ca="1">ROUND(NORMINV(RAND(),SIMULATION!$G$20,SIMULATION!$C$20),0)</f>
        <v>79</v>
      </c>
      <c r="J469" t="str">
        <f t="shared" ca="1" si="14"/>
        <v>Home</v>
      </c>
      <c r="K469" t="str">
        <f ca="1">IF(H469+SIMULATION!$E$16&gt;NEUTRAL!I469,"W","L")</f>
        <v>L</v>
      </c>
      <c r="L469" t="str">
        <f ca="1">IF(I469+SIMULATION!$E$20&gt;NEUTRAL!H469,"W","L")</f>
        <v>W</v>
      </c>
      <c r="M469">
        <f t="shared" ca="1" si="15"/>
        <v>142</v>
      </c>
      <c r="N469" t="str">
        <f ca="1">IF((H469+I469)&gt;SIMULATION!$F$16,"Over","Under")</f>
        <v>Under</v>
      </c>
    </row>
    <row r="470" spans="8:14" x14ac:dyDescent="0.25">
      <c r="H470">
        <f ca="1">ROUND(NORMINV(RAND(),SIMULATION!$G$16,SIMULATION!$C$16),0)</f>
        <v>77</v>
      </c>
      <c r="I470">
        <f ca="1">ROUND(NORMINV(RAND(),SIMULATION!$G$20,SIMULATION!$C$20),0)</f>
        <v>78</v>
      </c>
      <c r="J470" t="str">
        <f t="shared" ca="1" si="14"/>
        <v>Home</v>
      </c>
      <c r="K470" t="str">
        <f ca="1">IF(H470+SIMULATION!$E$16&gt;NEUTRAL!I470,"W","L")</f>
        <v>W</v>
      </c>
      <c r="L470" t="str">
        <f ca="1">IF(I470+SIMULATION!$E$20&gt;NEUTRAL!H470,"W","L")</f>
        <v>L</v>
      </c>
      <c r="M470">
        <f t="shared" ca="1" si="15"/>
        <v>155</v>
      </c>
      <c r="N470" t="str">
        <f ca="1">IF((H470+I470)&gt;SIMULATION!$F$16,"Over","Under")</f>
        <v>Over</v>
      </c>
    </row>
    <row r="471" spans="8:14" x14ac:dyDescent="0.25">
      <c r="H471">
        <f ca="1">ROUND(NORMINV(RAND(),SIMULATION!$G$16,SIMULATION!$C$16),0)</f>
        <v>79</v>
      </c>
      <c r="I471">
        <f ca="1">ROUND(NORMINV(RAND(),SIMULATION!$G$20,SIMULATION!$C$20),0)</f>
        <v>77</v>
      </c>
      <c r="J471" t="str">
        <f t="shared" ca="1" si="14"/>
        <v>Away</v>
      </c>
      <c r="K471" t="str">
        <f ca="1">IF(H471+SIMULATION!$E$16&gt;NEUTRAL!I471,"W","L")</f>
        <v>W</v>
      </c>
      <c r="L471" t="str">
        <f ca="1">IF(I471+SIMULATION!$E$20&gt;NEUTRAL!H471,"W","L")</f>
        <v>L</v>
      </c>
      <c r="M471">
        <f t="shared" ca="1" si="15"/>
        <v>156</v>
      </c>
      <c r="N471" t="str">
        <f ca="1">IF((H471+I471)&gt;SIMULATION!$F$16,"Over","Under")</f>
        <v>Over</v>
      </c>
    </row>
    <row r="472" spans="8:14" x14ac:dyDescent="0.25">
      <c r="H472">
        <f ca="1">ROUND(NORMINV(RAND(),SIMULATION!$G$16,SIMULATION!$C$16),0)</f>
        <v>61</v>
      </c>
      <c r="I472">
        <f ca="1">ROUND(NORMINV(RAND(),SIMULATION!$G$20,SIMULATION!$C$20),0)</f>
        <v>90</v>
      </c>
      <c r="J472" t="str">
        <f t="shared" ca="1" si="14"/>
        <v>Home</v>
      </c>
      <c r="K472" t="str">
        <f ca="1">IF(H472+SIMULATION!$E$16&gt;NEUTRAL!I472,"W","L")</f>
        <v>L</v>
      </c>
      <c r="L472" t="str">
        <f ca="1">IF(I472+SIMULATION!$E$20&gt;NEUTRAL!H472,"W","L")</f>
        <v>W</v>
      </c>
      <c r="M472">
        <f t="shared" ca="1" si="15"/>
        <v>151</v>
      </c>
      <c r="N472" t="str">
        <f ca="1">IF((H472+I472)&gt;SIMULATION!$F$16,"Over","Under")</f>
        <v>Under</v>
      </c>
    </row>
    <row r="473" spans="8:14" x14ac:dyDescent="0.25">
      <c r="H473">
        <f ca="1">ROUND(NORMINV(RAND(),SIMULATION!$G$16,SIMULATION!$C$16),0)</f>
        <v>51</v>
      </c>
      <c r="I473">
        <f ca="1">ROUND(NORMINV(RAND(),SIMULATION!$G$20,SIMULATION!$C$20),0)</f>
        <v>71</v>
      </c>
      <c r="J473" t="str">
        <f t="shared" ca="1" si="14"/>
        <v>Home</v>
      </c>
      <c r="K473" t="str">
        <f ca="1">IF(H473+SIMULATION!$E$16&gt;NEUTRAL!I473,"W","L")</f>
        <v>L</v>
      </c>
      <c r="L473" t="str">
        <f ca="1">IF(I473+SIMULATION!$E$20&gt;NEUTRAL!H473,"W","L")</f>
        <v>W</v>
      </c>
      <c r="M473">
        <f t="shared" ca="1" si="15"/>
        <v>122</v>
      </c>
      <c r="N473" t="str">
        <f ca="1">IF((H473+I473)&gt;SIMULATION!$F$16,"Over","Under")</f>
        <v>Under</v>
      </c>
    </row>
    <row r="474" spans="8:14" x14ac:dyDescent="0.25">
      <c r="H474">
        <f ca="1">ROUND(NORMINV(RAND(),SIMULATION!$G$16,SIMULATION!$C$16),0)</f>
        <v>89</v>
      </c>
      <c r="I474">
        <f ca="1">ROUND(NORMINV(RAND(),SIMULATION!$G$20,SIMULATION!$C$20),0)</f>
        <v>72</v>
      </c>
      <c r="J474" t="str">
        <f t="shared" ca="1" si="14"/>
        <v>Away</v>
      </c>
      <c r="K474" t="str">
        <f ca="1">IF(H474+SIMULATION!$E$16&gt;NEUTRAL!I474,"W","L")</f>
        <v>W</v>
      </c>
      <c r="L474" t="str">
        <f ca="1">IF(I474+SIMULATION!$E$20&gt;NEUTRAL!H474,"W","L")</f>
        <v>L</v>
      </c>
      <c r="M474">
        <f t="shared" ca="1" si="15"/>
        <v>161</v>
      </c>
      <c r="N474" t="str">
        <f ca="1">IF((H474+I474)&gt;SIMULATION!$F$16,"Over","Under")</f>
        <v>Over</v>
      </c>
    </row>
    <row r="475" spans="8:14" x14ac:dyDescent="0.25">
      <c r="H475">
        <f ca="1">ROUND(NORMINV(RAND(),SIMULATION!$G$16,SIMULATION!$C$16),0)</f>
        <v>72</v>
      </c>
      <c r="I475">
        <f ca="1">ROUND(NORMINV(RAND(),SIMULATION!$G$20,SIMULATION!$C$20),0)</f>
        <v>69</v>
      </c>
      <c r="J475" t="str">
        <f t="shared" ref="J475:J538" ca="1" si="16">IF(H475=I475,"OT",IF(H475&gt;I475,"Away","Home"))</f>
        <v>Away</v>
      </c>
      <c r="K475" t="str">
        <f ca="1">IF(H475+SIMULATION!$E$16&gt;NEUTRAL!I475,"W","L")</f>
        <v>W</v>
      </c>
      <c r="L475" t="str">
        <f ca="1">IF(I475+SIMULATION!$E$20&gt;NEUTRAL!H475,"W","L")</f>
        <v>L</v>
      </c>
      <c r="M475">
        <f t="shared" ref="M475:M538" ca="1" si="17">H475+I475</f>
        <v>141</v>
      </c>
      <c r="N475" t="str">
        <f ca="1">IF((H475+I475)&gt;SIMULATION!$F$16,"Over","Under")</f>
        <v>Under</v>
      </c>
    </row>
    <row r="476" spans="8:14" x14ac:dyDescent="0.25">
      <c r="H476">
        <f ca="1">ROUND(NORMINV(RAND(),SIMULATION!$G$16,SIMULATION!$C$16),0)</f>
        <v>90</v>
      </c>
      <c r="I476">
        <f ca="1">ROUND(NORMINV(RAND(),SIMULATION!$G$20,SIMULATION!$C$20),0)</f>
        <v>64</v>
      </c>
      <c r="J476" t="str">
        <f t="shared" ca="1" si="16"/>
        <v>Away</v>
      </c>
      <c r="K476" t="str">
        <f ca="1">IF(H476+SIMULATION!$E$16&gt;NEUTRAL!I476,"W","L")</f>
        <v>W</v>
      </c>
      <c r="L476" t="str">
        <f ca="1">IF(I476+SIMULATION!$E$20&gt;NEUTRAL!H476,"W","L")</f>
        <v>L</v>
      </c>
      <c r="M476">
        <f t="shared" ca="1" si="17"/>
        <v>154</v>
      </c>
      <c r="N476" t="str">
        <f ca="1">IF((H476+I476)&gt;SIMULATION!$F$16,"Over","Under")</f>
        <v>Over</v>
      </c>
    </row>
    <row r="477" spans="8:14" x14ac:dyDescent="0.25">
      <c r="H477">
        <f ca="1">ROUND(NORMINV(RAND(),SIMULATION!$G$16,SIMULATION!$C$16),0)</f>
        <v>87</v>
      </c>
      <c r="I477">
        <f ca="1">ROUND(NORMINV(RAND(),SIMULATION!$G$20,SIMULATION!$C$20),0)</f>
        <v>57</v>
      </c>
      <c r="J477" t="str">
        <f t="shared" ca="1" si="16"/>
        <v>Away</v>
      </c>
      <c r="K477" t="str">
        <f ca="1">IF(H477+SIMULATION!$E$16&gt;NEUTRAL!I477,"W","L")</f>
        <v>W</v>
      </c>
      <c r="L477" t="str">
        <f ca="1">IF(I477+SIMULATION!$E$20&gt;NEUTRAL!H477,"W","L")</f>
        <v>L</v>
      </c>
      <c r="M477">
        <f t="shared" ca="1" si="17"/>
        <v>144</v>
      </c>
      <c r="N477" t="str">
        <f ca="1">IF((H477+I477)&gt;SIMULATION!$F$16,"Over","Under")</f>
        <v>Under</v>
      </c>
    </row>
    <row r="478" spans="8:14" x14ac:dyDescent="0.25">
      <c r="H478">
        <f ca="1">ROUND(NORMINV(RAND(),SIMULATION!$G$16,SIMULATION!$C$16),0)</f>
        <v>76</v>
      </c>
      <c r="I478">
        <f ca="1">ROUND(NORMINV(RAND(),SIMULATION!$G$20,SIMULATION!$C$20),0)</f>
        <v>68</v>
      </c>
      <c r="J478" t="str">
        <f t="shared" ca="1" si="16"/>
        <v>Away</v>
      </c>
      <c r="K478" t="str">
        <f ca="1">IF(H478+SIMULATION!$E$16&gt;NEUTRAL!I478,"W","L")</f>
        <v>W</v>
      </c>
      <c r="L478" t="str">
        <f ca="1">IF(I478+SIMULATION!$E$20&gt;NEUTRAL!H478,"W","L")</f>
        <v>L</v>
      </c>
      <c r="M478">
        <f t="shared" ca="1" si="17"/>
        <v>144</v>
      </c>
      <c r="N478" t="str">
        <f ca="1">IF((H478+I478)&gt;SIMULATION!$F$16,"Over","Under")</f>
        <v>Under</v>
      </c>
    </row>
    <row r="479" spans="8:14" x14ac:dyDescent="0.25">
      <c r="H479">
        <f ca="1">ROUND(NORMINV(RAND(),SIMULATION!$G$16,SIMULATION!$C$16),0)</f>
        <v>54</v>
      </c>
      <c r="I479">
        <f ca="1">ROUND(NORMINV(RAND(),SIMULATION!$G$20,SIMULATION!$C$20),0)</f>
        <v>70</v>
      </c>
      <c r="J479" t="str">
        <f t="shared" ca="1" si="16"/>
        <v>Home</v>
      </c>
      <c r="K479" t="str">
        <f ca="1">IF(H479+SIMULATION!$E$16&gt;NEUTRAL!I479,"W","L")</f>
        <v>L</v>
      </c>
      <c r="L479" t="str">
        <f ca="1">IF(I479+SIMULATION!$E$20&gt;NEUTRAL!H479,"W","L")</f>
        <v>W</v>
      </c>
      <c r="M479">
        <f t="shared" ca="1" si="17"/>
        <v>124</v>
      </c>
      <c r="N479" t="str">
        <f ca="1">IF((H479+I479)&gt;SIMULATION!$F$16,"Over","Under")</f>
        <v>Under</v>
      </c>
    </row>
    <row r="480" spans="8:14" x14ac:dyDescent="0.25">
      <c r="H480">
        <f ca="1">ROUND(NORMINV(RAND(),SIMULATION!$G$16,SIMULATION!$C$16),0)</f>
        <v>61</v>
      </c>
      <c r="I480">
        <f ca="1">ROUND(NORMINV(RAND(),SIMULATION!$G$20,SIMULATION!$C$20),0)</f>
        <v>58</v>
      </c>
      <c r="J480" t="str">
        <f t="shared" ca="1" si="16"/>
        <v>Away</v>
      </c>
      <c r="K480" t="str">
        <f ca="1">IF(H480+SIMULATION!$E$16&gt;NEUTRAL!I480,"W","L")</f>
        <v>W</v>
      </c>
      <c r="L480" t="str">
        <f ca="1">IF(I480+SIMULATION!$E$20&gt;NEUTRAL!H480,"W","L")</f>
        <v>L</v>
      </c>
      <c r="M480">
        <f t="shared" ca="1" si="17"/>
        <v>119</v>
      </c>
      <c r="N480" t="str">
        <f ca="1">IF((H480+I480)&gt;SIMULATION!$F$16,"Over","Under")</f>
        <v>Under</v>
      </c>
    </row>
    <row r="481" spans="8:14" x14ac:dyDescent="0.25">
      <c r="H481">
        <f ca="1">ROUND(NORMINV(RAND(),SIMULATION!$G$16,SIMULATION!$C$16),0)</f>
        <v>74</v>
      </c>
      <c r="I481">
        <f ca="1">ROUND(NORMINV(RAND(),SIMULATION!$G$20,SIMULATION!$C$20),0)</f>
        <v>89</v>
      </c>
      <c r="J481" t="str">
        <f t="shared" ca="1" si="16"/>
        <v>Home</v>
      </c>
      <c r="K481" t="str">
        <f ca="1">IF(H481+SIMULATION!$E$16&gt;NEUTRAL!I481,"W","L")</f>
        <v>L</v>
      </c>
      <c r="L481" t="str">
        <f ca="1">IF(I481+SIMULATION!$E$20&gt;NEUTRAL!H481,"W","L")</f>
        <v>W</v>
      </c>
      <c r="M481">
        <f t="shared" ca="1" si="17"/>
        <v>163</v>
      </c>
      <c r="N481" t="str">
        <f ca="1">IF((H481+I481)&gt;SIMULATION!$F$16,"Over","Under")</f>
        <v>Over</v>
      </c>
    </row>
    <row r="482" spans="8:14" x14ac:dyDescent="0.25">
      <c r="H482">
        <f ca="1">ROUND(NORMINV(RAND(),SIMULATION!$G$16,SIMULATION!$C$16),0)</f>
        <v>73</v>
      </c>
      <c r="I482">
        <f ca="1">ROUND(NORMINV(RAND(),SIMULATION!$G$20,SIMULATION!$C$20),0)</f>
        <v>87</v>
      </c>
      <c r="J482" t="str">
        <f t="shared" ca="1" si="16"/>
        <v>Home</v>
      </c>
      <c r="K482" t="str">
        <f ca="1">IF(H482+SIMULATION!$E$16&gt;NEUTRAL!I482,"W","L")</f>
        <v>L</v>
      </c>
      <c r="L482" t="str">
        <f ca="1">IF(I482+SIMULATION!$E$20&gt;NEUTRAL!H482,"W","L")</f>
        <v>W</v>
      </c>
      <c r="M482">
        <f t="shared" ca="1" si="17"/>
        <v>160</v>
      </c>
      <c r="N482" t="str">
        <f ca="1">IF((H482+I482)&gt;SIMULATION!$F$16,"Over","Under")</f>
        <v>Over</v>
      </c>
    </row>
    <row r="483" spans="8:14" x14ac:dyDescent="0.25">
      <c r="H483">
        <f ca="1">ROUND(NORMINV(RAND(),SIMULATION!$G$16,SIMULATION!$C$16),0)</f>
        <v>60</v>
      </c>
      <c r="I483">
        <f ca="1">ROUND(NORMINV(RAND(),SIMULATION!$G$20,SIMULATION!$C$20),0)</f>
        <v>73</v>
      </c>
      <c r="J483" t="str">
        <f t="shared" ca="1" si="16"/>
        <v>Home</v>
      </c>
      <c r="K483" t="str">
        <f ca="1">IF(H483+SIMULATION!$E$16&gt;NEUTRAL!I483,"W","L")</f>
        <v>L</v>
      </c>
      <c r="L483" t="str">
        <f ca="1">IF(I483+SIMULATION!$E$20&gt;NEUTRAL!H483,"W","L")</f>
        <v>W</v>
      </c>
      <c r="M483">
        <f t="shared" ca="1" si="17"/>
        <v>133</v>
      </c>
      <c r="N483" t="str">
        <f ca="1">IF((H483+I483)&gt;SIMULATION!$F$16,"Over","Under")</f>
        <v>Under</v>
      </c>
    </row>
    <row r="484" spans="8:14" x14ac:dyDescent="0.25">
      <c r="H484">
        <f ca="1">ROUND(NORMINV(RAND(),SIMULATION!$G$16,SIMULATION!$C$16),0)</f>
        <v>72</v>
      </c>
      <c r="I484">
        <f ca="1">ROUND(NORMINV(RAND(),SIMULATION!$G$20,SIMULATION!$C$20),0)</f>
        <v>67</v>
      </c>
      <c r="J484" t="str">
        <f t="shared" ca="1" si="16"/>
        <v>Away</v>
      </c>
      <c r="K484" t="str">
        <f ca="1">IF(H484+SIMULATION!$E$16&gt;NEUTRAL!I484,"W","L")</f>
        <v>W</v>
      </c>
      <c r="L484" t="str">
        <f ca="1">IF(I484+SIMULATION!$E$20&gt;NEUTRAL!H484,"W","L")</f>
        <v>L</v>
      </c>
      <c r="M484">
        <f t="shared" ca="1" si="17"/>
        <v>139</v>
      </c>
      <c r="N484" t="str">
        <f ca="1">IF((H484+I484)&gt;SIMULATION!$F$16,"Over","Under")</f>
        <v>Under</v>
      </c>
    </row>
    <row r="485" spans="8:14" x14ac:dyDescent="0.25">
      <c r="H485">
        <f ca="1">ROUND(NORMINV(RAND(),SIMULATION!$G$16,SIMULATION!$C$16),0)</f>
        <v>79</v>
      </c>
      <c r="I485">
        <f ca="1">ROUND(NORMINV(RAND(),SIMULATION!$G$20,SIMULATION!$C$20),0)</f>
        <v>76</v>
      </c>
      <c r="J485" t="str">
        <f t="shared" ca="1" si="16"/>
        <v>Away</v>
      </c>
      <c r="K485" t="str">
        <f ca="1">IF(H485+SIMULATION!$E$16&gt;NEUTRAL!I485,"W","L")</f>
        <v>W</v>
      </c>
      <c r="L485" t="str">
        <f ca="1">IF(I485+SIMULATION!$E$20&gt;NEUTRAL!H485,"W","L")</f>
        <v>L</v>
      </c>
      <c r="M485">
        <f t="shared" ca="1" si="17"/>
        <v>155</v>
      </c>
      <c r="N485" t="str">
        <f ca="1">IF((H485+I485)&gt;SIMULATION!$F$16,"Over","Under")</f>
        <v>Over</v>
      </c>
    </row>
    <row r="486" spans="8:14" x14ac:dyDescent="0.25">
      <c r="H486">
        <f ca="1">ROUND(NORMINV(RAND(),SIMULATION!$G$16,SIMULATION!$C$16),0)</f>
        <v>75</v>
      </c>
      <c r="I486">
        <f ca="1">ROUND(NORMINV(RAND(),SIMULATION!$G$20,SIMULATION!$C$20),0)</f>
        <v>58</v>
      </c>
      <c r="J486" t="str">
        <f t="shared" ca="1" si="16"/>
        <v>Away</v>
      </c>
      <c r="K486" t="str">
        <f ca="1">IF(H486+SIMULATION!$E$16&gt;NEUTRAL!I486,"W","L")</f>
        <v>W</v>
      </c>
      <c r="L486" t="str">
        <f ca="1">IF(I486+SIMULATION!$E$20&gt;NEUTRAL!H486,"W","L")</f>
        <v>L</v>
      </c>
      <c r="M486">
        <f t="shared" ca="1" si="17"/>
        <v>133</v>
      </c>
      <c r="N486" t="str">
        <f ca="1">IF((H486+I486)&gt;SIMULATION!$F$16,"Over","Under")</f>
        <v>Under</v>
      </c>
    </row>
    <row r="487" spans="8:14" x14ac:dyDescent="0.25">
      <c r="H487">
        <f ca="1">ROUND(NORMINV(RAND(),SIMULATION!$G$16,SIMULATION!$C$16),0)</f>
        <v>83</v>
      </c>
      <c r="I487">
        <f ca="1">ROUND(NORMINV(RAND(),SIMULATION!$G$20,SIMULATION!$C$20),0)</f>
        <v>68</v>
      </c>
      <c r="J487" t="str">
        <f t="shared" ca="1" si="16"/>
        <v>Away</v>
      </c>
      <c r="K487" t="str">
        <f ca="1">IF(H487+SIMULATION!$E$16&gt;NEUTRAL!I487,"W","L")</f>
        <v>W</v>
      </c>
      <c r="L487" t="str">
        <f ca="1">IF(I487+SIMULATION!$E$20&gt;NEUTRAL!H487,"W","L")</f>
        <v>L</v>
      </c>
      <c r="M487">
        <f t="shared" ca="1" si="17"/>
        <v>151</v>
      </c>
      <c r="N487" t="str">
        <f ca="1">IF((H487+I487)&gt;SIMULATION!$F$16,"Over","Under")</f>
        <v>Under</v>
      </c>
    </row>
    <row r="488" spans="8:14" x14ac:dyDescent="0.25">
      <c r="H488">
        <f ca="1">ROUND(NORMINV(RAND(),SIMULATION!$G$16,SIMULATION!$C$16),0)</f>
        <v>47</v>
      </c>
      <c r="I488">
        <f ca="1">ROUND(NORMINV(RAND(),SIMULATION!$G$20,SIMULATION!$C$20),0)</f>
        <v>65</v>
      </c>
      <c r="J488" t="str">
        <f t="shared" ca="1" si="16"/>
        <v>Home</v>
      </c>
      <c r="K488" t="str">
        <f ca="1">IF(H488+SIMULATION!$E$16&gt;NEUTRAL!I488,"W","L")</f>
        <v>L</v>
      </c>
      <c r="L488" t="str">
        <f ca="1">IF(I488+SIMULATION!$E$20&gt;NEUTRAL!H488,"W","L")</f>
        <v>W</v>
      </c>
      <c r="M488">
        <f t="shared" ca="1" si="17"/>
        <v>112</v>
      </c>
      <c r="N488" t="str">
        <f ca="1">IF((H488+I488)&gt;SIMULATION!$F$16,"Over","Under")</f>
        <v>Under</v>
      </c>
    </row>
    <row r="489" spans="8:14" x14ac:dyDescent="0.25">
      <c r="H489">
        <f ca="1">ROUND(NORMINV(RAND(),SIMULATION!$G$16,SIMULATION!$C$16),0)</f>
        <v>72</v>
      </c>
      <c r="I489">
        <f ca="1">ROUND(NORMINV(RAND(),SIMULATION!$G$20,SIMULATION!$C$20),0)</f>
        <v>66</v>
      </c>
      <c r="J489" t="str">
        <f t="shared" ca="1" si="16"/>
        <v>Away</v>
      </c>
      <c r="K489" t="str">
        <f ca="1">IF(H489+SIMULATION!$E$16&gt;NEUTRAL!I489,"W","L")</f>
        <v>W</v>
      </c>
      <c r="L489" t="str">
        <f ca="1">IF(I489+SIMULATION!$E$20&gt;NEUTRAL!H489,"W","L")</f>
        <v>L</v>
      </c>
      <c r="M489">
        <f t="shared" ca="1" si="17"/>
        <v>138</v>
      </c>
      <c r="N489" t="str">
        <f ca="1">IF((H489+I489)&gt;SIMULATION!$F$16,"Over","Under")</f>
        <v>Under</v>
      </c>
    </row>
    <row r="490" spans="8:14" x14ac:dyDescent="0.25">
      <c r="H490">
        <f ca="1">ROUND(NORMINV(RAND(),SIMULATION!$G$16,SIMULATION!$C$16),0)</f>
        <v>57</v>
      </c>
      <c r="I490">
        <f ca="1">ROUND(NORMINV(RAND(),SIMULATION!$G$20,SIMULATION!$C$20),0)</f>
        <v>77</v>
      </c>
      <c r="J490" t="str">
        <f t="shared" ca="1" si="16"/>
        <v>Home</v>
      </c>
      <c r="K490" t="str">
        <f ca="1">IF(H490+SIMULATION!$E$16&gt;NEUTRAL!I490,"W","L")</f>
        <v>L</v>
      </c>
      <c r="L490" t="str">
        <f ca="1">IF(I490+SIMULATION!$E$20&gt;NEUTRAL!H490,"W","L")</f>
        <v>W</v>
      </c>
      <c r="M490">
        <f t="shared" ca="1" si="17"/>
        <v>134</v>
      </c>
      <c r="N490" t="str">
        <f ca="1">IF((H490+I490)&gt;SIMULATION!$F$16,"Over","Under")</f>
        <v>Under</v>
      </c>
    </row>
    <row r="491" spans="8:14" x14ac:dyDescent="0.25">
      <c r="H491">
        <f ca="1">ROUND(NORMINV(RAND(),SIMULATION!$G$16,SIMULATION!$C$16),0)</f>
        <v>71</v>
      </c>
      <c r="I491">
        <f ca="1">ROUND(NORMINV(RAND(),SIMULATION!$G$20,SIMULATION!$C$20),0)</f>
        <v>73</v>
      </c>
      <c r="J491" t="str">
        <f t="shared" ca="1" si="16"/>
        <v>Home</v>
      </c>
      <c r="K491" t="str">
        <f ca="1">IF(H491+SIMULATION!$E$16&gt;NEUTRAL!I491,"W","L")</f>
        <v>W</v>
      </c>
      <c r="L491" t="str">
        <f ca="1">IF(I491+SIMULATION!$E$20&gt;NEUTRAL!H491,"W","L")</f>
        <v>L</v>
      </c>
      <c r="M491">
        <f t="shared" ca="1" si="17"/>
        <v>144</v>
      </c>
      <c r="N491" t="str">
        <f ca="1">IF((H491+I491)&gt;SIMULATION!$F$16,"Over","Under")</f>
        <v>Under</v>
      </c>
    </row>
    <row r="492" spans="8:14" x14ac:dyDescent="0.25">
      <c r="H492">
        <f ca="1">ROUND(NORMINV(RAND(),SIMULATION!$G$16,SIMULATION!$C$16),0)</f>
        <v>88</v>
      </c>
      <c r="I492">
        <f ca="1">ROUND(NORMINV(RAND(),SIMULATION!$G$20,SIMULATION!$C$20),0)</f>
        <v>74</v>
      </c>
      <c r="J492" t="str">
        <f t="shared" ca="1" si="16"/>
        <v>Away</v>
      </c>
      <c r="K492" t="str">
        <f ca="1">IF(H492+SIMULATION!$E$16&gt;NEUTRAL!I492,"W","L")</f>
        <v>W</v>
      </c>
      <c r="L492" t="str">
        <f ca="1">IF(I492+SIMULATION!$E$20&gt;NEUTRAL!H492,"W","L")</f>
        <v>L</v>
      </c>
      <c r="M492">
        <f t="shared" ca="1" si="17"/>
        <v>162</v>
      </c>
      <c r="N492" t="str">
        <f ca="1">IF((H492+I492)&gt;SIMULATION!$F$16,"Over","Under")</f>
        <v>Over</v>
      </c>
    </row>
    <row r="493" spans="8:14" x14ac:dyDescent="0.25">
      <c r="H493">
        <f ca="1">ROUND(NORMINV(RAND(),SIMULATION!$G$16,SIMULATION!$C$16),0)</f>
        <v>68</v>
      </c>
      <c r="I493">
        <f ca="1">ROUND(NORMINV(RAND(),SIMULATION!$G$20,SIMULATION!$C$20),0)</f>
        <v>79</v>
      </c>
      <c r="J493" t="str">
        <f t="shared" ca="1" si="16"/>
        <v>Home</v>
      </c>
      <c r="K493" t="str">
        <f ca="1">IF(H493+SIMULATION!$E$16&gt;NEUTRAL!I493,"W","L")</f>
        <v>L</v>
      </c>
      <c r="L493" t="str">
        <f ca="1">IF(I493+SIMULATION!$E$20&gt;NEUTRAL!H493,"W","L")</f>
        <v>W</v>
      </c>
      <c r="M493">
        <f t="shared" ca="1" si="17"/>
        <v>147</v>
      </c>
      <c r="N493" t="str">
        <f ca="1">IF((H493+I493)&gt;SIMULATION!$F$16,"Over","Under")</f>
        <v>Under</v>
      </c>
    </row>
    <row r="494" spans="8:14" x14ac:dyDescent="0.25">
      <c r="H494">
        <f ca="1">ROUND(NORMINV(RAND(),SIMULATION!$G$16,SIMULATION!$C$16),0)</f>
        <v>65</v>
      </c>
      <c r="I494">
        <f ca="1">ROUND(NORMINV(RAND(),SIMULATION!$G$20,SIMULATION!$C$20),0)</f>
        <v>88</v>
      </c>
      <c r="J494" t="str">
        <f t="shared" ca="1" si="16"/>
        <v>Home</v>
      </c>
      <c r="K494" t="str">
        <f ca="1">IF(H494+SIMULATION!$E$16&gt;NEUTRAL!I494,"W","L")</f>
        <v>L</v>
      </c>
      <c r="L494" t="str">
        <f ca="1">IF(I494+SIMULATION!$E$20&gt;NEUTRAL!H494,"W","L")</f>
        <v>W</v>
      </c>
      <c r="M494">
        <f t="shared" ca="1" si="17"/>
        <v>153</v>
      </c>
      <c r="N494" t="str">
        <f ca="1">IF((H494+I494)&gt;SIMULATION!$F$16,"Over","Under")</f>
        <v>Over</v>
      </c>
    </row>
    <row r="495" spans="8:14" x14ac:dyDescent="0.25">
      <c r="H495">
        <f ca="1">ROUND(NORMINV(RAND(),SIMULATION!$G$16,SIMULATION!$C$16),0)</f>
        <v>83</v>
      </c>
      <c r="I495">
        <f ca="1">ROUND(NORMINV(RAND(),SIMULATION!$G$20,SIMULATION!$C$20),0)</f>
        <v>70</v>
      </c>
      <c r="J495" t="str">
        <f t="shared" ca="1" si="16"/>
        <v>Away</v>
      </c>
      <c r="K495" t="str">
        <f ca="1">IF(H495+SIMULATION!$E$16&gt;NEUTRAL!I495,"W","L")</f>
        <v>W</v>
      </c>
      <c r="L495" t="str">
        <f ca="1">IF(I495+SIMULATION!$E$20&gt;NEUTRAL!H495,"W","L")</f>
        <v>L</v>
      </c>
      <c r="M495">
        <f t="shared" ca="1" si="17"/>
        <v>153</v>
      </c>
      <c r="N495" t="str">
        <f ca="1">IF((H495+I495)&gt;SIMULATION!$F$16,"Over","Under")</f>
        <v>Over</v>
      </c>
    </row>
    <row r="496" spans="8:14" x14ac:dyDescent="0.25">
      <c r="H496">
        <f ca="1">ROUND(NORMINV(RAND(),SIMULATION!$G$16,SIMULATION!$C$16),0)</f>
        <v>63</v>
      </c>
      <c r="I496">
        <f ca="1">ROUND(NORMINV(RAND(),SIMULATION!$G$20,SIMULATION!$C$20),0)</f>
        <v>63</v>
      </c>
      <c r="J496" t="str">
        <f t="shared" ca="1" si="16"/>
        <v>OT</v>
      </c>
      <c r="K496" t="str">
        <f ca="1">IF(H496+SIMULATION!$E$16&gt;NEUTRAL!I496,"W","L")</f>
        <v>W</v>
      </c>
      <c r="L496" t="str">
        <f ca="1">IF(I496+SIMULATION!$E$20&gt;NEUTRAL!H496,"W","L")</f>
        <v>L</v>
      </c>
      <c r="M496">
        <f t="shared" ca="1" si="17"/>
        <v>126</v>
      </c>
      <c r="N496" t="str">
        <f ca="1">IF((H496+I496)&gt;SIMULATION!$F$16,"Over","Under")</f>
        <v>Under</v>
      </c>
    </row>
    <row r="497" spans="8:14" x14ac:dyDescent="0.25">
      <c r="H497">
        <f ca="1">ROUND(NORMINV(RAND(),SIMULATION!$G$16,SIMULATION!$C$16),0)</f>
        <v>73</v>
      </c>
      <c r="I497">
        <f ca="1">ROUND(NORMINV(RAND(),SIMULATION!$G$20,SIMULATION!$C$20),0)</f>
        <v>72</v>
      </c>
      <c r="J497" t="str">
        <f t="shared" ca="1" si="16"/>
        <v>Away</v>
      </c>
      <c r="K497" t="str">
        <f ca="1">IF(H497+SIMULATION!$E$16&gt;NEUTRAL!I497,"W","L")</f>
        <v>W</v>
      </c>
      <c r="L497" t="str">
        <f ca="1">IF(I497+SIMULATION!$E$20&gt;NEUTRAL!H497,"W","L")</f>
        <v>L</v>
      </c>
      <c r="M497">
        <f t="shared" ca="1" si="17"/>
        <v>145</v>
      </c>
      <c r="N497" t="str">
        <f ca="1">IF((H497+I497)&gt;SIMULATION!$F$16,"Over","Under")</f>
        <v>Under</v>
      </c>
    </row>
    <row r="498" spans="8:14" x14ac:dyDescent="0.25">
      <c r="H498">
        <f ca="1">ROUND(NORMINV(RAND(),SIMULATION!$G$16,SIMULATION!$C$16),0)</f>
        <v>94</v>
      </c>
      <c r="I498">
        <f ca="1">ROUND(NORMINV(RAND(),SIMULATION!$G$20,SIMULATION!$C$20),0)</f>
        <v>65</v>
      </c>
      <c r="J498" t="str">
        <f t="shared" ca="1" si="16"/>
        <v>Away</v>
      </c>
      <c r="K498" t="str">
        <f ca="1">IF(H498+SIMULATION!$E$16&gt;NEUTRAL!I498,"W","L")</f>
        <v>W</v>
      </c>
      <c r="L498" t="str">
        <f ca="1">IF(I498+SIMULATION!$E$20&gt;NEUTRAL!H498,"W","L")</f>
        <v>L</v>
      </c>
      <c r="M498">
        <f t="shared" ca="1" si="17"/>
        <v>159</v>
      </c>
      <c r="N498" t="str">
        <f ca="1">IF((H498+I498)&gt;SIMULATION!$F$16,"Over","Under")</f>
        <v>Over</v>
      </c>
    </row>
    <row r="499" spans="8:14" x14ac:dyDescent="0.25">
      <c r="H499">
        <f ca="1">ROUND(NORMINV(RAND(),SIMULATION!$G$16,SIMULATION!$C$16),0)</f>
        <v>71</v>
      </c>
      <c r="I499">
        <f ca="1">ROUND(NORMINV(RAND(),SIMULATION!$G$20,SIMULATION!$C$20),0)</f>
        <v>74</v>
      </c>
      <c r="J499" t="str">
        <f t="shared" ca="1" si="16"/>
        <v>Home</v>
      </c>
      <c r="K499" t="str">
        <f ca="1">IF(H499+SIMULATION!$E$16&gt;NEUTRAL!I499,"W","L")</f>
        <v>W</v>
      </c>
      <c r="L499" t="str">
        <f ca="1">IF(I499+SIMULATION!$E$20&gt;NEUTRAL!H499,"W","L")</f>
        <v>L</v>
      </c>
      <c r="M499">
        <f t="shared" ca="1" si="17"/>
        <v>145</v>
      </c>
      <c r="N499" t="str">
        <f ca="1">IF((H499+I499)&gt;SIMULATION!$F$16,"Over","Under")</f>
        <v>Under</v>
      </c>
    </row>
    <row r="500" spans="8:14" x14ac:dyDescent="0.25">
      <c r="H500">
        <f ca="1">ROUND(NORMINV(RAND(),SIMULATION!$G$16,SIMULATION!$C$16),0)</f>
        <v>73</v>
      </c>
      <c r="I500">
        <f ca="1">ROUND(NORMINV(RAND(),SIMULATION!$G$20,SIMULATION!$C$20),0)</f>
        <v>92</v>
      </c>
      <c r="J500" t="str">
        <f t="shared" ca="1" si="16"/>
        <v>Home</v>
      </c>
      <c r="K500" t="str">
        <f ca="1">IF(H500+SIMULATION!$E$16&gt;NEUTRAL!I500,"W","L")</f>
        <v>L</v>
      </c>
      <c r="L500" t="str">
        <f ca="1">IF(I500+SIMULATION!$E$20&gt;NEUTRAL!H500,"W","L")</f>
        <v>W</v>
      </c>
      <c r="M500">
        <f t="shared" ca="1" si="17"/>
        <v>165</v>
      </c>
      <c r="N500" t="str">
        <f ca="1">IF((H500+I500)&gt;SIMULATION!$F$16,"Over","Under")</f>
        <v>Over</v>
      </c>
    </row>
    <row r="501" spans="8:14" x14ac:dyDescent="0.25">
      <c r="H501">
        <f ca="1">ROUND(NORMINV(RAND(),SIMULATION!$G$16,SIMULATION!$C$16),0)</f>
        <v>63</v>
      </c>
      <c r="I501">
        <f ca="1">ROUND(NORMINV(RAND(),SIMULATION!$G$20,SIMULATION!$C$20),0)</f>
        <v>97</v>
      </c>
      <c r="J501" t="str">
        <f t="shared" ca="1" si="16"/>
        <v>Home</v>
      </c>
      <c r="K501" t="str">
        <f ca="1">IF(H501+SIMULATION!$E$16&gt;NEUTRAL!I501,"W","L")</f>
        <v>L</v>
      </c>
      <c r="L501" t="str">
        <f ca="1">IF(I501+SIMULATION!$E$20&gt;NEUTRAL!H501,"W","L")</f>
        <v>W</v>
      </c>
      <c r="M501">
        <f t="shared" ca="1" si="17"/>
        <v>160</v>
      </c>
      <c r="N501" t="str">
        <f ca="1">IF((H501+I501)&gt;SIMULATION!$F$16,"Over","Under")</f>
        <v>Over</v>
      </c>
    </row>
    <row r="502" spans="8:14" x14ac:dyDescent="0.25">
      <c r="H502">
        <f ca="1">ROUND(NORMINV(RAND(),SIMULATION!$G$16,SIMULATION!$C$16),0)</f>
        <v>69</v>
      </c>
      <c r="I502">
        <f ca="1">ROUND(NORMINV(RAND(),SIMULATION!$G$20,SIMULATION!$C$20),0)</f>
        <v>76</v>
      </c>
      <c r="J502" t="str">
        <f t="shared" ca="1" si="16"/>
        <v>Home</v>
      </c>
      <c r="K502" t="str">
        <f ca="1">IF(H502+SIMULATION!$E$16&gt;NEUTRAL!I502,"W","L")</f>
        <v>L</v>
      </c>
      <c r="L502" t="str">
        <f ca="1">IF(I502+SIMULATION!$E$20&gt;NEUTRAL!H502,"W","L")</f>
        <v>W</v>
      </c>
      <c r="M502">
        <f t="shared" ca="1" si="17"/>
        <v>145</v>
      </c>
      <c r="N502" t="str">
        <f ca="1">IF((H502+I502)&gt;SIMULATION!$F$16,"Over","Under")</f>
        <v>Under</v>
      </c>
    </row>
    <row r="503" spans="8:14" x14ac:dyDescent="0.25">
      <c r="H503">
        <f ca="1">ROUND(NORMINV(RAND(),SIMULATION!$G$16,SIMULATION!$C$16),0)</f>
        <v>76</v>
      </c>
      <c r="I503">
        <f ca="1">ROUND(NORMINV(RAND(),SIMULATION!$G$20,SIMULATION!$C$20),0)</f>
        <v>81</v>
      </c>
      <c r="J503" t="str">
        <f t="shared" ca="1" si="16"/>
        <v>Home</v>
      </c>
      <c r="K503" t="str">
        <f ca="1">IF(H503+SIMULATION!$E$16&gt;NEUTRAL!I503,"W","L")</f>
        <v>L</v>
      </c>
      <c r="L503" t="str">
        <f ca="1">IF(I503+SIMULATION!$E$20&gt;NEUTRAL!H503,"W","L")</f>
        <v>W</v>
      </c>
      <c r="M503">
        <f t="shared" ca="1" si="17"/>
        <v>157</v>
      </c>
      <c r="N503" t="str">
        <f ca="1">IF((H503+I503)&gt;SIMULATION!$F$16,"Over","Under")</f>
        <v>Over</v>
      </c>
    </row>
    <row r="504" spans="8:14" x14ac:dyDescent="0.25">
      <c r="H504">
        <f ca="1">ROUND(NORMINV(RAND(),SIMULATION!$G$16,SIMULATION!$C$16),0)</f>
        <v>67</v>
      </c>
      <c r="I504">
        <f ca="1">ROUND(NORMINV(RAND(),SIMULATION!$G$20,SIMULATION!$C$20),0)</f>
        <v>83</v>
      </c>
      <c r="J504" t="str">
        <f t="shared" ca="1" si="16"/>
        <v>Home</v>
      </c>
      <c r="K504" t="str">
        <f ca="1">IF(H504+SIMULATION!$E$16&gt;NEUTRAL!I504,"W","L")</f>
        <v>L</v>
      </c>
      <c r="L504" t="str">
        <f ca="1">IF(I504+SIMULATION!$E$20&gt;NEUTRAL!H504,"W","L")</f>
        <v>W</v>
      </c>
      <c r="M504">
        <f t="shared" ca="1" si="17"/>
        <v>150</v>
      </c>
      <c r="N504" t="str">
        <f ca="1">IF((H504+I504)&gt;SIMULATION!$F$16,"Over","Under")</f>
        <v>Under</v>
      </c>
    </row>
    <row r="505" spans="8:14" x14ac:dyDescent="0.25">
      <c r="H505">
        <f ca="1">ROUND(NORMINV(RAND(),SIMULATION!$G$16,SIMULATION!$C$16),0)</f>
        <v>82</v>
      </c>
      <c r="I505">
        <f ca="1">ROUND(NORMINV(RAND(),SIMULATION!$G$20,SIMULATION!$C$20),0)</f>
        <v>94</v>
      </c>
      <c r="J505" t="str">
        <f t="shared" ca="1" si="16"/>
        <v>Home</v>
      </c>
      <c r="K505" t="str">
        <f ca="1">IF(H505+SIMULATION!$E$16&gt;NEUTRAL!I505,"W","L")</f>
        <v>L</v>
      </c>
      <c r="L505" t="str">
        <f ca="1">IF(I505+SIMULATION!$E$20&gt;NEUTRAL!H505,"W","L")</f>
        <v>W</v>
      </c>
      <c r="M505">
        <f t="shared" ca="1" si="17"/>
        <v>176</v>
      </c>
      <c r="N505" t="str">
        <f ca="1">IF((H505+I505)&gt;SIMULATION!$F$16,"Over","Under")</f>
        <v>Over</v>
      </c>
    </row>
    <row r="506" spans="8:14" x14ac:dyDescent="0.25">
      <c r="H506">
        <f ca="1">ROUND(NORMINV(RAND(),SIMULATION!$G$16,SIMULATION!$C$16),0)</f>
        <v>61</v>
      </c>
      <c r="I506">
        <f ca="1">ROUND(NORMINV(RAND(),SIMULATION!$G$20,SIMULATION!$C$20),0)</f>
        <v>91</v>
      </c>
      <c r="J506" t="str">
        <f t="shared" ca="1" si="16"/>
        <v>Home</v>
      </c>
      <c r="K506" t="str">
        <f ca="1">IF(H506+SIMULATION!$E$16&gt;NEUTRAL!I506,"W","L")</f>
        <v>L</v>
      </c>
      <c r="L506" t="str">
        <f ca="1">IF(I506+SIMULATION!$E$20&gt;NEUTRAL!H506,"W","L")</f>
        <v>W</v>
      </c>
      <c r="M506">
        <f t="shared" ca="1" si="17"/>
        <v>152</v>
      </c>
      <c r="N506" t="str">
        <f ca="1">IF((H506+I506)&gt;SIMULATION!$F$16,"Over","Under")</f>
        <v>Over</v>
      </c>
    </row>
    <row r="507" spans="8:14" x14ac:dyDescent="0.25">
      <c r="H507">
        <f ca="1">ROUND(NORMINV(RAND(),SIMULATION!$G$16,SIMULATION!$C$16),0)</f>
        <v>57</v>
      </c>
      <c r="I507">
        <f ca="1">ROUND(NORMINV(RAND(),SIMULATION!$G$20,SIMULATION!$C$20),0)</f>
        <v>82</v>
      </c>
      <c r="J507" t="str">
        <f t="shared" ca="1" si="16"/>
        <v>Home</v>
      </c>
      <c r="K507" t="str">
        <f ca="1">IF(H507+SIMULATION!$E$16&gt;NEUTRAL!I507,"W","L")</f>
        <v>L</v>
      </c>
      <c r="L507" t="str">
        <f ca="1">IF(I507+SIMULATION!$E$20&gt;NEUTRAL!H507,"W","L")</f>
        <v>W</v>
      </c>
      <c r="M507">
        <f t="shared" ca="1" si="17"/>
        <v>139</v>
      </c>
      <c r="N507" t="str">
        <f ca="1">IF((H507+I507)&gt;SIMULATION!$F$16,"Over","Under")</f>
        <v>Under</v>
      </c>
    </row>
    <row r="508" spans="8:14" x14ac:dyDescent="0.25">
      <c r="H508">
        <f ca="1">ROUND(NORMINV(RAND(),SIMULATION!$G$16,SIMULATION!$C$16),0)</f>
        <v>76</v>
      </c>
      <c r="I508">
        <f ca="1">ROUND(NORMINV(RAND(),SIMULATION!$G$20,SIMULATION!$C$20),0)</f>
        <v>86</v>
      </c>
      <c r="J508" t="str">
        <f t="shared" ca="1" si="16"/>
        <v>Home</v>
      </c>
      <c r="K508" t="str">
        <f ca="1">IF(H508+SIMULATION!$E$16&gt;NEUTRAL!I508,"W","L")</f>
        <v>L</v>
      </c>
      <c r="L508" t="str">
        <f ca="1">IF(I508+SIMULATION!$E$20&gt;NEUTRAL!H508,"W","L")</f>
        <v>W</v>
      </c>
      <c r="M508">
        <f t="shared" ca="1" si="17"/>
        <v>162</v>
      </c>
      <c r="N508" t="str">
        <f ca="1">IF((H508+I508)&gt;SIMULATION!$F$16,"Over","Under")</f>
        <v>Over</v>
      </c>
    </row>
    <row r="509" spans="8:14" x14ac:dyDescent="0.25">
      <c r="H509">
        <f ca="1">ROUND(NORMINV(RAND(),SIMULATION!$G$16,SIMULATION!$C$16),0)</f>
        <v>88</v>
      </c>
      <c r="I509">
        <f ca="1">ROUND(NORMINV(RAND(),SIMULATION!$G$20,SIMULATION!$C$20),0)</f>
        <v>94</v>
      </c>
      <c r="J509" t="str">
        <f t="shared" ca="1" si="16"/>
        <v>Home</v>
      </c>
      <c r="K509" t="str">
        <f ca="1">IF(H509+SIMULATION!$E$16&gt;NEUTRAL!I509,"W","L")</f>
        <v>L</v>
      </c>
      <c r="L509" t="str">
        <f ca="1">IF(I509+SIMULATION!$E$20&gt;NEUTRAL!H509,"W","L")</f>
        <v>W</v>
      </c>
      <c r="M509">
        <f t="shared" ca="1" si="17"/>
        <v>182</v>
      </c>
      <c r="N509" t="str">
        <f ca="1">IF((H509+I509)&gt;SIMULATION!$F$16,"Over","Under")</f>
        <v>Over</v>
      </c>
    </row>
    <row r="510" spans="8:14" x14ac:dyDescent="0.25">
      <c r="H510">
        <f ca="1">ROUND(NORMINV(RAND(),SIMULATION!$G$16,SIMULATION!$C$16),0)</f>
        <v>62</v>
      </c>
      <c r="I510">
        <f ca="1">ROUND(NORMINV(RAND(),SIMULATION!$G$20,SIMULATION!$C$20),0)</f>
        <v>90</v>
      </c>
      <c r="J510" t="str">
        <f t="shared" ca="1" si="16"/>
        <v>Home</v>
      </c>
      <c r="K510" t="str">
        <f ca="1">IF(H510+SIMULATION!$E$16&gt;NEUTRAL!I510,"W","L")</f>
        <v>L</v>
      </c>
      <c r="L510" t="str">
        <f ca="1">IF(I510+SIMULATION!$E$20&gt;NEUTRAL!H510,"W","L")</f>
        <v>W</v>
      </c>
      <c r="M510">
        <f t="shared" ca="1" si="17"/>
        <v>152</v>
      </c>
      <c r="N510" t="str">
        <f ca="1">IF((H510+I510)&gt;SIMULATION!$F$16,"Over","Under")</f>
        <v>Over</v>
      </c>
    </row>
    <row r="511" spans="8:14" x14ac:dyDescent="0.25">
      <c r="H511">
        <f ca="1">ROUND(NORMINV(RAND(),SIMULATION!$G$16,SIMULATION!$C$16),0)</f>
        <v>65</v>
      </c>
      <c r="I511">
        <f ca="1">ROUND(NORMINV(RAND(),SIMULATION!$G$20,SIMULATION!$C$20),0)</f>
        <v>81</v>
      </c>
      <c r="J511" t="str">
        <f t="shared" ca="1" si="16"/>
        <v>Home</v>
      </c>
      <c r="K511" t="str">
        <f ca="1">IF(H511+SIMULATION!$E$16&gt;NEUTRAL!I511,"W","L")</f>
        <v>L</v>
      </c>
      <c r="L511" t="str">
        <f ca="1">IF(I511+SIMULATION!$E$20&gt;NEUTRAL!H511,"W","L")</f>
        <v>W</v>
      </c>
      <c r="M511">
        <f t="shared" ca="1" si="17"/>
        <v>146</v>
      </c>
      <c r="N511" t="str">
        <f ca="1">IF((H511+I511)&gt;SIMULATION!$F$16,"Over","Under")</f>
        <v>Under</v>
      </c>
    </row>
    <row r="512" spans="8:14" x14ac:dyDescent="0.25">
      <c r="H512">
        <f ca="1">ROUND(NORMINV(RAND(),SIMULATION!$G$16,SIMULATION!$C$16),0)</f>
        <v>91</v>
      </c>
      <c r="I512">
        <f ca="1">ROUND(NORMINV(RAND(),SIMULATION!$G$20,SIMULATION!$C$20),0)</f>
        <v>69</v>
      </c>
      <c r="J512" t="str">
        <f t="shared" ca="1" si="16"/>
        <v>Away</v>
      </c>
      <c r="K512" t="str">
        <f ca="1">IF(H512+SIMULATION!$E$16&gt;NEUTRAL!I512,"W","L")</f>
        <v>W</v>
      </c>
      <c r="L512" t="str">
        <f ca="1">IF(I512+SIMULATION!$E$20&gt;NEUTRAL!H512,"W","L")</f>
        <v>L</v>
      </c>
      <c r="M512">
        <f t="shared" ca="1" si="17"/>
        <v>160</v>
      </c>
      <c r="N512" t="str">
        <f ca="1">IF((H512+I512)&gt;SIMULATION!$F$16,"Over","Under")</f>
        <v>Over</v>
      </c>
    </row>
    <row r="513" spans="8:14" x14ac:dyDescent="0.25">
      <c r="H513">
        <f ca="1">ROUND(NORMINV(RAND(),SIMULATION!$G$16,SIMULATION!$C$16),0)</f>
        <v>56</v>
      </c>
      <c r="I513">
        <f ca="1">ROUND(NORMINV(RAND(),SIMULATION!$G$20,SIMULATION!$C$20),0)</f>
        <v>81</v>
      </c>
      <c r="J513" t="str">
        <f t="shared" ca="1" si="16"/>
        <v>Home</v>
      </c>
      <c r="K513" t="str">
        <f ca="1">IF(H513+SIMULATION!$E$16&gt;NEUTRAL!I513,"W","L")</f>
        <v>L</v>
      </c>
      <c r="L513" t="str">
        <f ca="1">IF(I513+SIMULATION!$E$20&gt;NEUTRAL!H513,"W","L")</f>
        <v>W</v>
      </c>
      <c r="M513">
        <f t="shared" ca="1" si="17"/>
        <v>137</v>
      </c>
      <c r="N513" t="str">
        <f ca="1">IF((H513+I513)&gt;SIMULATION!$F$16,"Over","Under")</f>
        <v>Under</v>
      </c>
    </row>
    <row r="514" spans="8:14" x14ac:dyDescent="0.25">
      <c r="H514">
        <f ca="1">ROUND(NORMINV(RAND(),SIMULATION!$G$16,SIMULATION!$C$16),0)</f>
        <v>88</v>
      </c>
      <c r="I514">
        <f ca="1">ROUND(NORMINV(RAND(),SIMULATION!$G$20,SIMULATION!$C$20),0)</f>
        <v>77</v>
      </c>
      <c r="J514" t="str">
        <f t="shared" ca="1" si="16"/>
        <v>Away</v>
      </c>
      <c r="K514" t="str">
        <f ca="1">IF(H514+SIMULATION!$E$16&gt;NEUTRAL!I514,"W","L")</f>
        <v>W</v>
      </c>
      <c r="L514" t="str">
        <f ca="1">IF(I514+SIMULATION!$E$20&gt;NEUTRAL!H514,"W","L")</f>
        <v>L</v>
      </c>
      <c r="M514">
        <f t="shared" ca="1" si="17"/>
        <v>165</v>
      </c>
      <c r="N514" t="str">
        <f ca="1">IF((H514+I514)&gt;SIMULATION!$F$16,"Over","Under")</f>
        <v>Over</v>
      </c>
    </row>
    <row r="515" spans="8:14" x14ac:dyDescent="0.25">
      <c r="H515">
        <f ca="1">ROUND(NORMINV(RAND(),SIMULATION!$G$16,SIMULATION!$C$16),0)</f>
        <v>87</v>
      </c>
      <c r="I515">
        <f ca="1">ROUND(NORMINV(RAND(),SIMULATION!$G$20,SIMULATION!$C$20),0)</f>
        <v>50</v>
      </c>
      <c r="J515" t="str">
        <f t="shared" ca="1" si="16"/>
        <v>Away</v>
      </c>
      <c r="K515" t="str">
        <f ca="1">IF(H515+SIMULATION!$E$16&gt;NEUTRAL!I515,"W","L")</f>
        <v>W</v>
      </c>
      <c r="L515" t="str">
        <f ca="1">IF(I515+SIMULATION!$E$20&gt;NEUTRAL!H515,"W","L")</f>
        <v>L</v>
      </c>
      <c r="M515">
        <f t="shared" ca="1" si="17"/>
        <v>137</v>
      </c>
      <c r="N515" t="str">
        <f ca="1">IF((H515+I515)&gt;SIMULATION!$F$16,"Over","Under")</f>
        <v>Under</v>
      </c>
    </row>
    <row r="516" spans="8:14" x14ac:dyDescent="0.25">
      <c r="H516">
        <f ca="1">ROUND(NORMINV(RAND(),SIMULATION!$G$16,SIMULATION!$C$16),0)</f>
        <v>91</v>
      </c>
      <c r="I516">
        <f ca="1">ROUND(NORMINV(RAND(),SIMULATION!$G$20,SIMULATION!$C$20),0)</f>
        <v>89</v>
      </c>
      <c r="J516" t="str">
        <f t="shared" ca="1" si="16"/>
        <v>Away</v>
      </c>
      <c r="K516" t="str">
        <f ca="1">IF(H516+SIMULATION!$E$16&gt;NEUTRAL!I516,"W","L")</f>
        <v>W</v>
      </c>
      <c r="L516" t="str">
        <f ca="1">IF(I516+SIMULATION!$E$20&gt;NEUTRAL!H516,"W","L")</f>
        <v>L</v>
      </c>
      <c r="M516">
        <f t="shared" ca="1" si="17"/>
        <v>180</v>
      </c>
      <c r="N516" t="str">
        <f ca="1">IF((H516+I516)&gt;SIMULATION!$F$16,"Over","Under")</f>
        <v>Over</v>
      </c>
    </row>
    <row r="517" spans="8:14" x14ac:dyDescent="0.25">
      <c r="H517">
        <f ca="1">ROUND(NORMINV(RAND(),SIMULATION!$G$16,SIMULATION!$C$16),0)</f>
        <v>58</v>
      </c>
      <c r="I517">
        <f ca="1">ROUND(NORMINV(RAND(),SIMULATION!$G$20,SIMULATION!$C$20),0)</f>
        <v>65</v>
      </c>
      <c r="J517" t="str">
        <f t="shared" ca="1" si="16"/>
        <v>Home</v>
      </c>
      <c r="K517" t="str">
        <f ca="1">IF(H517+SIMULATION!$E$16&gt;NEUTRAL!I517,"W","L")</f>
        <v>L</v>
      </c>
      <c r="L517" t="str">
        <f ca="1">IF(I517+SIMULATION!$E$20&gt;NEUTRAL!H517,"W","L")</f>
        <v>W</v>
      </c>
      <c r="M517">
        <f t="shared" ca="1" si="17"/>
        <v>123</v>
      </c>
      <c r="N517" t="str">
        <f ca="1">IF((H517+I517)&gt;SIMULATION!$F$16,"Over","Under")</f>
        <v>Under</v>
      </c>
    </row>
    <row r="518" spans="8:14" x14ac:dyDescent="0.25">
      <c r="H518">
        <f ca="1">ROUND(NORMINV(RAND(),SIMULATION!$G$16,SIMULATION!$C$16),0)</f>
        <v>37</v>
      </c>
      <c r="I518">
        <f ca="1">ROUND(NORMINV(RAND(),SIMULATION!$G$20,SIMULATION!$C$20),0)</f>
        <v>71</v>
      </c>
      <c r="J518" t="str">
        <f t="shared" ca="1" si="16"/>
        <v>Home</v>
      </c>
      <c r="K518" t="str">
        <f ca="1">IF(H518+SIMULATION!$E$16&gt;NEUTRAL!I518,"W","L")</f>
        <v>L</v>
      </c>
      <c r="L518" t="str">
        <f ca="1">IF(I518+SIMULATION!$E$20&gt;NEUTRAL!H518,"W","L")</f>
        <v>W</v>
      </c>
      <c r="M518">
        <f t="shared" ca="1" si="17"/>
        <v>108</v>
      </c>
      <c r="N518" t="str">
        <f ca="1">IF((H518+I518)&gt;SIMULATION!$F$16,"Over","Under")</f>
        <v>Under</v>
      </c>
    </row>
    <row r="519" spans="8:14" x14ac:dyDescent="0.25">
      <c r="H519">
        <f ca="1">ROUND(NORMINV(RAND(),SIMULATION!$G$16,SIMULATION!$C$16),0)</f>
        <v>61</v>
      </c>
      <c r="I519">
        <f ca="1">ROUND(NORMINV(RAND(),SIMULATION!$G$20,SIMULATION!$C$20),0)</f>
        <v>82</v>
      </c>
      <c r="J519" t="str">
        <f t="shared" ca="1" si="16"/>
        <v>Home</v>
      </c>
      <c r="K519" t="str">
        <f ca="1">IF(H519+SIMULATION!$E$16&gt;NEUTRAL!I519,"W","L")</f>
        <v>L</v>
      </c>
      <c r="L519" t="str">
        <f ca="1">IF(I519+SIMULATION!$E$20&gt;NEUTRAL!H519,"W","L")</f>
        <v>W</v>
      </c>
      <c r="M519">
        <f t="shared" ca="1" si="17"/>
        <v>143</v>
      </c>
      <c r="N519" t="str">
        <f ca="1">IF((H519+I519)&gt;SIMULATION!$F$16,"Over","Under")</f>
        <v>Under</v>
      </c>
    </row>
    <row r="520" spans="8:14" x14ac:dyDescent="0.25">
      <c r="H520">
        <f ca="1">ROUND(NORMINV(RAND(),SIMULATION!$G$16,SIMULATION!$C$16),0)</f>
        <v>82</v>
      </c>
      <c r="I520">
        <f ca="1">ROUND(NORMINV(RAND(),SIMULATION!$G$20,SIMULATION!$C$20),0)</f>
        <v>85</v>
      </c>
      <c r="J520" t="str">
        <f t="shared" ca="1" si="16"/>
        <v>Home</v>
      </c>
      <c r="K520" t="str">
        <f ca="1">IF(H520+SIMULATION!$E$16&gt;NEUTRAL!I520,"W","L")</f>
        <v>W</v>
      </c>
      <c r="L520" t="str">
        <f ca="1">IF(I520+SIMULATION!$E$20&gt;NEUTRAL!H520,"W","L")</f>
        <v>L</v>
      </c>
      <c r="M520">
        <f t="shared" ca="1" si="17"/>
        <v>167</v>
      </c>
      <c r="N520" t="str">
        <f ca="1">IF((H520+I520)&gt;SIMULATION!$F$16,"Over","Under")</f>
        <v>Over</v>
      </c>
    </row>
    <row r="521" spans="8:14" x14ac:dyDescent="0.25">
      <c r="H521">
        <f ca="1">ROUND(NORMINV(RAND(),SIMULATION!$G$16,SIMULATION!$C$16),0)</f>
        <v>53</v>
      </c>
      <c r="I521">
        <f ca="1">ROUND(NORMINV(RAND(),SIMULATION!$G$20,SIMULATION!$C$20),0)</f>
        <v>103</v>
      </c>
      <c r="J521" t="str">
        <f t="shared" ca="1" si="16"/>
        <v>Home</v>
      </c>
      <c r="K521" t="str">
        <f ca="1">IF(H521+SIMULATION!$E$16&gt;NEUTRAL!I521,"W","L")</f>
        <v>L</v>
      </c>
      <c r="L521" t="str">
        <f ca="1">IF(I521+SIMULATION!$E$20&gt;NEUTRAL!H521,"W","L")</f>
        <v>W</v>
      </c>
      <c r="M521">
        <f t="shared" ca="1" si="17"/>
        <v>156</v>
      </c>
      <c r="N521" t="str">
        <f ca="1">IF((H521+I521)&gt;SIMULATION!$F$16,"Over","Under")</f>
        <v>Over</v>
      </c>
    </row>
    <row r="522" spans="8:14" x14ac:dyDescent="0.25">
      <c r="H522">
        <f ca="1">ROUND(NORMINV(RAND(),SIMULATION!$G$16,SIMULATION!$C$16),0)</f>
        <v>58</v>
      </c>
      <c r="I522">
        <f ca="1">ROUND(NORMINV(RAND(),SIMULATION!$G$20,SIMULATION!$C$20),0)</f>
        <v>67</v>
      </c>
      <c r="J522" t="str">
        <f t="shared" ca="1" si="16"/>
        <v>Home</v>
      </c>
      <c r="K522" t="str">
        <f ca="1">IF(H522+SIMULATION!$E$16&gt;NEUTRAL!I522,"W","L")</f>
        <v>L</v>
      </c>
      <c r="L522" t="str">
        <f ca="1">IF(I522+SIMULATION!$E$20&gt;NEUTRAL!H522,"W","L")</f>
        <v>W</v>
      </c>
      <c r="M522">
        <f t="shared" ca="1" si="17"/>
        <v>125</v>
      </c>
      <c r="N522" t="str">
        <f ca="1">IF((H522+I522)&gt;SIMULATION!$F$16,"Over","Under")</f>
        <v>Under</v>
      </c>
    </row>
    <row r="523" spans="8:14" x14ac:dyDescent="0.25">
      <c r="H523">
        <f ca="1">ROUND(NORMINV(RAND(),SIMULATION!$G$16,SIMULATION!$C$16),0)</f>
        <v>72</v>
      </c>
      <c r="I523">
        <f ca="1">ROUND(NORMINV(RAND(),SIMULATION!$G$20,SIMULATION!$C$20),0)</f>
        <v>67</v>
      </c>
      <c r="J523" t="str">
        <f t="shared" ca="1" si="16"/>
        <v>Away</v>
      </c>
      <c r="K523" t="str">
        <f ca="1">IF(H523+SIMULATION!$E$16&gt;NEUTRAL!I523,"W","L")</f>
        <v>W</v>
      </c>
      <c r="L523" t="str">
        <f ca="1">IF(I523+SIMULATION!$E$20&gt;NEUTRAL!H523,"W","L")</f>
        <v>L</v>
      </c>
      <c r="M523">
        <f t="shared" ca="1" si="17"/>
        <v>139</v>
      </c>
      <c r="N523" t="str">
        <f ca="1">IF((H523+I523)&gt;SIMULATION!$F$16,"Over","Under")</f>
        <v>Under</v>
      </c>
    </row>
    <row r="524" spans="8:14" x14ac:dyDescent="0.25">
      <c r="H524">
        <f ca="1">ROUND(NORMINV(RAND(),SIMULATION!$G$16,SIMULATION!$C$16),0)</f>
        <v>75</v>
      </c>
      <c r="I524">
        <f ca="1">ROUND(NORMINV(RAND(),SIMULATION!$G$20,SIMULATION!$C$20),0)</f>
        <v>78</v>
      </c>
      <c r="J524" t="str">
        <f t="shared" ca="1" si="16"/>
        <v>Home</v>
      </c>
      <c r="K524" t="str">
        <f ca="1">IF(H524+SIMULATION!$E$16&gt;NEUTRAL!I524,"W","L")</f>
        <v>W</v>
      </c>
      <c r="L524" t="str">
        <f ca="1">IF(I524+SIMULATION!$E$20&gt;NEUTRAL!H524,"W","L")</f>
        <v>L</v>
      </c>
      <c r="M524">
        <f t="shared" ca="1" si="17"/>
        <v>153</v>
      </c>
      <c r="N524" t="str">
        <f ca="1">IF((H524+I524)&gt;SIMULATION!$F$16,"Over","Under")</f>
        <v>Over</v>
      </c>
    </row>
    <row r="525" spans="8:14" x14ac:dyDescent="0.25">
      <c r="H525">
        <f ca="1">ROUND(NORMINV(RAND(),SIMULATION!$G$16,SIMULATION!$C$16),0)</f>
        <v>57</v>
      </c>
      <c r="I525">
        <f ca="1">ROUND(NORMINV(RAND(),SIMULATION!$G$20,SIMULATION!$C$20),0)</f>
        <v>81</v>
      </c>
      <c r="J525" t="str">
        <f t="shared" ca="1" si="16"/>
        <v>Home</v>
      </c>
      <c r="K525" t="str">
        <f ca="1">IF(H525+SIMULATION!$E$16&gt;NEUTRAL!I525,"W","L")</f>
        <v>L</v>
      </c>
      <c r="L525" t="str">
        <f ca="1">IF(I525+SIMULATION!$E$20&gt;NEUTRAL!H525,"W","L")</f>
        <v>W</v>
      </c>
      <c r="M525">
        <f t="shared" ca="1" si="17"/>
        <v>138</v>
      </c>
      <c r="N525" t="str">
        <f ca="1">IF((H525+I525)&gt;SIMULATION!$F$16,"Over","Under")</f>
        <v>Under</v>
      </c>
    </row>
    <row r="526" spans="8:14" x14ac:dyDescent="0.25">
      <c r="H526">
        <f ca="1">ROUND(NORMINV(RAND(),SIMULATION!$G$16,SIMULATION!$C$16),0)</f>
        <v>77</v>
      </c>
      <c r="I526">
        <f ca="1">ROUND(NORMINV(RAND(),SIMULATION!$G$20,SIMULATION!$C$20),0)</f>
        <v>70</v>
      </c>
      <c r="J526" t="str">
        <f t="shared" ca="1" si="16"/>
        <v>Away</v>
      </c>
      <c r="K526" t="str">
        <f ca="1">IF(H526+SIMULATION!$E$16&gt;NEUTRAL!I526,"W","L")</f>
        <v>W</v>
      </c>
      <c r="L526" t="str">
        <f ca="1">IF(I526+SIMULATION!$E$20&gt;NEUTRAL!H526,"W","L")</f>
        <v>L</v>
      </c>
      <c r="M526">
        <f t="shared" ca="1" si="17"/>
        <v>147</v>
      </c>
      <c r="N526" t="str">
        <f ca="1">IF((H526+I526)&gt;SIMULATION!$F$16,"Over","Under")</f>
        <v>Under</v>
      </c>
    </row>
    <row r="527" spans="8:14" x14ac:dyDescent="0.25">
      <c r="H527">
        <f ca="1">ROUND(NORMINV(RAND(),SIMULATION!$G$16,SIMULATION!$C$16),0)</f>
        <v>61</v>
      </c>
      <c r="I527">
        <f ca="1">ROUND(NORMINV(RAND(),SIMULATION!$G$20,SIMULATION!$C$20),0)</f>
        <v>91</v>
      </c>
      <c r="J527" t="str">
        <f t="shared" ca="1" si="16"/>
        <v>Home</v>
      </c>
      <c r="K527" t="str">
        <f ca="1">IF(H527+SIMULATION!$E$16&gt;NEUTRAL!I527,"W","L")</f>
        <v>L</v>
      </c>
      <c r="L527" t="str">
        <f ca="1">IF(I527+SIMULATION!$E$20&gt;NEUTRAL!H527,"W","L")</f>
        <v>W</v>
      </c>
      <c r="M527">
        <f t="shared" ca="1" si="17"/>
        <v>152</v>
      </c>
      <c r="N527" t="str">
        <f ca="1">IF((H527+I527)&gt;SIMULATION!$F$16,"Over","Under")</f>
        <v>Over</v>
      </c>
    </row>
    <row r="528" spans="8:14" x14ac:dyDescent="0.25">
      <c r="H528">
        <f ca="1">ROUND(NORMINV(RAND(),SIMULATION!$G$16,SIMULATION!$C$16),0)</f>
        <v>99</v>
      </c>
      <c r="I528">
        <f ca="1">ROUND(NORMINV(RAND(),SIMULATION!$G$20,SIMULATION!$C$20),0)</f>
        <v>77</v>
      </c>
      <c r="J528" t="str">
        <f t="shared" ca="1" si="16"/>
        <v>Away</v>
      </c>
      <c r="K528" t="str">
        <f ca="1">IF(H528+SIMULATION!$E$16&gt;NEUTRAL!I528,"W","L")</f>
        <v>W</v>
      </c>
      <c r="L528" t="str">
        <f ca="1">IF(I528+SIMULATION!$E$20&gt;NEUTRAL!H528,"W","L")</f>
        <v>L</v>
      </c>
      <c r="M528">
        <f t="shared" ca="1" si="17"/>
        <v>176</v>
      </c>
      <c r="N528" t="str">
        <f ca="1">IF((H528+I528)&gt;SIMULATION!$F$16,"Over","Under")</f>
        <v>Over</v>
      </c>
    </row>
    <row r="529" spans="8:14" x14ac:dyDescent="0.25">
      <c r="H529">
        <f ca="1">ROUND(NORMINV(RAND(),SIMULATION!$G$16,SIMULATION!$C$16),0)</f>
        <v>76</v>
      </c>
      <c r="I529">
        <f ca="1">ROUND(NORMINV(RAND(),SIMULATION!$G$20,SIMULATION!$C$20),0)</f>
        <v>72</v>
      </c>
      <c r="J529" t="str">
        <f t="shared" ca="1" si="16"/>
        <v>Away</v>
      </c>
      <c r="K529" t="str">
        <f ca="1">IF(H529+SIMULATION!$E$16&gt;NEUTRAL!I529,"W","L")</f>
        <v>W</v>
      </c>
      <c r="L529" t="str">
        <f ca="1">IF(I529+SIMULATION!$E$20&gt;NEUTRAL!H529,"W","L")</f>
        <v>L</v>
      </c>
      <c r="M529">
        <f t="shared" ca="1" si="17"/>
        <v>148</v>
      </c>
      <c r="N529" t="str">
        <f ca="1">IF((H529+I529)&gt;SIMULATION!$F$16,"Over","Under")</f>
        <v>Under</v>
      </c>
    </row>
    <row r="530" spans="8:14" x14ac:dyDescent="0.25">
      <c r="H530">
        <f ca="1">ROUND(NORMINV(RAND(),SIMULATION!$G$16,SIMULATION!$C$16),0)</f>
        <v>77</v>
      </c>
      <c r="I530">
        <f ca="1">ROUND(NORMINV(RAND(),SIMULATION!$G$20,SIMULATION!$C$20),0)</f>
        <v>70</v>
      </c>
      <c r="J530" t="str">
        <f t="shared" ca="1" si="16"/>
        <v>Away</v>
      </c>
      <c r="K530" t="str">
        <f ca="1">IF(H530+SIMULATION!$E$16&gt;NEUTRAL!I530,"W","L")</f>
        <v>W</v>
      </c>
      <c r="L530" t="str">
        <f ca="1">IF(I530+SIMULATION!$E$20&gt;NEUTRAL!H530,"W","L")</f>
        <v>L</v>
      </c>
      <c r="M530">
        <f t="shared" ca="1" si="17"/>
        <v>147</v>
      </c>
      <c r="N530" t="str">
        <f ca="1">IF((H530+I530)&gt;SIMULATION!$F$16,"Over","Under")</f>
        <v>Under</v>
      </c>
    </row>
    <row r="531" spans="8:14" x14ac:dyDescent="0.25">
      <c r="H531">
        <f ca="1">ROUND(NORMINV(RAND(),SIMULATION!$G$16,SIMULATION!$C$16),0)</f>
        <v>80</v>
      </c>
      <c r="I531">
        <f ca="1">ROUND(NORMINV(RAND(),SIMULATION!$G$20,SIMULATION!$C$20),0)</f>
        <v>64</v>
      </c>
      <c r="J531" t="str">
        <f t="shared" ca="1" si="16"/>
        <v>Away</v>
      </c>
      <c r="K531" t="str">
        <f ca="1">IF(H531+SIMULATION!$E$16&gt;NEUTRAL!I531,"W","L")</f>
        <v>W</v>
      </c>
      <c r="L531" t="str">
        <f ca="1">IF(I531+SIMULATION!$E$20&gt;NEUTRAL!H531,"W","L")</f>
        <v>L</v>
      </c>
      <c r="M531">
        <f t="shared" ca="1" si="17"/>
        <v>144</v>
      </c>
      <c r="N531" t="str">
        <f ca="1">IF((H531+I531)&gt;SIMULATION!$F$16,"Over","Under")</f>
        <v>Under</v>
      </c>
    </row>
    <row r="532" spans="8:14" x14ac:dyDescent="0.25">
      <c r="H532">
        <f ca="1">ROUND(NORMINV(RAND(),SIMULATION!$G$16,SIMULATION!$C$16),0)</f>
        <v>45</v>
      </c>
      <c r="I532">
        <f ca="1">ROUND(NORMINV(RAND(),SIMULATION!$G$20,SIMULATION!$C$20),0)</f>
        <v>72</v>
      </c>
      <c r="J532" t="str">
        <f t="shared" ca="1" si="16"/>
        <v>Home</v>
      </c>
      <c r="K532" t="str">
        <f ca="1">IF(H532+SIMULATION!$E$16&gt;NEUTRAL!I532,"W","L")</f>
        <v>L</v>
      </c>
      <c r="L532" t="str">
        <f ca="1">IF(I532+SIMULATION!$E$20&gt;NEUTRAL!H532,"W","L")</f>
        <v>W</v>
      </c>
      <c r="M532">
        <f t="shared" ca="1" si="17"/>
        <v>117</v>
      </c>
      <c r="N532" t="str">
        <f ca="1">IF((H532+I532)&gt;SIMULATION!$F$16,"Over","Under")</f>
        <v>Under</v>
      </c>
    </row>
    <row r="533" spans="8:14" x14ac:dyDescent="0.25">
      <c r="H533">
        <f ca="1">ROUND(NORMINV(RAND(),SIMULATION!$G$16,SIMULATION!$C$16),0)</f>
        <v>89</v>
      </c>
      <c r="I533">
        <f ca="1">ROUND(NORMINV(RAND(),SIMULATION!$G$20,SIMULATION!$C$20),0)</f>
        <v>73</v>
      </c>
      <c r="J533" t="str">
        <f t="shared" ca="1" si="16"/>
        <v>Away</v>
      </c>
      <c r="K533" t="str">
        <f ca="1">IF(H533+SIMULATION!$E$16&gt;NEUTRAL!I533,"W","L")</f>
        <v>W</v>
      </c>
      <c r="L533" t="str">
        <f ca="1">IF(I533+SIMULATION!$E$20&gt;NEUTRAL!H533,"W","L")</f>
        <v>L</v>
      </c>
      <c r="M533">
        <f t="shared" ca="1" si="17"/>
        <v>162</v>
      </c>
      <c r="N533" t="str">
        <f ca="1">IF((H533+I533)&gt;SIMULATION!$F$16,"Over","Under")</f>
        <v>Over</v>
      </c>
    </row>
    <row r="534" spans="8:14" x14ac:dyDescent="0.25">
      <c r="H534">
        <f ca="1">ROUND(NORMINV(RAND(),SIMULATION!$G$16,SIMULATION!$C$16),0)</f>
        <v>58</v>
      </c>
      <c r="I534">
        <f ca="1">ROUND(NORMINV(RAND(),SIMULATION!$G$20,SIMULATION!$C$20),0)</f>
        <v>69</v>
      </c>
      <c r="J534" t="str">
        <f t="shared" ca="1" si="16"/>
        <v>Home</v>
      </c>
      <c r="K534" t="str">
        <f ca="1">IF(H534+SIMULATION!$E$16&gt;NEUTRAL!I534,"W","L")</f>
        <v>L</v>
      </c>
      <c r="L534" t="str">
        <f ca="1">IF(I534+SIMULATION!$E$20&gt;NEUTRAL!H534,"W","L")</f>
        <v>W</v>
      </c>
      <c r="M534">
        <f t="shared" ca="1" si="17"/>
        <v>127</v>
      </c>
      <c r="N534" t="str">
        <f ca="1">IF((H534+I534)&gt;SIMULATION!$F$16,"Over","Under")</f>
        <v>Under</v>
      </c>
    </row>
    <row r="535" spans="8:14" x14ac:dyDescent="0.25">
      <c r="H535">
        <f ca="1">ROUND(NORMINV(RAND(),SIMULATION!$G$16,SIMULATION!$C$16),0)</f>
        <v>72</v>
      </c>
      <c r="I535">
        <f ca="1">ROUND(NORMINV(RAND(),SIMULATION!$G$20,SIMULATION!$C$20),0)</f>
        <v>82</v>
      </c>
      <c r="J535" t="str">
        <f t="shared" ca="1" si="16"/>
        <v>Home</v>
      </c>
      <c r="K535" t="str">
        <f ca="1">IF(H535+SIMULATION!$E$16&gt;NEUTRAL!I535,"W","L")</f>
        <v>L</v>
      </c>
      <c r="L535" t="str">
        <f ca="1">IF(I535+SIMULATION!$E$20&gt;NEUTRAL!H535,"W","L")</f>
        <v>W</v>
      </c>
      <c r="M535">
        <f t="shared" ca="1" si="17"/>
        <v>154</v>
      </c>
      <c r="N535" t="str">
        <f ca="1">IF((H535+I535)&gt;SIMULATION!$F$16,"Over","Under")</f>
        <v>Over</v>
      </c>
    </row>
    <row r="536" spans="8:14" x14ac:dyDescent="0.25">
      <c r="H536">
        <f ca="1">ROUND(NORMINV(RAND(),SIMULATION!$G$16,SIMULATION!$C$16),0)</f>
        <v>96</v>
      </c>
      <c r="I536">
        <f ca="1">ROUND(NORMINV(RAND(),SIMULATION!$G$20,SIMULATION!$C$20),0)</f>
        <v>89</v>
      </c>
      <c r="J536" t="str">
        <f t="shared" ca="1" si="16"/>
        <v>Away</v>
      </c>
      <c r="K536" t="str">
        <f ca="1">IF(H536+SIMULATION!$E$16&gt;NEUTRAL!I536,"W","L")</f>
        <v>W</v>
      </c>
      <c r="L536" t="str">
        <f ca="1">IF(I536+SIMULATION!$E$20&gt;NEUTRAL!H536,"W","L")</f>
        <v>L</v>
      </c>
      <c r="M536">
        <f t="shared" ca="1" si="17"/>
        <v>185</v>
      </c>
      <c r="N536" t="str">
        <f ca="1">IF((H536+I536)&gt;SIMULATION!$F$16,"Over","Under")</f>
        <v>Over</v>
      </c>
    </row>
    <row r="537" spans="8:14" x14ac:dyDescent="0.25">
      <c r="H537">
        <f ca="1">ROUND(NORMINV(RAND(),SIMULATION!$G$16,SIMULATION!$C$16),0)</f>
        <v>70</v>
      </c>
      <c r="I537">
        <f ca="1">ROUND(NORMINV(RAND(),SIMULATION!$G$20,SIMULATION!$C$20),0)</f>
        <v>64</v>
      </c>
      <c r="J537" t="str">
        <f t="shared" ca="1" si="16"/>
        <v>Away</v>
      </c>
      <c r="K537" t="str">
        <f ca="1">IF(H537+SIMULATION!$E$16&gt;NEUTRAL!I537,"W","L")</f>
        <v>W</v>
      </c>
      <c r="L537" t="str">
        <f ca="1">IF(I537+SIMULATION!$E$20&gt;NEUTRAL!H537,"W","L")</f>
        <v>L</v>
      </c>
      <c r="M537">
        <f t="shared" ca="1" si="17"/>
        <v>134</v>
      </c>
      <c r="N537" t="str">
        <f ca="1">IF((H537+I537)&gt;SIMULATION!$F$16,"Over","Under")</f>
        <v>Under</v>
      </c>
    </row>
    <row r="538" spans="8:14" x14ac:dyDescent="0.25">
      <c r="H538">
        <f ca="1">ROUND(NORMINV(RAND(),SIMULATION!$G$16,SIMULATION!$C$16),0)</f>
        <v>57</v>
      </c>
      <c r="I538">
        <f ca="1">ROUND(NORMINV(RAND(),SIMULATION!$G$20,SIMULATION!$C$20),0)</f>
        <v>88</v>
      </c>
      <c r="J538" t="str">
        <f t="shared" ca="1" si="16"/>
        <v>Home</v>
      </c>
      <c r="K538" t="str">
        <f ca="1">IF(H538+SIMULATION!$E$16&gt;NEUTRAL!I538,"W","L")</f>
        <v>L</v>
      </c>
      <c r="L538" t="str">
        <f ca="1">IF(I538+SIMULATION!$E$20&gt;NEUTRAL!H538,"W","L")</f>
        <v>W</v>
      </c>
      <c r="M538">
        <f t="shared" ca="1" si="17"/>
        <v>145</v>
      </c>
      <c r="N538" t="str">
        <f ca="1">IF((H538+I538)&gt;SIMULATION!$F$16,"Over","Under")</f>
        <v>Under</v>
      </c>
    </row>
    <row r="539" spans="8:14" x14ac:dyDescent="0.25">
      <c r="H539">
        <f ca="1">ROUND(NORMINV(RAND(),SIMULATION!$G$16,SIMULATION!$C$16),0)</f>
        <v>78</v>
      </c>
      <c r="I539">
        <f ca="1">ROUND(NORMINV(RAND(),SIMULATION!$G$20,SIMULATION!$C$20),0)</f>
        <v>81</v>
      </c>
      <c r="J539" t="str">
        <f t="shared" ref="J539:J602" ca="1" si="18">IF(H539=I539,"OT",IF(H539&gt;I539,"Away","Home"))</f>
        <v>Home</v>
      </c>
      <c r="K539" t="str">
        <f ca="1">IF(H539+SIMULATION!$E$16&gt;NEUTRAL!I539,"W","L")</f>
        <v>W</v>
      </c>
      <c r="L539" t="str">
        <f ca="1">IF(I539+SIMULATION!$E$20&gt;NEUTRAL!H539,"W","L")</f>
        <v>L</v>
      </c>
      <c r="M539">
        <f t="shared" ref="M539:M602" ca="1" si="19">H539+I539</f>
        <v>159</v>
      </c>
      <c r="N539" t="str">
        <f ca="1">IF((H539+I539)&gt;SIMULATION!$F$16,"Over","Under")</f>
        <v>Over</v>
      </c>
    </row>
    <row r="540" spans="8:14" x14ac:dyDescent="0.25">
      <c r="H540">
        <f ca="1">ROUND(NORMINV(RAND(),SIMULATION!$G$16,SIMULATION!$C$16),0)</f>
        <v>94</v>
      </c>
      <c r="I540">
        <f ca="1">ROUND(NORMINV(RAND(),SIMULATION!$G$20,SIMULATION!$C$20),0)</f>
        <v>93</v>
      </c>
      <c r="J540" t="str">
        <f t="shared" ca="1" si="18"/>
        <v>Away</v>
      </c>
      <c r="K540" t="str">
        <f ca="1">IF(H540+SIMULATION!$E$16&gt;NEUTRAL!I540,"W","L")</f>
        <v>W</v>
      </c>
      <c r="L540" t="str">
        <f ca="1">IF(I540+SIMULATION!$E$20&gt;NEUTRAL!H540,"W","L")</f>
        <v>L</v>
      </c>
      <c r="M540">
        <f t="shared" ca="1" si="19"/>
        <v>187</v>
      </c>
      <c r="N540" t="str">
        <f ca="1">IF((H540+I540)&gt;SIMULATION!$F$16,"Over","Under")</f>
        <v>Over</v>
      </c>
    </row>
    <row r="541" spans="8:14" x14ac:dyDescent="0.25">
      <c r="H541">
        <f ca="1">ROUND(NORMINV(RAND(),SIMULATION!$G$16,SIMULATION!$C$16),0)</f>
        <v>57</v>
      </c>
      <c r="I541">
        <f ca="1">ROUND(NORMINV(RAND(),SIMULATION!$G$20,SIMULATION!$C$20),0)</f>
        <v>75</v>
      </c>
      <c r="J541" t="str">
        <f t="shared" ca="1" si="18"/>
        <v>Home</v>
      </c>
      <c r="K541" t="str">
        <f ca="1">IF(H541+SIMULATION!$E$16&gt;NEUTRAL!I541,"W","L")</f>
        <v>L</v>
      </c>
      <c r="L541" t="str">
        <f ca="1">IF(I541+SIMULATION!$E$20&gt;NEUTRAL!H541,"W","L")</f>
        <v>W</v>
      </c>
      <c r="M541">
        <f t="shared" ca="1" si="19"/>
        <v>132</v>
      </c>
      <c r="N541" t="str">
        <f ca="1">IF((H541+I541)&gt;SIMULATION!$F$16,"Over","Under")</f>
        <v>Under</v>
      </c>
    </row>
    <row r="542" spans="8:14" x14ac:dyDescent="0.25">
      <c r="H542">
        <f ca="1">ROUND(NORMINV(RAND(),SIMULATION!$G$16,SIMULATION!$C$16),0)</f>
        <v>79</v>
      </c>
      <c r="I542">
        <f ca="1">ROUND(NORMINV(RAND(),SIMULATION!$G$20,SIMULATION!$C$20),0)</f>
        <v>53</v>
      </c>
      <c r="J542" t="str">
        <f t="shared" ca="1" si="18"/>
        <v>Away</v>
      </c>
      <c r="K542" t="str">
        <f ca="1">IF(H542+SIMULATION!$E$16&gt;NEUTRAL!I542,"W","L")</f>
        <v>W</v>
      </c>
      <c r="L542" t="str">
        <f ca="1">IF(I542+SIMULATION!$E$20&gt;NEUTRAL!H542,"W","L")</f>
        <v>L</v>
      </c>
      <c r="M542">
        <f t="shared" ca="1" si="19"/>
        <v>132</v>
      </c>
      <c r="N542" t="str">
        <f ca="1">IF((H542+I542)&gt;SIMULATION!$F$16,"Over","Under")</f>
        <v>Under</v>
      </c>
    </row>
    <row r="543" spans="8:14" x14ac:dyDescent="0.25">
      <c r="H543">
        <f ca="1">ROUND(NORMINV(RAND(),SIMULATION!$G$16,SIMULATION!$C$16),0)</f>
        <v>61</v>
      </c>
      <c r="I543">
        <f ca="1">ROUND(NORMINV(RAND(),SIMULATION!$G$20,SIMULATION!$C$20),0)</f>
        <v>97</v>
      </c>
      <c r="J543" t="str">
        <f t="shared" ca="1" si="18"/>
        <v>Home</v>
      </c>
      <c r="K543" t="str">
        <f ca="1">IF(H543+SIMULATION!$E$16&gt;NEUTRAL!I543,"W","L")</f>
        <v>L</v>
      </c>
      <c r="L543" t="str">
        <f ca="1">IF(I543+SIMULATION!$E$20&gt;NEUTRAL!H543,"W","L")</f>
        <v>W</v>
      </c>
      <c r="M543">
        <f t="shared" ca="1" si="19"/>
        <v>158</v>
      </c>
      <c r="N543" t="str">
        <f ca="1">IF((H543+I543)&gt;SIMULATION!$F$16,"Over","Under")</f>
        <v>Over</v>
      </c>
    </row>
    <row r="544" spans="8:14" x14ac:dyDescent="0.25">
      <c r="H544">
        <f ca="1">ROUND(NORMINV(RAND(),SIMULATION!$G$16,SIMULATION!$C$16),0)</f>
        <v>88</v>
      </c>
      <c r="I544">
        <f ca="1">ROUND(NORMINV(RAND(),SIMULATION!$G$20,SIMULATION!$C$20),0)</f>
        <v>69</v>
      </c>
      <c r="J544" t="str">
        <f t="shared" ca="1" si="18"/>
        <v>Away</v>
      </c>
      <c r="K544" t="str">
        <f ca="1">IF(H544+SIMULATION!$E$16&gt;NEUTRAL!I544,"W","L")</f>
        <v>W</v>
      </c>
      <c r="L544" t="str">
        <f ca="1">IF(I544+SIMULATION!$E$20&gt;NEUTRAL!H544,"W","L")</f>
        <v>L</v>
      </c>
      <c r="M544">
        <f t="shared" ca="1" si="19"/>
        <v>157</v>
      </c>
      <c r="N544" t="str">
        <f ca="1">IF((H544+I544)&gt;SIMULATION!$F$16,"Over","Under")</f>
        <v>Over</v>
      </c>
    </row>
    <row r="545" spans="8:14" x14ac:dyDescent="0.25">
      <c r="H545">
        <f ca="1">ROUND(NORMINV(RAND(),SIMULATION!$G$16,SIMULATION!$C$16),0)</f>
        <v>85</v>
      </c>
      <c r="I545">
        <f ca="1">ROUND(NORMINV(RAND(),SIMULATION!$G$20,SIMULATION!$C$20),0)</f>
        <v>77</v>
      </c>
      <c r="J545" t="str">
        <f t="shared" ca="1" si="18"/>
        <v>Away</v>
      </c>
      <c r="K545" t="str">
        <f ca="1">IF(H545+SIMULATION!$E$16&gt;NEUTRAL!I545,"W","L")</f>
        <v>W</v>
      </c>
      <c r="L545" t="str">
        <f ca="1">IF(I545+SIMULATION!$E$20&gt;NEUTRAL!H545,"W","L")</f>
        <v>L</v>
      </c>
      <c r="M545">
        <f t="shared" ca="1" si="19"/>
        <v>162</v>
      </c>
      <c r="N545" t="str">
        <f ca="1">IF((H545+I545)&gt;SIMULATION!$F$16,"Over","Under")</f>
        <v>Over</v>
      </c>
    </row>
    <row r="546" spans="8:14" x14ac:dyDescent="0.25">
      <c r="H546">
        <f ca="1">ROUND(NORMINV(RAND(),SIMULATION!$G$16,SIMULATION!$C$16),0)</f>
        <v>75</v>
      </c>
      <c r="I546">
        <f ca="1">ROUND(NORMINV(RAND(),SIMULATION!$G$20,SIMULATION!$C$20),0)</f>
        <v>71</v>
      </c>
      <c r="J546" t="str">
        <f t="shared" ca="1" si="18"/>
        <v>Away</v>
      </c>
      <c r="K546" t="str">
        <f ca="1">IF(H546+SIMULATION!$E$16&gt;NEUTRAL!I546,"W","L")</f>
        <v>W</v>
      </c>
      <c r="L546" t="str">
        <f ca="1">IF(I546+SIMULATION!$E$20&gt;NEUTRAL!H546,"W","L")</f>
        <v>L</v>
      </c>
      <c r="M546">
        <f t="shared" ca="1" si="19"/>
        <v>146</v>
      </c>
      <c r="N546" t="str">
        <f ca="1">IF((H546+I546)&gt;SIMULATION!$F$16,"Over","Under")</f>
        <v>Under</v>
      </c>
    </row>
    <row r="547" spans="8:14" x14ac:dyDescent="0.25">
      <c r="H547">
        <f ca="1">ROUND(NORMINV(RAND(),SIMULATION!$G$16,SIMULATION!$C$16),0)</f>
        <v>88</v>
      </c>
      <c r="I547">
        <f ca="1">ROUND(NORMINV(RAND(),SIMULATION!$G$20,SIMULATION!$C$20),0)</f>
        <v>78</v>
      </c>
      <c r="J547" t="str">
        <f t="shared" ca="1" si="18"/>
        <v>Away</v>
      </c>
      <c r="K547" t="str">
        <f ca="1">IF(H547+SIMULATION!$E$16&gt;NEUTRAL!I547,"W","L")</f>
        <v>W</v>
      </c>
      <c r="L547" t="str">
        <f ca="1">IF(I547+SIMULATION!$E$20&gt;NEUTRAL!H547,"W","L")</f>
        <v>L</v>
      </c>
      <c r="M547">
        <f t="shared" ca="1" si="19"/>
        <v>166</v>
      </c>
      <c r="N547" t="str">
        <f ca="1">IF((H547+I547)&gt;SIMULATION!$F$16,"Over","Under")</f>
        <v>Over</v>
      </c>
    </row>
    <row r="548" spans="8:14" x14ac:dyDescent="0.25">
      <c r="H548">
        <f ca="1">ROUND(NORMINV(RAND(),SIMULATION!$G$16,SIMULATION!$C$16),0)</f>
        <v>88</v>
      </c>
      <c r="I548">
        <f ca="1">ROUND(NORMINV(RAND(),SIMULATION!$G$20,SIMULATION!$C$20),0)</f>
        <v>58</v>
      </c>
      <c r="J548" t="str">
        <f t="shared" ca="1" si="18"/>
        <v>Away</v>
      </c>
      <c r="K548" t="str">
        <f ca="1">IF(H548+SIMULATION!$E$16&gt;NEUTRAL!I548,"W","L")</f>
        <v>W</v>
      </c>
      <c r="L548" t="str">
        <f ca="1">IF(I548+SIMULATION!$E$20&gt;NEUTRAL!H548,"W","L")</f>
        <v>L</v>
      </c>
      <c r="M548">
        <f t="shared" ca="1" si="19"/>
        <v>146</v>
      </c>
      <c r="N548" t="str">
        <f ca="1">IF((H548+I548)&gt;SIMULATION!$F$16,"Over","Under")</f>
        <v>Under</v>
      </c>
    </row>
    <row r="549" spans="8:14" x14ac:dyDescent="0.25">
      <c r="H549">
        <f ca="1">ROUND(NORMINV(RAND(),SIMULATION!$G$16,SIMULATION!$C$16),0)</f>
        <v>69</v>
      </c>
      <c r="I549">
        <f ca="1">ROUND(NORMINV(RAND(),SIMULATION!$G$20,SIMULATION!$C$20),0)</f>
        <v>90</v>
      </c>
      <c r="J549" t="str">
        <f t="shared" ca="1" si="18"/>
        <v>Home</v>
      </c>
      <c r="K549" t="str">
        <f ca="1">IF(H549+SIMULATION!$E$16&gt;NEUTRAL!I549,"W","L")</f>
        <v>L</v>
      </c>
      <c r="L549" t="str">
        <f ca="1">IF(I549+SIMULATION!$E$20&gt;NEUTRAL!H549,"W","L")</f>
        <v>W</v>
      </c>
      <c r="M549">
        <f t="shared" ca="1" si="19"/>
        <v>159</v>
      </c>
      <c r="N549" t="str">
        <f ca="1">IF((H549+I549)&gt;SIMULATION!$F$16,"Over","Under")</f>
        <v>Over</v>
      </c>
    </row>
    <row r="550" spans="8:14" x14ac:dyDescent="0.25">
      <c r="H550">
        <f ca="1">ROUND(NORMINV(RAND(),SIMULATION!$G$16,SIMULATION!$C$16),0)</f>
        <v>57</v>
      </c>
      <c r="I550">
        <f ca="1">ROUND(NORMINV(RAND(),SIMULATION!$G$20,SIMULATION!$C$20),0)</f>
        <v>81</v>
      </c>
      <c r="J550" t="str">
        <f t="shared" ca="1" si="18"/>
        <v>Home</v>
      </c>
      <c r="K550" t="str">
        <f ca="1">IF(H550+SIMULATION!$E$16&gt;NEUTRAL!I550,"W","L")</f>
        <v>L</v>
      </c>
      <c r="L550" t="str">
        <f ca="1">IF(I550+SIMULATION!$E$20&gt;NEUTRAL!H550,"W","L")</f>
        <v>W</v>
      </c>
      <c r="M550">
        <f t="shared" ca="1" si="19"/>
        <v>138</v>
      </c>
      <c r="N550" t="str">
        <f ca="1">IF((H550+I550)&gt;SIMULATION!$F$16,"Over","Under")</f>
        <v>Under</v>
      </c>
    </row>
    <row r="551" spans="8:14" x14ac:dyDescent="0.25">
      <c r="H551">
        <f ca="1">ROUND(NORMINV(RAND(),SIMULATION!$G$16,SIMULATION!$C$16),0)</f>
        <v>81</v>
      </c>
      <c r="I551">
        <f ca="1">ROUND(NORMINV(RAND(),SIMULATION!$G$20,SIMULATION!$C$20),0)</f>
        <v>84</v>
      </c>
      <c r="J551" t="str">
        <f t="shared" ca="1" si="18"/>
        <v>Home</v>
      </c>
      <c r="K551" t="str">
        <f ca="1">IF(H551+SIMULATION!$E$16&gt;NEUTRAL!I551,"W","L")</f>
        <v>W</v>
      </c>
      <c r="L551" t="str">
        <f ca="1">IF(I551+SIMULATION!$E$20&gt;NEUTRAL!H551,"W","L")</f>
        <v>L</v>
      </c>
      <c r="M551">
        <f t="shared" ca="1" si="19"/>
        <v>165</v>
      </c>
      <c r="N551" t="str">
        <f ca="1">IF((H551+I551)&gt;SIMULATION!$F$16,"Over","Under")</f>
        <v>Over</v>
      </c>
    </row>
    <row r="552" spans="8:14" x14ac:dyDescent="0.25">
      <c r="H552">
        <f ca="1">ROUND(NORMINV(RAND(),SIMULATION!$G$16,SIMULATION!$C$16),0)</f>
        <v>61</v>
      </c>
      <c r="I552">
        <f ca="1">ROUND(NORMINV(RAND(),SIMULATION!$G$20,SIMULATION!$C$20),0)</f>
        <v>56</v>
      </c>
      <c r="J552" t="str">
        <f t="shared" ca="1" si="18"/>
        <v>Away</v>
      </c>
      <c r="K552" t="str">
        <f ca="1">IF(H552+SIMULATION!$E$16&gt;NEUTRAL!I552,"W","L")</f>
        <v>W</v>
      </c>
      <c r="L552" t="str">
        <f ca="1">IF(I552+SIMULATION!$E$20&gt;NEUTRAL!H552,"W","L")</f>
        <v>L</v>
      </c>
      <c r="M552">
        <f t="shared" ca="1" si="19"/>
        <v>117</v>
      </c>
      <c r="N552" t="str">
        <f ca="1">IF((H552+I552)&gt;SIMULATION!$F$16,"Over","Under")</f>
        <v>Under</v>
      </c>
    </row>
    <row r="553" spans="8:14" x14ac:dyDescent="0.25">
      <c r="H553">
        <f ca="1">ROUND(NORMINV(RAND(),SIMULATION!$G$16,SIMULATION!$C$16),0)</f>
        <v>68</v>
      </c>
      <c r="I553">
        <f ca="1">ROUND(NORMINV(RAND(),SIMULATION!$G$20,SIMULATION!$C$20),0)</f>
        <v>91</v>
      </c>
      <c r="J553" t="str">
        <f t="shared" ca="1" si="18"/>
        <v>Home</v>
      </c>
      <c r="K553" t="str">
        <f ca="1">IF(H553+SIMULATION!$E$16&gt;NEUTRAL!I553,"W","L")</f>
        <v>L</v>
      </c>
      <c r="L553" t="str">
        <f ca="1">IF(I553+SIMULATION!$E$20&gt;NEUTRAL!H553,"W","L")</f>
        <v>W</v>
      </c>
      <c r="M553">
        <f t="shared" ca="1" si="19"/>
        <v>159</v>
      </c>
      <c r="N553" t="str">
        <f ca="1">IF((H553+I553)&gt;SIMULATION!$F$16,"Over","Under")</f>
        <v>Over</v>
      </c>
    </row>
    <row r="554" spans="8:14" x14ac:dyDescent="0.25">
      <c r="H554">
        <f ca="1">ROUND(NORMINV(RAND(),SIMULATION!$G$16,SIMULATION!$C$16),0)</f>
        <v>72</v>
      </c>
      <c r="I554">
        <f ca="1">ROUND(NORMINV(RAND(),SIMULATION!$G$20,SIMULATION!$C$20),0)</f>
        <v>51</v>
      </c>
      <c r="J554" t="str">
        <f t="shared" ca="1" si="18"/>
        <v>Away</v>
      </c>
      <c r="K554" t="str">
        <f ca="1">IF(H554+SIMULATION!$E$16&gt;NEUTRAL!I554,"W","L")</f>
        <v>W</v>
      </c>
      <c r="L554" t="str">
        <f ca="1">IF(I554+SIMULATION!$E$20&gt;NEUTRAL!H554,"W","L")</f>
        <v>L</v>
      </c>
      <c r="M554">
        <f t="shared" ca="1" si="19"/>
        <v>123</v>
      </c>
      <c r="N554" t="str">
        <f ca="1">IF((H554+I554)&gt;SIMULATION!$F$16,"Over","Under")</f>
        <v>Under</v>
      </c>
    </row>
    <row r="555" spans="8:14" x14ac:dyDescent="0.25">
      <c r="H555">
        <f ca="1">ROUND(NORMINV(RAND(),SIMULATION!$G$16,SIMULATION!$C$16),0)</f>
        <v>62</v>
      </c>
      <c r="I555">
        <f ca="1">ROUND(NORMINV(RAND(),SIMULATION!$G$20,SIMULATION!$C$20),0)</f>
        <v>77</v>
      </c>
      <c r="J555" t="str">
        <f t="shared" ca="1" si="18"/>
        <v>Home</v>
      </c>
      <c r="K555" t="str">
        <f ca="1">IF(H555+SIMULATION!$E$16&gt;NEUTRAL!I555,"W","L")</f>
        <v>L</v>
      </c>
      <c r="L555" t="str">
        <f ca="1">IF(I555+SIMULATION!$E$20&gt;NEUTRAL!H555,"W","L")</f>
        <v>W</v>
      </c>
      <c r="M555">
        <f t="shared" ca="1" si="19"/>
        <v>139</v>
      </c>
      <c r="N555" t="str">
        <f ca="1">IF((H555+I555)&gt;SIMULATION!$F$16,"Over","Under")</f>
        <v>Under</v>
      </c>
    </row>
    <row r="556" spans="8:14" x14ac:dyDescent="0.25">
      <c r="H556">
        <f ca="1">ROUND(NORMINV(RAND(),SIMULATION!$G$16,SIMULATION!$C$16),0)</f>
        <v>71</v>
      </c>
      <c r="I556">
        <f ca="1">ROUND(NORMINV(RAND(),SIMULATION!$G$20,SIMULATION!$C$20),0)</f>
        <v>83</v>
      </c>
      <c r="J556" t="str">
        <f t="shared" ca="1" si="18"/>
        <v>Home</v>
      </c>
      <c r="K556" t="str">
        <f ca="1">IF(H556+SIMULATION!$E$16&gt;NEUTRAL!I556,"W","L")</f>
        <v>L</v>
      </c>
      <c r="L556" t="str">
        <f ca="1">IF(I556+SIMULATION!$E$20&gt;NEUTRAL!H556,"W","L")</f>
        <v>W</v>
      </c>
      <c r="M556">
        <f t="shared" ca="1" si="19"/>
        <v>154</v>
      </c>
      <c r="N556" t="str">
        <f ca="1">IF((H556+I556)&gt;SIMULATION!$F$16,"Over","Under")</f>
        <v>Over</v>
      </c>
    </row>
    <row r="557" spans="8:14" x14ac:dyDescent="0.25">
      <c r="H557">
        <f ca="1">ROUND(NORMINV(RAND(),SIMULATION!$G$16,SIMULATION!$C$16),0)</f>
        <v>90</v>
      </c>
      <c r="I557">
        <f ca="1">ROUND(NORMINV(RAND(),SIMULATION!$G$20,SIMULATION!$C$20),0)</f>
        <v>51</v>
      </c>
      <c r="J557" t="str">
        <f t="shared" ca="1" si="18"/>
        <v>Away</v>
      </c>
      <c r="K557" t="str">
        <f ca="1">IF(H557+SIMULATION!$E$16&gt;NEUTRAL!I557,"W","L")</f>
        <v>W</v>
      </c>
      <c r="L557" t="str">
        <f ca="1">IF(I557+SIMULATION!$E$20&gt;NEUTRAL!H557,"W","L")</f>
        <v>L</v>
      </c>
      <c r="M557">
        <f t="shared" ca="1" si="19"/>
        <v>141</v>
      </c>
      <c r="N557" t="str">
        <f ca="1">IF((H557+I557)&gt;SIMULATION!$F$16,"Over","Under")</f>
        <v>Under</v>
      </c>
    </row>
    <row r="558" spans="8:14" x14ac:dyDescent="0.25">
      <c r="H558">
        <f ca="1">ROUND(NORMINV(RAND(),SIMULATION!$G$16,SIMULATION!$C$16),0)</f>
        <v>66</v>
      </c>
      <c r="I558">
        <f ca="1">ROUND(NORMINV(RAND(),SIMULATION!$G$20,SIMULATION!$C$20),0)</f>
        <v>84</v>
      </c>
      <c r="J558" t="str">
        <f t="shared" ca="1" si="18"/>
        <v>Home</v>
      </c>
      <c r="K558" t="str">
        <f ca="1">IF(H558+SIMULATION!$E$16&gt;NEUTRAL!I558,"W","L")</f>
        <v>L</v>
      </c>
      <c r="L558" t="str">
        <f ca="1">IF(I558+SIMULATION!$E$20&gt;NEUTRAL!H558,"W","L")</f>
        <v>W</v>
      </c>
      <c r="M558">
        <f t="shared" ca="1" si="19"/>
        <v>150</v>
      </c>
      <c r="N558" t="str">
        <f ca="1">IF((H558+I558)&gt;SIMULATION!$F$16,"Over","Under")</f>
        <v>Under</v>
      </c>
    </row>
    <row r="559" spans="8:14" x14ac:dyDescent="0.25">
      <c r="H559">
        <f ca="1">ROUND(NORMINV(RAND(),SIMULATION!$G$16,SIMULATION!$C$16),0)</f>
        <v>89</v>
      </c>
      <c r="I559">
        <f ca="1">ROUND(NORMINV(RAND(),SIMULATION!$G$20,SIMULATION!$C$20),0)</f>
        <v>70</v>
      </c>
      <c r="J559" t="str">
        <f t="shared" ca="1" si="18"/>
        <v>Away</v>
      </c>
      <c r="K559" t="str">
        <f ca="1">IF(H559+SIMULATION!$E$16&gt;NEUTRAL!I559,"W","L")</f>
        <v>W</v>
      </c>
      <c r="L559" t="str">
        <f ca="1">IF(I559+SIMULATION!$E$20&gt;NEUTRAL!H559,"W","L")</f>
        <v>L</v>
      </c>
      <c r="M559">
        <f t="shared" ca="1" si="19"/>
        <v>159</v>
      </c>
      <c r="N559" t="str">
        <f ca="1">IF((H559+I559)&gt;SIMULATION!$F$16,"Over","Under")</f>
        <v>Over</v>
      </c>
    </row>
    <row r="560" spans="8:14" x14ac:dyDescent="0.25">
      <c r="H560">
        <f ca="1">ROUND(NORMINV(RAND(),SIMULATION!$G$16,SIMULATION!$C$16),0)</f>
        <v>70</v>
      </c>
      <c r="I560">
        <f ca="1">ROUND(NORMINV(RAND(),SIMULATION!$G$20,SIMULATION!$C$20),0)</f>
        <v>57</v>
      </c>
      <c r="J560" t="str">
        <f t="shared" ca="1" si="18"/>
        <v>Away</v>
      </c>
      <c r="K560" t="str">
        <f ca="1">IF(H560+SIMULATION!$E$16&gt;NEUTRAL!I560,"W","L")</f>
        <v>W</v>
      </c>
      <c r="L560" t="str">
        <f ca="1">IF(I560+SIMULATION!$E$20&gt;NEUTRAL!H560,"W","L")</f>
        <v>L</v>
      </c>
      <c r="M560">
        <f t="shared" ca="1" si="19"/>
        <v>127</v>
      </c>
      <c r="N560" t="str">
        <f ca="1">IF((H560+I560)&gt;SIMULATION!$F$16,"Over","Under")</f>
        <v>Under</v>
      </c>
    </row>
    <row r="561" spans="8:14" x14ac:dyDescent="0.25">
      <c r="H561">
        <f ca="1">ROUND(NORMINV(RAND(),SIMULATION!$G$16,SIMULATION!$C$16),0)</f>
        <v>101</v>
      </c>
      <c r="I561">
        <f ca="1">ROUND(NORMINV(RAND(),SIMULATION!$G$20,SIMULATION!$C$20),0)</f>
        <v>80</v>
      </c>
      <c r="J561" t="str">
        <f t="shared" ca="1" si="18"/>
        <v>Away</v>
      </c>
      <c r="K561" t="str">
        <f ca="1">IF(H561+SIMULATION!$E$16&gt;NEUTRAL!I561,"W","L")</f>
        <v>W</v>
      </c>
      <c r="L561" t="str">
        <f ca="1">IF(I561+SIMULATION!$E$20&gt;NEUTRAL!H561,"W","L")</f>
        <v>L</v>
      </c>
      <c r="M561">
        <f t="shared" ca="1" si="19"/>
        <v>181</v>
      </c>
      <c r="N561" t="str">
        <f ca="1">IF((H561+I561)&gt;SIMULATION!$F$16,"Over","Under")</f>
        <v>Over</v>
      </c>
    </row>
    <row r="562" spans="8:14" x14ac:dyDescent="0.25">
      <c r="H562">
        <f ca="1">ROUND(NORMINV(RAND(),SIMULATION!$G$16,SIMULATION!$C$16),0)</f>
        <v>70</v>
      </c>
      <c r="I562">
        <f ca="1">ROUND(NORMINV(RAND(),SIMULATION!$G$20,SIMULATION!$C$20),0)</f>
        <v>86</v>
      </c>
      <c r="J562" t="str">
        <f t="shared" ca="1" si="18"/>
        <v>Home</v>
      </c>
      <c r="K562" t="str">
        <f ca="1">IF(H562+SIMULATION!$E$16&gt;NEUTRAL!I562,"W","L")</f>
        <v>L</v>
      </c>
      <c r="L562" t="str">
        <f ca="1">IF(I562+SIMULATION!$E$20&gt;NEUTRAL!H562,"W","L")</f>
        <v>W</v>
      </c>
      <c r="M562">
        <f t="shared" ca="1" si="19"/>
        <v>156</v>
      </c>
      <c r="N562" t="str">
        <f ca="1">IF((H562+I562)&gt;SIMULATION!$F$16,"Over","Under")</f>
        <v>Over</v>
      </c>
    </row>
    <row r="563" spans="8:14" x14ac:dyDescent="0.25">
      <c r="H563">
        <f ca="1">ROUND(NORMINV(RAND(),SIMULATION!$G$16,SIMULATION!$C$16),0)</f>
        <v>82</v>
      </c>
      <c r="I563">
        <f ca="1">ROUND(NORMINV(RAND(),SIMULATION!$G$20,SIMULATION!$C$20),0)</f>
        <v>67</v>
      </c>
      <c r="J563" t="str">
        <f t="shared" ca="1" si="18"/>
        <v>Away</v>
      </c>
      <c r="K563" t="str">
        <f ca="1">IF(H563+SIMULATION!$E$16&gt;NEUTRAL!I563,"W","L")</f>
        <v>W</v>
      </c>
      <c r="L563" t="str">
        <f ca="1">IF(I563+SIMULATION!$E$20&gt;NEUTRAL!H563,"W","L")</f>
        <v>L</v>
      </c>
      <c r="M563">
        <f t="shared" ca="1" si="19"/>
        <v>149</v>
      </c>
      <c r="N563" t="str">
        <f ca="1">IF((H563+I563)&gt;SIMULATION!$F$16,"Over","Under")</f>
        <v>Under</v>
      </c>
    </row>
    <row r="564" spans="8:14" x14ac:dyDescent="0.25">
      <c r="H564">
        <f ca="1">ROUND(NORMINV(RAND(),SIMULATION!$G$16,SIMULATION!$C$16),0)</f>
        <v>80</v>
      </c>
      <c r="I564">
        <f ca="1">ROUND(NORMINV(RAND(),SIMULATION!$G$20,SIMULATION!$C$20),0)</f>
        <v>77</v>
      </c>
      <c r="J564" t="str">
        <f t="shared" ca="1" si="18"/>
        <v>Away</v>
      </c>
      <c r="K564" t="str">
        <f ca="1">IF(H564+SIMULATION!$E$16&gt;NEUTRAL!I564,"W","L")</f>
        <v>W</v>
      </c>
      <c r="L564" t="str">
        <f ca="1">IF(I564+SIMULATION!$E$20&gt;NEUTRAL!H564,"W","L")</f>
        <v>L</v>
      </c>
      <c r="M564">
        <f t="shared" ca="1" si="19"/>
        <v>157</v>
      </c>
      <c r="N564" t="str">
        <f ca="1">IF((H564+I564)&gt;SIMULATION!$F$16,"Over","Under")</f>
        <v>Over</v>
      </c>
    </row>
    <row r="565" spans="8:14" x14ac:dyDescent="0.25">
      <c r="H565">
        <f ca="1">ROUND(NORMINV(RAND(),SIMULATION!$G$16,SIMULATION!$C$16),0)</f>
        <v>77</v>
      </c>
      <c r="I565">
        <f ca="1">ROUND(NORMINV(RAND(),SIMULATION!$G$20,SIMULATION!$C$20),0)</f>
        <v>66</v>
      </c>
      <c r="J565" t="str">
        <f t="shared" ca="1" si="18"/>
        <v>Away</v>
      </c>
      <c r="K565" t="str">
        <f ca="1">IF(H565+SIMULATION!$E$16&gt;NEUTRAL!I565,"W","L")</f>
        <v>W</v>
      </c>
      <c r="L565" t="str">
        <f ca="1">IF(I565+SIMULATION!$E$20&gt;NEUTRAL!H565,"W","L")</f>
        <v>L</v>
      </c>
      <c r="M565">
        <f t="shared" ca="1" si="19"/>
        <v>143</v>
      </c>
      <c r="N565" t="str">
        <f ca="1">IF((H565+I565)&gt;SIMULATION!$F$16,"Over","Under")</f>
        <v>Under</v>
      </c>
    </row>
    <row r="566" spans="8:14" x14ac:dyDescent="0.25">
      <c r="H566">
        <f ca="1">ROUND(NORMINV(RAND(),SIMULATION!$G$16,SIMULATION!$C$16),0)</f>
        <v>70</v>
      </c>
      <c r="I566">
        <f ca="1">ROUND(NORMINV(RAND(),SIMULATION!$G$20,SIMULATION!$C$20),0)</f>
        <v>82</v>
      </c>
      <c r="J566" t="str">
        <f t="shared" ca="1" si="18"/>
        <v>Home</v>
      </c>
      <c r="K566" t="str">
        <f ca="1">IF(H566+SIMULATION!$E$16&gt;NEUTRAL!I566,"W","L")</f>
        <v>L</v>
      </c>
      <c r="L566" t="str">
        <f ca="1">IF(I566+SIMULATION!$E$20&gt;NEUTRAL!H566,"W","L")</f>
        <v>W</v>
      </c>
      <c r="M566">
        <f t="shared" ca="1" si="19"/>
        <v>152</v>
      </c>
      <c r="N566" t="str">
        <f ca="1">IF((H566+I566)&gt;SIMULATION!$F$16,"Over","Under")</f>
        <v>Over</v>
      </c>
    </row>
    <row r="567" spans="8:14" x14ac:dyDescent="0.25">
      <c r="H567">
        <f ca="1">ROUND(NORMINV(RAND(),SIMULATION!$G$16,SIMULATION!$C$16),0)</f>
        <v>77</v>
      </c>
      <c r="I567">
        <f ca="1">ROUND(NORMINV(RAND(),SIMULATION!$G$20,SIMULATION!$C$20),0)</f>
        <v>80</v>
      </c>
      <c r="J567" t="str">
        <f t="shared" ca="1" si="18"/>
        <v>Home</v>
      </c>
      <c r="K567" t="str">
        <f ca="1">IF(H567+SIMULATION!$E$16&gt;NEUTRAL!I567,"W","L")</f>
        <v>W</v>
      </c>
      <c r="L567" t="str">
        <f ca="1">IF(I567+SIMULATION!$E$20&gt;NEUTRAL!H567,"W","L")</f>
        <v>L</v>
      </c>
      <c r="M567">
        <f t="shared" ca="1" si="19"/>
        <v>157</v>
      </c>
      <c r="N567" t="str">
        <f ca="1">IF((H567+I567)&gt;SIMULATION!$F$16,"Over","Under")</f>
        <v>Over</v>
      </c>
    </row>
    <row r="568" spans="8:14" x14ac:dyDescent="0.25">
      <c r="H568">
        <f ca="1">ROUND(NORMINV(RAND(),SIMULATION!$G$16,SIMULATION!$C$16),0)</f>
        <v>77</v>
      </c>
      <c r="I568">
        <f ca="1">ROUND(NORMINV(RAND(),SIMULATION!$G$20,SIMULATION!$C$20),0)</f>
        <v>72</v>
      </c>
      <c r="J568" t="str">
        <f t="shared" ca="1" si="18"/>
        <v>Away</v>
      </c>
      <c r="K568" t="str">
        <f ca="1">IF(H568+SIMULATION!$E$16&gt;NEUTRAL!I568,"W","L")</f>
        <v>W</v>
      </c>
      <c r="L568" t="str">
        <f ca="1">IF(I568+SIMULATION!$E$20&gt;NEUTRAL!H568,"W","L")</f>
        <v>L</v>
      </c>
      <c r="M568">
        <f t="shared" ca="1" si="19"/>
        <v>149</v>
      </c>
      <c r="N568" t="str">
        <f ca="1">IF((H568+I568)&gt;SIMULATION!$F$16,"Over","Under")</f>
        <v>Under</v>
      </c>
    </row>
    <row r="569" spans="8:14" x14ac:dyDescent="0.25">
      <c r="H569">
        <f ca="1">ROUND(NORMINV(RAND(),SIMULATION!$G$16,SIMULATION!$C$16),0)</f>
        <v>87</v>
      </c>
      <c r="I569">
        <f ca="1">ROUND(NORMINV(RAND(),SIMULATION!$G$20,SIMULATION!$C$20),0)</f>
        <v>61</v>
      </c>
      <c r="J569" t="str">
        <f t="shared" ca="1" si="18"/>
        <v>Away</v>
      </c>
      <c r="K569" t="str">
        <f ca="1">IF(H569+SIMULATION!$E$16&gt;NEUTRAL!I569,"W","L")</f>
        <v>W</v>
      </c>
      <c r="L569" t="str">
        <f ca="1">IF(I569+SIMULATION!$E$20&gt;NEUTRAL!H569,"W","L")</f>
        <v>L</v>
      </c>
      <c r="M569">
        <f t="shared" ca="1" si="19"/>
        <v>148</v>
      </c>
      <c r="N569" t="str">
        <f ca="1">IF((H569+I569)&gt;SIMULATION!$F$16,"Over","Under")</f>
        <v>Under</v>
      </c>
    </row>
    <row r="570" spans="8:14" x14ac:dyDescent="0.25">
      <c r="H570">
        <f ca="1">ROUND(NORMINV(RAND(),SIMULATION!$G$16,SIMULATION!$C$16),0)</f>
        <v>90</v>
      </c>
      <c r="I570">
        <f ca="1">ROUND(NORMINV(RAND(),SIMULATION!$G$20,SIMULATION!$C$20),0)</f>
        <v>94</v>
      </c>
      <c r="J570" t="str">
        <f t="shared" ca="1" si="18"/>
        <v>Home</v>
      </c>
      <c r="K570" t="str">
        <f ca="1">IF(H570+SIMULATION!$E$16&gt;NEUTRAL!I570,"W","L")</f>
        <v>W</v>
      </c>
      <c r="L570" t="str">
        <f ca="1">IF(I570+SIMULATION!$E$20&gt;NEUTRAL!H570,"W","L")</f>
        <v>L</v>
      </c>
      <c r="M570">
        <f t="shared" ca="1" si="19"/>
        <v>184</v>
      </c>
      <c r="N570" t="str">
        <f ca="1">IF((H570+I570)&gt;SIMULATION!$F$16,"Over","Under")</f>
        <v>Over</v>
      </c>
    </row>
    <row r="571" spans="8:14" x14ac:dyDescent="0.25">
      <c r="H571">
        <f ca="1">ROUND(NORMINV(RAND(),SIMULATION!$G$16,SIMULATION!$C$16),0)</f>
        <v>80</v>
      </c>
      <c r="I571">
        <f ca="1">ROUND(NORMINV(RAND(),SIMULATION!$G$20,SIMULATION!$C$20),0)</f>
        <v>58</v>
      </c>
      <c r="J571" t="str">
        <f t="shared" ca="1" si="18"/>
        <v>Away</v>
      </c>
      <c r="K571" t="str">
        <f ca="1">IF(H571+SIMULATION!$E$16&gt;NEUTRAL!I571,"W","L")</f>
        <v>W</v>
      </c>
      <c r="L571" t="str">
        <f ca="1">IF(I571+SIMULATION!$E$20&gt;NEUTRAL!H571,"W","L")</f>
        <v>L</v>
      </c>
      <c r="M571">
        <f t="shared" ca="1" si="19"/>
        <v>138</v>
      </c>
      <c r="N571" t="str">
        <f ca="1">IF((H571+I571)&gt;SIMULATION!$F$16,"Over","Under")</f>
        <v>Under</v>
      </c>
    </row>
    <row r="572" spans="8:14" x14ac:dyDescent="0.25">
      <c r="H572">
        <f ca="1">ROUND(NORMINV(RAND(),SIMULATION!$G$16,SIMULATION!$C$16),0)</f>
        <v>57</v>
      </c>
      <c r="I572">
        <f ca="1">ROUND(NORMINV(RAND(),SIMULATION!$G$20,SIMULATION!$C$20),0)</f>
        <v>65</v>
      </c>
      <c r="J572" t="str">
        <f t="shared" ca="1" si="18"/>
        <v>Home</v>
      </c>
      <c r="K572" t="str">
        <f ca="1">IF(H572+SIMULATION!$E$16&gt;NEUTRAL!I572,"W","L")</f>
        <v>L</v>
      </c>
      <c r="L572" t="str">
        <f ca="1">IF(I572+SIMULATION!$E$20&gt;NEUTRAL!H572,"W","L")</f>
        <v>W</v>
      </c>
      <c r="M572">
        <f t="shared" ca="1" si="19"/>
        <v>122</v>
      </c>
      <c r="N572" t="str">
        <f ca="1">IF((H572+I572)&gt;SIMULATION!$F$16,"Over","Under")</f>
        <v>Under</v>
      </c>
    </row>
    <row r="573" spans="8:14" x14ac:dyDescent="0.25">
      <c r="H573">
        <f ca="1">ROUND(NORMINV(RAND(),SIMULATION!$G$16,SIMULATION!$C$16),0)</f>
        <v>94</v>
      </c>
      <c r="I573">
        <f ca="1">ROUND(NORMINV(RAND(),SIMULATION!$G$20,SIMULATION!$C$20),0)</f>
        <v>64</v>
      </c>
      <c r="J573" t="str">
        <f t="shared" ca="1" si="18"/>
        <v>Away</v>
      </c>
      <c r="K573" t="str">
        <f ca="1">IF(H573+SIMULATION!$E$16&gt;NEUTRAL!I573,"W","L")</f>
        <v>W</v>
      </c>
      <c r="L573" t="str">
        <f ca="1">IF(I573+SIMULATION!$E$20&gt;NEUTRAL!H573,"W","L")</f>
        <v>L</v>
      </c>
      <c r="M573">
        <f t="shared" ca="1" si="19"/>
        <v>158</v>
      </c>
      <c r="N573" t="str">
        <f ca="1">IF((H573+I573)&gt;SIMULATION!$F$16,"Over","Under")</f>
        <v>Over</v>
      </c>
    </row>
    <row r="574" spans="8:14" x14ac:dyDescent="0.25">
      <c r="H574">
        <f ca="1">ROUND(NORMINV(RAND(),SIMULATION!$G$16,SIMULATION!$C$16),0)</f>
        <v>82</v>
      </c>
      <c r="I574">
        <f ca="1">ROUND(NORMINV(RAND(),SIMULATION!$G$20,SIMULATION!$C$20),0)</f>
        <v>78</v>
      </c>
      <c r="J574" t="str">
        <f t="shared" ca="1" si="18"/>
        <v>Away</v>
      </c>
      <c r="K574" t="str">
        <f ca="1">IF(H574+SIMULATION!$E$16&gt;NEUTRAL!I574,"W","L")</f>
        <v>W</v>
      </c>
      <c r="L574" t="str">
        <f ca="1">IF(I574+SIMULATION!$E$20&gt;NEUTRAL!H574,"W","L")</f>
        <v>L</v>
      </c>
      <c r="M574">
        <f t="shared" ca="1" si="19"/>
        <v>160</v>
      </c>
      <c r="N574" t="str">
        <f ca="1">IF((H574+I574)&gt;SIMULATION!$F$16,"Over","Under")</f>
        <v>Over</v>
      </c>
    </row>
    <row r="575" spans="8:14" x14ac:dyDescent="0.25">
      <c r="H575">
        <f ca="1">ROUND(NORMINV(RAND(),SIMULATION!$G$16,SIMULATION!$C$16),0)</f>
        <v>71</v>
      </c>
      <c r="I575">
        <f ca="1">ROUND(NORMINV(RAND(),SIMULATION!$G$20,SIMULATION!$C$20),0)</f>
        <v>89</v>
      </c>
      <c r="J575" t="str">
        <f t="shared" ca="1" si="18"/>
        <v>Home</v>
      </c>
      <c r="K575" t="str">
        <f ca="1">IF(H575+SIMULATION!$E$16&gt;NEUTRAL!I575,"W","L")</f>
        <v>L</v>
      </c>
      <c r="L575" t="str">
        <f ca="1">IF(I575+SIMULATION!$E$20&gt;NEUTRAL!H575,"W","L")</f>
        <v>W</v>
      </c>
      <c r="M575">
        <f t="shared" ca="1" si="19"/>
        <v>160</v>
      </c>
      <c r="N575" t="str">
        <f ca="1">IF((H575+I575)&gt;SIMULATION!$F$16,"Over","Under")</f>
        <v>Over</v>
      </c>
    </row>
    <row r="576" spans="8:14" x14ac:dyDescent="0.25">
      <c r="H576">
        <f ca="1">ROUND(NORMINV(RAND(),SIMULATION!$G$16,SIMULATION!$C$16),0)</f>
        <v>83</v>
      </c>
      <c r="I576">
        <f ca="1">ROUND(NORMINV(RAND(),SIMULATION!$G$20,SIMULATION!$C$20),0)</f>
        <v>86</v>
      </c>
      <c r="J576" t="str">
        <f t="shared" ca="1" si="18"/>
        <v>Home</v>
      </c>
      <c r="K576" t="str">
        <f ca="1">IF(H576+SIMULATION!$E$16&gt;NEUTRAL!I576,"W","L")</f>
        <v>W</v>
      </c>
      <c r="L576" t="str">
        <f ca="1">IF(I576+SIMULATION!$E$20&gt;NEUTRAL!H576,"W","L")</f>
        <v>L</v>
      </c>
      <c r="M576">
        <f t="shared" ca="1" si="19"/>
        <v>169</v>
      </c>
      <c r="N576" t="str">
        <f ca="1">IF((H576+I576)&gt;SIMULATION!$F$16,"Over","Under")</f>
        <v>Over</v>
      </c>
    </row>
    <row r="577" spans="8:14" x14ac:dyDescent="0.25">
      <c r="H577">
        <f ca="1">ROUND(NORMINV(RAND(),SIMULATION!$G$16,SIMULATION!$C$16),0)</f>
        <v>79</v>
      </c>
      <c r="I577">
        <f ca="1">ROUND(NORMINV(RAND(),SIMULATION!$G$20,SIMULATION!$C$20),0)</f>
        <v>63</v>
      </c>
      <c r="J577" t="str">
        <f t="shared" ca="1" si="18"/>
        <v>Away</v>
      </c>
      <c r="K577" t="str">
        <f ca="1">IF(H577+SIMULATION!$E$16&gt;NEUTRAL!I577,"W","L")</f>
        <v>W</v>
      </c>
      <c r="L577" t="str">
        <f ca="1">IF(I577+SIMULATION!$E$20&gt;NEUTRAL!H577,"W","L")</f>
        <v>L</v>
      </c>
      <c r="M577">
        <f t="shared" ca="1" si="19"/>
        <v>142</v>
      </c>
      <c r="N577" t="str">
        <f ca="1">IF((H577+I577)&gt;SIMULATION!$F$16,"Over","Under")</f>
        <v>Under</v>
      </c>
    </row>
    <row r="578" spans="8:14" x14ac:dyDescent="0.25">
      <c r="H578">
        <f ca="1">ROUND(NORMINV(RAND(),SIMULATION!$G$16,SIMULATION!$C$16),0)</f>
        <v>80</v>
      </c>
      <c r="I578">
        <f ca="1">ROUND(NORMINV(RAND(),SIMULATION!$G$20,SIMULATION!$C$20),0)</f>
        <v>66</v>
      </c>
      <c r="J578" t="str">
        <f t="shared" ca="1" si="18"/>
        <v>Away</v>
      </c>
      <c r="K578" t="str">
        <f ca="1">IF(H578+SIMULATION!$E$16&gt;NEUTRAL!I578,"W","L")</f>
        <v>W</v>
      </c>
      <c r="L578" t="str">
        <f ca="1">IF(I578+SIMULATION!$E$20&gt;NEUTRAL!H578,"W","L")</f>
        <v>L</v>
      </c>
      <c r="M578">
        <f t="shared" ca="1" si="19"/>
        <v>146</v>
      </c>
      <c r="N578" t="str">
        <f ca="1">IF((H578+I578)&gt;SIMULATION!$F$16,"Over","Under")</f>
        <v>Under</v>
      </c>
    </row>
    <row r="579" spans="8:14" x14ac:dyDescent="0.25">
      <c r="H579">
        <f ca="1">ROUND(NORMINV(RAND(),SIMULATION!$G$16,SIMULATION!$C$16),0)</f>
        <v>63</v>
      </c>
      <c r="I579">
        <f ca="1">ROUND(NORMINV(RAND(),SIMULATION!$G$20,SIMULATION!$C$20),0)</f>
        <v>77</v>
      </c>
      <c r="J579" t="str">
        <f t="shared" ca="1" si="18"/>
        <v>Home</v>
      </c>
      <c r="K579" t="str">
        <f ca="1">IF(H579+SIMULATION!$E$16&gt;NEUTRAL!I579,"W","L")</f>
        <v>L</v>
      </c>
      <c r="L579" t="str">
        <f ca="1">IF(I579+SIMULATION!$E$20&gt;NEUTRAL!H579,"W","L")</f>
        <v>W</v>
      </c>
      <c r="M579">
        <f t="shared" ca="1" si="19"/>
        <v>140</v>
      </c>
      <c r="N579" t="str">
        <f ca="1">IF((H579+I579)&gt;SIMULATION!$F$16,"Over","Under")</f>
        <v>Under</v>
      </c>
    </row>
    <row r="580" spans="8:14" x14ac:dyDescent="0.25">
      <c r="H580">
        <f ca="1">ROUND(NORMINV(RAND(),SIMULATION!$G$16,SIMULATION!$C$16),0)</f>
        <v>96</v>
      </c>
      <c r="I580">
        <f ca="1">ROUND(NORMINV(RAND(),SIMULATION!$G$20,SIMULATION!$C$20),0)</f>
        <v>85</v>
      </c>
      <c r="J580" t="str">
        <f t="shared" ca="1" si="18"/>
        <v>Away</v>
      </c>
      <c r="K580" t="str">
        <f ca="1">IF(H580+SIMULATION!$E$16&gt;NEUTRAL!I580,"W","L")</f>
        <v>W</v>
      </c>
      <c r="L580" t="str">
        <f ca="1">IF(I580+SIMULATION!$E$20&gt;NEUTRAL!H580,"W","L")</f>
        <v>L</v>
      </c>
      <c r="M580">
        <f t="shared" ca="1" si="19"/>
        <v>181</v>
      </c>
      <c r="N580" t="str">
        <f ca="1">IF((H580+I580)&gt;SIMULATION!$F$16,"Over","Under")</f>
        <v>Over</v>
      </c>
    </row>
    <row r="581" spans="8:14" x14ac:dyDescent="0.25">
      <c r="H581">
        <f ca="1">ROUND(NORMINV(RAND(),SIMULATION!$G$16,SIMULATION!$C$16),0)</f>
        <v>67</v>
      </c>
      <c r="I581">
        <f ca="1">ROUND(NORMINV(RAND(),SIMULATION!$G$20,SIMULATION!$C$20),0)</f>
        <v>82</v>
      </c>
      <c r="J581" t="str">
        <f t="shared" ca="1" si="18"/>
        <v>Home</v>
      </c>
      <c r="K581" t="str">
        <f ca="1">IF(H581+SIMULATION!$E$16&gt;NEUTRAL!I581,"W","L")</f>
        <v>L</v>
      </c>
      <c r="L581" t="str">
        <f ca="1">IF(I581+SIMULATION!$E$20&gt;NEUTRAL!H581,"W","L")</f>
        <v>W</v>
      </c>
      <c r="M581">
        <f t="shared" ca="1" si="19"/>
        <v>149</v>
      </c>
      <c r="N581" t="str">
        <f ca="1">IF((H581+I581)&gt;SIMULATION!$F$16,"Over","Under")</f>
        <v>Under</v>
      </c>
    </row>
    <row r="582" spans="8:14" x14ac:dyDescent="0.25">
      <c r="H582">
        <f ca="1">ROUND(NORMINV(RAND(),SIMULATION!$G$16,SIMULATION!$C$16),0)</f>
        <v>76</v>
      </c>
      <c r="I582">
        <f ca="1">ROUND(NORMINV(RAND(),SIMULATION!$G$20,SIMULATION!$C$20),0)</f>
        <v>73</v>
      </c>
      <c r="J582" t="str">
        <f t="shared" ca="1" si="18"/>
        <v>Away</v>
      </c>
      <c r="K582" t="str">
        <f ca="1">IF(H582+SIMULATION!$E$16&gt;NEUTRAL!I582,"W","L")</f>
        <v>W</v>
      </c>
      <c r="L582" t="str">
        <f ca="1">IF(I582+SIMULATION!$E$20&gt;NEUTRAL!H582,"W","L")</f>
        <v>L</v>
      </c>
      <c r="M582">
        <f t="shared" ca="1" si="19"/>
        <v>149</v>
      </c>
      <c r="N582" t="str">
        <f ca="1">IF((H582+I582)&gt;SIMULATION!$F$16,"Over","Under")</f>
        <v>Under</v>
      </c>
    </row>
    <row r="583" spans="8:14" x14ac:dyDescent="0.25">
      <c r="H583">
        <f ca="1">ROUND(NORMINV(RAND(),SIMULATION!$G$16,SIMULATION!$C$16),0)</f>
        <v>51</v>
      </c>
      <c r="I583">
        <f ca="1">ROUND(NORMINV(RAND(),SIMULATION!$G$20,SIMULATION!$C$20),0)</f>
        <v>76</v>
      </c>
      <c r="J583" t="str">
        <f t="shared" ca="1" si="18"/>
        <v>Home</v>
      </c>
      <c r="K583" t="str">
        <f ca="1">IF(H583+SIMULATION!$E$16&gt;NEUTRAL!I583,"W","L")</f>
        <v>L</v>
      </c>
      <c r="L583" t="str">
        <f ca="1">IF(I583+SIMULATION!$E$20&gt;NEUTRAL!H583,"W","L")</f>
        <v>W</v>
      </c>
      <c r="M583">
        <f t="shared" ca="1" si="19"/>
        <v>127</v>
      </c>
      <c r="N583" t="str">
        <f ca="1">IF((H583+I583)&gt;SIMULATION!$F$16,"Over","Under")</f>
        <v>Under</v>
      </c>
    </row>
    <row r="584" spans="8:14" x14ac:dyDescent="0.25">
      <c r="H584">
        <f ca="1">ROUND(NORMINV(RAND(),SIMULATION!$G$16,SIMULATION!$C$16),0)</f>
        <v>91</v>
      </c>
      <c r="I584">
        <f ca="1">ROUND(NORMINV(RAND(),SIMULATION!$G$20,SIMULATION!$C$20),0)</f>
        <v>67</v>
      </c>
      <c r="J584" t="str">
        <f t="shared" ca="1" si="18"/>
        <v>Away</v>
      </c>
      <c r="K584" t="str">
        <f ca="1">IF(H584+SIMULATION!$E$16&gt;NEUTRAL!I584,"W","L")</f>
        <v>W</v>
      </c>
      <c r="L584" t="str">
        <f ca="1">IF(I584+SIMULATION!$E$20&gt;NEUTRAL!H584,"W","L")</f>
        <v>L</v>
      </c>
      <c r="M584">
        <f t="shared" ca="1" si="19"/>
        <v>158</v>
      </c>
      <c r="N584" t="str">
        <f ca="1">IF((H584+I584)&gt;SIMULATION!$F$16,"Over","Under")</f>
        <v>Over</v>
      </c>
    </row>
    <row r="585" spans="8:14" x14ac:dyDescent="0.25">
      <c r="H585">
        <f ca="1">ROUND(NORMINV(RAND(),SIMULATION!$G$16,SIMULATION!$C$16),0)</f>
        <v>64</v>
      </c>
      <c r="I585">
        <f ca="1">ROUND(NORMINV(RAND(),SIMULATION!$G$20,SIMULATION!$C$20),0)</f>
        <v>87</v>
      </c>
      <c r="J585" t="str">
        <f t="shared" ca="1" si="18"/>
        <v>Home</v>
      </c>
      <c r="K585" t="str">
        <f ca="1">IF(H585+SIMULATION!$E$16&gt;NEUTRAL!I585,"W","L")</f>
        <v>L</v>
      </c>
      <c r="L585" t="str">
        <f ca="1">IF(I585+SIMULATION!$E$20&gt;NEUTRAL!H585,"W","L")</f>
        <v>W</v>
      </c>
      <c r="M585">
        <f t="shared" ca="1" si="19"/>
        <v>151</v>
      </c>
      <c r="N585" t="str">
        <f ca="1">IF((H585+I585)&gt;SIMULATION!$F$16,"Over","Under")</f>
        <v>Under</v>
      </c>
    </row>
    <row r="586" spans="8:14" x14ac:dyDescent="0.25">
      <c r="H586">
        <f ca="1">ROUND(NORMINV(RAND(),SIMULATION!$G$16,SIMULATION!$C$16),0)</f>
        <v>69</v>
      </c>
      <c r="I586">
        <f ca="1">ROUND(NORMINV(RAND(),SIMULATION!$G$20,SIMULATION!$C$20),0)</f>
        <v>92</v>
      </c>
      <c r="J586" t="str">
        <f t="shared" ca="1" si="18"/>
        <v>Home</v>
      </c>
      <c r="K586" t="str">
        <f ca="1">IF(H586+SIMULATION!$E$16&gt;NEUTRAL!I586,"W","L")</f>
        <v>L</v>
      </c>
      <c r="L586" t="str">
        <f ca="1">IF(I586+SIMULATION!$E$20&gt;NEUTRAL!H586,"W","L")</f>
        <v>W</v>
      </c>
      <c r="M586">
        <f t="shared" ca="1" si="19"/>
        <v>161</v>
      </c>
      <c r="N586" t="str">
        <f ca="1">IF((H586+I586)&gt;SIMULATION!$F$16,"Over","Under")</f>
        <v>Over</v>
      </c>
    </row>
    <row r="587" spans="8:14" x14ac:dyDescent="0.25">
      <c r="H587">
        <f ca="1">ROUND(NORMINV(RAND(),SIMULATION!$G$16,SIMULATION!$C$16),0)</f>
        <v>85</v>
      </c>
      <c r="I587">
        <f ca="1">ROUND(NORMINV(RAND(),SIMULATION!$G$20,SIMULATION!$C$20),0)</f>
        <v>86</v>
      </c>
      <c r="J587" t="str">
        <f t="shared" ca="1" si="18"/>
        <v>Home</v>
      </c>
      <c r="K587" t="str">
        <f ca="1">IF(H587+SIMULATION!$E$16&gt;NEUTRAL!I587,"W","L")</f>
        <v>W</v>
      </c>
      <c r="L587" t="str">
        <f ca="1">IF(I587+SIMULATION!$E$20&gt;NEUTRAL!H587,"W","L")</f>
        <v>L</v>
      </c>
      <c r="M587">
        <f t="shared" ca="1" si="19"/>
        <v>171</v>
      </c>
      <c r="N587" t="str">
        <f ca="1">IF((H587+I587)&gt;SIMULATION!$F$16,"Over","Under")</f>
        <v>Over</v>
      </c>
    </row>
    <row r="588" spans="8:14" x14ac:dyDescent="0.25">
      <c r="H588">
        <f ca="1">ROUND(NORMINV(RAND(),SIMULATION!$G$16,SIMULATION!$C$16),0)</f>
        <v>69</v>
      </c>
      <c r="I588">
        <f ca="1">ROUND(NORMINV(RAND(),SIMULATION!$G$20,SIMULATION!$C$20),0)</f>
        <v>92</v>
      </c>
      <c r="J588" t="str">
        <f t="shared" ca="1" si="18"/>
        <v>Home</v>
      </c>
      <c r="K588" t="str">
        <f ca="1">IF(H588+SIMULATION!$E$16&gt;NEUTRAL!I588,"W","L")</f>
        <v>L</v>
      </c>
      <c r="L588" t="str">
        <f ca="1">IF(I588+SIMULATION!$E$20&gt;NEUTRAL!H588,"W","L")</f>
        <v>W</v>
      </c>
      <c r="M588">
        <f t="shared" ca="1" si="19"/>
        <v>161</v>
      </c>
      <c r="N588" t="str">
        <f ca="1">IF((H588+I588)&gt;SIMULATION!$F$16,"Over","Under")</f>
        <v>Over</v>
      </c>
    </row>
    <row r="589" spans="8:14" x14ac:dyDescent="0.25">
      <c r="H589">
        <f ca="1">ROUND(NORMINV(RAND(),SIMULATION!$G$16,SIMULATION!$C$16),0)</f>
        <v>60</v>
      </c>
      <c r="I589">
        <f ca="1">ROUND(NORMINV(RAND(),SIMULATION!$G$20,SIMULATION!$C$20),0)</f>
        <v>70</v>
      </c>
      <c r="J589" t="str">
        <f t="shared" ca="1" si="18"/>
        <v>Home</v>
      </c>
      <c r="K589" t="str">
        <f ca="1">IF(H589+SIMULATION!$E$16&gt;NEUTRAL!I589,"W","L")</f>
        <v>L</v>
      </c>
      <c r="L589" t="str">
        <f ca="1">IF(I589+SIMULATION!$E$20&gt;NEUTRAL!H589,"W","L")</f>
        <v>W</v>
      </c>
      <c r="M589">
        <f t="shared" ca="1" si="19"/>
        <v>130</v>
      </c>
      <c r="N589" t="str">
        <f ca="1">IF((H589+I589)&gt;SIMULATION!$F$16,"Over","Under")</f>
        <v>Under</v>
      </c>
    </row>
    <row r="590" spans="8:14" x14ac:dyDescent="0.25">
      <c r="H590">
        <f ca="1">ROUND(NORMINV(RAND(),SIMULATION!$G$16,SIMULATION!$C$16),0)</f>
        <v>66</v>
      </c>
      <c r="I590">
        <f ca="1">ROUND(NORMINV(RAND(),SIMULATION!$G$20,SIMULATION!$C$20),0)</f>
        <v>72</v>
      </c>
      <c r="J590" t="str">
        <f t="shared" ca="1" si="18"/>
        <v>Home</v>
      </c>
      <c r="K590" t="str">
        <f ca="1">IF(H590+SIMULATION!$E$16&gt;NEUTRAL!I590,"W","L")</f>
        <v>L</v>
      </c>
      <c r="L590" t="str">
        <f ca="1">IF(I590+SIMULATION!$E$20&gt;NEUTRAL!H590,"W","L")</f>
        <v>W</v>
      </c>
      <c r="M590">
        <f t="shared" ca="1" si="19"/>
        <v>138</v>
      </c>
      <c r="N590" t="str">
        <f ca="1">IF((H590+I590)&gt;SIMULATION!$F$16,"Over","Under")</f>
        <v>Under</v>
      </c>
    </row>
    <row r="591" spans="8:14" x14ac:dyDescent="0.25">
      <c r="H591">
        <f ca="1">ROUND(NORMINV(RAND(),SIMULATION!$G$16,SIMULATION!$C$16),0)</f>
        <v>63</v>
      </c>
      <c r="I591">
        <f ca="1">ROUND(NORMINV(RAND(),SIMULATION!$G$20,SIMULATION!$C$20),0)</f>
        <v>68</v>
      </c>
      <c r="J591" t="str">
        <f t="shared" ca="1" si="18"/>
        <v>Home</v>
      </c>
      <c r="K591" t="str">
        <f ca="1">IF(H591+SIMULATION!$E$16&gt;NEUTRAL!I591,"W","L")</f>
        <v>L</v>
      </c>
      <c r="L591" t="str">
        <f ca="1">IF(I591+SIMULATION!$E$20&gt;NEUTRAL!H591,"W","L")</f>
        <v>W</v>
      </c>
      <c r="M591">
        <f t="shared" ca="1" si="19"/>
        <v>131</v>
      </c>
      <c r="N591" t="str">
        <f ca="1">IF((H591+I591)&gt;SIMULATION!$F$16,"Over","Under")</f>
        <v>Under</v>
      </c>
    </row>
    <row r="592" spans="8:14" x14ac:dyDescent="0.25">
      <c r="H592">
        <f ca="1">ROUND(NORMINV(RAND(),SIMULATION!$G$16,SIMULATION!$C$16),0)</f>
        <v>71</v>
      </c>
      <c r="I592">
        <f ca="1">ROUND(NORMINV(RAND(),SIMULATION!$G$20,SIMULATION!$C$20),0)</f>
        <v>69</v>
      </c>
      <c r="J592" t="str">
        <f t="shared" ca="1" si="18"/>
        <v>Away</v>
      </c>
      <c r="K592" t="str">
        <f ca="1">IF(H592+SIMULATION!$E$16&gt;NEUTRAL!I592,"W","L")</f>
        <v>W</v>
      </c>
      <c r="L592" t="str">
        <f ca="1">IF(I592+SIMULATION!$E$20&gt;NEUTRAL!H592,"W","L")</f>
        <v>L</v>
      </c>
      <c r="M592">
        <f t="shared" ca="1" si="19"/>
        <v>140</v>
      </c>
      <c r="N592" t="str">
        <f ca="1">IF((H592+I592)&gt;SIMULATION!$F$16,"Over","Under")</f>
        <v>Under</v>
      </c>
    </row>
    <row r="593" spans="8:14" x14ac:dyDescent="0.25">
      <c r="H593">
        <f ca="1">ROUND(NORMINV(RAND(),SIMULATION!$G$16,SIMULATION!$C$16),0)</f>
        <v>61</v>
      </c>
      <c r="I593">
        <f ca="1">ROUND(NORMINV(RAND(),SIMULATION!$G$20,SIMULATION!$C$20),0)</f>
        <v>75</v>
      </c>
      <c r="J593" t="str">
        <f t="shared" ca="1" si="18"/>
        <v>Home</v>
      </c>
      <c r="K593" t="str">
        <f ca="1">IF(H593+SIMULATION!$E$16&gt;NEUTRAL!I593,"W","L")</f>
        <v>L</v>
      </c>
      <c r="L593" t="str">
        <f ca="1">IF(I593+SIMULATION!$E$20&gt;NEUTRAL!H593,"W","L")</f>
        <v>W</v>
      </c>
      <c r="M593">
        <f t="shared" ca="1" si="19"/>
        <v>136</v>
      </c>
      <c r="N593" t="str">
        <f ca="1">IF((H593+I593)&gt;SIMULATION!$F$16,"Over","Under")</f>
        <v>Under</v>
      </c>
    </row>
    <row r="594" spans="8:14" x14ac:dyDescent="0.25">
      <c r="H594">
        <f ca="1">ROUND(NORMINV(RAND(),SIMULATION!$G$16,SIMULATION!$C$16),0)</f>
        <v>81</v>
      </c>
      <c r="I594">
        <f ca="1">ROUND(NORMINV(RAND(),SIMULATION!$G$20,SIMULATION!$C$20),0)</f>
        <v>62</v>
      </c>
      <c r="J594" t="str">
        <f t="shared" ca="1" si="18"/>
        <v>Away</v>
      </c>
      <c r="K594" t="str">
        <f ca="1">IF(H594+SIMULATION!$E$16&gt;NEUTRAL!I594,"W","L")</f>
        <v>W</v>
      </c>
      <c r="L594" t="str">
        <f ca="1">IF(I594+SIMULATION!$E$20&gt;NEUTRAL!H594,"W","L")</f>
        <v>L</v>
      </c>
      <c r="M594">
        <f t="shared" ca="1" si="19"/>
        <v>143</v>
      </c>
      <c r="N594" t="str">
        <f ca="1">IF((H594+I594)&gt;SIMULATION!$F$16,"Over","Under")</f>
        <v>Under</v>
      </c>
    </row>
    <row r="595" spans="8:14" x14ac:dyDescent="0.25">
      <c r="H595">
        <f ca="1">ROUND(NORMINV(RAND(),SIMULATION!$G$16,SIMULATION!$C$16),0)</f>
        <v>68</v>
      </c>
      <c r="I595">
        <f ca="1">ROUND(NORMINV(RAND(),SIMULATION!$G$20,SIMULATION!$C$20),0)</f>
        <v>82</v>
      </c>
      <c r="J595" t="str">
        <f t="shared" ca="1" si="18"/>
        <v>Home</v>
      </c>
      <c r="K595" t="str">
        <f ca="1">IF(H595+SIMULATION!$E$16&gt;NEUTRAL!I595,"W","L")</f>
        <v>L</v>
      </c>
      <c r="L595" t="str">
        <f ca="1">IF(I595+SIMULATION!$E$20&gt;NEUTRAL!H595,"W","L")</f>
        <v>W</v>
      </c>
      <c r="M595">
        <f t="shared" ca="1" si="19"/>
        <v>150</v>
      </c>
      <c r="N595" t="str">
        <f ca="1">IF((H595+I595)&gt;SIMULATION!$F$16,"Over","Under")</f>
        <v>Under</v>
      </c>
    </row>
    <row r="596" spans="8:14" x14ac:dyDescent="0.25">
      <c r="H596">
        <f ca="1">ROUND(NORMINV(RAND(),SIMULATION!$G$16,SIMULATION!$C$16),0)</f>
        <v>78</v>
      </c>
      <c r="I596">
        <f ca="1">ROUND(NORMINV(RAND(),SIMULATION!$G$20,SIMULATION!$C$20),0)</f>
        <v>75</v>
      </c>
      <c r="J596" t="str">
        <f t="shared" ca="1" si="18"/>
        <v>Away</v>
      </c>
      <c r="K596" t="str">
        <f ca="1">IF(H596+SIMULATION!$E$16&gt;NEUTRAL!I596,"W","L")</f>
        <v>W</v>
      </c>
      <c r="L596" t="str">
        <f ca="1">IF(I596+SIMULATION!$E$20&gt;NEUTRAL!H596,"W","L")</f>
        <v>L</v>
      </c>
      <c r="M596">
        <f t="shared" ca="1" si="19"/>
        <v>153</v>
      </c>
      <c r="N596" t="str">
        <f ca="1">IF((H596+I596)&gt;SIMULATION!$F$16,"Over","Under")</f>
        <v>Over</v>
      </c>
    </row>
    <row r="597" spans="8:14" x14ac:dyDescent="0.25">
      <c r="H597">
        <f ca="1">ROUND(NORMINV(RAND(),SIMULATION!$G$16,SIMULATION!$C$16),0)</f>
        <v>55</v>
      </c>
      <c r="I597">
        <f ca="1">ROUND(NORMINV(RAND(),SIMULATION!$G$20,SIMULATION!$C$20),0)</f>
        <v>63</v>
      </c>
      <c r="J597" t="str">
        <f t="shared" ca="1" si="18"/>
        <v>Home</v>
      </c>
      <c r="K597" t="str">
        <f ca="1">IF(H597+SIMULATION!$E$16&gt;NEUTRAL!I597,"W","L")</f>
        <v>L</v>
      </c>
      <c r="L597" t="str">
        <f ca="1">IF(I597+SIMULATION!$E$20&gt;NEUTRAL!H597,"W","L")</f>
        <v>W</v>
      </c>
      <c r="M597">
        <f t="shared" ca="1" si="19"/>
        <v>118</v>
      </c>
      <c r="N597" t="str">
        <f ca="1">IF((H597+I597)&gt;SIMULATION!$F$16,"Over","Under")</f>
        <v>Under</v>
      </c>
    </row>
    <row r="598" spans="8:14" x14ac:dyDescent="0.25">
      <c r="H598">
        <f ca="1">ROUND(NORMINV(RAND(),SIMULATION!$G$16,SIMULATION!$C$16),0)</f>
        <v>60</v>
      </c>
      <c r="I598">
        <f ca="1">ROUND(NORMINV(RAND(),SIMULATION!$G$20,SIMULATION!$C$20),0)</f>
        <v>95</v>
      </c>
      <c r="J598" t="str">
        <f t="shared" ca="1" si="18"/>
        <v>Home</v>
      </c>
      <c r="K598" t="str">
        <f ca="1">IF(H598+SIMULATION!$E$16&gt;NEUTRAL!I598,"W","L")</f>
        <v>L</v>
      </c>
      <c r="L598" t="str">
        <f ca="1">IF(I598+SIMULATION!$E$20&gt;NEUTRAL!H598,"W","L")</f>
        <v>W</v>
      </c>
      <c r="M598">
        <f t="shared" ca="1" si="19"/>
        <v>155</v>
      </c>
      <c r="N598" t="str">
        <f ca="1">IF((H598+I598)&gt;SIMULATION!$F$16,"Over","Under")</f>
        <v>Over</v>
      </c>
    </row>
    <row r="599" spans="8:14" x14ac:dyDescent="0.25">
      <c r="H599">
        <f ca="1">ROUND(NORMINV(RAND(),SIMULATION!$G$16,SIMULATION!$C$16),0)</f>
        <v>67</v>
      </c>
      <c r="I599">
        <f ca="1">ROUND(NORMINV(RAND(),SIMULATION!$G$20,SIMULATION!$C$20),0)</f>
        <v>84</v>
      </c>
      <c r="J599" t="str">
        <f t="shared" ca="1" si="18"/>
        <v>Home</v>
      </c>
      <c r="K599" t="str">
        <f ca="1">IF(H599+SIMULATION!$E$16&gt;NEUTRAL!I599,"W","L")</f>
        <v>L</v>
      </c>
      <c r="L599" t="str">
        <f ca="1">IF(I599+SIMULATION!$E$20&gt;NEUTRAL!H599,"W","L")</f>
        <v>W</v>
      </c>
      <c r="M599">
        <f t="shared" ca="1" si="19"/>
        <v>151</v>
      </c>
      <c r="N599" t="str">
        <f ca="1">IF((H599+I599)&gt;SIMULATION!$F$16,"Over","Under")</f>
        <v>Under</v>
      </c>
    </row>
    <row r="600" spans="8:14" x14ac:dyDescent="0.25">
      <c r="H600">
        <f ca="1">ROUND(NORMINV(RAND(),SIMULATION!$G$16,SIMULATION!$C$16),0)</f>
        <v>68</v>
      </c>
      <c r="I600">
        <f ca="1">ROUND(NORMINV(RAND(),SIMULATION!$G$20,SIMULATION!$C$20),0)</f>
        <v>77</v>
      </c>
      <c r="J600" t="str">
        <f t="shared" ca="1" si="18"/>
        <v>Home</v>
      </c>
      <c r="K600" t="str">
        <f ca="1">IF(H600+SIMULATION!$E$16&gt;NEUTRAL!I600,"W","L")</f>
        <v>L</v>
      </c>
      <c r="L600" t="str">
        <f ca="1">IF(I600+SIMULATION!$E$20&gt;NEUTRAL!H600,"W","L")</f>
        <v>W</v>
      </c>
      <c r="M600">
        <f t="shared" ca="1" si="19"/>
        <v>145</v>
      </c>
      <c r="N600" t="str">
        <f ca="1">IF((H600+I600)&gt;SIMULATION!$F$16,"Over","Under")</f>
        <v>Under</v>
      </c>
    </row>
    <row r="601" spans="8:14" x14ac:dyDescent="0.25">
      <c r="H601">
        <f ca="1">ROUND(NORMINV(RAND(),SIMULATION!$G$16,SIMULATION!$C$16),0)</f>
        <v>76</v>
      </c>
      <c r="I601">
        <f ca="1">ROUND(NORMINV(RAND(),SIMULATION!$G$20,SIMULATION!$C$20),0)</f>
        <v>69</v>
      </c>
      <c r="J601" t="str">
        <f t="shared" ca="1" si="18"/>
        <v>Away</v>
      </c>
      <c r="K601" t="str">
        <f ca="1">IF(H601+SIMULATION!$E$16&gt;NEUTRAL!I601,"W","L")</f>
        <v>W</v>
      </c>
      <c r="L601" t="str">
        <f ca="1">IF(I601+SIMULATION!$E$20&gt;NEUTRAL!H601,"W","L")</f>
        <v>L</v>
      </c>
      <c r="M601">
        <f t="shared" ca="1" si="19"/>
        <v>145</v>
      </c>
      <c r="N601" t="str">
        <f ca="1">IF((H601+I601)&gt;SIMULATION!$F$16,"Over","Under")</f>
        <v>Under</v>
      </c>
    </row>
    <row r="602" spans="8:14" x14ac:dyDescent="0.25">
      <c r="H602">
        <f ca="1">ROUND(NORMINV(RAND(),SIMULATION!$G$16,SIMULATION!$C$16),0)</f>
        <v>72</v>
      </c>
      <c r="I602">
        <f ca="1">ROUND(NORMINV(RAND(),SIMULATION!$G$20,SIMULATION!$C$20),0)</f>
        <v>71</v>
      </c>
      <c r="J602" t="str">
        <f t="shared" ca="1" si="18"/>
        <v>Away</v>
      </c>
      <c r="K602" t="str">
        <f ca="1">IF(H602+SIMULATION!$E$16&gt;NEUTRAL!I602,"W","L")</f>
        <v>W</v>
      </c>
      <c r="L602" t="str">
        <f ca="1">IF(I602+SIMULATION!$E$20&gt;NEUTRAL!H602,"W","L")</f>
        <v>L</v>
      </c>
      <c r="M602">
        <f t="shared" ca="1" si="19"/>
        <v>143</v>
      </c>
      <c r="N602" t="str">
        <f ca="1">IF((H602+I602)&gt;SIMULATION!$F$16,"Over","Under")</f>
        <v>Under</v>
      </c>
    </row>
    <row r="603" spans="8:14" x14ac:dyDescent="0.25">
      <c r="H603">
        <f ca="1">ROUND(NORMINV(RAND(),SIMULATION!$G$16,SIMULATION!$C$16),0)</f>
        <v>66</v>
      </c>
      <c r="I603">
        <f ca="1">ROUND(NORMINV(RAND(),SIMULATION!$G$20,SIMULATION!$C$20),0)</f>
        <v>84</v>
      </c>
      <c r="J603" t="str">
        <f t="shared" ref="J603:J666" ca="1" si="20">IF(H603=I603,"OT",IF(H603&gt;I603,"Away","Home"))</f>
        <v>Home</v>
      </c>
      <c r="K603" t="str">
        <f ca="1">IF(H603+SIMULATION!$E$16&gt;NEUTRAL!I603,"W","L")</f>
        <v>L</v>
      </c>
      <c r="L603" t="str">
        <f ca="1">IF(I603+SIMULATION!$E$20&gt;NEUTRAL!H603,"W","L")</f>
        <v>W</v>
      </c>
      <c r="M603">
        <f t="shared" ref="M603:M666" ca="1" si="21">H603+I603</f>
        <v>150</v>
      </c>
      <c r="N603" t="str">
        <f ca="1">IF((H603+I603)&gt;SIMULATION!$F$16,"Over","Under")</f>
        <v>Under</v>
      </c>
    </row>
    <row r="604" spans="8:14" x14ac:dyDescent="0.25">
      <c r="H604">
        <f ca="1">ROUND(NORMINV(RAND(),SIMULATION!$G$16,SIMULATION!$C$16),0)</f>
        <v>67</v>
      </c>
      <c r="I604">
        <f ca="1">ROUND(NORMINV(RAND(),SIMULATION!$G$20,SIMULATION!$C$20),0)</f>
        <v>85</v>
      </c>
      <c r="J604" t="str">
        <f t="shared" ca="1" si="20"/>
        <v>Home</v>
      </c>
      <c r="K604" t="str">
        <f ca="1">IF(H604+SIMULATION!$E$16&gt;NEUTRAL!I604,"W","L")</f>
        <v>L</v>
      </c>
      <c r="L604" t="str">
        <f ca="1">IF(I604+SIMULATION!$E$20&gt;NEUTRAL!H604,"W","L")</f>
        <v>W</v>
      </c>
      <c r="M604">
        <f t="shared" ca="1" si="21"/>
        <v>152</v>
      </c>
      <c r="N604" t="str">
        <f ca="1">IF((H604+I604)&gt;SIMULATION!$F$16,"Over","Under")</f>
        <v>Over</v>
      </c>
    </row>
    <row r="605" spans="8:14" x14ac:dyDescent="0.25">
      <c r="H605">
        <f ca="1">ROUND(NORMINV(RAND(),SIMULATION!$G$16,SIMULATION!$C$16),0)</f>
        <v>68</v>
      </c>
      <c r="I605">
        <f ca="1">ROUND(NORMINV(RAND(),SIMULATION!$G$20,SIMULATION!$C$20),0)</f>
        <v>81</v>
      </c>
      <c r="J605" t="str">
        <f t="shared" ca="1" si="20"/>
        <v>Home</v>
      </c>
      <c r="K605" t="str">
        <f ca="1">IF(H605+SIMULATION!$E$16&gt;NEUTRAL!I605,"W","L")</f>
        <v>L</v>
      </c>
      <c r="L605" t="str">
        <f ca="1">IF(I605+SIMULATION!$E$20&gt;NEUTRAL!H605,"W","L")</f>
        <v>W</v>
      </c>
      <c r="M605">
        <f t="shared" ca="1" si="21"/>
        <v>149</v>
      </c>
      <c r="N605" t="str">
        <f ca="1">IF((H605+I605)&gt;SIMULATION!$F$16,"Over","Under")</f>
        <v>Under</v>
      </c>
    </row>
    <row r="606" spans="8:14" x14ac:dyDescent="0.25">
      <c r="H606">
        <f ca="1">ROUND(NORMINV(RAND(),SIMULATION!$G$16,SIMULATION!$C$16),0)</f>
        <v>86</v>
      </c>
      <c r="I606">
        <f ca="1">ROUND(NORMINV(RAND(),SIMULATION!$G$20,SIMULATION!$C$20),0)</f>
        <v>87</v>
      </c>
      <c r="J606" t="str">
        <f t="shared" ca="1" si="20"/>
        <v>Home</v>
      </c>
      <c r="K606" t="str">
        <f ca="1">IF(H606+SIMULATION!$E$16&gt;NEUTRAL!I606,"W","L")</f>
        <v>W</v>
      </c>
      <c r="L606" t="str">
        <f ca="1">IF(I606+SIMULATION!$E$20&gt;NEUTRAL!H606,"W","L")</f>
        <v>L</v>
      </c>
      <c r="M606">
        <f t="shared" ca="1" si="21"/>
        <v>173</v>
      </c>
      <c r="N606" t="str">
        <f ca="1">IF((H606+I606)&gt;SIMULATION!$F$16,"Over","Under")</f>
        <v>Over</v>
      </c>
    </row>
    <row r="607" spans="8:14" x14ac:dyDescent="0.25">
      <c r="H607">
        <f ca="1">ROUND(NORMINV(RAND(),SIMULATION!$G$16,SIMULATION!$C$16),0)</f>
        <v>65</v>
      </c>
      <c r="I607">
        <f ca="1">ROUND(NORMINV(RAND(),SIMULATION!$G$20,SIMULATION!$C$20),0)</f>
        <v>47</v>
      </c>
      <c r="J607" t="str">
        <f t="shared" ca="1" si="20"/>
        <v>Away</v>
      </c>
      <c r="K607" t="str">
        <f ca="1">IF(H607+SIMULATION!$E$16&gt;NEUTRAL!I607,"W","L")</f>
        <v>W</v>
      </c>
      <c r="L607" t="str">
        <f ca="1">IF(I607+SIMULATION!$E$20&gt;NEUTRAL!H607,"W","L")</f>
        <v>L</v>
      </c>
      <c r="M607">
        <f t="shared" ca="1" si="21"/>
        <v>112</v>
      </c>
      <c r="N607" t="str">
        <f ca="1">IF((H607+I607)&gt;SIMULATION!$F$16,"Over","Under")</f>
        <v>Under</v>
      </c>
    </row>
    <row r="608" spans="8:14" x14ac:dyDescent="0.25">
      <c r="H608">
        <f ca="1">ROUND(NORMINV(RAND(),SIMULATION!$G$16,SIMULATION!$C$16),0)</f>
        <v>87</v>
      </c>
      <c r="I608">
        <f ca="1">ROUND(NORMINV(RAND(),SIMULATION!$G$20,SIMULATION!$C$20),0)</f>
        <v>75</v>
      </c>
      <c r="J608" t="str">
        <f t="shared" ca="1" si="20"/>
        <v>Away</v>
      </c>
      <c r="K608" t="str">
        <f ca="1">IF(H608+SIMULATION!$E$16&gt;NEUTRAL!I608,"W","L")</f>
        <v>W</v>
      </c>
      <c r="L608" t="str">
        <f ca="1">IF(I608+SIMULATION!$E$20&gt;NEUTRAL!H608,"W","L")</f>
        <v>L</v>
      </c>
      <c r="M608">
        <f t="shared" ca="1" si="21"/>
        <v>162</v>
      </c>
      <c r="N608" t="str">
        <f ca="1">IF((H608+I608)&gt;SIMULATION!$F$16,"Over","Under")</f>
        <v>Over</v>
      </c>
    </row>
    <row r="609" spans="8:14" x14ac:dyDescent="0.25">
      <c r="H609">
        <f ca="1">ROUND(NORMINV(RAND(),SIMULATION!$G$16,SIMULATION!$C$16),0)</f>
        <v>87</v>
      </c>
      <c r="I609">
        <f ca="1">ROUND(NORMINV(RAND(),SIMULATION!$G$20,SIMULATION!$C$20),0)</f>
        <v>87</v>
      </c>
      <c r="J609" t="str">
        <f t="shared" ca="1" si="20"/>
        <v>OT</v>
      </c>
      <c r="K609" t="str">
        <f ca="1">IF(H609+SIMULATION!$E$16&gt;NEUTRAL!I609,"W","L")</f>
        <v>W</v>
      </c>
      <c r="L609" t="str">
        <f ca="1">IF(I609+SIMULATION!$E$20&gt;NEUTRAL!H609,"W","L")</f>
        <v>L</v>
      </c>
      <c r="M609">
        <f t="shared" ca="1" si="21"/>
        <v>174</v>
      </c>
      <c r="N609" t="str">
        <f ca="1">IF((H609+I609)&gt;SIMULATION!$F$16,"Over","Under")</f>
        <v>Over</v>
      </c>
    </row>
    <row r="610" spans="8:14" x14ac:dyDescent="0.25">
      <c r="H610">
        <f ca="1">ROUND(NORMINV(RAND(),SIMULATION!$G$16,SIMULATION!$C$16),0)</f>
        <v>79</v>
      </c>
      <c r="I610">
        <f ca="1">ROUND(NORMINV(RAND(),SIMULATION!$G$20,SIMULATION!$C$20),0)</f>
        <v>72</v>
      </c>
      <c r="J610" t="str">
        <f t="shared" ca="1" si="20"/>
        <v>Away</v>
      </c>
      <c r="K610" t="str">
        <f ca="1">IF(H610+SIMULATION!$E$16&gt;NEUTRAL!I610,"W","L")</f>
        <v>W</v>
      </c>
      <c r="L610" t="str">
        <f ca="1">IF(I610+SIMULATION!$E$20&gt;NEUTRAL!H610,"W","L")</f>
        <v>L</v>
      </c>
      <c r="M610">
        <f t="shared" ca="1" si="21"/>
        <v>151</v>
      </c>
      <c r="N610" t="str">
        <f ca="1">IF((H610+I610)&gt;SIMULATION!$F$16,"Over","Under")</f>
        <v>Under</v>
      </c>
    </row>
    <row r="611" spans="8:14" x14ac:dyDescent="0.25">
      <c r="H611">
        <f ca="1">ROUND(NORMINV(RAND(),SIMULATION!$G$16,SIMULATION!$C$16),0)</f>
        <v>74</v>
      </c>
      <c r="I611">
        <f ca="1">ROUND(NORMINV(RAND(),SIMULATION!$G$20,SIMULATION!$C$20),0)</f>
        <v>75</v>
      </c>
      <c r="J611" t="str">
        <f t="shared" ca="1" si="20"/>
        <v>Home</v>
      </c>
      <c r="K611" t="str">
        <f ca="1">IF(H611+SIMULATION!$E$16&gt;NEUTRAL!I611,"W","L")</f>
        <v>W</v>
      </c>
      <c r="L611" t="str">
        <f ca="1">IF(I611+SIMULATION!$E$20&gt;NEUTRAL!H611,"W","L")</f>
        <v>L</v>
      </c>
      <c r="M611">
        <f t="shared" ca="1" si="21"/>
        <v>149</v>
      </c>
      <c r="N611" t="str">
        <f ca="1">IF((H611+I611)&gt;SIMULATION!$F$16,"Over","Under")</f>
        <v>Under</v>
      </c>
    </row>
    <row r="612" spans="8:14" x14ac:dyDescent="0.25">
      <c r="H612">
        <f ca="1">ROUND(NORMINV(RAND(),SIMULATION!$G$16,SIMULATION!$C$16),0)</f>
        <v>62</v>
      </c>
      <c r="I612">
        <f ca="1">ROUND(NORMINV(RAND(),SIMULATION!$G$20,SIMULATION!$C$20),0)</f>
        <v>82</v>
      </c>
      <c r="J612" t="str">
        <f t="shared" ca="1" si="20"/>
        <v>Home</v>
      </c>
      <c r="K612" t="str">
        <f ca="1">IF(H612+SIMULATION!$E$16&gt;NEUTRAL!I612,"W","L")</f>
        <v>L</v>
      </c>
      <c r="L612" t="str">
        <f ca="1">IF(I612+SIMULATION!$E$20&gt;NEUTRAL!H612,"W","L")</f>
        <v>W</v>
      </c>
      <c r="M612">
        <f t="shared" ca="1" si="21"/>
        <v>144</v>
      </c>
      <c r="N612" t="str">
        <f ca="1">IF((H612+I612)&gt;SIMULATION!$F$16,"Over","Under")</f>
        <v>Under</v>
      </c>
    </row>
    <row r="613" spans="8:14" x14ac:dyDescent="0.25">
      <c r="H613">
        <f ca="1">ROUND(NORMINV(RAND(),SIMULATION!$G$16,SIMULATION!$C$16),0)</f>
        <v>71</v>
      </c>
      <c r="I613">
        <f ca="1">ROUND(NORMINV(RAND(),SIMULATION!$G$20,SIMULATION!$C$20),0)</f>
        <v>78</v>
      </c>
      <c r="J613" t="str">
        <f t="shared" ca="1" si="20"/>
        <v>Home</v>
      </c>
      <c r="K613" t="str">
        <f ca="1">IF(H613+SIMULATION!$E$16&gt;NEUTRAL!I613,"W","L")</f>
        <v>L</v>
      </c>
      <c r="L613" t="str">
        <f ca="1">IF(I613+SIMULATION!$E$20&gt;NEUTRAL!H613,"W","L")</f>
        <v>W</v>
      </c>
      <c r="M613">
        <f t="shared" ca="1" si="21"/>
        <v>149</v>
      </c>
      <c r="N613" t="str">
        <f ca="1">IF((H613+I613)&gt;SIMULATION!$F$16,"Over","Under")</f>
        <v>Under</v>
      </c>
    </row>
    <row r="614" spans="8:14" x14ac:dyDescent="0.25">
      <c r="H614">
        <f ca="1">ROUND(NORMINV(RAND(),SIMULATION!$G$16,SIMULATION!$C$16),0)</f>
        <v>52</v>
      </c>
      <c r="I614">
        <f ca="1">ROUND(NORMINV(RAND(),SIMULATION!$G$20,SIMULATION!$C$20),0)</f>
        <v>80</v>
      </c>
      <c r="J614" t="str">
        <f t="shared" ca="1" si="20"/>
        <v>Home</v>
      </c>
      <c r="K614" t="str">
        <f ca="1">IF(H614+SIMULATION!$E$16&gt;NEUTRAL!I614,"W","L")</f>
        <v>L</v>
      </c>
      <c r="L614" t="str">
        <f ca="1">IF(I614+SIMULATION!$E$20&gt;NEUTRAL!H614,"W","L")</f>
        <v>W</v>
      </c>
      <c r="M614">
        <f t="shared" ca="1" si="21"/>
        <v>132</v>
      </c>
      <c r="N614" t="str">
        <f ca="1">IF((H614+I614)&gt;SIMULATION!$F$16,"Over","Under")</f>
        <v>Under</v>
      </c>
    </row>
    <row r="615" spans="8:14" x14ac:dyDescent="0.25">
      <c r="H615">
        <f ca="1">ROUND(NORMINV(RAND(),SIMULATION!$G$16,SIMULATION!$C$16),0)</f>
        <v>71</v>
      </c>
      <c r="I615">
        <f ca="1">ROUND(NORMINV(RAND(),SIMULATION!$G$20,SIMULATION!$C$20),0)</f>
        <v>78</v>
      </c>
      <c r="J615" t="str">
        <f t="shared" ca="1" si="20"/>
        <v>Home</v>
      </c>
      <c r="K615" t="str">
        <f ca="1">IF(H615+SIMULATION!$E$16&gt;NEUTRAL!I615,"W","L")</f>
        <v>L</v>
      </c>
      <c r="L615" t="str">
        <f ca="1">IF(I615+SIMULATION!$E$20&gt;NEUTRAL!H615,"W","L")</f>
        <v>W</v>
      </c>
      <c r="M615">
        <f t="shared" ca="1" si="21"/>
        <v>149</v>
      </c>
      <c r="N615" t="str">
        <f ca="1">IF((H615+I615)&gt;SIMULATION!$F$16,"Over","Under")</f>
        <v>Under</v>
      </c>
    </row>
    <row r="616" spans="8:14" x14ac:dyDescent="0.25">
      <c r="H616">
        <f ca="1">ROUND(NORMINV(RAND(),SIMULATION!$G$16,SIMULATION!$C$16),0)</f>
        <v>88</v>
      </c>
      <c r="I616">
        <f ca="1">ROUND(NORMINV(RAND(),SIMULATION!$G$20,SIMULATION!$C$20),0)</f>
        <v>80</v>
      </c>
      <c r="J616" t="str">
        <f t="shared" ca="1" si="20"/>
        <v>Away</v>
      </c>
      <c r="K616" t="str">
        <f ca="1">IF(H616+SIMULATION!$E$16&gt;NEUTRAL!I616,"W","L")</f>
        <v>W</v>
      </c>
      <c r="L616" t="str">
        <f ca="1">IF(I616+SIMULATION!$E$20&gt;NEUTRAL!H616,"W","L")</f>
        <v>L</v>
      </c>
      <c r="M616">
        <f t="shared" ca="1" si="21"/>
        <v>168</v>
      </c>
      <c r="N616" t="str">
        <f ca="1">IF((H616+I616)&gt;SIMULATION!$F$16,"Over","Under")</f>
        <v>Over</v>
      </c>
    </row>
    <row r="617" spans="8:14" x14ac:dyDescent="0.25">
      <c r="H617">
        <f ca="1">ROUND(NORMINV(RAND(),SIMULATION!$G$16,SIMULATION!$C$16),0)</f>
        <v>60</v>
      </c>
      <c r="I617">
        <f ca="1">ROUND(NORMINV(RAND(),SIMULATION!$G$20,SIMULATION!$C$20),0)</f>
        <v>75</v>
      </c>
      <c r="J617" t="str">
        <f t="shared" ca="1" si="20"/>
        <v>Home</v>
      </c>
      <c r="K617" t="str">
        <f ca="1">IF(H617+SIMULATION!$E$16&gt;NEUTRAL!I617,"W","L")</f>
        <v>L</v>
      </c>
      <c r="L617" t="str">
        <f ca="1">IF(I617+SIMULATION!$E$20&gt;NEUTRAL!H617,"W","L")</f>
        <v>W</v>
      </c>
      <c r="M617">
        <f t="shared" ca="1" si="21"/>
        <v>135</v>
      </c>
      <c r="N617" t="str">
        <f ca="1">IF((H617+I617)&gt;SIMULATION!$F$16,"Over","Under")</f>
        <v>Under</v>
      </c>
    </row>
    <row r="618" spans="8:14" x14ac:dyDescent="0.25">
      <c r="H618">
        <f ca="1">ROUND(NORMINV(RAND(),SIMULATION!$G$16,SIMULATION!$C$16),0)</f>
        <v>83</v>
      </c>
      <c r="I618">
        <f ca="1">ROUND(NORMINV(RAND(),SIMULATION!$G$20,SIMULATION!$C$20),0)</f>
        <v>82</v>
      </c>
      <c r="J618" t="str">
        <f t="shared" ca="1" si="20"/>
        <v>Away</v>
      </c>
      <c r="K618" t="str">
        <f ca="1">IF(H618+SIMULATION!$E$16&gt;NEUTRAL!I618,"W","L")</f>
        <v>W</v>
      </c>
      <c r="L618" t="str">
        <f ca="1">IF(I618+SIMULATION!$E$20&gt;NEUTRAL!H618,"W","L")</f>
        <v>L</v>
      </c>
      <c r="M618">
        <f t="shared" ca="1" si="21"/>
        <v>165</v>
      </c>
      <c r="N618" t="str">
        <f ca="1">IF((H618+I618)&gt;SIMULATION!$F$16,"Over","Under")</f>
        <v>Over</v>
      </c>
    </row>
    <row r="619" spans="8:14" x14ac:dyDescent="0.25">
      <c r="H619">
        <f ca="1">ROUND(NORMINV(RAND(),SIMULATION!$G$16,SIMULATION!$C$16),0)</f>
        <v>49</v>
      </c>
      <c r="I619">
        <f ca="1">ROUND(NORMINV(RAND(),SIMULATION!$G$20,SIMULATION!$C$20),0)</f>
        <v>74</v>
      </c>
      <c r="J619" t="str">
        <f t="shared" ca="1" si="20"/>
        <v>Home</v>
      </c>
      <c r="K619" t="str">
        <f ca="1">IF(H619+SIMULATION!$E$16&gt;NEUTRAL!I619,"W","L")</f>
        <v>L</v>
      </c>
      <c r="L619" t="str">
        <f ca="1">IF(I619+SIMULATION!$E$20&gt;NEUTRAL!H619,"W","L")</f>
        <v>W</v>
      </c>
      <c r="M619">
        <f t="shared" ca="1" si="21"/>
        <v>123</v>
      </c>
      <c r="N619" t="str">
        <f ca="1">IF((H619+I619)&gt;SIMULATION!$F$16,"Over","Under")</f>
        <v>Under</v>
      </c>
    </row>
    <row r="620" spans="8:14" x14ac:dyDescent="0.25">
      <c r="H620">
        <f ca="1">ROUND(NORMINV(RAND(),SIMULATION!$G$16,SIMULATION!$C$16),0)</f>
        <v>54</v>
      </c>
      <c r="I620">
        <f ca="1">ROUND(NORMINV(RAND(),SIMULATION!$G$20,SIMULATION!$C$20),0)</f>
        <v>95</v>
      </c>
      <c r="J620" t="str">
        <f t="shared" ca="1" si="20"/>
        <v>Home</v>
      </c>
      <c r="K620" t="str">
        <f ca="1">IF(H620+SIMULATION!$E$16&gt;NEUTRAL!I620,"W","L")</f>
        <v>L</v>
      </c>
      <c r="L620" t="str">
        <f ca="1">IF(I620+SIMULATION!$E$20&gt;NEUTRAL!H620,"W","L")</f>
        <v>W</v>
      </c>
      <c r="M620">
        <f t="shared" ca="1" si="21"/>
        <v>149</v>
      </c>
      <c r="N620" t="str">
        <f ca="1">IF((H620+I620)&gt;SIMULATION!$F$16,"Over","Under")</f>
        <v>Under</v>
      </c>
    </row>
    <row r="621" spans="8:14" x14ac:dyDescent="0.25">
      <c r="H621">
        <f ca="1">ROUND(NORMINV(RAND(),SIMULATION!$G$16,SIMULATION!$C$16),0)</f>
        <v>68</v>
      </c>
      <c r="I621">
        <f ca="1">ROUND(NORMINV(RAND(),SIMULATION!$G$20,SIMULATION!$C$20),0)</f>
        <v>72</v>
      </c>
      <c r="J621" t="str">
        <f t="shared" ca="1" si="20"/>
        <v>Home</v>
      </c>
      <c r="K621" t="str">
        <f ca="1">IF(H621+SIMULATION!$E$16&gt;NEUTRAL!I621,"W","L")</f>
        <v>W</v>
      </c>
      <c r="L621" t="str">
        <f ca="1">IF(I621+SIMULATION!$E$20&gt;NEUTRAL!H621,"W","L")</f>
        <v>L</v>
      </c>
      <c r="M621">
        <f t="shared" ca="1" si="21"/>
        <v>140</v>
      </c>
      <c r="N621" t="str">
        <f ca="1">IF((H621+I621)&gt;SIMULATION!$F$16,"Over","Under")</f>
        <v>Under</v>
      </c>
    </row>
    <row r="622" spans="8:14" x14ac:dyDescent="0.25">
      <c r="H622">
        <f ca="1">ROUND(NORMINV(RAND(),SIMULATION!$G$16,SIMULATION!$C$16),0)</f>
        <v>66</v>
      </c>
      <c r="I622">
        <f ca="1">ROUND(NORMINV(RAND(),SIMULATION!$G$20,SIMULATION!$C$20),0)</f>
        <v>77</v>
      </c>
      <c r="J622" t="str">
        <f t="shared" ca="1" si="20"/>
        <v>Home</v>
      </c>
      <c r="K622" t="str">
        <f ca="1">IF(H622+SIMULATION!$E$16&gt;NEUTRAL!I622,"W","L")</f>
        <v>L</v>
      </c>
      <c r="L622" t="str">
        <f ca="1">IF(I622+SIMULATION!$E$20&gt;NEUTRAL!H622,"W","L")</f>
        <v>W</v>
      </c>
      <c r="M622">
        <f t="shared" ca="1" si="21"/>
        <v>143</v>
      </c>
      <c r="N622" t="str">
        <f ca="1">IF((H622+I622)&gt;SIMULATION!$F$16,"Over","Under")</f>
        <v>Under</v>
      </c>
    </row>
    <row r="623" spans="8:14" x14ac:dyDescent="0.25">
      <c r="H623">
        <f ca="1">ROUND(NORMINV(RAND(),SIMULATION!$G$16,SIMULATION!$C$16),0)</f>
        <v>68</v>
      </c>
      <c r="I623">
        <f ca="1">ROUND(NORMINV(RAND(),SIMULATION!$G$20,SIMULATION!$C$20),0)</f>
        <v>81</v>
      </c>
      <c r="J623" t="str">
        <f t="shared" ca="1" si="20"/>
        <v>Home</v>
      </c>
      <c r="K623" t="str">
        <f ca="1">IF(H623+SIMULATION!$E$16&gt;NEUTRAL!I623,"W","L")</f>
        <v>L</v>
      </c>
      <c r="L623" t="str">
        <f ca="1">IF(I623+SIMULATION!$E$20&gt;NEUTRAL!H623,"W","L")</f>
        <v>W</v>
      </c>
      <c r="M623">
        <f t="shared" ca="1" si="21"/>
        <v>149</v>
      </c>
      <c r="N623" t="str">
        <f ca="1">IF((H623+I623)&gt;SIMULATION!$F$16,"Over","Under")</f>
        <v>Under</v>
      </c>
    </row>
    <row r="624" spans="8:14" x14ac:dyDescent="0.25">
      <c r="H624">
        <f ca="1">ROUND(NORMINV(RAND(),SIMULATION!$G$16,SIMULATION!$C$16),0)</f>
        <v>60</v>
      </c>
      <c r="I624">
        <f ca="1">ROUND(NORMINV(RAND(),SIMULATION!$G$20,SIMULATION!$C$20),0)</f>
        <v>74</v>
      </c>
      <c r="J624" t="str">
        <f t="shared" ca="1" si="20"/>
        <v>Home</v>
      </c>
      <c r="K624" t="str">
        <f ca="1">IF(H624+SIMULATION!$E$16&gt;NEUTRAL!I624,"W","L")</f>
        <v>L</v>
      </c>
      <c r="L624" t="str">
        <f ca="1">IF(I624+SIMULATION!$E$20&gt;NEUTRAL!H624,"W","L")</f>
        <v>W</v>
      </c>
      <c r="M624">
        <f t="shared" ca="1" si="21"/>
        <v>134</v>
      </c>
      <c r="N624" t="str">
        <f ca="1">IF((H624+I624)&gt;SIMULATION!$F$16,"Over","Under")</f>
        <v>Under</v>
      </c>
    </row>
    <row r="625" spans="8:14" x14ac:dyDescent="0.25">
      <c r="H625">
        <f ca="1">ROUND(NORMINV(RAND(),SIMULATION!$G$16,SIMULATION!$C$16),0)</f>
        <v>76</v>
      </c>
      <c r="I625">
        <f ca="1">ROUND(NORMINV(RAND(),SIMULATION!$G$20,SIMULATION!$C$20),0)</f>
        <v>96</v>
      </c>
      <c r="J625" t="str">
        <f t="shared" ca="1" si="20"/>
        <v>Home</v>
      </c>
      <c r="K625" t="str">
        <f ca="1">IF(H625+SIMULATION!$E$16&gt;NEUTRAL!I625,"W","L")</f>
        <v>L</v>
      </c>
      <c r="L625" t="str">
        <f ca="1">IF(I625+SIMULATION!$E$20&gt;NEUTRAL!H625,"W","L")</f>
        <v>W</v>
      </c>
      <c r="M625">
        <f t="shared" ca="1" si="21"/>
        <v>172</v>
      </c>
      <c r="N625" t="str">
        <f ca="1">IF((H625+I625)&gt;SIMULATION!$F$16,"Over","Under")</f>
        <v>Over</v>
      </c>
    </row>
    <row r="626" spans="8:14" x14ac:dyDescent="0.25">
      <c r="H626">
        <f ca="1">ROUND(NORMINV(RAND(),SIMULATION!$G$16,SIMULATION!$C$16),0)</f>
        <v>77</v>
      </c>
      <c r="I626">
        <f ca="1">ROUND(NORMINV(RAND(),SIMULATION!$G$20,SIMULATION!$C$20),0)</f>
        <v>83</v>
      </c>
      <c r="J626" t="str">
        <f t="shared" ca="1" si="20"/>
        <v>Home</v>
      </c>
      <c r="K626" t="str">
        <f ca="1">IF(H626+SIMULATION!$E$16&gt;NEUTRAL!I626,"W","L")</f>
        <v>L</v>
      </c>
      <c r="L626" t="str">
        <f ca="1">IF(I626+SIMULATION!$E$20&gt;NEUTRAL!H626,"W","L")</f>
        <v>W</v>
      </c>
      <c r="M626">
        <f t="shared" ca="1" si="21"/>
        <v>160</v>
      </c>
      <c r="N626" t="str">
        <f ca="1">IF((H626+I626)&gt;SIMULATION!$F$16,"Over","Under")</f>
        <v>Over</v>
      </c>
    </row>
    <row r="627" spans="8:14" x14ac:dyDescent="0.25">
      <c r="H627">
        <f ca="1">ROUND(NORMINV(RAND(),SIMULATION!$G$16,SIMULATION!$C$16),0)</f>
        <v>95</v>
      </c>
      <c r="I627">
        <f ca="1">ROUND(NORMINV(RAND(),SIMULATION!$G$20,SIMULATION!$C$20),0)</f>
        <v>68</v>
      </c>
      <c r="J627" t="str">
        <f t="shared" ca="1" si="20"/>
        <v>Away</v>
      </c>
      <c r="K627" t="str">
        <f ca="1">IF(H627+SIMULATION!$E$16&gt;NEUTRAL!I627,"W","L")</f>
        <v>W</v>
      </c>
      <c r="L627" t="str">
        <f ca="1">IF(I627+SIMULATION!$E$20&gt;NEUTRAL!H627,"W","L")</f>
        <v>L</v>
      </c>
      <c r="M627">
        <f t="shared" ca="1" si="21"/>
        <v>163</v>
      </c>
      <c r="N627" t="str">
        <f ca="1">IF((H627+I627)&gt;SIMULATION!$F$16,"Over","Under")</f>
        <v>Over</v>
      </c>
    </row>
    <row r="628" spans="8:14" x14ac:dyDescent="0.25">
      <c r="H628">
        <f ca="1">ROUND(NORMINV(RAND(),SIMULATION!$G$16,SIMULATION!$C$16),0)</f>
        <v>73</v>
      </c>
      <c r="I628">
        <f ca="1">ROUND(NORMINV(RAND(),SIMULATION!$G$20,SIMULATION!$C$20),0)</f>
        <v>80</v>
      </c>
      <c r="J628" t="str">
        <f t="shared" ca="1" si="20"/>
        <v>Home</v>
      </c>
      <c r="K628" t="str">
        <f ca="1">IF(H628+SIMULATION!$E$16&gt;NEUTRAL!I628,"W","L")</f>
        <v>L</v>
      </c>
      <c r="L628" t="str">
        <f ca="1">IF(I628+SIMULATION!$E$20&gt;NEUTRAL!H628,"W","L")</f>
        <v>W</v>
      </c>
      <c r="M628">
        <f t="shared" ca="1" si="21"/>
        <v>153</v>
      </c>
      <c r="N628" t="str">
        <f ca="1">IF((H628+I628)&gt;SIMULATION!$F$16,"Over","Under")</f>
        <v>Over</v>
      </c>
    </row>
    <row r="629" spans="8:14" x14ac:dyDescent="0.25">
      <c r="H629">
        <f ca="1">ROUND(NORMINV(RAND(),SIMULATION!$G$16,SIMULATION!$C$16),0)</f>
        <v>78</v>
      </c>
      <c r="I629">
        <f ca="1">ROUND(NORMINV(RAND(),SIMULATION!$G$20,SIMULATION!$C$20),0)</f>
        <v>67</v>
      </c>
      <c r="J629" t="str">
        <f t="shared" ca="1" si="20"/>
        <v>Away</v>
      </c>
      <c r="K629" t="str">
        <f ca="1">IF(H629+SIMULATION!$E$16&gt;NEUTRAL!I629,"W","L")</f>
        <v>W</v>
      </c>
      <c r="L629" t="str">
        <f ca="1">IF(I629+SIMULATION!$E$20&gt;NEUTRAL!H629,"W","L")</f>
        <v>L</v>
      </c>
      <c r="M629">
        <f t="shared" ca="1" si="21"/>
        <v>145</v>
      </c>
      <c r="N629" t="str">
        <f ca="1">IF((H629+I629)&gt;SIMULATION!$F$16,"Over","Under")</f>
        <v>Under</v>
      </c>
    </row>
    <row r="630" spans="8:14" x14ac:dyDescent="0.25">
      <c r="H630">
        <f ca="1">ROUND(NORMINV(RAND(),SIMULATION!$G$16,SIMULATION!$C$16),0)</f>
        <v>65</v>
      </c>
      <c r="I630">
        <f ca="1">ROUND(NORMINV(RAND(),SIMULATION!$G$20,SIMULATION!$C$20),0)</f>
        <v>86</v>
      </c>
      <c r="J630" t="str">
        <f t="shared" ca="1" si="20"/>
        <v>Home</v>
      </c>
      <c r="K630" t="str">
        <f ca="1">IF(H630+SIMULATION!$E$16&gt;NEUTRAL!I630,"W","L")</f>
        <v>L</v>
      </c>
      <c r="L630" t="str">
        <f ca="1">IF(I630+SIMULATION!$E$20&gt;NEUTRAL!H630,"W","L")</f>
        <v>W</v>
      </c>
      <c r="M630">
        <f t="shared" ca="1" si="21"/>
        <v>151</v>
      </c>
      <c r="N630" t="str">
        <f ca="1">IF((H630+I630)&gt;SIMULATION!$F$16,"Over","Under")</f>
        <v>Under</v>
      </c>
    </row>
    <row r="631" spans="8:14" x14ac:dyDescent="0.25">
      <c r="H631">
        <f ca="1">ROUND(NORMINV(RAND(),SIMULATION!$G$16,SIMULATION!$C$16),0)</f>
        <v>58</v>
      </c>
      <c r="I631">
        <f ca="1">ROUND(NORMINV(RAND(),SIMULATION!$G$20,SIMULATION!$C$20),0)</f>
        <v>79</v>
      </c>
      <c r="J631" t="str">
        <f t="shared" ca="1" si="20"/>
        <v>Home</v>
      </c>
      <c r="K631" t="str">
        <f ca="1">IF(H631+SIMULATION!$E$16&gt;NEUTRAL!I631,"W","L")</f>
        <v>L</v>
      </c>
      <c r="L631" t="str">
        <f ca="1">IF(I631+SIMULATION!$E$20&gt;NEUTRAL!H631,"W","L")</f>
        <v>W</v>
      </c>
      <c r="M631">
        <f t="shared" ca="1" si="21"/>
        <v>137</v>
      </c>
      <c r="N631" t="str">
        <f ca="1">IF((H631+I631)&gt;SIMULATION!$F$16,"Over","Under")</f>
        <v>Under</v>
      </c>
    </row>
    <row r="632" spans="8:14" x14ac:dyDescent="0.25">
      <c r="H632">
        <f ca="1">ROUND(NORMINV(RAND(),SIMULATION!$G$16,SIMULATION!$C$16),0)</f>
        <v>89</v>
      </c>
      <c r="I632">
        <f ca="1">ROUND(NORMINV(RAND(),SIMULATION!$G$20,SIMULATION!$C$20),0)</f>
        <v>74</v>
      </c>
      <c r="J632" t="str">
        <f t="shared" ca="1" si="20"/>
        <v>Away</v>
      </c>
      <c r="K632" t="str">
        <f ca="1">IF(H632+SIMULATION!$E$16&gt;NEUTRAL!I632,"W","L")</f>
        <v>W</v>
      </c>
      <c r="L632" t="str">
        <f ca="1">IF(I632+SIMULATION!$E$20&gt;NEUTRAL!H632,"W","L")</f>
        <v>L</v>
      </c>
      <c r="M632">
        <f t="shared" ca="1" si="21"/>
        <v>163</v>
      </c>
      <c r="N632" t="str">
        <f ca="1">IF((H632+I632)&gt;SIMULATION!$F$16,"Over","Under")</f>
        <v>Over</v>
      </c>
    </row>
    <row r="633" spans="8:14" x14ac:dyDescent="0.25">
      <c r="H633">
        <f ca="1">ROUND(NORMINV(RAND(),SIMULATION!$G$16,SIMULATION!$C$16),0)</f>
        <v>72</v>
      </c>
      <c r="I633">
        <f ca="1">ROUND(NORMINV(RAND(),SIMULATION!$G$20,SIMULATION!$C$20),0)</f>
        <v>82</v>
      </c>
      <c r="J633" t="str">
        <f t="shared" ca="1" si="20"/>
        <v>Home</v>
      </c>
      <c r="K633" t="str">
        <f ca="1">IF(H633+SIMULATION!$E$16&gt;NEUTRAL!I633,"W","L")</f>
        <v>L</v>
      </c>
      <c r="L633" t="str">
        <f ca="1">IF(I633+SIMULATION!$E$20&gt;NEUTRAL!H633,"W","L")</f>
        <v>W</v>
      </c>
      <c r="M633">
        <f t="shared" ca="1" si="21"/>
        <v>154</v>
      </c>
      <c r="N633" t="str">
        <f ca="1">IF((H633+I633)&gt;SIMULATION!$F$16,"Over","Under")</f>
        <v>Over</v>
      </c>
    </row>
    <row r="634" spans="8:14" x14ac:dyDescent="0.25">
      <c r="H634">
        <f ca="1">ROUND(NORMINV(RAND(),SIMULATION!$G$16,SIMULATION!$C$16),0)</f>
        <v>78</v>
      </c>
      <c r="I634">
        <f ca="1">ROUND(NORMINV(RAND(),SIMULATION!$G$20,SIMULATION!$C$20),0)</f>
        <v>74</v>
      </c>
      <c r="J634" t="str">
        <f t="shared" ca="1" si="20"/>
        <v>Away</v>
      </c>
      <c r="K634" t="str">
        <f ca="1">IF(H634+SIMULATION!$E$16&gt;NEUTRAL!I634,"W","L")</f>
        <v>W</v>
      </c>
      <c r="L634" t="str">
        <f ca="1">IF(I634+SIMULATION!$E$20&gt;NEUTRAL!H634,"W","L")</f>
        <v>L</v>
      </c>
      <c r="M634">
        <f t="shared" ca="1" si="21"/>
        <v>152</v>
      </c>
      <c r="N634" t="str">
        <f ca="1">IF((H634+I634)&gt;SIMULATION!$F$16,"Over","Under")</f>
        <v>Over</v>
      </c>
    </row>
    <row r="635" spans="8:14" x14ac:dyDescent="0.25">
      <c r="H635">
        <f ca="1">ROUND(NORMINV(RAND(),SIMULATION!$G$16,SIMULATION!$C$16),0)</f>
        <v>73</v>
      </c>
      <c r="I635">
        <f ca="1">ROUND(NORMINV(RAND(),SIMULATION!$G$20,SIMULATION!$C$20),0)</f>
        <v>84</v>
      </c>
      <c r="J635" t="str">
        <f t="shared" ca="1" si="20"/>
        <v>Home</v>
      </c>
      <c r="K635" t="str">
        <f ca="1">IF(H635+SIMULATION!$E$16&gt;NEUTRAL!I635,"W","L")</f>
        <v>L</v>
      </c>
      <c r="L635" t="str">
        <f ca="1">IF(I635+SIMULATION!$E$20&gt;NEUTRAL!H635,"W","L")</f>
        <v>W</v>
      </c>
      <c r="M635">
        <f t="shared" ca="1" si="21"/>
        <v>157</v>
      </c>
      <c r="N635" t="str">
        <f ca="1">IF((H635+I635)&gt;SIMULATION!$F$16,"Over","Under")</f>
        <v>Over</v>
      </c>
    </row>
    <row r="636" spans="8:14" x14ac:dyDescent="0.25">
      <c r="H636">
        <f ca="1">ROUND(NORMINV(RAND(),SIMULATION!$G$16,SIMULATION!$C$16),0)</f>
        <v>63</v>
      </c>
      <c r="I636">
        <f ca="1">ROUND(NORMINV(RAND(),SIMULATION!$G$20,SIMULATION!$C$20),0)</f>
        <v>75</v>
      </c>
      <c r="J636" t="str">
        <f t="shared" ca="1" si="20"/>
        <v>Home</v>
      </c>
      <c r="K636" t="str">
        <f ca="1">IF(H636+SIMULATION!$E$16&gt;NEUTRAL!I636,"W","L")</f>
        <v>L</v>
      </c>
      <c r="L636" t="str">
        <f ca="1">IF(I636+SIMULATION!$E$20&gt;NEUTRAL!H636,"W","L")</f>
        <v>W</v>
      </c>
      <c r="M636">
        <f t="shared" ca="1" si="21"/>
        <v>138</v>
      </c>
      <c r="N636" t="str">
        <f ca="1">IF((H636+I636)&gt;SIMULATION!$F$16,"Over","Under")</f>
        <v>Under</v>
      </c>
    </row>
    <row r="637" spans="8:14" x14ac:dyDescent="0.25">
      <c r="H637">
        <f ca="1">ROUND(NORMINV(RAND(),SIMULATION!$G$16,SIMULATION!$C$16),0)</f>
        <v>56</v>
      </c>
      <c r="I637">
        <f ca="1">ROUND(NORMINV(RAND(),SIMULATION!$G$20,SIMULATION!$C$20),0)</f>
        <v>76</v>
      </c>
      <c r="J637" t="str">
        <f t="shared" ca="1" si="20"/>
        <v>Home</v>
      </c>
      <c r="K637" t="str">
        <f ca="1">IF(H637+SIMULATION!$E$16&gt;NEUTRAL!I637,"W","L")</f>
        <v>L</v>
      </c>
      <c r="L637" t="str">
        <f ca="1">IF(I637+SIMULATION!$E$20&gt;NEUTRAL!H637,"W","L")</f>
        <v>W</v>
      </c>
      <c r="M637">
        <f t="shared" ca="1" si="21"/>
        <v>132</v>
      </c>
      <c r="N637" t="str">
        <f ca="1">IF((H637+I637)&gt;SIMULATION!$F$16,"Over","Under")</f>
        <v>Under</v>
      </c>
    </row>
    <row r="638" spans="8:14" x14ac:dyDescent="0.25">
      <c r="H638">
        <f ca="1">ROUND(NORMINV(RAND(),SIMULATION!$G$16,SIMULATION!$C$16),0)</f>
        <v>68</v>
      </c>
      <c r="I638">
        <f ca="1">ROUND(NORMINV(RAND(),SIMULATION!$G$20,SIMULATION!$C$20),0)</f>
        <v>73</v>
      </c>
      <c r="J638" t="str">
        <f t="shared" ca="1" si="20"/>
        <v>Home</v>
      </c>
      <c r="K638" t="str">
        <f ca="1">IF(H638+SIMULATION!$E$16&gt;NEUTRAL!I638,"W","L")</f>
        <v>L</v>
      </c>
      <c r="L638" t="str">
        <f ca="1">IF(I638+SIMULATION!$E$20&gt;NEUTRAL!H638,"W","L")</f>
        <v>W</v>
      </c>
      <c r="M638">
        <f t="shared" ca="1" si="21"/>
        <v>141</v>
      </c>
      <c r="N638" t="str">
        <f ca="1">IF((H638+I638)&gt;SIMULATION!$F$16,"Over","Under")</f>
        <v>Under</v>
      </c>
    </row>
    <row r="639" spans="8:14" x14ac:dyDescent="0.25">
      <c r="H639">
        <f ca="1">ROUND(NORMINV(RAND(),SIMULATION!$G$16,SIMULATION!$C$16),0)</f>
        <v>68</v>
      </c>
      <c r="I639">
        <f ca="1">ROUND(NORMINV(RAND(),SIMULATION!$G$20,SIMULATION!$C$20),0)</f>
        <v>89</v>
      </c>
      <c r="J639" t="str">
        <f t="shared" ca="1" si="20"/>
        <v>Home</v>
      </c>
      <c r="K639" t="str">
        <f ca="1">IF(H639+SIMULATION!$E$16&gt;NEUTRAL!I639,"W","L")</f>
        <v>L</v>
      </c>
      <c r="L639" t="str">
        <f ca="1">IF(I639+SIMULATION!$E$20&gt;NEUTRAL!H639,"W","L")</f>
        <v>W</v>
      </c>
      <c r="M639">
        <f t="shared" ca="1" si="21"/>
        <v>157</v>
      </c>
      <c r="N639" t="str">
        <f ca="1">IF((H639+I639)&gt;SIMULATION!$F$16,"Over","Under")</f>
        <v>Over</v>
      </c>
    </row>
    <row r="640" spans="8:14" x14ac:dyDescent="0.25">
      <c r="H640">
        <f ca="1">ROUND(NORMINV(RAND(),SIMULATION!$G$16,SIMULATION!$C$16),0)</f>
        <v>77</v>
      </c>
      <c r="I640">
        <f ca="1">ROUND(NORMINV(RAND(),SIMULATION!$G$20,SIMULATION!$C$20),0)</f>
        <v>70</v>
      </c>
      <c r="J640" t="str">
        <f t="shared" ca="1" si="20"/>
        <v>Away</v>
      </c>
      <c r="K640" t="str">
        <f ca="1">IF(H640+SIMULATION!$E$16&gt;NEUTRAL!I640,"W","L")</f>
        <v>W</v>
      </c>
      <c r="L640" t="str">
        <f ca="1">IF(I640+SIMULATION!$E$20&gt;NEUTRAL!H640,"W","L")</f>
        <v>L</v>
      </c>
      <c r="M640">
        <f t="shared" ca="1" si="21"/>
        <v>147</v>
      </c>
      <c r="N640" t="str">
        <f ca="1">IF((H640+I640)&gt;SIMULATION!$F$16,"Over","Under")</f>
        <v>Under</v>
      </c>
    </row>
    <row r="641" spans="8:14" x14ac:dyDescent="0.25">
      <c r="H641">
        <f ca="1">ROUND(NORMINV(RAND(),SIMULATION!$G$16,SIMULATION!$C$16),0)</f>
        <v>84</v>
      </c>
      <c r="I641">
        <f ca="1">ROUND(NORMINV(RAND(),SIMULATION!$G$20,SIMULATION!$C$20),0)</f>
        <v>79</v>
      </c>
      <c r="J641" t="str">
        <f t="shared" ca="1" si="20"/>
        <v>Away</v>
      </c>
      <c r="K641" t="str">
        <f ca="1">IF(H641+SIMULATION!$E$16&gt;NEUTRAL!I641,"W","L")</f>
        <v>W</v>
      </c>
      <c r="L641" t="str">
        <f ca="1">IF(I641+SIMULATION!$E$20&gt;NEUTRAL!H641,"W","L")</f>
        <v>L</v>
      </c>
      <c r="M641">
        <f t="shared" ca="1" si="21"/>
        <v>163</v>
      </c>
      <c r="N641" t="str">
        <f ca="1">IF((H641+I641)&gt;SIMULATION!$F$16,"Over","Under")</f>
        <v>Over</v>
      </c>
    </row>
    <row r="642" spans="8:14" x14ac:dyDescent="0.25">
      <c r="H642">
        <f ca="1">ROUND(NORMINV(RAND(),SIMULATION!$G$16,SIMULATION!$C$16),0)</f>
        <v>71</v>
      </c>
      <c r="I642">
        <f ca="1">ROUND(NORMINV(RAND(),SIMULATION!$G$20,SIMULATION!$C$20),0)</f>
        <v>79</v>
      </c>
      <c r="J642" t="str">
        <f t="shared" ca="1" si="20"/>
        <v>Home</v>
      </c>
      <c r="K642" t="str">
        <f ca="1">IF(H642+SIMULATION!$E$16&gt;NEUTRAL!I642,"W","L")</f>
        <v>L</v>
      </c>
      <c r="L642" t="str">
        <f ca="1">IF(I642+SIMULATION!$E$20&gt;NEUTRAL!H642,"W","L")</f>
        <v>W</v>
      </c>
      <c r="M642">
        <f t="shared" ca="1" si="21"/>
        <v>150</v>
      </c>
      <c r="N642" t="str">
        <f ca="1">IF((H642+I642)&gt;SIMULATION!$F$16,"Over","Under")</f>
        <v>Under</v>
      </c>
    </row>
    <row r="643" spans="8:14" x14ac:dyDescent="0.25">
      <c r="H643">
        <f ca="1">ROUND(NORMINV(RAND(),SIMULATION!$G$16,SIMULATION!$C$16),0)</f>
        <v>72</v>
      </c>
      <c r="I643">
        <f ca="1">ROUND(NORMINV(RAND(),SIMULATION!$G$20,SIMULATION!$C$20),0)</f>
        <v>65</v>
      </c>
      <c r="J643" t="str">
        <f t="shared" ca="1" si="20"/>
        <v>Away</v>
      </c>
      <c r="K643" t="str">
        <f ca="1">IF(H643+SIMULATION!$E$16&gt;NEUTRAL!I643,"W","L")</f>
        <v>W</v>
      </c>
      <c r="L643" t="str">
        <f ca="1">IF(I643+SIMULATION!$E$20&gt;NEUTRAL!H643,"W","L")</f>
        <v>L</v>
      </c>
      <c r="M643">
        <f t="shared" ca="1" si="21"/>
        <v>137</v>
      </c>
      <c r="N643" t="str">
        <f ca="1">IF((H643+I643)&gt;SIMULATION!$F$16,"Over","Under")</f>
        <v>Under</v>
      </c>
    </row>
    <row r="644" spans="8:14" x14ac:dyDescent="0.25">
      <c r="H644">
        <f ca="1">ROUND(NORMINV(RAND(),SIMULATION!$G$16,SIMULATION!$C$16),0)</f>
        <v>76</v>
      </c>
      <c r="I644">
        <f ca="1">ROUND(NORMINV(RAND(),SIMULATION!$G$20,SIMULATION!$C$20),0)</f>
        <v>75</v>
      </c>
      <c r="J644" t="str">
        <f t="shared" ca="1" si="20"/>
        <v>Away</v>
      </c>
      <c r="K644" t="str">
        <f ca="1">IF(H644+SIMULATION!$E$16&gt;NEUTRAL!I644,"W","L")</f>
        <v>W</v>
      </c>
      <c r="L644" t="str">
        <f ca="1">IF(I644+SIMULATION!$E$20&gt;NEUTRAL!H644,"W","L")</f>
        <v>L</v>
      </c>
      <c r="M644">
        <f t="shared" ca="1" si="21"/>
        <v>151</v>
      </c>
      <c r="N644" t="str">
        <f ca="1">IF((H644+I644)&gt;SIMULATION!$F$16,"Over","Under")</f>
        <v>Under</v>
      </c>
    </row>
    <row r="645" spans="8:14" x14ac:dyDescent="0.25">
      <c r="H645">
        <f ca="1">ROUND(NORMINV(RAND(),SIMULATION!$G$16,SIMULATION!$C$16),0)</f>
        <v>77</v>
      </c>
      <c r="I645">
        <f ca="1">ROUND(NORMINV(RAND(),SIMULATION!$G$20,SIMULATION!$C$20),0)</f>
        <v>80</v>
      </c>
      <c r="J645" t="str">
        <f t="shared" ca="1" si="20"/>
        <v>Home</v>
      </c>
      <c r="K645" t="str">
        <f ca="1">IF(H645+SIMULATION!$E$16&gt;NEUTRAL!I645,"W","L")</f>
        <v>W</v>
      </c>
      <c r="L645" t="str">
        <f ca="1">IF(I645+SIMULATION!$E$20&gt;NEUTRAL!H645,"W","L")</f>
        <v>L</v>
      </c>
      <c r="M645">
        <f t="shared" ca="1" si="21"/>
        <v>157</v>
      </c>
      <c r="N645" t="str">
        <f ca="1">IF((H645+I645)&gt;SIMULATION!$F$16,"Over","Under")</f>
        <v>Over</v>
      </c>
    </row>
    <row r="646" spans="8:14" x14ac:dyDescent="0.25">
      <c r="H646">
        <f ca="1">ROUND(NORMINV(RAND(),SIMULATION!$G$16,SIMULATION!$C$16),0)</f>
        <v>73</v>
      </c>
      <c r="I646">
        <f ca="1">ROUND(NORMINV(RAND(),SIMULATION!$G$20,SIMULATION!$C$20),0)</f>
        <v>76</v>
      </c>
      <c r="J646" t="str">
        <f t="shared" ca="1" si="20"/>
        <v>Home</v>
      </c>
      <c r="K646" t="str">
        <f ca="1">IF(H646+SIMULATION!$E$16&gt;NEUTRAL!I646,"W","L")</f>
        <v>W</v>
      </c>
      <c r="L646" t="str">
        <f ca="1">IF(I646+SIMULATION!$E$20&gt;NEUTRAL!H646,"W","L")</f>
        <v>L</v>
      </c>
      <c r="M646">
        <f t="shared" ca="1" si="21"/>
        <v>149</v>
      </c>
      <c r="N646" t="str">
        <f ca="1">IF((H646+I646)&gt;SIMULATION!$F$16,"Over","Under")</f>
        <v>Under</v>
      </c>
    </row>
    <row r="647" spans="8:14" x14ac:dyDescent="0.25">
      <c r="H647">
        <f ca="1">ROUND(NORMINV(RAND(),SIMULATION!$G$16,SIMULATION!$C$16),0)</f>
        <v>75</v>
      </c>
      <c r="I647">
        <f ca="1">ROUND(NORMINV(RAND(),SIMULATION!$G$20,SIMULATION!$C$20),0)</f>
        <v>85</v>
      </c>
      <c r="J647" t="str">
        <f t="shared" ca="1" si="20"/>
        <v>Home</v>
      </c>
      <c r="K647" t="str">
        <f ca="1">IF(H647+SIMULATION!$E$16&gt;NEUTRAL!I647,"W","L")</f>
        <v>L</v>
      </c>
      <c r="L647" t="str">
        <f ca="1">IF(I647+SIMULATION!$E$20&gt;NEUTRAL!H647,"W","L")</f>
        <v>W</v>
      </c>
      <c r="M647">
        <f t="shared" ca="1" si="21"/>
        <v>160</v>
      </c>
      <c r="N647" t="str">
        <f ca="1">IF((H647+I647)&gt;SIMULATION!$F$16,"Over","Under")</f>
        <v>Over</v>
      </c>
    </row>
    <row r="648" spans="8:14" x14ac:dyDescent="0.25">
      <c r="H648">
        <f ca="1">ROUND(NORMINV(RAND(),SIMULATION!$G$16,SIMULATION!$C$16),0)</f>
        <v>67</v>
      </c>
      <c r="I648">
        <f ca="1">ROUND(NORMINV(RAND(),SIMULATION!$G$20,SIMULATION!$C$20),0)</f>
        <v>73</v>
      </c>
      <c r="J648" t="str">
        <f t="shared" ca="1" si="20"/>
        <v>Home</v>
      </c>
      <c r="K648" t="str">
        <f ca="1">IF(H648+SIMULATION!$E$16&gt;NEUTRAL!I648,"W","L")</f>
        <v>L</v>
      </c>
      <c r="L648" t="str">
        <f ca="1">IF(I648+SIMULATION!$E$20&gt;NEUTRAL!H648,"W","L")</f>
        <v>W</v>
      </c>
      <c r="M648">
        <f t="shared" ca="1" si="21"/>
        <v>140</v>
      </c>
      <c r="N648" t="str">
        <f ca="1">IF((H648+I648)&gt;SIMULATION!$F$16,"Over","Under")</f>
        <v>Under</v>
      </c>
    </row>
    <row r="649" spans="8:14" x14ac:dyDescent="0.25">
      <c r="H649">
        <f ca="1">ROUND(NORMINV(RAND(),SIMULATION!$G$16,SIMULATION!$C$16),0)</f>
        <v>80</v>
      </c>
      <c r="I649">
        <f ca="1">ROUND(NORMINV(RAND(),SIMULATION!$G$20,SIMULATION!$C$20),0)</f>
        <v>61</v>
      </c>
      <c r="J649" t="str">
        <f t="shared" ca="1" si="20"/>
        <v>Away</v>
      </c>
      <c r="K649" t="str">
        <f ca="1">IF(H649+SIMULATION!$E$16&gt;NEUTRAL!I649,"W","L")</f>
        <v>W</v>
      </c>
      <c r="L649" t="str">
        <f ca="1">IF(I649+SIMULATION!$E$20&gt;NEUTRAL!H649,"W","L")</f>
        <v>L</v>
      </c>
      <c r="M649">
        <f t="shared" ca="1" si="21"/>
        <v>141</v>
      </c>
      <c r="N649" t="str">
        <f ca="1">IF((H649+I649)&gt;SIMULATION!$F$16,"Over","Under")</f>
        <v>Under</v>
      </c>
    </row>
    <row r="650" spans="8:14" x14ac:dyDescent="0.25">
      <c r="H650">
        <f ca="1">ROUND(NORMINV(RAND(),SIMULATION!$G$16,SIMULATION!$C$16),0)</f>
        <v>70</v>
      </c>
      <c r="I650">
        <f ca="1">ROUND(NORMINV(RAND(),SIMULATION!$G$20,SIMULATION!$C$20),0)</f>
        <v>67</v>
      </c>
      <c r="J650" t="str">
        <f t="shared" ca="1" si="20"/>
        <v>Away</v>
      </c>
      <c r="K650" t="str">
        <f ca="1">IF(H650+SIMULATION!$E$16&gt;NEUTRAL!I650,"W","L")</f>
        <v>W</v>
      </c>
      <c r="L650" t="str">
        <f ca="1">IF(I650+SIMULATION!$E$20&gt;NEUTRAL!H650,"W","L")</f>
        <v>L</v>
      </c>
      <c r="M650">
        <f t="shared" ca="1" si="21"/>
        <v>137</v>
      </c>
      <c r="N650" t="str">
        <f ca="1">IF((H650+I650)&gt;SIMULATION!$F$16,"Over","Under")</f>
        <v>Under</v>
      </c>
    </row>
    <row r="651" spans="8:14" x14ac:dyDescent="0.25">
      <c r="H651">
        <f ca="1">ROUND(NORMINV(RAND(),SIMULATION!$G$16,SIMULATION!$C$16),0)</f>
        <v>80</v>
      </c>
      <c r="I651">
        <f ca="1">ROUND(NORMINV(RAND(),SIMULATION!$G$20,SIMULATION!$C$20),0)</f>
        <v>72</v>
      </c>
      <c r="J651" t="str">
        <f t="shared" ca="1" si="20"/>
        <v>Away</v>
      </c>
      <c r="K651" t="str">
        <f ca="1">IF(H651+SIMULATION!$E$16&gt;NEUTRAL!I651,"W","L")</f>
        <v>W</v>
      </c>
      <c r="L651" t="str">
        <f ca="1">IF(I651+SIMULATION!$E$20&gt;NEUTRAL!H651,"W","L")</f>
        <v>L</v>
      </c>
      <c r="M651">
        <f t="shared" ca="1" si="21"/>
        <v>152</v>
      </c>
      <c r="N651" t="str">
        <f ca="1">IF((H651+I651)&gt;SIMULATION!$F$16,"Over","Under")</f>
        <v>Over</v>
      </c>
    </row>
    <row r="652" spans="8:14" x14ac:dyDescent="0.25">
      <c r="H652">
        <f ca="1">ROUND(NORMINV(RAND(),SIMULATION!$G$16,SIMULATION!$C$16),0)</f>
        <v>83</v>
      </c>
      <c r="I652">
        <f ca="1">ROUND(NORMINV(RAND(),SIMULATION!$G$20,SIMULATION!$C$20),0)</f>
        <v>59</v>
      </c>
      <c r="J652" t="str">
        <f t="shared" ca="1" si="20"/>
        <v>Away</v>
      </c>
      <c r="K652" t="str">
        <f ca="1">IF(H652+SIMULATION!$E$16&gt;NEUTRAL!I652,"W","L")</f>
        <v>W</v>
      </c>
      <c r="L652" t="str">
        <f ca="1">IF(I652+SIMULATION!$E$20&gt;NEUTRAL!H652,"W","L")</f>
        <v>L</v>
      </c>
      <c r="M652">
        <f t="shared" ca="1" si="21"/>
        <v>142</v>
      </c>
      <c r="N652" t="str">
        <f ca="1">IF((H652+I652)&gt;SIMULATION!$F$16,"Over","Under")</f>
        <v>Under</v>
      </c>
    </row>
    <row r="653" spans="8:14" x14ac:dyDescent="0.25">
      <c r="H653">
        <f ca="1">ROUND(NORMINV(RAND(),SIMULATION!$G$16,SIMULATION!$C$16),0)</f>
        <v>61</v>
      </c>
      <c r="I653">
        <f ca="1">ROUND(NORMINV(RAND(),SIMULATION!$G$20,SIMULATION!$C$20),0)</f>
        <v>56</v>
      </c>
      <c r="J653" t="str">
        <f t="shared" ca="1" si="20"/>
        <v>Away</v>
      </c>
      <c r="K653" t="str">
        <f ca="1">IF(H653+SIMULATION!$E$16&gt;NEUTRAL!I653,"W","L")</f>
        <v>W</v>
      </c>
      <c r="L653" t="str">
        <f ca="1">IF(I653+SIMULATION!$E$20&gt;NEUTRAL!H653,"W","L")</f>
        <v>L</v>
      </c>
      <c r="M653">
        <f t="shared" ca="1" si="21"/>
        <v>117</v>
      </c>
      <c r="N653" t="str">
        <f ca="1">IF((H653+I653)&gt;SIMULATION!$F$16,"Over","Under")</f>
        <v>Under</v>
      </c>
    </row>
    <row r="654" spans="8:14" x14ac:dyDescent="0.25">
      <c r="H654">
        <f ca="1">ROUND(NORMINV(RAND(),SIMULATION!$G$16,SIMULATION!$C$16),0)</f>
        <v>72</v>
      </c>
      <c r="I654">
        <f ca="1">ROUND(NORMINV(RAND(),SIMULATION!$G$20,SIMULATION!$C$20),0)</f>
        <v>73</v>
      </c>
      <c r="J654" t="str">
        <f t="shared" ca="1" si="20"/>
        <v>Home</v>
      </c>
      <c r="K654" t="str">
        <f ca="1">IF(H654+SIMULATION!$E$16&gt;NEUTRAL!I654,"W","L")</f>
        <v>W</v>
      </c>
      <c r="L654" t="str">
        <f ca="1">IF(I654+SIMULATION!$E$20&gt;NEUTRAL!H654,"W","L")</f>
        <v>L</v>
      </c>
      <c r="M654">
        <f t="shared" ca="1" si="21"/>
        <v>145</v>
      </c>
      <c r="N654" t="str">
        <f ca="1">IF((H654+I654)&gt;SIMULATION!$F$16,"Over","Under")</f>
        <v>Under</v>
      </c>
    </row>
    <row r="655" spans="8:14" x14ac:dyDescent="0.25">
      <c r="H655">
        <f ca="1">ROUND(NORMINV(RAND(),SIMULATION!$G$16,SIMULATION!$C$16),0)</f>
        <v>73</v>
      </c>
      <c r="I655">
        <f ca="1">ROUND(NORMINV(RAND(),SIMULATION!$G$20,SIMULATION!$C$20),0)</f>
        <v>72</v>
      </c>
      <c r="J655" t="str">
        <f t="shared" ca="1" si="20"/>
        <v>Away</v>
      </c>
      <c r="K655" t="str">
        <f ca="1">IF(H655+SIMULATION!$E$16&gt;NEUTRAL!I655,"W","L")</f>
        <v>W</v>
      </c>
      <c r="L655" t="str">
        <f ca="1">IF(I655+SIMULATION!$E$20&gt;NEUTRAL!H655,"W","L")</f>
        <v>L</v>
      </c>
      <c r="M655">
        <f t="shared" ca="1" si="21"/>
        <v>145</v>
      </c>
      <c r="N655" t="str">
        <f ca="1">IF((H655+I655)&gt;SIMULATION!$F$16,"Over","Under")</f>
        <v>Under</v>
      </c>
    </row>
    <row r="656" spans="8:14" x14ac:dyDescent="0.25">
      <c r="H656">
        <f ca="1">ROUND(NORMINV(RAND(),SIMULATION!$G$16,SIMULATION!$C$16),0)</f>
        <v>75</v>
      </c>
      <c r="I656">
        <f ca="1">ROUND(NORMINV(RAND(),SIMULATION!$G$20,SIMULATION!$C$20),0)</f>
        <v>66</v>
      </c>
      <c r="J656" t="str">
        <f t="shared" ca="1" si="20"/>
        <v>Away</v>
      </c>
      <c r="K656" t="str">
        <f ca="1">IF(H656+SIMULATION!$E$16&gt;NEUTRAL!I656,"W","L")</f>
        <v>W</v>
      </c>
      <c r="L656" t="str">
        <f ca="1">IF(I656+SIMULATION!$E$20&gt;NEUTRAL!H656,"W","L")</f>
        <v>L</v>
      </c>
      <c r="M656">
        <f t="shared" ca="1" si="21"/>
        <v>141</v>
      </c>
      <c r="N656" t="str">
        <f ca="1">IF((H656+I656)&gt;SIMULATION!$F$16,"Over","Under")</f>
        <v>Under</v>
      </c>
    </row>
    <row r="657" spans="8:14" x14ac:dyDescent="0.25">
      <c r="H657">
        <f ca="1">ROUND(NORMINV(RAND(),SIMULATION!$G$16,SIMULATION!$C$16),0)</f>
        <v>69</v>
      </c>
      <c r="I657">
        <f ca="1">ROUND(NORMINV(RAND(),SIMULATION!$G$20,SIMULATION!$C$20),0)</f>
        <v>74</v>
      </c>
      <c r="J657" t="str">
        <f t="shared" ca="1" si="20"/>
        <v>Home</v>
      </c>
      <c r="K657" t="str">
        <f ca="1">IF(H657+SIMULATION!$E$16&gt;NEUTRAL!I657,"W","L")</f>
        <v>L</v>
      </c>
      <c r="L657" t="str">
        <f ca="1">IF(I657+SIMULATION!$E$20&gt;NEUTRAL!H657,"W","L")</f>
        <v>W</v>
      </c>
      <c r="M657">
        <f t="shared" ca="1" si="21"/>
        <v>143</v>
      </c>
      <c r="N657" t="str">
        <f ca="1">IF((H657+I657)&gt;SIMULATION!$F$16,"Over","Under")</f>
        <v>Under</v>
      </c>
    </row>
    <row r="658" spans="8:14" x14ac:dyDescent="0.25">
      <c r="H658">
        <f ca="1">ROUND(NORMINV(RAND(),SIMULATION!$G$16,SIMULATION!$C$16),0)</f>
        <v>57</v>
      </c>
      <c r="I658">
        <f ca="1">ROUND(NORMINV(RAND(),SIMULATION!$G$20,SIMULATION!$C$20),0)</f>
        <v>74</v>
      </c>
      <c r="J658" t="str">
        <f t="shared" ca="1" si="20"/>
        <v>Home</v>
      </c>
      <c r="K658" t="str">
        <f ca="1">IF(H658+SIMULATION!$E$16&gt;NEUTRAL!I658,"W","L")</f>
        <v>L</v>
      </c>
      <c r="L658" t="str">
        <f ca="1">IF(I658+SIMULATION!$E$20&gt;NEUTRAL!H658,"W","L")</f>
        <v>W</v>
      </c>
      <c r="M658">
        <f t="shared" ca="1" si="21"/>
        <v>131</v>
      </c>
      <c r="N658" t="str">
        <f ca="1">IF((H658+I658)&gt;SIMULATION!$F$16,"Over","Under")</f>
        <v>Under</v>
      </c>
    </row>
    <row r="659" spans="8:14" x14ac:dyDescent="0.25">
      <c r="H659">
        <f ca="1">ROUND(NORMINV(RAND(),SIMULATION!$G$16,SIMULATION!$C$16),0)</f>
        <v>65</v>
      </c>
      <c r="I659">
        <f ca="1">ROUND(NORMINV(RAND(),SIMULATION!$G$20,SIMULATION!$C$20),0)</f>
        <v>74</v>
      </c>
      <c r="J659" t="str">
        <f t="shared" ca="1" si="20"/>
        <v>Home</v>
      </c>
      <c r="K659" t="str">
        <f ca="1">IF(H659+SIMULATION!$E$16&gt;NEUTRAL!I659,"W","L")</f>
        <v>L</v>
      </c>
      <c r="L659" t="str">
        <f ca="1">IF(I659+SIMULATION!$E$20&gt;NEUTRAL!H659,"W","L")</f>
        <v>W</v>
      </c>
      <c r="M659">
        <f t="shared" ca="1" si="21"/>
        <v>139</v>
      </c>
      <c r="N659" t="str">
        <f ca="1">IF((H659+I659)&gt;SIMULATION!$F$16,"Over","Under")</f>
        <v>Under</v>
      </c>
    </row>
    <row r="660" spans="8:14" x14ac:dyDescent="0.25">
      <c r="H660">
        <f ca="1">ROUND(NORMINV(RAND(),SIMULATION!$G$16,SIMULATION!$C$16),0)</f>
        <v>62</v>
      </c>
      <c r="I660">
        <f ca="1">ROUND(NORMINV(RAND(),SIMULATION!$G$20,SIMULATION!$C$20),0)</f>
        <v>80</v>
      </c>
      <c r="J660" t="str">
        <f t="shared" ca="1" si="20"/>
        <v>Home</v>
      </c>
      <c r="K660" t="str">
        <f ca="1">IF(H660+SIMULATION!$E$16&gt;NEUTRAL!I660,"W","L")</f>
        <v>L</v>
      </c>
      <c r="L660" t="str">
        <f ca="1">IF(I660+SIMULATION!$E$20&gt;NEUTRAL!H660,"W","L")</f>
        <v>W</v>
      </c>
      <c r="M660">
        <f t="shared" ca="1" si="21"/>
        <v>142</v>
      </c>
      <c r="N660" t="str">
        <f ca="1">IF((H660+I660)&gt;SIMULATION!$F$16,"Over","Under")</f>
        <v>Under</v>
      </c>
    </row>
    <row r="661" spans="8:14" x14ac:dyDescent="0.25">
      <c r="H661">
        <f ca="1">ROUND(NORMINV(RAND(),SIMULATION!$G$16,SIMULATION!$C$16),0)</f>
        <v>59</v>
      </c>
      <c r="I661">
        <f ca="1">ROUND(NORMINV(RAND(),SIMULATION!$G$20,SIMULATION!$C$20),0)</f>
        <v>60</v>
      </c>
      <c r="J661" t="str">
        <f t="shared" ca="1" si="20"/>
        <v>Home</v>
      </c>
      <c r="K661" t="str">
        <f ca="1">IF(H661+SIMULATION!$E$16&gt;NEUTRAL!I661,"W","L")</f>
        <v>W</v>
      </c>
      <c r="L661" t="str">
        <f ca="1">IF(I661+SIMULATION!$E$20&gt;NEUTRAL!H661,"W","L")</f>
        <v>L</v>
      </c>
      <c r="M661">
        <f t="shared" ca="1" si="21"/>
        <v>119</v>
      </c>
      <c r="N661" t="str">
        <f ca="1">IF((H661+I661)&gt;SIMULATION!$F$16,"Over","Under")</f>
        <v>Under</v>
      </c>
    </row>
    <row r="662" spans="8:14" x14ac:dyDescent="0.25">
      <c r="H662">
        <f ca="1">ROUND(NORMINV(RAND(),SIMULATION!$G$16,SIMULATION!$C$16),0)</f>
        <v>53</v>
      </c>
      <c r="I662">
        <f ca="1">ROUND(NORMINV(RAND(),SIMULATION!$G$20,SIMULATION!$C$20),0)</f>
        <v>78</v>
      </c>
      <c r="J662" t="str">
        <f t="shared" ca="1" si="20"/>
        <v>Home</v>
      </c>
      <c r="K662" t="str">
        <f ca="1">IF(H662+SIMULATION!$E$16&gt;NEUTRAL!I662,"W","L")</f>
        <v>L</v>
      </c>
      <c r="L662" t="str">
        <f ca="1">IF(I662+SIMULATION!$E$20&gt;NEUTRAL!H662,"W","L")</f>
        <v>W</v>
      </c>
      <c r="M662">
        <f t="shared" ca="1" si="21"/>
        <v>131</v>
      </c>
      <c r="N662" t="str">
        <f ca="1">IF((H662+I662)&gt;SIMULATION!$F$16,"Over","Under")</f>
        <v>Under</v>
      </c>
    </row>
    <row r="663" spans="8:14" x14ac:dyDescent="0.25">
      <c r="H663">
        <f ca="1">ROUND(NORMINV(RAND(),SIMULATION!$G$16,SIMULATION!$C$16),0)</f>
        <v>82</v>
      </c>
      <c r="I663">
        <f ca="1">ROUND(NORMINV(RAND(),SIMULATION!$G$20,SIMULATION!$C$20),0)</f>
        <v>64</v>
      </c>
      <c r="J663" t="str">
        <f t="shared" ca="1" si="20"/>
        <v>Away</v>
      </c>
      <c r="K663" t="str">
        <f ca="1">IF(H663+SIMULATION!$E$16&gt;NEUTRAL!I663,"W","L")</f>
        <v>W</v>
      </c>
      <c r="L663" t="str">
        <f ca="1">IF(I663+SIMULATION!$E$20&gt;NEUTRAL!H663,"W","L")</f>
        <v>L</v>
      </c>
      <c r="M663">
        <f t="shared" ca="1" si="21"/>
        <v>146</v>
      </c>
      <c r="N663" t="str">
        <f ca="1">IF((H663+I663)&gt;SIMULATION!$F$16,"Over","Under")</f>
        <v>Under</v>
      </c>
    </row>
    <row r="664" spans="8:14" x14ac:dyDescent="0.25">
      <c r="H664">
        <f ca="1">ROUND(NORMINV(RAND(),SIMULATION!$G$16,SIMULATION!$C$16),0)</f>
        <v>80</v>
      </c>
      <c r="I664">
        <f ca="1">ROUND(NORMINV(RAND(),SIMULATION!$G$20,SIMULATION!$C$20),0)</f>
        <v>75</v>
      </c>
      <c r="J664" t="str">
        <f t="shared" ca="1" si="20"/>
        <v>Away</v>
      </c>
      <c r="K664" t="str">
        <f ca="1">IF(H664+SIMULATION!$E$16&gt;NEUTRAL!I664,"W","L")</f>
        <v>W</v>
      </c>
      <c r="L664" t="str">
        <f ca="1">IF(I664+SIMULATION!$E$20&gt;NEUTRAL!H664,"W","L")</f>
        <v>L</v>
      </c>
      <c r="M664">
        <f t="shared" ca="1" si="21"/>
        <v>155</v>
      </c>
      <c r="N664" t="str">
        <f ca="1">IF((H664+I664)&gt;SIMULATION!$F$16,"Over","Under")</f>
        <v>Over</v>
      </c>
    </row>
    <row r="665" spans="8:14" x14ac:dyDescent="0.25">
      <c r="H665">
        <f ca="1">ROUND(NORMINV(RAND(),SIMULATION!$G$16,SIMULATION!$C$16),0)</f>
        <v>88</v>
      </c>
      <c r="I665">
        <f ca="1">ROUND(NORMINV(RAND(),SIMULATION!$G$20,SIMULATION!$C$20),0)</f>
        <v>85</v>
      </c>
      <c r="J665" t="str">
        <f t="shared" ca="1" si="20"/>
        <v>Away</v>
      </c>
      <c r="K665" t="str">
        <f ca="1">IF(H665+SIMULATION!$E$16&gt;NEUTRAL!I665,"W","L")</f>
        <v>W</v>
      </c>
      <c r="L665" t="str">
        <f ca="1">IF(I665+SIMULATION!$E$20&gt;NEUTRAL!H665,"W","L")</f>
        <v>L</v>
      </c>
      <c r="M665">
        <f t="shared" ca="1" si="21"/>
        <v>173</v>
      </c>
      <c r="N665" t="str">
        <f ca="1">IF((H665+I665)&gt;SIMULATION!$F$16,"Over","Under")</f>
        <v>Over</v>
      </c>
    </row>
    <row r="666" spans="8:14" x14ac:dyDescent="0.25">
      <c r="H666">
        <f ca="1">ROUND(NORMINV(RAND(),SIMULATION!$G$16,SIMULATION!$C$16),0)</f>
        <v>81</v>
      </c>
      <c r="I666">
        <f ca="1">ROUND(NORMINV(RAND(),SIMULATION!$G$20,SIMULATION!$C$20),0)</f>
        <v>79</v>
      </c>
      <c r="J666" t="str">
        <f t="shared" ca="1" si="20"/>
        <v>Away</v>
      </c>
      <c r="K666" t="str">
        <f ca="1">IF(H666+SIMULATION!$E$16&gt;NEUTRAL!I666,"W","L")</f>
        <v>W</v>
      </c>
      <c r="L666" t="str">
        <f ca="1">IF(I666+SIMULATION!$E$20&gt;NEUTRAL!H666,"W","L")</f>
        <v>L</v>
      </c>
      <c r="M666">
        <f t="shared" ca="1" si="21"/>
        <v>160</v>
      </c>
      <c r="N666" t="str">
        <f ca="1">IF((H666+I666)&gt;SIMULATION!$F$16,"Over","Under")</f>
        <v>Over</v>
      </c>
    </row>
    <row r="667" spans="8:14" x14ac:dyDescent="0.25">
      <c r="H667">
        <f ca="1">ROUND(NORMINV(RAND(),SIMULATION!$G$16,SIMULATION!$C$16),0)</f>
        <v>72</v>
      </c>
      <c r="I667">
        <f ca="1">ROUND(NORMINV(RAND(),SIMULATION!$G$20,SIMULATION!$C$20),0)</f>
        <v>51</v>
      </c>
      <c r="J667" t="str">
        <f t="shared" ref="J667:J730" ca="1" si="22">IF(H667=I667,"OT",IF(H667&gt;I667,"Away","Home"))</f>
        <v>Away</v>
      </c>
      <c r="K667" t="str">
        <f ca="1">IF(H667+SIMULATION!$E$16&gt;NEUTRAL!I667,"W","L")</f>
        <v>W</v>
      </c>
      <c r="L667" t="str">
        <f ca="1">IF(I667+SIMULATION!$E$20&gt;NEUTRAL!H667,"W","L")</f>
        <v>L</v>
      </c>
      <c r="M667">
        <f t="shared" ref="M667:M730" ca="1" si="23">H667+I667</f>
        <v>123</v>
      </c>
      <c r="N667" t="str">
        <f ca="1">IF((H667+I667)&gt;SIMULATION!$F$16,"Over","Under")</f>
        <v>Under</v>
      </c>
    </row>
    <row r="668" spans="8:14" x14ac:dyDescent="0.25">
      <c r="H668">
        <f ca="1">ROUND(NORMINV(RAND(),SIMULATION!$G$16,SIMULATION!$C$16),0)</f>
        <v>96</v>
      </c>
      <c r="I668">
        <f ca="1">ROUND(NORMINV(RAND(),SIMULATION!$G$20,SIMULATION!$C$20),0)</f>
        <v>80</v>
      </c>
      <c r="J668" t="str">
        <f t="shared" ca="1" si="22"/>
        <v>Away</v>
      </c>
      <c r="K668" t="str">
        <f ca="1">IF(H668+SIMULATION!$E$16&gt;NEUTRAL!I668,"W","L")</f>
        <v>W</v>
      </c>
      <c r="L668" t="str">
        <f ca="1">IF(I668+SIMULATION!$E$20&gt;NEUTRAL!H668,"W","L")</f>
        <v>L</v>
      </c>
      <c r="M668">
        <f t="shared" ca="1" si="23"/>
        <v>176</v>
      </c>
      <c r="N668" t="str">
        <f ca="1">IF((H668+I668)&gt;SIMULATION!$F$16,"Over","Under")</f>
        <v>Over</v>
      </c>
    </row>
    <row r="669" spans="8:14" x14ac:dyDescent="0.25">
      <c r="H669">
        <f ca="1">ROUND(NORMINV(RAND(),SIMULATION!$G$16,SIMULATION!$C$16),0)</f>
        <v>54</v>
      </c>
      <c r="I669">
        <f ca="1">ROUND(NORMINV(RAND(),SIMULATION!$G$20,SIMULATION!$C$20),0)</f>
        <v>79</v>
      </c>
      <c r="J669" t="str">
        <f t="shared" ca="1" si="22"/>
        <v>Home</v>
      </c>
      <c r="K669" t="str">
        <f ca="1">IF(H669+SIMULATION!$E$16&gt;NEUTRAL!I669,"W","L")</f>
        <v>L</v>
      </c>
      <c r="L669" t="str">
        <f ca="1">IF(I669+SIMULATION!$E$20&gt;NEUTRAL!H669,"W","L")</f>
        <v>W</v>
      </c>
      <c r="M669">
        <f t="shared" ca="1" si="23"/>
        <v>133</v>
      </c>
      <c r="N669" t="str">
        <f ca="1">IF((H669+I669)&gt;SIMULATION!$F$16,"Over","Under")</f>
        <v>Under</v>
      </c>
    </row>
    <row r="670" spans="8:14" x14ac:dyDescent="0.25">
      <c r="H670">
        <f ca="1">ROUND(NORMINV(RAND(),SIMULATION!$G$16,SIMULATION!$C$16),0)</f>
        <v>100</v>
      </c>
      <c r="I670">
        <f ca="1">ROUND(NORMINV(RAND(),SIMULATION!$G$20,SIMULATION!$C$20),0)</f>
        <v>90</v>
      </c>
      <c r="J670" t="str">
        <f t="shared" ca="1" si="22"/>
        <v>Away</v>
      </c>
      <c r="K670" t="str">
        <f ca="1">IF(H670+SIMULATION!$E$16&gt;NEUTRAL!I670,"W","L")</f>
        <v>W</v>
      </c>
      <c r="L670" t="str">
        <f ca="1">IF(I670+SIMULATION!$E$20&gt;NEUTRAL!H670,"W","L")</f>
        <v>L</v>
      </c>
      <c r="M670">
        <f t="shared" ca="1" si="23"/>
        <v>190</v>
      </c>
      <c r="N670" t="str">
        <f ca="1">IF((H670+I670)&gt;SIMULATION!$F$16,"Over","Under")</f>
        <v>Over</v>
      </c>
    </row>
    <row r="671" spans="8:14" x14ac:dyDescent="0.25">
      <c r="H671">
        <f ca="1">ROUND(NORMINV(RAND(),SIMULATION!$G$16,SIMULATION!$C$16),0)</f>
        <v>59</v>
      </c>
      <c r="I671">
        <f ca="1">ROUND(NORMINV(RAND(),SIMULATION!$G$20,SIMULATION!$C$20),0)</f>
        <v>77</v>
      </c>
      <c r="J671" t="str">
        <f t="shared" ca="1" si="22"/>
        <v>Home</v>
      </c>
      <c r="K671" t="str">
        <f ca="1">IF(H671+SIMULATION!$E$16&gt;NEUTRAL!I671,"W","L")</f>
        <v>L</v>
      </c>
      <c r="L671" t="str">
        <f ca="1">IF(I671+SIMULATION!$E$20&gt;NEUTRAL!H671,"W","L")</f>
        <v>W</v>
      </c>
      <c r="M671">
        <f t="shared" ca="1" si="23"/>
        <v>136</v>
      </c>
      <c r="N671" t="str">
        <f ca="1">IF((H671+I671)&gt;SIMULATION!$F$16,"Over","Under")</f>
        <v>Under</v>
      </c>
    </row>
    <row r="672" spans="8:14" x14ac:dyDescent="0.25">
      <c r="H672">
        <f ca="1">ROUND(NORMINV(RAND(),SIMULATION!$G$16,SIMULATION!$C$16),0)</f>
        <v>82</v>
      </c>
      <c r="I672">
        <f ca="1">ROUND(NORMINV(RAND(),SIMULATION!$G$20,SIMULATION!$C$20),0)</f>
        <v>67</v>
      </c>
      <c r="J672" t="str">
        <f t="shared" ca="1" si="22"/>
        <v>Away</v>
      </c>
      <c r="K672" t="str">
        <f ca="1">IF(H672+SIMULATION!$E$16&gt;NEUTRAL!I672,"W","L")</f>
        <v>W</v>
      </c>
      <c r="L672" t="str">
        <f ca="1">IF(I672+SIMULATION!$E$20&gt;NEUTRAL!H672,"W","L")</f>
        <v>L</v>
      </c>
      <c r="M672">
        <f t="shared" ca="1" si="23"/>
        <v>149</v>
      </c>
      <c r="N672" t="str">
        <f ca="1">IF((H672+I672)&gt;SIMULATION!$F$16,"Over","Under")</f>
        <v>Under</v>
      </c>
    </row>
    <row r="673" spans="8:14" x14ac:dyDescent="0.25">
      <c r="H673">
        <f ca="1">ROUND(NORMINV(RAND(),SIMULATION!$G$16,SIMULATION!$C$16),0)</f>
        <v>65</v>
      </c>
      <c r="I673">
        <f ca="1">ROUND(NORMINV(RAND(),SIMULATION!$G$20,SIMULATION!$C$20),0)</f>
        <v>66</v>
      </c>
      <c r="J673" t="str">
        <f t="shared" ca="1" si="22"/>
        <v>Home</v>
      </c>
      <c r="K673" t="str">
        <f ca="1">IF(H673+SIMULATION!$E$16&gt;NEUTRAL!I673,"W","L")</f>
        <v>W</v>
      </c>
      <c r="L673" t="str">
        <f ca="1">IF(I673+SIMULATION!$E$20&gt;NEUTRAL!H673,"W","L")</f>
        <v>L</v>
      </c>
      <c r="M673">
        <f t="shared" ca="1" si="23"/>
        <v>131</v>
      </c>
      <c r="N673" t="str">
        <f ca="1">IF((H673+I673)&gt;SIMULATION!$F$16,"Over","Under")</f>
        <v>Under</v>
      </c>
    </row>
    <row r="674" spans="8:14" x14ac:dyDescent="0.25">
      <c r="H674">
        <f ca="1">ROUND(NORMINV(RAND(),SIMULATION!$G$16,SIMULATION!$C$16),0)</f>
        <v>64</v>
      </c>
      <c r="I674">
        <f ca="1">ROUND(NORMINV(RAND(),SIMULATION!$G$20,SIMULATION!$C$20),0)</f>
        <v>76</v>
      </c>
      <c r="J674" t="str">
        <f t="shared" ca="1" si="22"/>
        <v>Home</v>
      </c>
      <c r="K674" t="str">
        <f ca="1">IF(H674+SIMULATION!$E$16&gt;NEUTRAL!I674,"W","L")</f>
        <v>L</v>
      </c>
      <c r="L674" t="str">
        <f ca="1">IF(I674+SIMULATION!$E$20&gt;NEUTRAL!H674,"W","L")</f>
        <v>W</v>
      </c>
      <c r="M674">
        <f t="shared" ca="1" si="23"/>
        <v>140</v>
      </c>
      <c r="N674" t="str">
        <f ca="1">IF((H674+I674)&gt;SIMULATION!$F$16,"Over","Under")</f>
        <v>Under</v>
      </c>
    </row>
    <row r="675" spans="8:14" x14ac:dyDescent="0.25">
      <c r="H675">
        <f ca="1">ROUND(NORMINV(RAND(),SIMULATION!$G$16,SIMULATION!$C$16),0)</f>
        <v>77</v>
      </c>
      <c r="I675">
        <f ca="1">ROUND(NORMINV(RAND(),SIMULATION!$G$20,SIMULATION!$C$20),0)</f>
        <v>68</v>
      </c>
      <c r="J675" t="str">
        <f t="shared" ca="1" si="22"/>
        <v>Away</v>
      </c>
      <c r="K675" t="str">
        <f ca="1">IF(H675+SIMULATION!$E$16&gt;NEUTRAL!I675,"W","L")</f>
        <v>W</v>
      </c>
      <c r="L675" t="str">
        <f ca="1">IF(I675+SIMULATION!$E$20&gt;NEUTRAL!H675,"W","L")</f>
        <v>L</v>
      </c>
      <c r="M675">
        <f t="shared" ca="1" si="23"/>
        <v>145</v>
      </c>
      <c r="N675" t="str">
        <f ca="1">IF((H675+I675)&gt;SIMULATION!$F$16,"Over","Under")</f>
        <v>Under</v>
      </c>
    </row>
    <row r="676" spans="8:14" x14ac:dyDescent="0.25">
      <c r="H676">
        <f ca="1">ROUND(NORMINV(RAND(),SIMULATION!$G$16,SIMULATION!$C$16),0)</f>
        <v>85</v>
      </c>
      <c r="I676">
        <f ca="1">ROUND(NORMINV(RAND(),SIMULATION!$G$20,SIMULATION!$C$20),0)</f>
        <v>63</v>
      </c>
      <c r="J676" t="str">
        <f t="shared" ca="1" si="22"/>
        <v>Away</v>
      </c>
      <c r="K676" t="str">
        <f ca="1">IF(H676+SIMULATION!$E$16&gt;NEUTRAL!I676,"W","L")</f>
        <v>W</v>
      </c>
      <c r="L676" t="str">
        <f ca="1">IF(I676+SIMULATION!$E$20&gt;NEUTRAL!H676,"W","L")</f>
        <v>L</v>
      </c>
      <c r="M676">
        <f t="shared" ca="1" si="23"/>
        <v>148</v>
      </c>
      <c r="N676" t="str">
        <f ca="1">IF((H676+I676)&gt;SIMULATION!$F$16,"Over","Under")</f>
        <v>Under</v>
      </c>
    </row>
    <row r="677" spans="8:14" x14ac:dyDescent="0.25">
      <c r="H677">
        <f ca="1">ROUND(NORMINV(RAND(),SIMULATION!$G$16,SIMULATION!$C$16),0)</f>
        <v>81</v>
      </c>
      <c r="I677">
        <f ca="1">ROUND(NORMINV(RAND(),SIMULATION!$G$20,SIMULATION!$C$20),0)</f>
        <v>55</v>
      </c>
      <c r="J677" t="str">
        <f t="shared" ca="1" si="22"/>
        <v>Away</v>
      </c>
      <c r="K677" t="str">
        <f ca="1">IF(H677+SIMULATION!$E$16&gt;NEUTRAL!I677,"W","L")</f>
        <v>W</v>
      </c>
      <c r="L677" t="str">
        <f ca="1">IF(I677+SIMULATION!$E$20&gt;NEUTRAL!H677,"W","L")</f>
        <v>L</v>
      </c>
      <c r="M677">
        <f t="shared" ca="1" si="23"/>
        <v>136</v>
      </c>
      <c r="N677" t="str">
        <f ca="1">IF((H677+I677)&gt;SIMULATION!$F$16,"Over","Under")</f>
        <v>Under</v>
      </c>
    </row>
    <row r="678" spans="8:14" x14ac:dyDescent="0.25">
      <c r="H678">
        <f ca="1">ROUND(NORMINV(RAND(),SIMULATION!$G$16,SIMULATION!$C$16),0)</f>
        <v>70</v>
      </c>
      <c r="I678">
        <f ca="1">ROUND(NORMINV(RAND(),SIMULATION!$G$20,SIMULATION!$C$20),0)</f>
        <v>71</v>
      </c>
      <c r="J678" t="str">
        <f t="shared" ca="1" si="22"/>
        <v>Home</v>
      </c>
      <c r="K678" t="str">
        <f ca="1">IF(H678+SIMULATION!$E$16&gt;NEUTRAL!I678,"W","L")</f>
        <v>W</v>
      </c>
      <c r="L678" t="str">
        <f ca="1">IF(I678+SIMULATION!$E$20&gt;NEUTRAL!H678,"W","L")</f>
        <v>L</v>
      </c>
      <c r="M678">
        <f t="shared" ca="1" si="23"/>
        <v>141</v>
      </c>
      <c r="N678" t="str">
        <f ca="1">IF((H678+I678)&gt;SIMULATION!$F$16,"Over","Under")</f>
        <v>Under</v>
      </c>
    </row>
    <row r="679" spans="8:14" x14ac:dyDescent="0.25">
      <c r="H679">
        <f ca="1">ROUND(NORMINV(RAND(),SIMULATION!$G$16,SIMULATION!$C$16),0)</f>
        <v>80</v>
      </c>
      <c r="I679">
        <f ca="1">ROUND(NORMINV(RAND(),SIMULATION!$G$20,SIMULATION!$C$20),0)</f>
        <v>74</v>
      </c>
      <c r="J679" t="str">
        <f t="shared" ca="1" si="22"/>
        <v>Away</v>
      </c>
      <c r="K679" t="str">
        <f ca="1">IF(H679+SIMULATION!$E$16&gt;NEUTRAL!I679,"W","L")</f>
        <v>W</v>
      </c>
      <c r="L679" t="str">
        <f ca="1">IF(I679+SIMULATION!$E$20&gt;NEUTRAL!H679,"W","L")</f>
        <v>L</v>
      </c>
      <c r="M679">
        <f t="shared" ca="1" si="23"/>
        <v>154</v>
      </c>
      <c r="N679" t="str">
        <f ca="1">IF((H679+I679)&gt;SIMULATION!$F$16,"Over","Under")</f>
        <v>Over</v>
      </c>
    </row>
    <row r="680" spans="8:14" x14ac:dyDescent="0.25">
      <c r="H680">
        <f ca="1">ROUND(NORMINV(RAND(),SIMULATION!$G$16,SIMULATION!$C$16),0)</f>
        <v>61</v>
      </c>
      <c r="I680">
        <f ca="1">ROUND(NORMINV(RAND(),SIMULATION!$G$20,SIMULATION!$C$20),0)</f>
        <v>68</v>
      </c>
      <c r="J680" t="str">
        <f t="shared" ca="1" si="22"/>
        <v>Home</v>
      </c>
      <c r="K680" t="str">
        <f ca="1">IF(H680+SIMULATION!$E$16&gt;NEUTRAL!I680,"W","L")</f>
        <v>L</v>
      </c>
      <c r="L680" t="str">
        <f ca="1">IF(I680+SIMULATION!$E$20&gt;NEUTRAL!H680,"W","L")</f>
        <v>W</v>
      </c>
      <c r="M680">
        <f t="shared" ca="1" si="23"/>
        <v>129</v>
      </c>
      <c r="N680" t="str">
        <f ca="1">IF((H680+I680)&gt;SIMULATION!$F$16,"Over","Under")</f>
        <v>Under</v>
      </c>
    </row>
    <row r="681" spans="8:14" x14ac:dyDescent="0.25">
      <c r="H681">
        <f ca="1">ROUND(NORMINV(RAND(),SIMULATION!$G$16,SIMULATION!$C$16),0)</f>
        <v>52</v>
      </c>
      <c r="I681">
        <f ca="1">ROUND(NORMINV(RAND(),SIMULATION!$G$20,SIMULATION!$C$20),0)</f>
        <v>87</v>
      </c>
      <c r="J681" t="str">
        <f t="shared" ca="1" si="22"/>
        <v>Home</v>
      </c>
      <c r="K681" t="str">
        <f ca="1">IF(H681+SIMULATION!$E$16&gt;NEUTRAL!I681,"W","L")</f>
        <v>L</v>
      </c>
      <c r="L681" t="str">
        <f ca="1">IF(I681+SIMULATION!$E$20&gt;NEUTRAL!H681,"W","L")</f>
        <v>W</v>
      </c>
      <c r="M681">
        <f t="shared" ca="1" si="23"/>
        <v>139</v>
      </c>
      <c r="N681" t="str">
        <f ca="1">IF((H681+I681)&gt;SIMULATION!$F$16,"Over","Under")</f>
        <v>Under</v>
      </c>
    </row>
    <row r="682" spans="8:14" x14ac:dyDescent="0.25">
      <c r="H682">
        <f ca="1">ROUND(NORMINV(RAND(),SIMULATION!$G$16,SIMULATION!$C$16),0)</f>
        <v>69</v>
      </c>
      <c r="I682">
        <f ca="1">ROUND(NORMINV(RAND(),SIMULATION!$G$20,SIMULATION!$C$20),0)</f>
        <v>72</v>
      </c>
      <c r="J682" t="str">
        <f t="shared" ca="1" si="22"/>
        <v>Home</v>
      </c>
      <c r="K682" t="str">
        <f ca="1">IF(H682+SIMULATION!$E$16&gt;NEUTRAL!I682,"W","L")</f>
        <v>W</v>
      </c>
      <c r="L682" t="str">
        <f ca="1">IF(I682+SIMULATION!$E$20&gt;NEUTRAL!H682,"W","L")</f>
        <v>L</v>
      </c>
      <c r="M682">
        <f t="shared" ca="1" si="23"/>
        <v>141</v>
      </c>
      <c r="N682" t="str">
        <f ca="1">IF((H682+I682)&gt;SIMULATION!$F$16,"Over","Under")</f>
        <v>Under</v>
      </c>
    </row>
    <row r="683" spans="8:14" x14ac:dyDescent="0.25">
      <c r="H683">
        <f ca="1">ROUND(NORMINV(RAND(),SIMULATION!$G$16,SIMULATION!$C$16),0)</f>
        <v>72</v>
      </c>
      <c r="I683">
        <f ca="1">ROUND(NORMINV(RAND(),SIMULATION!$G$20,SIMULATION!$C$20),0)</f>
        <v>77</v>
      </c>
      <c r="J683" t="str">
        <f t="shared" ca="1" si="22"/>
        <v>Home</v>
      </c>
      <c r="K683" t="str">
        <f ca="1">IF(H683+SIMULATION!$E$16&gt;NEUTRAL!I683,"W","L")</f>
        <v>L</v>
      </c>
      <c r="L683" t="str">
        <f ca="1">IF(I683+SIMULATION!$E$20&gt;NEUTRAL!H683,"W","L")</f>
        <v>W</v>
      </c>
      <c r="M683">
        <f t="shared" ca="1" si="23"/>
        <v>149</v>
      </c>
      <c r="N683" t="str">
        <f ca="1">IF((H683+I683)&gt;SIMULATION!$F$16,"Over","Under")</f>
        <v>Under</v>
      </c>
    </row>
    <row r="684" spans="8:14" x14ac:dyDescent="0.25">
      <c r="H684">
        <f ca="1">ROUND(NORMINV(RAND(),SIMULATION!$G$16,SIMULATION!$C$16),0)</f>
        <v>86</v>
      </c>
      <c r="I684">
        <f ca="1">ROUND(NORMINV(RAND(),SIMULATION!$G$20,SIMULATION!$C$20),0)</f>
        <v>77</v>
      </c>
      <c r="J684" t="str">
        <f t="shared" ca="1" si="22"/>
        <v>Away</v>
      </c>
      <c r="K684" t="str">
        <f ca="1">IF(H684+SIMULATION!$E$16&gt;NEUTRAL!I684,"W","L")</f>
        <v>W</v>
      </c>
      <c r="L684" t="str">
        <f ca="1">IF(I684+SIMULATION!$E$20&gt;NEUTRAL!H684,"W","L")</f>
        <v>L</v>
      </c>
      <c r="M684">
        <f t="shared" ca="1" si="23"/>
        <v>163</v>
      </c>
      <c r="N684" t="str">
        <f ca="1">IF((H684+I684)&gt;SIMULATION!$F$16,"Over","Under")</f>
        <v>Over</v>
      </c>
    </row>
    <row r="685" spans="8:14" x14ac:dyDescent="0.25">
      <c r="H685">
        <f ca="1">ROUND(NORMINV(RAND(),SIMULATION!$G$16,SIMULATION!$C$16),0)</f>
        <v>81</v>
      </c>
      <c r="I685">
        <f ca="1">ROUND(NORMINV(RAND(),SIMULATION!$G$20,SIMULATION!$C$20),0)</f>
        <v>104</v>
      </c>
      <c r="J685" t="str">
        <f t="shared" ca="1" si="22"/>
        <v>Home</v>
      </c>
      <c r="K685" t="str">
        <f ca="1">IF(H685+SIMULATION!$E$16&gt;NEUTRAL!I685,"W","L")</f>
        <v>L</v>
      </c>
      <c r="L685" t="str">
        <f ca="1">IF(I685+SIMULATION!$E$20&gt;NEUTRAL!H685,"W","L")</f>
        <v>W</v>
      </c>
      <c r="M685">
        <f t="shared" ca="1" si="23"/>
        <v>185</v>
      </c>
      <c r="N685" t="str">
        <f ca="1">IF((H685+I685)&gt;SIMULATION!$F$16,"Over","Under")</f>
        <v>Over</v>
      </c>
    </row>
    <row r="686" spans="8:14" x14ac:dyDescent="0.25">
      <c r="H686">
        <f ca="1">ROUND(NORMINV(RAND(),SIMULATION!$G$16,SIMULATION!$C$16),0)</f>
        <v>87</v>
      </c>
      <c r="I686">
        <f ca="1">ROUND(NORMINV(RAND(),SIMULATION!$G$20,SIMULATION!$C$20),0)</f>
        <v>67</v>
      </c>
      <c r="J686" t="str">
        <f t="shared" ca="1" si="22"/>
        <v>Away</v>
      </c>
      <c r="K686" t="str">
        <f ca="1">IF(H686+SIMULATION!$E$16&gt;NEUTRAL!I686,"W","L")</f>
        <v>W</v>
      </c>
      <c r="L686" t="str">
        <f ca="1">IF(I686+SIMULATION!$E$20&gt;NEUTRAL!H686,"W","L")</f>
        <v>L</v>
      </c>
      <c r="M686">
        <f t="shared" ca="1" si="23"/>
        <v>154</v>
      </c>
      <c r="N686" t="str">
        <f ca="1">IF((H686+I686)&gt;SIMULATION!$F$16,"Over","Under")</f>
        <v>Over</v>
      </c>
    </row>
    <row r="687" spans="8:14" x14ac:dyDescent="0.25">
      <c r="H687">
        <f ca="1">ROUND(NORMINV(RAND(),SIMULATION!$G$16,SIMULATION!$C$16),0)</f>
        <v>61</v>
      </c>
      <c r="I687">
        <f ca="1">ROUND(NORMINV(RAND(),SIMULATION!$G$20,SIMULATION!$C$20),0)</f>
        <v>74</v>
      </c>
      <c r="J687" t="str">
        <f t="shared" ca="1" si="22"/>
        <v>Home</v>
      </c>
      <c r="K687" t="str">
        <f ca="1">IF(H687+SIMULATION!$E$16&gt;NEUTRAL!I687,"W","L")</f>
        <v>L</v>
      </c>
      <c r="L687" t="str">
        <f ca="1">IF(I687+SIMULATION!$E$20&gt;NEUTRAL!H687,"W","L")</f>
        <v>W</v>
      </c>
      <c r="M687">
        <f t="shared" ca="1" si="23"/>
        <v>135</v>
      </c>
      <c r="N687" t="str">
        <f ca="1">IF((H687+I687)&gt;SIMULATION!$F$16,"Over","Under")</f>
        <v>Under</v>
      </c>
    </row>
    <row r="688" spans="8:14" x14ac:dyDescent="0.25">
      <c r="H688">
        <f ca="1">ROUND(NORMINV(RAND(),SIMULATION!$G$16,SIMULATION!$C$16),0)</f>
        <v>74</v>
      </c>
      <c r="I688">
        <f ca="1">ROUND(NORMINV(RAND(),SIMULATION!$G$20,SIMULATION!$C$20),0)</f>
        <v>94</v>
      </c>
      <c r="J688" t="str">
        <f t="shared" ca="1" si="22"/>
        <v>Home</v>
      </c>
      <c r="K688" t="str">
        <f ca="1">IF(H688+SIMULATION!$E$16&gt;NEUTRAL!I688,"W","L")</f>
        <v>L</v>
      </c>
      <c r="L688" t="str">
        <f ca="1">IF(I688+SIMULATION!$E$20&gt;NEUTRAL!H688,"W","L")</f>
        <v>W</v>
      </c>
      <c r="M688">
        <f t="shared" ca="1" si="23"/>
        <v>168</v>
      </c>
      <c r="N688" t="str">
        <f ca="1">IF((H688+I688)&gt;SIMULATION!$F$16,"Over","Under")</f>
        <v>Over</v>
      </c>
    </row>
    <row r="689" spans="8:14" x14ac:dyDescent="0.25">
      <c r="H689">
        <f ca="1">ROUND(NORMINV(RAND(),SIMULATION!$G$16,SIMULATION!$C$16),0)</f>
        <v>97</v>
      </c>
      <c r="I689">
        <f ca="1">ROUND(NORMINV(RAND(),SIMULATION!$G$20,SIMULATION!$C$20),0)</f>
        <v>83</v>
      </c>
      <c r="J689" t="str">
        <f t="shared" ca="1" si="22"/>
        <v>Away</v>
      </c>
      <c r="K689" t="str">
        <f ca="1">IF(H689+SIMULATION!$E$16&gt;NEUTRAL!I689,"W","L")</f>
        <v>W</v>
      </c>
      <c r="L689" t="str">
        <f ca="1">IF(I689+SIMULATION!$E$20&gt;NEUTRAL!H689,"W","L")</f>
        <v>L</v>
      </c>
      <c r="M689">
        <f t="shared" ca="1" si="23"/>
        <v>180</v>
      </c>
      <c r="N689" t="str">
        <f ca="1">IF((H689+I689)&gt;SIMULATION!$F$16,"Over","Under")</f>
        <v>Over</v>
      </c>
    </row>
    <row r="690" spans="8:14" x14ac:dyDescent="0.25">
      <c r="H690">
        <f ca="1">ROUND(NORMINV(RAND(),SIMULATION!$G$16,SIMULATION!$C$16),0)</f>
        <v>53</v>
      </c>
      <c r="I690">
        <f ca="1">ROUND(NORMINV(RAND(),SIMULATION!$G$20,SIMULATION!$C$20),0)</f>
        <v>82</v>
      </c>
      <c r="J690" t="str">
        <f t="shared" ca="1" si="22"/>
        <v>Home</v>
      </c>
      <c r="K690" t="str">
        <f ca="1">IF(H690+SIMULATION!$E$16&gt;NEUTRAL!I690,"W","L")</f>
        <v>L</v>
      </c>
      <c r="L690" t="str">
        <f ca="1">IF(I690+SIMULATION!$E$20&gt;NEUTRAL!H690,"W","L")</f>
        <v>W</v>
      </c>
      <c r="M690">
        <f t="shared" ca="1" si="23"/>
        <v>135</v>
      </c>
      <c r="N690" t="str">
        <f ca="1">IF((H690+I690)&gt;SIMULATION!$F$16,"Over","Under")</f>
        <v>Under</v>
      </c>
    </row>
    <row r="691" spans="8:14" x14ac:dyDescent="0.25">
      <c r="H691">
        <f ca="1">ROUND(NORMINV(RAND(),SIMULATION!$G$16,SIMULATION!$C$16),0)</f>
        <v>79</v>
      </c>
      <c r="I691">
        <f ca="1">ROUND(NORMINV(RAND(),SIMULATION!$G$20,SIMULATION!$C$20),0)</f>
        <v>59</v>
      </c>
      <c r="J691" t="str">
        <f t="shared" ca="1" si="22"/>
        <v>Away</v>
      </c>
      <c r="K691" t="str">
        <f ca="1">IF(H691+SIMULATION!$E$16&gt;NEUTRAL!I691,"W","L")</f>
        <v>W</v>
      </c>
      <c r="L691" t="str">
        <f ca="1">IF(I691+SIMULATION!$E$20&gt;NEUTRAL!H691,"W","L")</f>
        <v>L</v>
      </c>
      <c r="M691">
        <f t="shared" ca="1" si="23"/>
        <v>138</v>
      </c>
      <c r="N691" t="str">
        <f ca="1">IF((H691+I691)&gt;SIMULATION!$F$16,"Over","Under")</f>
        <v>Under</v>
      </c>
    </row>
    <row r="692" spans="8:14" x14ac:dyDescent="0.25">
      <c r="H692">
        <f ca="1">ROUND(NORMINV(RAND(),SIMULATION!$G$16,SIMULATION!$C$16),0)</f>
        <v>86</v>
      </c>
      <c r="I692">
        <f ca="1">ROUND(NORMINV(RAND(),SIMULATION!$G$20,SIMULATION!$C$20),0)</f>
        <v>80</v>
      </c>
      <c r="J692" t="str">
        <f t="shared" ca="1" si="22"/>
        <v>Away</v>
      </c>
      <c r="K692" t="str">
        <f ca="1">IF(H692+SIMULATION!$E$16&gt;NEUTRAL!I692,"W","L")</f>
        <v>W</v>
      </c>
      <c r="L692" t="str">
        <f ca="1">IF(I692+SIMULATION!$E$20&gt;NEUTRAL!H692,"W","L")</f>
        <v>L</v>
      </c>
      <c r="M692">
        <f t="shared" ca="1" si="23"/>
        <v>166</v>
      </c>
      <c r="N692" t="str">
        <f ca="1">IF((H692+I692)&gt;SIMULATION!$F$16,"Over","Under")</f>
        <v>Over</v>
      </c>
    </row>
    <row r="693" spans="8:14" x14ac:dyDescent="0.25">
      <c r="H693">
        <f ca="1">ROUND(NORMINV(RAND(),SIMULATION!$G$16,SIMULATION!$C$16),0)</f>
        <v>75</v>
      </c>
      <c r="I693">
        <f ca="1">ROUND(NORMINV(RAND(),SIMULATION!$G$20,SIMULATION!$C$20),0)</f>
        <v>73</v>
      </c>
      <c r="J693" t="str">
        <f t="shared" ca="1" si="22"/>
        <v>Away</v>
      </c>
      <c r="K693" t="str">
        <f ca="1">IF(H693+SIMULATION!$E$16&gt;NEUTRAL!I693,"W","L")</f>
        <v>W</v>
      </c>
      <c r="L693" t="str">
        <f ca="1">IF(I693+SIMULATION!$E$20&gt;NEUTRAL!H693,"W","L")</f>
        <v>L</v>
      </c>
      <c r="M693">
        <f t="shared" ca="1" si="23"/>
        <v>148</v>
      </c>
      <c r="N693" t="str">
        <f ca="1">IF((H693+I693)&gt;SIMULATION!$F$16,"Over","Under")</f>
        <v>Under</v>
      </c>
    </row>
    <row r="694" spans="8:14" x14ac:dyDescent="0.25">
      <c r="H694">
        <f ca="1">ROUND(NORMINV(RAND(),SIMULATION!$G$16,SIMULATION!$C$16),0)</f>
        <v>62</v>
      </c>
      <c r="I694">
        <f ca="1">ROUND(NORMINV(RAND(),SIMULATION!$G$20,SIMULATION!$C$20),0)</f>
        <v>80</v>
      </c>
      <c r="J694" t="str">
        <f t="shared" ca="1" si="22"/>
        <v>Home</v>
      </c>
      <c r="K694" t="str">
        <f ca="1">IF(H694+SIMULATION!$E$16&gt;NEUTRAL!I694,"W","L")</f>
        <v>L</v>
      </c>
      <c r="L694" t="str">
        <f ca="1">IF(I694+SIMULATION!$E$20&gt;NEUTRAL!H694,"W","L")</f>
        <v>W</v>
      </c>
      <c r="M694">
        <f t="shared" ca="1" si="23"/>
        <v>142</v>
      </c>
      <c r="N694" t="str">
        <f ca="1">IF((H694+I694)&gt;SIMULATION!$F$16,"Over","Under")</f>
        <v>Under</v>
      </c>
    </row>
    <row r="695" spans="8:14" x14ac:dyDescent="0.25">
      <c r="H695">
        <f ca="1">ROUND(NORMINV(RAND(),SIMULATION!$G$16,SIMULATION!$C$16),0)</f>
        <v>95</v>
      </c>
      <c r="I695">
        <f ca="1">ROUND(NORMINV(RAND(),SIMULATION!$G$20,SIMULATION!$C$20),0)</f>
        <v>75</v>
      </c>
      <c r="J695" t="str">
        <f t="shared" ca="1" si="22"/>
        <v>Away</v>
      </c>
      <c r="K695" t="str">
        <f ca="1">IF(H695+SIMULATION!$E$16&gt;NEUTRAL!I695,"W","L")</f>
        <v>W</v>
      </c>
      <c r="L695" t="str">
        <f ca="1">IF(I695+SIMULATION!$E$20&gt;NEUTRAL!H695,"W","L")</f>
        <v>L</v>
      </c>
      <c r="M695">
        <f t="shared" ca="1" si="23"/>
        <v>170</v>
      </c>
      <c r="N695" t="str">
        <f ca="1">IF((H695+I695)&gt;SIMULATION!$F$16,"Over","Under")</f>
        <v>Over</v>
      </c>
    </row>
    <row r="696" spans="8:14" x14ac:dyDescent="0.25">
      <c r="H696">
        <f ca="1">ROUND(NORMINV(RAND(),SIMULATION!$G$16,SIMULATION!$C$16),0)</f>
        <v>85</v>
      </c>
      <c r="I696">
        <f ca="1">ROUND(NORMINV(RAND(),SIMULATION!$G$20,SIMULATION!$C$20),0)</f>
        <v>88</v>
      </c>
      <c r="J696" t="str">
        <f t="shared" ca="1" si="22"/>
        <v>Home</v>
      </c>
      <c r="K696" t="str">
        <f ca="1">IF(H696+SIMULATION!$E$16&gt;NEUTRAL!I696,"W","L")</f>
        <v>W</v>
      </c>
      <c r="L696" t="str">
        <f ca="1">IF(I696+SIMULATION!$E$20&gt;NEUTRAL!H696,"W","L")</f>
        <v>L</v>
      </c>
      <c r="M696">
        <f t="shared" ca="1" si="23"/>
        <v>173</v>
      </c>
      <c r="N696" t="str">
        <f ca="1">IF((H696+I696)&gt;SIMULATION!$F$16,"Over","Under")</f>
        <v>Over</v>
      </c>
    </row>
    <row r="697" spans="8:14" x14ac:dyDescent="0.25">
      <c r="H697">
        <f ca="1">ROUND(NORMINV(RAND(),SIMULATION!$G$16,SIMULATION!$C$16),0)</f>
        <v>85</v>
      </c>
      <c r="I697">
        <f ca="1">ROUND(NORMINV(RAND(),SIMULATION!$G$20,SIMULATION!$C$20),0)</f>
        <v>51</v>
      </c>
      <c r="J697" t="str">
        <f t="shared" ca="1" si="22"/>
        <v>Away</v>
      </c>
      <c r="K697" t="str">
        <f ca="1">IF(H697+SIMULATION!$E$16&gt;NEUTRAL!I697,"W","L")</f>
        <v>W</v>
      </c>
      <c r="L697" t="str">
        <f ca="1">IF(I697+SIMULATION!$E$20&gt;NEUTRAL!H697,"W","L")</f>
        <v>L</v>
      </c>
      <c r="M697">
        <f t="shared" ca="1" si="23"/>
        <v>136</v>
      </c>
      <c r="N697" t="str">
        <f ca="1">IF((H697+I697)&gt;SIMULATION!$F$16,"Over","Under")</f>
        <v>Under</v>
      </c>
    </row>
    <row r="698" spans="8:14" x14ac:dyDescent="0.25">
      <c r="H698">
        <f ca="1">ROUND(NORMINV(RAND(),SIMULATION!$G$16,SIMULATION!$C$16),0)</f>
        <v>85</v>
      </c>
      <c r="I698">
        <f ca="1">ROUND(NORMINV(RAND(),SIMULATION!$G$20,SIMULATION!$C$20),0)</f>
        <v>84</v>
      </c>
      <c r="J698" t="str">
        <f t="shared" ca="1" si="22"/>
        <v>Away</v>
      </c>
      <c r="K698" t="str">
        <f ca="1">IF(H698+SIMULATION!$E$16&gt;NEUTRAL!I698,"W","L")</f>
        <v>W</v>
      </c>
      <c r="L698" t="str">
        <f ca="1">IF(I698+SIMULATION!$E$20&gt;NEUTRAL!H698,"W","L")</f>
        <v>L</v>
      </c>
      <c r="M698">
        <f t="shared" ca="1" si="23"/>
        <v>169</v>
      </c>
      <c r="N698" t="str">
        <f ca="1">IF((H698+I698)&gt;SIMULATION!$F$16,"Over","Under")</f>
        <v>Over</v>
      </c>
    </row>
    <row r="699" spans="8:14" x14ac:dyDescent="0.25">
      <c r="H699">
        <f ca="1">ROUND(NORMINV(RAND(),SIMULATION!$G$16,SIMULATION!$C$16),0)</f>
        <v>66</v>
      </c>
      <c r="I699">
        <f ca="1">ROUND(NORMINV(RAND(),SIMULATION!$G$20,SIMULATION!$C$20),0)</f>
        <v>79</v>
      </c>
      <c r="J699" t="str">
        <f t="shared" ca="1" si="22"/>
        <v>Home</v>
      </c>
      <c r="K699" t="str">
        <f ca="1">IF(H699+SIMULATION!$E$16&gt;NEUTRAL!I699,"W","L")</f>
        <v>L</v>
      </c>
      <c r="L699" t="str">
        <f ca="1">IF(I699+SIMULATION!$E$20&gt;NEUTRAL!H699,"W","L")</f>
        <v>W</v>
      </c>
      <c r="M699">
        <f t="shared" ca="1" si="23"/>
        <v>145</v>
      </c>
      <c r="N699" t="str">
        <f ca="1">IF((H699+I699)&gt;SIMULATION!$F$16,"Over","Under")</f>
        <v>Under</v>
      </c>
    </row>
    <row r="700" spans="8:14" x14ac:dyDescent="0.25">
      <c r="H700">
        <f ca="1">ROUND(NORMINV(RAND(),SIMULATION!$G$16,SIMULATION!$C$16),0)</f>
        <v>93</v>
      </c>
      <c r="I700">
        <f ca="1">ROUND(NORMINV(RAND(),SIMULATION!$G$20,SIMULATION!$C$20),0)</f>
        <v>88</v>
      </c>
      <c r="J700" t="str">
        <f t="shared" ca="1" si="22"/>
        <v>Away</v>
      </c>
      <c r="K700" t="str">
        <f ca="1">IF(H700+SIMULATION!$E$16&gt;NEUTRAL!I700,"W","L")</f>
        <v>W</v>
      </c>
      <c r="L700" t="str">
        <f ca="1">IF(I700+SIMULATION!$E$20&gt;NEUTRAL!H700,"W","L")</f>
        <v>L</v>
      </c>
      <c r="M700">
        <f t="shared" ca="1" si="23"/>
        <v>181</v>
      </c>
      <c r="N700" t="str">
        <f ca="1">IF((H700+I700)&gt;SIMULATION!$F$16,"Over","Under")</f>
        <v>Over</v>
      </c>
    </row>
    <row r="701" spans="8:14" x14ac:dyDescent="0.25">
      <c r="H701">
        <f ca="1">ROUND(NORMINV(RAND(),SIMULATION!$G$16,SIMULATION!$C$16),0)</f>
        <v>96</v>
      </c>
      <c r="I701">
        <f ca="1">ROUND(NORMINV(RAND(),SIMULATION!$G$20,SIMULATION!$C$20),0)</f>
        <v>95</v>
      </c>
      <c r="J701" t="str">
        <f t="shared" ca="1" si="22"/>
        <v>Away</v>
      </c>
      <c r="K701" t="str">
        <f ca="1">IF(H701+SIMULATION!$E$16&gt;NEUTRAL!I701,"W","L")</f>
        <v>W</v>
      </c>
      <c r="L701" t="str">
        <f ca="1">IF(I701+SIMULATION!$E$20&gt;NEUTRAL!H701,"W","L")</f>
        <v>L</v>
      </c>
      <c r="M701">
        <f t="shared" ca="1" si="23"/>
        <v>191</v>
      </c>
      <c r="N701" t="str">
        <f ca="1">IF((H701+I701)&gt;SIMULATION!$F$16,"Over","Under")</f>
        <v>Over</v>
      </c>
    </row>
    <row r="702" spans="8:14" x14ac:dyDescent="0.25">
      <c r="H702">
        <f ca="1">ROUND(NORMINV(RAND(),SIMULATION!$G$16,SIMULATION!$C$16),0)</f>
        <v>106</v>
      </c>
      <c r="I702">
        <f ca="1">ROUND(NORMINV(RAND(),SIMULATION!$G$20,SIMULATION!$C$20),0)</f>
        <v>82</v>
      </c>
      <c r="J702" t="str">
        <f t="shared" ca="1" si="22"/>
        <v>Away</v>
      </c>
      <c r="K702" t="str">
        <f ca="1">IF(H702+SIMULATION!$E$16&gt;NEUTRAL!I702,"W","L")</f>
        <v>W</v>
      </c>
      <c r="L702" t="str">
        <f ca="1">IF(I702+SIMULATION!$E$20&gt;NEUTRAL!H702,"W","L")</f>
        <v>L</v>
      </c>
      <c r="M702">
        <f t="shared" ca="1" si="23"/>
        <v>188</v>
      </c>
      <c r="N702" t="str">
        <f ca="1">IF((H702+I702)&gt;SIMULATION!$F$16,"Over","Under")</f>
        <v>Over</v>
      </c>
    </row>
    <row r="703" spans="8:14" x14ac:dyDescent="0.25">
      <c r="H703">
        <f ca="1">ROUND(NORMINV(RAND(),SIMULATION!$G$16,SIMULATION!$C$16),0)</f>
        <v>51</v>
      </c>
      <c r="I703">
        <f ca="1">ROUND(NORMINV(RAND(),SIMULATION!$G$20,SIMULATION!$C$20),0)</f>
        <v>72</v>
      </c>
      <c r="J703" t="str">
        <f t="shared" ca="1" si="22"/>
        <v>Home</v>
      </c>
      <c r="K703" t="str">
        <f ca="1">IF(H703+SIMULATION!$E$16&gt;NEUTRAL!I703,"W","L")</f>
        <v>L</v>
      </c>
      <c r="L703" t="str">
        <f ca="1">IF(I703+SIMULATION!$E$20&gt;NEUTRAL!H703,"W","L")</f>
        <v>W</v>
      </c>
      <c r="M703">
        <f t="shared" ca="1" si="23"/>
        <v>123</v>
      </c>
      <c r="N703" t="str">
        <f ca="1">IF((H703+I703)&gt;SIMULATION!$F$16,"Over","Under")</f>
        <v>Under</v>
      </c>
    </row>
    <row r="704" spans="8:14" x14ac:dyDescent="0.25">
      <c r="H704">
        <f ca="1">ROUND(NORMINV(RAND(),SIMULATION!$G$16,SIMULATION!$C$16),0)</f>
        <v>74</v>
      </c>
      <c r="I704">
        <f ca="1">ROUND(NORMINV(RAND(),SIMULATION!$G$20,SIMULATION!$C$20),0)</f>
        <v>92</v>
      </c>
      <c r="J704" t="str">
        <f t="shared" ca="1" si="22"/>
        <v>Home</v>
      </c>
      <c r="K704" t="str">
        <f ca="1">IF(H704+SIMULATION!$E$16&gt;NEUTRAL!I704,"W","L")</f>
        <v>L</v>
      </c>
      <c r="L704" t="str">
        <f ca="1">IF(I704+SIMULATION!$E$20&gt;NEUTRAL!H704,"W","L")</f>
        <v>W</v>
      </c>
      <c r="M704">
        <f t="shared" ca="1" si="23"/>
        <v>166</v>
      </c>
      <c r="N704" t="str">
        <f ca="1">IF((H704+I704)&gt;SIMULATION!$F$16,"Over","Under")</f>
        <v>Over</v>
      </c>
    </row>
    <row r="705" spans="8:14" x14ac:dyDescent="0.25">
      <c r="H705">
        <f ca="1">ROUND(NORMINV(RAND(),SIMULATION!$G$16,SIMULATION!$C$16),0)</f>
        <v>50</v>
      </c>
      <c r="I705">
        <f ca="1">ROUND(NORMINV(RAND(),SIMULATION!$G$20,SIMULATION!$C$20),0)</f>
        <v>64</v>
      </c>
      <c r="J705" t="str">
        <f t="shared" ca="1" si="22"/>
        <v>Home</v>
      </c>
      <c r="K705" t="str">
        <f ca="1">IF(H705+SIMULATION!$E$16&gt;NEUTRAL!I705,"W","L")</f>
        <v>L</v>
      </c>
      <c r="L705" t="str">
        <f ca="1">IF(I705+SIMULATION!$E$20&gt;NEUTRAL!H705,"W","L")</f>
        <v>W</v>
      </c>
      <c r="M705">
        <f t="shared" ca="1" si="23"/>
        <v>114</v>
      </c>
      <c r="N705" t="str">
        <f ca="1">IF((H705+I705)&gt;SIMULATION!$F$16,"Over","Under")</f>
        <v>Under</v>
      </c>
    </row>
    <row r="706" spans="8:14" x14ac:dyDescent="0.25">
      <c r="H706">
        <f ca="1">ROUND(NORMINV(RAND(),SIMULATION!$G$16,SIMULATION!$C$16),0)</f>
        <v>67</v>
      </c>
      <c r="I706">
        <f ca="1">ROUND(NORMINV(RAND(),SIMULATION!$G$20,SIMULATION!$C$20),0)</f>
        <v>75</v>
      </c>
      <c r="J706" t="str">
        <f t="shared" ca="1" si="22"/>
        <v>Home</v>
      </c>
      <c r="K706" t="str">
        <f ca="1">IF(H706+SIMULATION!$E$16&gt;NEUTRAL!I706,"W","L")</f>
        <v>L</v>
      </c>
      <c r="L706" t="str">
        <f ca="1">IF(I706+SIMULATION!$E$20&gt;NEUTRAL!H706,"W","L")</f>
        <v>W</v>
      </c>
      <c r="M706">
        <f t="shared" ca="1" si="23"/>
        <v>142</v>
      </c>
      <c r="N706" t="str">
        <f ca="1">IF((H706+I706)&gt;SIMULATION!$F$16,"Over","Under")</f>
        <v>Under</v>
      </c>
    </row>
    <row r="707" spans="8:14" x14ac:dyDescent="0.25">
      <c r="H707">
        <f ca="1">ROUND(NORMINV(RAND(),SIMULATION!$G$16,SIMULATION!$C$16),0)</f>
        <v>78</v>
      </c>
      <c r="I707">
        <f ca="1">ROUND(NORMINV(RAND(),SIMULATION!$G$20,SIMULATION!$C$20),0)</f>
        <v>62</v>
      </c>
      <c r="J707" t="str">
        <f t="shared" ca="1" si="22"/>
        <v>Away</v>
      </c>
      <c r="K707" t="str">
        <f ca="1">IF(H707+SIMULATION!$E$16&gt;NEUTRAL!I707,"W","L")</f>
        <v>W</v>
      </c>
      <c r="L707" t="str">
        <f ca="1">IF(I707+SIMULATION!$E$20&gt;NEUTRAL!H707,"W","L")</f>
        <v>L</v>
      </c>
      <c r="M707">
        <f t="shared" ca="1" si="23"/>
        <v>140</v>
      </c>
      <c r="N707" t="str">
        <f ca="1">IF((H707+I707)&gt;SIMULATION!$F$16,"Over","Under")</f>
        <v>Under</v>
      </c>
    </row>
    <row r="708" spans="8:14" x14ac:dyDescent="0.25">
      <c r="H708">
        <f ca="1">ROUND(NORMINV(RAND(),SIMULATION!$G$16,SIMULATION!$C$16),0)</f>
        <v>72</v>
      </c>
      <c r="I708">
        <f ca="1">ROUND(NORMINV(RAND(),SIMULATION!$G$20,SIMULATION!$C$20),0)</f>
        <v>82</v>
      </c>
      <c r="J708" t="str">
        <f t="shared" ca="1" si="22"/>
        <v>Home</v>
      </c>
      <c r="K708" t="str">
        <f ca="1">IF(H708+SIMULATION!$E$16&gt;NEUTRAL!I708,"W","L")</f>
        <v>L</v>
      </c>
      <c r="L708" t="str">
        <f ca="1">IF(I708+SIMULATION!$E$20&gt;NEUTRAL!H708,"W","L")</f>
        <v>W</v>
      </c>
      <c r="M708">
        <f t="shared" ca="1" si="23"/>
        <v>154</v>
      </c>
      <c r="N708" t="str">
        <f ca="1">IF((H708+I708)&gt;SIMULATION!$F$16,"Over","Under")</f>
        <v>Over</v>
      </c>
    </row>
    <row r="709" spans="8:14" x14ac:dyDescent="0.25">
      <c r="H709">
        <f ca="1">ROUND(NORMINV(RAND(),SIMULATION!$G$16,SIMULATION!$C$16),0)</f>
        <v>55</v>
      </c>
      <c r="I709">
        <f ca="1">ROUND(NORMINV(RAND(),SIMULATION!$G$20,SIMULATION!$C$20),0)</f>
        <v>73</v>
      </c>
      <c r="J709" t="str">
        <f t="shared" ca="1" si="22"/>
        <v>Home</v>
      </c>
      <c r="K709" t="str">
        <f ca="1">IF(H709+SIMULATION!$E$16&gt;NEUTRAL!I709,"W","L")</f>
        <v>L</v>
      </c>
      <c r="L709" t="str">
        <f ca="1">IF(I709+SIMULATION!$E$20&gt;NEUTRAL!H709,"W","L")</f>
        <v>W</v>
      </c>
      <c r="M709">
        <f t="shared" ca="1" si="23"/>
        <v>128</v>
      </c>
      <c r="N709" t="str">
        <f ca="1">IF((H709+I709)&gt;SIMULATION!$F$16,"Over","Under")</f>
        <v>Under</v>
      </c>
    </row>
    <row r="710" spans="8:14" x14ac:dyDescent="0.25">
      <c r="H710">
        <f ca="1">ROUND(NORMINV(RAND(),SIMULATION!$G$16,SIMULATION!$C$16),0)</f>
        <v>84</v>
      </c>
      <c r="I710">
        <f ca="1">ROUND(NORMINV(RAND(),SIMULATION!$G$20,SIMULATION!$C$20),0)</f>
        <v>67</v>
      </c>
      <c r="J710" t="str">
        <f t="shared" ca="1" si="22"/>
        <v>Away</v>
      </c>
      <c r="K710" t="str">
        <f ca="1">IF(H710+SIMULATION!$E$16&gt;NEUTRAL!I710,"W","L")</f>
        <v>W</v>
      </c>
      <c r="L710" t="str">
        <f ca="1">IF(I710+SIMULATION!$E$20&gt;NEUTRAL!H710,"W","L")</f>
        <v>L</v>
      </c>
      <c r="M710">
        <f t="shared" ca="1" si="23"/>
        <v>151</v>
      </c>
      <c r="N710" t="str">
        <f ca="1">IF((H710+I710)&gt;SIMULATION!$F$16,"Over","Under")</f>
        <v>Under</v>
      </c>
    </row>
    <row r="711" spans="8:14" x14ac:dyDescent="0.25">
      <c r="H711">
        <f ca="1">ROUND(NORMINV(RAND(),SIMULATION!$G$16,SIMULATION!$C$16),0)</f>
        <v>70</v>
      </c>
      <c r="I711">
        <f ca="1">ROUND(NORMINV(RAND(),SIMULATION!$G$20,SIMULATION!$C$20),0)</f>
        <v>70</v>
      </c>
      <c r="J711" t="str">
        <f t="shared" ca="1" si="22"/>
        <v>OT</v>
      </c>
      <c r="K711" t="str">
        <f ca="1">IF(H711+SIMULATION!$E$16&gt;NEUTRAL!I711,"W","L")</f>
        <v>W</v>
      </c>
      <c r="L711" t="str">
        <f ca="1">IF(I711+SIMULATION!$E$20&gt;NEUTRAL!H711,"W","L")</f>
        <v>L</v>
      </c>
      <c r="M711">
        <f t="shared" ca="1" si="23"/>
        <v>140</v>
      </c>
      <c r="N711" t="str">
        <f ca="1">IF((H711+I711)&gt;SIMULATION!$F$16,"Over","Under")</f>
        <v>Under</v>
      </c>
    </row>
    <row r="712" spans="8:14" x14ac:dyDescent="0.25">
      <c r="H712">
        <f ca="1">ROUND(NORMINV(RAND(),SIMULATION!$G$16,SIMULATION!$C$16),0)</f>
        <v>60</v>
      </c>
      <c r="I712">
        <f ca="1">ROUND(NORMINV(RAND(),SIMULATION!$G$20,SIMULATION!$C$20),0)</f>
        <v>73</v>
      </c>
      <c r="J712" t="str">
        <f t="shared" ca="1" si="22"/>
        <v>Home</v>
      </c>
      <c r="K712" t="str">
        <f ca="1">IF(H712+SIMULATION!$E$16&gt;NEUTRAL!I712,"W","L")</f>
        <v>L</v>
      </c>
      <c r="L712" t="str">
        <f ca="1">IF(I712+SIMULATION!$E$20&gt;NEUTRAL!H712,"W","L")</f>
        <v>W</v>
      </c>
      <c r="M712">
        <f t="shared" ca="1" si="23"/>
        <v>133</v>
      </c>
      <c r="N712" t="str">
        <f ca="1">IF((H712+I712)&gt;SIMULATION!$F$16,"Over","Under")</f>
        <v>Under</v>
      </c>
    </row>
    <row r="713" spans="8:14" x14ac:dyDescent="0.25">
      <c r="H713">
        <f ca="1">ROUND(NORMINV(RAND(),SIMULATION!$G$16,SIMULATION!$C$16),0)</f>
        <v>52</v>
      </c>
      <c r="I713">
        <f ca="1">ROUND(NORMINV(RAND(),SIMULATION!$G$20,SIMULATION!$C$20),0)</f>
        <v>88</v>
      </c>
      <c r="J713" t="str">
        <f t="shared" ca="1" si="22"/>
        <v>Home</v>
      </c>
      <c r="K713" t="str">
        <f ca="1">IF(H713+SIMULATION!$E$16&gt;NEUTRAL!I713,"W","L")</f>
        <v>L</v>
      </c>
      <c r="L713" t="str">
        <f ca="1">IF(I713+SIMULATION!$E$20&gt;NEUTRAL!H713,"W","L")</f>
        <v>W</v>
      </c>
      <c r="M713">
        <f t="shared" ca="1" si="23"/>
        <v>140</v>
      </c>
      <c r="N713" t="str">
        <f ca="1">IF((H713+I713)&gt;SIMULATION!$F$16,"Over","Under")</f>
        <v>Under</v>
      </c>
    </row>
    <row r="714" spans="8:14" x14ac:dyDescent="0.25">
      <c r="H714">
        <f ca="1">ROUND(NORMINV(RAND(),SIMULATION!$G$16,SIMULATION!$C$16),0)</f>
        <v>71</v>
      </c>
      <c r="I714">
        <f ca="1">ROUND(NORMINV(RAND(),SIMULATION!$G$20,SIMULATION!$C$20),0)</f>
        <v>77</v>
      </c>
      <c r="J714" t="str">
        <f t="shared" ca="1" si="22"/>
        <v>Home</v>
      </c>
      <c r="K714" t="str">
        <f ca="1">IF(H714+SIMULATION!$E$16&gt;NEUTRAL!I714,"W","L")</f>
        <v>L</v>
      </c>
      <c r="L714" t="str">
        <f ca="1">IF(I714+SIMULATION!$E$20&gt;NEUTRAL!H714,"W","L")</f>
        <v>W</v>
      </c>
      <c r="M714">
        <f t="shared" ca="1" si="23"/>
        <v>148</v>
      </c>
      <c r="N714" t="str">
        <f ca="1">IF((H714+I714)&gt;SIMULATION!$F$16,"Over","Under")</f>
        <v>Under</v>
      </c>
    </row>
    <row r="715" spans="8:14" x14ac:dyDescent="0.25">
      <c r="H715">
        <f ca="1">ROUND(NORMINV(RAND(),SIMULATION!$G$16,SIMULATION!$C$16),0)</f>
        <v>100</v>
      </c>
      <c r="I715">
        <f ca="1">ROUND(NORMINV(RAND(),SIMULATION!$G$20,SIMULATION!$C$20),0)</f>
        <v>73</v>
      </c>
      <c r="J715" t="str">
        <f t="shared" ca="1" si="22"/>
        <v>Away</v>
      </c>
      <c r="K715" t="str">
        <f ca="1">IF(H715+SIMULATION!$E$16&gt;NEUTRAL!I715,"W","L")</f>
        <v>W</v>
      </c>
      <c r="L715" t="str">
        <f ca="1">IF(I715+SIMULATION!$E$20&gt;NEUTRAL!H715,"W","L")</f>
        <v>L</v>
      </c>
      <c r="M715">
        <f t="shared" ca="1" si="23"/>
        <v>173</v>
      </c>
      <c r="N715" t="str">
        <f ca="1">IF((H715+I715)&gt;SIMULATION!$F$16,"Over","Under")</f>
        <v>Over</v>
      </c>
    </row>
    <row r="716" spans="8:14" x14ac:dyDescent="0.25">
      <c r="H716">
        <f ca="1">ROUND(NORMINV(RAND(),SIMULATION!$G$16,SIMULATION!$C$16),0)</f>
        <v>66</v>
      </c>
      <c r="I716">
        <f ca="1">ROUND(NORMINV(RAND(),SIMULATION!$G$20,SIMULATION!$C$20),0)</f>
        <v>68</v>
      </c>
      <c r="J716" t="str">
        <f t="shared" ca="1" si="22"/>
        <v>Home</v>
      </c>
      <c r="K716" t="str">
        <f ca="1">IF(H716+SIMULATION!$E$16&gt;NEUTRAL!I716,"W","L")</f>
        <v>W</v>
      </c>
      <c r="L716" t="str">
        <f ca="1">IF(I716+SIMULATION!$E$20&gt;NEUTRAL!H716,"W","L")</f>
        <v>L</v>
      </c>
      <c r="M716">
        <f t="shared" ca="1" si="23"/>
        <v>134</v>
      </c>
      <c r="N716" t="str">
        <f ca="1">IF((H716+I716)&gt;SIMULATION!$F$16,"Over","Under")</f>
        <v>Under</v>
      </c>
    </row>
    <row r="717" spans="8:14" x14ac:dyDescent="0.25">
      <c r="H717">
        <f ca="1">ROUND(NORMINV(RAND(),SIMULATION!$G$16,SIMULATION!$C$16),0)</f>
        <v>86</v>
      </c>
      <c r="I717">
        <f ca="1">ROUND(NORMINV(RAND(),SIMULATION!$G$20,SIMULATION!$C$20),0)</f>
        <v>63</v>
      </c>
      <c r="J717" t="str">
        <f t="shared" ca="1" si="22"/>
        <v>Away</v>
      </c>
      <c r="K717" t="str">
        <f ca="1">IF(H717+SIMULATION!$E$16&gt;NEUTRAL!I717,"W","L")</f>
        <v>W</v>
      </c>
      <c r="L717" t="str">
        <f ca="1">IF(I717+SIMULATION!$E$20&gt;NEUTRAL!H717,"W","L")</f>
        <v>L</v>
      </c>
      <c r="M717">
        <f t="shared" ca="1" si="23"/>
        <v>149</v>
      </c>
      <c r="N717" t="str">
        <f ca="1">IF((H717+I717)&gt;SIMULATION!$F$16,"Over","Under")</f>
        <v>Under</v>
      </c>
    </row>
    <row r="718" spans="8:14" x14ac:dyDescent="0.25">
      <c r="H718">
        <f ca="1">ROUND(NORMINV(RAND(),SIMULATION!$G$16,SIMULATION!$C$16),0)</f>
        <v>79</v>
      </c>
      <c r="I718">
        <f ca="1">ROUND(NORMINV(RAND(),SIMULATION!$G$20,SIMULATION!$C$20),0)</f>
        <v>72</v>
      </c>
      <c r="J718" t="str">
        <f t="shared" ca="1" si="22"/>
        <v>Away</v>
      </c>
      <c r="K718" t="str">
        <f ca="1">IF(H718+SIMULATION!$E$16&gt;NEUTRAL!I718,"W","L")</f>
        <v>W</v>
      </c>
      <c r="L718" t="str">
        <f ca="1">IF(I718+SIMULATION!$E$20&gt;NEUTRAL!H718,"W","L")</f>
        <v>L</v>
      </c>
      <c r="M718">
        <f t="shared" ca="1" si="23"/>
        <v>151</v>
      </c>
      <c r="N718" t="str">
        <f ca="1">IF((H718+I718)&gt;SIMULATION!$F$16,"Over","Under")</f>
        <v>Under</v>
      </c>
    </row>
    <row r="719" spans="8:14" x14ac:dyDescent="0.25">
      <c r="H719">
        <f ca="1">ROUND(NORMINV(RAND(),SIMULATION!$G$16,SIMULATION!$C$16),0)</f>
        <v>68</v>
      </c>
      <c r="I719">
        <f ca="1">ROUND(NORMINV(RAND(),SIMULATION!$G$20,SIMULATION!$C$20),0)</f>
        <v>91</v>
      </c>
      <c r="J719" t="str">
        <f t="shared" ca="1" si="22"/>
        <v>Home</v>
      </c>
      <c r="K719" t="str">
        <f ca="1">IF(H719+SIMULATION!$E$16&gt;NEUTRAL!I719,"W","L")</f>
        <v>L</v>
      </c>
      <c r="L719" t="str">
        <f ca="1">IF(I719+SIMULATION!$E$20&gt;NEUTRAL!H719,"W","L")</f>
        <v>W</v>
      </c>
      <c r="M719">
        <f t="shared" ca="1" si="23"/>
        <v>159</v>
      </c>
      <c r="N719" t="str">
        <f ca="1">IF((H719+I719)&gt;SIMULATION!$F$16,"Over","Under")</f>
        <v>Over</v>
      </c>
    </row>
    <row r="720" spans="8:14" x14ac:dyDescent="0.25">
      <c r="H720">
        <f ca="1">ROUND(NORMINV(RAND(),SIMULATION!$G$16,SIMULATION!$C$16),0)</f>
        <v>79</v>
      </c>
      <c r="I720">
        <f ca="1">ROUND(NORMINV(RAND(),SIMULATION!$G$20,SIMULATION!$C$20),0)</f>
        <v>88</v>
      </c>
      <c r="J720" t="str">
        <f t="shared" ca="1" si="22"/>
        <v>Home</v>
      </c>
      <c r="K720" t="str">
        <f ca="1">IF(H720+SIMULATION!$E$16&gt;NEUTRAL!I720,"W","L")</f>
        <v>L</v>
      </c>
      <c r="L720" t="str">
        <f ca="1">IF(I720+SIMULATION!$E$20&gt;NEUTRAL!H720,"W","L")</f>
        <v>W</v>
      </c>
      <c r="M720">
        <f t="shared" ca="1" si="23"/>
        <v>167</v>
      </c>
      <c r="N720" t="str">
        <f ca="1">IF((H720+I720)&gt;SIMULATION!$F$16,"Over","Under")</f>
        <v>Over</v>
      </c>
    </row>
    <row r="721" spans="8:14" x14ac:dyDescent="0.25">
      <c r="H721">
        <f ca="1">ROUND(NORMINV(RAND(),SIMULATION!$G$16,SIMULATION!$C$16),0)</f>
        <v>81</v>
      </c>
      <c r="I721">
        <f ca="1">ROUND(NORMINV(RAND(),SIMULATION!$G$20,SIMULATION!$C$20),0)</f>
        <v>62</v>
      </c>
      <c r="J721" t="str">
        <f t="shared" ca="1" si="22"/>
        <v>Away</v>
      </c>
      <c r="K721" t="str">
        <f ca="1">IF(H721+SIMULATION!$E$16&gt;NEUTRAL!I721,"W","L")</f>
        <v>W</v>
      </c>
      <c r="L721" t="str">
        <f ca="1">IF(I721+SIMULATION!$E$20&gt;NEUTRAL!H721,"W","L")</f>
        <v>L</v>
      </c>
      <c r="M721">
        <f t="shared" ca="1" si="23"/>
        <v>143</v>
      </c>
      <c r="N721" t="str">
        <f ca="1">IF((H721+I721)&gt;SIMULATION!$F$16,"Over","Under")</f>
        <v>Under</v>
      </c>
    </row>
    <row r="722" spans="8:14" x14ac:dyDescent="0.25">
      <c r="H722">
        <f ca="1">ROUND(NORMINV(RAND(),SIMULATION!$G$16,SIMULATION!$C$16),0)</f>
        <v>78</v>
      </c>
      <c r="I722">
        <f ca="1">ROUND(NORMINV(RAND(),SIMULATION!$G$20,SIMULATION!$C$20),0)</f>
        <v>75</v>
      </c>
      <c r="J722" t="str">
        <f t="shared" ca="1" si="22"/>
        <v>Away</v>
      </c>
      <c r="K722" t="str">
        <f ca="1">IF(H722+SIMULATION!$E$16&gt;NEUTRAL!I722,"W","L")</f>
        <v>W</v>
      </c>
      <c r="L722" t="str">
        <f ca="1">IF(I722+SIMULATION!$E$20&gt;NEUTRAL!H722,"W","L")</f>
        <v>L</v>
      </c>
      <c r="M722">
        <f t="shared" ca="1" si="23"/>
        <v>153</v>
      </c>
      <c r="N722" t="str">
        <f ca="1">IF((H722+I722)&gt;SIMULATION!$F$16,"Over","Under")</f>
        <v>Over</v>
      </c>
    </row>
    <row r="723" spans="8:14" x14ac:dyDescent="0.25">
      <c r="H723">
        <f ca="1">ROUND(NORMINV(RAND(),SIMULATION!$G$16,SIMULATION!$C$16),0)</f>
        <v>82</v>
      </c>
      <c r="I723">
        <f ca="1">ROUND(NORMINV(RAND(),SIMULATION!$G$20,SIMULATION!$C$20),0)</f>
        <v>91</v>
      </c>
      <c r="J723" t="str">
        <f t="shared" ca="1" si="22"/>
        <v>Home</v>
      </c>
      <c r="K723" t="str">
        <f ca="1">IF(H723+SIMULATION!$E$16&gt;NEUTRAL!I723,"W","L")</f>
        <v>L</v>
      </c>
      <c r="L723" t="str">
        <f ca="1">IF(I723+SIMULATION!$E$20&gt;NEUTRAL!H723,"W","L")</f>
        <v>W</v>
      </c>
      <c r="M723">
        <f t="shared" ca="1" si="23"/>
        <v>173</v>
      </c>
      <c r="N723" t="str">
        <f ca="1">IF((H723+I723)&gt;SIMULATION!$F$16,"Over","Under")</f>
        <v>Over</v>
      </c>
    </row>
    <row r="724" spans="8:14" x14ac:dyDescent="0.25">
      <c r="H724">
        <f ca="1">ROUND(NORMINV(RAND(),SIMULATION!$G$16,SIMULATION!$C$16),0)</f>
        <v>53</v>
      </c>
      <c r="I724">
        <f ca="1">ROUND(NORMINV(RAND(),SIMULATION!$G$20,SIMULATION!$C$20),0)</f>
        <v>88</v>
      </c>
      <c r="J724" t="str">
        <f t="shared" ca="1" si="22"/>
        <v>Home</v>
      </c>
      <c r="K724" t="str">
        <f ca="1">IF(H724+SIMULATION!$E$16&gt;NEUTRAL!I724,"W","L")</f>
        <v>L</v>
      </c>
      <c r="L724" t="str">
        <f ca="1">IF(I724+SIMULATION!$E$20&gt;NEUTRAL!H724,"W","L")</f>
        <v>W</v>
      </c>
      <c r="M724">
        <f t="shared" ca="1" si="23"/>
        <v>141</v>
      </c>
      <c r="N724" t="str">
        <f ca="1">IF((H724+I724)&gt;SIMULATION!$F$16,"Over","Under")</f>
        <v>Under</v>
      </c>
    </row>
    <row r="725" spans="8:14" x14ac:dyDescent="0.25">
      <c r="H725">
        <f ca="1">ROUND(NORMINV(RAND(),SIMULATION!$G$16,SIMULATION!$C$16),0)</f>
        <v>60</v>
      </c>
      <c r="I725">
        <f ca="1">ROUND(NORMINV(RAND(),SIMULATION!$G$20,SIMULATION!$C$20),0)</f>
        <v>84</v>
      </c>
      <c r="J725" t="str">
        <f t="shared" ca="1" si="22"/>
        <v>Home</v>
      </c>
      <c r="K725" t="str">
        <f ca="1">IF(H725+SIMULATION!$E$16&gt;NEUTRAL!I725,"W","L")</f>
        <v>L</v>
      </c>
      <c r="L725" t="str">
        <f ca="1">IF(I725+SIMULATION!$E$20&gt;NEUTRAL!H725,"W","L")</f>
        <v>W</v>
      </c>
      <c r="M725">
        <f t="shared" ca="1" si="23"/>
        <v>144</v>
      </c>
      <c r="N725" t="str">
        <f ca="1">IF((H725+I725)&gt;SIMULATION!$F$16,"Over","Under")</f>
        <v>Under</v>
      </c>
    </row>
    <row r="726" spans="8:14" x14ac:dyDescent="0.25">
      <c r="H726">
        <f ca="1">ROUND(NORMINV(RAND(),SIMULATION!$G$16,SIMULATION!$C$16),0)</f>
        <v>79</v>
      </c>
      <c r="I726">
        <f ca="1">ROUND(NORMINV(RAND(),SIMULATION!$G$20,SIMULATION!$C$20),0)</f>
        <v>71</v>
      </c>
      <c r="J726" t="str">
        <f t="shared" ca="1" si="22"/>
        <v>Away</v>
      </c>
      <c r="K726" t="str">
        <f ca="1">IF(H726+SIMULATION!$E$16&gt;NEUTRAL!I726,"W","L")</f>
        <v>W</v>
      </c>
      <c r="L726" t="str">
        <f ca="1">IF(I726+SIMULATION!$E$20&gt;NEUTRAL!H726,"W","L")</f>
        <v>L</v>
      </c>
      <c r="M726">
        <f t="shared" ca="1" si="23"/>
        <v>150</v>
      </c>
      <c r="N726" t="str">
        <f ca="1">IF((H726+I726)&gt;SIMULATION!$F$16,"Over","Under")</f>
        <v>Under</v>
      </c>
    </row>
    <row r="727" spans="8:14" x14ac:dyDescent="0.25">
      <c r="H727">
        <f ca="1">ROUND(NORMINV(RAND(),SIMULATION!$G$16,SIMULATION!$C$16),0)</f>
        <v>67</v>
      </c>
      <c r="I727">
        <f ca="1">ROUND(NORMINV(RAND(),SIMULATION!$G$20,SIMULATION!$C$20),0)</f>
        <v>81</v>
      </c>
      <c r="J727" t="str">
        <f t="shared" ca="1" si="22"/>
        <v>Home</v>
      </c>
      <c r="K727" t="str">
        <f ca="1">IF(H727+SIMULATION!$E$16&gt;NEUTRAL!I727,"W","L")</f>
        <v>L</v>
      </c>
      <c r="L727" t="str">
        <f ca="1">IF(I727+SIMULATION!$E$20&gt;NEUTRAL!H727,"W","L")</f>
        <v>W</v>
      </c>
      <c r="M727">
        <f t="shared" ca="1" si="23"/>
        <v>148</v>
      </c>
      <c r="N727" t="str">
        <f ca="1">IF((H727+I727)&gt;SIMULATION!$F$16,"Over","Under")</f>
        <v>Under</v>
      </c>
    </row>
    <row r="728" spans="8:14" x14ac:dyDescent="0.25">
      <c r="H728">
        <f ca="1">ROUND(NORMINV(RAND(),SIMULATION!$G$16,SIMULATION!$C$16),0)</f>
        <v>76</v>
      </c>
      <c r="I728">
        <f ca="1">ROUND(NORMINV(RAND(),SIMULATION!$G$20,SIMULATION!$C$20),0)</f>
        <v>74</v>
      </c>
      <c r="J728" t="str">
        <f t="shared" ca="1" si="22"/>
        <v>Away</v>
      </c>
      <c r="K728" t="str">
        <f ca="1">IF(H728+SIMULATION!$E$16&gt;NEUTRAL!I728,"W","L")</f>
        <v>W</v>
      </c>
      <c r="L728" t="str">
        <f ca="1">IF(I728+SIMULATION!$E$20&gt;NEUTRAL!H728,"W","L")</f>
        <v>L</v>
      </c>
      <c r="M728">
        <f t="shared" ca="1" si="23"/>
        <v>150</v>
      </c>
      <c r="N728" t="str">
        <f ca="1">IF((H728+I728)&gt;SIMULATION!$F$16,"Over","Under")</f>
        <v>Under</v>
      </c>
    </row>
    <row r="729" spans="8:14" x14ac:dyDescent="0.25">
      <c r="H729">
        <f ca="1">ROUND(NORMINV(RAND(),SIMULATION!$G$16,SIMULATION!$C$16),0)</f>
        <v>70</v>
      </c>
      <c r="I729">
        <f ca="1">ROUND(NORMINV(RAND(),SIMULATION!$G$20,SIMULATION!$C$20),0)</f>
        <v>78</v>
      </c>
      <c r="J729" t="str">
        <f t="shared" ca="1" si="22"/>
        <v>Home</v>
      </c>
      <c r="K729" t="str">
        <f ca="1">IF(H729+SIMULATION!$E$16&gt;NEUTRAL!I729,"W","L")</f>
        <v>L</v>
      </c>
      <c r="L729" t="str">
        <f ca="1">IF(I729+SIMULATION!$E$20&gt;NEUTRAL!H729,"W","L")</f>
        <v>W</v>
      </c>
      <c r="M729">
        <f t="shared" ca="1" si="23"/>
        <v>148</v>
      </c>
      <c r="N729" t="str">
        <f ca="1">IF((H729+I729)&gt;SIMULATION!$F$16,"Over","Under")</f>
        <v>Under</v>
      </c>
    </row>
    <row r="730" spans="8:14" x14ac:dyDescent="0.25">
      <c r="H730">
        <f ca="1">ROUND(NORMINV(RAND(),SIMULATION!$G$16,SIMULATION!$C$16),0)</f>
        <v>77</v>
      </c>
      <c r="I730">
        <f ca="1">ROUND(NORMINV(RAND(),SIMULATION!$G$20,SIMULATION!$C$20),0)</f>
        <v>66</v>
      </c>
      <c r="J730" t="str">
        <f t="shared" ca="1" si="22"/>
        <v>Away</v>
      </c>
      <c r="K730" t="str">
        <f ca="1">IF(H730+SIMULATION!$E$16&gt;NEUTRAL!I730,"W","L")</f>
        <v>W</v>
      </c>
      <c r="L730" t="str">
        <f ca="1">IF(I730+SIMULATION!$E$20&gt;NEUTRAL!H730,"W","L")</f>
        <v>L</v>
      </c>
      <c r="M730">
        <f t="shared" ca="1" si="23"/>
        <v>143</v>
      </c>
      <c r="N730" t="str">
        <f ca="1">IF((H730+I730)&gt;SIMULATION!$F$16,"Over","Under")</f>
        <v>Under</v>
      </c>
    </row>
    <row r="731" spans="8:14" x14ac:dyDescent="0.25">
      <c r="H731">
        <f ca="1">ROUND(NORMINV(RAND(),SIMULATION!$G$16,SIMULATION!$C$16),0)</f>
        <v>60</v>
      </c>
      <c r="I731">
        <f ca="1">ROUND(NORMINV(RAND(),SIMULATION!$G$20,SIMULATION!$C$20),0)</f>
        <v>78</v>
      </c>
      <c r="J731" t="str">
        <f t="shared" ref="J731:J794" ca="1" si="24">IF(H731=I731,"OT",IF(H731&gt;I731,"Away","Home"))</f>
        <v>Home</v>
      </c>
      <c r="K731" t="str">
        <f ca="1">IF(H731+SIMULATION!$E$16&gt;NEUTRAL!I731,"W","L")</f>
        <v>L</v>
      </c>
      <c r="L731" t="str">
        <f ca="1">IF(I731+SIMULATION!$E$20&gt;NEUTRAL!H731,"W","L")</f>
        <v>W</v>
      </c>
      <c r="M731">
        <f t="shared" ref="M731:M794" ca="1" si="25">H731+I731</f>
        <v>138</v>
      </c>
      <c r="N731" t="str">
        <f ca="1">IF((H731+I731)&gt;SIMULATION!$F$16,"Over","Under")</f>
        <v>Under</v>
      </c>
    </row>
    <row r="732" spans="8:14" x14ac:dyDescent="0.25">
      <c r="H732">
        <f ca="1">ROUND(NORMINV(RAND(),SIMULATION!$G$16,SIMULATION!$C$16),0)</f>
        <v>79</v>
      </c>
      <c r="I732">
        <f ca="1">ROUND(NORMINV(RAND(),SIMULATION!$G$20,SIMULATION!$C$20),0)</f>
        <v>77</v>
      </c>
      <c r="J732" t="str">
        <f t="shared" ca="1" si="24"/>
        <v>Away</v>
      </c>
      <c r="K732" t="str">
        <f ca="1">IF(H732+SIMULATION!$E$16&gt;NEUTRAL!I732,"W","L")</f>
        <v>W</v>
      </c>
      <c r="L732" t="str">
        <f ca="1">IF(I732+SIMULATION!$E$20&gt;NEUTRAL!H732,"W","L")</f>
        <v>L</v>
      </c>
      <c r="M732">
        <f t="shared" ca="1" si="25"/>
        <v>156</v>
      </c>
      <c r="N732" t="str">
        <f ca="1">IF((H732+I732)&gt;SIMULATION!$F$16,"Over","Under")</f>
        <v>Over</v>
      </c>
    </row>
    <row r="733" spans="8:14" x14ac:dyDescent="0.25">
      <c r="H733">
        <f ca="1">ROUND(NORMINV(RAND(),SIMULATION!$G$16,SIMULATION!$C$16),0)</f>
        <v>56</v>
      </c>
      <c r="I733">
        <f ca="1">ROUND(NORMINV(RAND(),SIMULATION!$G$20,SIMULATION!$C$20),0)</f>
        <v>83</v>
      </c>
      <c r="J733" t="str">
        <f t="shared" ca="1" si="24"/>
        <v>Home</v>
      </c>
      <c r="K733" t="str">
        <f ca="1">IF(H733+SIMULATION!$E$16&gt;NEUTRAL!I733,"W","L")</f>
        <v>L</v>
      </c>
      <c r="L733" t="str">
        <f ca="1">IF(I733+SIMULATION!$E$20&gt;NEUTRAL!H733,"W","L")</f>
        <v>W</v>
      </c>
      <c r="M733">
        <f t="shared" ca="1" si="25"/>
        <v>139</v>
      </c>
      <c r="N733" t="str">
        <f ca="1">IF((H733+I733)&gt;SIMULATION!$F$16,"Over","Under")</f>
        <v>Under</v>
      </c>
    </row>
    <row r="734" spans="8:14" x14ac:dyDescent="0.25">
      <c r="H734">
        <f ca="1">ROUND(NORMINV(RAND(),SIMULATION!$G$16,SIMULATION!$C$16),0)</f>
        <v>73</v>
      </c>
      <c r="I734">
        <f ca="1">ROUND(NORMINV(RAND(),SIMULATION!$G$20,SIMULATION!$C$20),0)</f>
        <v>58</v>
      </c>
      <c r="J734" t="str">
        <f t="shared" ca="1" si="24"/>
        <v>Away</v>
      </c>
      <c r="K734" t="str">
        <f ca="1">IF(H734+SIMULATION!$E$16&gt;NEUTRAL!I734,"W","L")</f>
        <v>W</v>
      </c>
      <c r="L734" t="str">
        <f ca="1">IF(I734+SIMULATION!$E$20&gt;NEUTRAL!H734,"W","L")</f>
        <v>L</v>
      </c>
      <c r="M734">
        <f t="shared" ca="1" si="25"/>
        <v>131</v>
      </c>
      <c r="N734" t="str">
        <f ca="1">IF((H734+I734)&gt;SIMULATION!$F$16,"Over","Under")</f>
        <v>Under</v>
      </c>
    </row>
    <row r="735" spans="8:14" x14ac:dyDescent="0.25">
      <c r="H735">
        <f ca="1">ROUND(NORMINV(RAND(),SIMULATION!$G$16,SIMULATION!$C$16),0)</f>
        <v>77</v>
      </c>
      <c r="I735">
        <f ca="1">ROUND(NORMINV(RAND(),SIMULATION!$G$20,SIMULATION!$C$20),0)</f>
        <v>85</v>
      </c>
      <c r="J735" t="str">
        <f t="shared" ca="1" si="24"/>
        <v>Home</v>
      </c>
      <c r="K735" t="str">
        <f ca="1">IF(H735+SIMULATION!$E$16&gt;NEUTRAL!I735,"W","L")</f>
        <v>L</v>
      </c>
      <c r="L735" t="str">
        <f ca="1">IF(I735+SIMULATION!$E$20&gt;NEUTRAL!H735,"W","L")</f>
        <v>W</v>
      </c>
      <c r="M735">
        <f t="shared" ca="1" si="25"/>
        <v>162</v>
      </c>
      <c r="N735" t="str">
        <f ca="1">IF((H735+I735)&gt;SIMULATION!$F$16,"Over","Under")</f>
        <v>Over</v>
      </c>
    </row>
    <row r="736" spans="8:14" x14ac:dyDescent="0.25">
      <c r="H736">
        <f ca="1">ROUND(NORMINV(RAND(),SIMULATION!$G$16,SIMULATION!$C$16),0)</f>
        <v>76</v>
      </c>
      <c r="I736">
        <f ca="1">ROUND(NORMINV(RAND(),SIMULATION!$G$20,SIMULATION!$C$20),0)</f>
        <v>79</v>
      </c>
      <c r="J736" t="str">
        <f t="shared" ca="1" si="24"/>
        <v>Home</v>
      </c>
      <c r="K736" t="str">
        <f ca="1">IF(H736+SIMULATION!$E$16&gt;NEUTRAL!I736,"W","L")</f>
        <v>W</v>
      </c>
      <c r="L736" t="str">
        <f ca="1">IF(I736+SIMULATION!$E$20&gt;NEUTRAL!H736,"W","L")</f>
        <v>L</v>
      </c>
      <c r="M736">
        <f t="shared" ca="1" si="25"/>
        <v>155</v>
      </c>
      <c r="N736" t="str">
        <f ca="1">IF((H736+I736)&gt;SIMULATION!$F$16,"Over","Under")</f>
        <v>Over</v>
      </c>
    </row>
    <row r="737" spans="8:14" x14ac:dyDescent="0.25">
      <c r="H737">
        <f ca="1">ROUND(NORMINV(RAND(),SIMULATION!$G$16,SIMULATION!$C$16),0)</f>
        <v>81</v>
      </c>
      <c r="I737">
        <f ca="1">ROUND(NORMINV(RAND(),SIMULATION!$G$20,SIMULATION!$C$20),0)</f>
        <v>71</v>
      </c>
      <c r="J737" t="str">
        <f t="shared" ca="1" si="24"/>
        <v>Away</v>
      </c>
      <c r="K737" t="str">
        <f ca="1">IF(H737+SIMULATION!$E$16&gt;NEUTRAL!I737,"W","L")</f>
        <v>W</v>
      </c>
      <c r="L737" t="str">
        <f ca="1">IF(I737+SIMULATION!$E$20&gt;NEUTRAL!H737,"W","L")</f>
        <v>L</v>
      </c>
      <c r="M737">
        <f t="shared" ca="1" si="25"/>
        <v>152</v>
      </c>
      <c r="N737" t="str">
        <f ca="1">IF((H737+I737)&gt;SIMULATION!$F$16,"Over","Under")</f>
        <v>Over</v>
      </c>
    </row>
    <row r="738" spans="8:14" x14ac:dyDescent="0.25">
      <c r="H738">
        <f ca="1">ROUND(NORMINV(RAND(),SIMULATION!$G$16,SIMULATION!$C$16),0)</f>
        <v>70</v>
      </c>
      <c r="I738">
        <f ca="1">ROUND(NORMINV(RAND(),SIMULATION!$G$20,SIMULATION!$C$20),0)</f>
        <v>76</v>
      </c>
      <c r="J738" t="str">
        <f t="shared" ca="1" si="24"/>
        <v>Home</v>
      </c>
      <c r="K738" t="str">
        <f ca="1">IF(H738+SIMULATION!$E$16&gt;NEUTRAL!I738,"W","L")</f>
        <v>L</v>
      </c>
      <c r="L738" t="str">
        <f ca="1">IF(I738+SIMULATION!$E$20&gt;NEUTRAL!H738,"W","L")</f>
        <v>W</v>
      </c>
      <c r="M738">
        <f t="shared" ca="1" si="25"/>
        <v>146</v>
      </c>
      <c r="N738" t="str">
        <f ca="1">IF((H738+I738)&gt;SIMULATION!$F$16,"Over","Under")</f>
        <v>Under</v>
      </c>
    </row>
    <row r="739" spans="8:14" x14ac:dyDescent="0.25">
      <c r="H739">
        <f ca="1">ROUND(NORMINV(RAND(),SIMULATION!$G$16,SIMULATION!$C$16),0)</f>
        <v>76</v>
      </c>
      <c r="I739">
        <f ca="1">ROUND(NORMINV(RAND(),SIMULATION!$G$20,SIMULATION!$C$20),0)</f>
        <v>108</v>
      </c>
      <c r="J739" t="str">
        <f t="shared" ca="1" si="24"/>
        <v>Home</v>
      </c>
      <c r="K739" t="str">
        <f ca="1">IF(H739+SIMULATION!$E$16&gt;NEUTRAL!I739,"W","L")</f>
        <v>L</v>
      </c>
      <c r="L739" t="str">
        <f ca="1">IF(I739+SIMULATION!$E$20&gt;NEUTRAL!H739,"W","L")</f>
        <v>W</v>
      </c>
      <c r="M739">
        <f t="shared" ca="1" si="25"/>
        <v>184</v>
      </c>
      <c r="N739" t="str">
        <f ca="1">IF((H739+I739)&gt;SIMULATION!$F$16,"Over","Under")</f>
        <v>Over</v>
      </c>
    </row>
    <row r="740" spans="8:14" x14ac:dyDescent="0.25">
      <c r="H740">
        <f ca="1">ROUND(NORMINV(RAND(),SIMULATION!$G$16,SIMULATION!$C$16),0)</f>
        <v>73</v>
      </c>
      <c r="I740">
        <f ca="1">ROUND(NORMINV(RAND(),SIMULATION!$G$20,SIMULATION!$C$20),0)</f>
        <v>84</v>
      </c>
      <c r="J740" t="str">
        <f t="shared" ca="1" si="24"/>
        <v>Home</v>
      </c>
      <c r="K740" t="str">
        <f ca="1">IF(H740+SIMULATION!$E$16&gt;NEUTRAL!I740,"W","L")</f>
        <v>L</v>
      </c>
      <c r="L740" t="str">
        <f ca="1">IF(I740+SIMULATION!$E$20&gt;NEUTRAL!H740,"W","L")</f>
        <v>W</v>
      </c>
      <c r="M740">
        <f t="shared" ca="1" si="25"/>
        <v>157</v>
      </c>
      <c r="N740" t="str">
        <f ca="1">IF((H740+I740)&gt;SIMULATION!$F$16,"Over","Under")</f>
        <v>Over</v>
      </c>
    </row>
    <row r="741" spans="8:14" x14ac:dyDescent="0.25">
      <c r="H741">
        <f ca="1">ROUND(NORMINV(RAND(),SIMULATION!$G$16,SIMULATION!$C$16),0)</f>
        <v>91</v>
      </c>
      <c r="I741">
        <f ca="1">ROUND(NORMINV(RAND(),SIMULATION!$G$20,SIMULATION!$C$20),0)</f>
        <v>76</v>
      </c>
      <c r="J741" t="str">
        <f t="shared" ca="1" si="24"/>
        <v>Away</v>
      </c>
      <c r="K741" t="str">
        <f ca="1">IF(H741+SIMULATION!$E$16&gt;NEUTRAL!I741,"W","L")</f>
        <v>W</v>
      </c>
      <c r="L741" t="str">
        <f ca="1">IF(I741+SIMULATION!$E$20&gt;NEUTRAL!H741,"W","L")</f>
        <v>L</v>
      </c>
      <c r="M741">
        <f t="shared" ca="1" si="25"/>
        <v>167</v>
      </c>
      <c r="N741" t="str">
        <f ca="1">IF((H741+I741)&gt;SIMULATION!$F$16,"Over","Under")</f>
        <v>Over</v>
      </c>
    </row>
    <row r="742" spans="8:14" x14ac:dyDescent="0.25">
      <c r="H742">
        <f ca="1">ROUND(NORMINV(RAND(),SIMULATION!$G$16,SIMULATION!$C$16),0)</f>
        <v>62</v>
      </c>
      <c r="I742">
        <f ca="1">ROUND(NORMINV(RAND(),SIMULATION!$G$20,SIMULATION!$C$20),0)</f>
        <v>71</v>
      </c>
      <c r="J742" t="str">
        <f t="shared" ca="1" si="24"/>
        <v>Home</v>
      </c>
      <c r="K742" t="str">
        <f ca="1">IF(H742+SIMULATION!$E$16&gt;NEUTRAL!I742,"W","L")</f>
        <v>L</v>
      </c>
      <c r="L742" t="str">
        <f ca="1">IF(I742+SIMULATION!$E$20&gt;NEUTRAL!H742,"W","L")</f>
        <v>W</v>
      </c>
      <c r="M742">
        <f t="shared" ca="1" si="25"/>
        <v>133</v>
      </c>
      <c r="N742" t="str">
        <f ca="1">IF((H742+I742)&gt;SIMULATION!$F$16,"Over","Under")</f>
        <v>Under</v>
      </c>
    </row>
    <row r="743" spans="8:14" x14ac:dyDescent="0.25">
      <c r="H743">
        <f ca="1">ROUND(NORMINV(RAND(),SIMULATION!$G$16,SIMULATION!$C$16),0)</f>
        <v>68</v>
      </c>
      <c r="I743">
        <f ca="1">ROUND(NORMINV(RAND(),SIMULATION!$G$20,SIMULATION!$C$20),0)</f>
        <v>76</v>
      </c>
      <c r="J743" t="str">
        <f t="shared" ca="1" si="24"/>
        <v>Home</v>
      </c>
      <c r="K743" t="str">
        <f ca="1">IF(H743+SIMULATION!$E$16&gt;NEUTRAL!I743,"W","L")</f>
        <v>L</v>
      </c>
      <c r="L743" t="str">
        <f ca="1">IF(I743+SIMULATION!$E$20&gt;NEUTRAL!H743,"W","L")</f>
        <v>W</v>
      </c>
      <c r="M743">
        <f t="shared" ca="1" si="25"/>
        <v>144</v>
      </c>
      <c r="N743" t="str">
        <f ca="1">IF((H743+I743)&gt;SIMULATION!$F$16,"Over","Under")</f>
        <v>Under</v>
      </c>
    </row>
    <row r="744" spans="8:14" x14ac:dyDescent="0.25">
      <c r="H744">
        <f ca="1">ROUND(NORMINV(RAND(),SIMULATION!$G$16,SIMULATION!$C$16),0)</f>
        <v>70</v>
      </c>
      <c r="I744">
        <f ca="1">ROUND(NORMINV(RAND(),SIMULATION!$G$20,SIMULATION!$C$20),0)</f>
        <v>54</v>
      </c>
      <c r="J744" t="str">
        <f t="shared" ca="1" si="24"/>
        <v>Away</v>
      </c>
      <c r="K744" t="str">
        <f ca="1">IF(H744+SIMULATION!$E$16&gt;NEUTRAL!I744,"W","L")</f>
        <v>W</v>
      </c>
      <c r="L744" t="str">
        <f ca="1">IF(I744+SIMULATION!$E$20&gt;NEUTRAL!H744,"W","L")</f>
        <v>L</v>
      </c>
      <c r="M744">
        <f t="shared" ca="1" si="25"/>
        <v>124</v>
      </c>
      <c r="N744" t="str">
        <f ca="1">IF((H744+I744)&gt;SIMULATION!$F$16,"Over","Under")</f>
        <v>Under</v>
      </c>
    </row>
    <row r="745" spans="8:14" x14ac:dyDescent="0.25">
      <c r="H745">
        <f ca="1">ROUND(NORMINV(RAND(),SIMULATION!$G$16,SIMULATION!$C$16),0)</f>
        <v>69</v>
      </c>
      <c r="I745">
        <f ca="1">ROUND(NORMINV(RAND(),SIMULATION!$G$20,SIMULATION!$C$20),0)</f>
        <v>97</v>
      </c>
      <c r="J745" t="str">
        <f t="shared" ca="1" si="24"/>
        <v>Home</v>
      </c>
      <c r="K745" t="str">
        <f ca="1">IF(H745+SIMULATION!$E$16&gt;NEUTRAL!I745,"W","L")</f>
        <v>L</v>
      </c>
      <c r="L745" t="str">
        <f ca="1">IF(I745+SIMULATION!$E$20&gt;NEUTRAL!H745,"W","L")</f>
        <v>W</v>
      </c>
      <c r="M745">
        <f t="shared" ca="1" si="25"/>
        <v>166</v>
      </c>
      <c r="N745" t="str">
        <f ca="1">IF((H745+I745)&gt;SIMULATION!$F$16,"Over","Under")</f>
        <v>Over</v>
      </c>
    </row>
    <row r="746" spans="8:14" x14ac:dyDescent="0.25">
      <c r="H746">
        <f ca="1">ROUND(NORMINV(RAND(),SIMULATION!$G$16,SIMULATION!$C$16),0)</f>
        <v>100</v>
      </c>
      <c r="I746">
        <f ca="1">ROUND(NORMINV(RAND(),SIMULATION!$G$20,SIMULATION!$C$20),0)</f>
        <v>63</v>
      </c>
      <c r="J746" t="str">
        <f t="shared" ca="1" si="24"/>
        <v>Away</v>
      </c>
      <c r="K746" t="str">
        <f ca="1">IF(H746+SIMULATION!$E$16&gt;NEUTRAL!I746,"W","L")</f>
        <v>W</v>
      </c>
      <c r="L746" t="str">
        <f ca="1">IF(I746+SIMULATION!$E$20&gt;NEUTRAL!H746,"W","L")</f>
        <v>L</v>
      </c>
      <c r="M746">
        <f t="shared" ca="1" si="25"/>
        <v>163</v>
      </c>
      <c r="N746" t="str">
        <f ca="1">IF((H746+I746)&gt;SIMULATION!$F$16,"Over","Under")</f>
        <v>Over</v>
      </c>
    </row>
    <row r="747" spans="8:14" x14ac:dyDescent="0.25">
      <c r="H747">
        <f ca="1">ROUND(NORMINV(RAND(),SIMULATION!$G$16,SIMULATION!$C$16),0)</f>
        <v>73</v>
      </c>
      <c r="I747">
        <f ca="1">ROUND(NORMINV(RAND(),SIMULATION!$G$20,SIMULATION!$C$20),0)</f>
        <v>78</v>
      </c>
      <c r="J747" t="str">
        <f t="shared" ca="1" si="24"/>
        <v>Home</v>
      </c>
      <c r="K747" t="str">
        <f ca="1">IF(H747+SIMULATION!$E$16&gt;NEUTRAL!I747,"W","L")</f>
        <v>L</v>
      </c>
      <c r="L747" t="str">
        <f ca="1">IF(I747+SIMULATION!$E$20&gt;NEUTRAL!H747,"W","L")</f>
        <v>W</v>
      </c>
      <c r="M747">
        <f t="shared" ca="1" si="25"/>
        <v>151</v>
      </c>
      <c r="N747" t="str">
        <f ca="1">IF((H747+I747)&gt;SIMULATION!$F$16,"Over","Under")</f>
        <v>Under</v>
      </c>
    </row>
    <row r="748" spans="8:14" x14ac:dyDescent="0.25">
      <c r="H748">
        <f ca="1">ROUND(NORMINV(RAND(),SIMULATION!$G$16,SIMULATION!$C$16),0)</f>
        <v>77</v>
      </c>
      <c r="I748">
        <f ca="1">ROUND(NORMINV(RAND(),SIMULATION!$G$20,SIMULATION!$C$20),0)</f>
        <v>78</v>
      </c>
      <c r="J748" t="str">
        <f t="shared" ca="1" si="24"/>
        <v>Home</v>
      </c>
      <c r="K748" t="str">
        <f ca="1">IF(H748+SIMULATION!$E$16&gt;NEUTRAL!I748,"W","L")</f>
        <v>W</v>
      </c>
      <c r="L748" t="str">
        <f ca="1">IF(I748+SIMULATION!$E$20&gt;NEUTRAL!H748,"W","L")</f>
        <v>L</v>
      </c>
      <c r="M748">
        <f t="shared" ca="1" si="25"/>
        <v>155</v>
      </c>
      <c r="N748" t="str">
        <f ca="1">IF((H748+I748)&gt;SIMULATION!$F$16,"Over","Under")</f>
        <v>Over</v>
      </c>
    </row>
    <row r="749" spans="8:14" x14ac:dyDescent="0.25">
      <c r="H749">
        <f ca="1">ROUND(NORMINV(RAND(),SIMULATION!$G$16,SIMULATION!$C$16),0)</f>
        <v>67</v>
      </c>
      <c r="I749">
        <f ca="1">ROUND(NORMINV(RAND(),SIMULATION!$G$20,SIMULATION!$C$20),0)</f>
        <v>95</v>
      </c>
      <c r="J749" t="str">
        <f t="shared" ca="1" si="24"/>
        <v>Home</v>
      </c>
      <c r="K749" t="str">
        <f ca="1">IF(H749+SIMULATION!$E$16&gt;NEUTRAL!I749,"W","L")</f>
        <v>L</v>
      </c>
      <c r="L749" t="str">
        <f ca="1">IF(I749+SIMULATION!$E$20&gt;NEUTRAL!H749,"W","L")</f>
        <v>W</v>
      </c>
      <c r="M749">
        <f t="shared" ca="1" si="25"/>
        <v>162</v>
      </c>
      <c r="N749" t="str">
        <f ca="1">IF((H749+I749)&gt;SIMULATION!$F$16,"Over","Under")</f>
        <v>Over</v>
      </c>
    </row>
    <row r="750" spans="8:14" x14ac:dyDescent="0.25">
      <c r="H750">
        <f ca="1">ROUND(NORMINV(RAND(),SIMULATION!$G$16,SIMULATION!$C$16),0)</f>
        <v>80</v>
      </c>
      <c r="I750">
        <f ca="1">ROUND(NORMINV(RAND(),SIMULATION!$G$20,SIMULATION!$C$20),0)</f>
        <v>62</v>
      </c>
      <c r="J750" t="str">
        <f t="shared" ca="1" si="24"/>
        <v>Away</v>
      </c>
      <c r="K750" t="str">
        <f ca="1">IF(H750+SIMULATION!$E$16&gt;NEUTRAL!I750,"W","L")</f>
        <v>W</v>
      </c>
      <c r="L750" t="str">
        <f ca="1">IF(I750+SIMULATION!$E$20&gt;NEUTRAL!H750,"W","L")</f>
        <v>L</v>
      </c>
      <c r="M750">
        <f t="shared" ca="1" si="25"/>
        <v>142</v>
      </c>
      <c r="N750" t="str">
        <f ca="1">IF((H750+I750)&gt;SIMULATION!$F$16,"Over","Under")</f>
        <v>Under</v>
      </c>
    </row>
    <row r="751" spans="8:14" x14ac:dyDescent="0.25">
      <c r="H751">
        <f ca="1">ROUND(NORMINV(RAND(),SIMULATION!$G$16,SIMULATION!$C$16),0)</f>
        <v>61</v>
      </c>
      <c r="I751">
        <f ca="1">ROUND(NORMINV(RAND(),SIMULATION!$G$20,SIMULATION!$C$20),0)</f>
        <v>67</v>
      </c>
      <c r="J751" t="str">
        <f t="shared" ca="1" si="24"/>
        <v>Home</v>
      </c>
      <c r="K751" t="str">
        <f ca="1">IF(H751+SIMULATION!$E$16&gt;NEUTRAL!I751,"W","L")</f>
        <v>L</v>
      </c>
      <c r="L751" t="str">
        <f ca="1">IF(I751+SIMULATION!$E$20&gt;NEUTRAL!H751,"W","L")</f>
        <v>W</v>
      </c>
      <c r="M751">
        <f t="shared" ca="1" si="25"/>
        <v>128</v>
      </c>
      <c r="N751" t="str">
        <f ca="1">IF((H751+I751)&gt;SIMULATION!$F$16,"Over","Under")</f>
        <v>Under</v>
      </c>
    </row>
    <row r="752" spans="8:14" x14ac:dyDescent="0.25">
      <c r="H752">
        <f ca="1">ROUND(NORMINV(RAND(),SIMULATION!$G$16,SIMULATION!$C$16),0)</f>
        <v>62</v>
      </c>
      <c r="I752">
        <f ca="1">ROUND(NORMINV(RAND(),SIMULATION!$G$20,SIMULATION!$C$20),0)</f>
        <v>66</v>
      </c>
      <c r="J752" t="str">
        <f t="shared" ca="1" si="24"/>
        <v>Home</v>
      </c>
      <c r="K752" t="str">
        <f ca="1">IF(H752+SIMULATION!$E$16&gt;NEUTRAL!I752,"W","L")</f>
        <v>W</v>
      </c>
      <c r="L752" t="str">
        <f ca="1">IF(I752+SIMULATION!$E$20&gt;NEUTRAL!H752,"W","L")</f>
        <v>L</v>
      </c>
      <c r="M752">
        <f t="shared" ca="1" si="25"/>
        <v>128</v>
      </c>
      <c r="N752" t="str">
        <f ca="1">IF((H752+I752)&gt;SIMULATION!$F$16,"Over","Under")</f>
        <v>Under</v>
      </c>
    </row>
    <row r="753" spans="8:14" x14ac:dyDescent="0.25">
      <c r="H753">
        <f ca="1">ROUND(NORMINV(RAND(),SIMULATION!$G$16,SIMULATION!$C$16),0)</f>
        <v>71</v>
      </c>
      <c r="I753">
        <f ca="1">ROUND(NORMINV(RAND(),SIMULATION!$G$20,SIMULATION!$C$20),0)</f>
        <v>86</v>
      </c>
      <c r="J753" t="str">
        <f t="shared" ca="1" si="24"/>
        <v>Home</v>
      </c>
      <c r="K753" t="str">
        <f ca="1">IF(H753+SIMULATION!$E$16&gt;NEUTRAL!I753,"W","L")</f>
        <v>L</v>
      </c>
      <c r="L753" t="str">
        <f ca="1">IF(I753+SIMULATION!$E$20&gt;NEUTRAL!H753,"W","L")</f>
        <v>W</v>
      </c>
      <c r="M753">
        <f t="shared" ca="1" si="25"/>
        <v>157</v>
      </c>
      <c r="N753" t="str">
        <f ca="1">IF((H753+I753)&gt;SIMULATION!$F$16,"Over","Under")</f>
        <v>Over</v>
      </c>
    </row>
    <row r="754" spans="8:14" x14ac:dyDescent="0.25">
      <c r="H754">
        <f ca="1">ROUND(NORMINV(RAND(),SIMULATION!$G$16,SIMULATION!$C$16),0)</f>
        <v>90</v>
      </c>
      <c r="I754">
        <f ca="1">ROUND(NORMINV(RAND(),SIMULATION!$G$20,SIMULATION!$C$20),0)</f>
        <v>68</v>
      </c>
      <c r="J754" t="str">
        <f t="shared" ca="1" si="24"/>
        <v>Away</v>
      </c>
      <c r="K754" t="str">
        <f ca="1">IF(H754+SIMULATION!$E$16&gt;NEUTRAL!I754,"W","L")</f>
        <v>W</v>
      </c>
      <c r="L754" t="str">
        <f ca="1">IF(I754+SIMULATION!$E$20&gt;NEUTRAL!H754,"W","L")</f>
        <v>L</v>
      </c>
      <c r="M754">
        <f t="shared" ca="1" si="25"/>
        <v>158</v>
      </c>
      <c r="N754" t="str">
        <f ca="1">IF((H754+I754)&gt;SIMULATION!$F$16,"Over","Under")</f>
        <v>Over</v>
      </c>
    </row>
    <row r="755" spans="8:14" x14ac:dyDescent="0.25">
      <c r="H755">
        <f ca="1">ROUND(NORMINV(RAND(),SIMULATION!$G$16,SIMULATION!$C$16),0)</f>
        <v>66</v>
      </c>
      <c r="I755">
        <f ca="1">ROUND(NORMINV(RAND(),SIMULATION!$G$20,SIMULATION!$C$20),0)</f>
        <v>76</v>
      </c>
      <c r="J755" t="str">
        <f t="shared" ca="1" si="24"/>
        <v>Home</v>
      </c>
      <c r="K755" t="str">
        <f ca="1">IF(H755+SIMULATION!$E$16&gt;NEUTRAL!I755,"W","L")</f>
        <v>L</v>
      </c>
      <c r="L755" t="str">
        <f ca="1">IF(I755+SIMULATION!$E$20&gt;NEUTRAL!H755,"W","L")</f>
        <v>W</v>
      </c>
      <c r="M755">
        <f t="shared" ca="1" si="25"/>
        <v>142</v>
      </c>
      <c r="N755" t="str">
        <f ca="1">IF((H755+I755)&gt;SIMULATION!$F$16,"Over","Under")</f>
        <v>Under</v>
      </c>
    </row>
    <row r="756" spans="8:14" x14ac:dyDescent="0.25">
      <c r="H756">
        <f ca="1">ROUND(NORMINV(RAND(),SIMULATION!$G$16,SIMULATION!$C$16),0)</f>
        <v>52</v>
      </c>
      <c r="I756">
        <f ca="1">ROUND(NORMINV(RAND(),SIMULATION!$G$20,SIMULATION!$C$20),0)</f>
        <v>75</v>
      </c>
      <c r="J756" t="str">
        <f t="shared" ca="1" si="24"/>
        <v>Home</v>
      </c>
      <c r="K756" t="str">
        <f ca="1">IF(H756+SIMULATION!$E$16&gt;NEUTRAL!I756,"W","L")</f>
        <v>L</v>
      </c>
      <c r="L756" t="str">
        <f ca="1">IF(I756+SIMULATION!$E$20&gt;NEUTRAL!H756,"W","L")</f>
        <v>W</v>
      </c>
      <c r="M756">
        <f t="shared" ca="1" si="25"/>
        <v>127</v>
      </c>
      <c r="N756" t="str">
        <f ca="1">IF((H756+I756)&gt;SIMULATION!$F$16,"Over","Under")</f>
        <v>Under</v>
      </c>
    </row>
    <row r="757" spans="8:14" x14ac:dyDescent="0.25">
      <c r="H757">
        <f ca="1">ROUND(NORMINV(RAND(),SIMULATION!$G$16,SIMULATION!$C$16),0)</f>
        <v>63</v>
      </c>
      <c r="I757">
        <f ca="1">ROUND(NORMINV(RAND(),SIMULATION!$G$20,SIMULATION!$C$20),0)</f>
        <v>70</v>
      </c>
      <c r="J757" t="str">
        <f t="shared" ca="1" si="24"/>
        <v>Home</v>
      </c>
      <c r="K757" t="str">
        <f ca="1">IF(H757+SIMULATION!$E$16&gt;NEUTRAL!I757,"W","L")</f>
        <v>L</v>
      </c>
      <c r="L757" t="str">
        <f ca="1">IF(I757+SIMULATION!$E$20&gt;NEUTRAL!H757,"W","L")</f>
        <v>W</v>
      </c>
      <c r="M757">
        <f t="shared" ca="1" si="25"/>
        <v>133</v>
      </c>
      <c r="N757" t="str">
        <f ca="1">IF((H757+I757)&gt;SIMULATION!$F$16,"Over","Under")</f>
        <v>Under</v>
      </c>
    </row>
    <row r="758" spans="8:14" x14ac:dyDescent="0.25">
      <c r="H758">
        <f ca="1">ROUND(NORMINV(RAND(),SIMULATION!$G$16,SIMULATION!$C$16),0)</f>
        <v>53</v>
      </c>
      <c r="I758">
        <f ca="1">ROUND(NORMINV(RAND(),SIMULATION!$G$20,SIMULATION!$C$20),0)</f>
        <v>76</v>
      </c>
      <c r="J758" t="str">
        <f t="shared" ca="1" si="24"/>
        <v>Home</v>
      </c>
      <c r="K758" t="str">
        <f ca="1">IF(H758+SIMULATION!$E$16&gt;NEUTRAL!I758,"W","L")</f>
        <v>L</v>
      </c>
      <c r="L758" t="str">
        <f ca="1">IF(I758+SIMULATION!$E$20&gt;NEUTRAL!H758,"W","L")</f>
        <v>W</v>
      </c>
      <c r="M758">
        <f t="shared" ca="1" si="25"/>
        <v>129</v>
      </c>
      <c r="N758" t="str">
        <f ca="1">IF((H758+I758)&gt;SIMULATION!$F$16,"Over","Under")</f>
        <v>Under</v>
      </c>
    </row>
    <row r="759" spans="8:14" x14ac:dyDescent="0.25">
      <c r="H759">
        <f ca="1">ROUND(NORMINV(RAND(),SIMULATION!$G$16,SIMULATION!$C$16),0)</f>
        <v>58</v>
      </c>
      <c r="I759">
        <f ca="1">ROUND(NORMINV(RAND(),SIMULATION!$G$20,SIMULATION!$C$20),0)</f>
        <v>68</v>
      </c>
      <c r="J759" t="str">
        <f t="shared" ca="1" si="24"/>
        <v>Home</v>
      </c>
      <c r="K759" t="str">
        <f ca="1">IF(H759+SIMULATION!$E$16&gt;NEUTRAL!I759,"W","L")</f>
        <v>L</v>
      </c>
      <c r="L759" t="str">
        <f ca="1">IF(I759+SIMULATION!$E$20&gt;NEUTRAL!H759,"W","L")</f>
        <v>W</v>
      </c>
      <c r="M759">
        <f t="shared" ca="1" si="25"/>
        <v>126</v>
      </c>
      <c r="N759" t="str">
        <f ca="1">IF((H759+I759)&gt;SIMULATION!$F$16,"Over","Under")</f>
        <v>Under</v>
      </c>
    </row>
    <row r="760" spans="8:14" x14ac:dyDescent="0.25">
      <c r="H760">
        <f ca="1">ROUND(NORMINV(RAND(),SIMULATION!$G$16,SIMULATION!$C$16),0)</f>
        <v>57</v>
      </c>
      <c r="I760">
        <f ca="1">ROUND(NORMINV(RAND(),SIMULATION!$G$20,SIMULATION!$C$20),0)</f>
        <v>75</v>
      </c>
      <c r="J760" t="str">
        <f t="shared" ca="1" si="24"/>
        <v>Home</v>
      </c>
      <c r="K760" t="str">
        <f ca="1">IF(H760+SIMULATION!$E$16&gt;NEUTRAL!I760,"W","L")</f>
        <v>L</v>
      </c>
      <c r="L760" t="str">
        <f ca="1">IF(I760+SIMULATION!$E$20&gt;NEUTRAL!H760,"W","L")</f>
        <v>W</v>
      </c>
      <c r="M760">
        <f t="shared" ca="1" si="25"/>
        <v>132</v>
      </c>
      <c r="N760" t="str">
        <f ca="1">IF((H760+I760)&gt;SIMULATION!$F$16,"Over","Under")</f>
        <v>Under</v>
      </c>
    </row>
    <row r="761" spans="8:14" x14ac:dyDescent="0.25">
      <c r="H761">
        <f ca="1">ROUND(NORMINV(RAND(),SIMULATION!$G$16,SIMULATION!$C$16),0)</f>
        <v>69</v>
      </c>
      <c r="I761">
        <f ca="1">ROUND(NORMINV(RAND(),SIMULATION!$G$20,SIMULATION!$C$20),0)</f>
        <v>80</v>
      </c>
      <c r="J761" t="str">
        <f t="shared" ca="1" si="24"/>
        <v>Home</v>
      </c>
      <c r="K761" t="str">
        <f ca="1">IF(H761+SIMULATION!$E$16&gt;NEUTRAL!I761,"W","L")</f>
        <v>L</v>
      </c>
      <c r="L761" t="str">
        <f ca="1">IF(I761+SIMULATION!$E$20&gt;NEUTRAL!H761,"W","L")</f>
        <v>W</v>
      </c>
      <c r="M761">
        <f t="shared" ca="1" si="25"/>
        <v>149</v>
      </c>
      <c r="N761" t="str">
        <f ca="1">IF((H761+I761)&gt;SIMULATION!$F$16,"Over","Under")</f>
        <v>Under</v>
      </c>
    </row>
    <row r="762" spans="8:14" x14ac:dyDescent="0.25">
      <c r="H762">
        <f ca="1">ROUND(NORMINV(RAND(),SIMULATION!$G$16,SIMULATION!$C$16),0)</f>
        <v>42</v>
      </c>
      <c r="I762">
        <f ca="1">ROUND(NORMINV(RAND(),SIMULATION!$G$20,SIMULATION!$C$20),0)</f>
        <v>69</v>
      </c>
      <c r="J762" t="str">
        <f t="shared" ca="1" si="24"/>
        <v>Home</v>
      </c>
      <c r="K762" t="str">
        <f ca="1">IF(H762+SIMULATION!$E$16&gt;NEUTRAL!I762,"W","L")</f>
        <v>L</v>
      </c>
      <c r="L762" t="str">
        <f ca="1">IF(I762+SIMULATION!$E$20&gt;NEUTRAL!H762,"W","L")</f>
        <v>W</v>
      </c>
      <c r="M762">
        <f t="shared" ca="1" si="25"/>
        <v>111</v>
      </c>
      <c r="N762" t="str">
        <f ca="1">IF((H762+I762)&gt;SIMULATION!$F$16,"Over","Under")</f>
        <v>Under</v>
      </c>
    </row>
    <row r="763" spans="8:14" x14ac:dyDescent="0.25">
      <c r="H763">
        <f ca="1">ROUND(NORMINV(RAND(),SIMULATION!$G$16,SIMULATION!$C$16),0)</f>
        <v>88</v>
      </c>
      <c r="I763">
        <f ca="1">ROUND(NORMINV(RAND(),SIMULATION!$G$20,SIMULATION!$C$20),0)</f>
        <v>59</v>
      </c>
      <c r="J763" t="str">
        <f t="shared" ca="1" si="24"/>
        <v>Away</v>
      </c>
      <c r="K763" t="str">
        <f ca="1">IF(H763+SIMULATION!$E$16&gt;NEUTRAL!I763,"W","L")</f>
        <v>W</v>
      </c>
      <c r="L763" t="str">
        <f ca="1">IF(I763+SIMULATION!$E$20&gt;NEUTRAL!H763,"W","L")</f>
        <v>L</v>
      </c>
      <c r="M763">
        <f t="shared" ca="1" si="25"/>
        <v>147</v>
      </c>
      <c r="N763" t="str">
        <f ca="1">IF((H763+I763)&gt;SIMULATION!$F$16,"Over","Under")</f>
        <v>Under</v>
      </c>
    </row>
    <row r="764" spans="8:14" x14ac:dyDescent="0.25">
      <c r="H764">
        <f ca="1">ROUND(NORMINV(RAND(),SIMULATION!$G$16,SIMULATION!$C$16),0)</f>
        <v>75</v>
      </c>
      <c r="I764">
        <f ca="1">ROUND(NORMINV(RAND(),SIMULATION!$G$20,SIMULATION!$C$20),0)</f>
        <v>57</v>
      </c>
      <c r="J764" t="str">
        <f t="shared" ca="1" si="24"/>
        <v>Away</v>
      </c>
      <c r="K764" t="str">
        <f ca="1">IF(H764+SIMULATION!$E$16&gt;NEUTRAL!I764,"W","L")</f>
        <v>W</v>
      </c>
      <c r="L764" t="str">
        <f ca="1">IF(I764+SIMULATION!$E$20&gt;NEUTRAL!H764,"W","L")</f>
        <v>L</v>
      </c>
      <c r="M764">
        <f t="shared" ca="1" si="25"/>
        <v>132</v>
      </c>
      <c r="N764" t="str">
        <f ca="1">IF((H764+I764)&gt;SIMULATION!$F$16,"Over","Under")</f>
        <v>Under</v>
      </c>
    </row>
    <row r="765" spans="8:14" x14ac:dyDescent="0.25">
      <c r="H765">
        <f ca="1">ROUND(NORMINV(RAND(),SIMULATION!$G$16,SIMULATION!$C$16),0)</f>
        <v>85</v>
      </c>
      <c r="I765">
        <f ca="1">ROUND(NORMINV(RAND(),SIMULATION!$G$20,SIMULATION!$C$20),0)</f>
        <v>63</v>
      </c>
      <c r="J765" t="str">
        <f t="shared" ca="1" si="24"/>
        <v>Away</v>
      </c>
      <c r="K765" t="str">
        <f ca="1">IF(H765+SIMULATION!$E$16&gt;NEUTRAL!I765,"W","L")</f>
        <v>W</v>
      </c>
      <c r="L765" t="str">
        <f ca="1">IF(I765+SIMULATION!$E$20&gt;NEUTRAL!H765,"W","L")</f>
        <v>L</v>
      </c>
      <c r="M765">
        <f t="shared" ca="1" si="25"/>
        <v>148</v>
      </c>
      <c r="N765" t="str">
        <f ca="1">IF((H765+I765)&gt;SIMULATION!$F$16,"Over","Under")</f>
        <v>Under</v>
      </c>
    </row>
    <row r="766" spans="8:14" x14ac:dyDescent="0.25">
      <c r="H766">
        <f ca="1">ROUND(NORMINV(RAND(),SIMULATION!$G$16,SIMULATION!$C$16),0)</f>
        <v>51</v>
      </c>
      <c r="I766">
        <f ca="1">ROUND(NORMINV(RAND(),SIMULATION!$G$20,SIMULATION!$C$20),0)</f>
        <v>80</v>
      </c>
      <c r="J766" t="str">
        <f t="shared" ca="1" si="24"/>
        <v>Home</v>
      </c>
      <c r="K766" t="str">
        <f ca="1">IF(H766+SIMULATION!$E$16&gt;NEUTRAL!I766,"W","L")</f>
        <v>L</v>
      </c>
      <c r="L766" t="str">
        <f ca="1">IF(I766+SIMULATION!$E$20&gt;NEUTRAL!H766,"W","L")</f>
        <v>W</v>
      </c>
      <c r="M766">
        <f t="shared" ca="1" si="25"/>
        <v>131</v>
      </c>
      <c r="N766" t="str">
        <f ca="1">IF((H766+I766)&gt;SIMULATION!$F$16,"Over","Under")</f>
        <v>Under</v>
      </c>
    </row>
    <row r="767" spans="8:14" x14ac:dyDescent="0.25">
      <c r="H767">
        <f ca="1">ROUND(NORMINV(RAND(),SIMULATION!$G$16,SIMULATION!$C$16),0)</f>
        <v>45</v>
      </c>
      <c r="I767">
        <f ca="1">ROUND(NORMINV(RAND(),SIMULATION!$G$20,SIMULATION!$C$20),0)</f>
        <v>69</v>
      </c>
      <c r="J767" t="str">
        <f t="shared" ca="1" si="24"/>
        <v>Home</v>
      </c>
      <c r="K767" t="str">
        <f ca="1">IF(H767+SIMULATION!$E$16&gt;NEUTRAL!I767,"W","L")</f>
        <v>L</v>
      </c>
      <c r="L767" t="str">
        <f ca="1">IF(I767+SIMULATION!$E$20&gt;NEUTRAL!H767,"W","L")</f>
        <v>W</v>
      </c>
      <c r="M767">
        <f t="shared" ca="1" si="25"/>
        <v>114</v>
      </c>
      <c r="N767" t="str">
        <f ca="1">IF((H767+I767)&gt;SIMULATION!$F$16,"Over","Under")</f>
        <v>Under</v>
      </c>
    </row>
    <row r="768" spans="8:14" x14ac:dyDescent="0.25">
      <c r="H768">
        <f ca="1">ROUND(NORMINV(RAND(),SIMULATION!$G$16,SIMULATION!$C$16),0)</f>
        <v>78</v>
      </c>
      <c r="I768">
        <f ca="1">ROUND(NORMINV(RAND(),SIMULATION!$G$20,SIMULATION!$C$20),0)</f>
        <v>61</v>
      </c>
      <c r="J768" t="str">
        <f t="shared" ca="1" si="24"/>
        <v>Away</v>
      </c>
      <c r="K768" t="str">
        <f ca="1">IF(H768+SIMULATION!$E$16&gt;NEUTRAL!I768,"W","L")</f>
        <v>W</v>
      </c>
      <c r="L768" t="str">
        <f ca="1">IF(I768+SIMULATION!$E$20&gt;NEUTRAL!H768,"W","L")</f>
        <v>L</v>
      </c>
      <c r="M768">
        <f t="shared" ca="1" si="25"/>
        <v>139</v>
      </c>
      <c r="N768" t="str">
        <f ca="1">IF((H768+I768)&gt;SIMULATION!$F$16,"Over","Under")</f>
        <v>Under</v>
      </c>
    </row>
    <row r="769" spans="8:14" x14ac:dyDescent="0.25">
      <c r="H769">
        <f ca="1">ROUND(NORMINV(RAND(),SIMULATION!$G$16,SIMULATION!$C$16),0)</f>
        <v>93</v>
      </c>
      <c r="I769">
        <f ca="1">ROUND(NORMINV(RAND(),SIMULATION!$G$20,SIMULATION!$C$20),0)</f>
        <v>77</v>
      </c>
      <c r="J769" t="str">
        <f t="shared" ca="1" si="24"/>
        <v>Away</v>
      </c>
      <c r="K769" t="str">
        <f ca="1">IF(H769+SIMULATION!$E$16&gt;NEUTRAL!I769,"W","L")</f>
        <v>W</v>
      </c>
      <c r="L769" t="str">
        <f ca="1">IF(I769+SIMULATION!$E$20&gt;NEUTRAL!H769,"W","L")</f>
        <v>L</v>
      </c>
      <c r="M769">
        <f t="shared" ca="1" si="25"/>
        <v>170</v>
      </c>
      <c r="N769" t="str">
        <f ca="1">IF((H769+I769)&gt;SIMULATION!$F$16,"Over","Under")</f>
        <v>Over</v>
      </c>
    </row>
    <row r="770" spans="8:14" x14ac:dyDescent="0.25">
      <c r="H770">
        <f ca="1">ROUND(NORMINV(RAND(),SIMULATION!$G$16,SIMULATION!$C$16),0)</f>
        <v>90</v>
      </c>
      <c r="I770">
        <f ca="1">ROUND(NORMINV(RAND(),SIMULATION!$G$20,SIMULATION!$C$20),0)</f>
        <v>71</v>
      </c>
      <c r="J770" t="str">
        <f t="shared" ca="1" si="24"/>
        <v>Away</v>
      </c>
      <c r="K770" t="str">
        <f ca="1">IF(H770+SIMULATION!$E$16&gt;NEUTRAL!I770,"W","L")</f>
        <v>W</v>
      </c>
      <c r="L770" t="str">
        <f ca="1">IF(I770+SIMULATION!$E$20&gt;NEUTRAL!H770,"W","L")</f>
        <v>L</v>
      </c>
      <c r="M770">
        <f t="shared" ca="1" si="25"/>
        <v>161</v>
      </c>
      <c r="N770" t="str">
        <f ca="1">IF((H770+I770)&gt;SIMULATION!$F$16,"Over","Under")</f>
        <v>Over</v>
      </c>
    </row>
    <row r="771" spans="8:14" x14ac:dyDescent="0.25">
      <c r="H771">
        <f ca="1">ROUND(NORMINV(RAND(),SIMULATION!$G$16,SIMULATION!$C$16),0)</f>
        <v>83</v>
      </c>
      <c r="I771">
        <f ca="1">ROUND(NORMINV(RAND(),SIMULATION!$G$20,SIMULATION!$C$20),0)</f>
        <v>80</v>
      </c>
      <c r="J771" t="str">
        <f t="shared" ca="1" si="24"/>
        <v>Away</v>
      </c>
      <c r="K771" t="str">
        <f ca="1">IF(H771+SIMULATION!$E$16&gt;NEUTRAL!I771,"W","L")</f>
        <v>W</v>
      </c>
      <c r="L771" t="str">
        <f ca="1">IF(I771+SIMULATION!$E$20&gt;NEUTRAL!H771,"W","L")</f>
        <v>L</v>
      </c>
      <c r="M771">
        <f t="shared" ca="1" si="25"/>
        <v>163</v>
      </c>
      <c r="N771" t="str">
        <f ca="1">IF((H771+I771)&gt;SIMULATION!$F$16,"Over","Under")</f>
        <v>Over</v>
      </c>
    </row>
    <row r="772" spans="8:14" x14ac:dyDescent="0.25">
      <c r="H772">
        <f ca="1">ROUND(NORMINV(RAND(),SIMULATION!$G$16,SIMULATION!$C$16),0)</f>
        <v>70</v>
      </c>
      <c r="I772">
        <f ca="1">ROUND(NORMINV(RAND(),SIMULATION!$G$20,SIMULATION!$C$20),0)</f>
        <v>64</v>
      </c>
      <c r="J772" t="str">
        <f t="shared" ca="1" si="24"/>
        <v>Away</v>
      </c>
      <c r="K772" t="str">
        <f ca="1">IF(H772+SIMULATION!$E$16&gt;NEUTRAL!I772,"W","L")</f>
        <v>W</v>
      </c>
      <c r="L772" t="str">
        <f ca="1">IF(I772+SIMULATION!$E$20&gt;NEUTRAL!H772,"W","L")</f>
        <v>L</v>
      </c>
      <c r="M772">
        <f t="shared" ca="1" si="25"/>
        <v>134</v>
      </c>
      <c r="N772" t="str">
        <f ca="1">IF((H772+I772)&gt;SIMULATION!$F$16,"Over","Under")</f>
        <v>Under</v>
      </c>
    </row>
    <row r="773" spans="8:14" x14ac:dyDescent="0.25">
      <c r="H773">
        <f ca="1">ROUND(NORMINV(RAND(),SIMULATION!$G$16,SIMULATION!$C$16),0)</f>
        <v>75</v>
      </c>
      <c r="I773">
        <f ca="1">ROUND(NORMINV(RAND(),SIMULATION!$G$20,SIMULATION!$C$20),0)</f>
        <v>79</v>
      </c>
      <c r="J773" t="str">
        <f t="shared" ca="1" si="24"/>
        <v>Home</v>
      </c>
      <c r="K773" t="str">
        <f ca="1">IF(H773+SIMULATION!$E$16&gt;NEUTRAL!I773,"W","L")</f>
        <v>W</v>
      </c>
      <c r="L773" t="str">
        <f ca="1">IF(I773+SIMULATION!$E$20&gt;NEUTRAL!H773,"W","L")</f>
        <v>L</v>
      </c>
      <c r="M773">
        <f t="shared" ca="1" si="25"/>
        <v>154</v>
      </c>
      <c r="N773" t="str">
        <f ca="1">IF((H773+I773)&gt;SIMULATION!$F$16,"Over","Under")</f>
        <v>Over</v>
      </c>
    </row>
    <row r="774" spans="8:14" x14ac:dyDescent="0.25">
      <c r="H774">
        <f ca="1">ROUND(NORMINV(RAND(),SIMULATION!$G$16,SIMULATION!$C$16),0)</f>
        <v>59</v>
      </c>
      <c r="I774">
        <f ca="1">ROUND(NORMINV(RAND(),SIMULATION!$G$20,SIMULATION!$C$20),0)</f>
        <v>74</v>
      </c>
      <c r="J774" t="str">
        <f t="shared" ca="1" si="24"/>
        <v>Home</v>
      </c>
      <c r="K774" t="str">
        <f ca="1">IF(H774+SIMULATION!$E$16&gt;NEUTRAL!I774,"W","L")</f>
        <v>L</v>
      </c>
      <c r="L774" t="str">
        <f ca="1">IF(I774+SIMULATION!$E$20&gt;NEUTRAL!H774,"W","L")</f>
        <v>W</v>
      </c>
      <c r="M774">
        <f t="shared" ca="1" si="25"/>
        <v>133</v>
      </c>
      <c r="N774" t="str">
        <f ca="1">IF((H774+I774)&gt;SIMULATION!$F$16,"Over","Under")</f>
        <v>Under</v>
      </c>
    </row>
    <row r="775" spans="8:14" x14ac:dyDescent="0.25">
      <c r="H775">
        <f ca="1">ROUND(NORMINV(RAND(),SIMULATION!$G$16,SIMULATION!$C$16),0)</f>
        <v>73</v>
      </c>
      <c r="I775">
        <f ca="1">ROUND(NORMINV(RAND(),SIMULATION!$G$20,SIMULATION!$C$20),0)</f>
        <v>67</v>
      </c>
      <c r="J775" t="str">
        <f t="shared" ca="1" si="24"/>
        <v>Away</v>
      </c>
      <c r="K775" t="str">
        <f ca="1">IF(H775+SIMULATION!$E$16&gt;NEUTRAL!I775,"W","L")</f>
        <v>W</v>
      </c>
      <c r="L775" t="str">
        <f ca="1">IF(I775+SIMULATION!$E$20&gt;NEUTRAL!H775,"W","L")</f>
        <v>L</v>
      </c>
      <c r="M775">
        <f t="shared" ca="1" si="25"/>
        <v>140</v>
      </c>
      <c r="N775" t="str">
        <f ca="1">IF((H775+I775)&gt;SIMULATION!$F$16,"Over","Under")</f>
        <v>Under</v>
      </c>
    </row>
    <row r="776" spans="8:14" x14ac:dyDescent="0.25">
      <c r="H776">
        <f ca="1">ROUND(NORMINV(RAND(),SIMULATION!$G$16,SIMULATION!$C$16),0)</f>
        <v>79</v>
      </c>
      <c r="I776">
        <f ca="1">ROUND(NORMINV(RAND(),SIMULATION!$G$20,SIMULATION!$C$20),0)</f>
        <v>55</v>
      </c>
      <c r="J776" t="str">
        <f t="shared" ca="1" si="24"/>
        <v>Away</v>
      </c>
      <c r="K776" t="str">
        <f ca="1">IF(H776+SIMULATION!$E$16&gt;NEUTRAL!I776,"W","L")</f>
        <v>W</v>
      </c>
      <c r="L776" t="str">
        <f ca="1">IF(I776+SIMULATION!$E$20&gt;NEUTRAL!H776,"W","L")</f>
        <v>L</v>
      </c>
      <c r="M776">
        <f t="shared" ca="1" si="25"/>
        <v>134</v>
      </c>
      <c r="N776" t="str">
        <f ca="1">IF((H776+I776)&gt;SIMULATION!$F$16,"Over","Under")</f>
        <v>Under</v>
      </c>
    </row>
    <row r="777" spans="8:14" x14ac:dyDescent="0.25">
      <c r="H777">
        <f ca="1">ROUND(NORMINV(RAND(),SIMULATION!$G$16,SIMULATION!$C$16),0)</f>
        <v>69</v>
      </c>
      <c r="I777">
        <f ca="1">ROUND(NORMINV(RAND(),SIMULATION!$G$20,SIMULATION!$C$20),0)</f>
        <v>69</v>
      </c>
      <c r="J777" t="str">
        <f t="shared" ca="1" si="24"/>
        <v>OT</v>
      </c>
      <c r="K777" t="str">
        <f ca="1">IF(H777+SIMULATION!$E$16&gt;NEUTRAL!I777,"W","L")</f>
        <v>W</v>
      </c>
      <c r="L777" t="str">
        <f ca="1">IF(I777+SIMULATION!$E$20&gt;NEUTRAL!H777,"W","L")</f>
        <v>L</v>
      </c>
      <c r="M777">
        <f t="shared" ca="1" si="25"/>
        <v>138</v>
      </c>
      <c r="N777" t="str">
        <f ca="1">IF((H777+I777)&gt;SIMULATION!$F$16,"Over","Under")</f>
        <v>Under</v>
      </c>
    </row>
    <row r="778" spans="8:14" x14ac:dyDescent="0.25">
      <c r="H778">
        <f ca="1">ROUND(NORMINV(RAND(),SIMULATION!$G$16,SIMULATION!$C$16),0)</f>
        <v>81</v>
      </c>
      <c r="I778">
        <f ca="1">ROUND(NORMINV(RAND(),SIMULATION!$G$20,SIMULATION!$C$20),0)</f>
        <v>71</v>
      </c>
      <c r="J778" t="str">
        <f t="shared" ca="1" si="24"/>
        <v>Away</v>
      </c>
      <c r="K778" t="str">
        <f ca="1">IF(H778+SIMULATION!$E$16&gt;NEUTRAL!I778,"W","L")</f>
        <v>W</v>
      </c>
      <c r="L778" t="str">
        <f ca="1">IF(I778+SIMULATION!$E$20&gt;NEUTRAL!H778,"W","L")</f>
        <v>L</v>
      </c>
      <c r="M778">
        <f t="shared" ca="1" si="25"/>
        <v>152</v>
      </c>
      <c r="N778" t="str">
        <f ca="1">IF((H778+I778)&gt;SIMULATION!$F$16,"Over","Under")</f>
        <v>Over</v>
      </c>
    </row>
    <row r="779" spans="8:14" x14ac:dyDescent="0.25">
      <c r="H779">
        <f ca="1">ROUND(NORMINV(RAND(),SIMULATION!$G$16,SIMULATION!$C$16),0)</f>
        <v>66</v>
      </c>
      <c r="I779">
        <f ca="1">ROUND(NORMINV(RAND(),SIMULATION!$G$20,SIMULATION!$C$20),0)</f>
        <v>58</v>
      </c>
      <c r="J779" t="str">
        <f t="shared" ca="1" si="24"/>
        <v>Away</v>
      </c>
      <c r="K779" t="str">
        <f ca="1">IF(H779+SIMULATION!$E$16&gt;NEUTRAL!I779,"W","L")</f>
        <v>W</v>
      </c>
      <c r="L779" t="str">
        <f ca="1">IF(I779+SIMULATION!$E$20&gt;NEUTRAL!H779,"W","L")</f>
        <v>L</v>
      </c>
      <c r="M779">
        <f t="shared" ca="1" si="25"/>
        <v>124</v>
      </c>
      <c r="N779" t="str">
        <f ca="1">IF((H779+I779)&gt;SIMULATION!$F$16,"Over","Under")</f>
        <v>Under</v>
      </c>
    </row>
    <row r="780" spans="8:14" x14ac:dyDescent="0.25">
      <c r="H780">
        <f ca="1">ROUND(NORMINV(RAND(),SIMULATION!$G$16,SIMULATION!$C$16),0)</f>
        <v>72</v>
      </c>
      <c r="I780">
        <f ca="1">ROUND(NORMINV(RAND(),SIMULATION!$G$20,SIMULATION!$C$20),0)</f>
        <v>66</v>
      </c>
      <c r="J780" t="str">
        <f t="shared" ca="1" si="24"/>
        <v>Away</v>
      </c>
      <c r="K780" t="str">
        <f ca="1">IF(H780+SIMULATION!$E$16&gt;NEUTRAL!I780,"W","L")</f>
        <v>W</v>
      </c>
      <c r="L780" t="str">
        <f ca="1">IF(I780+SIMULATION!$E$20&gt;NEUTRAL!H780,"W","L")</f>
        <v>L</v>
      </c>
      <c r="M780">
        <f t="shared" ca="1" si="25"/>
        <v>138</v>
      </c>
      <c r="N780" t="str">
        <f ca="1">IF((H780+I780)&gt;SIMULATION!$F$16,"Over","Under")</f>
        <v>Under</v>
      </c>
    </row>
    <row r="781" spans="8:14" x14ac:dyDescent="0.25">
      <c r="H781">
        <f ca="1">ROUND(NORMINV(RAND(),SIMULATION!$G$16,SIMULATION!$C$16),0)</f>
        <v>43</v>
      </c>
      <c r="I781">
        <f ca="1">ROUND(NORMINV(RAND(),SIMULATION!$G$20,SIMULATION!$C$20),0)</f>
        <v>93</v>
      </c>
      <c r="J781" t="str">
        <f t="shared" ca="1" si="24"/>
        <v>Home</v>
      </c>
      <c r="K781" t="str">
        <f ca="1">IF(H781+SIMULATION!$E$16&gt;NEUTRAL!I781,"W","L")</f>
        <v>L</v>
      </c>
      <c r="L781" t="str">
        <f ca="1">IF(I781+SIMULATION!$E$20&gt;NEUTRAL!H781,"W","L")</f>
        <v>W</v>
      </c>
      <c r="M781">
        <f t="shared" ca="1" si="25"/>
        <v>136</v>
      </c>
      <c r="N781" t="str">
        <f ca="1">IF((H781+I781)&gt;SIMULATION!$F$16,"Over","Under")</f>
        <v>Under</v>
      </c>
    </row>
    <row r="782" spans="8:14" x14ac:dyDescent="0.25">
      <c r="H782">
        <f ca="1">ROUND(NORMINV(RAND(),SIMULATION!$G$16,SIMULATION!$C$16),0)</f>
        <v>76</v>
      </c>
      <c r="I782">
        <f ca="1">ROUND(NORMINV(RAND(),SIMULATION!$G$20,SIMULATION!$C$20),0)</f>
        <v>77</v>
      </c>
      <c r="J782" t="str">
        <f t="shared" ca="1" si="24"/>
        <v>Home</v>
      </c>
      <c r="K782" t="str">
        <f ca="1">IF(H782+SIMULATION!$E$16&gt;NEUTRAL!I782,"W","L")</f>
        <v>W</v>
      </c>
      <c r="L782" t="str">
        <f ca="1">IF(I782+SIMULATION!$E$20&gt;NEUTRAL!H782,"W","L")</f>
        <v>L</v>
      </c>
      <c r="M782">
        <f t="shared" ca="1" si="25"/>
        <v>153</v>
      </c>
      <c r="N782" t="str">
        <f ca="1">IF((H782+I782)&gt;SIMULATION!$F$16,"Over","Under")</f>
        <v>Over</v>
      </c>
    </row>
    <row r="783" spans="8:14" x14ac:dyDescent="0.25">
      <c r="H783">
        <f ca="1">ROUND(NORMINV(RAND(),SIMULATION!$G$16,SIMULATION!$C$16),0)</f>
        <v>78</v>
      </c>
      <c r="I783">
        <f ca="1">ROUND(NORMINV(RAND(),SIMULATION!$G$20,SIMULATION!$C$20),0)</f>
        <v>79</v>
      </c>
      <c r="J783" t="str">
        <f t="shared" ca="1" si="24"/>
        <v>Home</v>
      </c>
      <c r="K783" t="str">
        <f ca="1">IF(H783+SIMULATION!$E$16&gt;NEUTRAL!I783,"W","L")</f>
        <v>W</v>
      </c>
      <c r="L783" t="str">
        <f ca="1">IF(I783+SIMULATION!$E$20&gt;NEUTRAL!H783,"W","L")</f>
        <v>L</v>
      </c>
      <c r="M783">
        <f t="shared" ca="1" si="25"/>
        <v>157</v>
      </c>
      <c r="N783" t="str">
        <f ca="1">IF((H783+I783)&gt;SIMULATION!$F$16,"Over","Under")</f>
        <v>Over</v>
      </c>
    </row>
    <row r="784" spans="8:14" x14ac:dyDescent="0.25">
      <c r="H784">
        <f ca="1">ROUND(NORMINV(RAND(),SIMULATION!$G$16,SIMULATION!$C$16),0)</f>
        <v>82</v>
      </c>
      <c r="I784">
        <f ca="1">ROUND(NORMINV(RAND(),SIMULATION!$G$20,SIMULATION!$C$20),0)</f>
        <v>75</v>
      </c>
      <c r="J784" t="str">
        <f t="shared" ca="1" si="24"/>
        <v>Away</v>
      </c>
      <c r="K784" t="str">
        <f ca="1">IF(H784+SIMULATION!$E$16&gt;NEUTRAL!I784,"W","L")</f>
        <v>W</v>
      </c>
      <c r="L784" t="str">
        <f ca="1">IF(I784+SIMULATION!$E$20&gt;NEUTRAL!H784,"W","L")</f>
        <v>L</v>
      </c>
      <c r="M784">
        <f t="shared" ca="1" si="25"/>
        <v>157</v>
      </c>
      <c r="N784" t="str">
        <f ca="1">IF((H784+I784)&gt;SIMULATION!$F$16,"Over","Under")</f>
        <v>Over</v>
      </c>
    </row>
    <row r="785" spans="8:14" x14ac:dyDescent="0.25">
      <c r="H785">
        <f ca="1">ROUND(NORMINV(RAND(),SIMULATION!$G$16,SIMULATION!$C$16),0)</f>
        <v>75</v>
      </c>
      <c r="I785">
        <f ca="1">ROUND(NORMINV(RAND(),SIMULATION!$G$20,SIMULATION!$C$20),0)</f>
        <v>74</v>
      </c>
      <c r="J785" t="str">
        <f t="shared" ca="1" si="24"/>
        <v>Away</v>
      </c>
      <c r="K785" t="str">
        <f ca="1">IF(H785+SIMULATION!$E$16&gt;NEUTRAL!I785,"W","L")</f>
        <v>W</v>
      </c>
      <c r="L785" t="str">
        <f ca="1">IF(I785+SIMULATION!$E$20&gt;NEUTRAL!H785,"W","L")</f>
        <v>L</v>
      </c>
      <c r="M785">
        <f t="shared" ca="1" si="25"/>
        <v>149</v>
      </c>
      <c r="N785" t="str">
        <f ca="1">IF((H785+I785)&gt;SIMULATION!$F$16,"Over","Under")</f>
        <v>Under</v>
      </c>
    </row>
    <row r="786" spans="8:14" x14ac:dyDescent="0.25">
      <c r="H786">
        <f ca="1">ROUND(NORMINV(RAND(),SIMULATION!$G$16,SIMULATION!$C$16),0)</f>
        <v>60</v>
      </c>
      <c r="I786">
        <f ca="1">ROUND(NORMINV(RAND(),SIMULATION!$G$20,SIMULATION!$C$20),0)</f>
        <v>78</v>
      </c>
      <c r="J786" t="str">
        <f t="shared" ca="1" si="24"/>
        <v>Home</v>
      </c>
      <c r="K786" t="str">
        <f ca="1">IF(H786+SIMULATION!$E$16&gt;NEUTRAL!I786,"W","L")</f>
        <v>L</v>
      </c>
      <c r="L786" t="str">
        <f ca="1">IF(I786+SIMULATION!$E$20&gt;NEUTRAL!H786,"W","L")</f>
        <v>W</v>
      </c>
      <c r="M786">
        <f t="shared" ca="1" si="25"/>
        <v>138</v>
      </c>
      <c r="N786" t="str">
        <f ca="1">IF((H786+I786)&gt;SIMULATION!$F$16,"Over","Under")</f>
        <v>Under</v>
      </c>
    </row>
    <row r="787" spans="8:14" x14ac:dyDescent="0.25">
      <c r="H787">
        <f ca="1">ROUND(NORMINV(RAND(),SIMULATION!$G$16,SIMULATION!$C$16),0)</f>
        <v>90</v>
      </c>
      <c r="I787">
        <f ca="1">ROUND(NORMINV(RAND(),SIMULATION!$G$20,SIMULATION!$C$20),0)</f>
        <v>60</v>
      </c>
      <c r="J787" t="str">
        <f t="shared" ca="1" si="24"/>
        <v>Away</v>
      </c>
      <c r="K787" t="str">
        <f ca="1">IF(H787+SIMULATION!$E$16&gt;NEUTRAL!I787,"W","L")</f>
        <v>W</v>
      </c>
      <c r="L787" t="str">
        <f ca="1">IF(I787+SIMULATION!$E$20&gt;NEUTRAL!H787,"W","L")</f>
        <v>L</v>
      </c>
      <c r="M787">
        <f t="shared" ca="1" si="25"/>
        <v>150</v>
      </c>
      <c r="N787" t="str">
        <f ca="1">IF((H787+I787)&gt;SIMULATION!$F$16,"Over","Under")</f>
        <v>Under</v>
      </c>
    </row>
    <row r="788" spans="8:14" x14ac:dyDescent="0.25">
      <c r="H788">
        <f ca="1">ROUND(NORMINV(RAND(),SIMULATION!$G$16,SIMULATION!$C$16),0)</f>
        <v>65</v>
      </c>
      <c r="I788">
        <f ca="1">ROUND(NORMINV(RAND(),SIMULATION!$G$20,SIMULATION!$C$20),0)</f>
        <v>85</v>
      </c>
      <c r="J788" t="str">
        <f t="shared" ca="1" si="24"/>
        <v>Home</v>
      </c>
      <c r="K788" t="str">
        <f ca="1">IF(H788+SIMULATION!$E$16&gt;NEUTRAL!I788,"W","L")</f>
        <v>L</v>
      </c>
      <c r="L788" t="str">
        <f ca="1">IF(I788+SIMULATION!$E$20&gt;NEUTRAL!H788,"W","L")</f>
        <v>W</v>
      </c>
      <c r="M788">
        <f t="shared" ca="1" si="25"/>
        <v>150</v>
      </c>
      <c r="N788" t="str">
        <f ca="1">IF((H788+I788)&gt;SIMULATION!$F$16,"Over","Under")</f>
        <v>Under</v>
      </c>
    </row>
    <row r="789" spans="8:14" x14ac:dyDescent="0.25">
      <c r="H789">
        <f ca="1">ROUND(NORMINV(RAND(),SIMULATION!$G$16,SIMULATION!$C$16),0)</f>
        <v>70</v>
      </c>
      <c r="I789">
        <f ca="1">ROUND(NORMINV(RAND(),SIMULATION!$G$20,SIMULATION!$C$20),0)</f>
        <v>63</v>
      </c>
      <c r="J789" t="str">
        <f t="shared" ca="1" si="24"/>
        <v>Away</v>
      </c>
      <c r="K789" t="str">
        <f ca="1">IF(H789+SIMULATION!$E$16&gt;NEUTRAL!I789,"W","L")</f>
        <v>W</v>
      </c>
      <c r="L789" t="str">
        <f ca="1">IF(I789+SIMULATION!$E$20&gt;NEUTRAL!H789,"W","L")</f>
        <v>L</v>
      </c>
      <c r="M789">
        <f t="shared" ca="1" si="25"/>
        <v>133</v>
      </c>
      <c r="N789" t="str">
        <f ca="1">IF((H789+I789)&gt;SIMULATION!$F$16,"Over","Under")</f>
        <v>Under</v>
      </c>
    </row>
    <row r="790" spans="8:14" x14ac:dyDescent="0.25">
      <c r="H790">
        <f ca="1">ROUND(NORMINV(RAND(),SIMULATION!$G$16,SIMULATION!$C$16),0)</f>
        <v>67</v>
      </c>
      <c r="I790">
        <f ca="1">ROUND(NORMINV(RAND(),SIMULATION!$G$20,SIMULATION!$C$20),0)</f>
        <v>64</v>
      </c>
      <c r="J790" t="str">
        <f t="shared" ca="1" si="24"/>
        <v>Away</v>
      </c>
      <c r="K790" t="str">
        <f ca="1">IF(H790+SIMULATION!$E$16&gt;NEUTRAL!I790,"W","L")</f>
        <v>W</v>
      </c>
      <c r="L790" t="str">
        <f ca="1">IF(I790+SIMULATION!$E$20&gt;NEUTRAL!H790,"W","L")</f>
        <v>L</v>
      </c>
      <c r="M790">
        <f t="shared" ca="1" si="25"/>
        <v>131</v>
      </c>
      <c r="N790" t="str">
        <f ca="1">IF((H790+I790)&gt;SIMULATION!$F$16,"Over","Under")</f>
        <v>Under</v>
      </c>
    </row>
    <row r="791" spans="8:14" x14ac:dyDescent="0.25">
      <c r="H791">
        <f ca="1">ROUND(NORMINV(RAND(),SIMULATION!$G$16,SIMULATION!$C$16),0)</f>
        <v>66</v>
      </c>
      <c r="I791">
        <f ca="1">ROUND(NORMINV(RAND(),SIMULATION!$G$20,SIMULATION!$C$20),0)</f>
        <v>74</v>
      </c>
      <c r="J791" t="str">
        <f t="shared" ca="1" si="24"/>
        <v>Home</v>
      </c>
      <c r="K791" t="str">
        <f ca="1">IF(H791+SIMULATION!$E$16&gt;NEUTRAL!I791,"W","L")</f>
        <v>L</v>
      </c>
      <c r="L791" t="str">
        <f ca="1">IF(I791+SIMULATION!$E$20&gt;NEUTRAL!H791,"W","L")</f>
        <v>W</v>
      </c>
      <c r="M791">
        <f t="shared" ca="1" si="25"/>
        <v>140</v>
      </c>
      <c r="N791" t="str">
        <f ca="1">IF((H791+I791)&gt;SIMULATION!$F$16,"Over","Under")</f>
        <v>Under</v>
      </c>
    </row>
    <row r="792" spans="8:14" x14ac:dyDescent="0.25">
      <c r="H792">
        <f ca="1">ROUND(NORMINV(RAND(),SIMULATION!$G$16,SIMULATION!$C$16),0)</f>
        <v>65</v>
      </c>
      <c r="I792">
        <f ca="1">ROUND(NORMINV(RAND(),SIMULATION!$G$20,SIMULATION!$C$20),0)</f>
        <v>70</v>
      </c>
      <c r="J792" t="str">
        <f t="shared" ca="1" si="24"/>
        <v>Home</v>
      </c>
      <c r="K792" t="str">
        <f ca="1">IF(H792+SIMULATION!$E$16&gt;NEUTRAL!I792,"W","L")</f>
        <v>L</v>
      </c>
      <c r="L792" t="str">
        <f ca="1">IF(I792+SIMULATION!$E$20&gt;NEUTRAL!H792,"W","L")</f>
        <v>W</v>
      </c>
      <c r="M792">
        <f t="shared" ca="1" si="25"/>
        <v>135</v>
      </c>
      <c r="N792" t="str">
        <f ca="1">IF((H792+I792)&gt;SIMULATION!$F$16,"Over","Under")</f>
        <v>Under</v>
      </c>
    </row>
    <row r="793" spans="8:14" x14ac:dyDescent="0.25">
      <c r="H793">
        <f ca="1">ROUND(NORMINV(RAND(),SIMULATION!$G$16,SIMULATION!$C$16),0)</f>
        <v>55</v>
      </c>
      <c r="I793">
        <f ca="1">ROUND(NORMINV(RAND(),SIMULATION!$G$20,SIMULATION!$C$20),0)</f>
        <v>92</v>
      </c>
      <c r="J793" t="str">
        <f t="shared" ca="1" si="24"/>
        <v>Home</v>
      </c>
      <c r="K793" t="str">
        <f ca="1">IF(H793+SIMULATION!$E$16&gt;NEUTRAL!I793,"W","L")</f>
        <v>L</v>
      </c>
      <c r="L793" t="str">
        <f ca="1">IF(I793+SIMULATION!$E$20&gt;NEUTRAL!H793,"W","L")</f>
        <v>W</v>
      </c>
      <c r="M793">
        <f t="shared" ca="1" si="25"/>
        <v>147</v>
      </c>
      <c r="N793" t="str">
        <f ca="1">IF((H793+I793)&gt;SIMULATION!$F$16,"Over","Under")</f>
        <v>Under</v>
      </c>
    </row>
    <row r="794" spans="8:14" x14ac:dyDescent="0.25">
      <c r="H794">
        <f ca="1">ROUND(NORMINV(RAND(),SIMULATION!$G$16,SIMULATION!$C$16),0)</f>
        <v>93</v>
      </c>
      <c r="I794">
        <f ca="1">ROUND(NORMINV(RAND(),SIMULATION!$G$20,SIMULATION!$C$20),0)</f>
        <v>62</v>
      </c>
      <c r="J794" t="str">
        <f t="shared" ca="1" si="24"/>
        <v>Away</v>
      </c>
      <c r="K794" t="str">
        <f ca="1">IF(H794+SIMULATION!$E$16&gt;NEUTRAL!I794,"W","L")</f>
        <v>W</v>
      </c>
      <c r="L794" t="str">
        <f ca="1">IF(I794+SIMULATION!$E$20&gt;NEUTRAL!H794,"W","L")</f>
        <v>L</v>
      </c>
      <c r="M794">
        <f t="shared" ca="1" si="25"/>
        <v>155</v>
      </c>
      <c r="N794" t="str">
        <f ca="1">IF((H794+I794)&gt;SIMULATION!$F$16,"Over","Under")</f>
        <v>Over</v>
      </c>
    </row>
    <row r="795" spans="8:14" x14ac:dyDescent="0.25">
      <c r="H795">
        <f ca="1">ROUND(NORMINV(RAND(),SIMULATION!$G$16,SIMULATION!$C$16),0)</f>
        <v>86</v>
      </c>
      <c r="I795">
        <f ca="1">ROUND(NORMINV(RAND(),SIMULATION!$G$20,SIMULATION!$C$20),0)</f>
        <v>74</v>
      </c>
      <c r="J795" t="str">
        <f t="shared" ref="J795:J858" ca="1" si="26">IF(H795=I795,"OT",IF(H795&gt;I795,"Away","Home"))</f>
        <v>Away</v>
      </c>
      <c r="K795" t="str">
        <f ca="1">IF(H795+SIMULATION!$E$16&gt;NEUTRAL!I795,"W","L")</f>
        <v>W</v>
      </c>
      <c r="L795" t="str">
        <f ca="1">IF(I795+SIMULATION!$E$20&gt;NEUTRAL!H795,"W","L")</f>
        <v>L</v>
      </c>
      <c r="M795">
        <f t="shared" ref="M795:M858" ca="1" si="27">H795+I795</f>
        <v>160</v>
      </c>
      <c r="N795" t="str">
        <f ca="1">IF((H795+I795)&gt;SIMULATION!$F$16,"Over","Under")</f>
        <v>Over</v>
      </c>
    </row>
    <row r="796" spans="8:14" x14ac:dyDescent="0.25">
      <c r="H796">
        <f ca="1">ROUND(NORMINV(RAND(),SIMULATION!$G$16,SIMULATION!$C$16),0)</f>
        <v>65</v>
      </c>
      <c r="I796">
        <f ca="1">ROUND(NORMINV(RAND(),SIMULATION!$G$20,SIMULATION!$C$20),0)</f>
        <v>74</v>
      </c>
      <c r="J796" t="str">
        <f t="shared" ca="1" si="26"/>
        <v>Home</v>
      </c>
      <c r="K796" t="str">
        <f ca="1">IF(H796+SIMULATION!$E$16&gt;NEUTRAL!I796,"W","L")</f>
        <v>L</v>
      </c>
      <c r="L796" t="str">
        <f ca="1">IF(I796+SIMULATION!$E$20&gt;NEUTRAL!H796,"W","L")</f>
        <v>W</v>
      </c>
      <c r="M796">
        <f t="shared" ca="1" si="27"/>
        <v>139</v>
      </c>
      <c r="N796" t="str">
        <f ca="1">IF((H796+I796)&gt;SIMULATION!$F$16,"Over","Under")</f>
        <v>Under</v>
      </c>
    </row>
    <row r="797" spans="8:14" x14ac:dyDescent="0.25">
      <c r="H797">
        <f ca="1">ROUND(NORMINV(RAND(),SIMULATION!$G$16,SIMULATION!$C$16),0)</f>
        <v>63</v>
      </c>
      <c r="I797">
        <f ca="1">ROUND(NORMINV(RAND(),SIMULATION!$G$20,SIMULATION!$C$20),0)</f>
        <v>68</v>
      </c>
      <c r="J797" t="str">
        <f t="shared" ca="1" si="26"/>
        <v>Home</v>
      </c>
      <c r="K797" t="str">
        <f ca="1">IF(H797+SIMULATION!$E$16&gt;NEUTRAL!I797,"W","L")</f>
        <v>L</v>
      </c>
      <c r="L797" t="str">
        <f ca="1">IF(I797+SIMULATION!$E$20&gt;NEUTRAL!H797,"W","L")</f>
        <v>W</v>
      </c>
      <c r="M797">
        <f t="shared" ca="1" si="27"/>
        <v>131</v>
      </c>
      <c r="N797" t="str">
        <f ca="1">IF((H797+I797)&gt;SIMULATION!$F$16,"Over","Under")</f>
        <v>Under</v>
      </c>
    </row>
    <row r="798" spans="8:14" x14ac:dyDescent="0.25">
      <c r="H798">
        <f ca="1">ROUND(NORMINV(RAND(),SIMULATION!$G$16,SIMULATION!$C$16),0)</f>
        <v>61</v>
      </c>
      <c r="I798">
        <f ca="1">ROUND(NORMINV(RAND(),SIMULATION!$G$20,SIMULATION!$C$20),0)</f>
        <v>80</v>
      </c>
      <c r="J798" t="str">
        <f t="shared" ca="1" si="26"/>
        <v>Home</v>
      </c>
      <c r="K798" t="str">
        <f ca="1">IF(H798+SIMULATION!$E$16&gt;NEUTRAL!I798,"W","L")</f>
        <v>L</v>
      </c>
      <c r="L798" t="str">
        <f ca="1">IF(I798+SIMULATION!$E$20&gt;NEUTRAL!H798,"W","L")</f>
        <v>W</v>
      </c>
      <c r="M798">
        <f t="shared" ca="1" si="27"/>
        <v>141</v>
      </c>
      <c r="N798" t="str">
        <f ca="1">IF((H798+I798)&gt;SIMULATION!$F$16,"Over","Under")</f>
        <v>Under</v>
      </c>
    </row>
    <row r="799" spans="8:14" x14ac:dyDescent="0.25">
      <c r="H799">
        <f ca="1">ROUND(NORMINV(RAND(),SIMULATION!$G$16,SIMULATION!$C$16),0)</f>
        <v>60</v>
      </c>
      <c r="I799">
        <f ca="1">ROUND(NORMINV(RAND(),SIMULATION!$G$20,SIMULATION!$C$20),0)</f>
        <v>87</v>
      </c>
      <c r="J799" t="str">
        <f t="shared" ca="1" si="26"/>
        <v>Home</v>
      </c>
      <c r="K799" t="str">
        <f ca="1">IF(H799+SIMULATION!$E$16&gt;NEUTRAL!I799,"W","L")</f>
        <v>L</v>
      </c>
      <c r="L799" t="str">
        <f ca="1">IF(I799+SIMULATION!$E$20&gt;NEUTRAL!H799,"W","L")</f>
        <v>W</v>
      </c>
      <c r="M799">
        <f t="shared" ca="1" si="27"/>
        <v>147</v>
      </c>
      <c r="N799" t="str">
        <f ca="1">IF((H799+I799)&gt;SIMULATION!$F$16,"Over","Under")</f>
        <v>Under</v>
      </c>
    </row>
    <row r="800" spans="8:14" x14ac:dyDescent="0.25">
      <c r="H800">
        <f ca="1">ROUND(NORMINV(RAND(),SIMULATION!$G$16,SIMULATION!$C$16),0)</f>
        <v>51</v>
      </c>
      <c r="I800">
        <f ca="1">ROUND(NORMINV(RAND(),SIMULATION!$G$20,SIMULATION!$C$20),0)</f>
        <v>93</v>
      </c>
      <c r="J800" t="str">
        <f t="shared" ca="1" si="26"/>
        <v>Home</v>
      </c>
      <c r="K800" t="str">
        <f ca="1">IF(H800+SIMULATION!$E$16&gt;NEUTRAL!I800,"W","L")</f>
        <v>L</v>
      </c>
      <c r="L800" t="str">
        <f ca="1">IF(I800+SIMULATION!$E$20&gt;NEUTRAL!H800,"W","L")</f>
        <v>W</v>
      </c>
      <c r="M800">
        <f t="shared" ca="1" si="27"/>
        <v>144</v>
      </c>
      <c r="N800" t="str">
        <f ca="1">IF((H800+I800)&gt;SIMULATION!$F$16,"Over","Under")</f>
        <v>Under</v>
      </c>
    </row>
    <row r="801" spans="8:14" x14ac:dyDescent="0.25">
      <c r="H801">
        <f ca="1">ROUND(NORMINV(RAND(),SIMULATION!$G$16,SIMULATION!$C$16),0)</f>
        <v>66</v>
      </c>
      <c r="I801">
        <f ca="1">ROUND(NORMINV(RAND(),SIMULATION!$G$20,SIMULATION!$C$20),0)</f>
        <v>92</v>
      </c>
      <c r="J801" t="str">
        <f t="shared" ca="1" si="26"/>
        <v>Home</v>
      </c>
      <c r="K801" t="str">
        <f ca="1">IF(H801+SIMULATION!$E$16&gt;NEUTRAL!I801,"W","L")</f>
        <v>L</v>
      </c>
      <c r="L801" t="str">
        <f ca="1">IF(I801+SIMULATION!$E$20&gt;NEUTRAL!H801,"W","L")</f>
        <v>W</v>
      </c>
      <c r="M801">
        <f t="shared" ca="1" si="27"/>
        <v>158</v>
      </c>
      <c r="N801" t="str">
        <f ca="1">IF((H801+I801)&gt;SIMULATION!$F$16,"Over","Under")</f>
        <v>Over</v>
      </c>
    </row>
    <row r="802" spans="8:14" x14ac:dyDescent="0.25">
      <c r="H802">
        <f ca="1">ROUND(NORMINV(RAND(),SIMULATION!$G$16,SIMULATION!$C$16),0)</f>
        <v>82</v>
      </c>
      <c r="I802">
        <f ca="1">ROUND(NORMINV(RAND(),SIMULATION!$G$20,SIMULATION!$C$20),0)</f>
        <v>78</v>
      </c>
      <c r="J802" t="str">
        <f t="shared" ca="1" si="26"/>
        <v>Away</v>
      </c>
      <c r="K802" t="str">
        <f ca="1">IF(H802+SIMULATION!$E$16&gt;NEUTRAL!I802,"W","L")</f>
        <v>W</v>
      </c>
      <c r="L802" t="str">
        <f ca="1">IF(I802+SIMULATION!$E$20&gt;NEUTRAL!H802,"W","L")</f>
        <v>L</v>
      </c>
      <c r="M802">
        <f t="shared" ca="1" si="27"/>
        <v>160</v>
      </c>
      <c r="N802" t="str">
        <f ca="1">IF((H802+I802)&gt;SIMULATION!$F$16,"Over","Under")</f>
        <v>Over</v>
      </c>
    </row>
    <row r="803" spans="8:14" x14ac:dyDescent="0.25">
      <c r="H803">
        <f ca="1">ROUND(NORMINV(RAND(),SIMULATION!$G$16,SIMULATION!$C$16),0)</f>
        <v>89</v>
      </c>
      <c r="I803">
        <f ca="1">ROUND(NORMINV(RAND(),SIMULATION!$G$20,SIMULATION!$C$20),0)</f>
        <v>74</v>
      </c>
      <c r="J803" t="str">
        <f t="shared" ca="1" si="26"/>
        <v>Away</v>
      </c>
      <c r="K803" t="str">
        <f ca="1">IF(H803+SIMULATION!$E$16&gt;NEUTRAL!I803,"W","L")</f>
        <v>W</v>
      </c>
      <c r="L803" t="str">
        <f ca="1">IF(I803+SIMULATION!$E$20&gt;NEUTRAL!H803,"W","L")</f>
        <v>L</v>
      </c>
      <c r="M803">
        <f t="shared" ca="1" si="27"/>
        <v>163</v>
      </c>
      <c r="N803" t="str">
        <f ca="1">IF((H803+I803)&gt;SIMULATION!$F$16,"Over","Under")</f>
        <v>Over</v>
      </c>
    </row>
    <row r="804" spans="8:14" x14ac:dyDescent="0.25">
      <c r="H804">
        <f ca="1">ROUND(NORMINV(RAND(),SIMULATION!$G$16,SIMULATION!$C$16),0)</f>
        <v>67</v>
      </c>
      <c r="I804">
        <f ca="1">ROUND(NORMINV(RAND(),SIMULATION!$G$20,SIMULATION!$C$20),0)</f>
        <v>73</v>
      </c>
      <c r="J804" t="str">
        <f t="shared" ca="1" si="26"/>
        <v>Home</v>
      </c>
      <c r="K804" t="str">
        <f ca="1">IF(H804+SIMULATION!$E$16&gt;NEUTRAL!I804,"W","L")</f>
        <v>L</v>
      </c>
      <c r="L804" t="str">
        <f ca="1">IF(I804+SIMULATION!$E$20&gt;NEUTRAL!H804,"W","L")</f>
        <v>W</v>
      </c>
      <c r="M804">
        <f t="shared" ca="1" si="27"/>
        <v>140</v>
      </c>
      <c r="N804" t="str">
        <f ca="1">IF((H804+I804)&gt;SIMULATION!$F$16,"Over","Under")</f>
        <v>Under</v>
      </c>
    </row>
    <row r="805" spans="8:14" x14ac:dyDescent="0.25">
      <c r="H805">
        <f ca="1">ROUND(NORMINV(RAND(),SIMULATION!$G$16,SIMULATION!$C$16),0)</f>
        <v>92</v>
      </c>
      <c r="I805">
        <f ca="1">ROUND(NORMINV(RAND(),SIMULATION!$G$20,SIMULATION!$C$20),0)</f>
        <v>86</v>
      </c>
      <c r="J805" t="str">
        <f t="shared" ca="1" si="26"/>
        <v>Away</v>
      </c>
      <c r="K805" t="str">
        <f ca="1">IF(H805+SIMULATION!$E$16&gt;NEUTRAL!I805,"W","L")</f>
        <v>W</v>
      </c>
      <c r="L805" t="str">
        <f ca="1">IF(I805+SIMULATION!$E$20&gt;NEUTRAL!H805,"W","L")</f>
        <v>L</v>
      </c>
      <c r="M805">
        <f t="shared" ca="1" si="27"/>
        <v>178</v>
      </c>
      <c r="N805" t="str">
        <f ca="1">IF((H805+I805)&gt;SIMULATION!$F$16,"Over","Under")</f>
        <v>Over</v>
      </c>
    </row>
    <row r="806" spans="8:14" x14ac:dyDescent="0.25">
      <c r="H806">
        <f ca="1">ROUND(NORMINV(RAND(),SIMULATION!$G$16,SIMULATION!$C$16),0)</f>
        <v>72</v>
      </c>
      <c r="I806">
        <f ca="1">ROUND(NORMINV(RAND(),SIMULATION!$G$20,SIMULATION!$C$20),0)</f>
        <v>83</v>
      </c>
      <c r="J806" t="str">
        <f t="shared" ca="1" si="26"/>
        <v>Home</v>
      </c>
      <c r="K806" t="str">
        <f ca="1">IF(H806+SIMULATION!$E$16&gt;NEUTRAL!I806,"W","L")</f>
        <v>L</v>
      </c>
      <c r="L806" t="str">
        <f ca="1">IF(I806+SIMULATION!$E$20&gt;NEUTRAL!H806,"W","L")</f>
        <v>W</v>
      </c>
      <c r="M806">
        <f t="shared" ca="1" si="27"/>
        <v>155</v>
      </c>
      <c r="N806" t="str">
        <f ca="1">IF((H806+I806)&gt;SIMULATION!$F$16,"Over","Under")</f>
        <v>Over</v>
      </c>
    </row>
    <row r="807" spans="8:14" x14ac:dyDescent="0.25">
      <c r="H807">
        <f ca="1">ROUND(NORMINV(RAND(),SIMULATION!$G$16,SIMULATION!$C$16),0)</f>
        <v>70</v>
      </c>
      <c r="I807">
        <f ca="1">ROUND(NORMINV(RAND(),SIMULATION!$G$20,SIMULATION!$C$20),0)</f>
        <v>55</v>
      </c>
      <c r="J807" t="str">
        <f t="shared" ca="1" si="26"/>
        <v>Away</v>
      </c>
      <c r="K807" t="str">
        <f ca="1">IF(H807+SIMULATION!$E$16&gt;NEUTRAL!I807,"W","L")</f>
        <v>W</v>
      </c>
      <c r="L807" t="str">
        <f ca="1">IF(I807+SIMULATION!$E$20&gt;NEUTRAL!H807,"W","L")</f>
        <v>L</v>
      </c>
      <c r="M807">
        <f t="shared" ca="1" si="27"/>
        <v>125</v>
      </c>
      <c r="N807" t="str">
        <f ca="1">IF((H807+I807)&gt;SIMULATION!$F$16,"Over","Under")</f>
        <v>Under</v>
      </c>
    </row>
    <row r="808" spans="8:14" x14ac:dyDescent="0.25">
      <c r="H808">
        <f ca="1">ROUND(NORMINV(RAND(),SIMULATION!$G$16,SIMULATION!$C$16),0)</f>
        <v>64</v>
      </c>
      <c r="I808">
        <f ca="1">ROUND(NORMINV(RAND(),SIMULATION!$G$20,SIMULATION!$C$20),0)</f>
        <v>79</v>
      </c>
      <c r="J808" t="str">
        <f t="shared" ca="1" si="26"/>
        <v>Home</v>
      </c>
      <c r="K808" t="str">
        <f ca="1">IF(H808+SIMULATION!$E$16&gt;NEUTRAL!I808,"W","L")</f>
        <v>L</v>
      </c>
      <c r="L808" t="str">
        <f ca="1">IF(I808+SIMULATION!$E$20&gt;NEUTRAL!H808,"W","L")</f>
        <v>W</v>
      </c>
      <c r="M808">
        <f t="shared" ca="1" si="27"/>
        <v>143</v>
      </c>
      <c r="N808" t="str">
        <f ca="1">IF((H808+I808)&gt;SIMULATION!$F$16,"Over","Under")</f>
        <v>Under</v>
      </c>
    </row>
    <row r="809" spans="8:14" x14ac:dyDescent="0.25">
      <c r="H809">
        <f ca="1">ROUND(NORMINV(RAND(),SIMULATION!$G$16,SIMULATION!$C$16),0)</f>
        <v>86</v>
      </c>
      <c r="I809">
        <f ca="1">ROUND(NORMINV(RAND(),SIMULATION!$G$20,SIMULATION!$C$20),0)</f>
        <v>86</v>
      </c>
      <c r="J809" t="str">
        <f t="shared" ca="1" si="26"/>
        <v>OT</v>
      </c>
      <c r="K809" t="str">
        <f ca="1">IF(H809+SIMULATION!$E$16&gt;NEUTRAL!I809,"W","L")</f>
        <v>W</v>
      </c>
      <c r="L809" t="str">
        <f ca="1">IF(I809+SIMULATION!$E$20&gt;NEUTRAL!H809,"W","L")</f>
        <v>L</v>
      </c>
      <c r="M809">
        <f t="shared" ca="1" si="27"/>
        <v>172</v>
      </c>
      <c r="N809" t="str">
        <f ca="1">IF((H809+I809)&gt;SIMULATION!$F$16,"Over","Under")</f>
        <v>Over</v>
      </c>
    </row>
    <row r="810" spans="8:14" x14ac:dyDescent="0.25">
      <c r="H810">
        <f ca="1">ROUND(NORMINV(RAND(),SIMULATION!$G$16,SIMULATION!$C$16),0)</f>
        <v>80</v>
      </c>
      <c r="I810">
        <f ca="1">ROUND(NORMINV(RAND(),SIMULATION!$G$20,SIMULATION!$C$20),0)</f>
        <v>58</v>
      </c>
      <c r="J810" t="str">
        <f t="shared" ca="1" si="26"/>
        <v>Away</v>
      </c>
      <c r="K810" t="str">
        <f ca="1">IF(H810+SIMULATION!$E$16&gt;NEUTRAL!I810,"W","L")</f>
        <v>W</v>
      </c>
      <c r="L810" t="str">
        <f ca="1">IF(I810+SIMULATION!$E$20&gt;NEUTRAL!H810,"W","L")</f>
        <v>L</v>
      </c>
      <c r="M810">
        <f t="shared" ca="1" si="27"/>
        <v>138</v>
      </c>
      <c r="N810" t="str">
        <f ca="1">IF((H810+I810)&gt;SIMULATION!$F$16,"Over","Under")</f>
        <v>Under</v>
      </c>
    </row>
    <row r="811" spans="8:14" x14ac:dyDescent="0.25">
      <c r="H811">
        <f ca="1">ROUND(NORMINV(RAND(),SIMULATION!$G$16,SIMULATION!$C$16),0)</f>
        <v>80</v>
      </c>
      <c r="I811">
        <f ca="1">ROUND(NORMINV(RAND(),SIMULATION!$G$20,SIMULATION!$C$20),0)</f>
        <v>80</v>
      </c>
      <c r="J811" t="str">
        <f t="shared" ca="1" si="26"/>
        <v>OT</v>
      </c>
      <c r="K811" t="str">
        <f ca="1">IF(H811+SIMULATION!$E$16&gt;NEUTRAL!I811,"W","L")</f>
        <v>W</v>
      </c>
      <c r="L811" t="str">
        <f ca="1">IF(I811+SIMULATION!$E$20&gt;NEUTRAL!H811,"W","L")</f>
        <v>L</v>
      </c>
      <c r="M811">
        <f t="shared" ca="1" si="27"/>
        <v>160</v>
      </c>
      <c r="N811" t="str">
        <f ca="1">IF((H811+I811)&gt;SIMULATION!$F$16,"Over","Under")</f>
        <v>Over</v>
      </c>
    </row>
    <row r="812" spans="8:14" x14ac:dyDescent="0.25">
      <c r="H812">
        <f ca="1">ROUND(NORMINV(RAND(),SIMULATION!$G$16,SIMULATION!$C$16),0)</f>
        <v>83</v>
      </c>
      <c r="I812">
        <f ca="1">ROUND(NORMINV(RAND(),SIMULATION!$G$20,SIMULATION!$C$20),0)</f>
        <v>77</v>
      </c>
      <c r="J812" t="str">
        <f t="shared" ca="1" si="26"/>
        <v>Away</v>
      </c>
      <c r="K812" t="str">
        <f ca="1">IF(H812+SIMULATION!$E$16&gt;NEUTRAL!I812,"W","L")</f>
        <v>W</v>
      </c>
      <c r="L812" t="str">
        <f ca="1">IF(I812+SIMULATION!$E$20&gt;NEUTRAL!H812,"W","L")</f>
        <v>L</v>
      </c>
      <c r="M812">
        <f t="shared" ca="1" si="27"/>
        <v>160</v>
      </c>
      <c r="N812" t="str">
        <f ca="1">IF((H812+I812)&gt;SIMULATION!$F$16,"Over","Under")</f>
        <v>Over</v>
      </c>
    </row>
    <row r="813" spans="8:14" x14ac:dyDescent="0.25">
      <c r="H813">
        <f ca="1">ROUND(NORMINV(RAND(),SIMULATION!$G$16,SIMULATION!$C$16),0)</f>
        <v>49</v>
      </c>
      <c r="I813">
        <f ca="1">ROUND(NORMINV(RAND(),SIMULATION!$G$20,SIMULATION!$C$20),0)</f>
        <v>68</v>
      </c>
      <c r="J813" t="str">
        <f t="shared" ca="1" si="26"/>
        <v>Home</v>
      </c>
      <c r="K813" t="str">
        <f ca="1">IF(H813+SIMULATION!$E$16&gt;NEUTRAL!I813,"W","L")</f>
        <v>L</v>
      </c>
      <c r="L813" t="str">
        <f ca="1">IF(I813+SIMULATION!$E$20&gt;NEUTRAL!H813,"W","L")</f>
        <v>W</v>
      </c>
      <c r="M813">
        <f t="shared" ca="1" si="27"/>
        <v>117</v>
      </c>
      <c r="N813" t="str">
        <f ca="1">IF((H813+I813)&gt;SIMULATION!$F$16,"Over","Under")</f>
        <v>Under</v>
      </c>
    </row>
    <row r="814" spans="8:14" x14ac:dyDescent="0.25">
      <c r="H814">
        <f ca="1">ROUND(NORMINV(RAND(),SIMULATION!$G$16,SIMULATION!$C$16),0)</f>
        <v>70</v>
      </c>
      <c r="I814">
        <f ca="1">ROUND(NORMINV(RAND(),SIMULATION!$G$20,SIMULATION!$C$20),0)</f>
        <v>66</v>
      </c>
      <c r="J814" t="str">
        <f t="shared" ca="1" si="26"/>
        <v>Away</v>
      </c>
      <c r="K814" t="str">
        <f ca="1">IF(H814+SIMULATION!$E$16&gt;NEUTRAL!I814,"W","L")</f>
        <v>W</v>
      </c>
      <c r="L814" t="str">
        <f ca="1">IF(I814+SIMULATION!$E$20&gt;NEUTRAL!H814,"W","L")</f>
        <v>L</v>
      </c>
      <c r="M814">
        <f t="shared" ca="1" si="27"/>
        <v>136</v>
      </c>
      <c r="N814" t="str">
        <f ca="1">IF((H814+I814)&gt;SIMULATION!$F$16,"Over","Under")</f>
        <v>Under</v>
      </c>
    </row>
    <row r="815" spans="8:14" x14ac:dyDescent="0.25">
      <c r="H815">
        <f ca="1">ROUND(NORMINV(RAND(),SIMULATION!$G$16,SIMULATION!$C$16),0)</f>
        <v>63</v>
      </c>
      <c r="I815">
        <f ca="1">ROUND(NORMINV(RAND(),SIMULATION!$G$20,SIMULATION!$C$20),0)</f>
        <v>72</v>
      </c>
      <c r="J815" t="str">
        <f t="shared" ca="1" si="26"/>
        <v>Home</v>
      </c>
      <c r="K815" t="str">
        <f ca="1">IF(H815+SIMULATION!$E$16&gt;NEUTRAL!I815,"W","L")</f>
        <v>L</v>
      </c>
      <c r="L815" t="str">
        <f ca="1">IF(I815+SIMULATION!$E$20&gt;NEUTRAL!H815,"W","L")</f>
        <v>W</v>
      </c>
      <c r="M815">
        <f t="shared" ca="1" si="27"/>
        <v>135</v>
      </c>
      <c r="N815" t="str">
        <f ca="1">IF((H815+I815)&gt;SIMULATION!$F$16,"Over","Under")</f>
        <v>Under</v>
      </c>
    </row>
    <row r="816" spans="8:14" x14ac:dyDescent="0.25">
      <c r="H816">
        <f ca="1">ROUND(NORMINV(RAND(),SIMULATION!$G$16,SIMULATION!$C$16),0)</f>
        <v>69</v>
      </c>
      <c r="I816">
        <f ca="1">ROUND(NORMINV(RAND(),SIMULATION!$G$20,SIMULATION!$C$20),0)</f>
        <v>83</v>
      </c>
      <c r="J816" t="str">
        <f t="shared" ca="1" si="26"/>
        <v>Home</v>
      </c>
      <c r="K816" t="str">
        <f ca="1">IF(H816+SIMULATION!$E$16&gt;NEUTRAL!I816,"W","L")</f>
        <v>L</v>
      </c>
      <c r="L816" t="str">
        <f ca="1">IF(I816+SIMULATION!$E$20&gt;NEUTRAL!H816,"W","L")</f>
        <v>W</v>
      </c>
      <c r="M816">
        <f t="shared" ca="1" si="27"/>
        <v>152</v>
      </c>
      <c r="N816" t="str">
        <f ca="1">IF((H816+I816)&gt;SIMULATION!$F$16,"Over","Under")</f>
        <v>Over</v>
      </c>
    </row>
    <row r="817" spans="8:14" x14ac:dyDescent="0.25">
      <c r="H817">
        <f ca="1">ROUND(NORMINV(RAND(),SIMULATION!$G$16,SIMULATION!$C$16),0)</f>
        <v>75</v>
      </c>
      <c r="I817">
        <f ca="1">ROUND(NORMINV(RAND(),SIMULATION!$G$20,SIMULATION!$C$20),0)</f>
        <v>67</v>
      </c>
      <c r="J817" t="str">
        <f t="shared" ca="1" si="26"/>
        <v>Away</v>
      </c>
      <c r="K817" t="str">
        <f ca="1">IF(H817+SIMULATION!$E$16&gt;NEUTRAL!I817,"W","L")</f>
        <v>W</v>
      </c>
      <c r="L817" t="str">
        <f ca="1">IF(I817+SIMULATION!$E$20&gt;NEUTRAL!H817,"W","L")</f>
        <v>L</v>
      </c>
      <c r="M817">
        <f t="shared" ca="1" si="27"/>
        <v>142</v>
      </c>
      <c r="N817" t="str">
        <f ca="1">IF((H817+I817)&gt;SIMULATION!$F$16,"Over","Under")</f>
        <v>Under</v>
      </c>
    </row>
    <row r="818" spans="8:14" x14ac:dyDescent="0.25">
      <c r="H818">
        <f ca="1">ROUND(NORMINV(RAND(),SIMULATION!$G$16,SIMULATION!$C$16),0)</f>
        <v>54</v>
      </c>
      <c r="I818">
        <f ca="1">ROUND(NORMINV(RAND(),SIMULATION!$G$20,SIMULATION!$C$20),0)</f>
        <v>69</v>
      </c>
      <c r="J818" t="str">
        <f t="shared" ca="1" si="26"/>
        <v>Home</v>
      </c>
      <c r="K818" t="str">
        <f ca="1">IF(H818+SIMULATION!$E$16&gt;NEUTRAL!I818,"W","L")</f>
        <v>L</v>
      </c>
      <c r="L818" t="str">
        <f ca="1">IF(I818+SIMULATION!$E$20&gt;NEUTRAL!H818,"W","L")</f>
        <v>W</v>
      </c>
      <c r="M818">
        <f t="shared" ca="1" si="27"/>
        <v>123</v>
      </c>
      <c r="N818" t="str">
        <f ca="1">IF((H818+I818)&gt;SIMULATION!$F$16,"Over","Under")</f>
        <v>Under</v>
      </c>
    </row>
    <row r="819" spans="8:14" x14ac:dyDescent="0.25">
      <c r="H819">
        <f ca="1">ROUND(NORMINV(RAND(),SIMULATION!$G$16,SIMULATION!$C$16),0)</f>
        <v>72</v>
      </c>
      <c r="I819">
        <f ca="1">ROUND(NORMINV(RAND(),SIMULATION!$G$20,SIMULATION!$C$20),0)</f>
        <v>100</v>
      </c>
      <c r="J819" t="str">
        <f t="shared" ca="1" si="26"/>
        <v>Home</v>
      </c>
      <c r="K819" t="str">
        <f ca="1">IF(H819+SIMULATION!$E$16&gt;NEUTRAL!I819,"W","L")</f>
        <v>L</v>
      </c>
      <c r="L819" t="str">
        <f ca="1">IF(I819+SIMULATION!$E$20&gt;NEUTRAL!H819,"W","L")</f>
        <v>W</v>
      </c>
      <c r="M819">
        <f t="shared" ca="1" si="27"/>
        <v>172</v>
      </c>
      <c r="N819" t="str">
        <f ca="1">IF((H819+I819)&gt;SIMULATION!$F$16,"Over","Under")</f>
        <v>Over</v>
      </c>
    </row>
    <row r="820" spans="8:14" x14ac:dyDescent="0.25">
      <c r="H820">
        <f ca="1">ROUND(NORMINV(RAND(),SIMULATION!$G$16,SIMULATION!$C$16),0)</f>
        <v>74</v>
      </c>
      <c r="I820">
        <f ca="1">ROUND(NORMINV(RAND(),SIMULATION!$G$20,SIMULATION!$C$20),0)</f>
        <v>79</v>
      </c>
      <c r="J820" t="str">
        <f t="shared" ca="1" si="26"/>
        <v>Home</v>
      </c>
      <c r="K820" t="str">
        <f ca="1">IF(H820+SIMULATION!$E$16&gt;NEUTRAL!I820,"W","L")</f>
        <v>L</v>
      </c>
      <c r="L820" t="str">
        <f ca="1">IF(I820+SIMULATION!$E$20&gt;NEUTRAL!H820,"W","L")</f>
        <v>W</v>
      </c>
      <c r="M820">
        <f t="shared" ca="1" si="27"/>
        <v>153</v>
      </c>
      <c r="N820" t="str">
        <f ca="1">IF((H820+I820)&gt;SIMULATION!$F$16,"Over","Under")</f>
        <v>Over</v>
      </c>
    </row>
    <row r="821" spans="8:14" x14ac:dyDescent="0.25">
      <c r="H821">
        <f ca="1">ROUND(NORMINV(RAND(),SIMULATION!$G$16,SIMULATION!$C$16),0)</f>
        <v>72</v>
      </c>
      <c r="I821">
        <f ca="1">ROUND(NORMINV(RAND(),SIMULATION!$G$20,SIMULATION!$C$20),0)</f>
        <v>64</v>
      </c>
      <c r="J821" t="str">
        <f t="shared" ca="1" si="26"/>
        <v>Away</v>
      </c>
      <c r="K821" t="str">
        <f ca="1">IF(H821+SIMULATION!$E$16&gt;NEUTRAL!I821,"W","L")</f>
        <v>W</v>
      </c>
      <c r="L821" t="str">
        <f ca="1">IF(I821+SIMULATION!$E$20&gt;NEUTRAL!H821,"W","L")</f>
        <v>L</v>
      </c>
      <c r="M821">
        <f t="shared" ca="1" si="27"/>
        <v>136</v>
      </c>
      <c r="N821" t="str">
        <f ca="1">IF((H821+I821)&gt;SIMULATION!$F$16,"Over","Under")</f>
        <v>Under</v>
      </c>
    </row>
    <row r="822" spans="8:14" x14ac:dyDescent="0.25">
      <c r="H822">
        <f ca="1">ROUND(NORMINV(RAND(),SIMULATION!$G$16,SIMULATION!$C$16),0)</f>
        <v>52</v>
      </c>
      <c r="I822">
        <f ca="1">ROUND(NORMINV(RAND(),SIMULATION!$G$20,SIMULATION!$C$20),0)</f>
        <v>87</v>
      </c>
      <c r="J822" t="str">
        <f t="shared" ca="1" si="26"/>
        <v>Home</v>
      </c>
      <c r="K822" t="str">
        <f ca="1">IF(H822+SIMULATION!$E$16&gt;NEUTRAL!I822,"W","L")</f>
        <v>L</v>
      </c>
      <c r="L822" t="str">
        <f ca="1">IF(I822+SIMULATION!$E$20&gt;NEUTRAL!H822,"W","L")</f>
        <v>W</v>
      </c>
      <c r="M822">
        <f t="shared" ca="1" si="27"/>
        <v>139</v>
      </c>
      <c r="N822" t="str">
        <f ca="1">IF((H822+I822)&gt;SIMULATION!$F$16,"Over","Under")</f>
        <v>Under</v>
      </c>
    </row>
    <row r="823" spans="8:14" x14ac:dyDescent="0.25">
      <c r="H823">
        <f ca="1">ROUND(NORMINV(RAND(),SIMULATION!$G$16,SIMULATION!$C$16),0)</f>
        <v>85</v>
      </c>
      <c r="I823">
        <f ca="1">ROUND(NORMINV(RAND(),SIMULATION!$G$20,SIMULATION!$C$20),0)</f>
        <v>92</v>
      </c>
      <c r="J823" t="str">
        <f t="shared" ca="1" si="26"/>
        <v>Home</v>
      </c>
      <c r="K823" t="str">
        <f ca="1">IF(H823+SIMULATION!$E$16&gt;NEUTRAL!I823,"W","L")</f>
        <v>L</v>
      </c>
      <c r="L823" t="str">
        <f ca="1">IF(I823+SIMULATION!$E$20&gt;NEUTRAL!H823,"W","L")</f>
        <v>W</v>
      </c>
      <c r="M823">
        <f t="shared" ca="1" si="27"/>
        <v>177</v>
      </c>
      <c r="N823" t="str">
        <f ca="1">IF((H823+I823)&gt;SIMULATION!$F$16,"Over","Under")</f>
        <v>Over</v>
      </c>
    </row>
    <row r="824" spans="8:14" x14ac:dyDescent="0.25">
      <c r="H824">
        <f ca="1">ROUND(NORMINV(RAND(),SIMULATION!$G$16,SIMULATION!$C$16),0)</f>
        <v>91</v>
      </c>
      <c r="I824">
        <f ca="1">ROUND(NORMINV(RAND(),SIMULATION!$G$20,SIMULATION!$C$20),0)</f>
        <v>69</v>
      </c>
      <c r="J824" t="str">
        <f t="shared" ca="1" si="26"/>
        <v>Away</v>
      </c>
      <c r="K824" t="str">
        <f ca="1">IF(H824+SIMULATION!$E$16&gt;NEUTRAL!I824,"W","L")</f>
        <v>W</v>
      </c>
      <c r="L824" t="str">
        <f ca="1">IF(I824+SIMULATION!$E$20&gt;NEUTRAL!H824,"W","L")</f>
        <v>L</v>
      </c>
      <c r="M824">
        <f t="shared" ca="1" si="27"/>
        <v>160</v>
      </c>
      <c r="N824" t="str">
        <f ca="1">IF((H824+I824)&gt;SIMULATION!$F$16,"Over","Under")</f>
        <v>Over</v>
      </c>
    </row>
    <row r="825" spans="8:14" x14ac:dyDescent="0.25">
      <c r="H825">
        <f ca="1">ROUND(NORMINV(RAND(),SIMULATION!$G$16,SIMULATION!$C$16),0)</f>
        <v>74</v>
      </c>
      <c r="I825">
        <f ca="1">ROUND(NORMINV(RAND(),SIMULATION!$G$20,SIMULATION!$C$20),0)</f>
        <v>64</v>
      </c>
      <c r="J825" t="str">
        <f t="shared" ca="1" si="26"/>
        <v>Away</v>
      </c>
      <c r="K825" t="str">
        <f ca="1">IF(H825+SIMULATION!$E$16&gt;NEUTRAL!I825,"W","L")</f>
        <v>W</v>
      </c>
      <c r="L825" t="str">
        <f ca="1">IF(I825+SIMULATION!$E$20&gt;NEUTRAL!H825,"W","L")</f>
        <v>L</v>
      </c>
      <c r="M825">
        <f t="shared" ca="1" si="27"/>
        <v>138</v>
      </c>
      <c r="N825" t="str">
        <f ca="1">IF((H825+I825)&gt;SIMULATION!$F$16,"Over","Under")</f>
        <v>Under</v>
      </c>
    </row>
    <row r="826" spans="8:14" x14ac:dyDescent="0.25">
      <c r="H826">
        <f ca="1">ROUND(NORMINV(RAND(),SIMULATION!$G$16,SIMULATION!$C$16),0)</f>
        <v>75</v>
      </c>
      <c r="I826">
        <f ca="1">ROUND(NORMINV(RAND(),SIMULATION!$G$20,SIMULATION!$C$20),0)</f>
        <v>68</v>
      </c>
      <c r="J826" t="str">
        <f t="shared" ca="1" si="26"/>
        <v>Away</v>
      </c>
      <c r="K826" t="str">
        <f ca="1">IF(H826+SIMULATION!$E$16&gt;NEUTRAL!I826,"W","L")</f>
        <v>W</v>
      </c>
      <c r="L826" t="str">
        <f ca="1">IF(I826+SIMULATION!$E$20&gt;NEUTRAL!H826,"W","L")</f>
        <v>L</v>
      </c>
      <c r="M826">
        <f t="shared" ca="1" si="27"/>
        <v>143</v>
      </c>
      <c r="N826" t="str">
        <f ca="1">IF((H826+I826)&gt;SIMULATION!$F$16,"Over","Under")</f>
        <v>Under</v>
      </c>
    </row>
    <row r="827" spans="8:14" x14ac:dyDescent="0.25">
      <c r="H827">
        <f ca="1">ROUND(NORMINV(RAND(),SIMULATION!$G$16,SIMULATION!$C$16),0)</f>
        <v>68</v>
      </c>
      <c r="I827">
        <f ca="1">ROUND(NORMINV(RAND(),SIMULATION!$G$20,SIMULATION!$C$20),0)</f>
        <v>73</v>
      </c>
      <c r="J827" t="str">
        <f t="shared" ca="1" si="26"/>
        <v>Home</v>
      </c>
      <c r="K827" t="str">
        <f ca="1">IF(H827+SIMULATION!$E$16&gt;NEUTRAL!I827,"W","L")</f>
        <v>L</v>
      </c>
      <c r="L827" t="str">
        <f ca="1">IF(I827+SIMULATION!$E$20&gt;NEUTRAL!H827,"W","L")</f>
        <v>W</v>
      </c>
      <c r="M827">
        <f t="shared" ca="1" si="27"/>
        <v>141</v>
      </c>
      <c r="N827" t="str">
        <f ca="1">IF((H827+I827)&gt;SIMULATION!$F$16,"Over","Under")</f>
        <v>Under</v>
      </c>
    </row>
    <row r="828" spans="8:14" x14ac:dyDescent="0.25">
      <c r="H828">
        <f ca="1">ROUND(NORMINV(RAND(),SIMULATION!$G$16,SIMULATION!$C$16),0)</f>
        <v>73</v>
      </c>
      <c r="I828">
        <f ca="1">ROUND(NORMINV(RAND(),SIMULATION!$G$20,SIMULATION!$C$20),0)</f>
        <v>76</v>
      </c>
      <c r="J828" t="str">
        <f t="shared" ca="1" si="26"/>
        <v>Home</v>
      </c>
      <c r="K828" t="str">
        <f ca="1">IF(H828+SIMULATION!$E$16&gt;NEUTRAL!I828,"W","L")</f>
        <v>W</v>
      </c>
      <c r="L828" t="str">
        <f ca="1">IF(I828+SIMULATION!$E$20&gt;NEUTRAL!H828,"W","L")</f>
        <v>L</v>
      </c>
      <c r="M828">
        <f t="shared" ca="1" si="27"/>
        <v>149</v>
      </c>
      <c r="N828" t="str">
        <f ca="1">IF((H828+I828)&gt;SIMULATION!$F$16,"Over","Under")</f>
        <v>Under</v>
      </c>
    </row>
    <row r="829" spans="8:14" x14ac:dyDescent="0.25">
      <c r="H829">
        <f ca="1">ROUND(NORMINV(RAND(),SIMULATION!$G$16,SIMULATION!$C$16),0)</f>
        <v>83</v>
      </c>
      <c r="I829">
        <f ca="1">ROUND(NORMINV(RAND(),SIMULATION!$G$20,SIMULATION!$C$20),0)</f>
        <v>59</v>
      </c>
      <c r="J829" t="str">
        <f t="shared" ca="1" si="26"/>
        <v>Away</v>
      </c>
      <c r="K829" t="str">
        <f ca="1">IF(H829+SIMULATION!$E$16&gt;NEUTRAL!I829,"W","L")</f>
        <v>W</v>
      </c>
      <c r="L829" t="str">
        <f ca="1">IF(I829+SIMULATION!$E$20&gt;NEUTRAL!H829,"W","L")</f>
        <v>L</v>
      </c>
      <c r="M829">
        <f t="shared" ca="1" si="27"/>
        <v>142</v>
      </c>
      <c r="N829" t="str">
        <f ca="1">IF((H829+I829)&gt;SIMULATION!$F$16,"Over","Under")</f>
        <v>Under</v>
      </c>
    </row>
    <row r="830" spans="8:14" x14ac:dyDescent="0.25">
      <c r="H830">
        <f ca="1">ROUND(NORMINV(RAND(),SIMULATION!$G$16,SIMULATION!$C$16),0)</f>
        <v>83</v>
      </c>
      <c r="I830">
        <f ca="1">ROUND(NORMINV(RAND(),SIMULATION!$G$20,SIMULATION!$C$20),0)</f>
        <v>76</v>
      </c>
      <c r="J830" t="str">
        <f t="shared" ca="1" si="26"/>
        <v>Away</v>
      </c>
      <c r="K830" t="str">
        <f ca="1">IF(H830+SIMULATION!$E$16&gt;NEUTRAL!I830,"W","L")</f>
        <v>W</v>
      </c>
      <c r="L830" t="str">
        <f ca="1">IF(I830+SIMULATION!$E$20&gt;NEUTRAL!H830,"W","L")</f>
        <v>L</v>
      </c>
      <c r="M830">
        <f t="shared" ca="1" si="27"/>
        <v>159</v>
      </c>
      <c r="N830" t="str">
        <f ca="1">IF((H830+I830)&gt;SIMULATION!$F$16,"Over","Under")</f>
        <v>Over</v>
      </c>
    </row>
    <row r="831" spans="8:14" x14ac:dyDescent="0.25">
      <c r="H831">
        <f ca="1">ROUND(NORMINV(RAND(),SIMULATION!$G$16,SIMULATION!$C$16),0)</f>
        <v>79</v>
      </c>
      <c r="I831">
        <f ca="1">ROUND(NORMINV(RAND(),SIMULATION!$G$20,SIMULATION!$C$20),0)</f>
        <v>97</v>
      </c>
      <c r="J831" t="str">
        <f t="shared" ca="1" si="26"/>
        <v>Home</v>
      </c>
      <c r="K831" t="str">
        <f ca="1">IF(H831+SIMULATION!$E$16&gt;NEUTRAL!I831,"W","L")</f>
        <v>L</v>
      </c>
      <c r="L831" t="str">
        <f ca="1">IF(I831+SIMULATION!$E$20&gt;NEUTRAL!H831,"W","L")</f>
        <v>W</v>
      </c>
      <c r="M831">
        <f t="shared" ca="1" si="27"/>
        <v>176</v>
      </c>
      <c r="N831" t="str">
        <f ca="1">IF((H831+I831)&gt;SIMULATION!$F$16,"Over","Under")</f>
        <v>Over</v>
      </c>
    </row>
    <row r="832" spans="8:14" x14ac:dyDescent="0.25">
      <c r="H832">
        <f ca="1">ROUND(NORMINV(RAND(),SIMULATION!$G$16,SIMULATION!$C$16),0)</f>
        <v>62</v>
      </c>
      <c r="I832">
        <f ca="1">ROUND(NORMINV(RAND(),SIMULATION!$G$20,SIMULATION!$C$20),0)</f>
        <v>64</v>
      </c>
      <c r="J832" t="str">
        <f t="shared" ca="1" si="26"/>
        <v>Home</v>
      </c>
      <c r="K832" t="str">
        <f ca="1">IF(H832+SIMULATION!$E$16&gt;NEUTRAL!I832,"W","L")</f>
        <v>W</v>
      </c>
      <c r="L832" t="str">
        <f ca="1">IF(I832+SIMULATION!$E$20&gt;NEUTRAL!H832,"W","L")</f>
        <v>L</v>
      </c>
      <c r="M832">
        <f t="shared" ca="1" si="27"/>
        <v>126</v>
      </c>
      <c r="N832" t="str">
        <f ca="1">IF((H832+I832)&gt;SIMULATION!$F$16,"Over","Under")</f>
        <v>Under</v>
      </c>
    </row>
    <row r="833" spans="8:14" x14ac:dyDescent="0.25">
      <c r="H833">
        <f ca="1">ROUND(NORMINV(RAND(),SIMULATION!$G$16,SIMULATION!$C$16),0)</f>
        <v>88</v>
      </c>
      <c r="I833">
        <f ca="1">ROUND(NORMINV(RAND(),SIMULATION!$G$20,SIMULATION!$C$20),0)</f>
        <v>79</v>
      </c>
      <c r="J833" t="str">
        <f t="shared" ca="1" si="26"/>
        <v>Away</v>
      </c>
      <c r="K833" t="str">
        <f ca="1">IF(H833+SIMULATION!$E$16&gt;NEUTRAL!I833,"W","L")</f>
        <v>W</v>
      </c>
      <c r="L833" t="str">
        <f ca="1">IF(I833+SIMULATION!$E$20&gt;NEUTRAL!H833,"W","L")</f>
        <v>L</v>
      </c>
      <c r="M833">
        <f t="shared" ca="1" si="27"/>
        <v>167</v>
      </c>
      <c r="N833" t="str">
        <f ca="1">IF((H833+I833)&gt;SIMULATION!$F$16,"Over","Under")</f>
        <v>Over</v>
      </c>
    </row>
    <row r="834" spans="8:14" x14ac:dyDescent="0.25">
      <c r="H834">
        <f ca="1">ROUND(NORMINV(RAND(),SIMULATION!$G$16,SIMULATION!$C$16),0)</f>
        <v>75</v>
      </c>
      <c r="I834">
        <f ca="1">ROUND(NORMINV(RAND(),SIMULATION!$G$20,SIMULATION!$C$20),0)</f>
        <v>58</v>
      </c>
      <c r="J834" t="str">
        <f t="shared" ca="1" si="26"/>
        <v>Away</v>
      </c>
      <c r="K834" t="str">
        <f ca="1">IF(H834+SIMULATION!$E$16&gt;NEUTRAL!I834,"W","L")</f>
        <v>W</v>
      </c>
      <c r="L834" t="str">
        <f ca="1">IF(I834+SIMULATION!$E$20&gt;NEUTRAL!H834,"W","L")</f>
        <v>L</v>
      </c>
      <c r="M834">
        <f t="shared" ca="1" si="27"/>
        <v>133</v>
      </c>
      <c r="N834" t="str">
        <f ca="1">IF((H834+I834)&gt;SIMULATION!$F$16,"Over","Under")</f>
        <v>Under</v>
      </c>
    </row>
    <row r="835" spans="8:14" x14ac:dyDescent="0.25">
      <c r="H835">
        <f ca="1">ROUND(NORMINV(RAND(),SIMULATION!$G$16,SIMULATION!$C$16),0)</f>
        <v>71</v>
      </c>
      <c r="I835">
        <f ca="1">ROUND(NORMINV(RAND(),SIMULATION!$G$20,SIMULATION!$C$20),0)</f>
        <v>83</v>
      </c>
      <c r="J835" t="str">
        <f t="shared" ca="1" si="26"/>
        <v>Home</v>
      </c>
      <c r="K835" t="str">
        <f ca="1">IF(H835+SIMULATION!$E$16&gt;NEUTRAL!I835,"W","L")</f>
        <v>L</v>
      </c>
      <c r="L835" t="str">
        <f ca="1">IF(I835+SIMULATION!$E$20&gt;NEUTRAL!H835,"W","L")</f>
        <v>W</v>
      </c>
      <c r="M835">
        <f t="shared" ca="1" si="27"/>
        <v>154</v>
      </c>
      <c r="N835" t="str">
        <f ca="1">IF((H835+I835)&gt;SIMULATION!$F$16,"Over","Under")</f>
        <v>Over</v>
      </c>
    </row>
    <row r="836" spans="8:14" x14ac:dyDescent="0.25">
      <c r="H836">
        <f ca="1">ROUND(NORMINV(RAND(),SIMULATION!$G$16,SIMULATION!$C$16),0)</f>
        <v>86</v>
      </c>
      <c r="I836">
        <f ca="1">ROUND(NORMINV(RAND(),SIMULATION!$G$20,SIMULATION!$C$20),0)</f>
        <v>69</v>
      </c>
      <c r="J836" t="str">
        <f t="shared" ca="1" si="26"/>
        <v>Away</v>
      </c>
      <c r="K836" t="str">
        <f ca="1">IF(H836+SIMULATION!$E$16&gt;NEUTRAL!I836,"W","L")</f>
        <v>W</v>
      </c>
      <c r="L836" t="str">
        <f ca="1">IF(I836+SIMULATION!$E$20&gt;NEUTRAL!H836,"W","L")</f>
        <v>L</v>
      </c>
      <c r="M836">
        <f t="shared" ca="1" si="27"/>
        <v>155</v>
      </c>
      <c r="N836" t="str">
        <f ca="1">IF((H836+I836)&gt;SIMULATION!$F$16,"Over","Under")</f>
        <v>Over</v>
      </c>
    </row>
    <row r="837" spans="8:14" x14ac:dyDescent="0.25">
      <c r="H837">
        <f ca="1">ROUND(NORMINV(RAND(),SIMULATION!$G$16,SIMULATION!$C$16),0)</f>
        <v>75</v>
      </c>
      <c r="I837">
        <f ca="1">ROUND(NORMINV(RAND(),SIMULATION!$G$20,SIMULATION!$C$20),0)</f>
        <v>85</v>
      </c>
      <c r="J837" t="str">
        <f t="shared" ca="1" si="26"/>
        <v>Home</v>
      </c>
      <c r="K837" t="str">
        <f ca="1">IF(H837+SIMULATION!$E$16&gt;NEUTRAL!I837,"W","L")</f>
        <v>L</v>
      </c>
      <c r="L837" t="str">
        <f ca="1">IF(I837+SIMULATION!$E$20&gt;NEUTRAL!H837,"W","L")</f>
        <v>W</v>
      </c>
      <c r="M837">
        <f t="shared" ca="1" si="27"/>
        <v>160</v>
      </c>
      <c r="N837" t="str">
        <f ca="1">IF((H837+I837)&gt;SIMULATION!$F$16,"Over","Under")</f>
        <v>Over</v>
      </c>
    </row>
    <row r="838" spans="8:14" x14ac:dyDescent="0.25">
      <c r="H838">
        <f ca="1">ROUND(NORMINV(RAND(),SIMULATION!$G$16,SIMULATION!$C$16),0)</f>
        <v>71</v>
      </c>
      <c r="I838">
        <f ca="1">ROUND(NORMINV(RAND(),SIMULATION!$G$20,SIMULATION!$C$20),0)</f>
        <v>74</v>
      </c>
      <c r="J838" t="str">
        <f t="shared" ca="1" si="26"/>
        <v>Home</v>
      </c>
      <c r="K838" t="str">
        <f ca="1">IF(H838+SIMULATION!$E$16&gt;NEUTRAL!I838,"W","L")</f>
        <v>W</v>
      </c>
      <c r="L838" t="str">
        <f ca="1">IF(I838+SIMULATION!$E$20&gt;NEUTRAL!H838,"W","L")</f>
        <v>L</v>
      </c>
      <c r="M838">
        <f t="shared" ca="1" si="27"/>
        <v>145</v>
      </c>
      <c r="N838" t="str">
        <f ca="1">IF((H838+I838)&gt;SIMULATION!$F$16,"Over","Under")</f>
        <v>Under</v>
      </c>
    </row>
    <row r="839" spans="8:14" x14ac:dyDescent="0.25">
      <c r="H839">
        <f ca="1">ROUND(NORMINV(RAND(),SIMULATION!$G$16,SIMULATION!$C$16),0)</f>
        <v>62</v>
      </c>
      <c r="I839">
        <f ca="1">ROUND(NORMINV(RAND(),SIMULATION!$G$20,SIMULATION!$C$20),0)</f>
        <v>83</v>
      </c>
      <c r="J839" t="str">
        <f t="shared" ca="1" si="26"/>
        <v>Home</v>
      </c>
      <c r="K839" t="str">
        <f ca="1">IF(H839+SIMULATION!$E$16&gt;NEUTRAL!I839,"W","L")</f>
        <v>L</v>
      </c>
      <c r="L839" t="str">
        <f ca="1">IF(I839+SIMULATION!$E$20&gt;NEUTRAL!H839,"W","L")</f>
        <v>W</v>
      </c>
      <c r="M839">
        <f t="shared" ca="1" si="27"/>
        <v>145</v>
      </c>
      <c r="N839" t="str">
        <f ca="1">IF((H839+I839)&gt;SIMULATION!$F$16,"Over","Under")</f>
        <v>Under</v>
      </c>
    </row>
    <row r="840" spans="8:14" x14ac:dyDescent="0.25">
      <c r="H840">
        <f ca="1">ROUND(NORMINV(RAND(),SIMULATION!$G$16,SIMULATION!$C$16),0)</f>
        <v>77</v>
      </c>
      <c r="I840">
        <f ca="1">ROUND(NORMINV(RAND(),SIMULATION!$G$20,SIMULATION!$C$20),0)</f>
        <v>68</v>
      </c>
      <c r="J840" t="str">
        <f t="shared" ca="1" si="26"/>
        <v>Away</v>
      </c>
      <c r="K840" t="str">
        <f ca="1">IF(H840+SIMULATION!$E$16&gt;NEUTRAL!I840,"W","L")</f>
        <v>W</v>
      </c>
      <c r="L840" t="str">
        <f ca="1">IF(I840+SIMULATION!$E$20&gt;NEUTRAL!H840,"W","L")</f>
        <v>L</v>
      </c>
      <c r="M840">
        <f t="shared" ca="1" si="27"/>
        <v>145</v>
      </c>
      <c r="N840" t="str">
        <f ca="1">IF((H840+I840)&gt;SIMULATION!$F$16,"Over","Under")</f>
        <v>Under</v>
      </c>
    </row>
    <row r="841" spans="8:14" x14ac:dyDescent="0.25">
      <c r="H841">
        <f ca="1">ROUND(NORMINV(RAND(),SIMULATION!$G$16,SIMULATION!$C$16),0)</f>
        <v>64</v>
      </c>
      <c r="I841">
        <f ca="1">ROUND(NORMINV(RAND(),SIMULATION!$G$20,SIMULATION!$C$20),0)</f>
        <v>69</v>
      </c>
      <c r="J841" t="str">
        <f t="shared" ca="1" si="26"/>
        <v>Home</v>
      </c>
      <c r="K841" t="str">
        <f ca="1">IF(H841+SIMULATION!$E$16&gt;NEUTRAL!I841,"W","L")</f>
        <v>L</v>
      </c>
      <c r="L841" t="str">
        <f ca="1">IF(I841+SIMULATION!$E$20&gt;NEUTRAL!H841,"W","L")</f>
        <v>W</v>
      </c>
      <c r="M841">
        <f t="shared" ca="1" si="27"/>
        <v>133</v>
      </c>
      <c r="N841" t="str">
        <f ca="1">IF((H841+I841)&gt;SIMULATION!$F$16,"Over","Under")</f>
        <v>Under</v>
      </c>
    </row>
    <row r="842" spans="8:14" x14ac:dyDescent="0.25">
      <c r="H842">
        <f ca="1">ROUND(NORMINV(RAND(),SIMULATION!$G$16,SIMULATION!$C$16),0)</f>
        <v>83</v>
      </c>
      <c r="I842">
        <f ca="1">ROUND(NORMINV(RAND(),SIMULATION!$G$20,SIMULATION!$C$20),0)</f>
        <v>75</v>
      </c>
      <c r="J842" t="str">
        <f t="shared" ca="1" si="26"/>
        <v>Away</v>
      </c>
      <c r="K842" t="str">
        <f ca="1">IF(H842+SIMULATION!$E$16&gt;NEUTRAL!I842,"W","L")</f>
        <v>W</v>
      </c>
      <c r="L842" t="str">
        <f ca="1">IF(I842+SIMULATION!$E$20&gt;NEUTRAL!H842,"W","L")</f>
        <v>L</v>
      </c>
      <c r="M842">
        <f t="shared" ca="1" si="27"/>
        <v>158</v>
      </c>
      <c r="N842" t="str">
        <f ca="1">IF((H842+I842)&gt;SIMULATION!$F$16,"Over","Under")</f>
        <v>Over</v>
      </c>
    </row>
    <row r="843" spans="8:14" x14ac:dyDescent="0.25">
      <c r="H843">
        <f ca="1">ROUND(NORMINV(RAND(),SIMULATION!$G$16,SIMULATION!$C$16),0)</f>
        <v>96</v>
      </c>
      <c r="I843">
        <f ca="1">ROUND(NORMINV(RAND(),SIMULATION!$G$20,SIMULATION!$C$20),0)</f>
        <v>83</v>
      </c>
      <c r="J843" t="str">
        <f t="shared" ca="1" si="26"/>
        <v>Away</v>
      </c>
      <c r="K843" t="str">
        <f ca="1">IF(H843+SIMULATION!$E$16&gt;NEUTRAL!I843,"W","L")</f>
        <v>W</v>
      </c>
      <c r="L843" t="str">
        <f ca="1">IF(I843+SIMULATION!$E$20&gt;NEUTRAL!H843,"W","L")</f>
        <v>L</v>
      </c>
      <c r="M843">
        <f t="shared" ca="1" si="27"/>
        <v>179</v>
      </c>
      <c r="N843" t="str">
        <f ca="1">IF((H843+I843)&gt;SIMULATION!$F$16,"Over","Under")</f>
        <v>Over</v>
      </c>
    </row>
    <row r="844" spans="8:14" x14ac:dyDescent="0.25">
      <c r="H844">
        <f ca="1">ROUND(NORMINV(RAND(),SIMULATION!$G$16,SIMULATION!$C$16),0)</f>
        <v>69</v>
      </c>
      <c r="I844">
        <f ca="1">ROUND(NORMINV(RAND(),SIMULATION!$G$20,SIMULATION!$C$20),0)</f>
        <v>90</v>
      </c>
      <c r="J844" t="str">
        <f t="shared" ca="1" si="26"/>
        <v>Home</v>
      </c>
      <c r="K844" t="str">
        <f ca="1">IF(H844+SIMULATION!$E$16&gt;NEUTRAL!I844,"W","L")</f>
        <v>L</v>
      </c>
      <c r="L844" t="str">
        <f ca="1">IF(I844+SIMULATION!$E$20&gt;NEUTRAL!H844,"W","L")</f>
        <v>W</v>
      </c>
      <c r="M844">
        <f t="shared" ca="1" si="27"/>
        <v>159</v>
      </c>
      <c r="N844" t="str">
        <f ca="1">IF((H844+I844)&gt;SIMULATION!$F$16,"Over","Under")</f>
        <v>Over</v>
      </c>
    </row>
    <row r="845" spans="8:14" x14ac:dyDescent="0.25">
      <c r="H845">
        <f ca="1">ROUND(NORMINV(RAND(),SIMULATION!$G$16,SIMULATION!$C$16),0)</f>
        <v>65</v>
      </c>
      <c r="I845">
        <f ca="1">ROUND(NORMINV(RAND(),SIMULATION!$G$20,SIMULATION!$C$20),0)</f>
        <v>73</v>
      </c>
      <c r="J845" t="str">
        <f t="shared" ca="1" si="26"/>
        <v>Home</v>
      </c>
      <c r="K845" t="str">
        <f ca="1">IF(H845+SIMULATION!$E$16&gt;NEUTRAL!I845,"W","L")</f>
        <v>L</v>
      </c>
      <c r="L845" t="str">
        <f ca="1">IF(I845+SIMULATION!$E$20&gt;NEUTRAL!H845,"W","L")</f>
        <v>W</v>
      </c>
      <c r="M845">
        <f t="shared" ca="1" si="27"/>
        <v>138</v>
      </c>
      <c r="N845" t="str">
        <f ca="1">IF((H845+I845)&gt;SIMULATION!$F$16,"Over","Under")</f>
        <v>Under</v>
      </c>
    </row>
    <row r="846" spans="8:14" x14ac:dyDescent="0.25">
      <c r="H846">
        <f ca="1">ROUND(NORMINV(RAND(),SIMULATION!$G$16,SIMULATION!$C$16),0)</f>
        <v>65</v>
      </c>
      <c r="I846">
        <f ca="1">ROUND(NORMINV(RAND(),SIMULATION!$G$20,SIMULATION!$C$20),0)</f>
        <v>80</v>
      </c>
      <c r="J846" t="str">
        <f t="shared" ca="1" si="26"/>
        <v>Home</v>
      </c>
      <c r="K846" t="str">
        <f ca="1">IF(H846+SIMULATION!$E$16&gt;NEUTRAL!I846,"W","L")</f>
        <v>L</v>
      </c>
      <c r="L846" t="str">
        <f ca="1">IF(I846+SIMULATION!$E$20&gt;NEUTRAL!H846,"W","L")</f>
        <v>W</v>
      </c>
      <c r="M846">
        <f t="shared" ca="1" si="27"/>
        <v>145</v>
      </c>
      <c r="N846" t="str">
        <f ca="1">IF((H846+I846)&gt;SIMULATION!$F$16,"Over","Under")</f>
        <v>Under</v>
      </c>
    </row>
    <row r="847" spans="8:14" x14ac:dyDescent="0.25">
      <c r="H847">
        <f ca="1">ROUND(NORMINV(RAND(),SIMULATION!$G$16,SIMULATION!$C$16),0)</f>
        <v>80</v>
      </c>
      <c r="I847">
        <f ca="1">ROUND(NORMINV(RAND(),SIMULATION!$G$20,SIMULATION!$C$20),0)</f>
        <v>60</v>
      </c>
      <c r="J847" t="str">
        <f t="shared" ca="1" si="26"/>
        <v>Away</v>
      </c>
      <c r="K847" t="str">
        <f ca="1">IF(H847+SIMULATION!$E$16&gt;NEUTRAL!I847,"W","L")</f>
        <v>W</v>
      </c>
      <c r="L847" t="str">
        <f ca="1">IF(I847+SIMULATION!$E$20&gt;NEUTRAL!H847,"W","L")</f>
        <v>L</v>
      </c>
      <c r="M847">
        <f t="shared" ca="1" si="27"/>
        <v>140</v>
      </c>
      <c r="N847" t="str">
        <f ca="1">IF((H847+I847)&gt;SIMULATION!$F$16,"Over","Under")</f>
        <v>Under</v>
      </c>
    </row>
    <row r="848" spans="8:14" x14ac:dyDescent="0.25">
      <c r="H848">
        <f ca="1">ROUND(NORMINV(RAND(),SIMULATION!$G$16,SIMULATION!$C$16),0)</f>
        <v>69</v>
      </c>
      <c r="I848">
        <f ca="1">ROUND(NORMINV(RAND(),SIMULATION!$G$20,SIMULATION!$C$20),0)</f>
        <v>78</v>
      </c>
      <c r="J848" t="str">
        <f t="shared" ca="1" si="26"/>
        <v>Home</v>
      </c>
      <c r="K848" t="str">
        <f ca="1">IF(H848+SIMULATION!$E$16&gt;NEUTRAL!I848,"W","L")</f>
        <v>L</v>
      </c>
      <c r="L848" t="str">
        <f ca="1">IF(I848+SIMULATION!$E$20&gt;NEUTRAL!H848,"W","L")</f>
        <v>W</v>
      </c>
      <c r="M848">
        <f t="shared" ca="1" si="27"/>
        <v>147</v>
      </c>
      <c r="N848" t="str">
        <f ca="1">IF((H848+I848)&gt;SIMULATION!$F$16,"Over","Under")</f>
        <v>Under</v>
      </c>
    </row>
    <row r="849" spans="8:14" x14ac:dyDescent="0.25">
      <c r="H849">
        <f ca="1">ROUND(NORMINV(RAND(),SIMULATION!$G$16,SIMULATION!$C$16),0)</f>
        <v>79</v>
      </c>
      <c r="I849">
        <f ca="1">ROUND(NORMINV(RAND(),SIMULATION!$G$20,SIMULATION!$C$20),0)</f>
        <v>69</v>
      </c>
      <c r="J849" t="str">
        <f t="shared" ca="1" si="26"/>
        <v>Away</v>
      </c>
      <c r="K849" t="str">
        <f ca="1">IF(H849+SIMULATION!$E$16&gt;NEUTRAL!I849,"W","L")</f>
        <v>W</v>
      </c>
      <c r="L849" t="str">
        <f ca="1">IF(I849+SIMULATION!$E$20&gt;NEUTRAL!H849,"W","L")</f>
        <v>L</v>
      </c>
      <c r="M849">
        <f t="shared" ca="1" si="27"/>
        <v>148</v>
      </c>
      <c r="N849" t="str">
        <f ca="1">IF((H849+I849)&gt;SIMULATION!$F$16,"Over","Under")</f>
        <v>Under</v>
      </c>
    </row>
    <row r="850" spans="8:14" x14ac:dyDescent="0.25">
      <c r="H850">
        <f ca="1">ROUND(NORMINV(RAND(),SIMULATION!$G$16,SIMULATION!$C$16),0)</f>
        <v>71</v>
      </c>
      <c r="I850">
        <f ca="1">ROUND(NORMINV(RAND(),SIMULATION!$G$20,SIMULATION!$C$20),0)</f>
        <v>64</v>
      </c>
      <c r="J850" t="str">
        <f t="shared" ca="1" si="26"/>
        <v>Away</v>
      </c>
      <c r="K850" t="str">
        <f ca="1">IF(H850+SIMULATION!$E$16&gt;NEUTRAL!I850,"W","L")</f>
        <v>W</v>
      </c>
      <c r="L850" t="str">
        <f ca="1">IF(I850+SIMULATION!$E$20&gt;NEUTRAL!H850,"W","L")</f>
        <v>L</v>
      </c>
      <c r="M850">
        <f t="shared" ca="1" si="27"/>
        <v>135</v>
      </c>
      <c r="N850" t="str">
        <f ca="1">IF((H850+I850)&gt;SIMULATION!$F$16,"Over","Under")</f>
        <v>Under</v>
      </c>
    </row>
    <row r="851" spans="8:14" x14ac:dyDescent="0.25">
      <c r="H851">
        <f ca="1">ROUND(NORMINV(RAND(),SIMULATION!$G$16,SIMULATION!$C$16),0)</f>
        <v>84</v>
      </c>
      <c r="I851">
        <f ca="1">ROUND(NORMINV(RAND(),SIMULATION!$G$20,SIMULATION!$C$20),0)</f>
        <v>55</v>
      </c>
      <c r="J851" t="str">
        <f t="shared" ca="1" si="26"/>
        <v>Away</v>
      </c>
      <c r="K851" t="str">
        <f ca="1">IF(H851+SIMULATION!$E$16&gt;NEUTRAL!I851,"W","L")</f>
        <v>W</v>
      </c>
      <c r="L851" t="str">
        <f ca="1">IF(I851+SIMULATION!$E$20&gt;NEUTRAL!H851,"W","L")</f>
        <v>L</v>
      </c>
      <c r="M851">
        <f t="shared" ca="1" si="27"/>
        <v>139</v>
      </c>
      <c r="N851" t="str">
        <f ca="1">IF((H851+I851)&gt;SIMULATION!$F$16,"Over","Under")</f>
        <v>Under</v>
      </c>
    </row>
    <row r="852" spans="8:14" x14ac:dyDescent="0.25">
      <c r="H852">
        <f ca="1">ROUND(NORMINV(RAND(),SIMULATION!$G$16,SIMULATION!$C$16),0)</f>
        <v>72</v>
      </c>
      <c r="I852">
        <f ca="1">ROUND(NORMINV(RAND(),SIMULATION!$G$20,SIMULATION!$C$20),0)</f>
        <v>79</v>
      </c>
      <c r="J852" t="str">
        <f t="shared" ca="1" si="26"/>
        <v>Home</v>
      </c>
      <c r="K852" t="str">
        <f ca="1">IF(H852+SIMULATION!$E$16&gt;NEUTRAL!I852,"W","L")</f>
        <v>L</v>
      </c>
      <c r="L852" t="str">
        <f ca="1">IF(I852+SIMULATION!$E$20&gt;NEUTRAL!H852,"W","L")</f>
        <v>W</v>
      </c>
      <c r="M852">
        <f t="shared" ca="1" si="27"/>
        <v>151</v>
      </c>
      <c r="N852" t="str">
        <f ca="1">IF((H852+I852)&gt;SIMULATION!$F$16,"Over","Under")</f>
        <v>Under</v>
      </c>
    </row>
    <row r="853" spans="8:14" x14ac:dyDescent="0.25">
      <c r="H853">
        <f ca="1">ROUND(NORMINV(RAND(),SIMULATION!$G$16,SIMULATION!$C$16),0)</f>
        <v>72</v>
      </c>
      <c r="I853">
        <f ca="1">ROUND(NORMINV(RAND(),SIMULATION!$G$20,SIMULATION!$C$20),0)</f>
        <v>73</v>
      </c>
      <c r="J853" t="str">
        <f t="shared" ca="1" si="26"/>
        <v>Home</v>
      </c>
      <c r="K853" t="str">
        <f ca="1">IF(H853+SIMULATION!$E$16&gt;NEUTRAL!I853,"W","L")</f>
        <v>W</v>
      </c>
      <c r="L853" t="str">
        <f ca="1">IF(I853+SIMULATION!$E$20&gt;NEUTRAL!H853,"W","L")</f>
        <v>L</v>
      </c>
      <c r="M853">
        <f t="shared" ca="1" si="27"/>
        <v>145</v>
      </c>
      <c r="N853" t="str">
        <f ca="1">IF((H853+I853)&gt;SIMULATION!$F$16,"Over","Under")</f>
        <v>Under</v>
      </c>
    </row>
    <row r="854" spans="8:14" x14ac:dyDescent="0.25">
      <c r="H854">
        <f ca="1">ROUND(NORMINV(RAND(),SIMULATION!$G$16,SIMULATION!$C$16),0)</f>
        <v>74</v>
      </c>
      <c r="I854">
        <f ca="1">ROUND(NORMINV(RAND(),SIMULATION!$G$20,SIMULATION!$C$20),0)</f>
        <v>74</v>
      </c>
      <c r="J854" t="str">
        <f t="shared" ca="1" si="26"/>
        <v>OT</v>
      </c>
      <c r="K854" t="str">
        <f ca="1">IF(H854+SIMULATION!$E$16&gt;NEUTRAL!I854,"W","L")</f>
        <v>W</v>
      </c>
      <c r="L854" t="str">
        <f ca="1">IF(I854+SIMULATION!$E$20&gt;NEUTRAL!H854,"W","L")</f>
        <v>L</v>
      </c>
      <c r="M854">
        <f t="shared" ca="1" si="27"/>
        <v>148</v>
      </c>
      <c r="N854" t="str">
        <f ca="1">IF((H854+I854)&gt;SIMULATION!$F$16,"Over","Under")</f>
        <v>Under</v>
      </c>
    </row>
    <row r="855" spans="8:14" x14ac:dyDescent="0.25">
      <c r="H855">
        <f ca="1">ROUND(NORMINV(RAND(),SIMULATION!$G$16,SIMULATION!$C$16),0)</f>
        <v>70</v>
      </c>
      <c r="I855">
        <f ca="1">ROUND(NORMINV(RAND(),SIMULATION!$G$20,SIMULATION!$C$20),0)</f>
        <v>75</v>
      </c>
      <c r="J855" t="str">
        <f t="shared" ca="1" si="26"/>
        <v>Home</v>
      </c>
      <c r="K855" t="str">
        <f ca="1">IF(H855+SIMULATION!$E$16&gt;NEUTRAL!I855,"W","L")</f>
        <v>L</v>
      </c>
      <c r="L855" t="str">
        <f ca="1">IF(I855+SIMULATION!$E$20&gt;NEUTRAL!H855,"W","L")</f>
        <v>W</v>
      </c>
      <c r="M855">
        <f t="shared" ca="1" si="27"/>
        <v>145</v>
      </c>
      <c r="N855" t="str">
        <f ca="1">IF((H855+I855)&gt;SIMULATION!$F$16,"Over","Under")</f>
        <v>Under</v>
      </c>
    </row>
    <row r="856" spans="8:14" x14ac:dyDescent="0.25">
      <c r="H856">
        <f ca="1">ROUND(NORMINV(RAND(),SIMULATION!$G$16,SIMULATION!$C$16),0)</f>
        <v>76</v>
      </c>
      <c r="I856">
        <f ca="1">ROUND(NORMINV(RAND(),SIMULATION!$G$20,SIMULATION!$C$20),0)</f>
        <v>74</v>
      </c>
      <c r="J856" t="str">
        <f t="shared" ca="1" si="26"/>
        <v>Away</v>
      </c>
      <c r="K856" t="str">
        <f ca="1">IF(H856+SIMULATION!$E$16&gt;NEUTRAL!I856,"W","L")</f>
        <v>W</v>
      </c>
      <c r="L856" t="str">
        <f ca="1">IF(I856+SIMULATION!$E$20&gt;NEUTRAL!H856,"W","L")</f>
        <v>L</v>
      </c>
      <c r="M856">
        <f t="shared" ca="1" si="27"/>
        <v>150</v>
      </c>
      <c r="N856" t="str">
        <f ca="1">IF((H856+I856)&gt;SIMULATION!$F$16,"Over","Under")</f>
        <v>Under</v>
      </c>
    </row>
    <row r="857" spans="8:14" x14ac:dyDescent="0.25">
      <c r="H857">
        <f ca="1">ROUND(NORMINV(RAND(),SIMULATION!$G$16,SIMULATION!$C$16),0)</f>
        <v>89</v>
      </c>
      <c r="I857">
        <f ca="1">ROUND(NORMINV(RAND(),SIMULATION!$G$20,SIMULATION!$C$20),0)</f>
        <v>84</v>
      </c>
      <c r="J857" t="str">
        <f t="shared" ca="1" si="26"/>
        <v>Away</v>
      </c>
      <c r="K857" t="str">
        <f ca="1">IF(H857+SIMULATION!$E$16&gt;NEUTRAL!I857,"W","L")</f>
        <v>W</v>
      </c>
      <c r="L857" t="str">
        <f ca="1">IF(I857+SIMULATION!$E$20&gt;NEUTRAL!H857,"W","L")</f>
        <v>L</v>
      </c>
      <c r="M857">
        <f t="shared" ca="1" si="27"/>
        <v>173</v>
      </c>
      <c r="N857" t="str">
        <f ca="1">IF((H857+I857)&gt;SIMULATION!$F$16,"Over","Under")</f>
        <v>Over</v>
      </c>
    </row>
    <row r="858" spans="8:14" x14ac:dyDescent="0.25">
      <c r="H858">
        <f ca="1">ROUND(NORMINV(RAND(),SIMULATION!$G$16,SIMULATION!$C$16),0)</f>
        <v>62</v>
      </c>
      <c r="I858">
        <f ca="1">ROUND(NORMINV(RAND(),SIMULATION!$G$20,SIMULATION!$C$20),0)</f>
        <v>78</v>
      </c>
      <c r="J858" t="str">
        <f t="shared" ca="1" si="26"/>
        <v>Home</v>
      </c>
      <c r="K858" t="str">
        <f ca="1">IF(H858+SIMULATION!$E$16&gt;NEUTRAL!I858,"W","L")</f>
        <v>L</v>
      </c>
      <c r="L858" t="str">
        <f ca="1">IF(I858+SIMULATION!$E$20&gt;NEUTRAL!H858,"W","L")</f>
        <v>W</v>
      </c>
      <c r="M858">
        <f t="shared" ca="1" si="27"/>
        <v>140</v>
      </c>
      <c r="N858" t="str">
        <f ca="1">IF((H858+I858)&gt;SIMULATION!$F$16,"Over","Under")</f>
        <v>Under</v>
      </c>
    </row>
    <row r="859" spans="8:14" x14ac:dyDescent="0.25">
      <c r="H859">
        <f ca="1">ROUND(NORMINV(RAND(),SIMULATION!$G$16,SIMULATION!$C$16),0)</f>
        <v>66</v>
      </c>
      <c r="I859">
        <f ca="1">ROUND(NORMINV(RAND(),SIMULATION!$G$20,SIMULATION!$C$20),0)</f>
        <v>77</v>
      </c>
      <c r="J859" t="str">
        <f t="shared" ref="J859:J922" ca="1" si="28">IF(H859=I859,"OT",IF(H859&gt;I859,"Away","Home"))</f>
        <v>Home</v>
      </c>
      <c r="K859" t="str">
        <f ca="1">IF(H859+SIMULATION!$E$16&gt;NEUTRAL!I859,"W","L")</f>
        <v>L</v>
      </c>
      <c r="L859" t="str">
        <f ca="1">IF(I859+SIMULATION!$E$20&gt;NEUTRAL!H859,"W","L")</f>
        <v>W</v>
      </c>
      <c r="M859">
        <f t="shared" ref="M859:M922" ca="1" si="29">H859+I859</f>
        <v>143</v>
      </c>
      <c r="N859" t="str">
        <f ca="1">IF((H859+I859)&gt;SIMULATION!$F$16,"Over","Under")</f>
        <v>Under</v>
      </c>
    </row>
    <row r="860" spans="8:14" x14ac:dyDescent="0.25">
      <c r="H860">
        <f ca="1">ROUND(NORMINV(RAND(),SIMULATION!$G$16,SIMULATION!$C$16),0)</f>
        <v>72</v>
      </c>
      <c r="I860">
        <f ca="1">ROUND(NORMINV(RAND(),SIMULATION!$G$20,SIMULATION!$C$20),0)</f>
        <v>68</v>
      </c>
      <c r="J860" t="str">
        <f t="shared" ca="1" si="28"/>
        <v>Away</v>
      </c>
      <c r="K860" t="str">
        <f ca="1">IF(H860+SIMULATION!$E$16&gt;NEUTRAL!I860,"W","L")</f>
        <v>W</v>
      </c>
      <c r="L860" t="str">
        <f ca="1">IF(I860+SIMULATION!$E$20&gt;NEUTRAL!H860,"W","L")</f>
        <v>L</v>
      </c>
      <c r="M860">
        <f t="shared" ca="1" si="29"/>
        <v>140</v>
      </c>
      <c r="N860" t="str">
        <f ca="1">IF((H860+I860)&gt;SIMULATION!$F$16,"Over","Under")</f>
        <v>Under</v>
      </c>
    </row>
    <row r="861" spans="8:14" x14ac:dyDescent="0.25">
      <c r="H861">
        <f ca="1">ROUND(NORMINV(RAND(),SIMULATION!$G$16,SIMULATION!$C$16),0)</f>
        <v>56</v>
      </c>
      <c r="I861">
        <f ca="1">ROUND(NORMINV(RAND(),SIMULATION!$G$20,SIMULATION!$C$20),0)</f>
        <v>68</v>
      </c>
      <c r="J861" t="str">
        <f t="shared" ca="1" si="28"/>
        <v>Home</v>
      </c>
      <c r="K861" t="str">
        <f ca="1">IF(H861+SIMULATION!$E$16&gt;NEUTRAL!I861,"W","L")</f>
        <v>L</v>
      </c>
      <c r="L861" t="str">
        <f ca="1">IF(I861+SIMULATION!$E$20&gt;NEUTRAL!H861,"W","L")</f>
        <v>W</v>
      </c>
      <c r="M861">
        <f t="shared" ca="1" si="29"/>
        <v>124</v>
      </c>
      <c r="N861" t="str">
        <f ca="1">IF((H861+I861)&gt;SIMULATION!$F$16,"Over","Under")</f>
        <v>Under</v>
      </c>
    </row>
    <row r="862" spans="8:14" x14ac:dyDescent="0.25">
      <c r="H862">
        <f ca="1">ROUND(NORMINV(RAND(),SIMULATION!$G$16,SIMULATION!$C$16),0)</f>
        <v>63</v>
      </c>
      <c r="I862">
        <f ca="1">ROUND(NORMINV(RAND(),SIMULATION!$G$20,SIMULATION!$C$20),0)</f>
        <v>57</v>
      </c>
      <c r="J862" t="str">
        <f t="shared" ca="1" si="28"/>
        <v>Away</v>
      </c>
      <c r="K862" t="str">
        <f ca="1">IF(H862+SIMULATION!$E$16&gt;NEUTRAL!I862,"W","L")</f>
        <v>W</v>
      </c>
      <c r="L862" t="str">
        <f ca="1">IF(I862+SIMULATION!$E$20&gt;NEUTRAL!H862,"W","L")</f>
        <v>L</v>
      </c>
      <c r="M862">
        <f t="shared" ca="1" si="29"/>
        <v>120</v>
      </c>
      <c r="N862" t="str">
        <f ca="1">IF((H862+I862)&gt;SIMULATION!$F$16,"Over","Under")</f>
        <v>Under</v>
      </c>
    </row>
    <row r="863" spans="8:14" x14ac:dyDescent="0.25">
      <c r="H863">
        <f ca="1">ROUND(NORMINV(RAND(),SIMULATION!$G$16,SIMULATION!$C$16),0)</f>
        <v>58</v>
      </c>
      <c r="I863">
        <f ca="1">ROUND(NORMINV(RAND(),SIMULATION!$G$20,SIMULATION!$C$20),0)</f>
        <v>56</v>
      </c>
      <c r="J863" t="str">
        <f t="shared" ca="1" si="28"/>
        <v>Away</v>
      </c>
      <c r="K863" t="str">
        <f ca="1">IF(H863+SIMULATION!$E$16&gt;NEUTRAL!I863,"W","L")</f>
        <v>W</v>
      </c>
      <c r="L863" t="str">
        <f ca="1">IF(I863+SIMULATION!$E$20&gt;NEUTRAL!H863,"W","L")</f>
        <v>L</v>
      </c>
      <c r="M863">
        <f t="shared" ca="1" si="29"/>
        <v>114</v>
      </c>
      <c r="N863" t="str">
        <f ca="1">IF((H863+I863)&gt;SIMULATION!$F$16,"Over","Under")</f>
        <v>Under</v>
      </c>
    </row>
    <row r="864" spans="8:14" x14ac:dyDescent="0.25">
      <c r="H864">
        <f ca="1">ROUND(NORMINV(RAND(),SIMULATION!$G$16,SIMULATION!$C$16),0)</f>
        <v>65</v>
      </c>
      <c r="I864">
        <f ca="1">ROUND(NORMINV(RAND(),SIMULATION!$G$20,SIMULATION!$C$20),0)</f>
        <v>69</v>
      </c>
      <c r="J864" t="str">
        <f t="shared" ca="1" si="28"/>
        <v>Home</v>
      </c>
      <c r="K864" t="str">
        <f ca="1">IF(H864+SIMULATION!$E$16&gt;NEUTRAL!I864,"W","L")</f>
        <v>W</v>
      </c>
      <c r="L864" t="str">
        <f ca="1">IF(I864+SIMULATION!$E$20&gt;NEUTRAL!H864,"W","L")</f>
        <v>L</v>
      </c>
      <c r="M864">
        <f t="shared" ca="1" si="29"/>
        <v>134</v>
      </c>
      <c r="N864" t="str">
        <f ca="1">IF((H864+I864)&gt;SIMULATION!$F$16,"Over","Under")</f>
        <v>Under</v>
      </c>
    </row>
    <row r="865" spans="8:14" x14ac:dyDescent="0.25">
      <c r="H865">
        <f ca="1">ROUND(NORMINV(RAND(),SIMULATION!$G$16,SIMULATION!$C$16),0)</f>
        <v>79</v>
      </c>
      <c r="I865">
        <f ca="1">ROUND(NORMINV(RAND(),SIMULATION!$G$20,SIMULATION!$C$20),0)</f>
        <v>56</v>
      </c>
      <c r="J865" t="str">
        <f t="shared" ca="1" si="28"/>
        <v>Away</v>
      </c>
      <c r="K865" t="str">
        <f ca="1">IF(H865+SIMULATION!$E$16&gt;NEUTRAL!I865,"W","L")</f>
        <v>W</v>
      </c>
      <c r="L865" t="str">
        <f ca="1">IF(I865+SIMULATION!$E$20&gt;NEUTRAL!H865,"W","L")</f>
        <v>L</v>
      </c>
      <c r="M865">
        <f t="shared" ca="1" si="29"/>
        <v>135</v>
      </c>
      <c r="N865" t="str">
        <f ca="1">IF((H865+I865)&gt;SIMULATION!$F$16,"Over","Under")</f>
        <v>Under</v>
      </c>
    </row>
    <row r="866" spans="8:14" x14ac:dyDescent="0.25">
      <c r="H866">
        <f ca="1">ROUND(NORMINV(RAND(),SIMULATION!$G$16,SIMULATION!$C$16),0)</f>
        <v>57</v>
      </c>
      <c r="I866">
        <f ca="1">ROUND(NORMINV(RAND(),SIMULATION!$G$20,SIMULATION!$C$20),0)</f>
        <v>80</v>
      </c>
      <c r="J866" t="str">
        <f t="shared" ca="1" si="28"/>
        <v>Home</v>
      </c>
      <c r="K866" t="str">
        <f ca="1">IF(H866+SIMULATION!$E$16&gt;NEUTRAL!I866,"W","L")</f>
        <v>L</v>
      </c>
      <c r="L866" t="str">
        <f ca="1">IF(I866+SIMULATION!$E$20&gt;NEUTRAL!H866,"W","L")</f>
        <v>W</v>
      </c>
      <c r="M866">
        <f t="shared" ca="1" si="29"/>
        <v>137</v>
      </c>
      <c r="N866" t="str">
        <f ca="1">IF((H866+I866)&gt;SIMULATION!$F$16,"Over","Under")</f>
        <v>Under</v>
      </c>
    </row>
    <row r="867" spans="8:14" x14ac:dyDescent="0.25">
      <c r="H867">
        <f ca="1">ROUND(NORMINV(RAND(),SIMULATION!$G$16,SIMULATION!$C$16),0)</f>
        <v>81</v>
      </c>
      <c r="I867">
        <f ca="1">ROUND(NORMINV(RAND(),SIMULATION!$G$20,SIMULATION!$C$20),0)</f>
        <v>73</v>
      </c>
      <c r="J867" t="str">
        <f t="shared" ca="1" si="28"/>
        <v>Away</v>
      </c>
      <c r="K867" t="str">
        <f ca="1">IF(H867+SIMULATION!$E$16&gt;NEUTRAL!I867,"W","L")</f>
        <v>W</v>
      </c>
      <c r="L867" t="str">
        <f ca="1">IF(I867+SIMULATION!$E$20&gt;NEUTRAL!H867,"W","L")</f>
        <v>L</v>
      </c>
      <c r="M867">
        <f t="shared" ca="1" si="29"/>
        <v>154</v>
      </c>
      <c r="N867" t="str">
        <f ca="1">IF((H867+I867)&gt;SIMULATION!$F$16,"Over","Under")</f>
        <v>Over</v>
      </c>
    </row>
    <row r="868" spans="8:14" x14ac:dyDescent="0.25">
      <c r="H868">
        <f ca="1">ROUND(NORMINV(RAND(),SIMULATION!$G$16,SIMULATION!$C$16),0)</f>
        <v>63</v>
      </c>
      <c r="I868">
        <f ca="1">ROUND(NORMINV(RAND(),SIMULATION!$G$20,SIMULATION!$C$20),0)</f>
        <v>66</v>
      </c>
      <c r="J868" t="str">
        <f t="shared" ca="1" si="28"/>
        <v>Home</v>
      </c>
      <c r="K868" t="str">
        <f ca="1">IF(H868+SIMULATION!$E$16&gt;NEUTRAL!I868,"W","L")</f>
        <v>W</v>
      </c>
      <c r="L868" t="str">
        <f ca="1">IF(I868+SIMULATION!$E$20&gt;NEUTRAL!H868,"W","L")</f>
        <v>L</v>
      </c>
      <c r="M868">
        <f t="shared" ca="1" si="29"/>
        <v>129</v>
      </c>
      <c r="N868" t="str">
        <f ca="1">IF((H868+I868)&gt;SIMULATION!$F$16,"Over","Under")</f>
        <v>Under</v>
      </c>
    </row>
    <row r="869" spans="8:14" x14ac:dyDescent="0.25">
      <c r="H869">
        <f ca="1">ROUND(NORMINV(RAND(),SIMULATION!$G$16,SIMULATION!$C$16),0)</f>
        <v>77</v>
      </c>
      <c r="I869">
        <f ca="1">ROUND(NORMINV(RAND(),SIMULATION!$G$20,SIMULATION!$C$20),0)</f>
        <v>85</v>
      </c>
      <c r="J869" t="str">
        <f t="shared" ca="1" si="28"/>
        <v>Home</v>
      </c>
      <c r="K869" t="str">
        <f ca="1">IF(H869+SIMULATION!$E$16&gt;NEUTRAL!I869,"W","L")</f>
        <v>L</v>
      </c>
      <c r="L869" t="str">
        <f ca="1">IF(I869+SIMULATION!$E$20&gt;NEUTRAL!H869,"W","L")</f>
        <v>W</v>
      </c>
      <c r="M869">
        <f t="shared" ca="1" si="29"/>
        <v>162</v>
      </c>
      <c r="N869" t="str">
        <f ca="1">IF((H869+I869)&gt;SIMULATION!$F$16,"Over","Under")</f>
        <v>Over</v>
      </c>
    </row>
    <row r="870" spans="8:14" x14ac:dyDescent="0.25">
      <c r="H870">
        <f ca="1">ROUND(NORMINV(RAND(),SIMULATION!$G$16,SIMULATION!$C$16),0)</f>
        <v>67</v>
      </c>
      <c r="I870">
        <f ca="1">ROUND(NORMINV(RAND(),SIMULATION!$G$20,SIMULATION!$C$20),0)</f>
        <v>63</v>
      </c>
      <c r="J870" t="str">
        <f t="shared" ca="1" si="28"/>
        <v>Away</v>
      </c>
      <c r="K870" t="str">
        <f ca="1">IF(H870+SIMULATION!$E$16&gt;NEUTRAL!I870,"W","L")</f>
        <v>W</v>
      </c>
      <c r="L870" t="str">
        <f ca="1">IF(I870+SIMULATION!$E$20&gt;NEUTRAL!H870,"W","L")</f>
        <v>L</v>
      </c>
      <c r="M870">
        <f t="shared" ca="1" si="29"/>
        <v>130</v>
      </c>
      <c r="N870" t="str">
        <f ca="1">IF((H870+I870)&gt;SIMULATION!$F$16,"Over","Under")</f>
        <v>Under</v>
      </c>
    </row>
    <row r="871" spans="8:14" x14ac:dyDescent="0.25">
      <c r="H871">
        <f ca="1">ROUND(NORMINV(RAND(),SIMULATION!$G$16,SIMULATION!$C$16),0)</f>
        <v>67</v>
      </c>
      <c r="I871">
        <f ca="1">ROUND(NORMINV(RAND(),SIMULATION!$G$20,SIMULATION!$C$20),0)</f>
        <v>67</v>
      </c>
      <c r="J871" t="str">
        <f t="shared" ca="1" si="28"/>
        <v>OT</v>
      </c>
      <c r="K871" t="str">
        <f ca="1">IF(H871+SIMULATION!$E$16&gt;NEUTRAL!I871,"W","L")</f>
        <v>W</v>
      </c>
      <c r="L871" t="str">
        <f ca="1">IF(I871+SIMULATION!$E$20&gt;NEUTRAL!H871,"W","L")</f>
        <v>L</v>
      </c>
      <c r="M871">
        <f t="shared" ca="1" si="29"/>
        <v>134</v>
      </c>
      <c r="N871" t="str">
        <f ca="1">IF((H871+I871)&gt;SIMULATION!$F$16,"Over","Under")</f>
        <v>Under</v>
      </c>
    </row>
    <row r="872" spans="8:14" x14ac:dyDescent="0.25">
      <c r="H872">
        <f ca="1">ROUND(NORMINV(RAND(),SIMULATION!$G$16,SIMULATION!$C$16),0)</f>
        <v>76</v>
      </c>
      <c r="I872">
        <f ca="1">ROUND(NORMINV(RAND(),SIMULATION!$G$20,SIMULATION!$C$20),0)</f>
        <v>78</v>
      </c>
      <c r="J872" t="str">
        <f t="shared" ca="1" si="28"/>
        <v>Home</v>
      </c>
      <c r="K872" t="str">
        <f ca="1">IF(H872+SIMULATION!$E$16&gt;NEUTRAL!I872,"W","L")</f>
        <v>W</v>
      </c>
      <c r="L872" t="str">
        <f ca="1">IF(I872+SIMULATION!$E$20&gt;NEUTRAL!H872,"W","L")</f>
        <v>L</v>
      </c>
      <c r="M872">
        <f t="shared" ca="1" si="29"/>
        <v>154</v>
      </c>
      <c r="N872" t="str">
        <f ca="1">IF((H872+I872)&gt;SIMULATION!$F$16,"Over","Under")</f>
        <v>Over</v>
      </c>
    </row>
    <row r="873" spans="8:14" x14ac:dyDescent="0.25">
      <c r="H873">
        <f ca="1">ROUND(NORMINV(RAND(),SIMULATION!$G$16,SIMULATION!$C$16),0)</f>
        <v>79</v>
      </c>
      <c r="I873">
        <f ca="1">ROUND(NORMINV(RAND(),SIMULATION!$G$20,SIMULATION!$C$20),0)</f>
        <v>65</v>
      </c>
      <c r="J873" t="str">
        <f t="shared" ca="1" si="28"/>
        <v>Away</v>
      </c>
      <c r="K873" t="str">
        <f ca="1">IF(H873+SIMULATION!$E$16&gt;NEUTRAL!I873,"W","L")</f>
        <v>W</v>
      </c>
      <c r="L873" t="str">
        <f ca="1">IF(I873+SIMULATION!$E$20&gt;NEUTRAL!H873,"W","L")</f>
        <v>L</v>
      </c>
      <c r="M873">
        <f t="shared" ca="1" si="29"/>
        <v>144</v>
      </c>
      <c r="N873" t="str">
        <f ca="1">IF((H873+I873)&gt;SIMULATION!$F$16,"Over","Under")</f>
        <v>Under</v>
      </c>
    </row>
    <row r="874" spans="8:14" x14ac:dyDescent="0.25">
      <c r="H874">
        <f ca="1">ROUND(NORMINV(RAND(),SIMULATION!$G$16,SIMULATION!$C$16),0)</f>
        <v>72</v>
      </c>
      <c r="I874">
        <f ca="1">ROUND(NORMINV(RAND(),SIMULATION!$G$20,SIMULATION!$C$20),0)</f>
        <v>79</v>
      </c>
      <c r="J874" t="str">
        <f t="shared" ca="1" si="28"/>
        <v>Home</v>
      </c>
      <c r="K874" t="str">
        <f ca="1">IF(H874+SIMULATION!$E$16&gt;NEUTRAL!I874,"W","L")</f>
        <v>L</v>
      </c>
      <c r="L874" t="str">
        <f ca="1">IF(I874+SIMULATION!$E$20&gt;NEUTRAL!H874,"W","L")</f>
        <v>W</v>
      </c>
      <c r="M874">
        <f t="shared" ca="1" si="29"/>
        <v>151</v>
      </c>
      <c r="N874" t="str">
        <f ca="1">IF((H874+I874)&gt;SIMULATION!$F$16,"Over","Under")</f>
        <v>Under</v>
      </c>
    </row>
    <row r="875" spans="8:14" x14ac:dyDescent="0.25">
      <c r="H875">
        <f ca="1">ROUND(NORMINV(RAND(),SIMULATION!$G$16,SIMULATION!$C$16),0)</f>
        <v>74</v>
      </c>
      <c r="I875">
        <f ca="1">ROUND(NORMINV(RAND(),SIMULATION!$G$20,SIMULATION!$C$20),0)</f>
        <v>85</v>
      </c>
      <c r="J875" t="str">
        <f t="shared" ca="1" si="28"/>
        <v>Home</v>
      </c>
      <c r="K875" t="str">
        <f ca="1">IF(H875+SIMULATION!$E$16&gt;NEUTRAL!I875,"W","L")</f>
        <v>L</v>
      </c>
      <c r="L875" t="str">
        <f ca="1">IF(I875+SIMULATION!$E$20&gt;NEUTRAL!H875,"W","L")</f>
        <v>W</v>
      </c>
      <c r="M875">
        <f t="shared" ca="1" si="29"/>
        <v>159</v>
      </c>
      <c r="N875" t="str">
        <f ca="1">IF((H875+I875)&gt;SIMULATION!$F$16,"Over","Under")</f>
        <v>Over</v>
      </c>
    </row>
    <row r="876" spans="8:14" x14ac:dyDescent="0.25">
      <c r="H876">
        <f ca="1">ROUND(NORMINV(RAND(),SIMULATION!$G$16,SIMULATION!$C$16),0)</f>
        <v>69</v>
      </c>
      <c r="I876">
        <f ca="1">ROUND(NORMINV(RAND(),SIMULATION!$G$20,SIMULATION!$C$20),0)</f>
        <v>77</v>
      </c>
      <c r="J876" t="str">
        <f t="shared" ca="1" si="28"/>
        <v>Home</v>
      </c>
      <c r="K876" t="str">
        <f ca="1">IF(H876+SIMULATION!$E$16&gt;NEUTRAL!I876,"W","L")</f>
        <v>L</v>
      </c>
      <c r="L876" t="str">
        <f ca="1">IF(I876+SIMULATION!$E$20&gt;NEUTRAL!H876,"W","L")</f>
        <v>W</v>
      </c>
      <c r="M876">
        <f t="shared" ca="1" si="29"/>
        <v>146</v>
      </c>
      <c r="N876" t="str">
        <f ca="1">IF((H876+I876)&gt;SIMULATION!$F$16,"Over","Under")</f>
        <v>Under</v>
      </c>
    </row>
    <row r="877" spans="8:14" x14ac:dyDescent="0.25">
      <c r="H877">
        <f ca="1">ROUND(NORMINV(RAND(),SIMULATION!$G$16,SIMULATION!$C$16),0)</f>
        <v>85</v>
      </c>
      <c r="I877">
        <f ca="1">ROUND(NORMINV(RAND(),SIMULATION!$G$20,SIMULATION!$C$20),0)</f>
        <v>74</v>
      </c>
      <c r="J877" t="str">
        <f t="shared" ca="1" si="28"/>
        <v>Away</v>
      </c>
      <c r="K877" t="str">
        <f ca="1">IF(H877+SIMULATION!$E$16&gt;NEUTRAL!I877,"W","L")</f>
        <v>W</v>
      </c>
      <c r="L877" t="str">
        <f ca="1">IF(I877+SIMULATION!$E$20&gt;NEUTRAL!H877,"W","L")</f>
        <v>L</v>
      </c>
      <c r="M877">
        <f t="shared" ca="1" si="29"/>
        <v>159</v>
      </c>
      <c r="N877" t="str">
        <f ca="1">IF((H877+I877)&gt;SIMULATION!$F$16,"Over","Under")</f>
        <v>Over</v>
      </c>
    </row>
    <row r="878" spans="8:14" x14ac:dyDescent="0.25">
      <c r="H878">
        <f ca="1">ROUND(NORMINV(RAND(),SIMULATION!$G$16,SIMULATION!$C$16),0)</f>
        <v>76</v>
      </c>
      <c r="I878">
        <f ca="1">ROUND(NORMINV(RAND(),SIMULATION!$G$20,SIMULATION!$C$20),0)</f>
        <v>72</v>
      </c>
      <c r="J878" t="str">
        <f t="shared" ca="1" si="28"/>
        <v>Away</v>
      </c>
      <c r="K878" t="str">
        <f ca="1">IF(H878+SIMULATION!$E$16&gt;NEUTRAL!I878,"W","L")</f>
        <v>W</v>
      </c>
      <c r="L878" t="str">
        <f ca="1">IF(I878+SIMULATION!$E$20&gt;NEUTRAL!H878,"W","L")</f>
        <v>L</v>
      </c>
      <c r="M878">
        <f t="shared" ca="1" si="29"/>
        <v>148</v>
      </c>
      <c r="N878" t="str">
        <f ca="1">IF((H878+I878)&gt;SIMULATION!$F$16,"Over","Under")</f>
        <v>Under</v>
      </c>
    </row>
    <row r="879" spans="8:14" x14ac:dyDescent="0.25">
      <c r="H879">
        <f ca="1">ROUND(NORMINV(RAND(),SIMULATION!$G$16,SIMULATION!$C$16),0)</f>
        <v>84</v>
      </c>
      <c r="I879">
        <f ca="1">ROUND(NORMINV(RAND(),SIMULATION!$G$20,SIMULATION!$C$20),0)</f>
        <v>62</v>
      </c>
      <c r="J879" t="str">
        <f t="shared" ca="1" si="28"/>
        <v>Away</v>
      </c>
      <c r="K879" t="str">
        <f ca="1">IF(H879+SIMULATION!$E$16&gt;NEUTRAL!I879,"W","L")</f>
        <v>W</v>
      </c>
      <c r="L879" t="str">
        <f ca="1">IF(I879+SIMULATION!$E$20&gt;NEUTRAL!H879,"W","L")</f>
        <v>L</v>
      </c>
      <c r="M879">
        <f t="shared" ca="1" si="29"/>
        <v>146</v>
      </c>
      <c r="N879" t="str">
        <f ca="1">IF((H879+I879)&gt;SIMULATION!$F$16,"Over","Under")</f>
        <v>Under</v>
      </c>
    </row>
    <row r="880" spans="8:14" x14ac:dyDescent="0.25">
      <c r="H880">
        <f ca="1">ROUND(NORMINV(RAND(),SIMULATION!$G$16,SIMULATION!$C$16),0)</f>
        <v>71</v>
      </c>
      <c r="I880">
        <f ca="1">ROUND(NORMINV(RAND(),SIMULATION!$G$20,SIMULATION!$C$20),0)</f>
        <v>91</v>
      </c>
      <c r="J880" t="str">
        <f t="shared" ca="1" si="28"/>
        <v>Home</v>
      </c>
      <c r="K880" t="str">
        <f ca="1">IF(H880+SIMULATION!$E$16&gt;NEUTRAL!I880,"W","L")</f>
        <v>L</v>
      </c>
      <c r="L880" t="str">
        <f ca="1">IF(I880+SIMULATION!$E$20&gt;NEUTRAL!H880,"W","L")</f>
        <v>W</v>
      </c>
      <c r="M880">
        <f t="shared" ca="1" si="29"/>
        <v>162</v>
      </c>
      <c r="N880" t="str">
        <f ca="1">IF((H880+I880)&gt;SIMULATION!$F$16,"Over","Under")</f>
        <v>Over</v>
      </c>
    </row>
    <row r="881" spans="8:14" x14ac:dyDescent="0.25">
      <c r="H881">
        <f ca="1">ROUND(NORMINV(RAND(),SIMULATION!$G$16,SIMULATION!$C$16),0)</f>
        <v>88</v>
      </c>
      <c r="I881">
        <f ca="1">ROUND(NORMINV(RAND(),SIMULATION!$G$20,SIMULATION!$C$20),0)</f>
        <v>61</v>
      </c>
      <c r="J881" t="str">
        <f t="shared" ca="1" si="28"/>
        <v>Away</v>
      </c>
      <c r="K881" t="str">
        <f ca="1">IF(H881+SIMULATION!$E$16&gt;NEUTRAL!I881,"W","L")</f>
        <v>W</v>
      </c>
      <c r="L881" t="str">
        <f ca="1">IF(I881+SIMULATION!$E$20&gt;NEUTRAL!H881,"W","L")</f>
        <v>L</v>
      </c>
      <c r="M881">
        <f t="shared" ca="1" si="29"/>
        <v>149</v>
      </c>
      <c r="N881" t="str">
        <f ca="1">IF((H881+I881)&gt;SIMULATION!$F$16,"Over","Under")</f>
        <v>Under</v>
      </c>
    </row>
    <row r="882" spans="8:14" x14ac:dyDescent="0.25">
      <c r="H882">
        <f ca="1">ROUND(NORMINV(RAND(),SIMULATION!$G$16,SIMULATION!$C$16),0)</f>
        <v>106</v>
      </c>
      <c r="I882">
        <f ca="1">ROUND(NORMINV(RAND(),SIMULATION!$G$20,SIMULATION!$C$20),0)</f>
        <v>87</v>
      </c>
      <c r="J882" t="str">
        <f t="shared" ca="1" si="28"/>
        <v>Away</v>
      </c>
      <c r="K882" t="str">
        <f ca="1">IF(H882+SIMULATION!$E$16&gt;NEUTRAL!I882,"W","L")</f>
        <v>W</v>
      </c>
      <c r="L882" t="str">
        <f ca="1">IF(I882+SIMULATION!$E$20&gt;NEUTRAL!H882,"W","L")</f>
        <v>L</v>
      </c>
      <c r="M882">
        <f t="shared" ca="1" si="29"/>
        <v>193</v>
      </c>
      <c r="N882" t="str">
        <f ca="1">IF((H882+I882)&gt;SIMULATION!$F$16,"Over","Under")</f>
        <v>Over</v>
      </c>
    </row>
    <row r="883" spans="8:14" x14ac:dyDescent="0.25">
      <c r="H883">
        <f ca="1">ROUND(NORMINV(RAND(),SIMULATION!$G$16,SIMULATION!$C$16),0)</f>
        <v>75</v>
      </c>
      <c r="I883">
        <f ca="1">ROUND(NORMINV(RAND(),SIMULATION!$G$20,SIMULATION!$C$20),0)</f>
        <v>65</v>
      </c>
      <c r="J883" t="str">
        <f t="shared" ca="1" si="28"/>
        <v>Away</v>
      </c>
      <c r="K883" t="str">
        <f ca="1">IF(H883+SIMULATION!$E$16&gt;NEUTRAL!I883,"W","L")</f>
        <v>W</v>
      </c>
      <c r="L883" t="str">
        <f ca="1">IF(I883+SIMULATION!$E$20&gt;NEUTRAL!H883,"W","L")</f>
        <v>L</v>
      </c>
      <c r="M883">
        <f t="shared" ca="1" si="29"/>
        <v>140</v>
      </c>
      <c r="N883" t="str">
        <f ca="1">IF((H883+I883)&gt;SIMULATION!$F$16,"Over","Under")</f>
        <v>Under</v>
      </c>
    </row>
    <row r="884" spans="8:14" x14ac:dyDescent="0.25">
      <c r="H884">
        <f ca="1">ROUND(NORMINV(RAND(),SIMULATION!$G$16,SIMULATION!$C$16),0)</f>
        <v>70</v>
      </c>
      <c r="I884">
        <f ca="1">ROUND(NORMINV(RAND(),SIMULATION!$G$20,SIMULATION!$C$20),0)</f>
        <v>63</v>
      </c>
      <c r="J884" t="str">
        <f t="shared" ca="1" si="28"/>
        <v>Away</v>
      </c>
      <c r="K884" t="str">
        <f ca="1">IF(H884+SIMULATION!$E$16&gt;NEUTRAL!I884,"W","L")</f>
        <v>W</v>
      </c>
      <c r="L884" t="str">
        <f ca="1">IF(I884+SIMULATION!$E$20&gt;NEUTRAL!H884,"W","L")</f>
        <v>L</v>
      </c>
      <c r="M884">
        <f t="shared" ca="1" si="29"/>
        <v>133</v>
      </c>
      <c r="N884" t="str">
        <f ca="1">IF((H884+I884)&gt;SIMULATION!$F$16,"Over","Under")</f>
        <v>Under</v>
      </c>
    </row>
    <row r="885" spans="8:14" x14ac:dyDescent="0.25">
      <c r="H885">
        <f ca="1">ROUND(NORMINV(RAND(),SIMULATION!$G$16,SIMULATION!$C$16),0)</f>
        <v>72</v>
      </c>
      <c r="I885">
        <f ca="1">ROUND(NORMINV(RAND(),SIMULATION!$G$20,SIMULATION!$C$20),0)</f>
        <v>57</v>
      </c>
      <c r="J885" t="str">
        <f t="shared" ca="1" si="28"/>
        <v>Away</v>
      </c>
      <c r="K885" t="str">
        <f ca="1">IF(H885+SIMULATION!$E$16&gt;NEUTRAL!I885,"W","L")</f>
        <v>W</v>
      </c>
      <c r="L885" t="str">
        <f ca="1">IF(I885+SIMULATION!$E$20&gt;NEUTRAL!H885,"W","L")</f>
        <v>L</v>
      </c>
      <c r="M885">
        <f t="shared" ca="1" si="29"/>
        <v>129</v>
      </c>
      <c r="N885" t="str">
        <f ca="1">IF((H885+I885)&gt;SIMULATION!$F$16,"Over","Under")</f>
        <v>Under</v>
      </c>
    </row>
    <row r="886" spans="8:14" x14ac:dyDescent="0.25">
      <c r="H886">
        <f ca="1">ROUND(NORMINV(RAND(),SIMULATION!$G$16,SIMULATION!$C$16),0)</f>
        <v>40</v>
      </c>
      <c r="I886">
        <f ca="1">ROUND(NORMINV(RAND(),SIMULATION!$G$20,SIMULATION!$C$20),0)</f>
        <v>72</v>
      </c>
      <c r="J886" t="str">
        <f t="shared" ca="1" si="28"/>
        <v>Home</v>
      </c>
      <c r="K886" t="str">
        <f ca="1">IF(H886+SIMULATION!$E$16&gt;NEUTRAL!I886,"W","L")</f>
        <v>L</v>
      </c>
      <c r="L886" t="str">
        <f ca="1">IF(I886+SIMULATION!$E$20&gt;NEUTRAL!H886,"W","L")</f>
        <v>W</v>
      </c>
      <c r="M886">
        <f t="shared" ca="1" si="29"/>
        <v>112</v>
      </c>
      <c r="N886" t="str">
        <f ca="1">IF((H886+I886)&gt;SIMULATION!$F$16,"Over","Under")</f>
        <v>Under</v>
      </c>
    </row>
    <row r="887" spans="8:14" x14ac:dyDescent="0.25">
      <c r="H887">
        <f ca="1">ROUND(NORMINV(RAND(),SIMULATION!$G$16,SIMULATION!$C$16),0)</f>
        <v>69</v>
      </c>
      <c r="I887">
        <f ca="1">ROUND(NORMINV(RAND(),SIMULATION!$G$20,SIMULATION!$C$20),0)</f>
        <v>74</v>
      </c>
      <c r="J887" t="str">
        <f t="shared" ca="1" si="28"/>
        <v>Home</v>
      </c>
      <c r="K887" t="str">
        <f ca="1">IF(H887+SIMULATION!$E$16&gt;NEUTRAL!I887,"W","L")</f>
        <v>L</v>
      </c>
      <c r="L887" t="str">
        <f ca="1">IF(I887+SIMULATION!$E$20&gt;NEUTRAL!H887,"W","L")</f>
        <v>W</v>
      </c>
      <c r="M887">
        <f t="shared" ca="1" si="29"/>
        <v>143</v>
      </c>
      <c r="N887" t="str">
        <f ca="1">IF((H887+I887)&gt;SIMULATION!$F$16,"Over","Under")</f>
        <v>Under</v>
      </c>
    </row>
    <row r="888" spans="8:14" x14ac:dyDescent="0.25">
      <c r="H888">
        <f ca="1">ROUND(NORMINV(RAND(),SIMULATION!$G$16,SIMULATION!$C$16),0)</f>
        <v>80</v>
      </c>
      <c r="I888">
        <f ca="1">ROUND(NORMINV(RAND(),SIMULATION!$G$20,SIMULATION!$C$20),0)</f>
        <v>80</v>
      </c>
      <c r="J888" t="str">
        <f t="shared" ca="1" si="28"/>
        <v>OT</v>
      </c>
      <c r="K888" t="str">
        <f ca="1">IF(H888+SIMULATION!$E$16&gt;NEUTRAL!I888,"W","L")</f>
        <v>W</v>
      </c>
      <c r="L888" t="str">
        <f ca="1">IF(I888+SIMULATION!$E$20&gt;NEUTRAL!H888,"W","L")</f>
        <v>L</v>
      </c>
      <c r="M888">
        <f t="shared" ca="1" si="29"/>
        <v>160</v>
      </c>
      <c r="N888" t="str">
        <f ca="1">IF((H888+I888)&gt;SIMULATION!$F$16,"Over","Under")</f>
        <v>Over</v>
      </c>
    </row>
    <row r="889" spans="8:14" x14ac:dyDescent="0.25">
      <c r="H889">
        <f ca="1">ROUND(NORMINV(RAND(),SIMULATION!$G$16,SIMULATION!$C$16),0)</f>
        <v>86</v>
      </c>
      <c r="I889">
        <f ca="1">ROUND(NORMINV(RAND(),SIMULATION!$G$20,SIMULATION!$C$20),0)</f>
        <v>76</v>
      </c>
      <c r="J889" t="str">
        <f t="shared" ca="1" si="28"/>
        <v>Away</v>
      </c>
      <c r="K889" t="str">
        <f ca="1">IF(H889+SIMULATION!$E$16&gt;NEUTRAL!I889,"W","L")</f>
        <v>W</v>
      </c>
      <c r="L889" t="str">
        <f ca="1">IF(I889+SIMULATION!$E$20&gt;NEUTRAL!H889,"W","L")</f>
        <v>L</v>
      </c>
      <c r="M889">
        <f t="shared" ca="1" si="29"/>
        <v>162</v>
      </c>
      <c r="N889" t="str">
        <f ca="1">IF((H889+I889)&gt;SIMULATION!$F$16,"Over","Under")</f>
        <v>Over</v>
      </c>
    </row>
    <row r="890" spans="8:14" x14ac:dyDescent="0.25">
      <c r="H890">
        <f ca="1">ROUND(NORMINV(RAND(),SIMULATION!$G$16,SIMULATION!$C$16),0)</f>
        <v>65</v>
      </c>
      <c r="I890">
        <f ca="1">ROUND(NORMINV(RAND(),SIMULATION!$G$20,SIMULATION!$C$20),0)</f>
        <v>93</v>
      </c>
      <c r="J890" t="str">
        <f t="shared" ca="1" si="28"/>
        <v>Home</v>
      </c>
      <c r="K890" t="str">
        <f ca="1">IF(H890+SIMULATION!$E$16&gt;NEUTRAL!I890,"W","L")</f>
        <v>L</v>
      </c>
      <c r="L890" t="str">
        <f ca="1">IF(I890+SIMULATION!$E$20&gt;NEUTRAL!H890,"W","L")</f>
        <v>W</v>
      </c>
      <c r="M890">
        <f t="shared" ca="1" si="29"/>
        <v>158</v>
      </c>
      <c r="N890" t="str">
        <f ca="1">IF((H890+I890)&gt;SIMULATION!$F$16,"Over","Under")</f>
        <v>Over</v>
      </c>
    </row>
    <row r="891" spans="8:14" x14ac:dyDescent="0.25">
      <c r="H891">
        <f ca="1">ROUND(NORMINV(RAND(),SIMULATION!$G$16,SIMULATION!$C$16),0)</f>
        <v>83</v>
      </c>
      <c r="I891">
        <f ca="1">ROUND(NORMINV(RAND(),SIMULATION!$G$20,SIMULATION!$C$20),0)</f>
        <v>72</v>
      </c>
      <c r="J891" t="str">
        <f t="shared" ca="1" si="28"/>
        <v>Away</v>
      </c>
      <c r="K891" t="str">
        <f ca="1">IF(H891+SIMULATION!$E$16&gt;NEUTRAL!I891,"W","L")</f>
        <v>W</v>
      </c>
      <c r="L891" t="str">
        <f ca="1">IF(I891+SIMULATION!$E$20&gt;NEUTRAL!H891,"W","L")</f>
        <v>L</v>
      </c>
      <c r="M891">
        <f t="shared" ca="1" si="29"/>
        <v>155</v>
      </c>
      <c r="N891" t="str">
        <f ca="1">IF((H891+I891)&gt;SIMULATION!$F$16,"Over","Under")</f>
        <v>Over</v>
      </c>
    </row>
    <row r="892" spans="8:14" x14ac:dyDescent="0.25">
      <c r="H892">
        <f ca="1">ROUND(NORMINV(RAND(),SIMULATION!$G$16,SIMULATION!$C$16),0)</f>
        <v>71</v>
      </c>
      <c r="I892">
        <f ca="1">ROUND(NORMINV(RAND(),SIMULATION!$G$20,SIMULATION!$C$20),0)</f>
        <v>63</v>
      </c>
      <c r="J892" t="str">
        <f t="shared" ca="1" si="28"/>
        <v>Away</v>
      </c>
      <c r="K892" t="str">
        <f ca="1">IF(H892+SIMULATION!$E$16&gt;NEUTRAL!I892,"W","L")</f>
        <v>W</v>
      </c>
      <c r="L892" t="str">
        <f ca="1">IF(I892+SIMULATION!$E$20&gt;NEUTRAL!H892,"W","L")</f>
        <v>L</v>
      </c>
      <c r="M892">
        <f t="shared" ca="1" si="29"/>
        <v>134</v>
      </c>
      <c r="N892" t="str">
        <f ca="1">IF((H892+I892)&gt;SIMULATION!$F$16,"Over","Under")</f>
        <v>Under</v>
      </c>
    </row>
    <row r="893" spans="8:14" x14ac:dyDescent="0.25">
      <c r="H893">
        <f ca="1">ROUND(NORMINV(RAND(),SIMULATION!$G$16,SIMULATION!$C$16),0)</f>
        <v>81</v>
      </c>
      <c r="I893">
        <f ca="1">ROUND(NORMINV(RAND(),SIMULATION!$G$20,SIMULATION!$C$20),0)</f>
        <v>74</v>
      </c>
      <c r="J893" t="str">
        <f t="shared" ca="1" si="28"/>
        <v>Away</v>
      </c>
      <c r="K893" t="str">
        <f ca="1">IF(H893+SIMULATION!$E$16&gt;NEUTRAL!I893,"W","L")</f>
        <v>W</v>
      </c>
      <c r="L893" t="str">
        <f ca="1">IF(I893+SIMULATION!$E$20&gt;NEUTRAL!H893,"W","L")</f>
        <v>L</v>
      </c>
      <c r="M893">
        <f t="shared" ca="1" si="29"/>
        <v>155</v>
      </c>
      <c r="N893" t="str">
        <f ca="1">IF((H893+I893)&gt;SIMULATION!$F$16,"Over","Under")</f>
        <v>Over</v>
      </c>
    </row>
    <row r="894" spans="8:14" x14ac:dyDescent="0.25">
      <c r="H894">
        <f ca="1">ROUND(NORMINV(RAND(),SIMULATION!$G$16,SIMULATION!$C$16),0)</f>
        <v>89</v>
      </c>
      <c r="I894">
        <f ca="1">ROUND(NORMINV(RAND(),SIMULATION!$G$20,SIMULATION!$C$20),0)</f>
        <v>78</v>
      </c>
      <c r="J894" t="str">
        <f t="shared" ca="1" si="28"/>
        <v>Away</v>
      </c>
      <c r="K894" t="str">
        <f ca="1">IF(H894+SIMULATION!$E$16&gt;NEUTRAL!I894,"W","L")</f>
        <v>W</v>
      </c>
      <c r="L894" t="str">
        <f ca="1">IF(I894+SIMULATION!$E$20&gt;NEUTRAL!H894,"W","L")</f>
        <v>L</v>
      </c>
      <c r="M894">
        <f t="shared" ca="1" si="29"/>
        <v>167</v>
      </c>
      <c r="N894" t="str">
        <f ca="1">IF((H894+I894)&gt;SIMULATION!$F$16,"Over","Under")</f>
        <v>Over</v>
      </c>
    </row>
    <row r="895" spans="8:14" x14ac:dyDescent="0.25">
      <c r="H895">
        <f ca="1">ROUND(NORMINV(RAND(),SIMULATION!$G$16,SIMULATION!$C$16),0)</f>
        <v>47</v>
      </c>
      <c r="I895">
        <f ca="1">ROUND(NORMINV(RAND(),SIMULATION!$G$20,SIMULATION!$C$20),0)</f>
        <v>84</v>
      </c>
      <c r="J895" t="str">
        <f t="shared" ca="1" si="28"/>
        <v>Home</v>
      </c>
      <c r="K895" t="str">
        <f ca="1">IF(H895+SIMULATION!$E$16&gt;NEUTRAL!I895,"W","L")</f>
        <v>L</v>
      </c>
      <c r="L895" t="str">
        <f ca="1">IF(I895+SIMULATION!$E$20&gt;NEUTRAL!H895,"W","L")</f>
        <v>W</v>
      </c>
      <c r="M895">
        <f t="shared" ca="1" si="29"/>
        <v>131</v>
      </c>
      <c r="N895" t="str">
        <f ca="1">IF((H895+I895)&gt;SIMULATION!$F$16,"Over","Under")</f>
        <v>Under</v>
      </c>
    </row>
    <row r="896" spans="8:14" x14ac:dyDescent="0.25">
      <c r="H896">
        <f ca="1">ROUND(NORMINV(RAND(),SIMULATION!$G$16,SIMULATION!$C$16),0)</f>
        <v>83</v>
      </c>
      <c r="I896">
        <f ca="1">ROUND(NORMINV(RAND(),SIMULATION!$G$20,SIMULATION!$C$20),0)</f>
        <v>77</v>
      </c>
      <c r="J896" t="str">
        <f t="shared" ca="1" si="28"/>
        <v>Away</v>
      </c>
      <c r="K896" t="str">
        <f ca="1">IF(H896+SIMULATION!$E$16&gt;NEUTRAL!I896,"W","L")</f>
        <v>W</v>
      </c>
      <c r="L896" t="str">
        <f ca="1">IF(I896+SIMULATION!$E$20&gt;NEUTRAL!H896,"W","L")</f>
        <v>L</v>
      </c>
      <c r="M896">
        <f t="shared" ca="1" si="29"/>
        <v>160</v>
      </c>
      <c r="N896" t="str">
        <f ca="1">IF((H896+I896)&gt;SIMULATION!$F$16,"Over","Under")</f>
        <v>Over</v>
      </c>
    </row>
    <row r="897" spans="8:14" x14ac:dyDescent="0.25">
      <c r="H897">
        <f ca="1">ROUND(NORMINV(RAND(),SIMULATION!$G$16,SIMULATION!$C$16),0)</f>
        <v>66</v>
      </c>
      <c r="I897">
        <f ca="1">ROUND(NORMINV(RAND(),SIMULATION!$G$20,SIMULATION!$C$20),0)</f>
        <v>67</v>
      </c>
      <c r="J897" t="str">
        <f t="shared" ca="1" si="28"/>
        <v>Home</v>
      </c>
      <c r="K897" t="str">
        <f ca="1">IF(H897+SIMULATION!$E$16&gt;NEUTRAL!I897,"W","L")</f>
        <v>W</v>
      </c>
      <c r="L897" t="str">
        <f ca="1">IF(I897+SIMULATION!$E$20&gt;NEUTRAL!H897,"W","L")</f>
        <v>L</v>
      </c>
      <c r="M897">
        <f t="shared" ca="1" si="29"/>
        <v>133</v>
      </c>
      <c r="N897" t="str">
        <f ca="1">IF((H897+I897)&gt;SIMULATION!$F$16,"Over","Under")</f>
        <v>Under</v>
      </c>
    </row>
    <row r="898" spans="8:14" x14ac:dyDescent="0.25">
      <c r="H898">
        <f ca="1">ROUND(NORMINV(RAND(),SIMULATION!$G$16,SIMULATION!$C$16),0)</f>
        <v>73</v>
      </c>
      <c r="I898">
        <f ca="1">ROUND(NORMINV(RAND(),SIMULATION!$G$20,SIMULATION!$C$20),0)</f>
        <v>62</v>
      </c>
      <c r="J898" t="str">
        <f t="shared" ca="1" si="28"/>
        <v>Away</v>
      </c>
      <c r="K898" t="str">
        <f ca="1">IF(H898+SIMULATION!$E$16&gt;NEUTRAL!I898,"W","L")</f>
        <v>W</v>
      </c>
      <c r="L898" t="str">
        <f ca="1">IF(I898+SIMULATION!$E$20&gt;NEUTRAL!H898,"W","L")</f>
        <v>L</v>
      </c>
      <c r="M898">
        <f t="shared" ca="1" si="29"/>
        <v>135</v>
      </c>
      <c r="N898" t="str">
        <f ca="1">IF((H898+I898)&gt;SIMULATION!$F$16,"Over","Under")</f>
        <v>Under</v>
      </c>
    </row>
    <row r="899" spans="8:14" x14ac:dyDescent="0.25">
      <c r="H899">
        <f ca="1">ROUND(NORMINV(RAND(),SIMULATION!$G$16,SIMULATION!$C$16),0)</f>
        <v>80</v>
      </c>
      <c r="I899">
        <f ca="1">ROUND(NORMINV(RAND(),SIMULATION!$G$20,SIMULATION!$C$20),0)</f>
        <v>84</v>
      </c>
      <c r="J899" t="str">
        <f t="shared" ca="1" si="28"/>
        <v>Home</v>
      </c>
      <c r="K899" t="str">
        <f ca="1">IF(H899+SIMULATION!$E$16&gt;NEUTRAL!I899,"W","L")</f>
        <v>W</v>
      </c>
      <c r="L899" t="str">
        <f ca="1">IF(I899+SIMULATION!$E$20&gt;NEUTRAL!H899,"W","L")</f>
        <v>L</v>
      </c>
      <c r="M899">
        <f t="shared" ca="1" si="29"/>
        <v>164</v>
      </c>
      <c r="N899" t="str">
        <f ca="1">IF((H899+I899)&gt;SIMULATION!$F$16,"Over","Under")</f>
        <v>Over</v>
      </c>
    </row>
    <row r="900" spans="8:14" x14ac:dyDescent="0.25">
      <c r="H900">
        <f ca="1">ROUND(NORMINV(RAND(),SIMULATION!$G$16,SIMULATION!$C$16),0)</f>
        <v>76</v>
      </c>
      <c r="I900">
        <f ca="1">ROUND(NORMINV(RAND(),SIMULATION!$G$20,SIMULATION!$C$20),0)</f>
        <v>62</v>
      </c>
      <c r="J900" t="str">
        <f t="shared" ca="1" si="28"/>
        <v>Away</v>
      </c>
      <c r="K900" t="str">
        <f ca="1">IF(H900+SIMULATION!$E$16&gt;NEUTRAL!I900,"W","L")</f>
        <v>W</v>
      </c>
      <c r="L900" t="str">
        <f ca="1">IF(I900+SIMULATION!$E$20&gt;NEUTRAL!H900,"W","L")</f>
        <v>L</v>
      </c>
      <c r="M900">
        <f t="shared" ca="1" si="29"/>
        <v>138</v>
      </c>
      <c r="N900" t="str">
        <f ca="1">IF((H900+I900)&gt;SIMULATION!$F$16,"Over","Under")</f>
        <v>Under</v>
      </c>
    </row>
    <row r="901" spans="8:14" x14ac:dyDescent="0.25">
      <c r="H901">
        <f ca="1">ROUND(NORMINV(RAND(),SIMULATION!$G$16,SIMULATION!$C$16),0)</f>
        <v>69</v>
      </c>
      <c r="I901">
        <f ca="1">ROUND(NORMINV(RAND(),SIMULATION!$G$20,SIMULATION!$C$20),0)</f>
        <v>62</v>
      </c>
      <c r="J901" t="str">
        <f t="shared" ca="1" si="28"/>
        <v>Away</v>
      </c>
      <c r="K901" t="str">
        <f ca="1">IF(H901+SIMULATION!$E$16&gt;NEUTRAL!I901,"W","L")</f>
        <v>W</v>
      </c>
      <c r="L901" t="str">
        <f ca="1">IF(I901+SIMULATION!$E$20&gt;NEUTRAL!H901,"W","L")</f>
        <v>L</v>
      </c>
      <c r="M901">
        <f t="shared" ca="1" si="29"/>
        <v>131</v>
      </c>
      <c r="N901" t="str">
        <f ca="1">IF((H901+I901)&gt;SIMULATION!$F$16,"Over","Under")</f>
        <v>Under</v>
      </c>
    </row>
    <row r="902" spans="8:14" x14ac:dyDescent="0.25">
      <c r="H902">
        <f ca="1">ROUND(NORMINV(RAND(),SIMULATION!$G$16,SIMULATION!$C$16),0)</f>
        <v>72</v>
      </c>
      <c r="I902">
        <f ca="1">ROUND(NORMINV(RAND(),SIMULATION!$G$20,SIMULATION!$C$20),0)</f>
        <v>69</v>
      </c>
      <c r="J902" t="str">
        <f t="shared" ca="1" si="28"/>
        <v>Away</v>
      </c>
      <c r="K902" t="str">
        <f ca="1">IF(H902+SIMULATION!$E$16&gt;NEUTRAL!I902,"W","L")</f>
        <v>W</v>
      </c>
      <c r="L902" t="str">
        <f ca="1">IF(I902+SIMULATION!$E$20&gt;NEUTRAL!H902,"W","L")</f>
        <v>L</v>
      </c>
      <c r="M902">
        <f t="shared" ca="1" si="29"/>
        <v>141</v>
      </c>
      <c r="N902" t="str">
        <f ca="1">IF((H902+I902)&gt;SIMULATION!$F$16,"Over","Under")</f>
        <v>Under</v>
      </c>
    </row>
    <row r="903" spans="8:14" x14ac:dyDescent="0.25">
      <c r="H903">
        <f ca="1">ROUND(NORMINV(RAND(),SIMULATION!$G$16,SIMULATION!$C$16),0)</f>
        <v>81</v>
      </c>
      <c r="I903">
        <f ca="1">ROUND(NORMINV(RAND(),SIMULATION!$G$20,SIMULATION!$C$20),0)</f>
        <v>89</v>
      </c>
      <c r="J903" t="str">
        <f t="shared" ca="1" si="28"/>
        <v>Home</v>
      </c>
      <c r="K903" t="str">
        <f ca="1">IF(H903+SIMULATION!$E$16&gt;NEUTRAL!I903,"W","L")</f>
        <v>L</v>
      </c>
      <c r="L903" t="str">
        <f ca="1">IF(I903+SIMULATION!$E$20&gt;NEUTRAL!H903,"W","L")</f>
        <v>W</v>
      </c>
      <c r="M903">
        <f t="shared" ca="1" si="29"/>
        <v>170</v>
      </c>
      <c r="N903" t="str">
        <f ca="1">IF((H903+I903)&gt;SIMULATION!$F$16,"Over","Under")</f>
        <v>Over</v>
      </c>
    </row>
    <row r="904" spans="8:14" x14ac:dyDescent="0.25">
      <c r="H904">
        <f ca="1">ROUND(NORMINV(RAND(),SIMULATION!$G$16,SIMULATION!$C$16),0)</f>
        <v>69</v>
      </c>
      <c r="I904">
        <f ca="1">ROUND(NORMINV(RAND(),SIMULATION!$G$20,SIMULATION!$C$20),0)</f>
        <v>65</v>
      </c>
      <c r="J904" t="str">
        <f t="shared" ca="1" si="28"/>
        <v>Away</v>
      </c>
      <c r="K904" t="str">
        <f ca="1">IF(H904+SIMULATION!$E$16&gt;NEUTRAL!I904,"W","L")</f>
        <v>W</v>
      </c>
      <c r="L904" t="str">
        <f ca="1">IF(I904+SIMULATION!$E$20&gt;NEUTRAL!H904,"W","L")</f>
        <v>L</v>
      </c>
      <c r="M904">
        <f t="shared" ca="1" si="29"/>
        <v>134</v>
      </c>
      <c r="N904" t="str">
        <f ca="1">IF((H904+I904)&gt;SIMULATION!$F$16,"Over","Under")</f>
        <v>Under</v>
      </c>
    </row>
    <row r="905" spans="8:14" x14ac:dyDescent="0.25">
      <c r="H905">
        <f ca="1">ROUND(NORMINV(RAND(),SIMULATION!$G$16,SIMULATION!$C$16),0)</f>
        <v>79</v>
      </c>
      <c r="I905">
        <f ca="1">ROUND(NORMINV(RAND(),SIMULATION!$G$20,SIMULATION!$C$20),0)</f>
        <v>74</v>
      </c>
      <c r="J905" t="str">
        <f t="shared" ca="1" si="28"/>
        <v>Away</v>
      </c>
      <c r="K905" t="str">
        <f ca="1">IF(H905+SIMULATION!$E$16&gt;NEUTRAL!I905,"W","L")</f>
        <v>W</v>
      </c>
      <c r="L905" t="str">
        <f ca="1">IF(I905+SIMULATION!$E$20&gt;NEUTRAL!H905,"W","L")</f>
        <v>L</v>
      </c>
      <c r="M905">
        <f t="shared" ca="1" si="29"/>
        <v>153</v>
      </c>
      <c r="N905" t="str">
        <f ca="1">IF((H905+I905)&gt;SIMULATION!$F$16,"Over","Under")</f>
        <v>Over</v>
      </c>
    </row>
    <row r="906" spans="8:14" x14ac:dyDescent="0.25">
      <c r="H906">
        <f ca="1">ROUND(NORMINV(RAND(),SIMULATION!$G$16,SIMULATION!$C$16),0)</f>
        <v>41</v>
      </c>
      <c r="I906">
        <f ca="1">ROUND(NORMINV(RAND(),SIMULATION!$G$20,SIMULATION!$C$20),0)</f>
        <v>90</v>
      </c>
      <c r="J906" t="str">
        <f t="shared" ca="1" si="28"/>
        <v>Home</v>
      </c>
      <c r="K906" t="str">
        <f ca="1">IF(H906+SIMULATION!$E$16&gt;NEUTRAL!I906,"W","L")</f>
        <v>L</v>
      </c>
      <c r="L906" t="str">
        <f ca="1">IF(I906+SIMULATION!$E$20&gt;NEUTRAL!H906,"W","L")</f>
        <v>W</v>
      </c>
      <c r="M906">
        <f t="shared" ca="1" si="29"/>
        <v>131</v>
      </c>
      <c r="N906" t="str">
        <f ca="1">IF((H906+I906)&gt;SIMULATION!$F$16,"Over","Under")</f>
        <v>Under</v>
      </c>
    </row>
    <row r="907" spans="8:14" x14ac:dyDescent="0.25">
      <c r="H907">
        <f ca="1">ROUND(NORMINV(RAND(),SIMULATION!$G$16,SIMULATION!$C$16),0)</f>
        <v>60</v>
      </c>
      <c r="I907">
        <f ca="1">ROUND(NORMINV(RAND(),SIMULATION!$G$20,SIMULATION!$C$20),0)</f>
        <v>73</v>
      </c>
      <c r="J907" t="str">
        <f t="shared" ca="1" si="28"/>
        <v>Home</v>
      </c>
      <c r="K907" t="str">
        <f ca="1">IF(H907+SIMULATION!$E$16&gt;NEUTRAL!I907,"W","L")</f>
        <v>L</v>
      </c>
      <c r="L907" t="str">
        <f ca="1">IF(I907+SIMULATION!$E$20&gt;NEUTRAL!H907,"W","L")</f>
        <v>W</v>
      </c>
      <c r="M907">
        <f t="shared" ca="1" si="29"/>
        <v>133</v>
      </c>
      <c r="N907" t="str">
        <f ca="1">IF((H907+I907)&gt;SIMULATION!$F$16,"Over","Under")</f>
        <v>Under</v>
      </c>
    </row>
    <row r="908" spans="8:14" x14ac:dyDescent="0.25">
      <c r="H908">
        <f ca="1">ROUND(NORMINV(RAND(),SIMULATION!$G$16,SIMULATION!$C$16),0)</f>
        <v>68</v>
      </c>
      <c r="I908">
        <f ca="1">ROUND(NORMINV(RAND(),SIMULATION!$G$20,SIMULATION!$C$20),0)</f>
        <v>76</v>
      </c>
      <c r="J908" t="str">
        <f t="shared" ca="1" si="28"/>
        <v>Home</v>
      </c>
      <c r="K908" t="str">
        <f ca="1">IF(H908+SIMULATION!$E$16&gt;NEUTRAL!I908,"W","L")</f>
        <v>L</v>
      </c>
      <c r="L908" t="str">
        <f ca="1">IF(I908+SIMULATION!$E$20&gt;NEUTRAL!H908,"W","L")</f>
        <v>W</v>
      </c>
      <c r="M908">
        <f t="shared" ca="1" si="29"/>
        <v>144</v>
      </c>
      <c r="N908" t="str">
        <f ca="1">IF((H908+I908)&gt;SIMULATION!$F$16,"Over","Under")</f>
        <v>Under</v>
      </c>
    </row>
    <row r="909" spans="8:14" x14ac:dyDescent="0.25">
      <c r="H909">
        <f ca="1">ROUND(NORMINV(RAND(),SIMULATION!$G$16,SIMULATION!$C$16),0)</f>
        <v>66</v>
      </c>
      <c r="I909">
        <f ca="1">ROUND(NORMINV(RAND(),SIMULATION!$G$20,SIMULATION!$C$20),0)</f>
        <v>63</v>
      </c>
      <c r="J909" t="str">
        <f t="shared" ca="1" si="28"/>
        <v>Away</v>
      </c>
      <c r="K909" t="str">
        <f ca="1">IF(H909+SIMULATION!$E$16&gt;NEUTRAL!I909,"W","L")</f>
        <v>W</v>
      </c>
      <c r="L909" t="str">
        <f ca="1">IF(I909+SIMULATION!$E$20&gt;NEUTRAL!H909,"W","L")</f>
        <v>L</v>
      </c>
      <c r="M909">
        <f t="shared" ca="1" si="29"/>
        <v>129</v>
      </c>
      <c r="N909" t="str">
        <f ca="1">IF((H909+I909)&gt;SIMULATION!$F$16,"Over","Under")</f>
        <v>Under</v>
      </c>
    </row>
    <row r="910" spans="8:14" x14ac:dyDescent="0.25">
      <c r="H910">
        <f ca="1">ROUND(NORMINV(RAND(),SIMULATION!$G$16,SIMULATION!$C$16),0)</f>
        <v>88</v>
      </c>
      <c r="I910">
        <f ca="1">ROUND(NORMINV(RAND(),SIMULATION!$G$20,SIMULATION!$C$20),0)</f>
        <v>74</v>
      </c>
      <c r="J910" t="str">
        <f t="shared" ca="1" si="28"/>
        <v>Away</v>
      </c>
      <c r="K910" t="str">
        <f ca="1">IF(H910+SIMULATION!$E$16&gt;NEUTRAL!I910,"W","L")</f>
        <v>W</v>
      </c>
      <c r="L910" t="str">
        <f ca="1">IF(I910+SIMULATION!$E$20&gt;NEUTRAL!H910,"W","L")</f>
        <v>L</v>
      </c>
      <c r="M910">
        <f t="shared" ca="1" si="29"/>
        <v>162</v>
      </c>
      <c r="N910" t="str">
        <f ca="1">IF((H910+I910)&gt;SIMULATION!$F$16,"Over","Under")</f>
        <v>Over</v>
      </c>
    </row>
    <row r="911" spans="8:14" x14ac:dyDescent="0.25">
      <c r="H911">
        <f ca="1">ROUND(NORMINV(RAND(),SIMULATION!$G$16,SIMULATION!$C$16),0)</f>
        <v>67</v>
      </c>
      <c r="I911">
        <f ca="1">ROUND(NORMINV(RAND(),SIMULATION!$G$20,SIMULATION!$C$20),0)</f>
        <v>109</v>
      </c>
      <c r="J911" t="str">
        <f t="shared" ca="1" si="28"/>
        <v>Home</v>
      </c>
      <c r="K911" t="str">
        <f ca="1">IF(H911+SIMULATION!$E$16&gt;NEUTRAL!I911,"W","L")</f>
        <v>L</v>
      </c>
      <c r="L911" t="str">
        <f ca="1">IF(I911+SIMULATION!$E$20&gt;NEUTRAL!H911,"W","L")</f>
        <v>W</v>
      </c>
      <c r="M911">
        <f t="shared" ca="1" si="29"/>
        <v>176</v>
      </c>
      <c r="N911" t="str">
        <f ca="1">IF((H911+I911)&gt;SIMULATION!$F$16,"Over","Under")</f>
        <v>Over</v>
      </c>
    </row>
    <row r="912" spans="8:14" x14ac:dyDescent="0.25">
      <c r="H912">
        <f ca="1">ROUND(NORMINV(RAND(),SIMULATION!$G$16,SIMULATION!$C$16),0)</f>
        <v>68</v>
      </c>
      <c r="I912">
        <f ca="1">ROUND(NORMINV(RAND(),SIMULATION!$G$20,SIMULATION!$C$20),0)</f>
        <v>91</v>
      </c>
      <c r="J912" t="str">
        <f t="shared" ca="1" si="28"/>
        <v>Home</v>
      </c>
      <c r="K912" t="str">
        <f ca="1">IF(H912+SIMULATION!$E$16&gt;NEUTRAL!I912,"W","L")</f>
        <v>L</v>
      </c>
      <c r="L912" t="str">
        <f ca="1">IF(I912+SIMULATION!$E$20&gt;NEUTRAL!H912,"W","L")</f>
        <v>W</v>
      </c>
      <c r="M912">
        <f t="shared" ca="1" si="29"/>
        <v>159</v>
      </c>
      <c r="N912" t="str">
        <f ca="1">IF((H912+I912)&gt;SIMULATION!$F$16,"Over","Under")</f>
        <v>Over</v>
      </c>
    </row>
    <row r="913" spans="8:14" x14ac:dyDescent="0.25">
      <c r="H913">
        <f ca="1">ROUND(NORMINV(RAND(),SIMULATION!$G$16,SIMULATION!$C$16),0)</f>
        <v>52</v>
      </c>
      <c r="I913">
        <f ca="1">ROUND(NORMINV(RAND(),SIMULATION!$G$20,SIMULATION!$C$20),0)</f>
        <v>70</v>
      </c>
      <c r="J913" t="str">
        <f t="shared" ca="1" si="28"/>
        <v>Home</v>
      </c>
      <c r="K913" t="str">
        <f ca="1">IF(H913+SIMULATION!$E$16&gt;NEUTRAL!I913,"W","L")</f>
        <v>L</v>
      </c>
      <c r="L913" t="str">
        <f ca="1">IF(I913+SIMULATION!$E$20&gt;NEUTRAL!H913,"W","L")</f>
        <v>W</v>
      </c>
      <c r="M913">
        <f t="shared" ca="1" si="29"/>
        <v>122</v>
      </c>
      <c r="N913" t="str">
        <f ca="1">IF((H913+I913)&gt;SIMULATION!$F$16,"Over","Under")</f>
        <v>Under</v>
      </c>
    </row>
    <row r="914" spans="8:14" x14ac:dyDescent="0.25">
      <c r="H914">
        <f ca="1">ROUND(NORMINV(RAND(),SIMULATION!$G$16,SIMULATION!$C$16),0)</f>
        <v>78</v>
      </c>
      <c r="I914">
        <f ca="1">ROUND(NORMINV(RAND(),SIMULATION!$G$20,SIMULATION!$C$20),0)</f>
        <v>73</v>
      </c>
      <c r="J914" t="str">
        <f t="shared" ca="1" si="28"/>
        <v>Away</v>
      </c>
      <c r="K914" t="str">
        <f ca="1">IF(H914+SIMULATION!$E$16&gt;NEUTRAL!I914,"W","L")</f>
        <v>W</v>
      </c>
      <c r="L914" t="str">
        <f ca="1">IF(I914+SIMULATION!$E$20&gt;NEUTRAL!H914,"W","L")</f>
        <v>L</v>
      </c>
      <c r="M914">
        <f t="shared" ca="1" si="29"/>
        <v>151</v>
      </c>
      <c r="N914" t="str">
        <f ca="1">IF((H914+I914)&gt;SIMULATION!$F$16,"Over","Under")</f>
        <v>Under</v>
      </c>
    </row>
    <row r="915" spans="8:14" x14ac:dyDescent="0.25">
      <c r="H915">
        <f ca="1">ROUND(NORMINV(RAND(),SIMULATION!$G$16,SIMULATION!$C$16),0)</f>
        <v>38</v>
      </c>
      <c r="I915">
        <f ca="1">ROUND(NORMINV(RAND(),SIMULATION!$G$20,SIMULATION!$C$20),0)</f>
        <v>81</v>
      </c>
      <c r="J915" t="str">
        <f t="shared" ca="1" si="28"/>
        <v>Home</v>
      </c>
      <c r="K915" t="str">
        <f ca="1">IF(H915+SIMULATION!$E$16&gt;NEUTRAL!I915,"W","L")</f>
        <v>L</v>
      </c>
      <c r="L915" t="str">
        <f ca="1">IF(I915+SIMULATION!$E$20&gt;NEUTRAL!H915,"W","L")</f>
        <v>W</v>
      </c>
      <c r="M915">
        <f t="shared" ca="1" si="29"/>
        <v>119</v>
      </c>
      <c r="N915" t="str">
        <f ca="1">IF((H915+I915)&gt;SIMULATION!$F$16,"Over","Under")</f>
        <v>Under</v>
      </c>
    </row>
    <row r="916" spans="8:14" x14ac:dyDescent="0.25">
      <c r="H916">
        <f ca="1">ROUND(NORMINV(RAND(),SIMULATION!$G$16,SIMULATION!$C$16),0)</f>
        <v>61</v>
      </c>
      <c r="I916">
        <f ca="1">ROUND(NORMINV(RAND(),SIMULATION!$G$20,SIMULATION!$C$20),0)</f>
        <v>78</v>
      </c>
      <c r="J916" t="str">
        <f t="shared" ca="1" si="28"/>
        <v>Home</v>
      </c>
      <c r="K916" t="str">
        <f ca="1">IF(H916+SIMULATION!$E$16&gt;NEUTRAL!I916,"W","L")</f>
        <v>L</v>
      </c>
      <c r="L916" t="str">
        <f ca="1">IF(I916+SIMULATION!$E$20&gt;NEUTRAL!H916,"W","L")</f>
        <v>W</v>
      </c>
      <c r="M916">
        <f t="shared" ca="1" si="29"/>
        <v>139</v>
      </c>
      <c r="N916" t="str">
        <f ca="1">IF((H916+I916)&gt;SIMULATION!$F$16,"Over","Under")</f>
        <v>Under</v>
      </c>
    </row>
    <row r="917" spans="8:14" x14ac:dyDescent="0.25">
      <c r="H917">
        <f ca="1">ROUND(NORMINV(RAND(),SIMULATION!$G$16,SIMULATION!$C$16),0)</f>
        <v>51</v>
      </c>
      <c r="I917">
        <f ca="1">ROUND(NORMINV(RAND(),SIMULATION!$G$20,SIMULATION!$C$20),0)</f>
        <v>72</v>
      </c>
      <c r="J917" t="str">
        <f t="shared" ca="1" si="28"/>
        <v>Home</v>
      </c>
      <c r="K917" t="str">
        <f ca="1">IF(H917+SIMULATION!$E$16&gt;NEUTRAL!I917,"W","L")</f>
        <v>L</v>
      </c>
      <c r="L917" t="str">
        <f ca="1">IF(I917+SIMULATION!$E$20&gt;NEUTRAL!H917,"W","L")</f>
        <v>W</v>
      </c>
      <c r="M917">
        <f t="shared" ca="1" si="29"/>
        <v>123</v>
      </c>
      <c r="N917" t="str">
        <f ca="1">IF((H917+I917)&gt;SIMULATION!$F$16,"Over","Under")</f>
        <v>Under</v>
      </c>
    </row>
    <row r="918" spans="8:14" x14ac:dyDescent="0.25">
      <c r="H918">
        <f ca="1">ROUND(NORMINV(RAND(),SIMULATION!$G$16,SIMULATION!$C$16),0)</f>
        <v>87</v>
      </c>
      <c r="I918">
        <f ca="1">ROUND(NORMINV(RAND(),SIMULATION!$G$20,SIMULATION!$C$20),0)</f>
        <v>88</v>
      </c>
      <c r="J918" t="str">
        <f t="shared" ca="1" si="28"/>
        <v>Home</v>
      </c>
      <c r="K918" t="str">
        <f ca="1">IF(H918+SIMULATION!$E$16&gt;NEUTRAL!I918,"W","L")</f>
        <v>W</v>
      </c>
      <c r="L918" t="str">
        <f ca="1">IF(I918+SIMULATION!$E$20&gt;NEUTRAL!H918,"W","L")</f>
        <v>L</v>
      </c>
      <c r="M918">
        <f t="shared" ca="1" si="29"/>
        <v>175</v>
      </c>
      <c r="N918" t="str">
        <f ca="1">IF((H918+I918)&gt;SIMULATION!$F$16,"Over","Under")</f>
        <v>Over</v>
      </c>
    </row>
    <row r="919" spans="8:14" x14ac:dyDescent="0.25">
      <c r="H919">
        <f ca="1">ROUND(NORMINV(RAND(),SIMULATION!$G$16,SIMULATION!$C$16),0)</f>
        <v>81</v>
      </c>
      <c r="I919">
        <f ca="1">ROUND(NORMINV(RAND(),SIMULATION!$G$20,SIMULATION!$C$20),0)</f>
        <v>94</v>
      </c>
      <c r="J919" t="str">
        <f t="shared" ca="1" si="28"/>
        <v>Home</v>
      </c>
      <c r="K919" t="str">
        <f ca="1">IF(H919+SIMULATION!$E$16&gt;NEUTRAL!I919,"W","L")</f>
        <v>L</v>
      </c>
      <c r="L919" t="str">
        <f ca="1">IF(I919+SIMULATION!$E$20&gt;NEUTRAL!H919,"W","L")</f>
        <v>W</v>
      </c>
      <c r="M919">
        <f t="shared" ca="1" si="29"/>
        <v>175</v>
      </c>
      <c r="N919" t="str">
        <f ca="1">IF((H919+I919)&gt;SIMULATION!$F$16,"Over","Under")</f>
        <v>Over</v>
      </c>
    </row>
    <row r="920" spans="8:14" x14ac:dyDescent="0.25">
      <c r="H920">
        <f ca="1">ROUND(NORMINV(RAND(),SIMULATION!$G$16,SIMULATION!$C$16),0)</f>
        <v>52</v>
      </c>
      <c r="I920">
        <f ca="1">ROUND(NORMINV(RAND(),SIMULATION!$G$20,SIMULATION!$C$20),0)</f>
        <v>73</v>
      </c>
      <c r="J920" t="str">
        <f t="shared" ca="1" si="28"/>
        <v>Home</v>
      </c>
      <c r="K920" t="str">
        <f ca="1">IF(H920+SIMULATION!$E$16&gt;NEUTRAL!I920,"W","L")</f>
        <v>L</v>
      </c>
      <c r="L920" t="str">
        <f ca="1">IF(I920+SIMULATION!$E$20&gt;NEUTRAL!H920,"W","L")</f>
        <v>W</v>
      </c>
      <c r="M920">
        <f t="shared" ca="1" si="29"/>
        <v>125</v>
      </c>
      <c r="N920" t="str">
        <f ca="1">IF((H920+I920)&gt;SIMULATION!$F$16,"Over","Under")</f>
        <v>Under</v>
      </c>
    </row>
    <row r="921" spans="8:14" x14ac:dyDescent="0.25">
      <c r="H921">
        <f ca="1">ROUND(NORMINV(RAND(),SIMULATION!$G$16,SIMULATION!$C$16),0)</f>
        <v>62</v>
      </c>
      <c r="I921">
        <f ca="1">ROUND(NORMINV(RAND(),SIMULATION!$G$20,SIMULATION!$C$20),0)</f>
        <v>55</v>
      </c>
      <c r="J921" t="str">
        <f t="shared" ca="1" si="28"/>
        <v>Away</v>
      </c>
      <c r="K921" t="str">
        <f ca="1">IF(H921+SIMULATION!$E$16&gt;NEUTRAL!I921,"W","L")</f>
        <v>W</v>
      </c>
      <c r="L921" t="str">
        <f ca="1">IF(I921+SIMULATION!$E$20&gt;NEUTRAL!H921,"W","L")</f>
        <v>L</v>
      </c>
      <c r="M921">
        <f t="shared" ca="1" si="29"/>
        <v>117</v>
      </c>
      <c r="N921" t="str">
        <f ca="1">IF((H921+I921)&gt;SIMULATION!$F$16,"Over","Under")</f>
        <v>Under</v>
      </c>
    </row>
    <row r="922" spans="8:14" x14ac:dyDescent="0.25">
      <c r="H922">
        <f ca="1">ROUND(NORMINV(RAND(),SIMULATION!$G$16,SIMULATION!$C$16),0)</f>
        <v>88</v>
      </c>
      <c r="I922">
        <f ca="1">ROUND(NORMINV(RAND(),SIMULATION!$G$20,SIMULATION!$C$20),0)</f>
        <v>78</v>
      </c>
      <c r="J922" t="str">
        <f t="shared" ca="1" si="28"/>
        <v>Away</v>
      </c>
      <c r="K922" t="str">
        <f ca="1">IF(H922+SIMULATION!$E$16&gt;NEUTRAL!I922,"W","L")</f>
        <v>W</v>
      </c>
      <c r="L922" t="str">
        <f ca="1">IF(I922+SIMULATION!$E$20&gt;NEUTRAL!H922,"W","L")</f>
        <v>L</v>
      </c>
      <c r="M922">
        <f t="shared" ca="1" si="29"/>
        <v>166</v>
      </c>
      <c r="N922" t="str">
        <f ca="1">IF((H922+I922)&gt;SIMULATION!$F$16,"Over","Under")</f>
        <v>Over</v>
      </c>
    </row>
    <row r="923" spans="8:14" x14ac:dyDescent="0.25">
      <c r="H923">
        <f ca="1">ROUND(NORMINV(RAND(),SIMULATION!$G$16,SIMULATION!$C$16),0)</f>
        <v>73</v>
      </c>
      <c r="I923">
        <f ca="1">ROUND(NORMINV(RAND(),SIMULATION!$G$20,SIMULATION!$C$20),0)</f>
        <v>67</v>
      </c>
      <c r="J923" t="str">
        <f t="shared" ref="J923:J986" ca="1" si="30">IF(H923=I923,"OT",IF(H923&gt;I923,"Away","Home"))</f>
        <v>Away</v>
      </c>
      <c r="K923" t="str">
        <f ca="1">IF(H923+SIMULATION!$E$16&gt;NEUTRAL!I923,"W","L")</f>
        <v>W</v>
      </c>
      <c r="L923" t="str">
        <f ca="1">IF(I923+SIMULATION!$E$20&gt;NEUTRAL!H923,"W","L")</f>
        <v>L</v>
      </c>
      <c r="M923">
        <f t="shared" ref="M923:M986" ca="1" si="31">H923+I923</f>
        <v>140</v>
      </c>
      <c r="N923" t="str">
        <f ca="1">IF((H923+I923)&gt;SIMULATION!$F$16,"Over","Under")</f>
        <v>Under</v>
      </c>
    </row>
    <row r="924" spans="8:14" x14ac:dyDescent="0.25">
      <c r="H924">
        <f ca="1">ROUND(NORMINV(RAND(),SIMULATION!$G$16,SIMULATION!$C$16),0)</f>
        <v>77</v>
      </c>
      <c r="I924">
        <f ca="1">ROUND(NORMINV(RAND(),SIMULATION!$G$20,SIMULATION!$C$20),0)</f>
        <v>60</v>
      </c>
      <c r="J924" t="str">
        <f t="shared" ca="1" si="30"/>
        <v>Away</v>
      </c>
      <c r="K924" t="str">
        <f ca="1">IF(H924+SIMULATION!$E$16&gt;NEUTRAL!I924,"W","L")</f>
        <v>W</v>
      </c>
      <c r="L924" t="str">
        <f ca="1">IF(I924+SIMULATION!$E$20&gt;NEUTRAL!H924,"W","L")</f>
        <v>L</v>
      </c>
      <c r="M924">
        <f t="shared" ca="1" si="31"/>
        <v>137</v>
      </c>
      <c r="N924" t="str">
        <f ca="1">IF((H924+I924)&gt;SIMULATION!$F$16,"Over","Under")</f>
        <v>Under</v>
      </c>
    </row>
    <row r="925" spans="8:14" x14ac:dyDescent="0.25">
      <c r="H925">
        <f ca="1">ROUND(NORMINV(RAND(),SIMULATION!$G$16,SIMULATION!$C$16),0)</f>
        <v>57</v>
      </c>
      <c r="I925">
        <f ca="1">ROUND(NORMINV(RAND(),SIMULATION!$G$20,SIMULATION!$C$20),0)</f>
        <v>76</v>
      </c>
      <c r="J925" t="str">
        <f t="shared" ca="1" si="30"/>
        <v>Home</v>
      </c>
      <c r="K925" t="str">
        <f ca="1">IF(H925+SIMULATION!$E$16&gt;NEUTRAL!I925,"W","L")</f>
        <v>L</v>
      </c>
      <c r="L925" t="str">
        <f ca="1">IF(I925+SIMULATION!$E$20&gt;NEUTRAL!H925,"W","L")</f>
        <v>W</v>
      </c>
      <c r="M925">
        <f t="shared" ca="1" si="31"/>
        <v>133</v>
      </c>
      <c r="N925" t="str">
        <f ca="1">IF((H925+I925)&gt;SIMULATION!$F$16,"Over","Under")</f>
        <v>Under</v>
      </c>
    </row>
    <row r="926" spans="8:14" x14ac:dyDescent="0.25">
      <c r="H926">
        <f ca="1">ROUND(NORMINV(RAND(),SIMULATION!$G$16,SIMULATION!$C$16),0)</f>
        <v>75</v>
      </c>
      <c r="I926">
        <f ca="1">ROUND(NORMINV(RAND(),SIMULATION!$G$20,SIMULATION!$C$20),0)</f>
        <v>87</v>
      </c>
      <c r="J926" t="str">
        <f t="shared" ca="1" si="30"/>
        <v>Home</v>
      </c>
      <c r="K926" t="str">
        <f ca="1">IF(H926+SIMULATION!$E$16&gt;NEUTRAL!I926,"W","L")</f>
        <v>L</v>
      </c>
      <c r="L926" t="str">
        <f ca="1">IF(I926+SIMULATION!$E$20&gt;NEUTRAL!H926,"W","L")</f>
        <v>W</v>
      </c>
      <c r="M926">
        <f t="shared" ca="1" si="31"/>
        <v>162</v>
      </c>
      <c r="N926" t="str">
        <f ca="1">IF((H926+I926)&gt;SIMULATION!$F$16,"Over","Under")</f>
        <v>Over</v>
      </c>
    </row>
    <row r="927" spans="8:14" x14ac:dyDescent="0.25">
      <c r="H927">
        <f ca="1">ROUND(NORMINV(RAND(),SIMULATION!$G$16,SIMULATION!$C$16),0)</f>
        <v>77</v>
      </c>
      <c r="I927">
        <f ca="1">ROUND(NORMINV(RAND(),SIMULATION!$G$20,SIMULATION!$C$20),0)</f>
        <v>73</v>
      </c>
      <c r="J927" t="str">
        <f t="shared" ca="1" si="30"/>
        <v>Away</v>
      </c>
      <c r="K927" t="str">
        <f ca="1">IF(H927+SIMULATION!$E$16&gt;NEUTRAL!I927,"W","L")</f>
        <v>W</v>
      </c>
      <c r="L927" t="str">
        <f ca="1">IF(I927+SIMULATION!$E$20&gt;NEUTRAL!H927,"W","L")</f>
        <v>L</v>
      </c>
      <c r="M927">
        <f t="shared" ca="1" si="31"/>
        <v>150</v>
      </c>
      <c r="N927" t="str">
        <f ca="1">IF((H927+I927)&gt;SIMULATION!$F$16,"Over","Under")</f>
        <v>Under</v>
      </c>
    </row>
    <row r="928" spans="8:14" x14ac:dyDescent="0.25">
      <c r="H928">
        <f ca="1">ROUND(NORMINV(RAND(),SIMULATION!$G$16,SIMULATION!$C$16),0)</f>
        <v>71</v>
      </c>
      <c r="I928">
        <f ca="1">ROUND(NORMINV(RAND(),SIMULATION!$G$20,SIMULATION!$C$20),0)</f>
        <v>86</v>
      </c>
      <c r="J928" t="str">
        <f t="shared" ca="1" si="30"/>
        <v>Home</v>
      </c>
      <c r="K928" t="str">
        <f ca="1">IF(H928+SIMULATION!$E$16&gt;NEUTRAL!I928,"W","L")</f>
        <v>L</v>
      </c>
      <c r="L928" t="str">
        <f ca="1">IF(I928+SIMULATION!$E$20&gt;NEUTRAL!H928,"W","L")</f>
        <v>W</v>
      </c>
      <c r="M928">
        <f t="shared" ca="1" si="31"/>
        <v>157</v>
      </c>
      <c r="N928" t="str">
        <f ca="1">IF((H928+I928)&gt;SIMULATION!$F$16,"Over","Under")</f>
        <v>Over</v>
      </c>
    </row>
    <row r="929" spans="8:14" x14ac:dyDescent="0.25">
      <c r="H929">
        <f ca="1">ROUND(NORMINV(RAND(),SIMULATION!$G$16,SIMULATION!$C$16),0)</f>
        <v>75</v>
      </c>
      <c r="I929">
        <f ca="1">ROUND(NORMINV(RAND(),SIMULATION!$G$20,SIMULATION!$C$20),0)</f>
        <v>82</v>
      </c>
      <c r="J929" t="str">
        <f t="shared" ca="1" si="30"/>
        <v>Home</v>
      </c>
      <c r="K929" t="str">
        <f ca="1">IF(H929+SIMULATION!$E$16&gt;NEUTRAL!I929,"W","L")</f>
        <v>L</v>
      </c>
      <c r="L929" t="str">
        <f ca="1">IF(I929+SIMULATION!$E$20&gt;NEUTRAL!H929,"W","L")</f>
        <v>W</v>
      </c>
      <c r="M929">
        <f t="shared" ca="1" si="31"/>
        <v>157</v>
      </c>
      <c r="N929" t="str">
        <f ca="1">IF((H929+I929)&gt;SIMULATION!$F$16,"Over","Under")</f>
        <v>Over</v>
      </c>
    </row>
    <row r="930" spans="8:14" x14ac:dyDescent="0.25">
      <c r="H930">
        <f ca="1">ROUND(NORMINV(RAND(),SIMULATION!$G$16,SIMULATION!$C$16),0)</f>
        <v>70</v>
      </c>
      <c r="I930">
        <f ca="1">ROUND(NORMINV(RAND(),SIMULATION!$G$20,SIMULATION!$C$20),0)</f>
        <v>83</v>
      </c>
      <c r="J930" t="str">
        <f t="shared" ca="1" si="30"/>
        <v>Home</v>
      </c>
      <c r="K930" t="str">
        <f ca="1">IF(H930+SIMULATION!$E$16&gt;NEUTRAL!I930,"W","L")</f>
        <v>L</v>
      </c>
      <c r="L930" t="str">
        <f ca="1">IF(I930+SIMULATION!$E$20&gt;NEUTRAL!H930,"W","L")</f>
        <v>W</v>
      </c>
      <c r="M930">
        <f t="shared" ca="1" si="31"/>
        <v>153</v>
      </c>
      <c r="N930" t="str">
        <f ca="1">IF((H930+I930)&gt;SIMULATION!$F$16,"Over","Under")</f>
        <v>Over</v>
      </c>
    </row>
    <row r="931" spans="8:14" x14ac:dyDescent="0.25">
      <c r="H931">
        <f ca="1">ROUND(NORMINV(RAND(),SIMULATION!$G$16,SIMULATION!$C$16),0)</f>
        <v>84</v>
      </c>
      <c r="I931">
        <f ca="1">ROUND(NORMINV(RAND(),SIMULATION!$G$20,SIMULATION!$C$20),0)</f>
        <v>90</v>
      </c>
      <c r="J931" t="str">
        <f t="shared" ca="1" si="30"/>
        <v>Home</v>
      </c>
      <c r="K931" t="str">
        <f ca="1">IF(H931+SIMULATION!$E$16&gt;NEUTRAL!I931,"W","L")</f>
        <v>L</v>
      </c>
      <c r="L931" t="str">
        <f ca="1">IF(I931+SIMULATION!$E$20&gt;NEUTRAL!H931,"W","L")</f>
        <v>W</v>
      </c>
      <c r="M931">
        <f t="shared" ca="1" si="31"/>
        <v>174</v>
      </c>
      <c r="N931" t="str">
        <f ca="1">IF((H931+I931)&gt;SIMULATION!$F$16,"Over","Under")</f>
        <v>Over</v>
      </c>
    </row>
    <row r="932" spans="8:14" x14ac:dyDescent="0.25">
      <c r="H932">
        <f ca="1">ROUND(NORMINV(RAND(),SIMULATION!$G$16,SIMULATION!$C$16),0)</f>
        <v>76</v>
      </c>
      <c r="I932">
        <f ca="1">ROUND(NORMINV(RAND(),SIMULATION!$G$20,SIMULATION!$C$20),0)</f>
        <v>75</v>
      </c>
      <c r="J932" t="str">
        <f t="shared" ca="1" si="30"/>
        <v>Away</v>
      </c>
      <c r="K932" t="str">
        <f ca="1">IF(H932+SIMULATION!$E$16&gt;NEUTRAL!I932,"W","L")</f>
        <v>W</v>
      </c>
      <c r="L932" t="str">
        <f ca="1">IF(I932+SIMULATION!$E$20&gt;NEUTRAL!H932,"W","L")</f>
        <v>L</v>
      </c>
      <c r="M932">
        <f t="shared" ca="1" si="31"/>
        <v>151</v>
      </c>
      <c r="N932" t="str">
        <f ca="1">IF((H932+I932)&gt;SIMULATION!$F$16,"Over","Under")</f>
        <v>Under</v>
      </c>
    </row>
    <row r="933" spans="8:14" x14ac:dyDescent="0.25">
      <c r="H933">
        <f ca="1">ROUND(NORMINV(RAND(),SIMULATION!$G$16,SIMULATION!$C$16),0)</f>
        <v>87</v>
      </c>
      <c r="I933">
        <f ca="1">ROUND(NORMINV(RAND(),SIMULATION!$G$20,SIMULATION!$C$20),0)</f>
        <v>89</v>
      </c>
      <c r="J933" t="str">
        <f t="shared" ca="1" si="30"/>
        <v>Home</v>
      </c>
      <c r="K933" t="str">
        <f ca="1">IF(H933+SIMULATION!$E$16&gt;NEUTRAL!I933,"W","L")</f>
        <v>W</v>
      </c>
      <c r="L933" t="str">
        <f ca="1">IF(I933+SIMULATION!$E$20&gt;NEUTRAL!H933,"W","L")</f>
        <v>L</v>
      </c>
      <c r="M933">
        <f t="shared" ca="1" si="31"/>
        <v>176</v>
      </c>
      <c r="N933" t="str">
        <f ca="1">IF((H933+I933)&gt;SIMULATION!$F$16,"Over","Under")</f>
        <v>Over</v>
      </c>
    </row>
    <row r="934" spans="8:14" x14ac:dyDescent="0.25">
      <c r="H934">
        <f ca="1">ROUND(NORMINV(RAND(),SIMULATION!$G$16,SIMULATION!$C$16),0)</f>
        <v>63</v>
      </c>
      <c r="I934">
        <f ca="1">ROUND(NORMINV(RAND(),SIMULATION!$G$20,SIMULATION!$C$20),0)</f>
        <v>60</v>
      </c>
      <c r="J934" t="str">
        <f t="shared" ca="1" si="30"/>
        <v>Away</v>
      </c>
      <c r="K934" t="str">
        <f ca="1">IF(H934+SIMULATION!$E$16&gt;NEUTRAL!I934,"W","L")</f>
        <v>W</v>
      </c>
      <c r="L934" t="str">
        <f ca="1">IF(I934+SIMULATION!$E$20&gt;NEUTRAL!H934,"W","L")</f>
        <v>L</v>
      </c>
      <c r="M934">
        <f t="shared" ca="1" si="31"/>
        <v>123</v>
      </c>
      <c r="N934" t="str">
        <f ca="1">IF((H934+I934)&gt;SIMULATION!$F$16,"Over","Under")</f>
        <v>Under</v>
      </c>
    </row>
    <row r="935" spans="8:14" x14ac:dyDescent="0.25">
      <c r="H935">
        <f ca="1">ROUND(NORMINV(RAND(),SIMULATION!$G$16,SIMULATION!$C$16),0)</f>
        <v>67</v>
      </c>
      <c r="I935">
        <f ca="1">ROUND(NORMINV(RAND(),SIMULATION!$G$20,SIMULATION!$C$20),0)</f>
        <v>74</v>
      </c>
      <c r="J935" t="str">
        <f t="shared" ca="1" si="30"/>
        <v>Home</v>
      </c>
      <c r="K935" t="str">
        <f ca="1">IF(H935+SIMULATION!$E$16&gt;NEUTRAL!I935,"W","L")</f>
        <v>L</v>
      </c>
      <c r="L935" t="str">
        <f ca="1">IF(I935+SIMULATION!$E$20&gt;NEUTRAL!H935,"W","L")</f>
        <v>W</v>
      </c>
      <c r="M935">
        <f t="shared" ca="1" si="31"/>
        <v>141</v>
      </c>
      <c r="N935" t="str">
        <f ca="1">IF((H935+I935)&gt;SIMULATION!$F$16,"Over","Under")</f>
        <v>Under</v>
      </c>
    </row>
    <row r="936" spans="8:14" x14ac:dyDescent="0.25">
      <c r="H936">
        <f ca="1">ROUND(NORMINV(RAND(),SIMULATION!$G$16,SIMULATION!$C$16),0)</f>
        <v>81</v>
      </c>
      <c r="I936">
        <f ca="1">ROUND(NORMINV(RAND(),SIMULATION!$G$20,SIMULATION!$C$20),0)</f>
        <v>89</v>
      </c>
      <c r="J936" t="str">
        <f t="shared" ca="1" si="30"/>
        <v>Home</v>
      </c>
      <c r="K936" t="str">
        <f ca="1">IF(H936+SIMULATION!$E$16&gt;NEUTRAL!I936,"W","L")</f>
        <v>L</v>
      </c>
      <c r="L936" t="str">
        <f ca="1">IF(I936+SIMULATION!$E$20&gt;NEUTRAL!H936,"W","L")</f>
        <v>W</v>
      </c>
      <c r="M936">
        <f t="shared" ca="1" si="31"/>
        <v>170</v>
      </c>
      <c r="N936" t="str">
        <f ca="1">IF((H936+I936)&gt;SIMULATION!$F$16,"Over","Under")</f>
        <v>Over</v>
      </c>
    </row>
    <row r="937" spans="8:14" x14ac:dyDescent="0.25">
      <c r="H937">
        <f ca="1">ROUND(NORMINV(RAND(),SIMULATION!$G$16,SIMULATION!$C$16),0)</f>
        <v>87</v>
      </c>
      <c r="I937">
        <f ca="1">ROUND(NORMINV(RAND(),SIMULATION!$G$20,SIMULATION!$C$20),0)</f>
        <v>59</v>
      </c>
      <c r="J937" t="str">
        <f t="shared" ca="1" si="30"/>
        <v>Away</v>
      </c>
      <c r="K937" t="str">
        <f ca="1">IF(H937+SIMULATION!$E$16&gt;NEUTRAL!I937,"W","L")</f>
        <v>W</v>
      </c>
      <c r="L937" t="str">
        <f ca="1">IF(I937+SIMULATION!$E$20&gt;NEUTRAL!H937,"W","L")</f>
        <v>L</v>
      </c>
      <c r="M937">
        <f t="shared" ca="1" si="31"/>
        <v>146</v>
      </c>
      <c r="N937" t="str">
        <f ca="1">IF((H937+I937)&gt;SIMULATION!$F$16,"Over","Under")</f>
        <v>Under</v>
      </c>
    </row>
    <row r="938" spans="8:14" x14ac:dyDescent="0.25">
      <c r="H938">
        <f ca="1">ROUND(NORMINV(RAND(),SIMULATION!$G$16,SIMULATION!$C$16),0)</f>
        <v>74</v>
      </c>
      <c r="I938">
        <f ca="1">ROUND(NORMINV(RAND(),SIMULATION!$G$20,SIMULATION!$C$20),0)</f>
        <v>80</v>
      </c>
      <c r="J938" t="str">
        <f t="shared" ca="1" si="30"/>
        <v>Home</v>
      </c>
      <c r="K938" t="str">
        <f ca="1">IF(H938+SIMULATION!$E$16&gt;NEUTRAL!I938,"W","L")</f>
        <v>L</v>
      </c>
      <c r="L938" t="str">
        <f ca="1">IF(I938+SIMULATION!$E$20&gt;NEUTRAL!H938,"W","L")</f>
        <v>W</v>
      </c>
      <c r="M938">
        <f t="shared" ca="1" si="31"/>
        <v>154</v>
      </c>
      <c r="N938" t="str">
        <f ca="1">IF((H938+I938)&gt;SIMULATION!$F$16,"Over","Under")</f>
        <v>Over</v>
      </c>
    </row>
    <row r="939" spans="8:14" x14ac:dyDescent="0.25">
      <c r="H939">
        <f ca="1">ROUND(NORMINV(RAND(),SIMULATION!$G$16,SIMULATION!$C$16),0)</f>
        <v>75</v>
      </c>
      <c r="I939">
        <f ca="1">ROUND(NORMINV(RAND(),SIMULATION!$G$20,SIMULATION!$C$20),0)</f>
        <v>65</v>
      </c>
      <c r="J939" t="str">
        <f t="shared" ca="1" si="30"/>
        <v>Away</v>
      </c>
      <c r="K939" t="str">
        <f ca="1">IF(H939+SIMULATION!$E$16&gt;NEUTRAL!I939,"W","L")</f>
        <v>W</v>
      </c>
      <c r="L939" t="str">
        <f ca="1">IF(I939+SIMULATION!$E$20&gt;NEUTRAL!H939,"W","L")</f>
        <v>L</v>
      </c>
      <c r="M939">
        <f t="shared" ca="1" si="31"/>
        <v>140</v>
      </c>
      <c r="N939" t="str">
        <f ca="1">IF((H939+I939)&gt;SIMULATION!$F$16,"Over","Under")</f>
        <v>Under</v>
      </c>
    </row>
    <row r="940" spans="8:14" x14ac:dyDescent="0.25">
      <c r="H940">
        <f ca="1">ROUND(NORMINV(RAND(),SIMULATION!$G$16,SIMULATION!$C$16),0)</f>
        <v>70</v>
      </c>
      <c r="I940">
        <f ca="1">ROUND(NORMINV(RAND(),SIMULATION!$G$20,SIMULATION!$C$20),0)</f>
        <v>51</v>
      </c>
      <c r="J940" t="str">
        <f t="shared" ca="1" si="30"/>
        <v>Away</v>
      </c>
      <c r="K940" t="str">
        <f ca="1">IF(H940+SIMULATION!$E$16&gt;NEUTRAL!I940,"W","L")</f>
        <v>W</v>
      </c>
      <c r="L940" t="str">
        <f ca="1">IF(I940+SIMULATION!$E$20&gt;NEUTRAL!H940,"W","L")</f>
        <v>L</v>
      </c>
      <c r="M940">
        <f t="shared" ca="1" si="31"/>
        <v>121</v>
      </c>
      <c r="N940" t="str">
        <f ca="1">IF((H940+I940)&gt;SIMULATION!$F$16,"Over","Under")</f>
        <v>Under</v>
      </c>
    </row>
    <row r="941" spans="8:14" x14ac:dyDescent="0.25">
      <c r="H941">
        <f ca="1">ROUND(NORMINV(RAND(),SIMULATION!$G$16,SIMULATION!$C$16),0)</f>
        <v>85</v>
      </c>
      <c r="I941">
        <f ca="1">ROUND(NORMINV(RAND(),SIMULATION!$G$20,SIMULATION!$C$20),0)</f>
        <v>93</v>
      </c>
      <c r="J941" t="str">
        <f t="shared" ca="1" si="30"/>
        <v>Home</v>
      </c>
      <c r="K941" t="str">
        <f ca="1">IF(H941+SIMULATION!$E$16&gt;NEUTRAL!I941,"W","L")</f>
        <v>L</v>
      </c>
      <c r="L941" t="str">
        <f ca="1">IF(I941+SIMULATION!$E$20&gt;NEUTRAL!H941,"W","L")</f>
        <v>W</v>
      </c>
      <c r="M941">
        <f t="shared" ca="1" si="31"/>
        <v>178</v>
      </c>
      <c r="N941" t="str">
        <f ca="1">IF((H941+I941)&gt;SIMULATION!$F$16,"Over","Under")</f>
        <v>Over</v>
      </c>
    </row>
    <row r="942" spans="8:14" x14ac:dyDescent="0.25">
      <c r="H942">
        <f ca="1">ROUND(NORMINV(RAND(),SIMULATION!$G$16,SIMULATION!$C$16),0)</f>
        <v>77</v>
      </c>
      <c r="I942">
        <f ca="1">ROUND(NORMINV(RAND(),SIMULATION!$G$20,SIMULATION!$C$20),0)</f>
        <v>90</v>
      </c>
      <c r="J942" t="str">
        <f t="shared" ca="1" si="30"/>
        <v>Home</v>
      </c>
      <c r="K942" t="str">
        <f ca="1">IF(H942+SIMULATION!$E$16&gt;NEUTRAL!I942,"W","L")</f>
        <v>L</v>
      </c>
      <c r="L942" t="str">
        <f ca="1">IF(I942+SIMULATION!$E$20&gt;NEUTRAL!H942,"W","L")</f>
        <v>W</v>
      </c>
      <c r="M942">
        <f t="shared" ca="1" si="31"/>
        <v>167</v>
      </c>
      <c r="N942" t="str">
        <f ca="1">IF((H942+I942)&gt;SIMULATION!$F$16,"Over","Under")</f>
        <v>Over</v>
      </c>
    </row>
    <row r="943" spans="8:14" x14ac:dyDescent="0.25">
      <c r="H943">
        <f ca="1">ROUND(NORMINV(RAND(),SIMULATION!$G$16,SIMULATION!$C$16),0)</f>
        <v>69</v>
      </c>
      <c r="I943">
        <f ca="1">ROUND(NORMINV(RAND(),SIMULATION!$G$20,SIMULATION!$C$20),0)</f>
        <v>75</v>
      </c>
      <c r="J943" t="str">
        <f t="shared" ca="1" si="30"/>
        <v>Home</v>
      </c>
      <c r="K943" t="str">
        <f ca="1">IF(H943+SIMULATION!$E$16&gt;NEUTRAL!I943,"W","L")</f>
        <v>L</v>
      </c>
      <c r="L943" t="str">
        <f ca="1">IF(I943+SIMULATION!$E$20&gt;NEUTRAL!H943,"W","L")</f>
        <v>W</v>
      </c>
      <c r="M943">
        <f t="shared" ca="1" si="31"/>
        <v>144</v>
      </c>
      <c r="N943" t="str">
        <f ca="1">IF((H943+I943)&gt;SIMULATION!$F$16,"Over","Under")</f>
        <v>Under</v>
      </c>
    </row>
    <row r="944" spans="8:14" x14ac:dyDescent="0.25">
      <c r="H944">
        <f ca="1">ROUND(NORMINV(RAND(),SIMULATION!$G$16,SIMULATION!$C$16),0)</f>
        <v>75</v>
      </c>
      <c r="I944">
        <f ca="1">ROUND(NORMINV(RAND(),SIMULATION!$G$20,SIMULATION!$C$20),0)</f>
        <v>55</v>
      </c>
      <c r="J944" t="str">
        <f t="shared" ca="1" si="30"/>
        <v>Away</v>
      </c>
      <c r="K944" t="str">
        <f ca="1">IF(H944+SIMULATION!$E$16&gt;NEUTRAL!I944,"W","L")</f>
        <v>W</v>
      </c>
      <c r="L944" t="str">
        <f ca="1">IF(I944+SIMULATION!$E$20&gt;NEUTRAL!H944,"W","L")</f>
        <v>L</v>
      </c>
      <c r="M944">
        <f t="shared" ca="1" si="31"/>
        <v>130</v>
      </c>
      <c r="N944" t="str">
        <f ca="1">IF((H944+I944)&gt;SIMULATION!$F$16,"Over","Under")</f>
        <v>Under</v>
      </c>
    </row>
    <row r="945" spans="8:14" x14ac:dyDescent="0.25">
      <c r="H945">
        <f ca="1">ROUND(NORMINV(RAND(),SIMULATION!$G$16,SIMULATION!$C$16),0)</f>
        <v>80</v>
      </c>
      <c r="I945">
        <f ca="1">ROUND(NORMINV(RAND(),SIMULATION!$G$20,SIMULATION!$C$20),0)</f>
        <v>74</v>
      </c>
      <c r="J945" t="str">
        <f t="shared" ca="1" si="30"/>
        <v>Away</v>
      </c>
      <c r="K945" t="str">
        <f ca="1">IF(H945+SIMULATION!$E$16&gt;NEUTRAL!I945,"W","L")</f>
        <v>W</v>
      </c>
      <c r="L945" t="str">
        <f ca="1">IF(I945+SIMULATION!$E$20&gt;NEUTRAL!H945,"W","L")</f>
        <v>L</v>
      </c>
      <c r="M945">
        <f t="shared" ca="1" si="31"/>
        <v>154</v>
      </c>
      <c r="N945" t="str">
        <f ca="1">IF((H945+I945)&gt;SIMULATION!$F$16,"Over","Under")</f>
        <v>Over</v>
      </c>
    </row>
    <row r="946" spans="8:14" x14ac:dyDescent="0.25">
      <c r="H946">
        <f ca="1">ROUND(NORMINV(RAND(),SIMULATION!$G$16,SIMULATION!$C$16),0)</f>
        <v>94</v>
      </c>
      <c r="I946">
        <f ca="1">ROUND(NORMINV(RAND(),SIMULATION!$G$20,SIMULATION!$C$20),0)</f>
        <v>76</v>
      </c>
      <c r="J946" t="str">
        <f t="shared" ca="1" si="30"/>
        <v>Away</v>
      </c>
      <c r="K946" t="str">
        <f ca="1">IF(H946+SIMULATION!$E$16&gt;NEUTRAL!I946,"W","L")</f>
        <v>W</v>
      </c>
      <c r="L946" t="str">
        <f ca="1">IF(I946+SIMULATION!$E$20&gt;NEUTRAL!H946,"W","L")</f>
        <v>L</v>
      </c>
      <c r="M946">
        <f t="shared" ca="1" si="31"/>
        <v>170</v>
      </c>
      <c r="N946" t="str">
        <f ca="1">IF((H946+I946)&gt;SIMULATION!$F$16,"Over","Under")</f>
        <v>Over</v>
      </c>
    </row>
    <row r="947" spans="8:14" x14ac:dyDescent="0.25">
      <c r="H947">
        <f ca="1">ROUND(NORMINV(RAND(),SIMULATION!$G$16,SIMULATION!$C$16),0)</f>
        <v>60</v>
      </c>
      <c r="I947">
        <f ca="1">ROUND(NORMINV(RAND(),SIMULATION!$G$20,SIMULATION!$C$20),0)</f>
        <v>89</v>
      </c>
      <c r="J947" t="str">
        <f t="shared" ca="1" si="30"/>
        <v>Home</v>
      </c>
      <c r="K947" t="str">
        <f ca="1">IF(H947+SIMULATION!$E$16&gt;NEUTRAL!I947,"W","L")</f>
        <v>L</v>
      </c>
      <c r="L947" t="str">
        <f ca="1">IF(I947+SIMULATION!$E$20&gt;NEUTRAL!H947,"W","L")</f>
        <v>W</v>
      </c>
      <c r="M947">
        <f t="shared" ca="1" si="31"/>
        <v>149</v>
      </c>
      <c r="N947" t="str">
        <f ca="1">IF((H947+I947)&gt;SIMULATION!$F$16,"Over","Under")</f>
        <v>Under</v>
      </c>
    </row>
    <row r="948" spans="8:14" x14ac:dyDescent="0.25">
      <c r="H948">
        <f ca="1">ROUND(NORMINV(RAND(),SIMULATION!$G$16,SIMULATION!$C$16),0)</f>
        <v>65</v>
      </c>
      <c r="I948">
        <f ca="1">ROUND(NORMINV(RAND(),SIMULATION!$G$20,SIMULATION!$C$20),0)</f>
        <v>76</v>
      </c>
      <c r="J948" t="str">
        <f t="shared" ca="1" si="30"/>
        <v>Home</v>
      </c>
      <c r="K948" t="str">
        <f ca="1">IF(H948+SIMULATION!$E$16&gt;NEUTRAL!I948,"W","L")</f>
        <v>L</v>
      </c>
      <c r="L948" t="str">
        <f ca="1">IF(I948+SIMULATION!$E$20&gt;NEUTRAL!H948,"W","L")</f>
        <v>W</v>
      </c>
      <c r="M948">
        <f t="shared" ca="1" si="31"/>
        <v>141</v>
      </c>
      <c r="N948" t="str">
        <f ca="1">IF((H948+I948)&gt;SIMULATION!$F$16,"Over","Under")</f>
        <v>Under</v>
      </c>
    </row>
    <row r="949" spans="8:14" x14ac:dyDescent="0.25">
      <c r="H949">
        <f ca="1">ROUND(NORMINV(RAND(),SIMULATION!$G$16,SIMULATION!$C$16),0)</f>
        <v>74</v>
      </c>
      <c r="I949">
        <f ca="1">ROUND(NORMINV(RAND(),SIMULATION!$G$20,SIMULATION!$C$20),0)</f>
        <v>96</v>
      </c>
      <c r="J949" t="str">
        <f t="shared" ca="1" si="30"/>
        <v>Home</v>
      </c>
      <c r="K949" t="str">
        <f ca="1">IF(H949+SIMULATION!$E$16&gt;NEUTRAL!I949,"W","L")</f>
        <v>L</v>
      </c>
      <c r="L949" t="str">
        <f ca="1">IF(I949+SIMULATION!$E$20&gt;NEUTRAL!H949,"W","L")</f>
        <v>W</v>
      </c>
      <c r="M949">
        <f t="shared" ca="1" si="31"/>
        <v>170</v>
      </c>
      <c r="N949" t="str">
        <f ca="1">IF((H949+I949)&gt;SIMULATION!$F$16,"Over","Under")</f>
        <v>Over</v>
      </c>
    </row>
    <row r="950" spans="8:14" x14ac:dyDescent="0.25">
      <c r="H950">
        <f ca="1">ROUND(NORMINV(RAND(),SIMULATION!$G$16,SIMULATION!$C$16),0)</f>
        <v>83</v>
      </c>
      <c r="I950">
        <f ca="1">ROUND(NORMINV(RAND(),SIMULATION!$G$20,SIMULATION!$C$20),0)</f>
        <v>72</v>
      </c>
      <c r="J950" t="str">
        <f t="shared" ca="1" si="30"/>
        <v>Away</v>
      </c>
      <c r="K950" t="str">
        <f ca="1">IF(H950+SIMULATION!$E$16&gt;NEUTRAL!I950,"W","L")</f>
        <v>W</v>
      </c>
      <c r="L950" t="str">
        <f ca="1">IF(I950+SIMULATION!$E$20&gt;NEUTRAL!H950,"W","L")</f>
        <v>L</v>
      </c>
      <c r="M950">
        <f t="shared" ca="1" si="31"/>
        <v>155</v>
      </c>
      <c r="N950" t="str">
        <f ca="1">IF((H950+I950)&gt;SIMULATION!$F$16,"Over","Under")</f>
        <v>Over</v>
      </c>
    </row>
    <row r="951" spans="8:14" x14ac:dyDescent="0.25">
      <c r="H951">
        <f ca="1">ROUND(NORMINV(RAND(),SIMULATION!$G$16,SIMULATION!$C$16),0)</f>
        <v>81</v>
      </c>
      <c r="I951">
        <f ca="1">ROUND(NORMINV(RAND(),SIMULATION!$G$20,SIMULATION!$C$20),0)</f>
        <v>75</v>
      </c>
      <c r="J951" t="str">
        <f t="shared" ca="1" si="30"/>
        <v>Away</v>
      </c>
      <c r="K951" t="str">
        <f ca="1">IF(H951+SIMULATION!$E$16&gt;NEUTRAL!I951,"W","L")</f>
        <v>W</v>
      </c>
      <c r="L951" t="str">
        <f ca="1">IF(I951+SIMULATION!$E$20&gt;NEUTRAL!H951,"W","L")</f>
        <v>L</v>
      </c>
      <c r="M951">
        <f t="shared" ca="1" si="31"/>
        <v>156</v>
      </c>
      <c r="N951" t="str">
        <f ca="1">IF((H951+I951)&gt;SIMULATION!$F$16,"Over","Under")</f>
        <v>Over</v>
      </c>
    </row>
    <row r="952" spans="8:14" x14ac:dyDescent="0.25">
      <c r="H952">
        <f ca="1">ROUND(NORMINV(RAND(),SIMULATION!$G$16,SIMULATION!$C$16),0)</f>
        <v>83</v>
      </c>
      <c r="I952">
        <f ca="1">ROUND(NORMINV(RAND(),SIMULATION!$G$20,SIMULATION!$C$20),0)</f>
        <v>84</v>
      </c>
      <c r="J952" t="str">
        <f t="shared" ca="1" si="30"/>
        <v>Home</v>
      </c>
      <c r="K952" t="str">
        <f ca="1">IF(H952+SIMULATION!$E$16&gt;NEUTRAL!I952,"W","L")</f>
        <v>W</v>
      </c>
      <c r="L952" t="str">
        <f ca="1">IF(I952+SIMULATION!$E$20&gt;NEUTRAL!H952,"W","L")</f>
        <v>L</v>
      </c>
      <c r="M952">
        <f t="shared" ca="1" si="31"/>
        <v>167</v>
      </c>
      <c r="N952" t="str">
        <f ca="1">IF((H952+I952)&gt;SIMULATION!$F$16,"Over","Under")</f>
        <v>Over</v>
      </c>
    </row>
    <row r="953" spans="8:14" x14ac:dyDescent="0.25">
      <c r="H953">
        <f ca="1">ROUND(NORMINV(RAND(),SIMULATION!$G$16,SIMULATION!$C$16),0)</f>
        <v>94</v>
      </c>
      <c r="I953">
        <f ca="1">ROUND(NORMINV(RAND(),SIMULATION!$G$20,SIMULATION!$C$20),0)</f>
        <v>68</v>
      </c>
      <c r="J953" t="str">
        <f t="shared" ca="1" si="30"/>
        <v>Away</v>
      </c>
      <c r="K953" t="str">
        <f ca="1">IF(H953+SIMULATION!$E$16&gt;NEUTRAL!I953,"W","L")</f>
        <v>W</v>
      </c>
      <c r="L953" t="str">
        <f ca="1">IF(I953+SIMULATION!$E$20&gt;NEUTRAL!H953,"W","L")</f>
        <v>L</v>
      </c>
      <c r="M953">
        <f t="shared" ca="1" si="31"/>
        <v>162</v>
      </c>
      <c r="N953" t="str">
        <f ca="1">IF((H953+I953)&gt;SIMULATION!$F$16,"Over","Under")</f>
        <v>Over</v>
      </c>
    </row>
    <row r="954" spans="8:14" x14ac:dyDescent="0.25">
      <c r="H954">
        <f ca="1">ROUND(NORMINV(RAND(),SIMULATION!$G$16,SIMULATION!$C$16),0)</f>
        <v>59</v>
      </c>
      <c r="I954">
        <f ca="1">ROUND(NORMINV(RAND(),SIMULATION!$G$20,SIMULATION!$C$20),0)</f>
        <v>87</v>
      </c>
      <c r="J954" t="str">
        <f t="shared" ca="1" si="30"/>
        <v>Home</v>
      </c>
      <c r="K954" t="str">
        <f ca="1">IF(H954+SIMULATION!$E$16&gt;NEUTRAL!I954,"W","L")</f>
        <v>L</v>
      </c>
      <c r="L954" t="str">
        <f ca="1">IF(I954+SIMULATION!$E$20&gt;NEUTRAL!H954,"W","L")</f>
        <v>W</v>
      </c>
      <c r="M954">
        <f t="shared" ca="1" si="31"/>
        <v>146</v>
      </c>
      <c r="N954" t="str">
        <f ca="1">IF((H954+I954)&gt;SIMULATION!$F$16,"Over","Under")</f>
        <v>Under</v>
      </c>
    </row>
    <row r="955" spans="8:14" x14ac:dyDescent="0.25">
      <c r="H955">
        <f ca="1">ROUND(NORMINV(RAND(),SIMULATION!$G$16,SIMULATION!$C$16),0)</f>
        <v>80</v>
      </c>
      <c r="I955">
        <f ca="1">ROUND(NORMINV(RAND(),SIMULATION!$G$20,SIMULATION!$C$20),0)</f>
        <v>65</v>
      </c>
      <c r="J955" t="str">
        <f t="shared" ca="1" si="30"/>
        <v>Away</v>
      </c>
      <c r="K955" t="str">
        <f ca="1">IF(H955+SIMULATION!$E$16&gt;NEUTRAL!I955,"W","L")</f>
        <v>W</v>
      </c>
      <c r="L955" t="str">
        <f ca="1">IF(I955+SIMULATION!$E$20&gt;NEUTRAL!H955,"W","L")</f>
        <v>L</v>
      </c>
      <c r="M955">
        <f t="shared" ca="1" si="31"/>
        <v>145</v>
      </c>
      <c r="N955" t="str">
        <f ca="1">IF((H955+I955)&gt;SIMULATION!$F$16,"Over","Under")</f>
        <v>Under</v>
      </c>
    </row>
    <row r="956" spans="8:14" x14ac:dyDescent="0.25">
      <c r="H956">
        <f ca="1">ROUND(NORMINV(RAND(),SIMULATION!$G$16,SIMULATION!$C$16),0)</f>
        <v>81</v>
      </c>
      <c r="I956">
        <f ca="1">ROUND(NORMINV(RAND(),SIMULATION!$G$20,SIMULATION!$C$20),0)</f>
        <v>66</v>
      </c>
      <c r="J956" t="str">
        <f t="shared" ca="1" si="30"/>
        <v>Away</v>
      </c>
      <c r="K956" t="str">
        <f ca="1">IF(H956+SIMULATION!$E$16&gt;NEUTRAL!I956,"W","L")</f>
        <v>W</v>
      </c>
      <c r="L956" t="str">
        <f ca="1">IF(I956+SIMULATION!$E$20&gt;NEUTRAL!H956,"W","L")</f>
        <v>L</v>
      </c>
      <c r="M956">
        <f t="shared" ca="1" si="31"/>
        <v>147</v>
      </c>
      <c r="N956" t="str">
        <f ca="1">IF((H956+I956)&gt;SIMULATION!$F$16,"Over","Under")</f>
        <v>Under</v>
      </c>
    </row>
    <row r="957" spans="8:14" x14ac:dyDescent="0.25">
      <c r="H957">
        <f ca="1">ROUND(NORMINV(RAND(),SIMULATION!$G$16,SIMULATION!$C$16),0)</f>
        <v>78</v>
      </c>
      <c r="I957">
        <f ca="1">ROUND(NORMINV(RAND(),SIMULATION!$G$20,SIMULATION!$C$20),0)</f>
        <v>64</v>
      </c>
      <c r="J957" t="str">
        <f t="shared" ca="1" si="30"/>
        <v>Away</v>
      </c>
      <c r="K957" t="str">
        <f ca="1">IF(H957+SIMULATION!$E$16&gt;NEUTRAL!I957,"W","L")</f>
        <v>W</v>
      </c>
      <c r="L957" t="str">
        <f ca="1">IF(I957+SIMULATION!$E$20&gt;NEUTRAL!H957,"W","L")</f>
        <v>L</v>
      </c>
      <c r="M957">
        <f t="shared" ca="1" si="31"/>
        <v>142</v>
      </c>
      <c r="N957" t="str">
        <f ca="1">IF((H957+I957)&gt;SIMULATION!$F$16,"Over","Under")</f>
        <v>Under</v>
      </c>
    </row>
    <row r="958" spans="8:14" x14ac:dyDescent="0.25">
      <c r="H958">
        <f ca="1">ROUND(NORMINV(RAND(),SIMULATION!$G$16,SIMULATION!$C$16),0)</f>
        <v>73</v>
      </c>
      <c r="I958">
        <f ca="1">ROUND(NORMINV(RAND(),SIMULATION!$G$20,SIMULATION!$C$20),0)</f>
        <v>83</v>
      </c>
      <c r="J958" t="str">
        <f t="shared" ca="1" si="30"/>
        <v>Home</v>
      </c>
      <c r="K958" t="str">
        <f ca="1">IF(H958+SIMULATION!$E$16&gt;NEUTRAL!I958,"W","L")</f>
        <v>L</v>
      </c>
      <c r="L958" t="str">
        <f ca="1">IF(I958+SIMULATION!$E$20&gt;NEUTRAL!H958,"W","L")</f>
        <v>W</v>
      </c>
      <c r="M958">
        <f t="shared" ca="1" si="31"/>
        <v>156</v>
      </c>
      <c r="N958" t="str">
        <f ca="1">IF((H958+I958)&gt;SIMULATION!$F$16,"Over","Under")</f>
        <v>Over</v>
      </c>
    </row>
    <row r="959" spans="8:14" x14ac:dyDescent="0.25">
      <c r="H959">
        <f ca="1">ROUND(NORMINV(RAND(),SIMULATION!$G$16,SIMULATION!$C$16),0)</f>
        <v>62</v>
      </c>
      <c r="I959">
        <f ca="1">ROUND(NORMINV(RAND(),SIMULATION!$G$20,SIMULATION!$C$20),0)</f>
        <v>65</v>
      </c>
      <c r="J959" t="str">
        <f t="shared" ca="1" si="30"/>
        <v>Home</v>
      </c>
      <c r="K959" t="str">
        <f ca="1">IF(H959+SIMULATION!$E$16&gt;NEUTRAL!I959,"W","L")</f>
        <v>W</v>
      </c>
      <c r="L959" t="str">
        <f ca="1">IF(I959+SIMULATION!$E$20&gt;NEUTRAL!H959,"W","L")</f>
        <v>L</v>
      </c>
      <c r="M959">
        <f t="shared" ca="1" si="31"/>
        <v>127</v>
      </c>
      <c r="N959" t="str">
        <f ca="1">IF((H959+I959)&gt;SIMULATION!$F$16,"Over","Under")</f>
        <v>Under</v>
      </c>
    </row>
    <row r="960" spans="8:14" x14ac:dyDescent="0.25">
      <c r="H960">
        <f ca="1">ROUND(NORMINV(RAND(),SIMULATION!$G$16,SIMULATION!$C$16),0)</f>
        <v>78</v>
      </c>
      <c r="I960">
        <f ca="1">ROUND(NORMINV(RAND(),SIMULATION!$G$20,SIMULATION!$C$20),0)</f>
        <v>73</v>
      </c>
      <c r="J960" t="str">
        <f t="shared" ca="1" si="30"/>
        <v>Away</v>
      </c>
      <c r="K960" t="str">
        <f ca="1">IF(H960+SIMULATION!$E$16&gt;NEUTRAL!I960,"W","L")</f>
        <v>W</v>
      </c>
      <c r="L960" t="str">
        <f ca="1">IF(I960+SIMULATION!$E$20&gt;NEUTRAL!H960,"W","L")</f>
        <v>L</v>
      </c>
      <c r="M960">
        <f t="shared" ca="1" si="31"/>
        <v>151</v>
      </c>
      <c r="N960" t="str">
        <f ca="1">IF((H960+I960)&gt;SIMULATION!$F$16,"Over","Under")</f>
        <v>Under</v>
      </c>
    </row>
    <row r="961" spans="8:14" x14ac:dyDescent="0.25">
      <c r="H961">
        <f ca="1">ROUND(NORMINV(RAND(),SIMULATION!$G$16,SIMULATION!$C$16),0)</f>
        <v>80</v>
      </c>
      <c r="I961">
        <f ca="1">ROUND(NORMINV(RAND(),SIMULATION!$G$20,SIMULATION!$C$20),0)</f>
        <v>62</v>
      </c>
      <c r="J961" t="str">
        <f t="shared" ca="1" si="30"/>
        <v>Away</v>
      </c>
      <c r="K961" t="str">
        <f ca="1">IF(H961+SIMULATION!$E$16&gt;NEUTRAL!I961,"W","L")</f>
        <v>W</v>
      </c>
      <c r="L961" t="str">
        <f ca="1">IF(I961+SIMULATION!$E$20&gt;NEUTRAL!H961,"W","L")</f>
        <v>L</v>
      </c>
      <c r="M961">
        <f t="shared" ca="1" si="31"/>
        <v>142</v>
      </c>
      <c r="N961" t="str">
        <f ca="1">IF((H961+I961)&gt;SIMULATION!$F$16,"Over","Under")</f>
        <v>Under</v>
      </c>
    </row>
    <row r="962" spans="8:14" x14ac:dyDescent="0.25">
      <c r="H962">
        <f ca="1">ROUND(NORMINV(RAND(),SIMULATION!$G$16,SIMULATION!$C$16),0)</f>
        <v>86</v>
      </c>
      <c r="I962">
        <f ca="1">ROUND(NORMINV(RAND(),SIMULATION!$G$20,SIMULATION!$C$20),0)</f>
        <v>82</v>
      </c>
      <c r="J962" t="str">
        <f t="shared" ca="1" si="30"/>
        <v>Away</v>
      </c>
      <c r="K962" t="str">
        <f ca="1">IF(H962+SIMULATION!$E$16&gt;NEUTRAL!I962,"W","L")</f>
        <v>W</v>
      </c>
      <c r="L962" t="str">
        <f ca="1">IF(I962+SIMULATION!$E$20&gt;NEUTRAL!H962,"W","L")</f>
        <v>L</v>
      </c>
      <c r="M962">
        <f t="shared" ca="1" si="31"/>
        <v>168</v>
      </c>
      <c r="N962" t="str">
        <f ca="1">IF((H962+I962)&gt;SIMULATION!$F$16,"Over","Under")</f>
        <v>Over</v>
      </c>
    </row>
    <row r="963" spans="8:14" x14ac:dyDescent="0.25">
      <c r="H963">
        <f ca="1">ROUND(NORMINV(RAND(),SIMULATION!$G$16,SIMULATION!$C$16),0)</f>
        <v>47</v>
      </c>
      <c r="I963">
        <f ca="1">ROUND(NORMINV(RAND(),SIMULATION!$G$20,SIMULATION!$C$20),0)</f>
        <v>93</v>
      </c>
      <c r="J963" t="str">
        <f t="shared" ca="1" si="30"/>
        <v>Home</v>
      </c>
      <c r="K963" t="str">
        <f ca="1">IF(H963+SIMULATION!$E$16&gt;NEUTRAL!I963,"W","L")</f>
        <v>L</v>
      </c>
      <c r="L963" t="str">
        <f ca="1">IF(I963+SIMULATION!$E$20&gt;NEUTRAL!H963,"W","L")</f>
        <v>W</v>
      </c>
      <c r="M963">
        <f t="shared" ca="1" si="31"/>
        <v>140</v>
      </c>
      <c r="N963" t="str">
        <f ca="1">IF((H963+I963)&gt;SIMULATION!$F$16,"Over","Under")</f>
        <v>Under</v>
      </c>
    </row>
    <row r="964" spans="8:14" x14ac:dyDescent="0.25">
      <c r="H964">
        <f ca="1">ROUND(NORMINV(RAND(),SIMULATION!$G$16,SIMULATION!$C$16),0)</f>
        <v>68</v>
      </c>
      <c r="I964">
        <f ca="1">ROUND(NORMINV(RAND(),SIMULATION!$G$20,SIMULATION!$C$20),0)</f>
        <v>74</v>
      </c>
      <c r="J964" t="str">
        <f t="shared" ca="1" si="30"/>
        <v>Home</v>
      </c>
      <c r="K964" t="str">
        <f ca="1">IF(H964+SIMULATION!$E$16&gt;NEUTRAL!I964,"W","L")</f>
        <v>L</v>
      </c>
      <c r="L964" t="str">
        <f ca="1">IF(I964+SIMULATION!$E$20&gt;NEUTRAL!H964,"W","L")</f>
        <v>W</v>
      </c>
      <c r="M964">
        <f t="shared" ca="1" si="31"/>
        <v>142</v>
      </c>
      <c r="N964" t="str">
        <f ca="1">IF((H964+I964)&gt;SIMULATION!$F$16,"Over","Under")</f>
        <v>Under</v>
      </c>
    </row>
    <row r="965" spans="8:14" x14ac:dyDescent="0.25">
      <c r="H965">
        <f ca="1">ROUND(NORMINV(RAND(),SIMULATION!$G$16,SIMULATION!$C$16),0)</f>
        <v>89</v>
      </c>
      <c r="I965">
        <f ca="1">ROUND(NORMINV(RAND(),SIMULATION!$G$20,SIMULATION!$C$20),0)</f>
        <v>78</v>
      </c>
      <c r="J965" t="str">
        <f t="shared" ca="1" si="30"/>
        <v>Away</v>
      </c>
      <c r="K965" t="str">
        <f ca="1">IF(H965+SIMULATION!$E$16&gt;NEUTRAL!I965,"W","L")</f>
        <v>W</v>
      </c>
      <c r="L965" t="str">
        <f ca="1">IF(I965+SIMULATION!$E$20&gt;NEUTRAL!H965,"W","L")</f>
        <v>L</v>
      </c>
      <c r="M965">
        <f t="shared" ca="1" si="31"/>
        <v>167</v>
      </c>
      <c r="N965" t="str">
        <f ca="1">IF((H965+I965)&gt;SIMULATION!$F$16,"Over","Under")</f>
        <v>Over</v>
      </c>
    </row>
    <row r="966" spans="8:14" x14ac:dyDescent="0.25">
      <c r="H966">
        <f ca="1">ROUND(NORMINV(RAND(),SIMULATION!$G$16,SIMULATION!$C$16),0)</f>
        <v>68</v>
      </c>
      <c r="I966">
        <f ca="1">ROUND(NORMINV(RAND(),SIMULATION!$G$20,SIMULATION!$C$20),0)</f>
        <v>78</v>
      </c>
      <c r="J966" t="str">
        <f t="shared" ca="1" si="30"/>
        <v>Home</v>
      </c>
      <c r="K966" t="str">
        <f ca="1">IF(H966+SIMULATION!$E$16&gt;NEUTRAL!I966,"W","L")</f>
        <v>L</v>
      </c>
      <c r="L966" t="str">
        <f ca="1">IF(I966+SIMULATION!$E$20&gt;NEUTRAL!H966,"W","L")</f>
        <v>W</v>
      </c>
      <c r="M966">
        <f t="shared" ca="1" si="31"/>
        <v>146</v>
      </c>
      <c r="N966" t="str">
        <f ca="1">IF((H966+I966)&gt;SIMULATION!$F$16,"Over","Under")</f>
        <v>Under</v>
      </c>
    </row>
    <row r="967" spans="8:14" x14ac:dyDescent="0.25">
      <c r="H967">
        <f ca="1">ROUND(NORMINV(RAND(),SIMULATION!$G$16,SIMULATION!$C$16),0)</f>
        <v>78</v>
      </c>
      <c r="I967">
        <f ca="1">ROUND(NORMINV(RAND(),SIMULATION!$G$20,SIMULATION!$C$20),0)</f>
        <v>59</v>
      </c>
      <c r="J967" t="str">
        <f t="shared" ca="1" si="30"/>
        <v>Away</v>
      </c>
      <c r="K967" t="str">
        <f ca="1">IF(H967+SIMULATION!$E$16&gt;NEUTRAL!I967,"W","L")</f>
        <v>W</v>
      </c>
      <c r="L967" t="str">
        <f ca="1">IF(I967+SIMULATION!$E$20&gt;NEUTRAL!H967,"W","L")</f>
        <v>L</v>
      </c>
      <c r="M967">
        <f t="shared" ca="1" si="31"/>
        <v>137</v>
      </c>
      <c r="N967" t="str">
        <f ca="1">IF((H967+I967)&gt;SIMULATION!$F$16,"Over","Under")</f>
        <v>Under</v>
      </c>
    </row>
    <row r="968" spans="8:14" x14ac:dyDescent="0.25">
      <c r="H968">
        <f ca="1">ROUND(NORMINV(RAND(),SIMULATION!$G$16,SIMULATION!$C$16),0)</f>
        <v>91</v>
      </c>
      <c r="I968">
        <f ca="1">ROUND(NORMINV(RAND(),SIMULATION!$G$20,SIMULATION!$C$20),0)</f>
        <v>60</v>
      </c>
      <c r="J968" t="str">
        <f t="shared" ca="1" si="30"/>
        <v>Away</v>
      </c>
      <c r="K968" t="str">
        <f ca="1">IF(H968+SIMULATION!$E$16&gt;NEUTRAL!I968,"W","L")</f>
        <v>W</v>
      </c>
      <c r="L968" t="str">
        <f ca="1">IF(I968+SIMULATION!$E$20&gt;NEUTRAL!H968,"W","L")</f>
        <v>L</v>
      </c>
      <c r="M968">
        <f t="shared" ca="1" si="31"/>
        <v>151</v>
      </c>
      <c r="N968" t="str">
        <f ca="1">IF((H968+I968)&gt;SIMULATION!$F$16,"Over","Under")</f>
        <v>Under</v>
      </c>
    </row>
    <row r="969" spans="8:14" x14ac:dyDescent="0.25">
      <c r="H969">
        <f ca="1">ROUND(NORMINV(RAND(),SIMULATION!$G$16,SIMULATION!$C$16),0)</f>
        <v>87</v>
      </c>
      <c r="I969">
        <f ca="1">ROUND(NORMINV(RAND(),SIMULATION!$G$20,SIMULATION!$C$20),0)</f>
        <v>67</v>
      </c>
      <c r="J969" t="str">
        <f t="shared" ca="1" si="30"/>
        <v>Away</v>
      </c>
      <c r="K969" t="str">
        <f ca="1">IF(H969+SIMULATION!$E$16&gt;NEUTRAL!I969,"W","L")</f>
        <v>W</v>
      </c>
      <c r="L969" t="str">
        <f ca="1">IF(I969+SIMULATION!$E$20&gt;NEUTRAL!H969,"W","L")</f>
        <v>L</v>
      </c>
      <c r="M969">
        <f t="shared" ca="1" si="31"/>
        <v>154</v>
      </c>
      <c r="N969" t="str">
        <f ca="1">IF((H969+I969)&gt;SIMULATION!$F$16,"Over","Under")</f>
        <v>Over</v>
      </c>
    </row>
    <row r="970" spans="8:14" x14ac:dyDescent="0.25">
      <c r="H970">
        <f ca="1">ROUND(NORMINV(RAND(),SIMULATION!$G$16,SIMULATION!$C$16),0)</f>
        <v>87</v>
      </c>
      <c r="I970">
        <f ca="1">ROUND(NORMINV(RAND(),SIMULATION!$G$20,SIMULATION!$C$20),0)</f>
        <v>84</v>
      </c>
      <c r="J970" t="str">
        <f t="shared" ca="1" si="30"/>
        <v>Away</v>
      </c>
      <c r="K970" t="str">
        <f ca="1">IF(H970+SIMULATION!$E$16&gt;NEUTRAL!I970,"W","L")</f>
        <v>W</v>
      </c>
      <c r="L970" t="str">
        <f ca="1">IF(I970+SIMULATION!$E$20&gt;NEUTRAL!H970,"W","L")</f>
        <v>L</v>
      </c>
      <c r="M970">
        <f t="shared" ca="1" si="31"/>
        <v>171</v>
      </c>
      <c r="N970" t="str">
        <f ca="1">IF((H970+I970)&gt;SIMULATION!$F$16,"Over","Under")</f>
        <v>Over</v>
      </c>
    </row>
    <row r="971" spans="8:14" x14ac:dyDescent="0.25">
      <c r="H971">
        <f ca="1">ROUND(NORMINV(RAND(),SIMULATION!$G$16,SIMULATION!$C$16),0)</f>
        <v>89</v>
      </c>
      <c r="I971">
        <f ca="1">ROUND(NORMINV(RAND(),SIMULATION!$G$20,SIMULATION!$C$20),0)</f>
        <v>81</v>
      </c>
      <c r="J971" t="str">
        <f t="shared" ca="1" si="30"/>
        <v>Away</v>
      </c>
      <c r="K971" t="str">
        <f ca="1">IF(H971+SIMULATION!$E$16&gt;NEUTRAL!I971,"W","L")</f>
        <v>W</v>
      </c>
      <c r="L971" t="str">
        <f ca="1">IF(I971+SIMULATION!$E$20&gt;NEUTRAL!H971,"W","L")</f>
        <v>L</v>
      </c>
      <c r="M971">
        <f t="shared" ca="1" si="31"/>
        <v>170</v>
      </c>
      <c r="N971" t="str">
        <f ca="1">IF((H971+I971)&gt;SIMULATION!$F$16,"Over","Under")</f>
        <v>Over</v>
      </c>
    </row>
    <row r="972" spans="8:14" x14ac:dyDescent="0.25">
      <c r="H972">
        <f ca="1">ROUND(NORMINV(RAND(),SIMULATION!$G$16,SIMULATION!$C$16),0)</f>
        <v>90</v>
      </c>
      <c r="I972">
        <f ca="1">ROUND(NORMINV(RAND(),SIMULATION!$G$20,SIMULATION!$C$20),0)</f>
        <v>51</v>
      </c>
      <c r="J972" t="str">
        <f t="shared" ca="1" si="30"/>
        <v>Away</v>
      </c>
      <c r="K972" t="str">
        <f ca="1">IF(H972+SIMULATION!$E$16&gt;NEUTRAL!I972,"W","L")</f>
        <v>W</v>
      </c>
      <c r="L972" t="str">
        <f ca="1">IF(I972+SIMULATION!$E$20&gt;NEUTRAL!H972,"W","L")</f>
        <v>L</v>
      </c>
      <c r="M972">
        <f t="shared" ca="1" si="31"/>
        <v>141</v>
      </c>
      <c r="N972" t="str">
        <f ca="1">IF((H972+I972)&gt;SIMULATION!$F$16,"Over","Under")</f>
        <v>Under</v>
      </c>
    </row>
    <row r="973" spans="8:14" x14ac:dyDescent="0.25">
      <c r="H973">
        <f ca="1">ROUND(NORMINV(RAND(),SIMULATION!$G$16,SIMULATION!$C$16),0)</f>
        <v>80</v>
      </c>
      <c r="I973">
        <f ca="1">ROUND(NORMINV(RAND(),SIMULATION!$G$20,SIMULATION!$C$20),0)</f>
        <v>73</v>
      </c>
      <c r="J973" t="str">
        <f t="shared" ca="1" si="30"/>
        <v>Away</v>
      </c>
      <c r="K973" t="str">
        <f ca="1">IF(H973+SIMULATION!$E$16&gt;NEUTRAL!I973,"W","L")</f>
        <v>W</v>
      </c>
      <c r="L973" t="str">
        <f ca="1">IF(I973+SIMULATION!$E$20&gt;NEUTRAL!H973,"W","L")</f>
        <v>L</v>
      </c>
      <c r="M973">
        <f t="shared" ca="1" si="31"/>
        <v>153</v>
      </c>
      <c r="N973" t="str">
        <f ca="1">IF((H973+I973)&gt;SIMULATION!$F$16,"Over","Under")</f>
        <v>Over</v>
      </c>
    </row>
    <row r="974" spans="8:14" x14ac:dyDescent="0.25">
      <c r="H974">
        <f ca="1">ROUND(NORMINV(RAND(),SIMULATION!$G$16,SIMULATION!$C$16),0)</f>
        <v>70</v>
      </c>
      <c r="I974">
        <f ca="1">ROUND(NORMINV(RAND(),SIMULATION!$G$20,SIMULATION!$C$20),0)</f>
        <v>70</v>
      </c>
      <c r="J974" t="str">
        <f t="shared" ca="1" si="30"/>
        <v>OT</v>
      </c>
      <c r="K974" t="str">
        <f ca="1">IF(H974+SIMULATION!$E$16&gt;NEUTRAL!I974,"W","L")</f>
        <v>W</v>
      </c>
      <c r="L974" t="str">
        <f ca="1">IF(I974+SIMULATION!$E$20&gt;NEUTRAL!H974,"W","L")</f>
        <v>L</v>
      </c>
      <c r="M974">
        <f t="shared" ca="1" si="31"/>
        <v>140</v>
      </c>
      <c r="N974" t="str">
        <f ca="1">IF((H974+I974)&gt;SIMULATION!$F$16,"Over","Under")</f>
        <v>Under</v>
      </c>
    </row>
    <row r="975" spans="8:14" x14ac:dyDescent="0.25">
      <c r="H975">
        <f ca="1">ROUND(NORMINV(RAND(),SIMULATION!$G$16,SIMULATION!$C$16),0)</f>
        <v>97</v>
      </c>
      <c r="I975">
        <f ca="1">ROUND(NORMINV(RAND(),SIMULATION!$G$20,SIMULATION!$C$20),0)</f>
        <v>76</v>
      </c>
      <c r="J975" t="str">
        <f t="shared" ca="1" si="30"/>
        <v>Away</v>
      </c>
      <c r="K975" t="str">
        <f ca="1">IF(H975+SIMULATION!$E$16&gt;NEUTRAL!I975,"W","L")</f>
        <v>W</v>
      </c>
      <c r="L975" t="str">
        <f ca="1">IF(I975+SIMULATION!$E$20&gt;NEUTRAL!H975,"W","L")</f>
        <v>L</v>
      </c>
      <c r="M975">
        <f t="shared" ca="1" si="31"/>
        <v>173</v>
      </c>
      <c r="N975" t="str">
        <f ca="1">IF((H975+I975)&gt;SIMULATION!$F$16,"Over","Under")</f>
        <v>Over</v>
      </c>
    </row>
    <row r="976" spans="8:14" x14ac:dyDescent="0.25">
      <c r="H976">
        <f ca="1">ROUND(NORMINV(RAND(),SIMULATION!$G$16,SIMULATION!$C$16),0)</f>
        <v>57</v>
      </c>
      <c r="I976">
        <f ca="1">ROUND(NORMINV(RAND(),SIMULATION!$G$20,SIMULATION!$C$20),0)</f>
        <v>77</v>
      </c>
      <c r="J976" t="str">
        <f t="shared" ca="1" si="30"/>
        <v>Home</v>
      </c>
      <c r="K976" t="str">
        <f ca="1">IF(H976+SIMULATION!$E$16&gt;NEUTRAL!I976,"W","L")</f>
        <v>L</v>
      </c>
      <c r="L976" t="str">
        <f ca="1">IF(I976+SIMULATION!$E$20&gt;NEUTRAL!H976,"W","L")</f>
        <v>W</v>
      </c>
      <c r="M976">
        <f t="shared" ca="1" si="31"/>
        <v>134</v>
      </c>
      <c r="N976" t="str">
        <f ca="1">IF((H976+I976)&gt;SIMULATION!$F$16,"Over","Under")</f>
        <v>Under</v>
      </c>
    </row>
    <row r="977" spans="8:14" x14ac:dyDescent="0.25">
      <c r="H977">
        <f ca="1">ROUND(NORMINV(RAND(),SIMULATION!$G$16,SIMULATION!$C$16),0)</f>
        <v>69</v>
      </c>
      <c r="I977">
        <f ca="1">ROUND(NORMINV(RAND(),SIMULATION!$G$20,SIMULATION!$C$20),0)</f>
        <v>94</v>
      </c>
      <c r="J977" t="str">
        <f t="shared" ca="1" si="30"/>
        <v>Home</v>
      </c>
      <c r="K977" t="str">
        <f ca="1">IF(H977+SIMULATION!$E$16&gt;NEUTRAL!I977,"W","L")</f>
        <v>L</v>
      </c>
      <c r="L977" t="str">
        <f ca="1">IF(I977+SIMULATION!$E$20&gt;NEUTRAL!H977,"W","L")</f>
        <v>W</v>
      </c>
      <c r="M977">
        <f t="shared" ca="1" si="31"/>
        <v>163</v>
      </c>
      <c r="N977" t="str">
        <f ca="1">IF((H977+I977)&gt;SIMULATION!$F$16,"Over","Under")</f>
        <v>Over</v>
      </c>
    </row>
    <row r="978" spans="8:14" x14ac:dyDescent="0.25">
      <c r="H978">
        <f ca="1">ROUND(NORMINV(RAND(),SIMULATION!$G$16,SIMULATION!$C$16),0)</f>
        <v>73</v>
      </c>
      <c r="I978">
        <f ca="1">ROUND(NORMINV(RAND(),SIMULATION!$G$20,SIMULATION!$C$20),0)</f>
        <v>71</v>
      </c>
      <c r="J978" t="str">
        <f t="shared" ca="1" si="30"/>
        <v>Away</v>
      </c>
      <c r="K978" t="str">
        <f ca="1">IF(H978+SIMULATION!$E$16&gt;NEUTRAL!I978,"W","L")</f>
        <v>W</v>
      </c>
      <c r="L978" t="str">
        <f ca="1">IF(I978+SIMULATION!$E$20&gt;NEUTRAL!H978,"W","L")</f>
        <v>L</v>
      </c>
      <c r="M978">
        <f t="shared" ca="1" si="31"/>
        <v>144</v>
      </c>
      <c r="N978" t="str">
        <f ca="1">IF((H978+I978)&gt;SIMULATION!$F$16,"Over","Under")</f>
        <v>Under</v>
      </c>
    </row>
    <row r="979" spans="8:14" x14ac:dyDescent="0.25">
      <c r="H979">
        <f ca="1">ROUND(NORMINV(RAND(),SIMULATION!$G$16,SIMULATION!$C$16),0)</f>
        <v>77</v>
      </c>
      <c r="I979">
        <f ca="1">ROUND(NORMINV(RAND(),SIMULATION!$G$20,SIMULATION!$C$20),0)</f>
        <v>77</v>
      </c>
      <c r="J979" t="str">
        <f t="shared" ca="1" si="30"/>
        <v>OT</v>
      </c>
      <c r="K979" t="str">
        <f ca="1">IF(H979+SIMULATION!$E$16&gt;NEUTRAL!I979,"W","L")</f>
        <v>W</v>
      </c>
      <c r="L979" t="str">
        <f ca="1">IF(I979+SIMULATION!$E$20&gt;NEUTRAL!H979,"W","L")</f>
        <v>L</v>
      </c>
      <c r="M979">
        <f t="shared" ca="1" si="31"/>
        <v>154</v>
      </c>
      <c r="N979" t="str">
        <f ca="1">IF((H979+I979)&gt;SIMULATION!$F$16,"Over","Under")</f>
        <v>Over</v>
      </c>
    </row>
    <row r="980" spans="8:14" x14ac:dyDescent="0.25">
      <c r="H980">
        <f ca="1">ROUND(NORMINV(RAND(),SIMULATION!$G$16,SIMULATION!$C$16),0)</f>
        <v>70</v>
      </c>
      <c r="I980">
        <f ca="1">ROUND(NORMINV(RAND(),SIMULATION!$G$20,SIMULATION!$C$20),0)</f>
        <v>85</v>
      </c>
      <c r="J980" t="str">
        <f t="shared" ca="1" si="30"/>
        <v>Home</v>
      </c>
      <c r="K980" t="str">
        <f ca="1">IF(H980+SIMULATION!$E$16&gt;NEUTRAL!I980,"W","L")</f>
        <v>L</v>
      </c>
      <c r="L980" t="str">
        <f ca="1">IF(I980+SIMULATION!$E$20&gt;NEUTRAL!H980,"W","L")</f>
        <v>W</v>
      </c>
      <c r="M980">
        <f t="shared" ca="1" si="31"/>
        <v>155</v>
      </c>
      <c r="N980" t="str">
        <f ca="1">IF((H980+I980)&gt;SIMULATION!$F$16,"Over","Under")</f>
        <v>Over</v>
      </c>
    </row>
    <row r="981" spans="8:14" x14ac:dyDescent="0.25">
      <c r="H981">
        <f ca="1">ROUND(NORMINV(RAND(),SIMULATION!$G$16,SIMULATION!$C$16),0)</f>
        <v>75</v>
      </c>
      <c r="I981">
        <f ca="1">ROUND(NORMINV(RAND(),SIMULATION!$G$20,SIMULATION!$C$20),0)</f>
        <v>84</v>
      </c>
      <c r="J981" t="str">
        <f t="shared" ca="1" si="30"/>
        <v>Home</v>
      </c>
      <c r="K981" t="str">
        <f ca="1">IF(H981+SIMULATION!$E$16&gt;NEUTRAL!I981,"W","L")</f>
        <v>L</v>
      </c>
      <c r="L981" t="str">
        <f ca="1">IF(I981+SIMULATION!$E$20&gt;NEUTRAL!H981,"W","L")</f>
        <v>W</v>
      </c>
      <c r="M981">
        <f t="shared" ca="1" si="31"/>
        <v>159</v>
      </c>
      <c r="N981" t="str">
        <f ca="1">IF((H981+I981)&gt;SIMULATION!$F$16,"Over","Under")</f>
        <v>Over</v>
      </c>
    </row>
    <row r="982" spans="8:14" x14ac:dyDescent="0.25">
      <c r="H982">
        <f ca="1">ROUND(NORMINV(RAND(),SIMULATION!$G$16,SIMULATION!$C$16),0)</f>
        <v>72</v>
      </c>
      <c r="I982">
        <f ca="1">ROUND(NORMINV(RAND(),SIMULATION!$G$20,SIMULATION!$C$20),0)</f>
        <v>75</v>
      </c>
      <c r="J982" t="str">
        <f t="shared" ca="1" si="30"/>
        <v>Home</v>
      </c>
      <c r="K982" t="str">
        <f ca="1">IF(H982+SIMULATION!$E$16&gt;NEUTRAL!I982,"W","L")</f>
        <v>W</v>
      </c>
      <c r="L982" t="str">
        <f ca="1">IF(I982+SIMULATION!$E$20&gt;NEUTRAL!H982,"W","L")</f>
        <v>L</v>
      </c>
      <c r="M982">
        <f t="shared" ca="1" si="31"/>
        <v>147</v>
      </c>
      <c r="N982" t="str">
        <f ca="1">IF((H982+I982)&gt;SIMULATION!$F$16,"Over","Under")</f>
        <v>Under</v>
      </c>
    </row>
    <row r="983" spans="8:14" x14ac:dyDescent="0.25">
      <c r="H983">
        <f ca="1">ROUND(NORMINV(RAND(),SIMULATION!$G$16,SIMULATION!$C$16),0)</f>
        <v>62</v>
      </c>
      <c r="I983">
        <f ca="1">ROUND(NORMINV(RAND(),SIMULATION!$G$20,SIMULATION!$C$20),0)</f>
        <v>63</v>
      </c>
      <c r="J983" t="str">
        <f t="shared" ca="1" si="30"/>
        <v>Home</v>
      </c>
      <c r="K983" t="str">
        <f ca="1">IF(H983+SIMULATION!$E$16&gt;NEUTRAL!I983,"W","L")</f>
        <v>W</v>
      </c>
      <c r="L983" t="str">
        <f ca="1">IF(I983+SIMULATION!$E$20&gt;NEUTRAL!H983,"W","L")</f>
        <v>L</v>
      </c>
      <c r="M983">
        <f t="shared" ca="1" si="31"/>
        <v>125</v>
      </c>
      <c r="N983" t="str">
        <f ca="1">IF((H983+I983)&gt;SIMULATION!$F$16,"Over","Under")</f>
        <v>Under</v>
      </c>
    </row>
    <row r="984" spans="8:14" x14ac:dyDescent="0.25">
      <c r="H984">
        <f ca="1">ROUND(NORMINV(RAND(),SIMULATION!$G$16,SIMULATION!$C$16),0)</f>
        <v>64</v>
      </c>
      <c r="I984">
        <f ca="1">ROUND(NORMINV(RAND(),SIMULATION!$G$20,SIMULATION!$C$20),0)</f>
        <v>77</v>
      </c>
      <c r="J984" t="str">
        <f t="shared" ca="1" si="30"/>
        <v>Home</v>
      </c>
      <c r="K984" t="str">
        <f ca="1">IF(H984+SIMULATION!$E$16&gt;NEUTRAL!I984,"W","L")</f>
        <v>L</v>
      </c>
      <c r="L984" t="str">
        <f ca="1">IF(I984+SIMULATION!$E$20&gt;NEUTRAL!H984,"W","L")</f>
        <v>W</v>
      </c>
      <c r="M984">
        <f t="shared" ca="1" si="31"/>
        <v>141</v>
      </c>
      <c r="N984" t="str">
        <f ca="1">IF((H984+I984)&gt;SIMULATION!$F$16,"Over","Under")</f>
        <v>Under</v>
      </c>
    </row>
    <row r="985" spans="8:14" x14ac:dyDescent="0.25">
      <c r="H985">
        <f ca="1">ROUND(NORMINV(RAND(),SIMULATION!$G$16,SIMULATION!$C$16),0)</f>
        <v>70</v>
      </c>
      <c r="I985">
        <f ca="1">ROUND(NORMINV(RAND(),SIMULATION!$G$20,SIMULATION!$C$20),0)</f>
        <v>88</v>
      </c>
      <c r="J985" t="str">
        <f t="shared" ca="1" si="30"/>
        <v>Home</v>
      </c>
      <c r="K985" t="str">
        <f ca="1">IF(H985+SIMULATION!$E$16&gt;NEUTRAL!I985,"W","L")</f>
        <v>L</v>
      </c>
      <c r="L985" t="str">
        <f ca="1">IF(I985+SIMULATION!$E$20&gt;NEUTRAL!H985,"W","L")</f>
        <v>W</v>
      </c>
      <c r="M985">
        <f t="shared" ca="1" si="31"/>
        <v>158</v>
      </c>
      <c r="N985" t="str">
        <f ca="1">IF((H985+I985)&gt;SIMULATION!$F$16,"Over","Under")</f>
        <v>Over</v>
      </c>
    </row>
    <row r="986" spans="8:14" x14ac:dyDescent="0.25">
      <c r="H986">
        <f ca="1">ROUND(NORMINV(RAND(),SIMULATION!$G$16,SIMULATION!$C$16),0)</f>
        <v>86</v>
      </c>
      <c r="I986">
        <f ca="1">ROUND(NORMINV(RAND(),SIMULATION!$G$20,SIMULATION!$C$20),0)</f>
        <v>48</v>
      </c>
      <c r="J986" t="str">
        <f t="shared" ca="1" si="30"/>
        <v>Away</v>
      </c>
      <c r="K986" t="str">
        <f ca="1">IF(H986+SIMULATION!$E$16&gt;NEUTRAL!I986,"W","L")</f>
        <v>W</v>
      </c>
      <c r="L986" t="str">
        <f ca="1">IF(I986+SIMULATION!$E$20&gt;NEUTRAL!H986,"W","L")</f>
        <v>L</v>
      </c>
      <c r="M986">
        <f t="shared" ca="1" si="31"/>
        <v>134</v>
      </c>
      <c r="N986" t="str">
        <f ca="1">IF((H986+I986)&gt;SIMULATION!$F$16,"Over","Under")</f>
        <v>Under</v>
      </c>
    </row>
    <row r="987" spans="8:14" x14ac:dyDescent="0.25">
      <c r="H987">
        <f ca="1">ROUND(NORMINV(RAND(),SIMULATION!$G$16,SIMULATION!$C$16),0)</f>
        <v>92</v>
      </c>
      <c r="I987">
        <f ca="1">ROUND(NORMINV(RAND(),SIMULATION!$G$20,SIMULATION!$C$20),0)</f>
        <v>64</v>
      </c>
      <c r="J987" t="str">
        <f t="shared" ref="J987:J1050" ca="1" si="32">IF(H987=I987,"OT",IF(H987&gt;I987,"Away","Home"))</f>
        <v>Away</v>
      </c>
      <c r="K987" t="str">
        <f ca="1">IF(H987+SIMULATION!$E$16&gt;NEUTRAL!I987,"W","L")</f>
        <v>W</v>
      </c>
      <c r="L987" t="str">
        <f ca="1">IF(I987+SIMULATION!$E$20&gt;NEUTRAL!H987,"W","L")</f>
        <v>L</v>
      </c>
      <c r="M987">
        <f t="shared" ref="M987:M1050" ca="1" si="33">H987+I987</f>
        <v>156</v>
      </c>
      <c r="N987" t="str">
        <f ca="1">IF((H987+I987)&gt;SIMULATION!$F$16,"Over","Under")</f>
        <v>Over</v>
      </c>
    </row>
    <row r="988" spans="8:14" x14ac:dyDescent="0.25">
      <c r="H988">
        <f ca="1">ROUND(NORMINV(RAND(),SIMULATION!$G$16,SIMULATION!$C$16),0)</f>
        <v>79</v>
      </c>
      <c r="I988">
        <f ca="1">ROUND(NORMINV(RAND(),SIMULATION!$G$20,SIMULATION!$C$20),0)</f>
        <v>77</v>
      </c>
      <c r="J988" t="str">
        <f t="shared" ca="1" si="32"/>
        <v>Away</v>
      </c>
      <c r="K988" t="str">
        <f ca="1">IF(H988+SIMULATION!$E$16&gt;NEUTRAL!I988,"W","L")</f>
        <v>W</v>
      </c>
      <c r="L988" t="str">
        <f ca="1">IF(I988+SIMULATION!$E$20&gt;NEUTRAL!H988,"W","L")</f>
        <v>L</v>
      </c>
      <c r="M988">
        <f t="shared" ca="1" si="33"/>
        <v>156</v>
      </c>
      <c r="N988" t="str">
        <f ca="1">IF((H988+I988)&gt;SIMULATION!$F$16,"Over","Under")</f>
        <v>Over</v>
      </c>
    </row>
    <row r="989" spans="8:14" x14ac:dyDescent="0.25">
      <c r="H989">
        <f ca="1">ROUND(NORMINV(RAND(),SIMULATION!$G$16,SIMULATION!$C$16),0)</f>
        <v>67</v>
      </c>
      <c r="I989">
        <f ca="1">ROUND(NORMINV(RAND(),SIMULATION!$G$20,SIMULATION!$C$20),0)</f>
        <v>100</v>
      </c>
      <c r="J989" t="str">
        <f t="shared" ca="1" si="32"/>
        <v>Home</v>
      </c>
      <c r="K989" t="str">
        <f ca="1">IF(H989+SIMULATION!$E$16&gt;NEUTRAL!I989,"W","L")</f>
        <v>L</v>
      </c>
      <c r="L989" t="str">
        <f ca="1">IF(I989+SIMULATION!$E$20&gt;NEUTRAL!H989,"W","L")</f>
        <v>W</v>
      </c>
      <c r="M989">
        <f t="shared" ca="1" si="33"/>
        <v>167</v>
      </c>
      <c r="N989" t="str">
        <f ca="1">IF((H989+I989)&gt;SIMULATION!$F$16,"Over","Under")</f>
        <v>Over</v>
      </c>
    </row>
    <row r="990" spans="8:14" x14ac:dyDescent="0.25">
      <c r="H990">
        <f ca="1">ROUND(NORMINV(RAND(),SIMULATION!$G$16,SIMULATION!$C$16),0)</f>
        <v>68</v>
      </c>
      <c r="I990">
        <f ca="1">ROUND(NORMINV(RAND(),SIMULATION!$G$20,SIMULATION!$C$20),0)</f>
        <v>68</v>
      </c>
      <c r="J990" t="str">
        <f t="shared" ca="1" si="32"/>
        <v>OT</v>
      </c>
      <c r="K990" t="str">
        <f ca="1">IF(H990+SIMULATION!$E$16&gt;NEUTRAL!I990,"W","L")</f>
        <v>W</v>
      </c>
      <c r="L990" t="str">
        <f ca="1">IF(I990+SIMULATION!$E$20&gt;NEUTRAL!H990,"W","L")</f>
        <v>L</v>
      </c>
      <c r="M990">
        <f t="shared" ca="1" si="33"/>
        <v>136</v>
      </c>
      <c r="N990" t="str">
        <f ca="1">IF((H990+I990)&gt;SIMULATION!$F$16,"Over","Under")</f>
        <v>Under</v>
      </c>
    </row>
    <row r="991" spans="8:14" x14ac:dyDescent="0.25">
      <c r="H991">
        <f ca="1">ROUND(NORMINV(RAND(),SIMULATION!$G$16,SIMULATION!$C$16),0)</f>
        <v>61</v>
      </c>
      <c r="I991">
        <f ca="1">ROUND(NORMINV(RAND(),SIMULATION!$G$20,SIMULATION!$C$20),0)</f>
        <v>84</v>
      </c>
      <c r="J991" t="str">
        <f t="shared" ca="1" si="32"/>
        <v>Home</v>
      </c>
      <c r="K991" t="str">
        <f ca="1">IF(H991+SIMULATION!$E$16&gt;NEUTRAL!I991,"W","L")</f>
        <v>L</v>
      </c>
      <c r="L991" t="str">
        <f ca="1">IF(I991+SIMULATION!$E$20&gt;NEUTRAL!H991,"W","L")</f>
        <v>W</v>
      </c>
      <c r="M991">
        <f t="shared" ca="1" si="33"/>
        <v>145</v>
      </c>
      <c r="N991" t="str">
        <f ca="1">IF((H991+I991)&gt;SIMULATION!$F$16,"Over","Under")</f>
        <v>Under</v>
      </c>
    </row>
    <row r="992" spans="8:14" x14ac:dyDescent="0.25">
      <c r="H992">
        <f ca="1">ROUND(NORMINV(RAND(),SIMULATION!$G$16,SIMULATION!$C$16),0)</f>
        <v>49</v>
      </c>
      <c r="I992">
        <f ca="1">ROUND(NORMINV(RAND(),SIMULATION!$G$20,SIMULATION!$C$20),0)</f>
        <v>79</v>
      </c>
      <c r="J992" t="str">
        <f t="shared" ca="1" si="32"/>
        <v>Home</v>
      </c>
      <c r="K992" t="str">
        <f ca="1">IF(H992+SIMULATION!$E$16&gt;NEUTRAL!I992,"W","L")</f>
        <v>L</v>
      </c>
      <c r="L992" t="str">
        <f ca="1">IF(I992+SIMULATION!$E$20&gt;NEUTRAL!H992,"W","L")</f>
        <v>W</v>
      </c>
      <c r="M992">
        <f t="shared" ca="1" si="33"/>
        <v>128</v>
      </c>
      <c r="N992" t="str">
        <f ca="1">IF((H992+I992)&gt;SIMULATION!$F$16,"Over","Under")</f>
        <v>Under</v>
      </c>
    </row>
    <row r="993" spans="8:14" x14ac:dyDescent="0.25">
      <c r="H993">
        <f ca="1">ROUND(NORMINV(RAND(),SIMULATION!$G$16,SIMULATION!$C$16),0)</f>
        <v>65</v>
      </c>
      <c r="I993">
        <f ca="1">ROUND(NORMINV(RAND(),SIMULATION!$G$20,SIMULATION!$C$20),0)</f>
        <v>73</v>
      </c>
      <c r="J993" t="str">
        <f t="shared" ca="1" si="32"/>
        <v>Home</v>
      </c>
      <c r="K993" t="str">
        <f ca="1">IF(H993+SIMULATION!$E$16&gt;NEUTRAL!I993,"W","L")</f>
        <v>L</v>
      </c>
      <c r="L993" t="str">
        <f ca="1">IF(I993+SIMULATION!$E$20&gt;NEUTRAL!H993,"W","L")</f>
        <v>W</v>
      </c>
      <c r="M993">
        <f t="shared" ca="1" si="33"/>
        <v>138</v>
      </c>
      <c r="N993" t="str">
        <f ca="1">IF((H993+I993)&gt;SIMULATION!$F$16,"Over","Under")</f>
        <v>Under</v>
      </c>
    </row>
    <row r="994" spans="8:14" x14ac:dyDescent="0.25">
      <c r="H994">
        <f ca="1">ROUND(NORMINV(RAND(),SIMULATION!$G$16,SIMULATION!$C$16),0)</f>
        <v>100</v>
      </c>
      <c r="I994">
        <f ca="1">ROUND(NORMINV(RAND(),SIMULATION!$G$20,SIMULATION!$C$20),0)</f>
        <v>77</v>
      </c>
      <c r="J994" t="str">
        <f t="shared" ca="1" si="32"/>
        <v>Away</v>
      </c>
      <c r="K994" t="str">
        <f ca="1">IF(H994+SIMULATION!$E$16&gt;NEUTRAL!I994,"W","L")</f>
        <v>W</v>
      </c>
      <c r="L994" t="str">
        <f ca="1">IF(I994+SIMULATION!$E$20&gt;NEUTRAL!H994,"W","L")</f>
        <v>L</v>
      </c>
      <c r="M994">
        <f t="shared" ca="1" si="33"/>
        <v>177</v>
      </c>
      <c r="N994" t="str">
        <f ca="1">IF((H994+I994)&gt;SIMULATION!$F$16,"Over","Under")</f>
        <v>Over</v>
      </c>
    </row>
    <row r="995" spans="8:14" x14ac:dyDescent="0.25">
      <c r="H995">
        <f ca="1">ROUND(NORMINV(RAND(),SIMULATION!$G$16,SIMULATION!$C$16),0)</f>
        <v>71</v>
      </c>
      <c r="I995">
        <f ca="1">ROUND(NORMINV(RAND(),SIMULATION!$G$20,SIMULATION!$C$20),0)</f>
        <v>85</v>
      </c>
      <c r="J995" t="str">
        <f t="shared" ca="1" si="32"/>
        <v>Home</v>
      </c>
      <c r="K995" t="str">
        <f ca="1">IF(H995+SIMULATION!$E$16&gt;NEUTRAL!I995,"W","L")</f>
        <v>L</v>
      </c>
      <c r="L995" t="str">
        <f ca="1">IF(I995+SIMULATION!$E$20&gt;NEUTRAL!H995,"W","L")</f>
        <v>W</v>
      </c>
      <c r="M995">
        <f t="shared" ca="1" si="33"/>
        <v>156</v>
      </c>
      <c r="N995" t="str">
        <f ca="1">IF((H995+I995)&gt;SIMULATION!$F$16,"Over","Under")</f>
        <v>Over</v>
      </c>
    </row>
    <row r="996" spans="8:14" x14ac:dyDescent="0.25">
      <c r="H996">
        <f ca="1">ROUND(NORMINV(RAND(),SIMULATION!$G$16,SIMULATION!$C$16),0)</f>
        <v>58</v>
      </c>
      <c r="I996">
        <f ca="1">ROUND(NORMINV(RAND(),SIMULATION!$G$20,SIMULATION!$C$20),0)</f>
        <v>81</v>
      </c>
      <c r="J996" t="str">
        <f t="shared" ca="1" si="32"/>
        <v>Home</v>
      </c>
      <c r="K996" t="str">
        <f ca="1">IF(H996+SIMULATION!$E$16&gt;NEUTRAL!I996,"W","L")</f>
        <v>L</v>
      </c>
      <c r="L996" t="str">
        <f ca="1">IF(I996+SIMULATION!$E$20&gt;NEUTRAL!H996,"W","L")</f>
        <v>W</v>
      </c>
      <c r="M996">
        <f t="shared" ca="1" si="33"/>
        <v>139</v>
      </c>
      <c r="N996" t="str">
        <f ca="1">IF((H996+I996)&gt;SIMULATION!$F$16,"Over","Under")</f>
        <v>Under</v>
      </c>
    </row>
    <row r="997" spans="8:14" x14ac:dyDescent="0.25">
      <c r="H997">
        <f ca="1">ROUND(NORMINV(RAND(),SIMULATION!$G$16,SIMULATION!$C$16),0)</f>
        <v>77</v>
      </c>
      <c r="I997">
        <f ca="1">ROUND(NORMINV(RAND(),SIMULATION!$G$20,SIMULATION!$C$20),0)</f>
        <v>83</v>
      </c>
      <c r="J997" t="str">
        <f t="shared" ca="1" si="32"/>
        <v>Home</v>
      </c>
      <c r="K997" t="str">
        <f ca="1">IF(H997+SIMULATION!$E$16&gt;NEUTRAL!I997,"W","L")</f>
        <v>L</v>
      </c>
      <c r="L997" t="str">
        <f ca="1">IF(I997+SIMULATION!$E$20&gt;NEUTRAL!H997,"W","L")</f>
        <v>W</v>
      </c>
      <c r="M997">
        <f t="shared" ca="1" si="33"/>
        <v>160</v>
      </c>
      <c r="N997" t="str">
        <f ca="1">IF((H997+I997)&gt;SIMULATION!$F$16,"Over","Under")</f>
        <v>Over</v>
      </c>
    </row>
    <row r="998" spans="8:14" x14ac:dyDescent="0.25">
      <c r="H998">
        <f ca="1">ROUND(NORMINV(RAND(),SIMULATION!$G$16,SIMULATION!$C$16),0)</f>
        <v>72</v>
      </c>
      <c r="I998">
        <f ca="1">ROUND(NORMINV(RAND(),SIMULATION!$G$20,SIMULATION!$C$20),0)</f>
        <v>85</v>
      </c>
      <c r="J998" t="str">
        <f t="shared" ca="1" si="32"/>
        <v>Home</v>
      </c>
      <c r="K998" t="str">
        <f ca="1">IF(H998+SIMULATION!$E$16&gt;NEUTRAL!I998,"W","L")</f>
        <v>L</v>
      </c>
      <c r="L998" t="str">
        <f ca="1">IF(I998+SIMULATION!$E$20&gt;NEUTRAL!H998,"W","L")</f>
        <v>W</v>
      </c>
      <c r="M998">
        <f t="shared" ca="1" si="33"/>
        <v>157</v>
      </c>
      <c r="N998" t="str">
        <f ca="1">IF((H998+I998)&gt;SIMULATION!$F$16,"Over","Under")</f>
        <v>Over</v>
      </c>
    </row>
    <row r="999" spans="8:14" x14ac:dyDescent="0.25">
      <c r="H999">
        <f ca="1">ROUND(NORMINV(RAND(),SIMULATION!$G$16,SIMULATION!$C$16),0)</f>
        <v>70</v>
      </c>
      <c r="I999">
        <f ca="1">ROUND(NORMINV(RAND(),SIMULATION!$G$20,SIMULATION!$C$20),0)</f>
        <v>66</v>
      </c>
      <c r="J999" t="str">
        <f t="shared" ca="1" si="32"/>
        <v>Away</v>
      </c>
      <c r="K999" t="str">
        <f ca="1">IF(H999+SIMULATION!$E$16&gt;NEUTRAL!I999,"W","L")</f>
        <v>W</v>
      </c>
      <c r="L999" t="str">
        <f ca="1">IF(I999+SIMULATION!$E$20&gt;NEUTRAL!H999,"W","L")</f>
        <v>L</v>
      </c>
      <c r="M999">
        <f t="shared" ca="1" si="33"/>
        <v>136</v>
      </c>
      <c r="N999" t="str">
        <f ca="1">IF((H999+I999)&gt;SIMULATION!$F$16,"Over","Under")</f>
        <v>Under</v>
      </c>
    </row>
    <row r="1000" spans="8:14" x14ac:dyDescent="0.25">
      <c r="H1000">
        <f ca="1">ROUND(NORMINV(RAND(),SIMULATION!$G$16,SIMULATION!$C$16),0)</f>
        <v>69</v>
      </c>
      <c r="I1000">
        <f ca="1">ROUND(NORMINV(RAND(),SIMULATION!$G$20,SIMULATION!$C$20),0)</f>
        <v>85</v>
      </c>
      <c r="J1000" t="str">
        <f t="shared" ca="1" si="32"/>
        <v>Home</v>
      </c>
      <c r="K1000" t="str">
        <f ca="1">IF(H1000+SIMULATION!$E$16&gt;NEUTRAL!I1000,"W","L")</f>
        <v>L</v>
      </c>
      <c r="L1000" t="str">
        <f ca="1">IF(I1000+SIMULATION!$E$20&gt;NEUTRAL!H1000,"W","L")</f>
        <v>W</v>
      </c>
      <c r="M1000">
        <f t="shared" ca="1" si="33"/>
        <v>154</v>
      </c>
      <c r="N1000" t="str">
        <f ca="1">IF((H1000+I1000)&gt;SIMULATION!$F$16,"Over","Under")</f>
        <v>Over</v>
      </c>
    </row>
    <row r="1001" spans="8:14" x14ac:dyDescent="0.25">
      <c r="H1001">
        <f ca="1">ROUND(NORMINV(RAND(),SIMULATION!$G$16,SIMULATION!$C$16),0)</f>
        <v>78</v>
      </c>
      <c r="I1001">
        <f ca="1">ROUND(NORMINV(RAND(),SIMULATION!$G$20,SIMULATION!$C$20),0)</f>
        <v>82</v>
      </c>
      <c r="J1001" t="str">
        <f t="shared" ca="1" si="32"/>
        <v>Home</v>
      </c>
      <c r="K1001" t="str">
        <f ca="1">IF(H1001+SIMULATION!$E$16&gt;NEUTRAL!I1001,"W","L")</f>
        <v>W</v>
      </c>
      <c r="L1001" t="str">
        <f ca="1">IF(I1001+SIMULATION!$E$20&gt;NEUTRAL!H1001,"W","L")</f>
        <v>L</v>
      </c>
      <c r="M1001">
        <f t="shared" ca="1" si="33"/>
        <v>160</v>
      </c>
      <c r="N1001" t="str">
        <f ca="1">IF((H1001+I1001)&gt;SIMULATION!$F$16,"Over","Under")</f>
        <v>Over</v>
      </c>
    </row>
    <row r="1002" spans="8:14" x14ac:dyDescent="0.25">
      <c r="H1002">
        <f ca="1">ROUND(NORMINV(RAND(),SIMULATION!$G$16,SIMULATION!$C$16),0)</f>
        <v>65</v>
      </c>
      <c r="I1002">
        <f ca="1">ROUND(NORMINV(RAND(),SIMULATION!$G$20,SIMULATION!$C$20),0)</f>
        <v>82</v>
      </c>
      <c r="J1002" t="str">
        <f t="shared" ca="1" si="32"/>
        <v>Home</v>
      </c>
      <c r="K1002" t="str">
        <f ca="1">IF(H1002+SIMULATION!$E$16&gt;NEUTRAL!I1002,"W","L")</f>
        <v>L</v>
      </c>
      <c r="L1002" t="str">
        <f ca="1">IF(I1002+SIMULATION!$E$20&gt;NEUTRAL!H1002,"W","L")</f>
        <v>W</v>
      </c>
      <c r="M1002">
        <f t="shared" ca="1" si="33"/>
        <v>147</v>
      </c>
      <c r="N1002" t="str">
        <f ca="1">IF((H1002+I1002)&gt;SIMULATION!$F$16,"Over","Under")</f>
        <v>Under</v>
      </c>
    </row>
    <row r="1003" spans="8:14" x14ac:dyDescent="0.25">
      <c r="H1003">
        <f ca="1">ROUND(NORMINV(RAND(),SIMULATION!$G$16,SIMULATION!$C$16),0)</f>
        <v>80</v>
      </c>
      <c r="I1003">
        <f ca="1">ROUND(NORMINV(RAND(),SIMULATION!$G$20,SIMULATION!$C$20),0)</f>
        <v>67</v>
      </c>
      <c r="J1003" t="str">
        <f t="shared" ca="1" si="32"/>
        <v>Away</v>
      </c>
      <c r="K1003" t="str">
        <f ca="1">IF(H1003+SIMULATION!$E$16&gt;NEUTRAL!I1003,"W","L")</f>
        <v>W</v>
      </c>
      <c r="L1003" t="str">
        <f ca="1">IF(I1003+SIMULATION!$E$20&gt;NEUTRAL!H1003,"W","L")</f>
        <v>L</v>
      </c>
      <c r="M1003">
        <f t="shared" ca="1" si="33"/>
        <v>147</v>
      </c>
      <c r="N1003" t="str">
        <f ca="1">IF((H1003+I1003)&gt;SIMULATION!$F$16,"Over","Under")</f>
        <v>Under</v>
      </c>
    </row>
    <row r="1004" spans="8:14" x14ac:dyDescent="0.25">
      <c r="H1004">
        <f ca="1">ROUND(NORMINV(RAND(),SIMULATION!$G$16,SIMULATION!$C$16),0)</f>
        <v>65</v>
      </c>
      <c r="I1004">
        <f ca="1">ROUND(NORMINV(RAND(),SIMULATION!$G$20,SIMULATION!$C$20),0)</f>
        <v>79</v>
      </c>
      <c r="J1004" t="str">
        <f t="shared" ca="1" si="32"/>
        <v>Home</v>
      </c>
      <c r="K1004" t="str">
        <f ca="1">IF(H1004+SIMULATION!$E$16&gt;NEUTRAL!I1004,"W","L")</f>
        <v>L</v>
      </c>
      <c r="L1004" t="str">
        <f ca="1">IF(I1004+SIMULATION!$E$20&gt;NEUTRAL!H1004,"W","L")</f>
        <v>W</v>
      </c>
      <c r="M1004">
        <f t="shared" ca="1" si="33"/>
        <v>144</v>
      </c>
      <c r="N1004" t="str">
        <f ca="1">IF((H1004+I1004)&gt;SIMULATION!$F$16,"Over","Under")</f>
        <v>Under</v>
      </c>
    </row>
    <row r="1005" spans="8:14" x14ac:dyDescent="0.25">
      <c r="H1005">
        <f ca="1">ROUND(NORMINV(RAND(),SIMULATION!$G$16,SIMULATION!$C$16),0)</f>
        <v>86</v>
      </c>
      <c r="I1005">
        <f ca="1">ROUND(NORMINV(RAND(),SIMULATION!$G$20,SIMULATION!$C$20),0)</f>
        <v>70</v>
      </c>
      <c r="J1005" t="str">
        <f t="shared" ca="1" si="32"/>
        <v>Away</v>
      </c>
      <c r="K1005" t="str">
        <f ca="1">IF(H1005+SIMULATION!$E$16&gt;NEUTRAL!I1005,"W","L")</f>
        <v>W</v>
      </c>
      <c r="L1005" t="str">
        <f ca="1">IF(I1005+SIMULATION!$E$20&gt;NEUTRAL!H1005,"W","L")</f>
        <v>L</v>
      </c>
      <c r="M1005">
        <f t="shared" ca="1" si="33"/>
        <v>156</v>
      </c>
      <c r="N1005" t="str">
        <f ca="1">IF((H1005+I1005)&gt;SIMULATION!$F$16,"Over","Under")</f>
        <v>Over</v>
      </c>
    </row>
    <row r="1006" spans="8:14" x14ac:dyDescent="0.25">
      <c r="H1006">
        <f ca="1">ROUND(NORMINV(RAND(),SIMULATION!$G$16,SIMULATION!$C$16),0)</f>
        <v>67</v>
      </c>
      <c r="I1006">
        <f ca="1">ROUND(NORMINV(RAND(),SIMULATION!$G$20,SIMULATION!$C$20),0)</f>
        <v>47</v>
      </c>
      <c r="J1006" t="str">
        <f t="shared" ca="1" si="32"/>
        <v>Away</v>
      </c>
      <c r="K1006" t="str">
        <f ca="1">IF(H1006+SIMULATION!$E$16&gt;NEUTRAL!I1006,"W","L")</f>
        <v>W</v>
      </c>
      <c r="L1006" t="str">
        <f ca="1">IF(I1006+SIMULATION!$E$20&gt;NEUTRAL!H1006,"W","L")</f>
        <v>L</v>
      </c>
      <c r="M1006">
        <f t="shared" ca="1" si="33"/>
        <v>114</v>
      </c>
      <c r="N1006" t="str">
        <f ca="1">IF((H1006+I1006)&gt;SIMULATION!$F$16,"Over","Under")</f>
        <v>Under</v>
      </c>
    </row>
    <row r="1007" spans="8:14" x14ac:dyDescent="0.25">
      <c r="H1007">
        <f ca="1">ROUND(NORMINV(RAND(),SIMULATION!$G$16,SIMULATION!$C$16),0)</f>
        <v>64</v>
      </c>
      <c r="I1007">
        <f ca="1">ROUND(NORMINV(RAND(),SIMULATION!$G$20,SIMULATION!$C$20),0)</f>
        <v>76</v>
      </c>
      <c r="J1007" t="str">
        <f t="shared" ca="1" si="32"/>
        <v>Home</v>
      </c>
      <c r="K1007" t="str">
        <f ca="1">IF(H1007+SIMULATION!$E$16&gt;NEUTRAL!I1007,"W","L")</f>
        <v>L</v>
      </c>
      <c r="L1007" t="str">
        <f ca="1">IF(I1007+SIMULATION!$E$20&gt;NEUTRAL!H1007,"W","L")</f>
        <v>W</v>
      </c>
      <c r="M1007">
        <f t="shared" ca="1" si="33"/>
        <v>140</v>
      </c>
      <c r="N1007" t="str">
        <f ca="1">IF((H1007+I1007)&gt;SIMULATION!$F$16,"Over","Under")</f>
        <v>Under</v>
      </c>
    </row>
    <row r="1008" spans="8:14" x14ac:dyDescent="0.25">
      <c r="H1008">
        <f ca="1">ROUND(NORMINV(RAND(),SIMULATION!$G$16,SIMULATION!$C$16),0)</f>
        <v>63</v>
      </c>
      <c r="I1008">
        <f ca="1">ROUND(NORMINV(RAND(),SIMULATION!$G$20,SIMULATION!$C$20),0)</f>
        <v>68</v>
      </c>
      <c r="J1008" t="str">
        <f t="shared" ca="1" si="32"/>
        <v>Home</v>
      </c>
      <c r="K1008" t="str">
        <f ca="1">IF(H1008+SIMULATION!$E$16&gt;NEUTRAL!I1008,"W","L")</f>
        <v>L</v>
      </c>
      <c r="L1008" t="str">
        <f ca="1">IF(I1008+SIMULATION!$E$20&gt;NEUTRAL!H1008,"W","L")</f>
        <v>W</v>
      </c>
      <c r="M1008">
        <f t="shared" ca="1" si="33"/>
        <v>131</v>
      </c>
      <c r="N1008" t="str">
        <f ca="1">IF((H1008+I1008)&gt;SIMULATION!$F$16,"Over","Under")</f>
        <v>Under</v>
      </c>
    </row>
    <row r="1009" spans="8:14" x14ac:dyDescent="0.25">
      <c r="H1009">
        <f ca="1">ROUND(NORMINV(RAND(),SIMULATION!$G$16,SIMULATION!$C$16),0)</f>
        <v>64</v>
      </c>
      <c r="I1009">
        <f ca="1">ROUND(NORMINV(RAND(),SIMULATION!$G$20,SIMULATION!$C$20),0)</f>
        <v>67</v>
      </c>
      <c r="J1009" t="str">
        <f t="shared" ca="1" si="32"/>
        <v>Home</v>
      </c>
      <c r="K1009" t="str">
        <f ca="1">IF(H1009+SIMULATION!$E$16&gt;NEUTRAL!I1009,"W","L")</f>
        <v>W</v>
      </c>
      <c r="L1009" t="str">
        <f ca="1">IF(I1009+SIMULATION!$E$20&gt;NEUTRAL!H1009,"W","L")</f>
        <v>L</v>
      </c>
      <c r="M1009">
        <f t="shared" ca="1" si="33"/>
        <v>131</v>
      </c>
      <c r="N1009" t="str">
        <f ca="1">IF((H1009+I1009)&gt;SIMULATION!$F$16,"Over","Under")</f>
        <v>Under</v>
      </c>
    </row>
    <row r="1010" spans="8:14" x14ac:dyDescent="0.25">
      <c r="H1010">
        <f ca="1">ROUND(NORMINV(RAND(),SIMULATION!$G$16,SIMULATION!$C$16),0)</f>
        <v>81</v>
      </c>
      <c r="I1010">
        <f ca="1">ROUND(NORMINV(RAND(),SIMULATION!$G$20,SIMULATION!$C$20),0)</f>
        <v>75</v>
      </c>
      <c r="J1010" t="str">
        <f t="shared" ca="1" si="32"/>
        <v>Away</v>
      </c>
      <c r="K1010" t="str">
        <f ca="1">IF(H1010+SIMULATION!$E$16&gt;NEUTRAL!I1010,"W","L")</f>
        <v>W</v>
      </c>
      <c r="L1010" t="str">
        <f ca="1">IF(I1010+SIMULATION!$E$20&gt;NEUTRAL!H1010,"W","L")</f>
        <v>L</v>
      </c>
      <c r="M1010">
        <f t="shared" ca="1" si="33"/>
        <v>156</v>
      </c>
      <c r="N1010" t="str">
        <f ca="1">IF((H1010+I1010)&gt;SIMULATION!$F$16,"Over","Under")</f>
        <v>Over</v>
      </c>
    </row>
    <row r="1011" spans="8:14" x14ac:dyDescent="0.25">
      <c r="H1011">
        <f ca="1">ROUND(NORMINV(RAND(),SIMULATION!$G$16,SIMULATION!$C$16),0)</f>
        <v>68</v>
      </c>
      <c r="I1011">
        <f ca="1">ROUND(NORMINV(RAND(),SIMULATION!$G$20,SIMULATION!$C$20),0)</f>
        <v>68</v>
      </c>
      <c r="J1011" t="str">
        <f t="shared" ca="1" si="32"/>
        <v>OT</v>
      </c>
      <c r="K1011" t="str">
        <f ca="1">IF(H1011+SIMULATION!$E$16&gt;NEUTRAL!I1011,"W","L")</f>
        <v>W</v>
      </c>
      <c r="L1011" t="str">
        <f ca="1">IF(I1011+SIMULATION!$E$20&gt;NEUTRAL!H1011,"W","L")</f>
        <v>L</v>
      </c>
      <c r="M1011">
        <f t="shared" ca="1" si="33"/>
        <v>136</v>
      </c>
      <c r="N1011" t="str">
        <f ca="1">IF((H1011+I1011)&gt;SIMULATION!$F$16,"Over","Under")</f>
        <v>Under</v>
      </c>
    </row>
    <row r="1012" spans="8:14" x14ac:dyDescent="0.25">
      <c r="H1012">
        <f ca="1">ROUND(NORMINV(RAND(),SIMULATION!$G$16,SIMULATION!$C$16),0)</f>
        <v>72</v>
      </c>
      <c r="I1012">
        <f ca="1">ROUND(NORMINV(RAND(),SIMULATION!$G$20,SIMULATION!$C$20),0)</f>
        <v>76</v>
      </c>
      <c r="J1012" t="str">
        <f t="shared" ca="1" si="32"/>
        <v>Home</v>
      </c>
      <c r="K1012" t="str">
        <f ca="1">IF(H1012+SIMULATION!$E$16&gt;NEUTRAL!I1012,"W","L")</f>
        <v>W</v>
      </c>
      <c r="L1012" t="str">
        <f ca="1">IF(I1012+SIMULATION!$E$20&gt;NEUTRAL!H1012,"W","L")</f>
        <v>L</v>
      </c>
      <c r="M1012">
        <f t="shared" ca="1" si="33"/>
        <v>148</v>
      </c>
      <c r="N1012" t="str">
        <f ca="1">IF((H1012+I1012)&gt;SIMULATION!$F$16,"Over","Under")</f>
        <v>Under</v>
      </c>
    </row>
    <row r="1013" spans="8:14" x14ac:dyDescent="0.25">
      <c r="H1013">
        <f ca="1">ROUND(NORMINV(RAND(),SIMULATION!$G$16,SIMULATION!$C$16),0)</f>
        <v>73</v>
      </c>
      <c r="I1013">
        <f ca="1">ROUND(NORMINV(RAND(),SIMULATION!$G$20,SIMULATION!$C$20),0)</f>
        <v>64</v>
      </c>
      <c r="J1013" t="str">
        <f t="shared" ca="1" si="32"/>
        <v>Away</v>
      </c>
      <c r="K1013" t="str">
        <f ca="1">IF(H1013+SIMULATION!$E$16&gt;NEUTRAL!I1013,"W","L")</f>
        <v>W</v>
      </c>
      <c r="L1013" t="str">
        <f ca="1">IF(I1013+SIMULATION!$E$20&gt;NEUTRAL!H1013,"W","L")</f>
        <v>L</v>
      </c>
      <c r="M1013">
        <f t="shared" ca="1" si="33"/>
        <v>137</v>
      </c>
      <c r="N1013" t="str">
        <f ca="1">IF((H1013+I1013)&gt;SIMULATION!$F$16,"Over","Under")</f>
        <v>Under</v>
      </c>
    </row>
    <row r="1014" spans="8:14" x14ac:dyDescent="0.25">
      <c r="H1014">
        <f ca="1">ROUND(NORMINV(RAND(),SIMULATION!$G$16,SIMULATION!$C$16),0)</f>
        <v>72</v>
      </c>
      <c r="I1014">
        <f ca="1">ROUND(NORMINV(RAND(),SIMULATION!$G$20,SIMULATION!$C$20),0)</f>
        <v>80</v>
      </c>
      <c r="J1014" t="str">
        <f t="shared" ca="1" si="32"/>
        <v>Home</v>
      </c>
      <c r="K1014" t="str">
        <f ca="1">IF(H1014+SIMULATION!$E$16&gt;NEUTRAL!I1014,"W","L")</f>
        <v>L</v>
      </c>
      <c r="L1014" t="str">
        <f ca="1">IF(I1014+SIMULATION!$E$20&gt;NEUTRAL!H1014,"W","L")</f>
        <v>W</v>
      </c>
      <c r="M1014">
        <f t="shared" ca="1" si="33"/>
        <v>152</v>
      </c>
      <c r="N1014" t="str">
        <f ca="1">IF((H1014+I1014)&gt;SIMULATION!$F$16,"Over","Under")</f>
        <v>Over</v>
      </c>
    </row>
    <row r="1015" spans="8:14" x14ac:dyDescent="0.25">
      <c r="H1015">
        <f ca="1">ROUND(NORMINV(RAND(),SIMULATION!$G$16,SIMULATION!$C$16),0)</f>
        <v>77</v>
      </c>
      <c r="I1015">
        <f ca="1">ROUND(NORMINV(RAND(),SIMULATION!$G$20,SIMULATION!$C$20),0)</f>
        <v>76</v>
      </c>
      <c r="J1015" t="str">
        <f t="shared" ca="1" si="32"/>
        <v>Away</v>
      </c>
      <c r="K1015" t="str">
        <f ca="1">IF(H1015+SIMULATION!$E$16&gt;NEUTRAL!I1015,"W","L")</f>
        <v>W</v>
      </c>
      <c r="L1015" t="str">
        <f ca="1">IF(I1015+SIMULATION!$E$20&gt;NEUTRAL!H1015,"W","L")</f>
        <v>L</v>
      </c>
      <c r="M1015">
        <f t="shared" ca="1" si="33"/>
        <v>153</v>
      </c>
      <c r="N1015" t="str">
        <f ca="1">IF((H1015+I1015)&gt;SIMULATION!$F$16,"Over","Under")</f>
        <v>Over</v>
      </c>
    </row>
    <row r="1016" spans="8:14" x14ac:dyDescent="0.25">
      <c r="H1016">
        <f ca="1">ROUND(NORMINV(RAND(),SIMULATION!$G$16,SIMULATION!$C$16),0)</f>
        <v>68</v>
      </c>
      <c r="I1016">
        <f ca="1">ROUND(NORMINV(RAND(),SIMULATION!$G$20,SIMULATION!$C$20),0)</f>
        <v>90</v>
      </c>
      <c r="J1016" t="str">
        <f t="shared" ca="1" si="32"/>
        <v>Home</v>
      </c>
      <c r="K1016" t="str">
        <f ca="1">IF(H1016+SIMULATION!$E$16&gt;NEUTRAL!I1016,"W","L")</f>
        <v>L</v>
      </c>
      <c r="L1016" t="str">
        <f ca="1">IF(I1016+SIMULATION!$E$20&gt;NEUTRAL!H1016,"W","L")</f>
        <v>W</v>
      </c>
      <c r="M1016">
        <f t="shared" ca="1" si="33"/>
        <v>158</v>
      </c>
      <c r="N1016" t="str">
        <f ca="1">IF((H1016+I1016)&gt;SIMULATION!$F$16,"Over","Under")</f>
        <v>Over</v>
      </c>
    </row>
    <row r="1017" spans="8:14" x14ac:dyDescent="0.25">
      <c r="H1017">
        <f ca="1">ROUND(NORMINV(RAND(),SIMULATION!$G$16,SIMULATION!$C$16),0)</f>
        <v>59</v>
      </c>
      <c r="I1017">
        <f ca="1">ROUND(NORMINV(RAND(),SIMULATION!$G$20,SIMULATION!$C$20),0)</f>
        <v>91</v>
      </c>
      <c r="J1017" t="str">
        <f t="shared" ca="1" si="32"/>
        <v>Home</v>
      </c>
      <c r="K1017" t="str">
        <f ca="1">IF(H1017+SIMULATION!$E$16&gt;NEUTRAL!I1017,"W","L")</f>
        <v>L</v>
      </c>
      <c r="L1017" t="str">
        <f ca="1">IF(I1017+SIMULATION!$E$20&gt;NEUTRAL!H1017,"W","L")</f>
        <v>W</v>
      </c>
      <c r="M1017">
        <f t="shared" ca="1" si="33"/>
        <v>150</v>
      </c>
      <c r="N1017" t="str">
        <f ca="1">IF((H1017+I1017)&gt;SIMULATION!$F$16,"Over","Under")</f>
        <v>Under</v>
      </c>
    </row>
    <row r="1018" spans="8:14" x14ac:dyDescent="0.25">
      <c r="H1018">
        <f ca="1">ROUND(NORMINV(RAND(),SIMULATION!$G$16,SIMULATION!$C$16),0)</f>
        <v>58</v>
      </c>
      <c r="I1018">
        <f ca="1">ROUND(NORMINV(RAND(),SIMULATION!$G$20,SIMULATION!$C$20),0)</f>
        <v>59</v>
      </c>
      <c r="J1018" t="str">
        <f t="shared" ca="1" si="32"/>
        <v>Home</v>
      </c>
      <c r="K1018" t="str">
        <f ca="1">IF(H1018+SIMULATION!$E$16&gt;NEUTRAL!I1018,"W","L")</f>
        <v>W</v>
      </c>
      <c r="L1018" t="str">
        <f ca="1">IF(I1018+SIMULATION!$E$20&gt;NEUTRAL!H1018,"W","L")</f>
        <v>L</v>
      </c>
      <c r="M1018">
        <f t="shared" ca="1" si="33"/>
        <v>117</v>
      </c>
      <c r="N1018" t="str">
        <f ca="1">IF((H1018+I1018)&gt;SIMULATION!$F$16,"Over","Under")</f>
        <v>Under</v>
      </c>
    </row>
    <row r="1019" spans="8:14" x14ac:dyDescent="0.25">
      <c r="H1019">
        <f ca="1">ROUND(NORMINV(RAND(),SIMULATION!$G$16,SIMULATION!$C$16),0)</f>
        <v>79</v>
      </c>
      <c r="I1019">
        <f ca="1">ROUND(NORMINV(RAND(),SIMULATION!$G$20,SIMULATION!$C$20),0)</f>
        <v>64</v>
      </c>
      <c r="J1019" t="str">
        <f t="shared" ca="1" si="32"/>
        <v>Away</v>
      </c>
      <c r="K1019" t="str">
        <f ca="1">IF(H1019+SIMULATION!$E$16&gt;NEUTRAL!I1019,"W","L")</f>
        <v>W</v>
      </c>
      <c r="L1019" t="str">
        <f ca="1">IF(I1019+SIMULATION!$E$20&gt;NEUTRAL!H1019,"W","L")</f>
        <v>L</v>
      </c>
      <c r="M1019">
        <f t="shared" ca="1" si="33"/>
        <v>143</v>
      </c>
      <c r="N1019" t="str">
        <f ca="1">IF((H1019+I1019)&gt;SIMULATION!$F$16,"Over","Under")</f>
        <v>Under</v>
      </c>
    </row>
    <row r="1020" spans="8:14" x14ac:dyDescent="0.25">
      <c r="H1020">
        <f ca="1">ROUND(NORMINV(RAND(),SIMULATION!$G$16,SIMULATION!$C$16),0)</f>
        <v>58</v>
      </c>
      <c r="I1020">
        <f ca="1">ROUND(NORMINV(RAND(),SIMULATION!$G$20,SIMULATION!$C$20),0)</f>
        <v>74</v>
      </c>
      <c r="J1020" t="str">
        <f t="shared" ca="1" si="32"/>
        <v>Home</v>
      </c>
      <c r="K1020" t="str">
        <f ca="1">IF(H1020+SIMULATION!$E$16&gt;NEUTRAL!I1020,"W","L")</f>
        <v>L</v>
      </c>
      <c r="L1020" t="str">
        <f ca="1">IF(I1020+SIMULATION!$E$20&gt;NEUTRAL!H1020,"W","L")</f>
        <v>W</v>
      </c>
      <c r="M1020">
        <f t="shared" ca="1" si="33"/>
        <v>132</v>
      </c>
      <c r="N1020" t="str">
        <f ca="1">IF((H1020+I1020)&gt;SIMULATION!$F$16,"Over","Under")</f>
        <v>Under</v>
      </c>
    </row>
    <row r="1021" spans="8:14" x14ac:dyDescent="0.25">
      <c r="H1021">
        <f ca="1">ROUND(NORMINV(RAND(),SIMULATION!$G$16,SIMULATION!$C$16),0)</f>
        <v>86</v>
      </c>
      <c r="I1021">
        <f ca="1">ROUND(NORMINV(RAND(),SIMULATION!$G$20,SIMULATION!$C$20),0)</f>
        <v>87</v>
      </c>
      <c r="J1021" t="str">
        <f t="shared" ca="1" si="32"/>
        <v>Home</v>
      </c>
      <c r="K1021" t="str">
        <f ca="1">IF(H1021+SIMULATION!$E$16&gt;NEUTRAL!I1021,"W","L")</f>
        <v>W</v>
      </c>
      <c r="L1021" t="str">
        <f ca="1">IF(I1021+SIMULATION!$E$20&gt;NEUTRAL!H1021,"W","L")</f>
        <v>L</v>
      </c>
      <c r="M1021">
        <f t="shared" ca="1" si="33"/>
        <v>173</v>
      </c>
      <c r="N1021" t="str">
        <f ca="1">IF((H1021+I1021)&gt;SIMULATION!$F$16,"Over","Under")</f>
        <v>Over</v>
      </c>
    </row>
    <row r="1022" spans="8:14" x14ac:dyDescent="0.25">
      <c r="H1022">
        <f ca="1">ROUND(NORMINV(RAND(),SIMULATION!$G$16,SIMULATION!$C$16),0)</f>
        <v>66</v>
      </c>
      <c r="I1022">
        <f ca="1">ROUND(NORMINV(RAND(),SIMULATION!$G$20,SIMULATION!$C$20),0)</f>
        <v>74</v>
      </c>
      <c r="J1022" t="str">
        <f t="shared" ca="1" si="32"/>
        <v>Home</v>
      </c>
      <c r="K1022" t="str">
        <f ca="1">IF(H1022+SIMULATION!$E$16&gt;NEUTRAL!I1022,"W","L")</f>
        <v>L</v>
      </c>
      <c r="L1022" t="str">
        <f ca="1">IF(I1022+SIMULATION!$E$20&gt;NEUTRAL!H1022,"W","L")</f>
        <v>W</v>
      </c>
      <c r="M1022">
        <f t="shared" ca="1" si="33"/>
        <v>140</v>
      </c>
      <c r="N1022" t="str">
        <f ca="1">IF((H1022+I1022)&gt;SIMULATION!$F$16,"Over","Under")</f>
        <v>Under</v>
      </c>
    </row>
    <row r="1023" spans="8:14" x14ac:dyDescent="0.25">
      <c r="H1023">
        <f ca="1">ROUND(NORMINV(RAND(),SIMULATION!$G$16,SIMULATION!$C$16),0)</f>
        <v>85</v>
      </c>
      <c r="I1023">
        <f ca="1">ROUND(NORMINV(RAND(),SIMULATION!$G$20,SIMULATION!$C$20),0)</f>
        <v>68</v>
      </c>
      <c r="J1023" t="str">
        <f t="shared" ca="1" si="32"/>
        <v>Away</v>
      </c>
      <c r="K1023" t="str">
        <f ca="1">IF(H1023+SIMULATION!$E$16&gt;NEUTRAL!I1023,"W","L")</f>
        <v>W</v>
      </c>
      <c r="L1023" t="str">
        <f ca="1">IF(I1023+SIMULATION!$E$20&gt;NEUTRAL!H1023,"W","L")</f>
        <v>L</v>
      </c>
      <c r="M1023">
        <f t="shared" ca="1" si="33"/>
        <v>153</v>
      </c>
      <c r="N1023" t="str">
        <f ca="1">IF((H1023+I1023)&gt;SIMULATION!$F$16,"Over","Under")</f>
        <v>Over</v>
      </c>
    </row>
    <row r="1024" spans="8:14" x14ac:dyDescent="0.25">
      <c r="H1024">
        <f ca="1">ROUND(NORMINV(RAND(),SIMULATION!$G$16,SIMULATION!$C$16),0)</f>
        <v>66</v>
      </c>
      <c r="I1024">
        <f ca="1">ROUND(NORMINV(RAND(),SIMULATION!$G$20,SIMULATION!$C$20),0)</f>
        <v>68</v>
      </c>
      <c r="J1024" t="str">
        <f t="shared" ca="1" si="32"/>
        <v>Home</v>
      </c>
      <c r="K1024" t="str">
        <f ca="1">IF(H1024+SIMULATION!$E$16&gt;NEUTRAL!I1024,"W","L")</f>
        <v>W</v>
      </c>
      <c r="L1024" t="str">
        <f ca="1">IF(I1024+SIMULATION!$E$20&gt;NEUTRAL!H1024,"W","L")</f>
        <v>L</v>
      </c>
      <c r="M1024">
        <f t="shared" ca="1" si="33"/>
        <v>134</v>
      </c>
      <c r="N1024" t="str">
        <f ca="1">IF((H1024+I1024)&gt;SIMULATION!$F$16,"Over","Under")</f>
        <v>Under</v>
      </c>
    </row>
    <row r="1025" spans="8:14" x14ac:dyDescent="0.25">
      <c r="H1025">
        <f ca="1">ROUND(NORMINV(RAND(),SIMULATION!$G$16,SIMULATION!$C$16),0)</f>
        <v>71</v>
      </c>
      <c r="I1025">
        <f ca="1">ROUND(NORMINV(RAND(),SIMULATION!$G$20,SIMULATION!$C$20),0)</f>
        <v>84</v>
      </c>
      <c r="J1025" t="str">
        <f t="shared" ca="1" si="32"/>
        <v>Home</v>
      </c>
      <c r="K1025" t="str">
        <f ca="1">IF(H1025+SIMULATION!$E$16&gt;NEUTRAL!I1025,"W","L")</f>
        <v>L</v>
      </c>
      <c r="L1025" t="str">
        <f ca="1">IF(I1025+SIMULATION!$E$20&gt;NEUTRAL!H1025,"W","L")</f>
        <v>W</v>
      </c>
      <c r="M1025">
        <f t="shared" ca="1" si="33"/>
        <v>155</v>
      </c>
      <c r="N1025" t="str">
        <f ca="1">IF((H1025+I1025)&gt;SIMULATION!$F$16,"Over","Under")</f>
        <v>Over</v>
      </c>
    </row>
    <row r="1026" spans="8:14" x14ac:dyDescent="0.25">
      <c r="H1026">
        <f ca="1">ROUND(NORMINV(RAND(),SIMULATION!$G$16,SIMULATION!$C$16),0)</f>
        <v>80</v>
      </c>
      <c r="I1026">
        <f ca="1">ROUND(NORMINV(RAND(),SIMULATION!$G$20,SIMULATION!$C$20),0)</f>
        <v>65</v>
      </c>
      <c r="J1026" t="str">
        <f t="shared" ca="1" si="32"/>
        <v>Away</v>
      </c>
      <c r="K1026" t="str">
        <f ca="1">IF(H1026+SIMULATION!$E$16&gt;NEUTRAL!I1026,"W","L")</f>
        <v>W</v>
      </c>
      <c r="L1026" t="str">
        <f ca="1">IF(I1026+SIMULATION!$E$20&gt;NEUTRAL!H1026,"W","L")</f>
        <v>L</v>
      </c>
      <c r="M1026">
        <f t="shared" ca="1" si="33"/>
        <v>145</v>
      </c>
      <c r="N1026" t="str">
        <f ca="1">IF((H1026+I1026)&gt;SIMULATION!$F$16,"Over","Under")</f>
        <v>Under</v>
      </c>
    </row>
    <row r="1027" spans="8:14" x14ac:dyDescent="0.25">
      <c r="H1027">
        <f ca="1">ROUND(NORMINV(RAND(),SIMULATION!$G$16,SIMULATION!$C$16),0)</f>
        <v>75</v>
      </c>
      <c r="I1027">
        <f ca="1">ROUND(NORMINV(RAND(),SIMULATION!$G$20,SIMULATION!$C$20),0)</f>
        <v>80</v>
      </c>
      <c r="J1027" t="str">
        <f t="shared" ca="1" si="32"/>
        <v>Home</v>
      </c>
      <c r="K1027" t="str">
        <f ca="1">IF(H1027+SIMULATION!$E$16&gt;NEUTRAL!I1027,"W","L")</f>
        <v>L</v>
      </c>
      <c r="L1027" t="str">
        <f ca="1">IF(I1027+SIMULATION!$E$20&gt;NEUTRAL!H1027,"W","L")</f>
        <v>W</v>
      </c>
      <c r="M1027">
        <f t="shared" ca="1" si="33"/>
        <v>155</v>
      </c>
      <c r="N1027" t="str">
        <f ca="1">IF((H1027+I1027)&gt;SIMULATION!$F$16,"Over","Under")</f>
        <v>Over</v>
      </c>
    </row>
    <row r="1028" spans="8:14" x14ac:dyDescent="0.25">
      <c r="H1028">
        <f ca="1">ROUND(NORMINV(RAND(),SIMULATION!$G$16,SIMULATION!$C$16),0)</f>
        <v>68</v>
      </c>
      <c r="I1028">
        <f ca="1">ROUND(NORMINV(RAND(),SIMULATION!$G$20,SIMULATION!$C$20),0)</f>
        <v>74</v>
      </c>
      <c r="J1028" t="str">
        <f t="shared" ca="1" si="32"/>
        <v>Home</v>
      </c>
      <c r="K1028" t="str">
        <f ca="1">IF(H1028+SIMULATION!$E$16&gt;NEUTRAL!I1028,"W","L")</f>
        <v>L</v>
      </c>
      <c r="L1028" t="str">
        <f ca="1">IF(I1028+SIMULATION!$E$20&gt;NEUTRAL!H1028,"W","L")</f>
        <v>W</v>
      </c>
      <c r="M1028">
        <f t="shared" ca="1" si="33"/>
        <v>142</v>
      </c>
      <c r="N1028" t="str">
        <f ca="1">IF((H1028+I1028)&gt;SIMULATION!$F$16,"Over","Under")</f>
        <v>Under</v>
      </c>
    </row>
    <row r="1029" spans="8:14" x14ac:dyDescent="0.25">
      <c r="H1029">
        <f ca="1">ROUND(NORMINV(RAND(),SIMULATION!$G$16,SIMULATION!$C$16),0)</f>
        <v>73</v>
      </c>
      <c r="I1029">
        <f ca="1">ROUND(NORMINV(RAND(),SIMULATION!$G$20,SIMULATION!$C$20),0)</f>
        <v>68</v>
      </c>
      <c r="J1029" t="str">
        <f t="shared" ca="1" si="32"/>
        <v>Away</v>
      </c>
      <c r="K1029" t="str">
        <f ca="1">IF(H1029+SIMULATION!$E$16&gt;NEUTRAL!I1029,"W","L")</f>
        <v>W</v>
      </c>
      <c r="L1029" t="str">
        <f ca="1">IF(I1029+SIMULATION!$E$20&gt;NEUTRAL!H1029,"W","L")</f>
        <v>L</v>
      </c>
      <c r="M1029">
        <f t="shared" ca="1" si="33"/>
        <v>141</v>
      </c>
      <c r="N1029" t="str">
        <f ca="1">IF((H1029+I1029)&gt;SIMULATION!$F$16,"Over","Under")</f>
        <v>Under</v>
      </c>
    </row>
    <row r="1030" spans="8:14" x14ac:dyDescent="0.25">
      <c r="H1030">
        <f ca="1">ROUND(NORMINV(RAND(),SIMULATION!$G$16,SIMULATION!$C$16),0)</f>
        <v>92</v>
      </c>
      <c r="I1030">
        <f ca="1">ROUND(NORMINV(RAND(),SIMULATION!$G$20,SIMULATION!$C$20),0)</f>
        <v>82</v>
      </c>
      <c r="J1030" t="str">
        <f t="shared" ca="1" si="32"/>
        <v>Away</v>
      </c>
      <c r="K1030" t="str">
        <f ca="1">IF(H1030+SIMULATION!$E$16&gt;NEUTRAL!I1030,"W","L")</f>
        <v>W</v>
      </c>
      <c r="L1030" t="str">
        <f ca="1">IF(I1030+SIMULATION!$E$20&gt;NEUTRAL!H1030,"W","L")</f>
        <v>L</v>
      </c>
      <c r="M1030">
        <f t="shared" ca="1" si="33"/>
        <v>174</v>
      </c>
      <c r="N1030" t="str">
        <f ca="1">IF((H1030+I1030)&gt;SIMULATION!$F$16,"Over","Under")</f>
        <v>Over</v>
      </c>
    </row>
    <row r="1031" spans="8:14" x14ac:dyDescent="0.25">
      <c r="H1031">
        <f ca="1">ROUND(NORMINV(RAND(),SIMULATION!$G$16,SIMULATION!$C$16),0)</f>
        <v>68</v>
      </c>
      <c r="I1031">
        <f ca="1">ROUND(NORMINV(RAND(),SIMULATION!$G$20,SIMULATION!$C$20),0)</f>
        <v>84</v>
      </c>
      <c r="J1031" t="str">
        <f t="shared" ca="1" si="32"/>
        <v>Home</v>
      </c>
      <c r="K1031" t="str">
        <f ca="1">IF(H1031+SIMULATION!$E$16&gt;NEUTRAL!I1031,"W","L")</f>
        <v>L</v>
      </c>
      <c r="L1031" t="str">
        <f ca="1">IF(I1031+SIMULATION!$E$20&gt;NEUTRAL!H1031,"W","L")</f>
        <v>W</v>
      </c>
      <c r="M1031">
        <f t="shared" ca="1" si="33"/>
        <v>152</v>
      </c>
      <c r="N1031" t="str">
        <f ca="1">IF((H1031+I1031)&gt;SIMULATION!$F$16,"Over","Under")</f>
        <v>Over</v>
      </c>
    </row>
    <row r="1032" spans="8:14" x14ac:dyDescent="0.25">
      <c r="H1032">
        <f ca="1">ROUND(NORMINV(RAND(),SIMULATION!$G$16,SIMULATION!$C$16),0)</f>
        <v>80</v>
      </c>
      <c r="I1032">
        <f ca="1">ROUND(NORMINV(RAND(),SIMULATION!$G$20,SIMULATION!$C$20),0)</f>
        <v>73</v>
      </c>
      <c r="J1032" t="str">
        <f t="shared" ca="1" si="32"/>
        <v>Away</v>
      </c>
      <c r="K1032" t="str">
        <f ca="1">IF(H1032+SIMULATION!$E$16&gt;NEUTRAL!I1032,"W","L")</f>
        <v>W</v>
      </c>
      <c r="L1032" t="str">
        <f ca="1">IF(I1032+SIMULATION!$E$20&gt;NEUTRAL!H1032,"W","L")</f>
        <v>L</v>
      </c>
      <c r="M1032">
        <f t="shared" ca="1" si="33"/>
        <v>153</v>
      </c>
      <c r="N1032" t="str">
        <f ca="1">IF((H1032+I1032)&gt;SIMULATION!$F$16,"Over","Under")</f>
        <v>Over</v>
      </c>
    </row>
    <row r="1033" spans="8:14" x14ac:dyDescent="0.25">
      <c r="H1033">
        <f ca="1">ROUND(NORMINV(RAND(),SIMULATION!$G$16,SIMULATION!$C$16),0)</f>
        <v>86</v>
      </c>
      <c r="I1033">
        <f ca="1">ROUND(NORMINV(RAND(),SIMULATION!$G$20,SIMULATION!$C$20),0)</f>
        <v>74</v>
      </c>
      <c r="J1033" t="str">
        <f t="shared" ca="1" si="32"/>
        <v>Away</v>
      </c>
      <c r="K1033" t="str">
        <f ca="1">IF(H1033+SIMULATION!$E$16&gt;NEUTRAL!I1033,"W","L")</f>
        <v>W</v>
      </c>
      <c r="L1033" t="str">
        <f ca="1">IF(I1033+SIMULATION!$E$20&gt;NEUTRAL!H1033,"W","L")</f>
        <v>L</v>
      </c>
      <c r="M1033">
        <f t="shared" ca="1" si="33"/>
        <v>160</v>
      </c>
      <c r="N1033" t="str">
        <f ca="1">IF((H1033+I1033)&gt;SIMULATION!$F$16,"Over","Under")</f>
        <v>Over</v>
      </c>
    </row>
    <row r="1034" spans="8:14" x14ac:dyDescent="0.25">
      <c r="H1034">
        <f ca="1">ROUND(NORMINV(RAND(),SIMULATION!$G$16,SIMULATION!$C$16),0)</f>
        <v>93</v>
      </c>
      <c r="I1034">
        <f ca="1">ROUND(NORMINV(RAND(),SIMULATION!$G$20,SIMULATION!$C$20),0)</f>
        <v>80</v>
      </c>
      <c r="J1034" t="str">
        <f t="shared" ca="1" si="32"/>
        <v>Away</v>
      </c>
      <c r="K1034" t="str">
        <f ca="1">IF(H1034+SIMULATION!$E$16&gt;NEUTRAL!I1034,"W","L")</f>
        <v>W</v>
      </c>
      <c r="L1034" t="str">
        <f ca="1">IF(I1034+SIMULATION!$E$20&gt;NEUTRAL!H1034,"W","L")</f>
        <v>L</v>
      </c>
      <c r="M1034">
        <f t="shared" ca="1" si="33"/>
        <v>173</v>
      </c>
      <c r="N1034" t="str">
        <f ca="1">IF((H1034+I1034)&gt;SIMULATION!$F$16,"Over","Under")</f>
        <v>Over</v>
      </c>
    </row>
    <row r="1035" spans="8:14" x14ac:dyDescent="0.25">
      <c r="H1035">
        <f ca="1">ROUND(NORMINV(RAND(),SIMULATION!$G$16,SIMULATION!$C$16),0)</f>
        <v>52</v>
      </c>
      <c r="I1035">
        <f ca="1">ROUND(NORMINV(RAND(),SIMULATION!$G$20,SIMULATION!$C$20),0)</f>
        <v>77</v>
      </c>
      <c r="J1035" t="str">
        <f t="shared" ca="1" si="32"/>
        <v>Home</v>
      </c>
      <c r="K1035" t="str">
        <f ca="1">IF(H1035+SIMULATION!$E$16&gt;NEUTRAL!I1035,"W","L")</f>
        <v>L</v>
      </c>
      <c r="L1035" t="str">
        <f ca="1">IF(I1035+SIMULATION!$E$20&gt;NEUTRAL!H1035,"W","L")</f>
        <v>W</v>
      </c>
      <c r="M1035">
        <f t="shared" ca="1" si="33"/>
        <v>129</v>
      </c>
      <c r="N1035" t="str">
        <f ca="1">IF((H1035+I1035)&gt;SIMULATION!$F$16,"Over","Under")</f>
        <v>Under</v>
      </c>
    </row>
    <row r="1036" spans="8:14" x14ac:dyDescent="0.25">
      <c r="H1036">
        <f ca="1">ROUND(NORMINV(RAND(),SIMULATION!$G$16,SIMULATION!$C$16),0)</f>
        <v>73</v>
      </c>
      <c r="I1036">
        <f ca="1">ROUND(NORMINV(RAND(),SIMULATION!$G$20,SIMULATION!$C$20),0)</f>
        <v>85</v>
      </c>
      <c r="J1036" t="str">
        <f t="shared" ca="1" si="32"/>
        <v>Home</v>
      </c>
      <c r="K1036" t="str">
        <f ca="1">IF(H1036+SIMULATION!$E$16&gt;NEUTRAL!I1036,"W","L")</f>
        <v>L</v>
      </c>
      <c r="L1036" t="str">
        <f ca="1">IF(I1036+SIMULATION!$E$20&gt;NEUTRAL!H1036,"W","L")</f>
        <v>W</v>
      </c>
      <c r="M1036">
        <f t="shared" ca="1" si="33"/>
        <v>158</v>
      </c>
      <c r="N1036" t="str">
        <f ca="1">IF((H1036+I1036)&gt;SIMULATION!$F$16,"Over","Under")</f>
        <v>Over</v>
      </c>
    </row>
    <row r="1037" spans="8:14" x14ac:dyDescent="0.25">
      <c r="H1037">
        <f ca="1">ROUND(NORMINV(RAND(),SIMULATION!$G$16,SIMULATION!$C$16),0)</f>
        <v>79</v>
      </c>
      <c r="I1037">
        <f ca="1">ROUND(NORMINV(RAND(),SIMULATION!$G$20,SIMULATION!$C$20),0)</f>
        <v>72</v>
      </c>
      <c r="J1037" t="str">
        <f t="shared" ca="1" si="32"/>
        <v>Away</v>
      </c>
      <c r="K1037" t="str">
        <f ca="1">IF(H1037+SIMULATION!$E$16&gt;NEUTRAL!I1037,"W","L")</f>
        <v>W</v>
      </c>
      <c r="L1037" t="str">
        <f ca="1">IF(I1037+SIMULATION!$E$20&gt;NEUTRAL!H1037,"W","L")</f>
        <v>L</v>
      </c>
      <c r="M1037">
        <f t="shared" ca="1" si="33"/>
        <v>151</v>
      </c>
      <c r="N1037" t="str">
        <f ca="1">IF((H1037+I1037)&gt;SIMULATION!$F$16,"Over","Under")</f>
        <v>Under</v>
      </c>
    </row>
    <row r="1038" spans="8:14" x14ac:dyDescent="0.25">
      <c r="H1038">
        <f ca="1">ROUND(NORMINV(RAND(),SIMULATION!$G$16,SIMULATION!$C$16),0)</f>
        <v>65</v>
      </c>
      <c r="I1038">
        <f ca="1">ROUND(NORMINV(RAND(),SIMULATION!$G$20,SIMULATION!$C$20),0)</f>
        <v>83</v>
      </c>
      <c r="J1038" t="str">
        <f t="shared" ca="1" si="32"/>
        <v>Home</v>
      </c>
      <c r="K1038" t="str">
        <f ca="1">IF(H1038+SIMULATION!$E$16&gt;NEUTRAL!I1038,"W","L")</f>
        <v>L</v>
      </c>
      <c r="L1038" t="str">
        <f ca="1">IF(I1038+SIMULATION!$E$20&gt;NEUTRAL!H1038,"W","L")</f>
        <v>W</v>
      </c>
      <c r="M1038">
        <f t="shared" ca="1" si="33"/>
        <v>148</v>
      </c>
      <c r="N1038" t="str">
        <f ca="1">IF((H1038+I1038)&gt;SIMULATION!$F$16,"Over","Under")</f>
        <v>Under</v>
      </c>
    </row>
    <row r="1039" spans="8:14" x14ac:dyDescent="0.25">
      <c r="H1039">
        <f ca="1">ROUND(NORMINV(RAND(),SIMULATION!$G$16,SIMULATION!$C$16),0)</f>
        <v>71</v>
      </c>
      <c r="I1039">
        <f ca="1">ROUND(NORMINV(RAND(),SIMULATION!$G$20,SIMULATION!$C$20),0)</f>
        <v>62</v>
      </c>
      <c r="J1039" t="str">
        <f t="shared" ca="1" si="32"/>
        <v>Away</v>
      </c>
      <c r="K1039" t="str">
        <f ca="1">IF(H1039+SIMULATION!$E$16&gt;NEUTRAL!I1039,"W","L")</f>
        <v>W</v>
      </c>
      <c r="L1039" t="str">
        <f ca="1">IF(I1039+SIMULATION!$E$20&gt;NEUTRAL!H1039,"W","L")</f>
        <v>L</v>
      </c>
      <c r="M1039">
        <f t="shared" ca="1" si="33"/>
        <v>133</v>
      </c>
      <c r="N1039" t="str">
        <f ca="1">IF((H1039+I1039)&gt;SIMULATION!$F$16,"Over","Under")</f>
        <v>Under</v>
      </c>
    </row>
    <row r="1040" spans="8:14" x14ac:dyDescent="0.25">
      <c r="H1040">
        <f ca="1">ROUND(NORMINV(RAND(),SIMULATION!$G$16,SIMULATION!$C$16),0)</f>
        <v>82</v>
      </c>
      <c r="I1040">
        <f ca="1">ROUND(NORMINV(RAND(),SIMULATION!$G$20,SIMULATION!$C$20),0)</f>
        <v>60</v>
      </c>
      <c r="J1040" t="str">
        <f t="shared" ca="1" si="32"/>
        <v>Away</v>
      </c>
      <c r="K1040" t="str">
        <f ca="1">IF(H1040+SIMULATION!$E$16&gt;NEUTRAL!I1040,"W","L")</f>
        <v>W</v>
      </c>
      <c r="L1040" t="str">
        <f ca="1">IF(I1040+SIMULATION!$E$20&gt;NEUTRAL!H1040,"W","L")</f>
        <v>L</v>
      </c>
      <c r="M1040">
        <f t="shared" ca="1" si="33"/>
        <v>142</v>
      </c>
      <c r="N1040" t="str">
        <f ca="1">IF((H1040+I1040)&gt;SIMULATION!$F$16,"Over","Under")</f>
        <v>Under</v>
      </c>
    </row>
    <row r="1041" spans="8:14" x14ac:dyDescent="0.25">
      <c r="H1041">
        <f ca="1">ROUND(NORMINV(RAND(),SIMULATION!$G$16,SIMULATION!$C$16),0)</f>
        <v>71</v>
      </c>
      <c r="I1041">
        <f ca="1">ROUND(NORMINV(RAND(),SIMULATION!$G$20,SIMULATION!$C$20),0)</f>
        <v>63</v>
      </c>
      <c r="J1041" t="str">
        <f t="shared" ca="1" si="32"/>
        <v>Away</v>
      </c>
      <c r="K1041" t="str">
        <f ca="1">IF(H1041+SIMULATION!$E$16&gt;NEUTRAL!I1041,"W","L")</f>
        <v>W</v>
      </c>
      <c r="L1041" t="str">
        <f ca="1">IF(I1041+SIMULATION!$E$20&gt;NEUTRAL!H1041,"W","L")</f>
        <v>L</v>
      </c>
      <c r="M1041">
        <f t="shared" ca="1" si="33"/>
        <v>134</v>
      </c>
      <c r="N1041" t="str">
        <f ca="1">IF((H1041+I1041)&gt;SIMULATION!$F$16,"Over","Under")</f>
        <v>Under</v>
      </c>
    </row>
    <row r="1042" spans="8:14" x14ac:dyDescent="0.25">
      <c r="H1042">
        <f ca="1">ROUND(NORMINV(RAND(),SIMULATION!$G$16,SIMULATION!$C$16),0)</f>
        <v>73</v>
      </c>
      <c r="I1042">
        <f ca="1">ROUND(NORMINV(RAND(),SIMULATION!$G$20,SIMULATION!$C$20),0)</f>
        <v>88</v>
      </c>
      <c r="J1042" t="str">
        <f t="shared" ca="1" si="32"/>
        <v>Home</v>
      </c>
      <c r="K1042" t="str">
        <f ca="1">IF(H1042+SIMULATION!$E$16&gt;NEUTRAL!I1042,"W","L")</f>
        <v>L</v>
      </c>
      <c r="L1042" t="str">
        <f ca="1">IF(I1042+SIMULATION!$E$20&gt;NEUTRAL!H1042,"W","L")</f>
        <v>W</v>
      </c>
      <c r="M1042">
        <f t="shared" ca="1" si="33"/>
        <v>161</v>
      </c>
      <c r="N1042" t="str">
        <f ca="1">IF((H1042+I1042)&gt;SIMULATION!$F$16,"Over","Under")</f>
        <v>Over</v>
      </c>
    </row>
    <row r="1043" spans="8:14" x14ac:dyDescent="0.25">
      <c r="H1043">
        <f ca="1">ROUND(NORMINV(RAND(),SIMULATION!$G$16,SIMULATION!$C$16),0)</f>
        <v>78</v>
      </c>
      <c r="I1043">
        <f ca="1">ROUND(NORMINV(RAND(),SIMULATION!$G$20,SIMULATION!$C$20),0)</f>
        <v>69</v>
      </c>
      <c r="J1043" t="str">
        <f t="shared" ca="1" si="32"/>
        <v>Away</v>
      </c>
      <c r="K1043" t="str">
        <f ca="1">IF(H1043+SIMULATION!$E$16&gt;NEUTRAL!I1043,"W","L")</f>
        <v>W</v>
      </c>
      <c r="L1043" t="str">
        <f ca="1">IF(I1043+SIMULATION!$E$20&gt;NEUTRAL!H1043,"W","L")</f>
        <v>L</v>
      </c>
      <c r="M1043">
        <f t="shared" ca="1" si="33"/>
        <v>147</v>
      </c>
      <c r="N1043" t="str">
        <f ca="1">IF((H1043+I1043)&gt;SIMULATION!$F$16,"Over","Under")</f>
        <v>Under</v>
      </c>
    </row>
    <row r="1044" spans="8:14" x14ac:dyDescent="0.25">
      <c r="H1044">
        <f ca="1">ROUND(NORMINV(RAND(),SIMULATION!$G$16,SIMULATION!$C$16),0)</f>
        <v>39</v>
      </c>
      <c r="I1044">
        <f ca="1">ROUND(NORMINV(RAND(),SIMULATION!$G$20,SIMULATION!$C$20),0)</f>
        <v>81</v>
      </c>
      <c r="J1044" t="str">
        <f t="shared" ca="1" si="32"/>
        <v>Home</v>
      </c>
      <c r="K1044" t="str">
        <f ca="1">IF(H1044+SIMULATION!$E$16&gt;NEUTRAL!I1044,"W","L")</f>
        <v>L</v>
      </c>
      <c r="L1044" t="str">
        <f ca="1">IF(I1044+SIMULATION!$E$20&gt;NEUTRAL!H1044,"W","L")</f>
        <v>W</v>
      </c>
      <c r="M1044">
        <f t="shared" ca="1" si="33"/>
        <v>120</v>
      </c>
      <c r="N1044" t="str">
        <f ca="1">IF((H1044+I1044)&gt;SIMULATION!$F$16,"Over","Under")</f>
        <v>Under</v>
      </c>
    </row>
    <row r="1045" spans="8:14" x14ac:dyDescent="0.25">
      <c r="H1045">
        <f ca="1">ROUND(NORMINV(RAND(),SIMULATION!$G$16,SIMULATION!$C$16),0)</f>
        <v>61</v>
      </c>
      <c r="I1045">
        <f ca="1">ROUND(NORMINV(RAND(),SIMULATION!$G$20,SIMULATION!$C$20),0)</f>
        <v>66</v>
      </c>
      <c r="J1045" t="str">
        <f t="shared" ca="1" si="32"/>
        <v>Home</v>
      </c>
      <c r="K1045" t="str">
        <f ca="1">IF(H1045+SIMULATION!$E$16&gt;NEUTRAL!I1045,"W","L")</f>
        <v>L</v>
      </c>
      <c r="L1045" t="str">
        <f ca="1">IF(I1045+SIMULATION!$E$20&gt;NEUTRAL!H1045,"W","L")</f>
        <v>W</v>
      </c>
      <c r="M1045">
        <f t="shared" ca="1" si="33"/>
        <v>127</v>
      </c>
      <c r="N1045" t="str">
        <f ca="1">IF((H1045+I1045)&gt;SIMULATION!$F$16,"Over","Under")</f>
        <v>Under</v>
      </c>
    </row>
    <row r="1046" spans="8:14" x14ac:dyDescent="0.25">
      <c r="H1046">
        <f ca="1">ROUND(NORMINV(RAND(),SIMULATION!$G$16,SIMULATION!$C$16),0)</f>
        <v>85</v>
      </c>
      <c r="I1046">
        <f ca="1">ROUND(NORMINV(RAND(),SIMULATION!$G$20,SIMULATION!$C$20),0)</f>
        <v>63</v>
      </c>
      <c r="J1046" t="str">
        <f t="shared" ca="1" si="32"/>
        <v>Away</v>
      </c>
      <c r="K1046" t="str">
        <f ca="1">IF(H1046+SIMULATION!$E$16&gt;NEUTRAL!I1046,"W","L")</f>
        <v>W</v>
      </c>
      <c r="L1046" t="str">
        <f ca="1">IF(I1046+SIMULATION!$E$20&gt;NEUTRAL!H1046,"W","L")</f>
        <v>L</v>
      </c>
      <c r="M1046">
        <f t="shared" ca="1" si="33"/>
        <v>148</v>
      </c>
      <c r="N1046" t="str">
        <f ca="1">IF((H1046+I1046)&gt;SIMULATION!$F$16,"Over","Under")</f>
        <v>Under</v>
      </c>
    </row>
    <row r="1047" spans="8:14" x14ac:dyDescent="0.25">
      <c r="H1047">
        <f ca="1">ROUND(NORMINV(RAND(),SIMULATION!$G$16,SIMULATION!$C$16),0)</f>
        <v>51</v>
      </c>
      <c r="I1047">
        <f ca="1">ROUND(NORMINV(RAND(),SIMULATION!$G$20,SIMULATION!$C$20),0)</f>
        <v>65</v>
      </c>
      <c r="J1047" t="str">
        <f t="shared" ca="1" si="32"/>
        <v>Home</v>
      </c>
      <c r="K1047" t="str">
        <f ca="1">IF(H1047+SIMULATION!$E$16&gt;NEUTRAL!I1047,"W","L")</f>
        <v>L</v>
      </c>
      <c r="L1047" t="str">
        <f ca="1">IF(I1047+SIMULATION!$E$20&gt;NEUTRAL!H1047,"W","L")</f>
        <v>W</v>
      </c>
      <c r="M1047">
        <f t="shared" ca="1" si="33"/>
        <v>116</v>
      </c>
      <c r="N1047" t="str">
        <f ca="1">IF((H1047+I1047)&gt;SIMULATION!$F$16,"Over","Under")</f>
        <v>Under</v>
      </c>
    </row>
    <row r="1048" spans="8:14" x14ac:dyDescent="0.25">
      <c r="H1048">
        <f ca="1">ROUND(NORMINV(RAND(),SIMULATION!$G$16,SIMULATION!$C$16),0)</f>
        <v>88</v>
      </c>
      <c r="I1048">
        <f ca="1">ROUND(NORMINV(RAND(),SIMULATION!$G$20,SIMULATION!$C$20),0)</f>
        <v>69</v>
      </c>
      <c r="J1048" t="str">
        <f t="shared" ca="1" si="32"/>
        <v>Away</v>
      </c>
      <c r="K1048" t="str">
        <f ca="1">IF(H1048+SIMULATION!$E$16&gt;NEUTRAL!I1048,"W","L")</f>
        <v>W</v>
      </c>
      <c r="L1048" t="str">
        <f ca="1">IF(I1048+SIMULATION!$E$20&gt;NEUTRAL!H1048,"W","L")</f>
        <v>L</v>
      </c>
      <c r="M1048">
        <f t="shared" ca="1" si="33"/>
        <v>157</v>
      </c>
      <c r="N1048" t="str">
        <f ca="1">IF((H1048+I1048)&gt;SIMULATION!$F$16,"Over","Under")</f>
        <v>Over</v>
      </c>
    </row>
    <row r="1049" spans="8:14" x14ac:dyDescent="0.25">
      <c r="H1049">
        <f ca="1">ROUND(NORMINV(RAND(),SIMULATION!$G$16,SIMULATION!$C$16),0)</f>
        <v>68</v>
      </c>
      <c r="I1049">
        <f ca="1">ROUND(NORMINV(RAND(),SIMULATION!$G$20,SIMULATION!$C$20),0)</f>
        <v>76</v>
      </c>
      <c r="J1049" t="str">
        <f t="shared" ca="1" si="32"/>
        <v>Home</v>
      </c>
      <c r="K1049" t="str">
        <f ca="1">IF(H1049+SIMULATION!$E$16&gt;NEUTRAL!I1049,"W","L")</f>
        <v>L</v>
      </c>
      <c r="L1049" t="str">
        <f ca="1">IF(I1049+SIMULATION!$E$20&gt;NEUTRAL!H1049,"W","L")</f>
        <v>W</v>
      </c>
      <c r="M1049">
        <f t="shared" ca="1" si="33"/>
        <v>144</v>
      </c>
      <c r="N1049" t="str">
        <f ca="1">IF((H1049+I1049)&gt;SIMULATION!$F$16,"Over","Under")</f>
        <v>Under</v>
      </c>
    </row>
    <row r="1050" spans="8:14" x14ac:dyDescent="0.25">
      <c r="H1050">
        <f ca="1">ROUND(NORMINV(RAND(),SIMULATION!$G$16,SIMULATION!$C$16),0)</f>
        <v>74</v>
      </c>
      <c r="I1050">
        <f ca="1">ROUND(NORMINV(RAND(),SIMULATION!$G$20,SIMULATION!$C$20),0)</f>
        <v>64</v>
      </c>
      <c r="J1050" t="str">
        <f t="shared" ca="1" si="32"/>
        <v>Away</v>
      </c>
      <c r="K1050" t="str">
        <f ca="1">IF(H1050+SIMULATION!$E$16&gt;NEUTRAL!I1050,"W","L")</f>
        <v>W</v>
      </c>
      <c r="L1050" t="str">
        <f ca="1">IF(I1050+SIMULATION!$E$20&gt;NEUTRAL!H1050,"W","L")</f>
        <v>L</v>
      </c>
      <c r="M1050">
        <f t="shared" ca="1" si="33"/>
        <v>138</v>
      </c>
      <c r="N1050" t="str">
        <f ca="1">IF((H1050+I1050)&gt;SIMULATION!$F$16,"Over","Under")</f>
        <v>Under</v>
      </c>
    </row>
    <row r="1051" spans="8:14" x14ac:dyDescent="0.25">
      <c r="H1051">
        <f ca="1">ROUND(NORMINV(RAND(),SIMULATION!$G$16,SIMULATION!$C$16),0)</f>
        <v>75</v>
      </c>
      <c r="I1051">
        <f ca="1">ROUND(NORMINV(RAND(),SIMULATION!$G$20,SIMULATION!$C$20),0)</f>
        <v>80</v>
      </c>
      <c r="J1051" t="str">
        <f t="shared" ref="J1051:J1114" ca="1" si="34">IF(H1051=I1051,"OT",IF(H1051&gt;I1051,"Away","Home"))</f>
        <v>Home</v>
      </c>
      <c r="K1051" t="str">
        <f ca="1">IF(H1051+SIMULATION!$E$16&gt;NEUTRAL!I1051,"W","L")</f>
        <v>L</v>
      </c>
      <c r="L1051" t="str">
        <f ca="1">IF(I1051+SIMULATION!$E$20&gt;NEUTRAL!H1051,"W","L")</f>
        <v>W</v>
      </c>
      <c r="M1051">
        <f t="shared" ref="M1051:M1114" ca="1" si="35">H1051+I1051</f>
        <v>155</v>
      </c>
      <c r="N1051" t="str">
        <f ca="1">IF((H1051+I1051)&gt;SIMULATION!$F$16,"Over","Under")</f>
        <v>Over</v>
      </c>
    </row>
    <row r="1052" spans="8:14" x14ac:dyDescent="0.25">
      <c r="H1052">
        <f ca="1">ROUND(NORMINV(RAND(),SIMULATION!$G$16,SIMULATION!$C$16),0)</f>
        <v>75</v>
      </c>
      <c r="I1052">
        <f ca="1">ROUND(NORMINV(RAND(),SIMULATION!$G$20,SIMULATION!$C$20),0)</f>
        <v>59</v>
      </c>
      <c r="J1052" t="str">
        <f t="shared" ca="1" si="34"/>
        <v>Away</v>
      </c>
      <c r="K1052" t="str">
        <f ca="1">IF(H1052+SIMULATION!$E$16&gt;NEUTRAL!I1052,"W","L")</f>
        <v>W</v>
      </c>
      <c r="L1052" t="str">
        <f ca="1">IF(I1052+SIMULATION!$E$20&gt;NEUTRAL!H1052,"W","L")</f>
        <v>L</v>
      </c>
      <c r="M1052">
        <f t="shared" ca="1" si="35"/>
        <v>134</v>
      </c>
      <c r="N1052" t="str">
        <f ca="1">IF((H1052+I1052)&gt;SIMULATION!$F$16,"Over","Under")</f>
        <v>Under</v>
      </c>
    </row>
    <row r="1053" spans="8:14" x14ac:dyDescent="0.25">
      <c r="H1053">
        <f ca="1">ROUND(NORMINV(RAND(),SIMULATION!$G$16,SIMULATION!$C$16),0)</f>
        <v>69</v>
      </c>
      <c r="I1053">
        <f ca="1">ROUND(NORMINV(RAND(),SIMULATION!$G$20,SIMULATION!$C$20),0)</f>
        <v>98</v>
      </c>
      <c r="J1053" t="str">
        <f t="shared" ca="1" si="34"/>
        <v>Home</v>
      </c>
      <c r="K1053" t="str">
        <f ca="1">IF(H1053+SIMULATION!$E$16&gt;NEUTRAL!I1053,"W","L")</f>
        <v>L</v>
      </c>
      <c r="L1053" t="str">
        <f ca="1">IF(I1053+SIMULATION!$E$20&gt;NEUTRAL!H1053,"W","L")</f>
        <v>W</v>
      </c>
      <c r="M1053">
        <f t="shared" ca="1" si="35"/>
        <v>167</v>
      </c>
      <c r="N1053" t="str">
        <f ca="1">IF((H1053+I1053)&gt;SIMULATION!$F$16,"Over","Under")</f>
        <v>Over</v>
      </c>
    </row>
    <row r="1054" spans="8:14" x14ac:dyDescent="0.25">
      <c r="H1054">
        <f ca="1">ROUND(NORMINV(RAND(),SIMULATION!$G$16,SIMULATION!$C$16),0)</f>
        <v>81</v>
      </c>
      <c r="I1054">
        <f ca="1">ROUND(NORMINV(RAND(),SIMULATION!$G$20,SIMULATION!$C$20),0)</f>
        <v>87</v>
      </c>
      <c r="J1054" t="str">
        <f t="shared" ca="1" si="34"/>
        <v>Home</v>
      </c>
      <c r="K1054" t="str">
        <f ca="1">IF(H1054+SIMULATION!$E$16&gt;NEUTRAL!I1054,"W","L")</f>
        <v>L</v>
      </c>
      <c r="L1054" t="str">
        <f ca="1">IF(I1054+SIMULATION!$E$20&gt;NEUTRAL!H1054,"W","L")</f>
        <v>W</v>
      </c>
      <c r="M1054">
        <f t="shared" ca="1" si="35"/>
        <v>168</v>
      </c>
      <c r="N1054" t="str">
        <f ca="1">IF((H1054+I1054)&gt;SIMULATION!$F$16,"Over","Under")</f>
        <v>Over</v>
      </c>
    </row>
    <row r="1055" spans="8:14" x14ac:dyDescent="0.25">
      <c r="H1055">
        <f ca="1">ROUND(NORMINV(RAND(),SIMULATION!$G$16,SIMULATION!$C$16),0)</f>
        <v>74</v>
      </c>
      <c r="I1055">
        <f ca="1">ROUND(NORMINV(RAND(),SIMULATION!$G$20,SIMULATION!$C$20),0)</f>
        <v>80</v>
      </c>
      <c r="J1055" t="str">
        <f t="shared" ca="1" si="34"/>
        <v>Home</v>
      </c>
      <c r="K1055" t="str">
        <f ca="1">IF(H1055+SIMULATION!$E$16&gt;NEUTRAL!I1055,"W","L")</f>
        <v>L</v>
      </c>
      <c r="L1055" t="str">
        <f ca="1">IF(I1055+SIMULATION!$E$20&gt;NEUTRAL!H1055,"W","L")</f>
        <v>W</v>
      </c>
      <c r="M1055">
        <f t="shared" ca="1" si="35"/>
        <v>154</v>
      </c>
      <c r="N1055" t="str">
        <f ca="1">IF((H1055+I1055)&gt;SIMULATION!$F$16,"Over","Under")</f>
        <v>Over</v>
      </c>
    </row>
    <row r="1056" spans="8:14" x14ac:dyDescent="0.25">
      <c r="H1056">
        <f ca="1">ROUND(NORMINV(RAND(),SIMULATION!$G$16,SIMULATION!$C$16),0)</f>
        <v>76</v>
      </c>
      <c r="I1056">
        <f ca="1">ROUND(NORMINV(RAND(),SIMULATION!$G$20,SIMULATION!$C$20),0)</f>
        <v>65</v>
      </c>
      <c r="J1056" t="str">
        <f t="shared" ca="1" si="34"/>
        <v>Away</v>
      </c>
      <c r="K1056" t="str">
        <f ca="1">IF(H1056+SIMULATION!$E$16&gt;NEUTRAL!I1056,"W","L")</f>
        <v>W</v>
      </c>
      <c r="L1056" t="str">
        <f ca="1">IF(I1056+SIMULATION!$E$20&gt;NEUTRAL!H1056,"W","L")</f>
        <v>L</v>
      </c>
      <c r="M1056">
        <f t="shared" ca="1" si="35"/>
        <v>141</v>
      </c>
      <c r="N1056" t="str">
        <f ca="1">IF((H1056+I1056)&gt;SIMULATION!$F$16,"Over","Under")</f>
        <v>Under</v>
      </c>
    </row>
    <row r="1057" spans="8:14" x14ac:dyDescent="0.25">
      <c r="H1057">
        <f ca="1">ROUND(NORMINV(RAND(),SIMULATION!$G$16,SIMULATION!$C$16),0)</f>
        <v>84</v>
      </c>
      <c r="I1057">
        <f ca="1">ROUND(NORMINV(RAND(),SIMULATION!$G$20,SIMULATION!$C$20),0)</f>
        <v>82</v>
      </c>
      <c r="J1057" t="str">
        <f t="shared" ca="1" si="34"/>
        <v>Away</v>
      </c>
      <c r="K1057" t="str">
        <f ca="1">IF(H1057+SIMULATION!$E$16&gt;NEUTRAL!I1057,"W","L")</f>
        <v>W</v>
      </c>
      <c r="L1057" t="str">
        <f ca="1">IF(I1057+SIMULATION!$E$20&gt;NEUTRAL!H1057,"W","L")</f>
        <v>L</v>
      </c>
      <c r="M1057">
        <f t="shared" ca="1" si="35"/>
        <v>166</v>
      </c>
      <c r="N1057" t="str">
        <f ca="1">IF((H1057+I1057)&gt;SIMULATION!$F$16,"Over","Under")</f>
        <v>Over</v>
      </c>
    </row>
    <row r="1058" spans="8:14" x14ac:dyDescent="0.25">
      <c r="H1058">
        <f ca="1">ROUND(NORMINV(RAND(),SIMULATION!$G$16,SIMULATION!$C$16),0)</f>
        <v>80</v>
      </c>
      <c r="I1058">
        <f ca="1">ROUND(NORMINV(RAND(),SIMULATION!$G$20,SIMULATION!$C$20),0)</f>
        <v>79</v>
      </c>
      <c r="J1058" t="str">
        <f t="shared" ca="1" si="34"/>
        <v>Away</v>
      </c>
      <c r="K1058" t="str">
        <f ca="1">IF(H1058+SIMULATION!$E$16&gt;NEUTRAL!I1058,"W","L")</f>
        <v>W</v>
      </c>
      <c r="L1058" t="str">
        <f ca="1">IF(I1058+SIMULATION!$E$20&gt;NEUTRAL!H1058,"W","L")</f>
        <v>L</v>
      </c>
      <c r="M1058">
        <f t="shared" ca="1" si="35"/>
        <v>159</v>
      </c>
      <c r="N1058" t="str">
        <f ca="1">IF((H1058+I1058)&gt;SIMULATION!$F$16,"Over","Under")</f>
        <v>Over</v>
      </c>
    </row>
    <row r="1059" spans="8:14" x14ac:dyDescent="0.25">
      <c r="H1059">
        <f ca="1">ROUND(NORMINV(RAND(),SIMULATION!$G$16,SIMULATION!$C$16),0)</f>
        <v>84</v>
      </c>
      <c r="I1059">
        <f ca="1">ROUND(NORMINV(RAND(),SIMULATION!$G$20,SIMULATION!$C$20),0)</f>
        <v>79</v>
      </c>
      <c r="J1059" t="str">
        <f t="shared" ca="1" si="34"/>
        <v>Away</v>
      </c>
      <c r="K1059" t="str">
        <f ca="1">IF(H1059+SIMULATION!$E$16&gt;NEUTRAL!I1059,"W","L")</f>
        <v>W</v>
      </c>
      <c r="L1059" t="str">
        <f ca="1">IF(I1059+SIMULATION!$E$20&gt;NEUTRAL!H1059,"W","L")</f>
        <v>L</v>
      </c>
      <c r="M1059">
        <f t="shared" ca="1" si="35"/>
        <v>163</v>
      </c>
      <c r="N1059" t="str">
        <f ca="1">IF((H1059+I1059)&gt;SIMULATION!$F$16,"Over","Under")</f>
        <v>Over</v>
      </c>
    </row>
    <row r="1060" spans="8:14" x14ac:dyDescent="0.25">
      <c r="H1060">
        <f ca="1">ROUND(NORMINV(RAND(),SIMULATION!$G$16,SIMULATION!$C$16),0)</f>
        <v>63</v>
      </c>
      <c r="I1060">
        <f ca="1">ROUND(NORMINV(RAND(),SIMULATION!$G$20,SIMULATION!$C$20),0)</f>
        <v>81</v>
      </c>
      <c r="J1060" t="str">
        <f t="shared" ca="1" si="34"/>
        <v>Home</v>
      </c>
      <c r="K1060" t="str">
        <f ca="1">IF(H1060+SIMULATION!$E$16&gt;NEUTRAL!I1060,"W","L")</f>
        <v>L</v>
      </c>
      <c r="L1060" t="str">
        <f ca="1">IF(I1060+SIMULATION!$E$20&gt;NEUTRAL!H1060,"W","L")</f>
        <v>W</v>
      </c>
      <c r="M1060">
        <f t="shared" ca="1" si="35"/>
        <v>144</v>
      </c>
      <c r="N1060" t="str">
        <f ca="1">IF((H1060+I1060)&gt;SIMULATION!$F$16,"Over","Under")</f>
        <v>Under</v>
      </c>
    </row>
    <row r="1061" spans="8:14" x14ac:dyDescent="0.25">
      <c r="H1061">
        <f ca="1">ROUND(NORMINV(RAND(),SIMULATION!$G$16,SIMULATION!$C$16),0)</f>
        <v>68</v>
      </c>
      <c r="I1061">
        <f ca="1">ROUND(NORMINV(RAND(),SIMULATION!$G$20,SIMULATION!$C$20),0)</f>
        <v>87</v>
      </c>
      <c r="J1061" t="str">
        <f t="shared" ca="1" si="34"/>
        <v>Home</v>
      </c>
      <c r="K1061" t="str">
        <f ca="1">IF(H1061+SIMULATION!$E$16&gt;NEUTRAL!I1061,"W","L")</f>
        <v>L</v>
      </c>
      <c r="L1061" t="str">
        <f ca="1">IF(I1061+SIMULATION!$E$20&gt;NEUTRAL!H1061,"W","L")</f>
        <v>W</v>
      </c>
      <c r="M1061">
        <f t="shared" ca="1" si="35"/>
        <v>155</v>
      </c>
      <c r="N1061" t="str">
        <f ca="1">IF((H1061+I1061)&gt;SIMULATION!$F$16,"Over","Under")</f>
        <v>Over</v>
      </c>
    </row>
    <row r="1062" spans="8:14" x14ac:dyDescent="0.25">
      <c r="H1062">
        <f ca="1">ROUND(NORMINV(RAND(),SIMULATION!$G$16,SIMULATION!$C$16),0)</f>
        <v>90</v>
      </c>
      <c r="I1062">
        <f ca="1">ROUND(NORMINV(RAND(),SIMULATION!$G$20,SIMULATION!$C$20),0)</f>
        <v>77</v>
      </c>
      <c r="J1062" t="str">
        <f t="shared" ca="1" si="34"/>
        <v>Away</v>
      </c>
      <c r="K1062" t="str">
        <f ca="1">IF(H1062+SIMULATION!$E$16&gt;NEUTRAL!I1062,"W","L")</f>
        <v>W</v>
      </c>
      <c r="L1062" t="str">
        <f ca="1">IF(I1062+SIMULATION!$E$20&gt;NEUTRAL!H1062,"W","L")</f>
        <v>L</v>
      </c>
      <c r="M1062">
        <f t="shared" ca="1" si="35"/>
        <v>167</v>
      </c>
      <c r="N1062" t="str">
        <f ca="1">IF((H1062+I1062)&gt;SIMULATION!$F$16,"Over","Under")</f>
        <v>Over</v>
      </c>
    </row>
    <row r="1063" spans="8:14" x14ac:dyDescent="0.25">
      <c r="H1063">
        <f ca="1">ROUND(NORMINV(RAND(),SIMULATION!$G$16,SIMULATION!$C$16),0)</f>
        <v>66</v>
      </c>
      <c r="I1063">
        <f ca="1">ROUND(NORMINV(RAND(),SIMULATION!$G$20,SIMULATION!$C$20),0)</f>
        <v>87</v>
      </c>
      <c r="J1063" t="str">
        <f t="shared" ca="1" si="34"/>
        <v>Home</v>
      </c>
      <c r="K1063" t="str">
        <f ca="1">IF(H1063+SIMULATION!$E$16&gt;NEUTRAL!I1063,"W","L")</f>
        <v>L</v>
      </c>
      <c r="L1063" t="str">
        <f ca="1">IF(I1063+SIMULATION!$E$20&gt;NEUTRAL!H1063,"W","L")</f>
        <v>W</v>
      </c>
      <c r="M1063">
        <f t="shared" ca="1" si="35"/>
        <v>153</v>
      </c>
      <c r="N1063" t="str">
        <f ca="1">IF((H1063+I1063)&gt;SIMULATION!$F$16,"Over","Under")</f>
        <v>Over</v>
      </c>
    </row>
    <row r="1064" spans="8:14" x14ac:dyDescent="0.25">
      <c r="H1064">
        <f ca="1">ROUND(NORMINV(RAND(),SIMULATION!$G$16,SIMULATION!$C$16),0)</f>
        <v>67</v>
      </c>
      <c r="I1064">
        <f ca="1">ROUND(NORMINV(RAND(),SIMULATION!$G$20,SIMULATION!$C$20),0)</f>
        <v>69</v>
      </c>
      <c r="J1064" t="str">
        <f t="shared" ca="1" si="34"/>
        <v>Home</v>
      </c>
      <c r="K1064" t="str">
        <f ca="1">IF(H1064+SIMULATION!$E$16&gt;NEUTRAL!I1064,"W","L")</f>
        <v>W</v>
      </c>
      <c r="L1064" t="str">
        <f ca="1">IF(I1064+SIMULATION!$E$20&gt;NEUTRAL!H1064,"W","L")</f>
        <v>L</v>
      </c>
      <c r="M1064">
        <f t="shared" ca="1" si="35"/>
        <v>136</v>
      </c>
      <c r="N1064" t="str">
        <f ca="1">IF((H1064+I1064)&gt;SIMULATION!$F$16,"Over","Under")</f>
        <v>Under</v>
      </c>
    </row>
    <row r="1065" spans="8:14" x14ac:dyDescent="0.25">
      <c r="H1065">
        <f ca="1">ROUND(NORMINV(RAND(),SIMULATION!$G$16,SIMULATION!$C$16),0)</f>
        <v>81</v>
      </c>
      <c r="I1065">
        <f ca="1">ROUND(NORMINV(RAND(),SIMULATION!$G$20,SIMULATION!$C$20),0)</f>
        <v>73</v>
      </c>
      <c r="J1065" t="str">
        <f t="shared" ca="1" si="34"/>
        <v>Away</v>
      </c>
      <c r="K1065" t="str">
        <f ca="1">IF(H1065+SIMULATION!$E$16&gt;NEUTRAL!I1065,"W","L")</f>
        <v>W</v>
      </c>
      <c r="L1065" t="str">
        <f ca="1">IF(I1065+SIMULATION!$E$20&gt;NEUTRAL!H1065,"W","L")</f>
        <v>L</v>
      </c>
      <c r="M1065">
        <f t="shared" ca="1" si="35"/>
        <v>154</v>
      </c>
      <c r="N1065" t="str">
        <f ca="1">IF((H1065+I1065)&gt;SIMULATION!$F$16,"Over","Under")</f>
        <v>Over</v>
      </c>
    </row>
    <row r="1066" spans="8:14" x14ac:dyDescent="0.25">
      <c r="H1066">
        <f ca="1">ROUND(NORMINV(RAND(),SIMULATION!$G$16,SIMULATION!$C$16),0)</f>
        <v>67</v>
      </c>
      <c r="I1066">
        <f ca="1">ROUND(NORMINV(RAND(),SIMULATION!$G$20,SIMULATION!$C$20),0)</f>
        <v>78</v>
      </c>
      <c r="J1066" t="str">
        <f t="shared" ca="1" si="34"/>
        <v>Home</v>
      </c>
      <c r="K1066" t="str">
        <f ca="1">IF(H1066+SIMULATION!$E$16&gt;NEUTRAL!I1066,"W","L")</f>
        <v>L</v>
      </c>
      <c r="L1066" t="str">
        <f ca="1">IF(I1066+SIMULATION!$E$20&gt;NEUTRAL!H1066,"W","L")</f>
        <v>W</v>
      </c>
      <c r="M1066">
        <f t="shared" ca="1" si="35"/>
        <v>145</v>
      </c>
      <c r="N1066" t="str">
        <f ca="1">IF((H1066+I1066)&gt;SIMULATION!$F$16,"Over","Under")</f>
        <v>Under</v>
      </c>
    </row>
    <row r="1067" spans="8:14" x14ac:dyDescent="0.25">
      <c r="H1067">
        <f ca="1">ROUND(NORMINV(RAND(),SIMULATION!$G$16,SIMULATION!$C$16),0)</f>
        <v>78</v>
      </c>
      <c r="I1067">
        <f ca="1">ROUND(NORMINV(RAND(),SIMULATION!$G$20,SIMULATION!$C$20),0)</f>
        <v>73</v>
      </c>
      <c r="J1067" t="str">
        <f t="shared" ca="1" si="34"/>
        <v>Away</v>
      </c>
      <c r="K1067" t="str">
        <f ca="1">IF(H1067+SIMULATION!$E$16&gt;NEUTRAL!I1067,"W","L")</f>
        <v>W</v>
      </c>
      <c r="L1067" t="str">
        <f ca="1">IF(I1067+SIMULATION!$E$20&gt;NEUTRAL!H1067,"W","L")</f>
        <v>L</v>
      </c>
      <c r="M1067">
        <f t="shared" ca="1" si="35"/>
        <v>151</v>
      </c>
      <c r="N1067" t="str">
        <f ca="1">IF((H1067+I1067)&gt;SIMULATION!$F$16,"Over","Under")</f>
        <v>Under</v>
      </c>
    </row>
    <row r="1068" spans="8:14" x14ac:dyDescent="0.25">
      <c r="H1068">
        <f ca="1">ROUND(NORMINV(RAND(),SIMULATION!$G$16,SIMULATION!$C$16),0)</f>
        <v>60</v>
      </c>
      <c r="I1068">
        <f ca="1">ROUND(NORMINV(RAND(),SIMULATION!$G$20,SIMULATION!$C$20),0)</f>
        <v>72</v>
      </c>
      <c r="J1068" t="str">
        <f t="shared" ca="1" si="34"/>
        <v>Home</v>
      </c>
      <c r="K1068" t="str">
        <f ca="1">IF(H1068+SIMULATION!$E$16&gt;NEUTRAL!I1068,"W","L")</f>
        <v>L</v>
      </c>
      <c r="L1068" t="str">
        <f ca="1">IF(I1068+SIMULATION!$E$20&gt;NEUTRAL!H1068,"W","L")</f>
        <v>W</v>
      </c>
      <c r="M1068">
        <f t="shared" ca="1" si="35"/>
        <v>132</v>
      </c>
      <c r="N1068" t="str">
        <f ca="1">IF((H1068+I1068)&gt;SIMULATION!$F$16,"Over","Under")</f>
        <v>Under</v>
      </c>
    </row>
    <row r="1069" spans="8:14" x14ac:dyDescent="0.25">
      <c r="H1069">
        <f ca="1">ROUND(NORMINV(RAND(),SIMULATION!$G$16,SIMULATION!$C$16),0)</f>
        <v>80</v>
      </c>
      <c r="I1069">
        <f ca="1">ROUND(NORMINV(RAND(),SIMULATION!$G$20,SIMULATION!$C$20),0)</f>
        <v>72</v>
      </c>
      <c r="J1069" t="str">
        <f t="shared" ca="1" si="34"/>
        <v>Away</v>
      </c>
      <c r="K1069" t="str">
        <f ca="1">IF(H1069+SIMULATION!$E$16&gt;NEUTRAL!I1069,"W","L")</f>
        <v>W</v>
      </c>
      <c r="L1069" t="str">
        <f ca="1">IF(I1069+SIMULATION!$E$20&gt;NEUTRAL!H1069,"W","L")</f>
        <v>L</v>
      </c>
      <c r="M1069">
        <f t="shared" ca="1" si="35"/>
        <v>152</v>
      </c>
      <c r="N1069" t="str">
        <f ca="1">IF((H1069+I1069)&gt;SIMULATION!$F$16,"Over","Under")</f>
        <v>Over</v>
      </c>
    </row>
    <row r="1070" spans="8:14" x14ac:dyDescent="0.25">
      <c r="H1070">
        <f ca="1">ROUND(NORMINV(RAND(),SIMULATION!$G$16,SIMULATION!$C$16),0)</f>
        <v>65</v>
      </c>
      <c r="I1070">
        <f ca="1">ROUND(NORMINV(RAND(),SIMULATION!$G$20,SIMULATION!$C$20),0)</f>
        <v>61</v>
      </c>
      <c r="J1070" t="str">
        <f t="shared" ca="1" si="34"/>
        <v>Away</v>
      </c>
      <c r="K1070" t="str">
        <f ca="1">IF(H1070+SIMULATION!$E$16&gt;NEUTRAL!I1070,"W","L")</f>
        <v>W</v>
      </c>
      <c r="L1070" t="str">
        <f ca="1">IF(I1070+SIMULATION!$E$20&gt;NEUTRAL!H1070,"W","L")</f>
        <v>L</v>
      </c>
      <c r="M1070">
        <f t="shared" ca="1" si="35"/>
        <v>126</v>
      </c>
      <c r="N1070" t="str">
        <f ca="1">IF((H1070+I1070)&gt;SIMULATION!$F$16,"Over","Under")</f>
        <v>Under</v>
      </c>
    </row>
    <row r="1071" spans="8:14" x14ac:dyDescent="0.25">
      <c r="H1071">
        <f ca="1">ROUND(NORMINV(RAND(),SIMULATION!$G$16,SIMULATION!$C$16),0)</f>
        <v>79</v>
      </c>
      <c r="I1071">
        <f ca="1">ROUND(NORMINV(RAND(),SIMULATION!$G$20,SIMULATION!$C$20),0)</f>
        <v>67</v>
      </c>
      <c r="J1071" t="str">
        <f t="shared" ca="1" si="34"/>
        <v>Away</v>
      </c>
      <c r="K1071" t="str">
        <f ca="1">IF(H1071+SIMULATION!$E$16&gt;NEUTRAL!I1071,"W","L")</f>
        <v>W</v>
      </c>
      <c r="L1071" t="str">
        <f ca="1">IF(I1071+SIMULATION!$E$20&gt;NEUTRAL!H1071,"W","L")</f>
        <v>L</v>
      </c>
      <c r="M1071">
        <f t="shared" ca="1" si="35"/>
        <v>146</v>
      </c>
      <c r="N1071" t="str">
        <f ca="1">IF((H1071+I1071)&gt;SIMULATION!$F$16,"Over","Under")</f>
        <v>Under</v>
      </c>
    </row>
    <row r="1072" spans="8:14" x14ac:dyDescent="0.25">
      <c r="H1072">
        <f ca="1">ROUND(NORMINV(RAND(),SIMULATION!$G$16,SIMULATION!$C$16),0)</f>
        <v>85</v>
      </c>
      <c r="I1072">
        <f ca="1">ROUND(NORMINV(RAND(),SIMULATION!$G$20,SIMULATION!$C$20),0)</f>
        <v>92</v>
      </c>
      <c r="J1072" t="str">
        <f t="shared" ca="1" si="34"/>
        <v>Home</v>
      </c>
      <c r="K1072" t="str">
        <f ca="1">IF(H1072+SIMULATION!$E$16&gt;NEUTRAL!I1072,"W","L")</f>
        <v>L</v>
      </c>
      <c r="L1072" t="str">
        <f ca="1">IF(I1072+SIMULATION!$E$20&gt;NEUTRAL!H1072,"W","L")</f>
        <v>W</v>
      </c>
      <c r="M1072">
        <f t="shared" ca="1" si="35"/>
        <v>177</v>
      </c>
      <c r="N1072" t="str">
        <f ca="1">IF((H1072+I1072)&gt;SIMULATION!$F$16,"Over","Under")</f>
        <v>Over</v>
      </c>
    </row>
    <row r="1073" spans="8:14" x14ac:dyDescent="0.25">
      <c r="H1073">
        <f ca="1">ROUND(NORMINV(RAND(),SIMULATION!$G$16,SIMULATION!$C$16),0)</f>
        <v>45</v>
      </c>
      <c r="I1073">
        <f ca="1">ROUND(NORMINV(RAND(),SIMULATION!$G$20,SIMULATION!$C$20),0)</f>
        <v>65</v>
      </c>
      <c r="J1073" t="str">
        <f t="shared" ca="1" si="34"/>
        <v>Home</v>
      </c>
      <c r="K1073" t="str">
        <f ca="1">IF(H1073+SIMULATION!$E$16&gt;NEUTRAL!I1073,"W","L")</f>
        <v>L</v>
      </c>
      <c r="L1073" t="str">
        <f ca="1">IF(I1073+SIMULATION!$E$20&gt;NEUTRAL!H1073,"W","L")</f>
        <v>W</v>
      </c>
      <c r="M1073">
        <f t="shared" ca="1" si="35"/>
        <v>110</v>
      </c>
      <c r="N1073" t="str">
        <f ca="1">IF((H1073+I1073)&gt;SIMULATION!$F$16,"Over","Under")</f>
        <v>Under</v>
      </c>
    </row>
    <row r="1074" spans="8:14" x14ac:dyDescent="0.25">
      <c r="H1074">
        <f ca="1">ROUND(NORMINV(RAND(),SIMULATION!$G$16,SIMULATION!$C$16),0)</f>
        <v>75</v>
      </c>
      <c r="I1074">
        <f ca="1">ROUND(NORMINV(RAND(),SIMULATION!$G$20,SIMULATION!$C$20),0)</f>
        <v>90</v>
      </c>
      <c r="J1074" t="str">
        <f t="shared" ca="1" si="34"/>
        <v>Home</v>
      </c>
      <c r="K1074" t="str">
        <f ca="1">IF(H1074+SIMULATION!$E$16&gt;NEUTRAL!I1074,"W","L")</f>
        <v>L</v>
      </c>
      <c r="L1074" t="str">
        <f ca="1">IF(I1074+SIMULATION!$E$20&gt;NEUTRAL!H1074,"W","L")</f>
        <v>W</v>
      </c>
      <c r="M1074">
        <f t="shared" ca="1" si="35"/>
        <v>165</v>
      </c>
      <c r="N1074" t="str">
        <f ca="1">IF((H1074+I1074)&gt;SIMULATION!$F$16,"Over","Under")</f>
        <v>Over</v>
      </c>
    </row>
    <row r="1075" spans="8:14" x14ac:dyDescent="0.25">
      <c r="H1075">
        <f ca="1">ROUND(NORMINV(RAND(),SIMULATION!$G$16,SIMULATION!$C$16),0)</f>
        <v>64</v>
      </c>
      <c r="I1075">
        <f ca="1">ROUND(NORMINV(RAND(),SIMULATION!$G$20,SIMULATION!$C$20),0)</f>
        <v>72</v>
      </c>
      <c r="J1075" t="str">
        <f t="shared" ca="1" si="34"/>
        <v>Home</v>
      </c>
      <c r="K1075" t="str">
        <f ca="1">IF(H1075+SIMULATION!$E$16&gt;NEUTRAL!I1075,"W","L")</f>
        <v>L</v>
      </c>
      <c r="L1075" t="str">
        <f ca="1">IF(I1075+SIMULATION!$E$20&gt;NEUTRAL!H1075,"W","L")</f>
        <v>W</v>
      </c>
      <c r="M1075">
        <f t="shared" ca="1" si="35"/>
        <v>136</v>
      </c>
      <c r="N1075" t="str">
        <f ca="1">IF((H1075+I1075)&gt;SIMULATION!$F$16,"Over","Under")</f>
        <v>Under</v>
      </c>
    </row>
    <row r="1076" spans="8:14" x14ac:dyDescent="0.25">
      <c r="H1076">
        <f ca="1">ROUND(NORMINV(RAND(),SIMULATION!$G$16,SIMULATION!$C$16),0)</f>
        <v>73</v>
      </c>
      <c r="I1076">
        <f ca="1">ROUND(NORMINV(RAND(),SIMULATION!$G$20,SIMULATION!$C$20),0)</f>
        <v>73</v>
      </c>
      <c r="J1076" t="str">
        <f t="shared" ca="1" si="34"/>
        <v>OT</v>
      </c>
      <c r="K1076" t="str">
        <f ca="1">IF(H1076+SIMULATION!$E$16&gt;NEUTRAL!I1076,"W","L")</f>
        <v>W</v>
      </c>
      <c r="L1076" t="str">
        <f ca="1">IF(I1076+SIMULATION!$E$20&gt;NEUTRAL!H1076,"W","L")</f>
        <v>L</v>
      </c>
      <c r="M1076">
        <f t="shared" ca="1" si="35"/>
        <v>146</v>
      </c>
      <c r="N1076" t="str">
        <f ca="1">IF((H1076+I1076)&gt;SIMULATION!$F$16,"Over","Under")</f>
        <v>Under</v>
      </c>
    </row>
    <row r="1077" spans="8:14" x14ac:dyDescent="0.25">
      <c r="H1077">
        <f ca="1">ROUND(NORMINV(RAND(),SIMULATION!$G$16,SIMULATION!$C$16),0)</f>
        <v>82</v>
      </c>
      <c r="I1077">
        <f ca="1">ROUND(NORMINV(RAND(),SIMULATION!$G$20,SIMULATION!$C$20),0)</f>
        <v>73</v>
      </c>
      <c r="J1077" t="str">
        <f t="shared" ca="1" si="34"/>
        <v>Away</v>
      </c>
      <c r="K1077" t="str">
        <f ca="1">IF(H1077+SIMULATION!$E$16&gt;NEUTRAL!I1077,"W","L")</f>
        <v>W</v>
      </c>
      <c r="L1077" t="str">
        <f ca="1">IF(I1077+SIMULATION!$E$20&gt;NEUTRAL!H1077,"W","L")</f>
        <v>L</v>
      </c>
      <c r="M1077">
        <f t="shared" ca="1" si="35"/>
        <v>155</v>
      </c>
      <c r="N1077" t="str">
        <f ca="1">IF((H1077+I1077)&gt;SIMULATION!$F$16,"Over","Under")</f>
        <v>Over</v>
      </c>
    </row>
    <row r="1078" spans="8:14" x14ac:dyDescent="0.25">
      <c r="H1078">
        <f ca="1">ROUND(NORMINV(RAND(),SIMULATION!$G$16,SIMULATION!$C$16),0)</f>
        <v>65</v>
      </c>
      <c r="I1078">
        <f ca="1">ROUND(NORMINV(RAND(),SIMULATION!$G$20,SIMULATION!$C$20),0)</f>
        <v>79</v>
      </c>
      <c r="J1078" t="str">
        <f t="shared" ca="1" si="34"/>
        <v>Home</v>
      </c>
      <c r="K1078" t="str">
        <f ca="1">IF(H1078+SIMULATION!$E$16&gt;NEUTRAL!I1078,"W","L")</f>
        <v>L</v>
      </c>
      <c r="L1078" t="str">
        <f ca="1">IF(I1078+SIMULATION!$E$20&gt;NEUTRAL!H1078,"W","L")</f>
        <v>W</v>
      </c>
      <c r="M1078">
        <f t="shared" ca="1" si="35"/>
        <v>144</v>
      </c>
      <c r="N1078" t="str">
        <f ca="1">IF((H1078+I1078)&gt;SIMULATION!$F$16,"Over","Under")</f>
        <v>Under</v>
      </c>
    </row>
    <row r="1079" spans="8:14" x14ac:dyDescent="0.25">
      <c r="H1079">
        <f ca="1">ROUND(NORMINV(RAND(),SIMULATION!$G$16,SIMULATION!$C$16),0)</f>
        <v>68</v>
      </c>
      <c r="I1079">
        <f ca="1">ROUND(NORMINV(RAND(),SIMULATION!$G$20,SIMULATION!$C$20),0)</f>
        <v>62</v>
      </c>
      <c r="J1079" t="str">
        <f t="shared" ca="1" si="34"/>
        <v>Away</v>
      </c>
      <c r="K1079" t="str">
        <f ca="1">IF(H1079+SIMULATION!$E$16&gt;NEUTRAL!I1079,"W","L")</f>
        <v>W</v>
      </c>
      <c r="L1079" t="str">
        <f ca="1">IF(I1079+SIMULATION!$E$20&gt;NEUTRAL!H1079,"W","L")</f>
        <v>L</v>
      </c>
      <c r="M1079">
        <f t="shared" ca="1" si="35"/>
        <v>130</v>
      </c>
      <c r="N1079" t="str">
        <f ca="1">IF((H1079+I1079)&gt;SIMULATION!$F$16,"Over","Under")</f>
        <v>Under</v>
      </c>
    </row>
    <row r="1080" spans="8:14" x14ac:dyDescent="0.25">
      <c r="H1080">
        <f ca="1">ROUND(NORMINV(RAND(),SIMULATION!$G$16,SIMULATION!$C$16),0)</f>
        <v>87</v>
      </c>
      <c r="I1080">
        <f ca="1">ROUND(NORMINV(RAND(),SIMULATION!$G$20,SIMULATION!$C$20),0)</f>
        <v>69</v>
      </c>
      <c r="J1080" t="str">
        <f t="shared" ca="1" si="34"/>
        <v>Away</v>
      </c>
      <c r="K1080" t="str">
        <f ca="1">IF(H1080+SIMULATION!$E$16&gt;NEUTRAL!I1080,"W","L")</f>
        <v>W</v>
      </c>
      <c r="L1080" t="str">
        <f ca="1">IF(I1080+SIMULATION!$E$20&gt;NEUTRAL!H1080,"W","L")</f>
        <v>L</v>
      </c>
      <c r="M1080">
        <f t="shared" ca="1" si="35"/>
        <v>156</v>
      </c>
      <c r="N1080" t="str">
        <f ca="1">IF((H1080+I1080)&gt;SIMULATION!$F$16,"Over","Under")</f>
        <v>Over</v>
      </c>
    </row>
    <row r="1081" spans="8:14" x14ac:dyDescent="0.25">
      <c r="H1081">
        <f ca="1">ROUND(NORMINV(RAND(),SIMULATION!$G$16,SIMULATION!$C$16),0)</f>
        <v>48</v>
      </c>
      <c r="I1081">
        <f ca="1">ROUND(NORMINV(RAND(),SIMULATION!$G$20,SIMULATION!$C$20),0)</f>
        <v>81</v>
      </c>
      <c r="J1081" t="str">
        <f t="shared" ca="1" si="34"/>
        <v>Home</v>
      </c>
      <c r="K1081" t="str">
        <f ca="1">IF(H1081+SIMULATION!$E$16&gt;NEUTRAL!I1081,"W","L")</f>
        <v>L</v>
      </c>
      <c r="L1081" t="str">
        <f ca="1">IF(I1081+SIMULATION!$E$20&gt;NEUTRAL!H1081,"W","L")</f>
        <v>W</v>
      </c>
      <c r="M1081">
        <f t="shared" ca="1" si="35"/>
        <v>129</v>
      </c>
      <c r="N1081" t="str">
        <f ca="1">IF((H1081+I1081)&gt;SIMULATION!$F$16,"Over","Under")</f>
        <v>Under</v>
      </c>
    </row>
    <row r="1082" spans="8:14" x14ac:dyDescent="0.25">
      <c r="H1082">
        <f ca="1">ROUND(NORMINV(RAND(),SIMULATION!$G$16,SIMULATION!$C$16),0)</f>
        <v>85</v>
      </c>
      <c r="I1082">
        <f ca="1">ROUND(NORMINV(RAND(),SIMULATION!$G$20,SIMULATION!$C$20),0)</f>
        <v>84</v>
      </c>
      <c r="J1082" t="str">
        <f t="shared" ca="1" si="34"/>
        <v>Away</v>
      </c>
      <c r="K1082" t="str">
        <f ca="1">IF(H1082+SIMULATION!$E$16&gt;NEUTRAL!I1082,"W","L")</f>
        <v>W</v>
      </c>
      <c r="L1082" t="str">
        <f ca="1">IF(I1082+SIMULATION!$E$20&gt;NEUTRAL!H1082,"W","L")</f>
        <v>L</v>
      </c>
      <c r="M1082">
        <f t="shared" ca="1" si="35"/>
        <v>169</v>
      </c>
      <c r="N1082" t="str">
        <f ca="1">IF((H1082+I1082)&gt;SIMULATION!$F$16,"Over","Under")</f>
        <v>Over</v>
      </c>
    </row>
    <row r="1083" spans="8:14" x14ac:dyDescent="0.25">
      <c r="H1083">
        <f ca="1">ROUND(NORMINV(RAND(),SIMULATION!$G$16,SIMULATION!$C$16),0)</f>
        <v>76</v>
      </c>
      <c r="I1083">
        <f ca="1">ROUND(NORMINV(RAND(),SIMULATION!$G$20,SIMULATION!$C$20),0)</f>
        <v>77</v>
      </c>
      <c r="J1083" t="str">
        <f t="shared" ca="1" si="34"/>
        <v>Home</v>
      </c>
      <c r="K1083" t="str">
        <f ca="1">IF(H1083+SIMULATION!$E$16&gt;NEUTRAL!I1083,"W","L")</f>
        <v>W</v>
      </c>
      <c r="L1083" t="str">
        <f ca="1">IF(I1083+SIMULATION!$E$20&gt;NEUTRAL!H1083,"W","L")</f>
        <v>L</v>
      </c>
      <c r="M1083">
        <f t="shared" ca="1" si="35"/>
        <v>153</v>
      </c>
      <c r="N1083" t="str">
        <f ca="1">IF((H1083+I1083)&gt;SIMULATION!$F$16,"Over","Under")</f>
        <v>Over</v>
      </c>
    </row>
    <row r="1084" spans="8:14" x14ac:dyDescent="0.25">
      <c r="H1084">
        <f ca="1">ROUND(NORMINV(RAND(),SIMULATION!$G$16,SIMULATION!$C$16),0)</f>
        <v>89</v>
      </c>
      <c r="I1084">
        <f ca="1">ROUND(NORMINV(RAND(),SIMULATION!$G$20,SIMULATION!$C$20),0)</f>
        <v>79</v>
      </c>
      <c r="J1084" t="str">
        <f t="shared" ca="1" si="34"/>
        <v>Away</v>
      </c>
      <c r="K1084" t="str">
        <f ca="1">IF(H1084+SIMULATION!$E$16&gt;NEUTRAL!I1084,"W","L")</f>
        <v>W</v>
      </c>
      <c r="L1084" t="str">
        <f ca="1">IF(I1084+SIMULATION!$E$20&gt;NEUTRAL!H1084,"W","L")</f>
        <v>L</v>
      </c>
      <c r="M1084">
        <f t="shared" ca="1" si="35"/>
        <v>168</v>
      </c>
      <c r="N1084" t="str">
        <f ca="1">IF((H1084+I1084)&gt;SIMULATION!$F$16,"Over","Under")</f>
        <v>Over</v>
      </c>
    </row>
    <row r="1085" spans="8:14" x14ac:dyDescent="0.25">
      <c r="H1085">
        <f ca="1">ROUND(NORMINV(RAND(),SIMULATION!$G$16,SIMULATION!$C$16),0)</f>
        <v>63</v>
      </c>
      <c r="I1085">
        <f ca="1">ROUND(NORMINV(RAND(),SIMULATION!$G$20,SIMULATION!$C$20),0)</f>
        <v>70</v>
      </c>
      <c r="J1085" t="str">
        <f t="shared" ca="1" si="34"/>
        <v>Home</v>
      </c>
      <c r="K1085" t="str">
        <f ca="1">IF(H1085+SIMULATION!$E$16&gt;NEUTRAL!I1085,"W","L")</f>
        <v>L</v>
      </c>
      <c r="L1085" t="str">
        <f ca="1">IF(I1085+SIMULATION!$E$20&gt;NEUTRAL!H1085,"W","L")</f>
        <v>W</v>
      </c>
      <c r="M1085">
        <f t="shared" ca="1" si="35"/>
        <v>133</v>
      </c>
      <c r="N1085" t="str">
        <f ca="1">IF((H1085+I1085)&gt;SIMULATION!$F$16,"Over","Under")</f>
        <v>Under</v>
      </c>
    </row>
    <row r="1086" spans="8:14" x14ac:dyDescent="0.25">
      <c r="H1086">
        <f ca="1">ROUND(NORMINV(RAND(),SIMULATION!$G$16,SIMULATION!$C$16),0)</f>
        <v>82</v>
      </c>
      <c r="I1086">
        <f ca="1">ROUND(NORMINV(RAND(),SIMULATION!$G$20,SIMULATION!$C$20),0)</f>
        <v>78</v>
      </c>
      <c r="J1086" t="str">
        <f t="shared" ca="1" si="34"/>
        <v>Away</v>
      </c>
      <c r="K1086" t="str">
        <f ca="1">IF(H1086+SIMULATION!$E$16&gt;NEUTRAL!I1086,"W","L")</f>
        <v>W</v>
      </c>
      <c r="L1086" t="str">
        <f ca="1">IF(I1086+SIMULATION!$E$20&gt;NEUTRAL!H1086,"W","L")</f>
        <v>L</v>
      </c>
      <c r="M1086">
        <f t="shared" ca="1" si="35"/>
        <v>160</v>
      </c>
      <c r="N1086" t="str">
        <f ca="1">IF((H1086+I1086)&gt;SIMULATION!$F$16,"Over","Under")</f>
        <v>Over</v>
      </c>
    </row>
    <row r="1087" spans="8:14" x14ac:dyDescent="0.25">
      <c r="H1087">
        <f ca="1">ROUND(NORMINV(RAND(),SIMULATION!$G$16,SIMULATION!$C$16),0)</f>
        <v>81</v>
      </c>
      <c r="I1087">
        <f ca="1">ROUND(NORMINV(RAND(),SIMULATION!$G$20,SIMULATION!$C$20),0)</f>
        <v>60</v>
      </c>
      <c r="J1087" t="str">
        <f t="shared" ca="1" si="34"/>
        <v>Away</v>
      </c>
      <c r="K1087" t="str">
        <f ca="1">IF(H1087+SIMULATION!$E$16&gt;NEUTRAL!I1087,"W","L")</f>
        <v>W</v>
      </c>
      <c r="L1087" t="str">
        <f ca="1">IF(I1087+SIMULATION!$E$20&gt;NEUTRAL!H1087,"W","L")</f>
        <v>L</v>
      </c>
      <c r="M1087">
        <f t="shared" ca="1" si="35"/>
        <v>141</v>
      </c>
      <c r="N1087" t="str">
        <f ca="1">IF((H1087+I1087)&gt;SIMULATION!$F$16,"Over","Under")</f>
        <v>Under</v>
      </c>
    </row>
    <row r="1088" spans="8:14" x14ac:dyDescent="0.25">
      <c r="H1088">
        <f ca="1">ROUND(NORMINV(RAND(),SIMULATION!$G$16,SIMULATION!$C$16),0)</f>
        <v>50</v>
      </c>
      <c r="I1088">
        <f ca="1">ROUND(NORMINV(RAND(),SIMULATION!$G$20,SIMULATION!$C$20),0)</f>
        <v>75</v>
      </c>
      <c r="J1088" t="str">
        <f t="shared" ca="1" si="34"/>
        <v>Home</v>
      </c>
      <c r="K1088" t="str">
        <f ca="1">IF(H1088+SIMULATION!$E$16&gt;NEUTRAL!I1088,"W","L")</f>
        <v>L</v>
      </c>
      <c r="L1088" t="str">
        <f ca="1">IF(I1088+SIMULATION!$E$20&gt;NEUTRAL!H1088,"W","L")</f>
        <v>W</v>
      </c>
      <c r="M1088">
        <f t="shared" ca="1" si="35"/>
        <v>125</v>
      </c>
      <c r="N1088" t="str">
        <f ca="1">IF((H1088+I1088)&gt;SIMULATION!$F$16,"Over","Under")</f>
        <v>Under</v>
      </c>
    </row>
    <row r="1089" spans="8:14" x14ac:dyDescent="0.25">
      <c r="H1089">
        <f ca="1">ROUND(NORMINV(RAND(),SIMULATION!$G$16,SIMULATION!$C$16),0)</f>
        <v>62</v>
      </c>
      <c r="I1089">
        <f ca="1">ROUND(NORMINV(RAND(),SIMULATION!$G$20,SIMULATION!$C$20),0)</f>
        <v>86</v>
      </c>
      <c r="J1089" t="str">
        <f t="shared" ca="1" si="34"/>
        <v>Home</v>
      </c>
      <c r="K1089" t="str">
        <f ca="1">IF(H1089+SIMULATION!$E$16&gt;NEUTRAL!I1089,"W","L")</f>
        <v>L</v>
      </c>
      <c r="L1089" t="str">
        <f ca="1">IF(I1089+SIMULATION!$E$20&gt;NEUTRAL!H1089,"W","L")</f>
        <v>W</v>
      </c>
      <c r="M1089">
        <f t="shared" ca="1" si="35"/>
        <v>148</v>
      </c>
      <c r="N1089" t="str">
        <f ca="1">IF((H1089+I1089)&gt;SIMULATION!$F$16,"Over","Under")</f>
        <v>Under</v>
      </c>
    </row>
    <row r="1090" spans="8:14" x14ac:dyDescent="0.25">
      <c r="H1090">
        <f ca="1">ROUND(NORMINV(RAND(),SIMULATION!$G$16,SIMULATION!$C$16),0)</f>
        <v>74</v>
      </c>
      <c r="I1090">
        <f ca="1">ROUND(NORMINV(RAND(),SIMULATION!$G$20,SIMULATION!$C$20),0)</f>
        <v>67</v>
      </c>
      <c r="J1090" t="str">
        <f t="shared" ca="1" si="34"/>
        <v>Away</v>
      </c>
      <c r="K1090" t="str">
        <f ca="1">IF(H1090+SIMULATION!$E$16&gt;NEUTRAL!I1090,"W","L")</f>
        <v>W</v>
      </c>
      <c r="L1090" t="str">
        <f ca="1">IF(I1090+SIMULATION!$E$20&gt;NEUTRAL!H1090,"W","L")</f>
        <v>L</v>
      </c>
      <c r="M1090">
        <f t="shared" ca="1" si="35"/>
        <v>141</v>
      </c>
      <c r="N1090" t="str">
        <f ca="1">IF((H1090+I1090)&gt;SIMULATION!$F$16,"Over","Under")</f>
        <v>Under</v>
      </c>
    </row>
    <row r="1091" spans="8:14" x14ac:dyDescent="0.25">
      <c r="H1091">
        <f ca="1">ROUND(NORMINV(RAND(),SIMULATION!$G$16,SIMULATION!$C$16),0)</f>
        <v>85</v>
      </c>
      <c r="I1091">
        <f ca="1">ROUND(NORMINV(RAND(),SIMULATION!$G$20,SIMULATION!$C$20),0)</f>
        <v>67</v>
      </c>
      <c r="J1091" t="str">
        <f t="shared" ca="1" si="34"/>
        <v>Away</v>
      </c>
      <c r="K1091" t="str">
        <f ca="1">IF(H1091+SIMULATION!$E$16&gt;NEUTRAL!I1091,"W","L")</f>
        <v>W</v>
      </c>
      <c r="L1091" t="str">
        <f ca="1">IF(I1091+SIMULATION!$E$20&gt;NEUTRAL!H1091,"W","L")</f>
        <v>L</v>
      </c>
      <c r="M1091">
        <f t="shared" ca="1" si="35"/>
        <v>152</v>
      </c>
      <c r="N1091" t="str">
        <f ca="1">IF((H1091+I1091)&gt;SIMULATION!$F$16,"Over","Under")</f>
        <v>Over</v>
      </c>
    </row>
    <row r="1092" spans="8:14" x14ac:dyDescent="0.25">
      <c r="H1092">
        <f ca="1">ROUND(NORMINV(RAND(),SIMULATION!$G$16,SIMULATION!$C$16),0)</f>
        <v>69</v>
      </c>
      <c r="I1092">
        <f ca="1">ROUND(NORMINV(RAND(),SIMULATION!$G$20,SIMULATION!$C$20),0)</f>
        <v>72</v>
      </c>
      <c r="J1092" t="str">
        <f t="shared" ca="1" si="34"/>
        <v>Home</v>
      </c>
      <c r="K1092" t="str">
        <f ca="1">IF(H1092+SIMULATION!$E$16&gt;NEUTRAL!I1092,"W","L")</f>
        <v>W</v>
      </c>
      <c r="L1092" t="str">
        <f ca="1">IF(I1092+SIMULATION!$E$20&gt;NEUTRAL!H1092,"W","L")</f>
        <v>L</v>
      </c>
      <c r="M1092">
        <f t="shared" ca="1" si="35"/>
        <v>141</v>
      </c>
      <c r="N1092" t="str">
        <f ca="1">IF((H1092+I1092)&gt;SIMULATION!$F$16,"Over","Under")</f>
        <v>Under</v>
      </c>
    </row>
    <row r="1093" spans="8:14" x14ac:dyDescent="0.25">
      <c r="H1093">
        <f ca="1">ROUND(NORMINV(RAND(),SIMULATION!$G$16,SIMULATION!$C$16),0)</f>
        <v>85</v>
      </c>
      <c r="I1093">
        <f ca="1">ROUND(NORMINV(RAND(),SIMULATION!$G$20,SIMULATION!$C$20),0)</f>
        <v>61</v>
      </c>
      <c r="J1093" t="str">
        <f t="shared" ca="1" si="34"/>
        <v>Away</v>
      </c>
      <c r="K1093" t="str">
        <f ca="1">IF(H1093+SIMULATION!$E$16&gt;NEUTRAL!I1093,"W","L")</f>
        <v>W</v>
      </c>
      <c r="L1093" t="str">
        <f ca="1">IF(I1093+SIMULATION!$E$20&gt;NEUTRAL!H1093,"W","L")</f>
        <v>L</v>
      </c>
      <c r="M1093">
        <f t="shared" ca="1" si="35"/>
        <v>146</v>
      </c>
      <c r="N1093" t="str">
        <f ca="1">IF((H1093+I1093)&gt;SIMULATION!$F$16,"Over","Under")</f>
        <v>Under</v>
      </c>
    </row>
    <row r="1094" spans="8:14" x14ac:dyDescent="0.25">
      <c r="H1094">
        <f ca="1">ROUND(NORMINV(RAND(),SIMULATION!$G$16,SIMULATION!$C$16),0)</f>
        <v>58</v>
      </c>
      <c r="I1094">
        <f ca="1">ROUND(NORMINV(RAND(),SIMULATION!$G$20,SIMULATION!$C$20),0)</f>
        <v>74</v>
      </c>
      <c r="J1094" t="str">
        <f t="shared" ca="1" si="34"/>
        <v>Home</v>
      </c>
      <c r="K1094" t="str">
        <f ca="1">IF(H1094+SIMULATION!$E$16&gt;NEUTRAL!I1094,"W","L")</f>
        <v>L</v>
      </c>
      <c r="L1094" t="str">
        <f ca="1">IF(I1094+SIMULATION!$E$20&gt;NEUTRAL!H1094,"W","L")</f>
        <v>W</v>
      </c>
      <c r="M1094">
        <f t="shared" ca="1" si="35"/>
        <v>132</v>
      </c>
      <c r="N1094" t="str">
        <f ca="1">IF((H1094+I1094)&gt;SIMULATION!$F$16,"Over","Under")</f>
        <v>Under</v>
      </c>
    </row>
    <row r="1095" spans="8:14" x14ac:dyDescent="0.25">
      <c r="H1095">
        <f ca="1">ROUND(NORMINV(RAND(),SIMULATION!$G$16,SIMULATION!$C$16),0)</f>
        <v>90</v>
      </c>
      <c r="I1095">
        <f ca="1">ROUND(NORMINV(RAND(),SIMULATION!$G$20,SIMULATION!$C$20),0)</f>
        <v>80</v>
      </c>
      <c r="J1095" t="str">
        <f t="shared" ca="1" si="34"/>
        <v>Away</v>
      </c>
      <c r="K1095" t="str">
        <f ca="1">IF(H1095+SIMULATION!$E$16&gt;NEUTRAL!I1095,"W","L")</f>
        <v>W</v>
      </c>
      <c r="L1095" t="str">
        <f ca="1">IF(I1095+SIMULATION!$E$20&gt;NEUTRAL!H1095,"W","L")</f>
        <v>L</v>
      </c>
      <c r="M1095">
        <f t="shared" ca="1" si="35"/>
        <v>170</v>
      </c>
      <c r="N1095" t="str">
        <f ca="1">IF((H1095+I1095)&gt;SIMULATION!$F$16,"Over","Under")</f>
        <v>Over</v>
      </c>
    </row>
    <row r="1096" spans="8:14" x14ac:dyDescent="0.25">
      <c r="H1096">
        <f ca="1">ROUND(NORMINV(RAND(),SIMULATION!$G$16,SIMULATION!$C$16),0)</f>
        <v>61</v>
      </c>
      <c r="I1096">
        <f ca="1">ROUND(NORMINV(RAND(),SIMULATION!$G$20,SIMULATION!$C$20),0)</f>
        <v>77</v>
      </c>
      <c r="J1096" t="str">
        <f t="shared" ca="1" si="34"/>
        <v>Home</v>
      </c>
      <c r="K1096" t="str">
        <f ca="1">IF(H1096+SIMULATION!$E$16&gt;NEUTRAL!I1096,"W","L")</f>
        <v>L</v>
      </c>
      <c r="L1096" t="str">
        <f ca="1">IF(I1096+SIMULATION!$E$20&gt;NEUTRAL!H1096,"W","L")</f>
        <v>W</v>
      </c>
      <c r="M1096">
        <f t="shared" ca="1" si="35"/>
        <v>138</v>
      </c>
      <c r="N1096" t="str">
        <f ca="1">IF((H1096+I1096)&gt;SIMULATION!$F$16,"Over","Under")</f>
        <v>Under</v>
      </c>
    </row>
    <row r="1097" spans="8:14" x14ac:dyDescent="0.25">
      <c r="H1097">
        <f ca="1">ROUND(NORMINV(RAND(),SIMULATION!$G$16,SIMULATION!$C$16),0)</f>
        <v>48</v>
      </c>
      <c r="I1097">
        <f ca="1">ROUND(NORMINV(RAND(),SIMULATION!$G$20,SIMULATION!$C$20),0)</f>
        <v>77</v>
      </c>
      <c r="J1097" t="str">
        <f t="shared" ca="1" si="34"/>
        <v>Home</v>
      </c>
      <c r="K1097" t="str">
        <f ca="1">IF(H1097+SIMULATION!$E$16&gt;NEUTRAL!I1097,"W","L")</f>
        <v>L</v>
      </c>
      <c r="L1097" t="str">
        <f ca="1">IF(I1097+SIMULATION!$E$20&gt;NEUTRAL!H1097,"W","L")</f>
        <v>W</v>
      </c>
      <c r="M1097">
        <f t="shared" ca="1" si="35"/>
        <v>125</v>
      </c>
      <c r="N1097" t="str">
        <f ca="1">IF((H1097+I1097)&gt;SIMULATION!$F$16,"Over","Under")</f>
        <v>Under</v>
      </c>
    </row>
    <row r="1098" spans="8:14" x14ac:dyDescent="0.25">
      <c r="H1098">
        <f ca="1">ROUND(NORMINV(RAND(),SIMULATION!$G$16,SIMULATION!$C$16),0)</f>
        <v>73</v>
      </c>
      <c r="I1098">
        <f ca="1">ROUND(NORMINV(RAND(),SIMULATION!$G$20,SIMULATION!$C$20),0)</f>
        <v>68</v>
      </c>
      <c r="J1098" t="str">
        <f t="shared" ca="1" si="34"/>
        <v>Away</v>
      </c>
      <c r="K1098" t="str">
        <f ca="1">IF(H1098+SIMULATION!$E$16&gt;NEUTRAL!I1098,"W","L")</f>
        <v>W</v>
      </c>
      <c r="L1098" t="str">
        <f ca="1">IF(I1098+SIMULATION!$E$20&gt;NEUTRAL!H1098,"W","L")</f>
        <v>L</v>
      </c>
      <c r="M1098">
        <f t="shared" ca="1" si="35"/>
        <v>141</v>
      </c>
      <c r="N1098" t="str">
        <f ca="1">IF((H1098+I1098)&gt;SIMULATION!$F$16,"Over","Under")</f>
        <v>Under</v>
      </c>
    </row>
    <row r="1099" spans="8:14" x14ac:dyDescent="0.25">
      <c r="H1099">
        <f ca="1">ROUND(NORMINV(RAND(),SIMULATION!$G$16,SIMULATION!$C$16),0)</f>
        <v>80</v>
      </c>
      <c r="I1099">
        <f ca="1">ROUND(NORMINV(RAND(),SIMULATION!$G$20,SIMULATION!$C$20),0)</f>
        <v>62</v>
      </c>
      <c r="J1099" t="str">
        <f t="shared" ca="1" si="34"/>
        <v>Away</v>
      </c>
      <c r="K1099" t="str">
        <f ca="1">IF(H1099+SIMULATION!$E$16&gt;NEUTRAL!I1099,"W","L")</f>
        <v>W</v>
      </c>
      <c r="L1099" t="str">
        <f ca="1">IF(I1099+SIMULATION!$E$20&gt;NEUTRAL!H1099,"W","L")</f>
        <v>L</v>
      </c>
      <c r="M1099">
        <f t="shared" ca="1" si="35"/>
        <v>142</v>
      </c>
      <c r="N1099" t="str">
        <f ca="1">IF((H1099+I1099)&gt;SIMULATION!$F$16,"Over","Under")</f>
        <v>Under</v>
      </c>
    </row>
    <row r="1100" spans="8:14" x14ac:dyDescent="0.25">
      <c r="H1100">
        <f ca="1">ROUND(NORMINV(RAND(),SIMULATION!$G$16,SIMULATION!$C$16),0)</f>
        <v>80</v>
      </c>
      <c r="I1100">
        <f ca="1">ROUND(NORMINV(RAND(),SIMULATION!$G$20,SIMULATION!$C$20),0)</f>
        <v>82</v>
      </c>
      <c r="J1100" t="str">
        <f t="shared" ca="1" si="34"/>
        <v>Home</v>
      </c>
      <c r="K1100" t="str">
        <f ca="1">IF(H1100+SIMULATION!$E$16&gt;NEUTRAL!I1100,"W","L")</f>
        <v>W</v>
      </c>
      <c r="L1100" t="str">
        <f ca="1">IF(I1100+SIMULATION!$E$20&gt;NEUTRAL!H1100,"W","L")</f>
        <v>L</v>
      </c>
      <c r="M1100">
        <f t="shared" ca="1" si="35"/>
        <v>162</v>
      </c>
      <c r="N1100" t="str">
        <f ca="1">IF((H1100+I1100)&gt;SIMULATION!$F$16,"Over","Under")</f>
        <v>Over</v>
      </c>
    </row>
    <row r="1101" spans="8:14" x14ac:dyDescent="0.25">
      <c r="H1101">
        <f ca="1">ROUND(NORMINV(RAND(),SIMULATION!$G$16,SIMULATION!$C$16),0)</f>
        <v>71</v>
      </c>
      <c r="I1101">
        <f ca="1">ROUND(NORMINV(RAND(),SIMULATION!$G$20,SIMULATION!$C$20),0)</f>
        <v>75</v>
      </c>
      <c r="J1101" t="str">
        <f t="shared" ca="1" si="34"/>
        <v>Home</v>
      </c>
      <c r="K1101" t="str">
        <f ca="1">IF(H1101+SIMULATION!$E$16&gt;NEUTRAL!I1101,"W","L")</f>
        <v>W</v>
      </c>
      <c r="L1101" t="str">
        <f ca="1">IF(I1101+SIMULATION!$E$20&gt;NEUTRAL!H1101,"W","L")</f>
        <v>L</v>
      </c>
      <c r="M1101">
        <f t="shared" ca="1" si="35"/>
        <v>146</v>
      </c>
      <c r="N1101" t="str">
        <f ca="1">IF((H1101+I1101)&gt;SIMULATION!$F$16,"Over","Under")</f>
        <v>Under</v>
      </c>
    </row>
    <row r="1102" spans="8:14" x14ac:dyDescent="0.25">
      <c r="H1102">
        <f ca="1">ROUND(NORMINV(RAND(),SIMULATION!$G$16,SIMULATION!$C$16),0)</f>
        <v>51</v>
      </c>
      <c r="I1102">
        <f ca="1">ROUND(NORMINV(RAND(),SIMULATION!$G$20,SIMULATION!$C$20),0)</f>
        <v>71</v>
      </c>
      <c r="J1102" t="str">
        <f t="shared" ca="1" si="34"/>
        <v>Home</v>
      </c>
      <c r="K1102" t="str">
        <f ca="1">IF(H1102+SIMULATION!$E$16&gt;NEUTRAL!I1102,"W","L")</f>
        <v>L</v>
      </c>
      <c r="L1102" t="str">
        <f ca="1">IF(I1102+SIMULATION!$E$20&gt;NEUTRAL!H1102,"W","L")</f>
        <v>W</v>
      </c>
      <c r="M1102">
        <f t="shared" ca="1" si="35"/>
        <v>122</v>
      </c>
      <c r="N1102" t="str">
        <f ca="1">IF((H1102+I1102)&gt;SIMULATION!$F$16,"Over","Under")</f>
        <v>Under</v>
      </c>
    </row>
    <row r="1103" spans="8:14" x14ac:dyDescent="0.25">
      <c r="H1103">
        <f ca="1">ROUND(NORMINV(RAND(),SIMULATION!$G$16,SIMULATION!$C$16),0)</f>
        <v>70</v>
      </c>
      <c r="I1103">
        <f ca="1">ROUND(NORMINV(RAND(),SIMULATION!$G$20,SIMULATION!$C$20),0)</f>
        <v>79</v>
      </c>
      <c r="J1103" t="str">
        <f t="shared" ca="1" si="34"/>
        <v>Home</v>
      </c>
      <c r="K1103" t="str">
        <f ca="1">IF(H1103+SIMULATION!$E$16&gt;NEUTRAL!I1103,"W","L")</f>
        <v>L</v>
      </c>
      <c r="L1103" t="str">
        <f ca="1">IF(I1103+SIMULATION!$E$20&gt;NEUTRAL!H1103,"W","L")</f>
        <v>W</v>
      </c>
      <c r="M1103">
        <f t="shared" ca="1" si="35"/>
        <v>149</v>
      </c>
      <c r="N1103" t="str">
        <f ca="1">IF((H1103+I1103)&gt;SIMULATION!$F$16,"Over","Under")</f>
        <v>Under</v>
      </c>
    </row>
    <row r="1104" spans="8:14" x14ac:dyDescent="0.25">
      <c r="H1104">
        <f ca="1">ROUND(NORMINV(RAND(),SIMULATION!$G$16,SIMULATION!$C$16),0)</f>
        <v>72</v>
      </c>
      <c r="I1104">
        <f ca="1">ROUND(NORMINV(RAND(),SIMULATION!$G$20,SIMULATION!$C$20),0)</f>
        <v>98</v>
      </c>
      <c r="J1104" t="str">
        <f t="shared" ca="1" si="34"/>
        <v>Home</v>
      </c>
      <c r="K1104" t="str">
        <f ca="1">IF(H1104+SIMULATION!$E$16&gt;NEUTRAL!I1104,"W","L")</f>
        <v>L</v>
      </c>
      <c r="L1104" t="str">
        <f ca="1">IF(I1104+SIMULATION!$E$20&gt;NEUTRAL!H1104,"W","L")</f>
        <v>W</v>
      </c>
      <c r="M1104">
        <f t="shared" ca="1" si="35"/>
        <v>170</v>
      </c>
      <c r="N1104" t="str">
        <f ca="1">IF((H1104+I1104)&gt;SIMULATION!$F$16,"Over","Under")</f>
        <v>Over</v>
      </c>
    </row>
    <row r="1105" spans="8:14" x14ac:dyDescent="0.25">
      <c r="H1105">
        <f ca="1">ROUND(NORMINV(RAND(),SIMULATION!$G$16,SIMULATION!$C$16),0)</f>
        <v>89</v>
      </c>
      <c r="I1105">
        <f ca="1">ROUND(NORMINV(RAND(),SIMULATION!$G$20,SIMULATION!$C$20),0)</f>
        <v>72</v>
      </c>
      <c r="J1105" t="str">
        <f t="shared" ca="1" si="34"/>
        <v>Away</v>
      </c>
      <c r="K1105" t="str">
        <f ca="1">IF(H1105+SIMULATION!$E$16&gt;NEUTRAL!I1105,"W","L")</f>
        <v>W</v>
      </c>
      <c r="L1105" t="str">
        <f ca="1">IF(I1105+SIMULATION!$E$20&gt;NEUTRAL!H1105,"W","L")</f>
        <v>L</v>
      </c>
      <c r="M1105">
        <f t="shared" ca="1" si="35"/>
        <v>161</v>
      </c>
      <c r="N1105" t="str">
        <f ca="1">IF((H1105+I1105)&gt;SIMULATION!$F$16,"Over","Under")</f>
        <v>Over</v>
      </c>
    </row>
    <row r="1106" spans="8:14" x14ac:dyDescent="0.25">
      <c r="H1106">
        <f ca="1">ROUND(NORMINV(RAND(),SIMULATION!$G$16,SIMULATION!$C$16),0)</f>
        <v>89</v>
      </c>
      <c r="I1106">
        <f ca="1">ROUND(NORMINV(RAND(),SIMULATION!$G$20,SIMULATION!$C$20),0)</f>
        <v>62</v>
      </c>
      <c r="J1106" t="str">
        <f t="shared" ca="1" si="34"/>
        <v>Away</v>
      </c>
      <c r="K1106" t="str">
        <f ca="1">IF(H1106+SIMULATION!$E$16&gt;NEUTRAL!I1106,"W","L")</f>
        <v>W</v>
      </c>
      <c r="L1106" t="str">
        <f ca="1">IF(I1106+SIMULATION!$E$20&gt;NEUTRAL!H1106,"W","L")</f>
        <v>L</v>
      </c>
      <c r="M1106">
        <f t="shared" ca="1" si="35"/>
        <v>151</v>
      </c>
      <c r="N1106" t="str">
        <f ca="1">IF((H1106+I1106)&gt;SIMULATION!$F$16,"Over","Under")</f>
        <v>Under</v>
      </c>
    </row>
    <row r="1107" spans="8:14" x14ac:dyDescent="0.25">
      <c r="H1107">
        <f ca="1">ROUND(NORMINV(RAND(),SIMULATION!$G$16,SIMULATION!$C$16),0)</f>
        <v>57</v>
      </c>
      <c r="I1107">
        <f ca="1">ROUND(NORMINV(RAND(),SIMULATION!$G$20,SIMULATION!$C$20),0)</f>
        <v>97</v>
      </c>
      <c r="J1107" t="str">
        <f t="shared" ca="1" si="34"/>
        <v>Home</v>
      </c>
      <c r="K1107" t="str">
        <f ca="1">IF(H1107+SIMULATION!$E$16&gt;NEUTRAL!I1107,"W","L")</f>
        <v>L</v>
      </c>
      <c r="L1107" t="str">
        <f ca="1">IF(I1107+SIMULATION!$E$20&gt;NEUTRAL!H1107,"W","L")</f>
        <v>W</v>
      </c>
      <c r="M1107">
        <f t="shared" ca="1" si="35"/>
        <v>154</v>
      </c>
      <c r="N1107" t="str">
        <f ca="1">IF((H1107+I1107)&gt;SIMULATION!$F$16,"Over","Under")</f>
        <v>Over</v>
      </c>
    </row>
    <row r="1108" spans="8:14" x14ac:dyDescent="0.25">
      <c r="H1108">
        <f ca="1">ROUND(NORMINV(RAND(),SIMULATION!$G$16,SIMULATION!$C$16),0)</f>
        <v>72</v>
      </c>
      <c r="I1108">
        <f ca="1">ROUND(NORMINV(RAND(),SIMULATION!$G$20,SIMULATION!$C$20),0)</f>
        <v>78</v>
      </c>
      <c r="J1108" t="str">
        <f t="shared" ca="1" si="34"/>
        <v>Home</v>
      </c>
      <c r="K1108" t="str">
        <f ca="1">IF(H1108+SIMULATION!$E$16&gt;NEUTRAL!I1108,"W","L")</f>
        <v>L</v>
      </c>
      <c r="L1108" t="str">
        <f ca="1">IF(I1108+SIMULATION!$E$20&gt;NEUTRAL!H1108,"W","L")</f>
        <v>W</v>
      </c>
      <c r="M1108">
        <f t="shared" ca="1" si="35"/>
        <v>150</v>
      </c>
      <c r="N1108" t="str">
        <f ca="1">IF((H1108+I1108)&gt;SIMULATION!$F$16,"Over","Under")</f>
        <v>Under</v>
      </c>
    </row>
    <row r="1109" spans="8:14" x14ac:dyDescent="0.25">
      <c r="H1109">
        <f ca="1">ROUND(NORMINV(RAND(),SIMULATION!$G$16,SIMULATION!$C$16),0)</f>
        <v>63</v>
      </c>
      <c r="I1109">
        <f ca="1">ROUND(NORMINV(RAND(),SIMULATION!$G$20,SIMULATION!$C$20),0)</f>
        <v>76</v>
      </c>
      <c r="J1109" t="str">
        <f t="shared" ca="1" si="34"/>
        <v>Home</v>
      </c>
      <c r="K1109" t="str">
        <f ca="1">IF(H1109+SIMULATION!$E$16&gt;NEUTRAL!I1109,"W","L")</f>
        <v>L</v>
      </c>
      <c r="L1109" t="str">
        <f ca="1">IF(I1109+SIMULATION!$E$20&gt;NEUTRAL!H1109,"W","L")</f>
        <v>W</v>
      </c>
      <c r="M1109">
        <f t="shared" ca="1" si="35"/>
        <v>139</v>
      </c>
      <c r="N1109" t="str">
        <f ca="1">IF((H1109+I1109)&gt;SIMULATION!$F$16,"Over","Under")</f>
        <v>Under</v>
      </c>
    </row>
    <row r="1110" spans="8:14" x14ac:dyDescent="0.25">
      <c r="H1110">
        <f ca="1">ROUND(NORMINV(RAND(),SIMULATION!$G$16,SIMULATION!$C$16),0)</f>
        <v>87</v>
      </c>
      <c r="I1110">
        <f ca="1">ROUND(NORMINV(RAND(),SIMULATION!$G$20,SIMULATION!$C$20),0)</f>
        <v>73</v>
      </c>
      <c r="J1110" t="str">
        <f t="shared" ca="1" si="34"/>
        <v>Away</v>
      </c>
      <c r="K1110" t="str">
        <f ca="1">IF(H1110+SIMULATION!$E$16&gt;NEUTRAL!I1110,"W","L")</f>
        <v>W</v>
      </c>
      <c r="L1110" t="str">
        <f ca="1">IF(I1110+SIMULATION!$E$20&gt;NEUTRAL!H1110,"W","L")</f>
        <v>L</v>
      </c>
      <c r="M1110">
        <f t="shared" ca="1" si="35"/>
        <v>160</v>
      </c>
      <c r="N1110" t="str">
        <f ca="1">IF((H1110+I1110)&gt;SIMULATION!$F$16,"Over","Under")</f>
        <v>Over</v>
      </c>
    </row>
    <row r="1111" spans="8:14" x14ac:dyDescent="0.25">
      <c r="H1111">
        <f ca="1">ROUND(NORMINV(RAND(),SIMULATION!$G$16,SIMULATION!$C$16),0)</f>
        <v>84</v>
      </c>
      <c r="I1111">
        <f ca="1">ROUND(NORMINV(RAND(),SIMULATION!$G$20,SIMULATION!$C$20),0)</f>
        <v>79</v>
      </c>
      <c r="J1111" t="str">
        <f t="shared" ca="1" si="34"/>
        <v>Away</v>
      </c>
      <c r="K1111" t="str">
        <f ca="1">IF(H1111+SIMULATION!$E$16&gt;NEUTRAL!I1111,"W","L")</f>
        <v>W</v>
      </c>
      <c r="L1111" t="str">
        <f ca="1">IF(I1111+SIMULATION!$E$20&gt;NEUTRAL!H1111,"W","L")</f>
        <v>L</v>
      </c>
      <c r="M1111">
        <f t="shared" ca="1" si="35"/>
        <v>163</v>
      </c>
      <c r="N1111" t="str">
        <f ca="1">IF((H1111+I1111)&gt;SIMULATION!$F$16,"Over","Under")</f>
        <v>Over</v>
      </c>
    </row>
    <row r="1112" spans="8:14" x14ac:dyDescent="0.25">
      <c r="H1112">
        <f ca="1">ROUND(NORMINV(RAND(),SIMULATION!$G$16,SIMULATION!$C$16),0)</f>
        <v>85</v>
      </c>
      <c r="I1112">
        <f ca="1">ROUND(NORMINV(RAND(),SIMULATION!$G$20,SIMULATION!$C$20),0)</f>
        <v>67</v>
      </c>
      <c r="J1112" t="str">
        <f t="shared" ca="1" si="34"/>
        <v>Away</v>
      </c>
      <c r="K1112" t="str">
        <f ca="1">IF(H1112+SIMULATION!$E$16&gt;NEUTRAL!I1112,"W","L")</f>
        <v>W</v>
      </c>
      <c r="L1112" t="str">
        <f ca="1">IF(I1112+SIMULATION!$E$20&gt;NEUTRAL!H1112,"W","L")</f>
        <v>L</v>
      </c>
      <c r="M1112">
        <f t="shared" ca="1" si="35"/>
        <v>152</v>
      </c>
      <c r="N1112" t="str">
        <f ca="1">IF((H1112+I1112)&gt;SIMULATION!$F$16,"Over","Under")</f>
        <v>Over</v>
      </c>
    </row>
    <row r="1113" spans="8:14" x14ac:dyDescent="0.25">
      <c r="H1113">
        <f ca="1">ROUND(NORMINV(RAND(),SIMULATION!$G$16,SIMULATION!$C$16),0)</f>
        <v>77</v>
      </c>
      <c r="I1113">
        <f ca="1">ROUND(NORMINV(RAND(),SIMULATION!$G$20,SIMULATION!$C$20),0)</f>
        <v>74</v>
      </c>
      <c r="J1113" t="str">
        <f t="shared" ca="1" si="34"/>
        <v>Away</v>
      </c>
      <c r="K1113" t="str">
        <f ca="1">IF(H1113+SIMULATION!$E$16&gt;NEUTRAL!I1113,"W","L")</f>
        <v>W</v>
      </c>
      <c r="L1113" t="str">
        <f ca="1">IF(I1113+SIMULATION!$E$20&gt;NEUTRAL!H1113,"W","L")</f>
        <v>L</v>
      </c>
      <c r="M1113">
        <f t="shared" ca="1" si="35"/>
        <v>151</v>
      </c>
      <c r="N1113" t="str">
        <f ca="1">IF((H1113+I1113)&gt;SIMULATION!$F$16,"Over","Under")</f>
        <v>Under</v>
      </c>
    </row>
    <row r="1114" spans="8:14" x14ac:dyDescent="0.25">
      <c r="H1114">
        <f ca="1">ROUND(NORMINV(RAND(),SIMULATION!$G$16,SIMULATION!$C$16),0)</f>
        <v>66</v>
      </c>
      <c r="I1114">
        <f ca="1">ROUND(NORMINV(RAND(),SIMULATION!$G$20,SIMULATION!$C$20),0)</f>
        <v>81</v>
      </c>
      <c r="J1114" t="str">
        <f t="shared" ca="1" si="34"/>
        <v>Home</v>
      </c>
      <c r="K1114" t="str">
        <f ca="1">IF(H1114+SIMULATION!$E$16&gt;NEUTRAL!I1114,"W","L")</f>
        <v>L</v>
      </c>
      <c r="L1114" t="str">
        <f ca="1">IF(I1114+SIMULATION!$E$20&gt;NEUTRAL!H1114,"W","L")</f>
        <v>W</v>
      </c>
      <c r="M1114">
        <f t="shared" ca="1" si="35"/>
        <v>147</v>
      </c>
      <c r="N1114" t="str">
        <f ca="1">IF((H1114+I1114)&gt;SIMULATION!$F$16,"Over","Under")</f>
        <v>Under</v>
      </c>
    </row>
    <row r="1115" spans="8:14" x14ac:dyDescent="0.25">
      <c r="H1115">
        <f ca="1">ROUND(NORMINV(RAND(),SIMULATION!$G$16,SIMULATION!$C$16),0)</f>
        <v>75</v>
      </c>
      <c r="I1115">
        <f ca="1">ROUND(NORMINV(RAND(),SIMULATION!$G$20,SIMULATION!$C$20),0)</f>
        <v>75</v>
      </c>
      <c r="J1115" t="str">
        <f t="shared" ref="J1115:J1178" ca="1" si="36">IF(H1115=I1115,"OT",IF(H1115&gt;I1115,"Away","Home"))</f>
        <v>OT</v>
      </c>
      <c r="K1115" t="str">
        <f ca="1">IF(H1115+SIMULATION!$E$16&gt;NEUTRAL!I1115,"W","L")</f>
        <v>W</v>
      </c>
      <c r="L1115" t="str">
        <f ca="1">IF(I1115+SIMULATION!$E$20&gt;NEUTRAL!H1115,"W","L")</f>
        <v>L</v>
      </c>
      <c r="M1115">
        <f t="shared" ref="M1115:M1178" ca="1" si="37">H1115+I1115</f>
        <v>150</v>
      </c>
      <c r="N1115" t="str">
        <f ca="1">IF((H1115+I1115)&gt;SIMULATION!$F$16,"Over","Under")</f>
        <v>Under</v>
      </c>
    </row>
    <row r="1116" spans="8:14" x14ac:dyDescent="0.25">
      <c r="H1116">
        <f ca="1">ROUND(NORMINV(RAND(),SIMULATION!$G$16,SIMULATION!$C$16),0)</f>
        <v>51</v>
      </c>
      <c r="I1116">
        <f ca="1">ROUND(NORMINV(RAND(),SIMULATION!$G$20,SIMULATION!$C$20),0)</f>
        <v>83</v>
      </c>
      <c r="J1116" t="str">
        <f t="shared" ca="1" si="36"/>
        <v>Home</v>
      </c>
      <c r="K1116" t="str">
        <f ca="1">IF(H1116+SIMULATION!$E$16&gt;NEUTRAL!I1116,"W","L")</f>
        <v>L</v>
      </c>
      <c r="L1116" t="str">
        <f ca="1">IF(I1116+SIMULATION!$E$20&gt;NEUTRAL!H1116,"W","L")</f>
        <v>W</v>
      </c>
      <c r="M1116">
        <f t="shared" ca="1" si="37"/>
        <v>134</v>
      </c>
      <c r="N1116" t="str">
        <f ca="1">IF((H1116+I1116)&gt;SIMULATION!$F$16,"Over","Under")</f>
        <v>Under</v>
      </c>
    </row>
    <row r="1117" spans="8:14" x14ac:dyDescent="0.25">
      <c r="H1117">
        <f ca="1">ROUND(NORMINV(RAND(),SIMULATION!$G$16,SIMULATION!$C$16),0)</f>
        <v>52</v>
      </c>
      <c r="I1117">
        <f ca="1">ROUND(NORMINV(RAND(),SIMULATION!$G$20,SIMULATION!$C$20),0)</f>
        <v>64</v>
      </c>
      <c r="J1117" t="str">
        <f t="shared" ca="1" si="36"/>
        <v>Home</v>
      </c>
      <c r="K1117" t="str">
        <f ca="1">IF(H1117+SIMULATION!$E$16&gt;NEUTRAL!I1117,"W","L")</f>
        <v>L</v>
      </c>
      <c r="L1117" t="str">
        <f ca="1">IF(I1117+SIMULATION!$E$20&gt;NEUTRAL!H1117,"W","L")</f>
        <v>W</v>
      </c>
      <c r="M1117">
        <f t="shared" ca="1" si="37"/>
        <v>116</v>
      </c>
      <c r="N1117" t="str">
        <f ca="1">IF((H1117+I1117)&gt;SIMULATION!$F$16,"Over","Under")</f>
        <v>Under</v>
      </c>
    </row>
    <row r="1118" spans="8:14" x14ac:dyDescent="0.25">
      <c r="H1118">
        <f ca="1">ROUND(NORMINV(RAND(),SIMULATION!$G$16,SIMULATION!$C$16),0)</f>
        <v>59</v>
      </c>
      <c r="I1118">
        <f ca="1">ROUND(NORMINV(RAND(),SIMULATION!$G$20,SIMULATION!$C$20),0)</f>
        <v>76</v>
      </c>
      <c r="J1118" t="str">
        <f t="shared" ca="1" si="36"/>
        <v>Home</v>
      </c>
      <c r="K1118" t="str">
        <f ca="1">IF(H1118+SIMULATION!$E$16&gt;NEUTRAL!I1118,"W","L")</f>
        <v>L</v>
      </c>
      <c r="L1118" t="str">
        <f ca="1">IF(I1118+SIMULATION!$E$20&gt;NEUTRAL!H1118,"W","L")</f>
        <v>W</v>
      </c>
      <c r="M1118">
        <f t="shared" ca="1" si="37"/>
        <v>135</v>
      </c>
      <c r="N1118" t="str">
        <f ca="1">IF((H1118+I1118)&gt;SIMULATION!$F$16,"Over","Under")</f>
        <v>Under</v>
      </c>
    </row>
    <row r="1119" spans="8:14" x14ac:dyDescent="0.25">
      <c r="H1119">
        <f ca="1">ROUND(NORMINV(RAND(),SIMULATION!$G$16,SIMULATION!$C$16),0)</f>
        <v>84</v>
      </c>
      <c r="I1119">
        <f ca="1">ROUND(NORMINV(RAND(),SIMULATION!$G$20,SIMULATION!$C$20),0)</f>
        <v>95</v>
      </c>
      <c r="J1119" t="str">
        <f t="shared" ca="1" si="36"/>
        <v>Home</v>
      </c>
      <c r="K1119" t="str">
        <f ca="1">IF(H1119+SIMULATION!$E$16&gt;NEUTRAL!I1119,"W","L")</f>
        <v>L</v>
      </c>
      <c r="L1119" t="str">
        <f ca="1">IF(I1119+SIMULATION!$E$20&gt;NEUTRAL!H1119,"W","L")</f>
        <v>W</v>
      </c>
      <c r="M1119">
        <f t="shared" ca="1" si="37"/>
        <v>179</v>
      </c>
      <c r="N1119" t="str">
        <f ca="1">IF((H1119+I1119)&gt;SIMULATION!$F$16,"Over","Under")</f>
        <v>Over</v>
      </c>
    </row>
    <row r="1120" spans="8:14" x14ac:dyDescent="0.25">
      <c r="H1120">
        <f ca="1">ROUND(NORMINV(RAND(),SIMULATION!$G$16,SIMULATION!$C$16),0)</f>
        <v>60</v>
      </c>
      <c r="I1120">
        <f ca="1">ROUND(NORMINV(RAND(),SIMULATION!$G$20,SIMULATION!$C$20),0)</f>
        <v>67</v>
      </c>
      <c r="J1120" t="str">
        <f t="shared" ca="1" si="36"/>
        <v>Home</v>
      </c>
      <c r="K1120" t="str">
        <f ca="1">IF(H1120+SIMULATION!$E$16&gt;NEUTRAL!I1120,"W","L")</f>
        <v>L</v>
      </c>
      <c r="L1120" t="str">
        <f ca="1">IF(I1120+SIMULATION!$E$20&gt;NEUTRAL!H1120,"W","L")</f>
        <v>W</v>
      </c>
      <c r="M1120">
        <f t="shared" ca="1" si="37"/>
        <v>127</v>
      </c>
      <c r="N1120" t="str">
        <f ca="1">IF((H1120+I1120)&gt;SIMULATION!$F$16,"Over","Under")</f>
        <v>Under</v>
      </c>
    </row>
    <row r="1121" spans="8:14" x14ac:dyDescent="0.25">
      <c r="H1121">
        <f ca="1">ROUND(NORMINV(RAND(),SIMULATION!$G$16,SIMULATION!$C$16),0)</f>
        <v>65</v>
      </c>
      <c r="I1121">
        <f ca="1">ROUND(NORMINV(RAND(),SIMULATION!$G$20,SIMULATION!$C$20),0)</f>
        <v>71</v>
      </c>
      <c r="J1121" t="str">
        <f t="shared" ca="1" si="36"/>
        <v>Home</v>
      </c>
      <c r="K1121" t="str">
        <f ca="1">IF(H1121+SIMULATION!$E$16&gt;NEUTRAL!I1121,"W","L")</f>
        <v>L</v>
      </c>
      <c r="L1121" t="str">
        <f ca="1">IF(I1121+SIMULATION!$E$20&gt;NEUTRAL!H1121,"W","L")</f>
        <v>W</v>
      </c>
      <c r="M1121">
        <f t="shared" ca="1" si="37"/>
        <v>136</v>
      </c>
      <c r="N1121" t="str">
        <f ca="1">IF((H1121+I1121)&gt;SIMULATION!$F$16,"Over","Under")</f>
        <v>Under</v>
      </c>
    </row>
    <row r="1122" spans="8:14" x14ac:dyDescent="0.25">
      <c r="H1122">
        <f ca="1">ROUND(NORMINV(RAND(),SIMULATION!$G$16,SIMULATION!$C$16),0)</f>
        <v>71</v>
      </c>
      <c r="I1122">
        <f ca="1">ROUND(NORMINV(RAND(),SIMULATION!$G$20,SIMULATION!$C$20),0)</f>
        <v>80</v>
      </c>
      <c r="J1122" t="str">
        <f t="shared" ca="1" si="36"/>
        <v>Home</v>
      </c>
      <c r="K1122" t="str">
        <f ca="1">IF(H1122+SIMULATION!$E$16&gt;NEUTRAL!I1122,"W","L")</f>
        <v>L</v>
      </c>
      <c r="L1122" t="str">
        <f ca="1">IF(I1122+SIMULATION!$E$20&gt;NEUTRAL!H1122,"W","L")</f>
        <v>W</v>
      </c>
      <c r="M1122">
        <f t="shared" ca="1" si="37"/>
        <v>151</v>
      </c>
      <c r="N1122" t="str">
        <f ca="1">IF((H1122+I1122)&gt;SIMULATION!$F$16,"Over","Under")</f>
        <v>Under</v>
      </c>
    </row>
    <row r="1123" spans="8:14" x14ac:dyDescent="0.25">
      <c r="H1123">
        <f ca="1">ROUND(NORMINV(RAND(),SIMULATION!$G$16,SIMULATION!$C$16),0)</f>
        <v>60</v>
      </c>
      <c r="I1123">
        <f ca="1">ROUND(NORMINV(RAND(),SIMULATION!$G$20,SIMULATION!$C$20),0)</f>
        <v>96</v>
      </c>
      <c r="J1123" t="str">
        <f t="shared" ca="1" si="36"/>
        <v>Home</v>
      </c>
      <c r="K1123" t="str">
        <f ca="1">IF(H1123+SIMULATION!$E$16&gt;NEUTRAL!I1123,"W","L")</f>
        <v>L</v>
      </c>
      <c r="L1123" t="str">
        <f ca="1">IF(I1123+SIMULATION!$E$20&gt;NEUTRAL!H1123,"W","L")</f>
        <v>W</v>
      </c>
      <c r="M1123">
        <f t="shared" ca="1" si="37"/>
        <v>156</v>
      </c>
      <c r="N1123" t="str">
        <f ca="1">IF((H1123+I1123)&gt;SIMULATION!$F$16,"Over","Under")</f>
        <v>Over</v>
      </c>
    </row>
    <row r="1124" spans="8:14" x14ac:dyDescent="0.25">
      <c r="H1124">
        <f ca="1">ROUND(NORMINV(RAND(),SIMULATION!$G$16,SIMULATION!$C$16),0)</f>
        <v>70</v>
      </c>
      <c r="I1124">
        <f ca="1">ROUND(NORMINV(RAND(),SIMULATION!$G$20,SIMULATION!$C$20),0)</f>
        <v>82</v>
      </c>
      <c r="J1124" t="str">
        <f t="shared" ca="1" si="36"/>
        <v>Home</v>
      </c>
      <c r="K1124" t="str">
        <f ca="1">IF(H1124+SIMULATION!$E$16&gt;NEUTRAL!I1124,"W","L")</f>
        <v>L</v>
      </c>
      <c r="L1124" t="str">
        <f ca="1">IF(I1124+SIMULATION!$E$20&gt;NEUTRAL!H1124,"W","L")</f>
        <v>W</v>
      </c>
      <c r="M1124">
        <f t="shared" ca="1" si="37"/>
        <v>152</v>
      </c>
      <c r="N1124" t="str">
        <f ca="1">IF((H1124+I1124)&gt;SIMULATION!$F$16,"Over","Under")</f>
        <v>Over</v>
      </c>
    </row>
    <row r="1125" spans="8:14" x14ac:dyDescent="0.25">
      <c r="H1125">
        <f ca="1">ROUND(NORMINV(RAND(),SIMULATION!$G$16,SIMULATION!$C$16),0)</f>
        <v>89</v>
      </c>
      <c r="I1125">
        <f ca="1">ROUND(NORMINV(RAND(),SIMULATION!$G$20,SIMULATION!$C$20),0)</f>
        <v>79</v>
      </c>
      <c r="J1125" t="str">
        <f t="shared" ca="1" si="36"/>
        <v>Away</v>
      </c>
      <c r="K1125" t="str">
        <f ca="1">IF(H1125+SIMULATION!$E$16&gt;NEUTRAL!I1125,"W","L")</f>
        <v>W</v>
      </c>
      <c r="L1125" t="str">
        <f ca="1">IF(I1125+SIMULATION!$E$20&gt;NEUTRAL!H1125,"W","L")</f>
        <v>L</v>
      </c>
      <c r="M1125">
        <f t="shared" ca="1" si="37"/>
        <v>168</v>
      </c>
      <c r="N1125" t="str">
        <f ca="1">IF((H1125+I1125)&gt;SIMULATION!$F$16,"Over","Under")</f>
        <v>Over</v>
      </c>
    </row>
    <row r="1126" spans="8:14" x14ac:dyDescent="0.25">
      <c r="H1126">
        <f ca="1">ROUND(NORMINV(RAND(),SIMULATION!$G$16,SIMULATION!$C$16),0)</f>
        <v>65</v>
      </c>
      <c r="I1126">
        <f ca="1">ROUND(NORMINV(RAND(),SIMULATION!$G$20,SIMULATION!$C$20),0)</f>
        <v>78</v>
      </c>
      <c r="J1126" t="str">
        <f t="shared" ca="1" si="36"/>
        <v>Home</v>
      </c>
      <c r="K1126" t="str">
        <f ca="1">IF(H1126+SIMULATION!$E$16&gt;NEUTRAL!I1126,"W","L")</f>
        <v>L</v>
      </c>
      <c r="L1126" t="str">
        <f ca="1">IF(I1126+SIMULATION!$E$20&gt;NEUTRAL!H1126,"W","L")</f>
        <v>W</v>
      </c>
      <c r="M1126">
        <f t="shared" ca="1" si="37"/>
        <v>143</v>
      </c>
      <c r="N1126" t="str">
        <f ca="1">IF((H1126+I1126)&gt;SIMULATION!$F$16,"Over","Under")</f>
        <v>Under</v>
      </c>
    </row>
    <row r="1127" spans="8:14" x14ac:dyDescent="0.25">
      <c r="H1127">
        <f ca="1">ROUND(NORMINV(RAND(),SIMULATION!$G$16,SIMULATION!$C$16),0)</f>
        <v>58</v>
      </c>
      <c r="I1127">
        <f ca="1">ROUND(NORMINV(RAND(),SIMULATION!$G$20,SIMULATION!$C$20),0)</f>
        <v>79</v>
      </c>
      <c r="J1127" t="str">
        <f t="shared" ca="1" si="36"/>
        <v>Home</v>
      </c>
      <c r="K1127" t="str">
        <f ca="1">IF(H1127+SIMULATION!$E$16&gt;NEUTRAL!I1127,"W","L")</f>
        <v>L</v>
      </c>
      <c r="L1127" t="str">
        <f ca="1">IF(I1127+SIMULATION!$E$20&gt;NEUTRAL!H1127,"W","L")</f>
        <v>W</v>
      </c>
      <c r="M1127">
        <f t="shared" ca="1" si="37"/>
        <v>137</v>
      </c>
      <c r="N1127" t="str">
        <f ca="1">IF((H1127+I1127)&gt;SIMULATION!$F$16,"Over","Under")</f>
        <v>Under</v>
      </c>
    </row>
    <row r="1128" spans="8:14" x14ac:dyDescent="0.25">
      <c r="H1128">
        <f ca="1">ROUND(NORMINV(RAND(),SIMULATION!$G$16,SIMULATION!$C$16),0)</f>
        <v>82</v>
      </c>
      <c r="I1128">
        <f ca="1">ROUND(NORMINV(RAND(),SIMULATION!$G$20,SIMULATION!$C$20),0)</f>
        <v>86</v>
      </c>
      <c r="J1128" t="str">
        <f t="shared" ca="1" si="36"/>
        <v>Home</v>
      </c>
      <c r="K1128" t="str">
        <f ca="1">IF(H1128+SIMULATION!$E$16&gt;NEUTRAL!I1128,"W","L")</f>
        <v>W</v>
      </c>
      <c r="L1128" t="str">
        <f ca="1">IF(I1128+SIMULATION!$E$20&gt;NEUTRAL!H1128,"W","L")</f>
        <v>L</v>
      </c>
      <c r="M1128">
        <f t="shared" ca="1" si="37"/>
        <v>168</v>
      </c>
      <c r="N1128" t="str">
        <f ca="1">IF((H1128+I1128)&gt;SIMULATION!$F$16,"Over","Under")</f>
        <v>Over</v>
      </c>
    </row>
    <row r="1129" spans="8:14" x14ac:dyDescent="0.25">
      <c r="H1129">
        <f ca="1">ROUND(NORMINV(RAND(),SIMULATION!$G$16,SIMULATION!$C$16),0)</f>
        <v>64</v>
      </c>
      <c r="I1129">
        <f ca="1">ROUND(NORMINV(RAND(),SIMULATION!$G$20,SIMULATION!$C$20),0)</f>
        <v>73</v>
      </c>
      <c r="J1129" t="str">
        <f t="shared" ca="1" si="36"/>
        <v>Home</v>
      </c>
      <c r="K1129" t="str">
        <f ca="1">IF(H1129+SIMULATION!$E$16&gt;NEUTRAL!I1129,"W","L")</f>
        <v>L</v>
      </c>
      <c r="L1129" t="str">
        <f ca="1">IF(I1129+SIMULATION!$E$20&gt;NEUTRAL!H1129,"W","L")</f>
        <v>W</v>
      </c>
      <c r="M1129">
        <f t="shared" ca="1" si="37"/>
        <v>137</v>
      </c>
      <c r="N1129" t="str">
        <f ca="1">IF((H1129+I1129)&gt;SIMULATION!$F$16,"Over","Under")</f>
        <v>Under</v>
      </c>
    </row>
    <row r="1130" spans="8:14" x14ac:dyDescent="0.25">
      <c r="H1130">
        <f ca="1">ROUND(NORMINV(RAND(),SIMULATION!$G$16,SIMULATION!$C$16),0)</f>
        <v>77</v>
      </c>
      <c r="I1130">
        <f ca="1">ROUND(NORMINV(RAND(),SIMULATION!$G$20,SIMULATION!$C$20),0)</f>
        <v>70</v>
      </c>
      <c r="J1130" t="str">
        <f t="shared" ca="1" si="36"/>
        <v>Away</v>
      </c>
      <c r="K1130" t="str">
        <f ca="1">IF(H1130+SIMULATION!$E$16&gt;NEUTRAL!I1130,"W","L")</f>
        <v>W</v>
      </c>
      <c r="L1130" t="str">
        <f ca="1">IF(I1130+SIMULATION!$E$20&gt;NEUTRAL!H1130,"W","L")</f>
        <v>L</v>
      </c>
      <c r="M1130">
        <f t="shared" ca="1" si="37"/>
        <v>147</v>
      </c>
      <c r="N1130" t="str">
        <f ca="1">IF((H1130+I1130)&gt;SIMULATION!$F$16,"Over","Under")</f>
        <v>Under</v>
      </c>
    </row>
    <row r="1131" spans="8:14" x14ac:dyDescent="0.25">
      <c r="H1131">
        <f ca="1">ROUND(NORMINV(RAND(),SIMULATION!$G$16,SIMULATION!$C$16),0)</f>
        <v>92</v>
      </c>
      <c r="I1131">
        <f ca="1">ROUND(NORMINV(RAND(),SIMULATION!$G$20,SIMULATION!$C$20),0)</f>
        <v>60</v>
      </c>
      <c r="J1131" t="str">
        <f t="shared" ca="1" si="36"/>
        <v>Away</v>
      </c>
      <c r="K1131" t="str">
        <f ca="1">IF(H1131+SIMULATION!$E$16&gt;NEUTRAL!I1131,"W","L")</f>
        <v>W</v>
      </c>
      <c r="L1131" t="str">
        <f ca="1">IF(I1131+SIMULATION!$E$20&gt;NEUTRAL!H1131,"W","L")</f>
        <v>L</v>
      </c>
      <c r="M1131">
        <f t="shared" ca="1" si="37"/>
        <v>152</v>
      </c>
      <c r="N1131" t="str">
        <f ca="1">IF((H1131+I1131)&gt;SIMULATION!$F$16,"Over","Under")</f>
        <v>Over</v>
      </c>
    </row>
    <row r="1132" spans="8:14" x14ac:dyDescent="0.25">
      <c r="H1132">
        <f ca="1">ROUND(NORMINV(RAND(),SIMULATION!$G$16,SIMULATION!$C$16),0)</f>
        <v>76</v>
      </c>
      <c r="I1132">
        <f ca="1">ROUND(NORMINV(RAND(),SIMULATION!$G$20,SIMULATION!$C$20),0)</f>
        <v>46</v>
      </c>
      <c r="J1132" t="str">
        <f t="shared" ca="1" si="36"/>
        <v>Away</v>
      </c>
      <c r="K1132" t="str">
        <f ca="1">IF(H1132+SIMULATION!$E$16&gt;NEUTRAL!I1132,"W","L")</f>
        <v>W</v>
      </c>
      <c r="L1132" t="str">
        <f ca="1">IF(I1132+SIMULATION!$E$20&gt;NEUTRAL!H1132,"W","L")</f>
        <v>L</v>
      </c>
      <c r="M1132">
        <f t="shared" ca="1" si="37"/>
        <v>122</v>
      </c>
      <c r="N1132" t="str">
        <f ca="1">IF((H1132+I1132)&gt;SIMULATION!$F$16,"Over","Under")</f>
        <v>Under</v>
      </c>
    </row>
    <row r="1133" spans="8:14" x14ac:dyDescent="0.25">
      <c r="H1133">
        <f ca="1">ROUND(NORMINV(RAND(),SIMULATION!$G$16,SIMULATION!$C$16),0)</f>
        <v>52</v>
      </c>
      <c r="I1133">
        <f ca="1">ROUND(NORMINV(RAND(),SIMULATION!$G$20,SIMULATION!$C$20),0)</f>
        <v>79</v>
      </c>
      <c r="J1133" t="str">
        <f t="shared" ca="1" si="36"/>
        <v>Home</v>
      </c>
      <c r="K1133" t="str">
        <f ca="1">IF(H1133+SIMULATION!$E$16&gt;NEUTRAL!I1133,"W","L")</f>
        <v>L</v>
      </c>
      <c r="L1133" t="str">
        <f ca="1">IF(I1133+SIMULATION!$E$20&gt;NEUTRAL!H1133,"W","L")</f>
        <v>W</v>
      </c>
      <c r="M1133">
        <f t="shared" ca="1" si="37"/>
        <v>131</v>
      </c>
      <c r="N1133" t="str">
        <f ca="1">IF((H1133+I1133)&gt;SIMULATION!$F$16,"Over","Under")</f>
        <v>Under</v>
      </c>
    </row>
    <row r="1134" spans="8:14" x14ac:dyDescent="0.25">
      <c r="H1134">
        <f ca="1">ROUND(NORMINV(RAND(),SIMULATION!$G$16,SIMULATION!$C$16),0)</f>
        <v>69</v>
      </c>
      <c r="I1134">
        <f ca="1">ROUND(NORMINV(RAND(),SIMULATION!$G$20,SIMULATION!$C$20),0)</f>
        <v>64</v>
      </c>
      <c r="J1134" t="str">
        <f t="shared" ca="1" si="36"/>
        <v>Away</v>
      </c>
      <c r="K1134" t="str">
        <f ca="1">IF(H1134+SIMULATION!$E$16&gt;NEUTRAL!I1134,"W","L")</f>
        <v>W</v>
      </c>
      <c r="L1134" t="str">
        <f ca="1">IF(I1134+SIMULATION!$E$20&gt;NEUTRAL!H1134,"W","L")</f>
        <v>L</v>
      </c>
      <c r="M1134">
        <f t="shared" ca="1" si="37"/>
        <v>133</v>
      </c>
      <c r="N1134" t="str">
        <f ca="1">IF((H1134+I1134)&gt;SIMULATION!$F$16,"Over","Under")</f>
        <v>Under</v>
      </c>
    </row>
    <row r="1135" spans="8:14" x14ac:dyDescent="0.25">
      <c r="H1135">
        <f ca="1">ROUND(NORMINV(RAND(),SIMULATION!$G$16,SIMULATION!$C$16),0)</f>
        <v>87</v>
      </c>
      <c r="I1135">
        <f ca="1">ROUND(NORMINV(RAND(),SIMULATION!$G$20,SIMULATION!$C$20),0)</f>
        <v>87</v>
      </c>
      <c r="J1135" t="str">
        <f t="shared" ca="1" si="36"/>
        <v>OT</v>
      </c>
      <c r="K1135" t="str">
        <f ca="1">IF(H1135+SIMULATION!$E$16&gt;NEUTRAL!I1135,"W","L")</f>
        <v>W</v>
      </c>
      <c r="L1135" t="str">
        <f ca="1">IF(I1135+SIMULATION!$E$20&gt;NEUTRAL!H1135,"W","L")</f>
        <v>L</v>
      </c>
      <c r="M1135">
        <f t="shared" ca="1" si="37"/>
        <v>174</v>
      </c>
      <c r="N1135" t="str">
        <f ca="1">IF((H1135+I1135)&gt;SIMULATION!$F$16,"Over","Under")</f>
        <v>Over</v>
      </c>
    </row>
    <row r="1136" spans="8:14" x14ac:dyDescent="0.25">
      <c r="H1136">
        <f ca="1">ROUND(NORMINV(RAND(),SIMULATION!$G$16,SIMULATION!$C$16),0)</f>
        <v>63</v>
      </c>
      <c r="I1136">
        <f ca="1">ROUND(NORMINV(RAND(),SIMULATION!$G$20,SIMULATION!$C$20),0)</f>
        <v>81</v>
      </c>
      <c r="J1136" t="str">
        <f t="shared" ca="1" si="36"/>
        <v>Home</v>
      </c>
      <c r="K1136" t="str">
        <f ca="1">IF(H1136+SIMULATION!$E$16&gt;NEUTRAL!I1136,"W","L")</f>
        <v>L</v>
      </c>
      <c r="L1136" t="str">
        <f ca="1">IF(I1136+SIMULATION!$E$20&gt;NEUTRAL!H1136,"W","L")</f>
        <v>W</v>
      </c>
      <c r="M1136">
        <f t="shared" ca="1" si="37"/>
        <v>144</v>
      </c>
      <c r="N1136" t="str">
        <f ca="1">IF((H1136+I1136)&gt;SIMULATION!$F$16,"Over","Under")</f>
        <v>Under</v>
      </c>
    </row>
    <row r="1137" spans="8:14" x14ac:dyDescent="0.25">
      <c r="H1137">
        <f ca="1">ROUND(NORMINV(RAND(),SIMULATION!$G$16,SIMULATION!$C$16),0)</f>
        <v>65</v>
      </c>
      <c r="I1137">
        <f ca="1">ROUND(NORMINV(RAND(),SIMULATION!$G$20,SIMULATION!$C$20),0)</f>
        <v>83</v>
      </c>
      <c r="J1137" t="str">
        <f t="shared" ca="1" si="36"/>
        <v>Home</v>
      </c>
      <c r="K1137" t="str">
        <f ca="1">IF(H1137+SIMULATION!$E$16&gt;NEUTRAL!I1137,"W","L")</f>
        <v>L</v>
      </c>
      <c r="L1137" t="str">
        <f ca="1">IF(I1137+SIMULATION!$E$20&gt;NEUTRAL!H1137,"W","L")</f>
        <v>W</v>
      </c>
      <c r="M1137">
        <f t="shared" ca="1" si="37"/>
        <v>148</v>
      </c>
      <c r="N1137" t="str">
        <f ca="1">IF((H1137+I1137)&gt;SIMULATION!$F$16,"Over","Under")</f>
        <v>Under</v>
      </c>
    </row>
    <row r="1138" spans="8:14" x14ac:dyDescent="0.25">
      <c r="H1138">
        <f ca="1">ROUND(NORMINV(RAND(),SIMULATION!$G$16,SIMULATION!$C$16),0)</f>
        <v>90</v>
      </c>
      <c r="I1138">
        <f ca="1">ROUND(NORMINV(RAND(),SIMULATION!$G$20,SIMULATION!$C$20),0)</f>
        <v>82</v>
      </c>
      <c r="J1138" t="str">
        <f t="shared" ca="1" si="36"/>
        <v>Away</v>
      </c>
      <c r="K1138" t="str">
        <f ca="1">IF(H1138+SIMULATION!$E$16&gt;NEUTRAL!I1138,"W","L")</f>
        <v>W</v>
      </c>
      <c r="L1138" t="str">
        <f ca="1">IF(I1138+SIMULATION!$E$20&gt;NEUTRAL!H1138,"W","L")</f>
        <v>L</v>
      </c>
      <c r="M1138">
        <f t="shared" ca="1" si="37"/>
        <v>172</v>
      </c>
      <c r="N1138" t="str">
        <f ca="1">IF((H1138+I1138)&gt;SIMULATION!$F$16,"Over","Under")</f>
        <v>Over</v>
      </c>
    </row>
    <row r="1139" spans="8:14" x14ac:dyDescent="0.25">
      <c r="H1139">
        <f ca="1">ROUND(NORMINV(RAND(),SIMULATION!$G$16,SIMULATION!$C$16),0)</f>
        <v>75</v>
      </c>
      <c r="I1139">
        <f ca="1">ROUND(NORMINV(RAND(),SIMULATION!$G$20,SIMULATION!$C$20),0)</f>
        <v>60</v>
      </c>
      <c r="J1139" t="str">
        <f t="shared" ca="1" si="36"/>
        <v>Away</v>
      </c>
      <c r="K1139" t="str">
        <f ca="1">IF(H1139+SIMULATION!$E$16&gt;NEUTRAL!I1139,"W","L")</f>
        <v>W</v>
      </c>
      <c r="L1139" t="str">
        <f ca="1">IF(I1139+SIMULATION!$E$20&gt;NEUTRAL!H1139,"W","L")</f>
        <v>L</v>
      </c>
      <c r="M1139">
        <f t="shared" ca="1" si="37"/>
        <v>135</v>
      </c>
      <c r="N1139" t="str">
        <f ca="1">IF((H1139+I1139)&gt;SIMULATION!$F$16,"Over","Under")</f>
        <v>Under</v>
      </c>
    </row>
    <row r="1140" spans="8:14" x14ac:dyDescent="0.25">
      <c r="H1140">
        <f ca="1">ROUND(NORMINV(RAND(),SIMULATION!$G$16,SIMULATION!$C$16),0)</f>
        <v>96</v>
      </c>
      <c r="I1140">
        <f ca="1">ROUND(NORMINV(RAND(),SIMULATION!$G$20,SIMULATION!$C$20),0)</f>
        <v>77</v>
      </c>
      <c r="J1140" t="str">
        <f t="shared" ca="1" si="36"/>
        <v>Away</v>
      </c>
      <c r="K1140" t="str">
        <f ca="1">IF(H1140+SIMULATION!$E$16&gt;NEUTRAL!I1140,"W","L")</f>
        <v>W</v>
      </c>
      <c r="L1140" t="str">
        <f ca="1">IF(I1140+SIMULATION!$E$20&gt;NEUTRAL!H1140,"W","L")</f>
        <v>L</v>
      </c>
      <c r="M1140">
        <f t="shared" ca="1" si="37"/>
        <v>173</v>
      </c>
      <c r="N1140" t="str">
        <f ca="1">IF((H1140+I1140)&gt;SIMULATION!$F$16,"Over","Under")</f>
        <v>Over</v>
      </c>
    </row>
    <row r="1141" spans="8:14" x14ac:dyDescent="0.25">
      <c r="H1141">
        <f ca="1">ROUND(NORMINV(RAND(),SIMULATION!$G$16,SIMULATION!$C$16),0)</f>
        <v>77</v>
      </c>
      <c r="I1141">
        <f ca="1">ROUND(NORMINV(RAND(),SIMULATION!$G$20,SIMULATION!$C$20),0)</f>
        <v>62</v>
      </c>
      <c r="J1141" t="str">
        <f t="shared" ca="1" si="36"/>
        <v>Away</v>
      </c>
      <c r="K1141" t="str">
        <f ca="1">IF(H1141+SIMULATION!$E$16&gt;NEUTRAL!I1141,"W","L")</f>
        <v>W</v>
      </c>
      <c r="L1141" t="str">
        <f ca="1">IF(I1141+SIMULATION!$E$20&gt;NEUTRAL!H1141,"W","L")</f>
        <v>L</v>
      </c>
      <c r="M1141">
        <f t="shared" ca="1" si="37"/>
        <v>139</v>
      </c>
      <c r="N1141" t="str">
        <f ca="1">IF((H1141+I1141)&gt;SIMULATION!$F$16,"Over","Under")</f>
        <v>Under</v>
      </c>
    </row>
    <row r="1142" spans="8:14" x14ac:dyDescent="0.25">
      <c r="H1142">
        <f ca="1">ROUND(NORMINV(RAND(),SIMULATION!$G$16,SIMULATION!$C$16),0)</f>
        <v>69</v>
      </c>
      <c r="I1142">
        <f ca="1">ROUND(NORMINV(RAND(),SIMULATION!$G$20,SIMULATION!$C$20),0)</f>
        <v>74</v>
      </c>
      <c r="J1142" t="str">
        <f t="shared" ca="1" si="36"/>
        <v>Home</v>
      </c>
      <c r="K1142" t="str">
        <f ca="1">IF(H1142+SIMULATION!$E$16&gt;NEUTRAL!I1142,"W","L")</f>
        <v>L</v>
      </c>
      <c r="L1142" t="str">
        <f ca="1">IF(I1142+SIMULATION!$E$20&gt;NEUTRAL!H1142,"W","L")</f>
        <v>W</v>
      </c>
      <c r="M1142">
        <f t="shared" ca="1" si="37"/>
        <v>143</v>
      </c>
      <c r="N1142" t="str">
        <f ca="1">IF((H1142+I1142)&gt;SIMULATION!$F$16,"Over","Under")</f>
        <v>Under</v>
      </c>
    </row>
    <row r="1143" spans="8:14" x14ac:dyDescent="0.25">
      <c r="H1143">
        <f ca="1">ROUND(NORMINV(RAND(),SIMULATION!$G$16,SIMULATION!$C$16),0)</f>
        <v>71</v>
      </c>
      <c r="I1143">
        <f ca="1">ROUND(NORMINV(RAND(),SIMULATION!$G$20,SIMULATION!$C$20),0)</f>
        <v>101</v>
      </c>
      <c r="J1143" t="str">
        <f t="shared" ca="1" si="36"/>
        <v>Home</v>
      </c>
      <c r="K1143" t="str">
        <f ca="1">IF(H1143+SIMULATION!$E$16&gt;NEUTRAL!I1143,"W","L")</f>
        <v>L</v>
      </c>
      <c r="L1143" t="str">
        <f ca="1">IF(I1143+SIMULATION!$E$20&gt;NEUTRAL!H1143,"W","L")</f>
        <v>W</v>
      </c>
      <c r="M1143">
        <f t="shared" ca="1" si="37"/>
        <v>172</v>
      </c>
      <c r="N1143" t="str">
        <f ca="1">IF((H1143+I1143)&gt;SIMULATION!$F$16,"Over","Under")</f>
        <v>Over</v>
      </c>
    </row>
    <row r="1144" spans="8:14" x14ac:dyDescent="0.25">
      <c r="H1144">
        <f ca="1">ROUND(NORMINV(RAND(),SIMULATION!$G$16,SIMULATION!$C$16),0)</f>
        <v>74</v>
      </c>
      <c r="I1144">
        <f ca="1">ROUND(NORMINV(RAND(),SIMULATION!$G$20,SIMULATION!$C$20),0)</f>
        <v>63</v>
      </c>
      <c r="J1144" t="str">
        <f t="shared" ca="1" si="36"/>
        <v>Away</v>
      </c>
      <c r="K1144" t="str">
        <f ca="1">IF(H1144+SIMULATION!$E$16&gt;NEUTRAL!I1144,"W","L")</f>
        <v>W</v>
      </c>
      <c r="L1144" t="str">
        <f ca="1">IF(I1144+SIMULATION!$E$20&gt;NEUTRAL!H1144,"W","L")</f>
        <v>L</v>
      </c>
      <c r="M1144">
        <f t="shared" ca="1" si="37"/>
        <v>137</v>
      </c>
      <c r="N1144" t="str">
        <f ca="1">IF((H1144+I1144)&gt;SIMULATION!$F$16,"Over","Under")</f>
        <v>Under</v>
      </c>
    </row>
    <row r="1145" spans="8:14" x14ac:dyDescent="0.25">
      <c r="H1145">
        <f ca="1">ROUND(NORMINV(RAND(),SIMULATION!$G$16,SIMULATION!$C$16),0)</f>
        <v>65</v>
      </c>
      <c r="I1145">
        <f ca="1">ROUND(NORMINV(RAND(),SIMULATION!$G$20,SIMULATION!$C$20),0)</f>
        <v>69</v>
      </c>
      <c r="J1145" t="str">
        <f t="shared" ca="1" si="36"/>
        <v>Home</v>
      </c>
      <c r="K1145" t="str">
        <f ca="1">IF(H1145+SIMULATION!$E$16&gt;NEUTRAL!I1145,"W","L")</f>
        <v>W</v>
      </c>
      <c r="L1145" t="str">
        <f ca="1">IF(I1145+SIMULATION!$E$20&gt;NEUTRAL!H1145,"W","L")</f>
        <v>L</v>
      </c>
      <c r="M1145">
        <f t="shared" ca="1" si="37"/>
        <v>134</v>
      </c>
      <c r="N1145" t="str">
        <f ca="1">IF((H1145+I1145)&gt;SIMULATION!$F$16,"Over","Under")</f>
        <v>Under</v>
      </c>
    </row>
    <row r="1146" spans="8:14" x14ac:dyDescent="0.25">
      <c r="H1146">
        <f ca="1">ROUND(NORMINV(RAND(),SIMULATION!$G$16,SIMULATION!$C$16),0)</f>
        <v>60</v>
      </c>
      <c r="I1146">
        <f ca="1">ROUND(NORMINV(RAND(),SIMULATION!$G$20,SIMULATION!$C$20),0)</f>
        <v>64</v>
      </c>
      <c r="J1146" t="str">
        <f t="shared" ca="1" si="36"/>
        <v>Home</v>
      </c>
      <c r="K1146" t="str">
        <f ca="1">IF(H1146+SIMULATION!$E$16&gt;NEUTRAL!I1146,"W","L")</f>
        <v>W</v>
      </c>
      <c r="L1146" t="str">
        <f ca="1">IF(I1146+SIMULATION!$E$20&gt;NEUTRAL!H1146,"W","L")</f>
        <v>L</v>
      </c>
      <c r="M1146">
        <f t="shared" ca="1" si="37"/>
        <v>124</v>
      </c>
      <c r="N1146" t="str">
        <f ca="1">IF((H1146+I1146)&gt;SIMULATION!$F$16,"Over","Under")</f>
        <v>Under</v>
      </c>
    </row>
    <row r="1147" spans="8:14" x14ac:dyDescent="0.25">
      <c r="H1147">
        <f ca="1">ROUND(NORMINV(RAND(),SIMULATION!$G$16,SIMULATION!$C$16),0)</f>
        <v>83</v>
      </c>
      <c r="I1147">
        <f ca="1">ROUND(NORMINV(RAND(),SIMULATION!$G$20,SIMULATION!$C$20),0)</f>
        <v>61</v>
      </c>
      <c r="J1147" t="str">
        <f t="shared" ca="1" si="36"/>
        <v>Away</v>
      </c>
      <c r="K1147" t="str">
        <f ca="1">IF(H1147+SIMULATION!$E$16&gt;NEUTRAL!I1147,"W","L")</f>
        <v>W</v>
      </c>
      <c r="L1147" t="str">
        <f ca="1">IF(I1147+SIMULATION!$E$20&gt;NEUTRAL!H1147,"W","L")</f>
        <v>L</v>
      </c>
      <c r="M1147">
        <f t="shared" ca="1" si="37"/>
        <v>144</v>
      </c>
      <c r="N1147" t="str">
        <f ca="1">IF((H1147+I1147)&gt;SIMULATION!$F$16,"Over","Under")</f>
        <v>Under</v>
      </c>
    </row>
    <row r="1148" spans="8:14" x14ac:dyDescent="0.25">
      <c r="H1148">
        <f ca="1">ROUND(NORMINV(RAND(),SIMULATION!$G$16,SIMULATION!$C$16),0)</f>
        <v>70</v>
      </c>
      <c r="I1148">
        <f ca="1">ROUND(NORMINV(RAND(),SIMULATION!$G$20,SIMULATION!$C$20),0)</f>
        <v>73</v>
      </c>
      <c r="J1148" t="str">
        <f t="shared" ca="1" si="36"/>
        <v>Home</v>
      </c>
      <c r="K1148" t="str">
        <f ca="1">IF(H1148+SIMULATION!$E$16&gt;NEUTRAL!I1148,"W","L")</f>
        <v>W</v>
      </c>
      <c r="L1148" t="str">
        <f ca="1">IF(I1148+SIMULATION!$E$20&gt;NEUTRAL!H1148,"W","L")</f>
        <v>L</v>
      </c>
      <c r="M1148">
        <f t="shared" ca="1" si="37"/>
        <v>143</v>
      </c>
      <c r="N1148" t="str">
        <f ca="1">IF((H1148+I1148)&gt;SIMULATION!$F$16,"Over","Under")</f>
        <v>Under</v>
      </c>
    </row>
    <row r="1149" spans="8:14" x14ac:dyDescent="0.25">
      <c r="H1149">
        <f ca="1">ROUND(NORMINV(RAND(),SIMULATION!$G$16,SIMULATION!$C$16),0)</f>
        <v>77</v>
      </c>
      <c r="I1149">
        <f ca="1">ROUND(NORMINV(RAND(),SIMULATION!$G$20,SIMULATION!$C$20),0)</f>
        <v>58</v>
      </c>
      <c r="J1149" t="str">
        <f t="shared" ca="1" si="36"/>
        <v>Away</v>
      </c>
      <c r="K1149" t="str">
        <f ca="1">IF(H1149+SIMULATION!$E$16&gt;NEUTRAL!I1149,"W","L")</f>
        <v>W</v>
      </c>
      <c r="L1149" t="str">
        <f ca="1">IF(I1149+SIMULATION!$E$20&gt;NEUTRAL!H1149,"W","L")</f>
        <v>L</v>
      </c>
      <c r="M1149">
        <f t="shared" ca="1" si="37"/>
        <v>135</v>
      </c>
      <c r="N1149" t="str">
        <f ca="1">IF((H1149+I1149)&gt;SIMULATION!$F$16,"Over","Under")</f>
        <v>Under</v>
      </c>
    </row>
    <row r="1150" spans="8:14" x14ac:dyDescent="0.25">
      <c r="H1150">
        <f ca="1">ROUND(NORMINV(RAND(),SIMULATION!$G$16,SIMULATION!$C$16),0)</f>
        <v>93</v>
      </c>
      <c r="I1150">
        <f ca="1">ROUND(NORMINV(RAND(),SIMULATION!$G$20,SIMULATION!$C$20),0)</f>
        <v>61</v>
      </c>
      <c r="J1150" t="str">
        <f t="shared" ca="1" si="36"/>
        <v>Away</v>
      </c>
      <c r="K1150" t="str">
        <f ca="1">IF(H1150+SIMULATION!$E$16&gt;NEUTRAL!I1150,"W","L")</f>
        <v>W</v>
      </c>
      <c r="L1150" t="str">
        <f ca="1">IF(I1150+SIMULATION!$E$20&gt;NEUTRAL!H1150,"W","L")</f>
        <v>L</v>
      </c>
      <c r="M1150">
        <f t="shared" ca="1" si="37"/>
        <v>154</v>
      </c>
      <c r="N1150" t="str">
        <f ca="1">IF((H1150+I1150)&gt;SIMULATION!$F$16,"Over","Under")</f>
        <v>Over</v>
      </c>
    </row>
    <row r="1151" spans="8:14" x14ac:dyDescent="0.25">
      <c r="H1151">
        <f ca="1">ROUND(NORMINV(RAND(),SIMULATION!$G$16,SIMULATION!$C$16),0)</f>
        <v>76</v>
      </c>
      <c r="I1151">
        <f ca="1">ROUND(NORMINV(RAND(),SIMULATION!$G$20,SIMULATION!$C$20),0)</f>
        <v>69</v>
      </c>
      <c r="J1151" t="str">
        <f t="shared" ca="1" si="36"/>
        <v>Away</v>
      </c>
      <c r="K1151" t="str">
        <f ca="1">IF(H1151+SIMULATION!$E$16&gt;NEUTRAL!I1151,"W","L")</f>
        <v>W</v>
      </c>
      <c r="L1151" t="str">
        <f ca="1">IF(I1151+SIMULATION!$E$20&gt;NEUTRAL!H1151,"W","L")</f>
        <v>L</v>
      </c>
      <c r="M1151">
        <f t="shared" ca="1" si="37"/>
        <v>145</v>
      </c>
      <c r="N1151" t="str">
        <f ca="1">IF((H1151+I1151)&gt;SIMULATION!$F$16,"Over","Under")</f>
        <v>Under</v>
      </c>
    </row>
    <row r="1152" spans="8:14" x14ac:dyDescent="0.25">
      <c r="H1152">
        <f ca="1">ROUND(NORMINV(RAND(),SIMULATION!$G$16,SIMULATION!$C$16),0)</f>
        <v>67</v>
      </c>
      <c r="I1152">
        <f ca="1">ROUND(NORMINV(RAND(),SIMULATION!$G$20,SIMULATION!$C$20),0)</f>
        <v>75</v>
      </c>
      <c r="J1152" t="str">
        <f t="shared" ca="1" si="36"/>
        <v>Home</v>
      </c>
      <c r="K1152" t="str">
        <f ca="1">IF(H1152+SIMULATION!$E$16&gt;NEUTRAL!I1152,"W","L")</f>
        <v>L</v>
      </c>
      <c r="L1152" t="str">
        <f ca="1">IF(I1152+SIMULATION!$E$20&gt;NEUTRAL!H1152,"W","L")</f>
        <v>W</v>
      </c>
      <c r="M1152">
        <f t="shared" ca="1" si="37"/>
        <v>142</v>
      </c>
      <c r="N1152" t="str">
        <f ca="1">IF((H1152+I1152)&gt;SIMULATION!$F$16,"Over","Under")</f>
        <v>Under</v>
      </c>
    </row>
    <row r="1153" spans="8:14" x14ac:dyDescent="0.25">
      <c r="H1153">
        <f ca="1">ROUND(NORMINV(RAND(),SIMULATION!$G$16,SIMULATION!$C$16),0)</f>
        <v>59</v>
      </c>
      <c r="I1153">
        <f ca="1">ROUND(NORMINV(RAND(),SIMULATION!$G$20,SIMULATION!$C$20),0)</f>
        <v>68</v>
      </c>
      <c r="J1153" t="str">
        <f t="shared" ca="1" si="36"/>
        <v>Home</v>
      </c>
      <c r="K1153" t="str">
        <f ca="1">IF(H1153+SIMULATION!$E$16&gt;NEUTRAL!I1153,"W","L")</f>
        <v>L</v>
      </c>
      <c r="L1153" t="str">
        <f ca="1">IF(I1153+SIMULATION!$E$20&gt;NEUTRAL!H1153,"W","L")</f>
        <v>W</v>
      </c>
      <c r="M1153">
        <f t="shared" ca="1" si="37"/>
        <v>127</v>
      </c>
      <c r="N1153" t="str">
        <f ca="1">IF((H1153+I1153)&gt;SIMULATION!$F$16,"Over","Under")</f>
        <v>Under</v>
      </c>
    </row>
    <row r="1154" spans="8:14" x14ac:dyDescent="0.25">
      <c r="H1154">
        <f ca="1">ROUND(NORMINV(RAND(),SIMULATION!$G$16,SIMULATION!$C$16),0)</f>
        <v>73</v>
      </c>
      <c r="I1154">
        <f ca="1">ROUND(NORMINV(RAND(),SIMULATION!$G$20,SIMULATION!$C$20),0)</f>
        <v>57</v>
      </c>
      <c r="J1154" t="str">
        <f t="shared" ca="1" si="36"/>
        <v>Away</v>
      </c>
      <c r="K1154" t="str">
        <f ca="1">IF(H1154+SIMULATION!$E$16&gt;NEUTRAL!I1154,"W","L")</f>
        <v>W</v>
      </c>
      <c r="L1154" t="str">
        <f ca="1">IF(I1154+SIMULATION!$E$20&gt;NEUTRAL!H1154,"W","L")</f>
        <v>L</v>
      </c>
      <c r="M1154">
        <f t="shared" ca="1" si="37"/>
        <v>130</v>
      </c>
      <c r="N1154" t="str">
        <f ca="1">IF((H1154+I1154)&gt;SIMULATION!$F$16,"Over","Under")</f>
        <v>Under</v>
      </c>
    </row>
    <row r="1155" spans="8:14" x14ac:dyDescent="0.25">
      <c r="H1155">
        <f ca="1">ROUND(NORMINV(RAND(),SIMULATION!$G$16,SIMULATION!$C$16),0)</f>
        <v>88</v>
      </c>
      <c r="I1155">
        <f ca="1">ROUND(NORMINV(RAND(),SIMULATION!$G$20,SIMULATION!$C$20),0)</f>
        <v>68</v>
      </c>
      <c r="J1155" t="str">
        <f t="shared" ca="1" si="36"/>
        <v>Away</v>
      </c>
      <c r="K1155" t="str">
        <f ca="1">IF(H1155+SIMULATION!$E$16&gt;NEUTRAL!I1155,"W","L")</f>
        <v>W</v>
      </c>
      <c r="L1155" t="str">
        <f ca="1">IF(I1155+SIMULATION!$E$20&gt;NEUTRAL!H1155,"W","L")</f>
        <v>L</v>
      </c>
      <c r="M1155">
        <f t="shared" ca="1" si="37"/>
        <v>156</v>
      </c>
      <c r="N1155" t="str">
        <f ca="1">IF((H1155+I1155)&gt;SIMULATION!$F$16,"Over","Under")</f>
        <v>Over</v>
      </c>
    </row>
    <row r="1156" spans="8:14" x14ac:dyDescent="0.25">
      <c r="H1156">
        <f ca="1">ROUND(NORMINV(RAND(),SIMULATION!$G$16,SIMULATION!$C$16),0)</f>
        <v>90</v>
      </c>
      <c r="I1156">
        <f ca="1">ROUND(NORMINV(RAND(),SIMULATION!$G$20,SIMULATION!$C$20),0)</f>
        <v>65</v>
      </c>
      <c r="J1156" t="str">
        <f t="shared" ca="1" si="36"/>
        <v>Away</v>
      </c>
      <c r="K1156" t="str">
        <f ca="1">IF(H1156+SIMULATION!$E$16&gt;NEUTRAL!I1156,"W","L")</f>
        <v>W</v>
      </c>
      <c r="L1156" t="str">
        <f ca="1">IF(I1156+SIMULATION!$E$20&gt;NEUTRAL!H1156,"W","L")</f>
        <v>L</v>
      </c>
      <c r="M1156">
        <f t="shared" ca="1" si="37"/>
        <v>155</v>
      </c>
      <c r="N1156" t="str">
        <f ca="1">IF((H1156+I1156)&gt;SIMULATION!$F$16,"Over","Under")</f>
        <v>Over</v>
      </c>
    </row>
    <row r="1157" spans="8:14" x14ac:dyDescent="0.25">
      <c r="H1157">
        <f ca="1">ROUND(NORMINV(RAND(),SIMULATION!$G$16,SIMULATION!$C$16),0)</f>
        <v>69</v>
      </c>
      <c r="I1157">
        <f ca="1">ROUND(NORMINV(RAND(),SIMULATION!$G$20,SIMULATION!$C$20),0)</f>
        <v>79</v>
      </c>
      <c r="J1157" t="str">
        <f t="shared" ca="1" si="36"/>
        <v>Home</v>
      </c>
      <c r="K1157" t="str">
        <f ca="1">IF(H1157+SIMULATION!$E$16&gt;NEUTRAL!I1157,"W","L")</f>
        <v>L</v>
      </c>
      <c r="L1157" t="str">
        <f ca="1">IF(I1157+SIMULATION!$E$20&gt;NEUTRAL!H1157,"W","L")</f>
        <v>W</v>
      </c>
      <c r="M1157">
        <f t="shared" ca="1" si="37"/>
        <v>148</v>
      </c>
      <c r="N1157" t="str">
        <f ca="1">IF((H1157+I1157)&gt;SIMULATION!$F$16,"Over","Under")</f>
        <v>Under</v>
      </c>
    </row>
    <row r="1158" spans="8:14" x14ac:dyDescent="0.25">
      <c r="H1158">
        <f ca="1">ROUND(NORMINV(RAND(),SIMULATION!$G$16,SIMULATION!$C$16),0)</f>
        <v>77</v>
      </c>
      <c r="I1158">
        <f ca="1">ROUND(NORMINV(RAND(),SIMULATION!$G$20,SIMULATION!$C$20),0)</f>
        <v>61</v>
      </c>
      <c r="J1158" t="str">
        <f t="shared" ca="1" si="36"/>
        <v>Away</v>
      </c>
      <c r="K1158" t="str">
        <f ca="1">IF(H1158+SIMULATION!$E$16&gt;NEUTRAL!I1158,"W","L")</f>
        <v>W</v>
      </c>
      <c r="L1158" t="str">
        <f ca="1">IF(I1158+SIMULATION!$E$20&gt;NEUTRAL!H1158,"W","L")</f>
        <v>L</v>
      </c>
      <c r="M1158">
        <f t="shared" ca="1" si="37"/>
        <v>138</v>
      </c>
      <c r="N1158" t="str">
        <f ca="1">IF((H1158+I1158)&gt;SIMULATION!$F$16,"Over","Under")</f>
        <v>Under</v>
      </c>
    </row>
    <row r="1159" spans="8:14" x14ac:dyDescent="0.25">
      <c r="H1159">
        <f ca="1">ROUND(NORMINV(RAND(),SIMULATION!$G$16,SIMULATION!$C$16),0)</f>
        <v>74</v>
      </c>
      <c r="I1159">
        <f ca="1">ROUND(NORMINV(RAND(),SIMULATION!$G$20,SIMULATION!$C$20),0)</f>
        <v>76</v>
      </c>
      <c r="J1159" t="str">
        <f t="shared" ca="1" si="36"/>
        <v>Home</v>
      </c>
      <c r="K1159" t="str">
        <f ca="1">IF(H1159+SIMULATION!$E$16&gt;NEUTRAL!I1159,"W","L")</f>
        <v>W</v>
      </c>
      <c r="L1159" t="str">
        <f ca="1">IF(I1159+SIMULATION!$E$20&gt;NEUTRAL!H1159,"W","L")</f>
        <v>L</v>
      </c>
      <c r="M1159">
        <f t="shared" ca="1" si="37"/>
        <v>150</v>
      </c>
      <c r="N1159" t="str">
        <f ca="1">IF((H1159+I1159)&gt;SIMULATION!$F$16,"Over","Under")</f>
        <v>Under</v>
      </c>
    </row>
    <row r="1160" spans="8:14" x14ac:dyDescent="0.25">
      <c r="H1160">
        <f ca="1">ROUND(NORMINV(RAND(),SIMULATION!$G$16,SIMULATION!$C$16),0)</f>
        <v>79</v>
      </c>
      <c r="I1160">
        <f ca="1">ROUND(NORMINV(RAND(),SIMULATION!$G$20,SIMULATION!$C$20),0)</f>
        <v>64</v>
      </c>
      <c r="J1160" t="str">
        <f t="shared" ca="1" si="36"/>
        <v>Away</v>
      </c>
      <c r="K1160" t="str">
        <f ca="1">IF(H1160+SIMULATION!$E$16&gt;NEUTRAL!I1160,"W","L")</f>
        <v>W</v>
      </c>
      <c r="L1160" t="str">
        <f ca="1">IF(I1160+SIMULATION!$E$20&gt;NEUTRAL!H1160,"W","L")</f>
        <v>L</v>
      </c>
      <c r="M1160">
        <f t="shared" ca="1" si="37"/>
        <v>143</v>
      </c>
      <c r="N1160" t="str">
        <f ca="1">IF((H1160+I1160)&gt;SIMULATION!$F$16,"Over","Under")</f>
        <v>Under</v>
      </c>
    </row>
    <row r="1161" spans="8:14" x14ac:dyDescent="0.25">
      <c r="H1161">
        <f ca="1">ROUND(NORMINV(RAND(),SIMULATION!$G$16,SIMULATION!$C$16),0)</f>
        <v>67</v>
      </c>
      <c r="I1161">
        <f ca="1">ROUND(NORMINV(RAND(),SIMULATION!$G$20,SIMULATION!$C$20),0)</f>
        <v>68</v>
      </c>
      <c r="J1161" t="str">
        <f t="shared" ca="1" si="36"/>
        <v>Home</v>
      </c>
      <c r="K1161" t="str">
        <f ca="1">IF(H1161+SIMULATION!$E$16&gt;NEUTRAL!I1161,"W","L")</f>
        <v>W</v>
      </c>
      <c r="L1161" t="str">
        <f ca="1">IF(I1161+SIMULATION!$E$20&gt;NEUTRAL!H1161,"W","L")</f>
        <v>L</v>
      </c>
      <c r="M1161">
        <f t="shared" ca="1" si="37"/>
        <v>135</v>
      </c>
      <c r="N1161" t="str">
        <f ca="1">IF((H1161+I1161)&gt;SIMULATION!$F$16,"Over","Under")</f>
        <v>Under</v>
      </c>
    </row>
    <row r="1162" spans="8:14" x14ac:dyDescent="0.25">
      <c r="H1162">
        <f ca="1">ROUND(NORMINV(RAND(),SIMULATION!$G$16,SIMULATION!$C$16),0)</f>
        <v>65</v>
      </c>
      <c r="I1162">
        <f ca="1">ROUND(NORMINV(RAND(),SIMULATION!$G$20,SIMULATION!$C$20),0)</f>
        <v>84</v>
      </c>
      <c r="J1162" t="str">
        <f t="shared" ca="1" si="36"/>
        <v>Home</v>
      </c>
      <c r="K1162" t="str">
        <f ca="1">IF(H1162+SIMULATION!$E$16&gt;NEUTRAL!I1162,"W","L")</f>
        <v>L</v>
      </c>
      <c r="L1162" t="str">
        <f ca="1">IF(I1162+SIMULATION!$E$20&gt;NEUTRAL!H1162,"W","L")</f>
        <v>W</v>
      </c>
      <c r="M1162">
        <f t="shared" ca="1" si="37"/>
        <v>149</v>
      </c>
      <c r="N1162" t="str">
        <f ca="1">IF((H1162+I1162)&gt;SIMULATION!$F$16,"Over","Under")</f>
        <v>Under</v>
      </c>
    </row>
    <row r="1163" spans="8:14" x14ac:dyDescent="0.25">
      <c r="H1163">
        <f ca="1">ROUND(NORMINV(RAND(),SIMULATION!$G$16,SIMULATION!$C$16),0)</f>
        <v>62</v>
      </c>
      <c r="I1163">
        <f ca="1">ROUND(NORMINV(RAND(),SIMULATION!$G$20,SIMULATION!$C$20),0)</f>
        <v>78</v>
      </c>
      <c r="J1163" t="str">
        <f t="shared" ca="1" si="36"/>
        <v>Home</v>
      </c>
      <c r="K1163" t="str">
        <f ca="1">IF(H1163+SIMULATION!$E$16&gt;NEUTRAL!I1163,"W","L")</f>
        <v>L</v>
      </c>
      <c r="L1163" t="str">
        <f ca="1">IF(I1163+SIMULATION!$E$20&gt;NEUTRAL!H1163,"W","L")</f>
        <v>W</v>
      </c>
      <c r="M1163">
        <f t="shared" ca="1" si="37"/>
        <v>140</v>
      </c>
      <c r="N1163" t="str">
        <f ca="1">IF((H1163+I1163)&gt;SIMULATION!$F$16,"Over","Under")</f>
        <v>Under</v>
      </c>
    </row>
    <row r="1164" spans="8:14" x14ac:dyDescent="0.25">
      <c r="H1164">
        <f ca="1">ROUND(NORMINV(RAND(),SIMULATION!$G$16,SIMULATION!$C$16),0)</f>
        <v>60</v>
      </c>
      <c r="I1164">
        <f ca="1">ROUND(NORMINV(RAND(),SIMULATION!$G$20,SIMULATION!$C$20),0)</f>
        <v>75</v>
      </c>
      <c r="J1164" t="str">
        <f t="shared" ca="1" si="36"/>
        <v>Home</v>
      </c>
      <c r="K1164" t="str">
        <f ca="1">IF(H1164+SIMULATION!$E$16&gt;NEUTRAL!I1164,"W","L")</f>
        <v>L</v>
      </c>
      <c r="L1164" t="str">
        <f ca="1">IF(I1164+SIMULATION!$E$20&gt;NEUTRAL!H1164,"W","L")</f>
        <v>W</v>
      </c>
      <c r="M1164">
        <f t="shared" ca="1" si="37"/>
        <v>135</v>
      </c>
      <c r="N1164" t="str">
        <f ca="1">IF((H1164+I1164)&gt;SIMULATION!$F$16,"Over","Under")</f>
        <v>Under</v>
      </c>
    </row>
    <row r="1165" spans="8:14" x14ac:dyDescent="0.25">
      <c r="H1165">
        <f ca="1">ROUND(NORMINV(RAND(),SIMULATION!$G$16,SIMULATION!$C$16),0)</f>
        <v>94</v>
      </c>
      <c r="I1165">
        <f ca="1">ROUND(NORMINV(RAND(),SIMULATION!$G$20,SIMULATION!$C$20),0)</f>
        <v>83</v>
      </c>
      <c r="J1165" t="str">
        <f t="shared" ca="1" si="36"/>
        <v>Away</v>
      </c>
      <c r="K1165" t="str">
        <f ca="1">IF(H1165+SIMULATION!$E$16&gt;NEUTRAL!I1165,"W","L")</f>
        <v>W</v>
      </c>
      <c r="L1165" t="str">
        <f ca="1">IF(I1165+SIMULATION!$E$20&gt;NEUTRAL!H1165,"W","L")</f>
        <v>L</v>
      </c>
      <c r="M1165">
        <f t="shared" ca="1" si="37"/>
        <v>177</v>
      </c>
      <c r="N1165" t="str">
        <f ca="1">IF((H1165+I1165)&gt;SIMULATION!$F$16,"Over","Under")</f>
        <v>Over</v>
      </c>
    </row>
    <row r="1166" spans="8:14" x14ac:dyDescent="0.25">
      <c r="H1166">
        <f ca="1">ROUND(NORMINV(RAND(),SIMULATION!$G$16,SIMULATION!$C$16),0)</f>
        <v>51</v>
      </c>
      <c r="I1166">
        <f ca="1">ROUND(NORMINV(RAND(),SIMULATION!$G$20,SIMULATION!$C$20),0)</f>
        <v>56</v>
      </c>
      <c r="J1166" t="str">
        <f t="shared" ca="1" si="36"/>
        <v>Home</v>
      </c>
      <c r="K1166" t="str">
        <f ca="1">IF(H1166+SIMULATION!$E$16&gt;NEUTRAL!I1166,"W","L")</f>
        <v>L</v>
      </c>
      <c r="L1166" t="str">
        <f ca="1">IF(I1166+SIMULATION!$E$20&gt;NEUTRAL!H1166,"W","L")</f>
        <v>W</v>
      </c>
      <c r="M1166">
        <f t="shared" ca="1" si="37"/>
        <v>107</v>
      </c>
      <c r="N1166" t="str">
        <f ca="1">IF((H1166+I1166)&gt;SIMULATION!$F$16,"Over","Under")</f>
        <v>Under</v>
      </c>
    </row>
    <row r="1167" spans="8:14" x14ac:dyDescent="0.25">
      <c r="H1167">
        <f ca="1">ROUND(NORMINV(RAND(),SIMULATION!$G$16,SIMULATION!$C$16),0)</f>
        <v>84</v>
      </c>
      <c r="I1167">
        <f ca="1">ROUND(NORMINV(RAND(),SIMULATION!$G$20,SIMULATION!$C$20),0)</f>
        <v>76</v>
      </c>
      <c r="J1167" t="str">
        <f t="shared" ca="1" si="36"/>
        <v>Away</v>
      </c>
      <c r="K1167" t="str">
        <f ca="1">IF(H1167+SIMULATION!$E$16&gt;NEUTRAL!I1167,"W","L")</f>
        <v>W</v>
      </c>
      <c r="L1167" t="str">
        <f ca="1">IF(I1167+SIMULATION!$E$20&gt;NEUTRAL!H1167,"W","L")</f>
        <v>L</v>
      </c>
      <c r="M1167">
        <f t="shared" ca="1" si="37"/>
        <v>160</v>
      </c>
      <c r="N1167" t="str">
        <f ca="1">IF((H1167+I1167)&gt;SIMULATION!$F$16,"Over","Under")</f>
        <v>Over</v>
      </c>
    </row>
    <row r="1168" spans="8:14" x14ac:dyDescent="0.25">
      <c r="H1168">
        <f ca="1">ROUND(NORMINV(RAND(),SIMULATION!$G$16,SIMULATION!$C$16),0)</f>
        <v>83</v>
      </c>
      <c r="I1168">
        <f ca="1">ROUND(NORMINV(RAND(),SIMULATION!$G$20,SIMULATION!$C$20),0)</f>
        <v>87</v>
      </c>
      <c r="J1168" t="str">
        <f t="shared" ca="1" si="36"/>
        <v>Home</v>
      </c>
      <c r="K1168" t="str">
        <f ca="1">IF(H1168+SIMULATION!$E$16&gt;NEUTRAL!I1168,"W","L")</f>
        <v>W</v>
      </c>
      <c r="L1168" t="str">
        <f ca="1">IF(I1168+SIMULATION!$E$20&gt;NEUTRAL!H1168,"W","L")</f>
        <v>L</v>
      </c>
      <c r="M1168">
        <f t="shared" ca="1" si="37"/>
        <v>170</v>
      </c>
      <c r="N1168" t="str">
        <f ca="1">IF((H1168+I1168)&gt;SIMULATION!$F$16,"Over","Under")</f>
        <v>Over</v>
      </c>
    </row>
    <row r="1169" spans="8:14" x14ac:dyDescent="0.25">
      <c r="H1169">
        <f ca="1">ROUND(NORMINV(RAND(),SIMULATION!$G$16,SIMULATION!$C$16),0)</f>
        <v>67</v>
      </c>
      <c r="I1169">
        <f ca="1">ROUND(NORMINV(RAND(),SIMULATION!$G$20,SIMULATION!$C$20),0)</f>
        <v>80</v>
      </c>
      <c r="J1169" t="str">
        <f t="shared" ca="1" si="36"/>
        <v>Home</v>
      </c>
      <c r="K1169" t="str">
        <f ca="1">IF(H1169+SIMULATION!$E$16&gt;NEUTRAL!I1169,"W","L")</f>
        <v>L</v>
      </c>
      <c r="L1169" t="str">
        <f ca="1">IF(I1169+SIMULATION!$E$20&gt;NEUTRAL!H1169,"W","L")</f>
        <v>W</v>
      </c>
      <c r="M1169">
        <f t="shared" ca="1" si="37"/>
        <v>147</v>
      </c>
      <c r="N1169" t="str">
        <f ca="1">IF((H1169+I1169)&gt;SIMULATION!$F$16,"Over","Under")</f>
        <v>Under</v>
      </c>
    </row>
    <row r="1170" spans="8:14" x14ac:dyDescent="0.25">
      <c r="H1170">
        <f ca="1">ROUND(NORMINV(RAND(),SIMULATION!$G$16,SIMULATION!$C$16),0)</f>
        <v>64</v>
      </c>
      <c r="I1170">
        <f ca="1">ROUND(NORMINV(RAND(),SIMULATION!$G$20,SIMULATION!$C$20),0)</f>
        <v>77</v>
      </c>
      <c r="J1170" t="str">
        <f t="shared" ca="1" si="36"/>
        <v>Home</v>
      </c>
      <c r="K1170" t="str">
        <f ca="1">IF(H1170+SIMULATION!$E$16&gt;NEUTRAL!I1170,"W","L")</f>
        <v>L</v>
      </c>
      <c r="L1170" t="str">
        <f ca="1">IF(I1170+SIMULATION!$E$20&gt;NEUTRAL!H1170,"W","L")</f>
        <v>W</v>
      </c>
      <c r="M1170">
        <f t="shared" ca="1" si="37"/>
        <v>141</v>
      </c>
      <c r="N1170" t="str">
        <f ca="1">IF((H1170+I1170)&gt;SIMULATION!$F$16,"Over","Under")</f>
        <v>Under</v>
      </c>
    </row>
    <row r="1171" spans="8:14" x14ac:dyDescent="0.25">
      <c r="H1171">
        <f ca="1">ROUND(NORMINV(RAND(),SIMULATION!$G$16,SIMULATION!$C$16),0)</f>
        <v>67</v>
      </c>
      <c r="I1171">
        <f ca="1">ROUND(NORMINV(RAND(),SIMULATION!$G$20,SIMULATION!$C$20),0)</f>
        <v>82</v>
      </c>
      <c r="J1171" t="str">
        <f t="shared" ca="1" si="36"/>
        <v>Home</v>
      </c>
      <c r="K1171" t="str">
        <f ca="1">IF(H1171+SIMULATION!$E$16&gt;NEUTRAL!I1171,"W","L")</f>
        <v>L</v>
      </c>
      <c r="L1171" t="str">
        <f ca="1">IF(I1171+SIMULATION!$E$20&gt;NEUTRAL!H1171,"W","L")</f>
        <v>W</v>
      </c>
      <c r="M1171">
        <f t="shared" ca="1" si="37"/>
        <v>149</v>
      </c>
      <c r="N1171" t="str">
        <f ca="1">IF((H1171+I1171)&gt;SIMULATION!$F$16,"Over","Under")</f>
        <v>Under</v>
      </c>
    </row>
    <row r="1172" spans="8:14" x14ac:dyDescent="0.25">
      <c r="H1172">
        <f ca="1">ROUND(NORMINV(RAND(),SIMULATION!$G$16,SIMULATION!$C$16),0)</f>
        <v>88</v>
      </c>
      <c r="I1172">
        <f ca="1">ROUND(NORMINV(RAND(),SIMULATION!$G$20,SIMULATION!$C$20),0)</f>
        <v>74</v>
      </c>
      <c r="J1172" t="str">
        <f t="shared" ca="1" si="36"/>
        <v>Away</v>
      </c>
      <c r="K1172" t="str">
        <f ca="1">IF(H1172+SIMULATION!$E$16&gt;NEUTRAL!I1172,"W","L")</f>
        <v>W</v>
      </c>
      <c r="L1172" t="str">
        <f ca="1">IF(I1172+SIMULATION!$E$20&gt;NEUTRAL!H1172,"W","L")</f>
        <v>L</v>
      </c>
      <c r="M1172">
        <f t="shared" ca="1" si="37"/>
        <v>162</v>
      </c>
      <c r="N1172" t="str">
        <f ca="1">IF((H1172+I1172)&gt;SIMULATION!$F$16,"Over","Under")</f>
        <v>Over</v>
      </c>
    </row>
    <row r="1173" spans="8:14" x14ac:dyDescent="0.25">
      <c r="H1173">
        <f ca="1">ROUND(NORMINV(RAND(),SIMULATION!$G$16,SIMULATION!$C$16),0)</f>
        <v>60</v>
      </c>
      <c r="I1173">
        <f ca="1">ROUND(NORMINV(RAND(),SIMULATION!$G$20,SIMULATION!$C$20),0)</f>
        <v>78</v>
      </c>
      <c r="J1173" t="str">
        <f t="shared" ca="1" si="36"/>
        <v>Home</v>
      </c>
      <c r="K1173" t="str">
        <f ca="1">IF(H1173+SIMULATION!$E$16&gt;NEUTRAL!I1173,"W","L")</f>
        <v>L</v>
      </c>
      <c r="L1173" t="str">
        <f ca="1">IF(I1173+SIMULATION!$E$20&gt;NEUTRAL!H1173,"W","L")</f>
        <v>W</v>
      </c>
      <c r="M1173">
        <f t="shared" ca="1" si="37"/>
        <v>138</v>
      </c>
      <c r="N1173" t="str">
        <f ca="1">IF((H1173+I1173)&gt;SIMULATION!$F$16,"Over","Under")</f>
        <v>Under</v>
      </c>
    </row>
    <row r="1174" spans="8:14" x14ac:dyDescent="0.25">
      <c r="H1174">
        <f ca="1">ROUND(NORMINV(RAND(),SIMULATION!$G$16,SIMULATION!$C$16),0)</f>
        <v>54</v>
      </c>
      <c r="I1174">
        <f ca="1">ROUND(NORMINV(RAND(),SIMULATION!$G$20,SIMULATION!$C$20),0)</f>
        <v>94</v>
      </c>
      <c r="J1174" t="str">
        <f t="shared" ca="1" si="36"/>
        <v>Home</v>
      </c>
      <c r="K1174" t="str">
        <f ca="1">IF(H1174+SIMULATION!$E$16&gt;NEUTRAL!I1174,"W","L")</f>
        <v>L</v>
      </c>
      <c r="L1174" t="str">
        <f ca="1">IF(I1174+SIMULATION!$E$20&gt;NEUTRAL!H1174,"W","L")</f>
        <v>W</v>
      </c>
      <c r="M1174">
        <f t="shared" ca="1" si="37"/>
        <v>148</v>
      </c>
      <c r="N1174" t="str">
        <f ca="1">IF((H1174+I1174)&gt;SIMULATION!$F$16,"Over","Under")</f>
        <v>Under</v>
      </c>
    </row>
    <row r="1175" spans="8:14" x14ac:dyDescent="0.25">
      <c r="H1175">
        <f ca="1">ROUND(NORMINV(RAND(),SIMULATION!$G$16,SIMULATION!$C$16),0)</f>
        <v>81</v>
      </c>
      <c r="I1175">
        <f ca="1">ROUND(NORMINV(RAND(),SIMULATION!$G$20,SIMULATION!$C$20),0)</f>
        <v>86</v>
      </c>
      <c r="J1175" t="str">
        <f t="shared" ca="1" si="36"/>
        <v>Home</v>
      </c>
      <c r="K1175" t="str">
        <f ca="1">IF(H1175+SIMULATION!$E$16&gt;NEUTRAL!I1175,"W","L")</f>
        <v>L</v>
      </c>
      <c r="L1175" t="str">
        <f ca="1">IF(I1175+SIMULATION!$E$20&gt;NEUTRAL!H1175,"W","L")</f>
        <v>W</v>
      </c>
      <c r="M1175">
        <f t="shared" ca="1" si="37"/>
        <v>167</v>
      </c>
      <c r="N1175" t="str">
        <f ca="1">IF((H1175+I1175)&gt;SIMULATION!$F$16,"Over","Under")</f>
        <v>Over</v>
      </c>
    </row>
    <row r="1176" spans="8:14" x14ac:dyDescent="0.25">
      <c r="H1176">
        <f ca="1">ROUND(NORMINV(RAND(),SIMULATION!$G$16,SIMULATION!$C$16),0)</f>
        <v>78</v>
      </c>
      <c r="I1176">
        <f ca="1">ROUND(NORMINV(RAND(),SIMULATION!$G$20,SIMULATION!$C$20),0)</f>
        <v>82</v>
      </c>
      <c r="J1176" t="str">
        <f t="shared" ca="1" si="36"/>
        <v>Home</v>
      </c>
      <c r="K1176" t="str">
        <f ca="1">IF(H1176+SIMULATION!$E$16&gt;NEUTRAL!I1176,"W","L")</f>
        <v>W</v>
      </c>
      <c r="L1176" t="str">
        <f ca="1">IF(I1176+SIMULATION!$E$20&gt;NEUTRAL!H1176,"W","L")</f>
        <v>L</v>
      </c>
      <c r="M1176">
        <f t="shared" ca="1" si="37"/>
        <v>160</v>
      </c>
      <c r="N1176" t="str">
        <f ca="1">IF((H1176+I1176)&gt;SIMULATION!$F$16,"Over","Under")</f>
        <v>Over</v>
      </c>
    </row>
    <row r="1177" spans="8:14" x14ac:dyDescent="0.25">
      <c r="H1177">
        <f ca="1">ROUND(NORMINV(RAND(),SIMULATION!$G$16,SIMULATION!$C$16),0)</f>
        <v>73</v>
      </c>
      <c r="I1177">
        <f ca="1">ROUND(NORMINV(RAND(),SIMULATION!$G$20,SIMULATION!$C$20),0)</f>
        <v>81</v>
      </c>
      <c r="J1177" t="str">
        <f t="shared" ca="1" si="36"/>
        <v>Home</v>
      </c>
      <c r="K1177" t="str">
        <f ca="1">IF(H1177+SIMULATION!$E$16&gt;NEUTRAL!I1177,"W","L")</f>
        <v>L</v>
      </c>
      <c r="L1177" t="str">
        <f ca="1">IF(I1177+SIMULATION!$E$20&gt;NEUTRAL!H1177,"W","L")</f>
        <v>W</v>
      </c>
      <c r="M1177">
        <f t="shared" ca="1" si="37"/>
        <v>154</v>
      </c>
      <c r="N1177" t="str">
        <f ca="1">IF((H1177+I1177)&gt;SIMULATION!$F$16,"Over","Under")</f>
        <v>Over</v>
      </c>
    </row>
    <row r="1178" spans="8:14" x14ac:dyDescent="0.25">
      <c r="H1178">
        <f ca="1">ROUND(NORMINV(RAND(),SIMULATION!$G$16,SIMULATION!$C$16),0)</f>
        <v>77</v>
      </c>
      <c r="I1178">
        <f ca="1">ROUND(NORMINV(RAND(),SIMULATION!$G$20,SIMULATION!$C$20),0)</f>
        <v>72</v>
      </c>
      <c r="J1178" t="str">
        <f t="shared" ca="1" si="36"/>
        <v>Away</v>
      </c>
      <c r="K1178" t="str">
        <f ca="1">IF(H1178+SIMULATION!$E$16&gt;NEUTRAL!I1178,"W","L")</f>
        <v>W</v>
      </c>
      <c r="L1178" t="str">
        <f ca="1">IF(I1178+SIMULATION!$E$20&gt;NEUTRAL!H1178,"W","L")</f>
        <v>L</v>
      </c>
      <c r="M1178">
        <f t="shared" ca="1" si="37"/>
        <v>149</v>
      </c>
      <c r="N1178" t="str">
        <f ca="1">IF((H1178+I1178)&gt;SIMULATION!$F$16,"Over","Under")</f>
        <v>Under</v>
      </c>
    </row>
    <row r="1179" spans="8:14" x14ac:dyDescent="0.25">
      <c r="H1179">
        <f ca="1">ROUND(NORMINV(RAND(),SIMULATION!$G$16,SIMULATION!$C$16),0)</f>
        <v>79</v>
      </c>
      <c r="I1179">
        <f ca="1">ROUND(NORMINV(RAND(),SIMULATION!$G$20,SIMULATION!$C$20),0)</f>
        <v>66</v>
      </c>
      <c r="J1179" t="str">
        <f t="shared" ref="J1179:J1242" ca="1" si="38">IF(H1179=I1179,"OT",IF(H1179&gt;I1179,"Away","Home"))</f>
        <v>Away</v>
      </c>
      <c r="K1179" t="str">
        <f ca="1">IF(H1179+SIMULATION!$E$16&gt;NEUTRAL!I1179,"W","L")</f>
        <v>W</v>
      </c>
      <c r="L1179" t="str">
        <f ca="1">IF(I1179+SIMULATION!$E$20&gt;NEUTRAL!H1179,"W","L")</f>
        <v>L</v>
      </c>
      <c r="M1179">
        <f t="shared" ref="M1179:M1242" ca="1" si="39">H1179+I1179</f>
        <v>145</v>
      </c>
      <c r="N1179" t="str">
        <f ca="1">IF((H1179+I1179)&gt;SIMULATION!$F$16,"Over","Under")</f>
        <v>Under</v>
      </c>
    </row>
    <row r="1180" spans="8:14" x14ac:dyDescent="0.25">
      <c r="H1180">
        <f ca="1">ROUND(NORMINV(RAND(),SIMULATION!$G$16,SIMULATION!$C$16),0)</f>
        <v>79</v>
      </c>
      <c r="I1180">
        <f ca="1">ROUND(NORMINV(RAND(),SIMULATION!$G$20,SIMULATION!$C$20),0)</f>
        <v>71</v>
      </c>
      <c r="J1180" t="str">
        <f t="shared" ca="1" si="38"/>
        <v>Away</v>
      </c>
      <c r="K1180" t="str">
        <f ca="1">IF(H1180+SIMULATION!$E$16&gt;NEUTRAL!I1180,"W","L")</f>
        <v>W</v>
      </c>
      <c r="L1180" t="str">
        <f ca="1">IF(I1180+SIMULATION!$E$20&gt;NEUTRAL!H1180,"W","L")</f>
        <v>L</v>
      </c>
      <c r="M1180">
        <f t="shared" ca="1" si="39"/>
        <v>150</v>
      </c>
      <c r="N1180" t="str">
        <f ca="1">IF((H1180+I1180)&gt;SIMULATION!$F$16,"Over","Under")</f>
        <v>Under</v>
      </c>
    </row>
    <row r="1181" spans="8:14" x14ac:dyDescent="0.25">
      <c r="H1181">
        <f ca="1">ROUND(NORMINV(RAND(),SIMULATION!$G$16,SIMULATION!$C$16),0)</f>
        <v>56</v>
      </c>
      <c r="I1181">
        <f ca="1">ROUND(NORMINV(RAND(),SIMULATION!$G$20,SIMULATION!$C$20),0)</f>
        <v>66</v>
      </c>
      <c r="J1181" t="str">
        <f t="shared" ca="1" si="38"/>
        <v>Home</v>
      </c>
      <c r="K1181" t="str">
        <f ca="1">IF(H1181+SIMULATION!$E$16&gt;NEUTRAL!I1181,"W","L")</f>
        <v>L</v>
      </c>
      <c r="L1181" t="str">
        <f ca="1">IF(I1181+SIMULATION!$E$20&gt;NEUTRAL!H1181,"W","L")</f>
        <v>W</v>
      </c>
      <c r="M1181">
        <f t="shared" ca="1" si="39"/>
        <v>122</v>
      </c>
      <c r="N1181" t="str">
        <f ca="1">IF((H1181+I1181)&gt;SIMULATION!$F$16,"Over","Under")</f>
        <v>Under</v>
      </c>
    </row>
    <row r="1182" spans="8:14" x14ac:dyDescent="0.25">
      <c r="H1182">
        <f ca="1">ROUND(NORMINV(RAND(),SIMULATION!$G$16,SIMULATION!$C$16),0)</f>
        <v>54</v>
      </c>
      <c r="I1182">
        <f ca="1">ROUND(NORMINV(RAND(),SIMULATION!$G$20,SIMULATION!$C$20),0)</f>
        <v>88</v>
      </c>
      <c r="J1182" t="str">
        <f t="shared" ca="1" si="38"/>
        <v>Home</v>
      </c>
      <c r="K1182" t="str">
        <f ca="1">IF(H1182+SIMULATION!$E$16&gt;NEUTRAL!I1182,"W","L")</f>
        <v>L</v>
      </c>
      <c r="L1182" t="str">
        <f ca="1">IF(I1182+SIMULATION!$E$20&gt;NEUTRAL!H1182,"W","L")</f>
        <v>W</v>
      </c>
      <c r="M1182">
        <f t="shared" ca="1" si="39"/>
        <v>142</v>
      </c>
      <c r="N1182" t="str">
        <f ca="1">IF((H1182+I1182)&gt;SIMULATION!$F$16,"Over","Under")</f>
        <v>Under</v>
      </c>
    </row>
    <row r="1183" spans="8:14" x14ac:dyDescent="0.25">
      <c r="H1183">
        <f ca="1">ROUND(NORMINV(RAND(),SIMULATION!$G$16,SIMULATION!$C$16),0)</f>
        <v>59</v>
      </c>
      <c r="I1183">
        <f ca="1">ROUND(NORMINV(RAND(),SIMULATION!$G$20,SIMULATION!$C$20),0)</f>
        <v>70</v>
      </c>
      <c r="J1183" t="str">
        <f t="shared" ca="1" si="38"/>
        <v>Home</v>
      </c>
      <c r="K1183" t="str">
        <f ca="1">IF(H1183+SIMULATION!$E$16&gt;NEUTRAL!I1183,"W","L")</f>
        <v>L</v>
      </c>
      <c r="L1183" t="str">
        <f ca="1">IF(I1183+SIMULATION!$E$20&gt;NEUTRAL!H1183,"W","L")</f>
        <v>W</v>
      </c>
      <c r="M1183">
        <f t="shared" ca="1" si="39"/>
        <v>129</v>
      </c>
      <c r="N1183" t="str">
        <f ca="1">IF((H1183+I1183)&gt;SIMULATION!$F$16,"Over","Under")</f>
        <v>Under</v>
      </c>
    </row>
    <row r="1184" spans="8:14" x14ac:dyDescent="0.25">
      <c r="H1184">
        <f ca="1">ROUND(NORMINV(RAND(),SIMULATION!$G$16,SIMULATION!$C$16),0)</f>
        <v>81</v>
      </c>
      <c r="I1184">
        <f ca="1">ROUND(NORMINV(RAND(),SIMULATION!$G$20,SIMULATION!$C$20),0)</f>
        <v>75</v>
      </c>
      <c r="J1184" t="str">
        <f t="shared" ca="1" si="38"/>
        <v>Away</v>
      </c>
      <c r="K1184" t="str">
        <f ca="1">IF(H1184+SIMULATION!$E$16&gt;NEUTRAL!I1184,"W","L")</f>
        <v>W</v>
      </c>
      <c r="L1184" t="str">
        <f ca="1">IF(I1184+SIMULATION!$E$20&gt;NEUTRAL!H1184,"W","L")</f>
        <v>L</v>
      </c>
      <c r="M1184">
        <f t="shared" ca="1" si="39"/>
        <v>156</v>
      </c>
      <c r="N1184" t="str">
        <f ca="1">IF((H1184+I1184)&gt;SIMULATION!$F$16,"Over","Under")</f>
        <v>Over</v>
      </c>
    </row>
    <row r="1185" spans="8:14" x14ac:dyDescent="0.25">
      <c r="H1185">
        <f ca="1">ROUND(NORMINV(RAND(),SIMULATION!$G$16,SIMULATION!$C$16),0)</f>
        <v>71</v>
      </c>
      <c r="I1185">
        <f ca="1">ROUND(NORMINV(RAND(),SIMULATION!$G$20,SIMULATION!$C$20),0)</f>
        <v>91</v>
      </c>
      <c r="J1185" t="str">
        <f t="shared" ca="1" si="38"/>
        <v>Home</v>
      </c>
      <c r="K1185" t="str">
        <f ca="1">IF(H1185+SIMULATION!$E$16&gt;NEUTRAL!I1185,"W","L")</f>
        <v>L</v>
      </c>
      <c r="L1185" t="str">
        <f ca="1">IF(I1185+SIMULATION!$E$20&gt;NEUTRAL!H1185,"W","L")</f>
        <v>W</v>
      </c>
      <c r="M1185">
        <f t="shared" ca="1" si="39"/>
        <v>162</v>
      </c>
      <c r="N1185" t="str">
        <f ca="1">IF((H1185+I1185)&gt;SIMULATION!$F$16,"Over","Under")</f>
        <v>Over</v>
      </c>
    </row>
    <row r="1186" spans="8:14" x14ac:dyDescent="0.25">
      <c r="H1186">
        <f ca="1">ROUND(NORMINV(RAND(),SIMULATION!$G$16,SIMULATION!$C$16),0)</f>
        <v>77</v>
      </c>
      <c r="I1186">
        <f ca="1">ROUND(NORMINV(RAND(),SIMULATION!$G$20,SIMULATION!$C$20),0)</f>
        <v>63</v>
      </c>
      <c r="J1186" t="str">
        <f t="shared" ca="1" si="38"/>
        <v>Away</v>
      </c>
      <c r="K1186" t="str">
        <f ca="1">IF(H1186+SIMULATION!$E$16&gt;NEUTRAL!I1186,"W","L")</f>
        <v>W</v>
      </c>
      <c r="L1186" t="str">
        <f ca="1">IF(I1186+SIMULATION!$E$20&gt;NEUTRAL!H1186,"W","L")</f>
        <v>L</v>
      </c>
      <c r="M1186">
        <f t="shared" ca="1" si="39"/>
        <v>140</v>
      </c>
      <c r="N1186" t="str">
        <f ca="1">IF((H1186+I1186)&gt;SIMULATION!$F$16,"Over","Under")</f>
        <v>Under</v>
      </c>
    </row>
    <row r="1187" spans="8:14" x14ac:dyDescent="0.25">
      <c r="H1187">
        <f ca="1">ROUND(NORMINV(RAND(),SIMULATION!$G$16,SIMULATION!$C$16),0)</f>
        <v>62</v>
      </c>
      <c r="I1187">
        <f ca="1">ROUND(NORMINV(RAND(),SIMULATION!$G$20,SIMULATION!$C$20),0)</f>
        <v>80</v>
      </c>
      <c r="J1187" t="str">
        <f t="shared" ca="1" si="38"/>
        <v>Home</v>
      </c>
      <c r="K1187" t="str">
        <f ca="1">IF(H1187+SIMULATION!$E$16&gt;NEUTRAL!I1187,"W","L")</f>
        <v>L</v>
      </c>
      <c r="L1187" t="str">
        <f ca="1">IF(I1187+SIMULATION!$E$20&gt;NEUTRAL!H1187,"W","L")</f>
        <v>W</v>
      </c>
      <c r="M1187">
        <f t="shared" ca="1" si="39"/>
        <v>142</v>
      </c>
      <c r="N1187" t="str">
        <f ca="1">IF((H1187+I1187)&gt;SIMULATION!$F$16,"Over","Under")</f>
        <v>Under</v>
      </c>
    </row>
    <row r="1188" spans="8:14" x14ac:dyDescent="0.25">
      <c r="H1188">
        <f ca="1">ROUND(NORMINV(RAND(),SIMULATION!$G$16,SIMULATION!$C$16),0)</f>
        <v>88</v>
      </c>
      <c r="I1188">
        <f ca="1">ROUND(NORMINV(RAND(),SIMULATION!$G$20,SIMULATION!$C$20),0)</f>
        <v>79</v>
      </c>
      <c r="J1188" t="str">
        <f t="shared" ca="1" si="38"/>
        <v>Away</v>
      </c>
      <c r="K1188" t="str">
        <f ca="1">IF(H1188+SIMULATION!$E$16&gt;NEUTRAL!I1188,"W","L")</f>
        <v>W</v>
      </c>
      <c r="L1188" t="str">
        <f ca="1">IF(I1188+SIMULATION!$E$20&gt;NEUTRAL!H1188,"W","L")</f>
        <v>L</v>
      </c>
      <c r="M1188">
        <f t="shared" ca="1" si="39"/>
        <v>167</v>
      </c>
      <c r="N1188" t="str">
        <f ca="1">IF((H1188+I1188)&gt;SIMULATION!$F$16,"Over","Under")</f>
        <v>Over</v>
      </c>
    </row>
    <row r="1189" spans="8:14" x14ac:dyDescent="0.25">
      <c r="H1189">
        <f ca="1">ROUND(NORMINV(RAND(),SIMULATION!$G$16,SIMULATION!$C$16),0)</f>
        <v>98</v>
      </c>
      <c r="I1189">
        <f ca="1">ROUND(NORMINV(RAND(),SIMULATION!$G$20,SIMULATION!$C$20),0)</f>
        <v>72</v>
      </c>
      <c r="J1189" t="str">
        <f t="shared" ca="1" si="38"/>
        <v>Away</v>
      </c>
      <c r="K1189" t="str">
        <f ca="1">IF(H1189+SIMULATION!$E$16&gt;NEUTRAL!I1189,"W","L")</f>
        <v>W</v>
      </c>
      <c r="L1189" t="str">
        <f ca="1">IF(I1189+SIMULATION!$E$20&gt;NEUTRAL!H1189,"W","L")</f>
        <v>L</v>
      </c>
      <c r="M1189">
        <f t="shared" ca="1" si="39"/>
        <v>170</v>
      </c>
      <c r="N1189" t="str">
        <f ca="1">IF((H1189+I1189)&gt;SIMULATION!$F$16,"Over","Under")</f>
        <v>Over</v>
      </c>
    </row>
    <row r="1190" spans="8:14" x14ac:dyDescent="0.25">
      <c r="H1190">
        <f ca="1">ROUND(NORMINV(RAND(),SIMULATION!$G$16,SIMULATION!$C$16),0)</f>
        <v>83</v>
      </c>
      <c r="I1190">
        <f ca="1">ROUND(NORMINV(RAND(),SIMULATION!$G$20,SIMULATION!$C$20),0)</f>
        <v>71</v>
      </c>
      <c r="J1190" t="str">
        <f t="shared" ca="1" si="38"/>
        <v>Away</v>
      </c>
      <c r="K1190" t="str">
        <f ca="1">IF(H1190+SIMULATION!$E$16&gt;NEUTRAL!I1190,"W","L")</f>
        <v>W</v>
      </c>
      <c r="L1190" t="str">
        <f ca="1">IF(I1190+SIMULATION!$E$20&gt;NEUTRAL!H1190,"W","L")</f>
        <v>L</v>
      </c>
      <c r="M1190">
        <f t="shared" ca="1" si="39"/>
        <v>154</v>
      </c>
      <c r="N1190" t="str">
        <f ca="1">IF((H1190+I1190)&gt;SIMULATION!$F$16,"Over","Under")</f>
        <v>Over</v>
      </c>
    </row>
    <row r="1191" spans="8:14" x14ac:dyDescent="0.25">
      <c r="H1191">
        <f ca="1">ROUND(NORMINV(RAND(),SIMULATION!$G$16,SIMULATION!$C$16),0)</f>
        <v>61</v>
      </c>
      <c r="I1191">
        <f ca="1">ROUND(NORMINV(RAND(),SIMULATION!$G$20,SIMULATION!$C$20),0)</f>
        <v>89</v>
      </c>
      <c r="J1191" t="str">
        <f t="shared" ca="1" si="38"/>
        <v>Home</v>
      </c>
      <c r="K1191" t="str">
        <f ca="1">IF(H1191+SIMULATION!$E$16&gt;NEUTRAL!I1191,"W","L")</f>
        <v>L</v>
      </c>
      <c r="L1191" t="str">
        <f ca="1">IF(I1191+SIMULATION!$E$20&gt;NEUTRAL!H1191,"W","L")</f>
        <v>W</v>
      </c>
      <c r="M1191">
        <f t="shared" ca="1" si="39"/>
        <v>150</v>
      </c>
      <c r="N1191" t="str">
        <f ca="1">IF((H1191+I1191)&gt;SIMULATION!$F$16,"Over","Under")</f>
        <v>Under</v>
      </c>
    </row>
    <row r="1192" spans="8:14" x14ac:dyDescent="0.25">
      <c r="H1192">
        <f ca="1">ROUND(NORMINV(RAND(),SIMULATION!$G$16,SIMULATION!$C$16),0)</f>
        <v>65</v>
      </c>
      <c r="I1192">
        <f ca="1">ROUND(NORMINV(RAND(),SIMULATION!$G$20,SIMULATION!$C$20),0)</f>
        <v>60</v>
      </c>
      <c r="J1192" t="str">
        <f t="shared" ca="1" si="38"/>
        <v>Away</v>
      </c>
      <c r="K1192" t="str">
        <f ca="1">IF(H1192+SIMULATION!$E$16&gt;NEUTRAL!I1192,"W","L")</f>
        <v>W</v>
      </c>
      <c r="L1192" t="str">
        <f ca="1">IF(I1192+SIMULATION!$E$20&gt;NEUTRAL!H1192,"W","L")</f>
        <v>L</v>
      </c>
      <c r="M1192">
        <f t="shared" ca="1" si="39"/>
        <v>125</v>
      </c>
      <c r="N1192" t="str">
        <f ca="1">IF((H1192+I1192)&gt;SIMULATION!$F$16,"Over","Under")</f>
        <v>Under</v>
      </c>
    </row>
    <row r="1193" spans="8:14" x14ac:dyDescent="0.25">
      <c r="H1193">
        <f ca="1">ROUND(NORMINV(RAND(),SIMULATION!$G$16,SIMULATION!$C$16),0)</f>
        <v>70</v>
      </c>
      <c r="I1193">
        <f ca="1">ROUND(NORMINV(RAND(),SIMULATION!$G$20,SIMULATION!$C$20),0)</f>
        <v>65</v>
      </c>
      <c r="J1193" t="str">
        <f t="shared" ca="1" si="38"/>
        <v>Away</v>
      </c>
      <c r="K1193" t="str">
        <f ca="1">IF(H1193+SIMULATION!$E$16&gt;NEUTRAL!I1193,"W","L")</f>
        <v>W</v>
      </c>
      <c r="L1193" t="str">
        <f ca="1">IF(I1193+SIMULATION!$E$20&gt;NEUTRAL!H1193,"W","L")</f>
        <v>L</v>
      </c>
      <c r="M1193">
        <f t="shared" ca="1" si="39"/>
        <v>135</v>
      </c>
      <c r="N1193" t="str">
        <f ca="1">IF((H1193+I1193)&gt;SIMULATION!$F$16,"Over","Under")</f>
        <v>Under</v>
      </c>
    </row>
    <row r="1194" spans="8:14" x14ac:dyDescent="0.25">
      <c r="H1194">
        <f ca="1">ROUND(NORMINV(RAND(),SIMULATION!$G$16,SIMULATION!$C$16),0)</f>
        <v>81</v>
      </c>
      <c r="I1194">
        <f ca="1">ROUND(NORMINV(RAND(),SIMULATION!$G$20,SIMULATION!$C$20),0)</f>
        <v>79</v>
      </c>
      <c r="J1194" t="str">
        <f t="shared" ca="1" si="38"/>
        <v>Away</v>
      </c>
      <c r="K1194" t="str">
        <f ca="1">IF(H1194+SIMULATION!$E$16&gt;NEUTRAL!I1194,"W","L")</f>
        <v>W</v>
      </c>
      <c r="L1194" t="str">
        <f ca="1">IF(I1194+SIMULATION!$E$20&gt;NEUTRAL!H1194,"W","L")</f>
        <v>L</v>
      </c>
      <c r="M1194">
        <f t="shared" ca="1" si="39"/>
        <v>160</v>
      </c>
      <c r="N1194" t="str">
        <f ca="1">IF((H1194+I1194)&gt;SIMULATION!$F$16,"Over","Under")</f>
        <v>Over</v>
      </c>
    </row>
    <row r="1195" spans="8:14" x14ac:dyDescent="0.25">
      <c r="H1195">
        <f ca="1">ROUND(NORMINV(RAND(),SIMULATION!$G$16,SIMULATION!$C$16),0)</f>
        <v>59</v>
      </c>
      <c r="I1195">
        <f ca="1">ROUND(NORMINV(RAND(),SIMULATION!$G$20,SIMULATION!$C$20),0)</f>
        <v>65</v>
      </c>
      <c r="J1195" t="str">
        <f t="shared" ca="1" si="38"/>
        <v>Home</v>
      </c>
      <c r="K1195" t="str">
        <f ca="1">IF(H1195+SIMULATION!$E$16&gt;NEUTRAL!I1195,"W","L")</f>
        <v>L</v>
      </c>
      <c r="L1195" t="str">
        <f ca="1">IF(I1195+SIMULATION!$E$20&gt;NEUTRAL!H1195,"W","L")</f>
        <v>W</v>
      </c>
      <c r="M1195">
        <f t="shared" ca="1" si="39"/>
        <v>124</v>
      </c>
      <c r="N1195" t="str">
        <f ca="1">IF((H1195+I1195)&gt;SIMULATION!$F$16,"Over","Under")</f>
        <v>Under</v>
      </c>
    </row>
    <row r="1196" spans="8:14" x14ac:dyDescent="0.25">
      <c r="H1196">
        <f ca="1">ROUND(NORMINV(RAND(),SIMULATION!$G$16,SIMULATION!$C$16),0)</f>
        <v>83</v>
      </c>
      <c r="I1196">
        <f ca="1">ROUND(NORMINV(RAND(),SIMULATION!$G$20,SIMULATION!$C$20),0)</f>
        <v>63</v>
      </c>
      <c r="J1196" t="str">
        <f t="shared" ca="1" si="38"/>
        <v>Away</v>
      </c>
      <c r="K1196" t="str">
        <f ca="1">IF(H1196+SIMULATION!$E$16&gt;NEUTRAL!I1196,"W","L")</f>
        <v>W</v>
      </c>
      <c r="L1196" t="str">
        <f ca="1">IF(I1196+SIMULATION!$E$20&gt;NEUTRAL!H1196,"W","L")</f>
        <v>L</v>
      </c>
      <c r="M1196">
        <f t="shared" ca="1" si="39"/>
        <v>146</v>
      </c>
      <c r="N1196" t="str">
        <f ca="1">IF((H1196+I1196)&gt;SIMULATION!$F$16,"Over","Under")</f>
        <v>Under</v>
      </c>
    </row>
    <row r="1197" spans="8:14" x14ac:dyDescent="0.25">
      <c r="H1197">
        <f ca="1">ROUND(NORMINV(RAND(),SIMULATION!$G$16,SIMULATION!$C$16),0)</f>
        <v>70</v>
      </c>
      <c r="I1197">
        <f ca="1">ROUND(NORMINV(RAND(),SIMULATION!$G$20,SIMULATION!$C$20),0)</f>
        <v>68</v>
      </c>
      <c r="J1197" t="str">
        <f t="shared" ca="1" si="38"/>
        <v>Away</v>
      </c>
      <c r="K1197" t="str">
        <f ca="1">IF(H1197+SIMULATION!$E$16&gt;NEUTRAL!I1197,"W","L")</f>
        <v>W</v>
      </c>
      <c r="L1197" t="str">
        <f ca="1">IF(I1197+SIMULATION!$E$20&gt;NEUTRAL!H1197,"W","L")</f>
        <v>L</v>
      </c>
      <c r="M1197">
        <f t="shared" ca="1" si="39"/>
        <v>138</v>
      </c>
      <c r="N1197" t="str">
        <f ca="1">IF((H1197+I1197)&gt;SIMULATION!$F$16,"Over","Under")</f>
        <v>Under</v>
      </c>
    </row>
    <row r="1198" spans="8:14" x14ac:dyDescent="0.25">
      <c r="H1198">
        <f ca="1">ROUND(NORMINV(RAND(),SIMULATION!$G$16,SIMULATION!$C$16),0)</f>
        <v>70</v>
      </c>
      <c r="I1198">
        <f ca="1">ROUND(NORMINV(RAND(),SIMULATION!$G$20,SIMULATION!$C$20),0)</f>
        <v>63</v>
      </c>
      <c r="J1198" t="str">
        <f t="shared" ca="1" si="38"/>
        <v>Away</v>
      </c>
      <c r="K1198" t="str">
        <f ca="1">IF(H1198+SIMULATION!$E$16&gt;NEUTRAL!I1198,"W","L")</f>
        <v>W</v>
      </c>
      <c r="L1198" t="str">
        <f ca="1">IF(I1198+SIMULATION!$E$20&gt;NEUTRAL!H1198,"W","L")</f>
        <v>L</v>
      </c>
      <c r="M1198">
        <f t="shared" ca="1" si="39"/>
        <v>133</v>
      </c>
      <c r="N1198" t="str">
        <f ca="1">IF((H1198+I1198)&gt;SIMULATION!$F$16,"Over","Under")</f>
        <v>Under</v>
      </c>
    </row>
    <row r="1199" spans="8:14" x14ac:dyDescent="0.25">
      <c r="H1199">
        <f ca="1">ROUND(NORMINV(RAND(),SIMULATION!$G$16,SIMULATION!$C$16),0)</f>
        <v>60</v>
      </c>
      <c r="I1199">
        <f ca="1">ROUND(NORMINV(RAND(),SIMULATION!$G$20,SIMULATION!$C$20),0)</f>
        <v>72</v>
      </c>
      <c r="J1199" t="str">
        <f t="shared" ca="1" si="38"/>
        <v>Home</v>
      </c>
      <c r="K1199" t="str">
        <f ca="1">IF(H1199+SIMULATION!$E$16&gt;NEUTRAL!I1199,"W","L")</f>
        <v>L</v>
      </c>
      <c r="L1199" t="str">
        <f ca="1">IF(I1199+SIMULATION!$E$20&gt;NEUTRAL!H1199,"W","L")</f>
        <v>W</v>
      </c>
      <c r="M1199">
        <f t="shared" ca="1" si="39"/>
        <v>132</v>
      </c>
      <c r="N1199" t="str">
        <f ca="1">IF((H1199+I1199)&gt;SIMULATION!$F$16,"Over","Under")</f>
        <v>Under</v>
      </c>
    </row>
    <row r="1200" spans="8:14" x14ac:dyDescent="0.25">
      <c r="H1200">
        <f ca="1">ROUND(NORMINV(RAND(),SIMULATION!$G$16,SIMULATION!$C$16),0)</f>
        <v>65</v>
      </c>
      <c r="I1200">
        <f ca="1">ROUND(NORMINV(RAND(),SIMULATION!$G$20,SIMULATION!$C$20),0)</f>
        <v>77</v>
      </c>
      <c r="J1200" t="str">
        <f t="shared" ca="1" si="38"/>
        <v>Home</v>
      </c>
      <c r="K1200" t="str">
        <f ca="1">IF(H1200+SIMULATION!$E$16&gt;NEUTRAL!I1200,"W","L")</f>
        <v>L</v>
      </c>
      <c r="L1200" t="str">
        <f ca="1">IF(I1200+SIMULATION!$E$20&gt;NEUTRAL!H1200,"W","L")</f>
        <v>W</v>
      </c>
      <c r="M1200">
        <f t="shared" ca="1" si="39"/>
        <v>142</v>
      </c>
      <c r="N1200" t="str">
        <f ca="1">IF((H1200+I1200)&gt;SIMULATION!$F$16,"Over","Under")</f>
        <v>Under</v>
      </c>
    </row>
    <row r="1201" spans="8:14" x14ac:dyDescent="0.25">
      <c r="H1201">
        <f ca="1">ROUND(NORMINV(RAND(),SIMULATION!$G$16,SIMULATION!$C$16),0)</f>
        <v>75</v>
      </c>
      <c r="I1201">
        <f ca="1">ROUND(NORMINV(RAND(),SIMULATION!$G$20,SIMULATION!$C$20),0)</f>
        <v>75</v>
      </c>
      <c r="J1201" t="str">
        <f t="shared" ca="1" si="38"/>
        <v>OT</v>
      </c>
      <c r="K1201" t="str">
        <f ca="1">IF(H1201+SIMULATION!$E$16&gt;NEUTRAL!I1201,"W","L")</f>
        <v>W</v>
      </c>
      <c r="L1201" t="str">
        <f ca="1">IF(I1201+SIMULATION!$E$20&gt;NEUTRAL!H1201,"W","L")</f>
        <v>L</v>
      </c>
      <c r="M1201">
        <f t="shared" ca="1" si="39"/>
        <v>150</v>
      </c>
      <c r="N1201" t="str">
        <f ca="1">IF((H1201+I1201)&gt;SIMULATION!$F$16,"Over","Under")</f>
        <v>Under</v>
      </c>
    </row>
    <row r="1202" spans="8:14" x14ac:dyDescent="0.25">
      <c r="H1202">
        <f ca="1">ROUND(NORMINV(RAND(),SIMULATION!$G$16,SIMULATION!$C$16),0)</f>
        <v>78</v>
      </c>
      <c r="I1202">
        <f ca="1">ROUND(NORMINV(RAND(),SIMULATION!$G$20,SIMULATION!$C$20),0)</f>
        <v>65</v>
      </c>
      <c r="J1202" t="str">
        <f t="shared" ca="1" si="38"/>
        <v>Away</v>
      </c>
      <c r="K1202" t="str">
        <f ca="1">IF(H1202+SIMULATION!$E$16&gt;NEUTRAL!I1202,"W","L")</f>
        <v>W</v>
      </c>
      <c r="L1202" t="str">
        <f ca="1">IF(I1202+SIMULATION!$E$20&gt;NEUTRAL!H1202,"W","L")</f>
        <v>L</v>
      </c>
      <c r="M1202">
        <f t="shared" ca="1" si="39"/>
        <v>143</v>
      </c>
      <c r="N1202" t="str">
        <f ca="1">IF((H1202+I1202)&gt;SIMULATION!$F$16,"Over","Under")</f>
        <v>Under</v>
      </c>
    </row>
    <row r="1203" spans="8:14" x14ac:dyDescent="0.25">
      <c r="H1203">
        <f ca="1">ROUND(NORMINV(RAND(),SIMULATION!$G$16,SIMULATION!$C$16),0)</f>
        <v>76</v>
      </c>
      <c r="I1203">
        <f ca="1">ROUND(NORMINV(RAND(),SIMULATION!$G$20,SIMULATION!$C$20),0)</f>
        <v>77</v>
      </c>
      <c r="J1203" t="str">
        <f t="shared" ca="1" si="38"/>
        <v>Home</v>
      </c>
      <c r="K1203" t="str">
        <f ca="1">IF(H1203+SIMULATION!$E$16&gt;NEUTRAL!I1203,"W","L")</f>
        <v>W</v>
      </c>
      <c r="L1203" t="str">
        <f ca="1">IF(I1203+SIMULATION!$E$20&gt;NEUTRAL!H1203,"W","L")</f>
        <v>L</v>
      </c>
      <c r="M1203">
        <f t="shared" ca="1" si="39"/>
        <v>153</v>
      </c>
      <c r="N1203" t="str">
        <f ca="1">IF((H1203+I1203)&gt;SIMULATION!$F$16,"Over","Under")</f>
        <v>Over</v>
      </c>
    </row>
    <row r="1204" spans="8:14" x14ac:dyDescent="0.25">
      <c r="H1204">
        <f ca="1">ROUND(NORMINV(RAND(),SIMULATION!$G$16,SIMULATION!$C$16),0)</f>
        <v>69</v>
      </c>
      <c r="I1204">
        <f ca="1">ROUND(NORMINV(RAND(),SIMULATION!$G$20,SIMULATION!$C$20),0)</f>
        <v>88</v>
      </c>
      <c r="J1204" t="str">
        <f t="shared" ca="1" si="38"/>
        <v>Home</v>
      </c>
      <c r="K1204" t="str">
        <f ca="1">IF(H1204+SIMULATION!$E$16&gt;NEUTRAL!I1204,"W","L")</f>
        <v>L</v>
      </c>
      <c r="L1204" t="str">
        <f ca="1">IF(I1204+SIMULATION!$E$20&gt;NEUTRAL!H1204,"W","L")</f>
        <v>W</v>
      </c>
      <c r="M1204">
        <f t="shared" ca="1" si="39"/>
        <v>157</v>
      </c>
      <c r="N1204" t="str">
        <f ca="1">IF((H1204+I1204)&gt;SIMULATION!$F$16,"Over","Under")</f>
        <v>Over</v>
      </c>
    </row>
    <row r="1205" spans="8:14" x14ac:dyDescent="0.25">
      <c r="H1205">
        <f ca="1">ROUND(NORMINV(RAND(),SIMULATION!$G$16,SIMULATION!$C$16),0)</f>
        <v>65</v>
      </c>
      <c r="I1205">
        <f ca="1">ROUND(NORMINV(RAND(),SIMULATION!$G$20,SIMULATION!$C$20),0)</f>
        <v>95</v>
      </c>
      <c r="J1205" t="str">
        <f t="shared" ca="1" si="38"/>
        <v>Home</v>
      </c>
      <c r="K1205" t="str">
        <f ca="1">IF(H1205+SIMULATION!$E$16&gt;NEUTRAL!I1205,"W","L")</f>
        <v>L</v>
      </c>
      <c r="L1205" t="str">
        <f ca="1">IF(I1205+SIMULATION!$E$20&gt;NEUTRAL!H1205,"W","L")</f>
        <v>W</v>
      </c>
      <c r="M1205">
        <f t="shared" ca="1" si="39"/>
        <v>160</v>
      </c>
      <c r="N1205" t="str">
        <f ca="1">IF((H1205+I1205)&gt;SIMULATION!$F$16,"Over","Under")</f>
        <v>Over</v>
      </c>
    </row>
    <row r="1206" spans="8:14" x14ac:dyDescent="0.25">
      <c r="H1206">
        <f ca="1">ROUND(NORMINV(RAND(),SIMULATION!$G$16,SIMULATION!$C$16),0)</f>
        <v>72</v>
      </c>
      <c r="I1206">
        <f ca="1">ROUND(NORMINV(RAND(),SIMULATION!$G$20,SIMULATION!$C$20),0)</f>
        <v>74</v>
      </c>
      <c r="J1206" t="str">
        <f t="shared" ca="1" si="38"/>
        <v>Home</v>
      </c>
      <c r="K1206" t="str">
        <f ca="1">IF(H1206+SIMULATION!$E$16&gt;NEUTRAL!I1206,"W","L")</f>
        <v>W</v>
      </c>
      <c r="L1206" t="str">
        <f ca="1">IF(I1206+SIMULATION!$E$20&gt;NEUTRAL!H1206,"W","L")</f>
        <v>L</v>
      </c>
      <c r="M1206">
        <f t="shared" ca="1" si="39"/>
        <v>146</v>
      </c>
      <c r="N1206" t="str">
        <f ca="1">IF((H1206+I1206)&gt;SIMULATION!$F$16,"Over","Under")</f>
        <v>Under</v>
      </c>
    </row>
    <row r="1207" spans="8:14" x14ac:dyDescent="0.25">
      <c r="H1207">
        <f ca="1">ROUND(NORMINV(RAND(),SIMULATION!$G$16,SIMULATION!$C$16),0)</f>
        <v>52</v>
      </c>
      <c r="I1207">
        <f ca="1">ROUND(NORMINV(RAND(),SIMULATION!$G$20,SIMULATION!$C$20),0)</f>
        <v>58</v>
      </c>
      <c r="J1207" t="str">
        <f t="shared" ca="1" si="38"/>
        <v>Home</v>
      </c>
      <c r="K1207" t="str">
        <f ca="1">IF(H1207+SIMULATION!$E$16&gt;NEUTRAL!I1207,"W","L")</f>
        <v>L</v>
      </c>
      <c r="L1207" t="str">
        <f ca="1">IF(I1207+SIMULATION!$E$20&gt;NEUTRAL!H1207,"W","L")</f>
        <v>W</v>
      </c>
      <c r="M1207">
        <f t="shared" ca="1" si="39"/>
        <v>110</v>
      </c>
      <c r="N1207" t="str">
        <f ca="1">IF((H1207+I1207)&gt;SIMULATION!$F$16,"Over","Under")</f>
        <v>Under</v>
      </c>
    </row>
    <row r="1208" spans="8:14" x14ac:dyDescent="0.25">
      <c r="H1208">
        <f ca="1">ROUND(NORMINV(RAND(),SIMULATION!$G$16,SIMULATION!$C$16),0)</f>
        <v>79</v>
      </c>
      <c r="I1208">
        <f ca="1">ROUND(NORMINV(RAND(),SIMULATION!$G$20,SIMULATION!$C$20),0)</f>
        <v>69</v>
      </c>
      <c r="J1208" t="str">
        <f t="shared" ca="1" si="38"/>
        <v>Away</v>
      </c>
      <c r="K1208" t="str">
        <f ca="1">IF(H1208+SIMULATION!$E$16&gt;NEUTRAL!I1208,"W","L")</f>
        <v>W</v>
      </c>
      <c r="L1208" t="str">
        <f ca="1">IF(I1208+SIMULATION!$E$20&gt;NEUTRAL!H1208,"W","L")</f>
        <v>L</v>
      </c>
      <c r="M1208">
        <f t="shared" ca="1" si="39"/>
        <v>148</v>
      </c>
      <c r="N1208" t="str">
        <f ca="1">IF((H1208+I1208)&gt;SIMULATION!$F$16,"Over","Under")</f>
        <v>Under</v>
      </c>
    </row>
    <row r="1209" spans="8:14" x14ac:dyDescent="0.25">
      <c r="H1209">
        <f ca="1">ROUND(NORMINV(RAND(),SIMULATION!$G$16,SIMULATION!$C$16),0)</f>
        <v>80</v>
      </c>
      <c r="I1209">
        <f ca="1">ROUND(NORMINV(RAND(),SIMULATION!$G$20,SIMULATION!$C$20),0)</f>
        <v>79</v>
      </c>
      <c r="J1209" t="str">
        <f t="shared" ca="1" si="38"/>
        <v>Away</v>
      </c>
      <c r="K1209" t="str">
        <f ca="1">IF(H1209+SIMULATION!$E$16&gt;NEUTRAL!I1209,"W","L")</f>
        <v>W</v>
      </c>
      <c r="L1209" t="str">
        <f ca="1">IF(I1209+SIMULATION!$E$20&gt;NEUTRAL!H1209,"W","L")</f>
        <v>L</v>
      </c>
      <c r="M1209">
        <f t="shared" ca="1" si="39"/>
        <v>159</v>
      </c>
      <c r="N1209" t="str">
        <f ca="1">IF((H1209+I1209)&gt;SIMULATION!$F$16,"Over","Under")</f>
        <v>Over</v>
      </c>
    </row>
    <row r="1210" spans="8:14" x14ac:dyDescent="0.25">
      <c r="H1210">
        <f ca="1">ROUND(NORMINV(RAND(),SIMULATION!$G$16,SIMULATION!$C$16),0)</f>
        <v>85</v>
      </c>
      <c r="I1210">
        <f ca="1">ROUND(NORMINV(RAND(),SIMULATION!$G$20,SIMULATION!$C$20),0)</f>
        <v>65</v>
      </c>
      <c r="J1210" t="str">
        <f t="shared" ca="1" si="38"/>
        <v>Away</v>
      </c>
      <c r="K1210" t="str">
        <f ca="1">IF(H1210+SIMULATION!$E$16&gt;NEUTRAL!I1210,"W","L")</f>
        <v>W</v>
      </c>
      <c r="L1210" t="str">
        <f ca="1">IF(I1210+SIMULATION!$E$20&gt;NEUTRAL!H1210,"W","L")</f>
        <v>L</v>
      </c>
      <c r="M1210">
        <f t="shared" ca="1" si="39"/>
        <v>150</v>
      </c>
      <c r="N1210" t="str">
        <f ca="1">IF((H1210+I1210)&gt;SIMULATION!$F$16,"Over","Under")</f>
        <v>Under</v>
      </c>
    </row>
    <row r="1211" spans="8:14" x14ac:dyDescent="0.25">
      <c r="H1211">
        <f ca="1">ROUND(NORMINV(RAND(),SIMULATION!$G$16,SIMULATION!$C$16),0)</f>
        <v>49</v>
      </c>
      <c r="I1211">
        <f ca="1">ROUND(NORMINV(RAND(),SIMULATION!$G$20,SIMULATION!$C$20),0)</f>
        <v>55</v>
      </c>
      <c r="J1211" t="str">
        <f t="shared" ca="1" si="38"/>
        <v>Home</v>
      </c>
      <c r="K1211" t="str">
        <f ca="1">IF(H1211+SIMULATION!$E$16&gt;NEUTRAL!I1211,"W","L")</f>
        <v>L</v>
      </c>
      <c r="L1211" t="str">
        <f ca="1">IF(I1211+SIMULATION!$E$20&gt;NEUTRAL!H1211,"W","L")</f>
        <v>W</v>
      </c>
      <c r="M1211">
        <f t="shared" ca="1" si="39"/>
        <v>104</v>
      </c>
      <c r="N1211" t="str">
        <f ca="1">IF((H1211+I1211)&gt;SIMULATION!$F$16,"Over","Under")</f>
        <v>Under</v>
      </c>
    </row>
    <row r="1212" spans="8:14" x14ac:dyDescent="0.25">
      <c r="H1212">
        <f ca="1">ROUND(NORMINV(RAND(),SIMULATION!$G$16,SIMULATION!$C$16),0)</f>
        <v>81</v>
      </c>
      <c r="I1212">
        <f ca="1">ROUND(NORMINV(RAND(),SIMULATION!$G$20,SIMULATION!$C$20),0)</f>
        <v>69</v>
      </c>
      <c r="J1212" t="str">
        <f t="shared" ca="1" si="38"/>
        <v>Away</v>
      </c>
      <c r="K1212" t="str">
        <f ca="1">IF(H1212+SIMULATION!$E$16&gt;NEUTRAL!I1212,"W","L")</f>
        <v>W</v>
      </c>
      <c r="L1212" t="str">
        <f ca="1">IF(I1212+SIMULATION!$E$20&gt;NEUTRAL!H1212,"W","L")</f>
        <v>L</v>
      </c>
      <c r="M1212">
        <f t="shared" ca="1" si="39"/>
        <v>150</v>
      </c>
      <c r="N1212" t="str">
        <f ca="1">IF((H1212+I1212)&gt;SIMULATION!$F$16,"Over","Under")</f>
        <v>Under</v>
      </c>
    </row>
    <row r="1213" spans="8:14" x14ac:dyDescent="0.25">
      <c r="H1213">
        <f ca="1">ROUND(NORMINV(RAND(),SIMULATION!$G$16,SIMULATION!$C$16),0)</f>
        <v>56</v>
      </c>
      <c r="I1213">
        <f ca="1">ROUND(NORMINV(RAND(),SIMULATION!$G$20,SIMULATION!$C$20),0)</f>
        <v>94</v>
      </c>
      <c r="J1213" t="str">
        <f t="shared" ca="1" si="38"/>
        <v>Home</v>
      </c>
      <c r="K1213" t="str">
        <f ca="1">IF(H1213+SIMULATION!$E$16&gt;NEUTRAL!I1213,"W","L")</f>
        <v>L</v>
      </c>
      <c r="L1213" t="str">
        <f ca="1">IF(I1213+SIMULATION!$E$20&gt;NEUTRAL!H1213,"W","L")</f>
        <v>W</v>
      </c>
      <c r="M1213">
        <f t="shared" ca="1" si="39"/>
        <v>150</v>
      </c>
      <c r="N1213" t="str">
        <f ca="1">IF((H1213+I1213)&gt;SIMULATION!$F$16,"Over","Under")</f>
        <v>Under</v>
      </c>
    </row>
    <row r="1214" spans="8:14" x14ac:dyDescent="0.25">
      <c r="H1214">
        <f ca="1">ROUND(NORMINV(RAND(),SIMULATION!$G$16,SIMULATION!$C$16),0)</f>
        <v>93</v>
      </c>
      <c r="I1214">
        <f ca="1">ROUND(NORMINV(RAND(),SIMULATION!$G$20,SIMULATION!$C$20),0)</f>
        <v>79</v>
      </c>
      <c r="J1214" t="str">
        <f t="shared" ca="1" si="38"/>
        <v>Away</v>
      </c>
      <c r="K1214" t="str">
        <f ca="1">IF(H1214+SIMULATION!$E$16&gt;NEUTRAL!I1214,"W","L")</f>
        <v>W</v>
      </c>
      <c r="L1214" t="str">
        <f ca="1">IF(I1214+SIMULATION!$E$20&gt;NEUTRAL!H1214,"W","L")</f>
        <v>L</v>
      </c>
      <c r="M1214">
        <f t="shared" ca="1" si="39"/>
        <v>172</v>
      </c>
      <c r="N1214" t="str">
        <f ca="1">IF((H1214+I1214)&gt;SIMULATION!$F$16,"Over","Under")</f>
        <v>Over</v>
      </c>
    </row>
    <row r="1215" spans="8:14" x14ac:dyDescent="0.25">
      <c r="H1215">
        <f ca="1">ROUND(NORMINV(RAND(),SIMULATION!$G$16,SIMULATION!$C$16),0)</f>
        <v>68</v>
      </c>
      <c r="I1215">
        <f ca="1">ROUND(NORMINV(RAND(),SIMULATION!$G$20,SIMULATION!$C$20),0)</f>
        <v>90</v>
      </c>
      <c r="J1215" t="str">
        <f t="shared" ca="1" si="38"/>
        <v>Home</v>
      </c>
      <c r="K1215" t="str">
        <f ca="1">IF(H1215+SIMULATION!$E$16&gt;NEUTRAL!I1215,"W","L")</f>
        <v>L</v>
      </c>
      <c r="L1215" t="str">
        <f ca="1">IF(I1215+SIMULATION!$E$20&gt;NEUTRAL!H1215,"W","L")</f>
        <v>W</v>
      </c>
      <c r="M1215">
        <f t="shared" ca="1" si="39"/>
        <v>158</v>
      </c>
      <c r="N1215" t="str">
        <f ca="1">IF((H1215+I1215)&gt;SIMULATION!$F$16,"Over","Under")</f>
        <v>Over</v>
      </c>
    </row>
    <row r="1216" spans="8:14" x14ac:dyDescent="0.25">
      <c r="H1216">
        <f ca="1">ROUND(NORMINV(RAND(),SIMULATION!$G$16,SIMULATION!$C$16),0)</f>
        <v>78</v>
      </c>
      <c r="I1216">
        <f ca="1">ROUND(NORMINV(RAND(),SIMULATION!$G$20,SIMULATION!$C$20),0)</f>
        <v>60</v>
      </c>
      <c r="J1216" t="str">
        <f t="shared" ca="1" si="38"/>
        <v>Away</v>
      </c>
      <c r="K1216" t="str">
        <f ca="1">IF(H1216+SIMULATION!$E$16&gt;NEUTRAL!I1216,"W","L")</f>
        <v>W</v>
      </c>
      <c r="L1216" t="str">
        <f ca="1">IF(I1216+SIMULATION!$E$20&gt;NEUTRAL!H1216,"W","L")</f>
        <v>L</v>
      </c>
      <c r="M1216">
        <f t="shared" ca="1" si="39"/>
        <v>138</v>
      </c>
      <c r="N1216" t="str">
        <f ca="1">IF((H1216+I1216)&gt;SIMULATION!$F$16,"Over","Under")</f>
        <v>Under</v>
      </c>
    </row>
    <row r="1217" spans="8:14" x14ac:dyDescent="0.25">
      <c r="H1217">
        <f ca="1">ROUND(NORMINV(RAND(),SIMULATION!$G$16,SIMULATION!$C$16),0)</f>
        <v>83</v>
      </c>
      <c r="I1217">
        <f ca="1">ROUND(NORMINV(RAND(),SIMULATION!$G$20,SIMULATION!$C$20),0)</f>
        <v>84</v>
      </c>
      <c r="J1217" t="str">
        <f t="shared" ca="1" si="38"/>
        <v>Home</v>
      </c>
      <c r="K1217" t="str">
        <f ca="1">IF(H1217+SIMULATION!$E$16&gt;NEUTRAL!I1217,"W","L")</f>
        <v>W</v>
      </c>
      <c r="L1217" t="str">
        <f ca="1">IF(I1217+SIMULATION!$E$20&gt;NEUTRAL!H1217,"W","L")</f>
        <v>L</v>
      </c>
      <c r="M1217">
        <f t="shared" ca="1" si="39"/>
        <v>167</v>
      </c>
      <c r="N1217" t="str">
        <f ca="1">IF((H1217+I1217)&gt;SIMULATION!$F$16,"Over","Under")</f>
        <v>Over</v>
      </c>
    </row>
    <row r="1218" spans="8:14" x14ac:dyDescent="0.25">
      <c r="H1218">
        <f ca="1">ROUND(NORMINV(RAND(),SIMULATION!$G$16,SIMULATION!$C$16),0)</f>
        <v>55</v>
      </c>
      <c r="I1218">
        <f ca="1">ROUND(NORMINV(RAND(),SIMULATION!$G$20,SIMULATION!$C$20),0)</f>
        <v>69</v>
      </c>
      <c r="J1218" t="str">
        <f t="shared" ca="1" si="38"/>
        <v>Home</v>
      </c>
      <c r="K1218" t="str">
        <f ca="1">IF(H1218+SIMULATION!$E$16&gt;NEUTRAL!I1218,"W","L")</f>
        <v>L</v>
      </c>
      <c r="L1218" t="str">
        <f ca="1">IF(I1218+SIMULATION!$E$20&gt;NEUTRAL!H1218,"W","L")</f>
        <v>W</v>
      </c>
      <c r="M1218">
        <f t="shared" ca="1" si="39"/>
        <v>124</v>
      </c>
      <c r="N1218" t="str">
        <f ca="1">IF((H1218+I1218)&gt;SIMULATION!$F$16,"Over","Under")</f>
        <v>Under</v>
      </c>
    </row>
    <row r="1219" spans="8:14" x14ac:dyDescent="0.25">
      <c r="H1219">
        <f ca="1">ROUND(NORMINV(RAND(),SIMULATION!$G$16,SIMULATION!$C$16),0)</f>
        <v>67</v>
      </c>
      <c r="I1219">
        <f ca="1">ROUND(NORMINV(RAND(),SIMULATION!$G$20,SIMULATION!$C$20),0)</f>
        <v>63</v>
      </c>
      <c r="J1219" t="str">
        <f t="shared" ca="1" si="38"/>
        <v>Away</v>
      </c>
      <c r="K1219" t="str">
        <f ca="1">IF(H1219+SIMULATION!$E$16&gt;NEUTRAL!I1219,"W","L")</f>
        <v>W</v>
      </c>
      <c r="L1219" t="str">
        <f ca="1">IF(I1219+SIMULATION!$E$20&gt;NEUTRAL!H1219,"W","L")</f>
        <v>L</v>
      </c>
      <c r="M1219">
        <f t="shared" ca="1" si="39"/>
        <v>130</v>
      </c>
      <c r="N1219" t="str">
        <f ca="1">IF((H1219+I1219)&gt;SIMULATION!$F$16,"Over","Under")</f>
        <v>Under</v>
      </c>
    </row>
    <row r="1220" spans="8:14" x14ac:dyDescent="0.25">
      <c r="H1220">
        <f ca="1">ROUND(NORMINV(RAND(),SIMULATION!$G$16,SIMULATION!$C$16),0)</f>
        <v>59</v>
      </c>
      <c r="I1220">
        <f ca="1">ROUND(NORMINV(RAND(),SIMULATION!$G$20,SIMULATION!$C$20),0)</f>
        <v>73</v>
      </c>
      <c r="J1220" t="str">
        <f t="shared" ca="1" si="38"/>
        <v>Home</v>
      </c>
      <c r="K1220" t="str">
        <f ca="1">IF(H1220+SIMULATION!$E$16&gt;NEUTRAL!I1220,"W","L")</f>
        <v>L</v>
      </c>
      <c r="L1220" t="str">
        <f ca="1">IF(I1220+SIMULATION!$E$20&gt;NEUTRAL!H1220,"W","L")</f>
        <v>W</v>
      </c>
      <c r="M1220">
        <f t="shared" ca="1" si="39"/>
        <v>132</v>
      </c>
      <c r="N1220" t="str">
        <f ca="1">IF((H1220+I1220)&gt;SIMULATION!$F$16,"Over","Under")</f>
        <v>Under</v>
      </c>
    </row>
    <row r="1221" spans="8:14" x14ac:dyDescent="0.25">
      <c r="H1221">
        <f ca="1">ROUND(NORMINV(RAND(),SIMULATION!$G$16,SIMULATION!$C$16),0)</f>
        <v>65</v>
      </c>
      <c r="I1221">
        <f ca="1">ROUND(NORMINV(RAND(),SIMULATION!$G$20,SIMULATION!$C$20),0)</f>
        <v>65</v>
      </c>
      <c r="J1221" t="str">
        <f t="shared" ca="1" si="38"/>
        <v>OT</v>
      </c>
      <c r="K1221" t="str">
        <f ca="1">IF(H1221+SIMULATION!$E$16&gt;NEUTRAL!I1221,"W","L")</f>
        <v>W</v>
      </c>
      <c r="L1221" t="str">
        <f ca="1">IF(I1221+SIMULATION!$E$20&gt;NEUTRAL!H1221,"W","L")</f>
        <v>L</v>
      </c>
      <c r="M1221">
        <f t="shared" ca="1" si="39"/>
        <v>130</v>
      </c>
      <c r="N1221" t="str">
        <f ca="1">IF((H1221+I1221)&gt;SIMULATION!$F$16,"Over","Under")</f>
        <v>Under</v>
      </c>
    </row>
    <row r="1222" spans="8:14" x14ac:dyDescent="0.25">
      <c r="H1222">
        <f ca="1">ROUND(NORMINV(RAND(),SIMULATION!$G$16,SIMULATION!$C$16),0)</f>
        <v>72</v>
      </c>
      <c r="I1222">
        <f ca="1">ROUND(NORMINV(RAND(),SIMULATION!$G$20,SIMULATION!$C$20),0)</f>
        <v>77</v>
      </c>
      <c r="J1222" t="str">
        <f t="shared" ca="1" si="38"/>
        <v>Home</v>
      </c>
      <c r="K1222" t="str">
        <f ca="1">IF(H1222+SIMULATION!$E$16&gt;NEUTRAL!I1222,"W","L")</f>
        <v>L</v>
      </c>
      <c r="L1222" t="str">
        <f ca="1">IF(I1222+SIMULATION!$E$20&gt;NEUTRAL!H1222,"W","L")</f>
        <v>W</v>
      </c>
      <c r="M1222">
        <f t="shared" ca="1" si="39"/>
        <v>149</v>
      </c>
      <c r="N1222" t="str">
        <f ca="1">IF((H1222+I1222)&gt;SIMULATION!$F$16,"Over","Under")</f>
        <v>Under</v>
      </c>
    </row>
    <row r="1223" spans="8:14" x14ac:dyDescent="0.25">
      <c r="H1223">
        <f ca="1">ROUND(NORMINV(RAND(),SIMULATION!$G$16,SIMULATION!$C$16),0)</f>
        <v>56</v>
      </c>
      <c r="I1223">
        <f ca="1">ROUND(NORMINV(RAND(),SIMULATION!$G$20,SIMULATION!$C$20),0)</f>
        <v>75</v>
      </c>
      <c r="J1223" t="str">
        <f t="shared" ca="1" si="38"/>
        <v>Home</v>
      </c>
      <c r="K1223" t="str">
        <f ca="1">IF(H1223+SIMULATION!$E$16&gt;NEUTRAL!I1223,"W","L")</f>
        <v>L</v>
      </c>
      <c r="L1223" t="str">
        <f ca="1">IF(I1223+SIMULATION!$E$20&gt;NEUTRAL!H1223,"W","L")</f>
        <v>W</v>
      </c>
      <c r="M1223">
        <f t="shared" ca="1" si="39"/>
        <v>131</v>
      </c>
      <c r="N1223" t="str">
        <f ca="1">IF((H1223+I1223)&gt;SIMULATION!$F$16,"Over","Under")</f>
        <v>Under</v>
      </c>
    </row>
    <row r="1224" spans="8:14" x14ac:dyDescent="0.25">
      <c r="H1224">
        <f ca="1">ROUND(NORMINV(RAND(),SIMULATION!$G$16,SIMULATION!$C$16),0)</f>
        <v>56</v>
      </c>
      <c r="I1224">
        <f ca="1">ROUND(NORMINV(RAND(),SIMULATION!$G$20,SIMULATION!$C$20),0)</f>
        <v>71</v>
      </c>
      <c r="J1224" t="str">
        <f t="shared" ca="1" si="38"/>
        <v>Home</v>
      </c>
      <c r="K1224" t="str">
        <f ca="1">IF(H1224+SIMULATION!$E$16&gt;NEUTRAL!I1224,"W","L")</f>
        <v>L</v>
      </c>
      <c r="L1224" t="str">
        <f ca="1">IF(I1224+SIMULATION!$E$20&gt;NEUTRAL!H1224,"W","L")</f>
        <v>W</v>
      </c>
      <c r="M1224">
        <f t="shared" ca="1" si="39"/>
        <v>127</v>
      </c>
      <c r="N1224" t="str">
        <f ca="1">IF((H1224+I1224)&gt;SIMULATION!$F$16,"Over","Under")</f>
        <v>Under</v>
      </c>
    </row>
    <row r="1225" spans="8:14" x14ac:dyDescent="0.25">
      <c r="H1225">
        <f ca="1">ROUND(NORMINV(RAND(),SIMULATION!$G$16,SIMULATION!$C$16),0)</f>
        <v>68</v>
      </c>
      <c r="I1225">
        <f ca="1">ROUND(NORMINV(RAND(),SIMULATION!$G$20,SIMULATION!$C$20),0)</f>
        <v>50</v>
      </c>
      <c r="J1225" t="str">
        <f t="shared" ca="1" si="38"/>
        <v>Away</v>
      </c>
      <c r="K1225" t="str">
        <f ca="1">IF(H1225+SIMULATION!$E$16&gt;NEUTRAL!I1225,"W","L")</f>
        <v>W</v>
      </c>
      <c r="L1225" t="str">
        <f ca="1">IF(I1225+SIMULATION!$E$20&gt;NEUTRAL!H1225,"W","L")</f>
        <v>L</v>
      </c>
      <c r="M1225">
        <f t="shared" ca="1" si="39"/>
        <v>118</v>
      </c>
      <c r="N1225" t="str">
        <f ca="1">IF((H1225+I1225)&gt;SIMULATION!$F$16,"Over","Under")</f>
        <v>Under</v>
      </c>
    </row>
    <row r="1226" spans="8:14" x14ac:dyDescent="0.25">
      <c r="H1226">
        <f ca="1">ROUND(NORMINV(RAND(),SIMULATION!$G$16,SIMULATION!$C$16),0)</f>
        <v>77</v>
      </c>
      <c r="I1226">
        <f ca="1">ROUND(NORMINV(RAND(),SIMULATION!$G$20,SIMULATION!$C$20),0)</f>
        <v>86</v>
      </c>
      <c r="J1226" t="str">
        <f t="shared" ca="1" si="38"/>
        <v>Home</v>
      </c>
      <c r="K1226" t="str">
        <f ca="1">IF(H1226+SIMULATION!$E$16&gt;NEUTRAL!I1226,"W","L")</f>
        <v>L</v>
      </c>
      <c r="L1226" t="str">
        <f ca="1">IF(I1226+SIMULATION!$E$20&gt;NEUTRAL!H1226,"W","L")</f>
        <v>W</v>
      </c>
      <c r="M1226">
        <f t="shared" ca="1" si="39"/>
        <v>163</v>
      </c>
      <c r="N1226" t="str">
        <f ca="1">IF((H1226+I1226)&gt;SIMULATION!$F$16,"Over","Under")</f>
        <v>Over</v>
      </c>
    </row>
    <row r="1227" spans="8:14" x14ac:dyDescent="0.25">
      <c r="H1227">
        <f ca="1">ROUND(NORMINV(RAND(),SIMULATION!$G$16,SIMULATION!$C$16),0)</f>
        <v>63</v>
      </c>
      <c r="I1227">
        <f ca="1">ROUND(NORMINV(RAND(),SIMULATION!$G$20,SIMULATION!$C$20),0)</f>
        <v>70</v>
      </c>
      <c r="J1227" t="str">
        <f t="shared" ca="1" si="38"/>
        <v>Home</v>
      </c>
      <c r="K1227" t="str">
        <f ca="1">IF(H1227+SIMULATION!$E$16&gt;NEUTRAL!I1227,"W","L")</f>
        <v>L</v>
      </c>
      <c r="L1227" t="str">
        <f ca="1">IF(I1227+SIMULATION!$E$20&gt;NEUTRAL!H1227,"W","L")</f>
        <v>W</v>
      </c>
      <c r="M1227">
        <f t="shared" ca="1" si="39"/>
        <v>133</v>
      </c>
      <c r="N1227" t="str">
        <f ca="1">IF((H1227+I1227)&gt;SIMULATION!$F$16,"Over","Under")</f>
        <v>Under</v>
      </c>
    </row>
    <row r="1228" spans="8:14" x14ac:dyDescent="0.25">
      <c r="H1228">
        <f ca="1">ROUND(NORMINV(RAND(),SIMULATION!$G$16,SIMULATION!$C$16),0)</f>
        <v>77</v>
      </c>
      <c r="I1228">
        <f ca="1">ROUND(NORMINV(RAND(),SIMULATION!$G$20,SIMULATION!$C$20),0)</f>
        <v>73</v>
      </c>
      <c r="J1228" t="str">
        <f t="shared" ca="1" si="38"/>
        <v>Away</v>
      </c>
      <c r="K1228" t="str">
        <f ca="1">IF(H1228+SIMULATION!$E$16&gt;NEUTRAL!I1228,"W","L")</f>
        <v>W</v>
      </c>
      <c r="L1228" t="str">
        <f ca="1">IF(I1228+SIMULATION!$E$20&gt;NEUTRAL!H1228,"W","L")</f>
        <v>L</v>
      </c>
      <c r="M1228">
        <f t="shared" ca="1" si="39"/>
        <v>150</v>
      </c>
      <c r="N1228" t="str">
        <f ca="1">IF((H1228+I1228)&gt;SIMULATION!$F$16,"Over","Under")</f>
        <v>Under</v>
      </c>
    </row>
    <row r="1229" spans="8:14" x14ac:dyDescent="0.25">
      <c r="H1229">
        <f ca="1">ROUND(NORMINV(RAND(),SIMULATION!$G$16,SIMULATION!$C$16),0)</f>
        <v>73</v>
      </c>
      <c r="I1229">
        <f ca="1">ROUND(NORMINV(RAND(),SIMULATION!$G$20,SIMULATION!$C$20),0)</f>
        <v>80</v>
      </c>
      <c r="J1229" t="str">
        <f t="shared" ca="1" si="38"/>
        <v>Home</v>
      </c>
      <c r="K1229" t="str">
        <f ca="1">IF(H1229+SIMULATION!$E$16&gt;NEUTRAL!I1229,"W","L")</f>
        <v>L</v>
      </c>
      <c r="L1229" t="str">
        <f ca="1">IF(I1229+SIMULATION!$E$20&gt;NEUTRAL!H1229,"W","L")</f>
        <v>W</v>
      </c>
      <c r="M1229">
        <f t="shared" ca="1" si="39"/>
        <v>153</v>
      </c>
      <c r="N1229" t="str">
        <f ca="1">IF((H1229+I1229)&gt;SIMULATION!$F$16,"Over","Under")</f>
        <v>Over</v>
      </c>
    </row>
    <row r="1230" spans="8:14" x14ac:dyDescent="0.25">
      <c r="H1230">
        <f ca="1">ROUND(NORMINV(RAND(),SIMULATION!$G$16,SIMULATION!$C$16),0)</f>
        <v>82</v>
      </c>
      <c r="I1230">
        <f ca="1">ROUND(NORMINV(RAND(),SIMULATION!$G$20,SIMULATION!$C$20),0)</f>
        <v>43</v>
      </c>
      <c r="J1230" t="str">
        <f t="shared" ca="1" si="38"/>
        <v>Away</v>
      </c>
      <c r="K1230" t="str">
        <f ca="1">IF(H1230+SIMULATION!$E$16&gt;NEUTRAL!I1230,"W","L")</f>
        <v>W</v>
      </c>
      <c r="L1230" t="str">
        <f ca="1">IF(I1230+SIMULATION!$E$20&gt;NEUTRAL!H1230,"W","L")</f>
        <v>L</v>
      </c>
      <c r="M1230">
        <f t="shared" ca="1" si="39"/>
        <v>125</v>
      </c>
      <c r="N1230" t="str">
        <f ca="1">IF((H1230+I1230)&gt;SIMULATION!$F$16,"Over","Under")</f>
        <v>Under</v>
      </c>
    </row>
    <row r="1231" spans="8:14" x14ac:dyDescent="0.25">
      <c r="H1231">
        <f ca="1">ROUND(NORMINV(RAND(),SIMULATION!$G$16,SIMULATION!$C$16),0)</f>
        <v>78</v>
      </c>
      <c r="I1231">
        <f ca="1">ROUND(NORMINV(RAND(),SIMULATION!$G$20,SIMULATION!$C$20),0)</f>
        <v>77</v>
      </c>
      <c r="J1231" t="str">
        <f t="shared" ca="1" si="38"/>
        <v>Away</v>
      </c>
      <c r="K1231" t="str">
        <f ca="1">IF(H1231+SIMULATION!$E$16&gt;NEUTRAL!I1231,"W","L")</f>
        <v>W</v>
      </c>
      <c r="L1231" t="str">
        <f ca="1">IF(I1231+SIMULATION!$E$20&gt;NEUTRAL!H1231,"W","L")</f>
        <v>L</v>
      </c>
      <c r="M1231">
        <f t="shared" ca="1" si="39"/>
        <v>155</v>
      </c>
      <c r="N1231" t="str">
        <f ca="1">IF((H1231+I1231)&gt;SIMULATION!$F$16,"Over","Under")</f>
        <v>Over</v>
      </c>
    </row>
    <row r="1232" spans="8:14" x14ac:dyDescent="0.25">
      <c r="H1232">
        <f ca="1">ROUND(NORMINV(RAND(),SIMULATION!$G$16,SIMULATION!$C$16),0)</f>
        <v>71</v>
      </c>
      <c r="I1232">
        <f ca="1">ROUND(NORMINV(RAND(),SIMULATION!$G$20,SIMULATION!$C$20),0)</f>
        <v>82</v>
      </c>
      <c r="J1232" t="str">
        <f t="shared" ca="1" si="38"/>
        <v>Home</v>
      </c>
      <c r="K1232" t="str">
        <f ca="1">IF(H1232+SIMULATION!$E$16&gt;NEUTRAL!I1232,"W","L")</f>
        <v>L</v>
      </c>
      <c r="L1232" t="str">
        <f ca="1">IF(I1232+SIMULATION!$E$20&gt;NEUTRAL!H1232,"W","L")</f>
        <v>W</v>
      </c>
      <c r="M1232">
        <f t="shared" ca="1" si="39"/>
        <v>153</v>
      </c>
      <c r="N1232" t="str">
        <f ca="1">IF((H1232+I1232)&gt;SIMULATION!$F$16,"Over","Under")</f>
        <v>Over</v>
      </c>
    </row>
    <row r="1233" spans="8:14" x14ac:dyDescent="0.25">
      <c r="H1233">
        <f ca="1">ROUND(NORMINV(RAND(),SIMULATION!$G$16,SIMULATION!$C$16),0)</f>
        <v>87</v>
      </c>
      <c r="I1233">
        <f ca="1">ROUND(NORMINV(RAND(),SIMULATION!$G$20,SIMULATION!$C$20),0)</f>
        <v>71</v>
      </c>
      <c r="J1233" t="str">
        <f t="shared" ca="1" si="38"/>
        <v>Away</v>
      </c>
      <c r="K1233" t="str">
        <f ca="1">IF(H1233+SIMULATION!$E$16&gt;NEUTRAL!I1233,"W","L")</f>
        <v>W</v>
      </c>
      <c r="L1233" t="str">
        <f ca="1">IF(I1233+SIMULATION!$E$20&gt;NEUTRAL!H1233,"W","L")</f>
        <v>L</v>
      </c>
      <c r="M1233">
        <f t="shared" ca="1" si="39"/>
        <v>158</v>
      </c>
      <c r="N1233" t="str">
        <f ca="1">IF((H1233+I1233)&gt;SIMULATION!$F$16,"Over","Under")</f>
        <v>Over</v>
      </c>
    </row>
    <row r="1234" spans="8:14" x14ac:dyDescent="0.25">
      <c r="H1234">
        <f ca="1">ROUND(NORMINV(RAND(),SIMULATION!$G$16,SIMULATION!$C$16),0)</f>
        <v>73</v>
      </c>
      <c r="I1234">
        <f ca="1">ROUND(NORMINV(RAND(),SIMULATION!$G$20,SIMULATION!$C$20),0)</f>
        <v>75</v>
      </c>
      <c r="J1234" t="str">
        <f t="shared" ca="1" si="38"/>
        <v>Home</v>
      </c>
      <c r="K1234" t="str">
        <f ca="1">IF(H1234+SIMULATION!$E$16&gt;NEUTRAL!I1234,"W","L")</f>
        <v>W</v>
      </c>
      <c r="L1234" t="str">
        <f ca="1">IF(I1234+SIMULATION!$E$20&gt;NEUTRAL!H1234,"W","L")</f>
        <v>L</v>
      </c>
      <c r="M1234">
        <f t="shared" ca="1" si="39"/>
        <v>148</v>
      </c>
      <c r="N1234" t="str">
        <f ca="1">IF((H1234+I1234)&gt;SIMULATION!$F$16,"Over","Under")</f>
        <v>Under</v>
      </c>
    </row>
    <row r="1235" spans="8:14" x14ac:dyDescent="0.25">
      <c r="H1235">
        <f ca="1">ROUND(NORMINV(RAND(),SIMULATION!$G$16,SIMULATION!$C$16),0)</f>
        <v>71</v>
      </c>
      <c r="I1235">
        <f ca="1">ROUND(NORMINV(RAND(),SIMULATION!$G$20,SIMULATION!$C$20),0)</f>
        <v>88</v>
      </c>
      <c r="J1235" t="str">
        <f t="shared" ca="1" si="38"/>
        <v>Home</v>
      </c>
      <c r="K1235" t="str">
        <f ca="1">IF(H1235+SIMULATION!$E$16&gt;NEUTRAL!I1235,"W","L")</f>
        <v>L</v>
      </c>
      <c r="L1235" t="str">
        <f ca="1">IF(I1235+SIMULATION!$E$20&gt;NEUTRAL!H1235,"W","L")</f>
        <v>W</v>
      </c>
      <c r="M1235">
        <f t="shared" ca="1" si="39"/>
        <v>159</v>
      </c>
      <c r="N1235" t="str">
        <f ca="1">IF((H1235+I1235)&gt;SIMULATION!$F$16,"Over","Under")</f>
        <v>Over</v>
      </c>
    </row>
    <row r="1236" spans="8:14" x14ac:dyDescent="0.25">
      <c r="H1236">
        <f ca="1">ROUND(NORMINV(RAND(),SIMULATION!$G$16,SIMULATION!$C$16),0)</f>
        <v>71</v>
      </c>
      <c r="I1236">
        <f ca="1">ROUND(NORMINV(RAND(),SIMULATION!$G$20,SIMULATION!$C$20),0)</f>
        <v>83</v>
      </c>
      <c r="J1236" t="str">
        <f t="shared" ca="1" si="38"/>
        <v>Home</v>
      </c>
      <c r="K1236" t="str">
        <f ca="1">IF(H1236+SIMULATION!$E$16&gt;NEUTRAL!I1236,"W","L")</f>
        <v>L</v>
      </c>
      <c r="L1236" t="str">
        <f ca="1">IF(I1236+SIMULATION!$E$20&gt;NEUTRAL!H1236,"W","L")</f>
        <v>W</v>
      </c>
      <c r="M1236">
        <f t="shared" ca="1" si="39"/>
        <v>154</v>
      </c>
      <c r="N1236" t="str">
        <f ca="1">IF((H1236+I1236)&gt;SIMULATION!$F$16,"Over","Under")</f>
        <v>Over</v>
      </c>
    </row>
    <row r="1237" spans="8:14" x14ac:dyDescent="0.25">
      <c r="H1237">
        <f ca="1">ROUND(NORMINV(RAND(),SIMULATION!$G$16,SIMULATION!$C$16),0)</f>
        <v>62</v>
      </c>
      <c r="I1237">
        <f ca="1">ROUND(NORMINV(RAND(),SIMULATION!$G$20,SIMULATION!$C$20),0)</f>
        <v>61</v>
      </c>
      <c r="J1237" t="str">
        <f t="shared" ca="1" si="38"/>
        <v>Away</v>
      </c>
      <c r="K1237" t="str">
        <f ca="1">IF(H1237+SIMULATION!$E$16&gt;NEUTRAL!I1237,"W","L")</f>
        <v>W</v>
      </c>
      <c r="L1237" t="str">
        <f ca="1">IF(I1237+SIMULATION!$E$20&gt;NEUTRAL!H1237,"W","L")</f>
        <v>L</v>
      </c>
      <c r="M1237">
        <f t="shared" ca="1" si="39"/>
        <v>123</v>
      </c>
      <c r="N1237" t="str">
        <f ca="1">IF((H1237+I1237)&gt;SIMULATION!$F$16,"Over","Under")</f>
        <v>Under</v>
      </c>
    </row>
    <row r="1238" spans="8:14" x14ac:dyDescent="0.25">
      <c r="H1238">
        <f ca="1">ROUND(NORMINV(RAND(),SIMULATION!$G$16,SIMULATION!$C$16),0)</f>
        <v>62</v>
      </c>
      <c r="I1238">
        <f ca="1">ROUND(NORMINV(RAND(),SIMULATION!$G$20,SIMULATION!$C$20),0)</f>
        <v>73</v>
      </c>
      <c r="J1238" t="str">
        <f t="shared" ca="1" si="38"/>
        <v>Home</v>
      </c>
      <c r="K1238" t="str">
        <f ca="1">IF(H1238+SIMULATION!$E$16&gt;NEUTRAL!I1238,"W","L")</f>
        <v>L</v>
      </c>
      <c r="L1238" t="str">
        <f ca="1">IF(I1238+SIMULATION!$E$20&gt;NEUTRAL!H1238,"W","L")</f>
        <v>W</v>
      </c>
      <c r="M1238">
        <f t="shared" ca="1" si="39"/>
        <v>135</v>
      </c>
      <c r="N1238" t="str">
        <f ca="1">IF((H1238+I1238)&gt;SIMULATION!$F$16,"Over","Under")</f>
        <v>Under</v>
      </c>
    </row>
    <row r="1239" spans="8:14" x14ac:dyDescent="0.25">
      <c r="H1239">
        <f ca="1">ROUND(NORMINV(RAND(),SIMULATION!$G$16,SIMULATION!$C$16),0)</f>
        <v>66</v>
      </c>
      <c r="I1239">
        <f ca="1">ROUND(NORMINV(RAND(),SIMULATION!$G$20,SIMULATION!$C$20),0)</f>
        <v>75</v>
      </c>
      <c r="J1239" t="str">
        <f t="shared" ca="1" si="38"/>
        <v>Home</v>
      </c>
      <c r="K1239" t="str">
        <f ca="1">IF(H1239+SIMULATION!$E$16&gt;NEUTRAL!I1239,"W","L")</f>
        <v>L</v>
      </c>
      <c r="L1239" t="str">
        <f ca="1">IF(I1239+SIMULATION!$E$20&gt;NEUTRAL!H1239,"W","L")</f>
        <v>W</v>
      </c>
      <c r="M1239">
        <f t="shared" ca="1" si="39"/>
        <v>141</v>
      </c>
      <c r="N1239" t="str">
        <f ca="1">IF((H1239+I1239)&gt;SIMULATION!$F$16,"Over","Under")</f>
        <v>Under</v>
      </c>
    </row>
    <row r="1240" spans="8:14" x14ac:dyDescent="0.25">
      <c r="H1240">
        <f ca="1">ROUND(NORMINV(RAND(),SIMULATION!$G$16,SIMULATION!$C$16),0)</f>
        <v>80</v>
      </c>
      <c r="I1240">
        <f ca="1">ROUND(NORMINV(RAND(),SIMULATION!$G$20,SIMULATION!$C$20),0)</f>
        <v>73</v>
      </c>
      <c r="J1240" t="str">
        <f t="shared" ca="1" si="38"/>
        <v>Away</v>
      </c>
      <c r="K1240" t="str">
        <f ca="1">IF(H1240+SIMULATION!$E$16&gt;NEUTRAL!I1240,"W","L")</f>
        <v>W</v>
      </c>
      <c r="L1240" t="str">
        <f ca="1">IF(I1240+SIMULATION!$E$20&gt;NEUTRAL!H1240,"W","L")</f>
        <v>L</v>
      </c>
      <c r="M1240">
        <f t="shared" ca="1" si="39"/>
        <v>153</v>
      </c>
      <c r="N1240" t="str">
        <f ca="1">IF((H1240+I1240)&gt;SIMULATION!$F$16,"Over","Under")</f>
        <v>Over</v>
      </c>
    </row>
    <row r="1241" spans="8:14" x14ac:dyDescent="0.25">
      <c r="H1241">
        <f ca="1">ROUND(NORMINV(RAND(),SIMULATION!$G$16,SIMULATION!$C$16),0)</f>
        <v>84</v>
      </c>
      <c r="I1241">
        <f ca="1">ROUND(NORMINV(RAND(),SIMULATION!$G$20,SIMULATION!$C$20),0)</f>
        <v>74</v>
      </c>
      <c r="J1241" t="str">
        <f t="shared" ca="1" si="38"/>
        <v>Away</v>
      </c>
      <c r="K1241" t="str">
        <f ca="1">IF(H1241+SIMULATION!$E$16&gt;NEUTRAL!I1241,"W","L")</f>
        <v>W</v>
      </c>
      <c r="L1241" t="str">
        <f ca="1">IF(I1241+SIMULATION!$E$20&gt;NEUTRAL!H1241,"W","L")</f>
        <v>L</v>
      </c>
      <c r="M1241">
        <f t="shared" ca="1" si="39"/>
        <v>158</v>
      </c>
      <c r="N1241" t="str">
        <f ca="1">IF((H1241+I1241)&gt;SIMULATION!$F$16,"Over","Under")</f>
        <v>Over</v>
      </c>
    </row>
    <row r="1242" spans="8:14" x14ac:dyDescent="0.25">
      <c r="H1242">
        <f ca="1">ROUND(NORMINV(RAND(),SIMULATION!$G$16,SIMULATION!$C$16),0)</f>
        <v>78</v>
      </c>
      <c r="I1242">
        <f ca="1">ROUND(NORMINV(RAND(),SIMULATION!$G$20,SIMULATION!$C$20),0)</f>
        <v>62</v>
      </c>
      <c r="J1242" t="str">
        <f t="shared" ca="1" si="38"/>
        <v>Away</v>
      </c>
      <c r="K1242" t="str">
        <f ca="1">IF(H1242+SIMULATION!$E$16&gt;NEUTRAL!I1242,"W","L")</f>
        <v>W</v>
      </c>
      <c r="L1242" t="str">
        <f ca="1">IF(I1242+SIMULATION!$E$20&gt;NEUTRAL!H1242,"W","L")</f>
        <v>L</v>
      </c>
      <c r="M1242">
        <f t="shared" ca="1" si="39"/>
        <v>140</v>
      </c>
      <c r="N1242" t="str">
        <f ca="1">IF((H1242+I1242)&gt;SIMULATION!$F$16,"Over","Under")</f>
        <v>Under</v>
      </c>
    </row>
    <row r="1243" spans="8:14" x14ac:dyDescent="0.25">
      <c r="H1243">
        <f ca="1">ROUND(NORMINV(RAND(),SIMULATION!$G$16,SIMULATION!$C$16),0)</f>
        <v>59</v>
      </c>
      <c r="I1243">
        <f ca="1">ROUND(NORMINV(RAND(),SIMULATION!$G$20,SIMULATION!$C$20),0)</f>
        <v>92</v>
      </c>
      <c r="J1243" t="str">
        <f t="shared" ref="J1243:J1306" ca="1" si="40">IF(H1243=I1243,"OT",IF(H1243&gt;I1243,"Away","Home"))</f>
        <v>Home</v>
      </c>
      <c r="K1243" t="str">
        <f ca="1">IF(H1243+SIMULATION!$E$16&gt;NEUTRAL!I1243,"W","L")</f>
        <v>L</v>
      </c>
      <c r="L1243" t="str">
        <f ca="1">IF(I1243+SIMULATION!$E$20&gt;NEUTRAL!H1243,"W","L")</f>
        <v>W</v>
      </c>
      <c r="M1243">
        <f t="shared" ref="M1243:M1306" ca="1" si="41">H1243+I1243</f>
        <v>151</v>
      </c>
      <c r="N1243" t="str">
        <f ca="1">IF((H1243+I1243)&gt;SIMULATION!$F$16,"Over","Under")</f>
        <v>Under</v>
      </c>
    </row>
    <row r="1244" spans="8:14" x14ac:dyDescent="0.25">
      <c r="H1244">
        <f ca="1">ROUND(NORMINV(RAND(),SIMULATION!$G$16,SIMULATION!$C$16),0)</f>
        <v>58</v>
      </c>
      <c r="I1244">
        <f ca="1">ROUND(NORMINV(RAND(),SIMULATION!$G$20,SIMULATION!$C$20),0)</f>
        <v>78</v>
      </c>
      <c r="J1244" t="str">
        <f t="shared" ca="1" si="40"/>
        <v>Home</v>
      </c>
      <c r="K1244" t="str">
        <f ca="1">IF(H1244+SIMULATION!$E$16&gt;NEUTRAL!I1244,"W","L")</f>
        <v>L</v>
      </c>
      <c r="L1244" t="str">
        <f ca="1">IF(I1244+SIMULATION!$E$20&gt;NEUTRAL!H1244,"W","L")</f>
        <v>W</v>
      </c>
      <c r="M1244">
        <f t="shared" ca="1" si="41"/>
        <v>136</v>
      </c>
      <c r="N1244" t="str">
        <f ca="1">IF((H1244+I1244)&gt;SIMULATION!$F$16,"Over","Under")</f>
        <v>Under</v>
      </c>
    </row>
    <row r="1245" spans="8:14" x14ac:dyDescent="0.25">
      <c r="H1245">
        <f ca="1">ROUND(NORMINV(RAND(),SIMULATION!$G$16,SIMULATION!$C$16),0)</f>
        <v>81</v>
      </c>
      <c r="I1245">
        <f ca="1">ROUND(NORMINV(RAND(),SIMULATION!$G$20,SIMULATION!$C$20),0)</f>
        <v>86</v>
      </c>
      <c r="J1245" t="str">
        <f t="shared" ca="1" si="40"/>
        <v>Home</v>
      </c>
      <c r="K1245" t="str">
        <f ca="1">IF(H1245+SIMULATION!$E$16&gt;NEUTRAL!I1245,"W","L")</f>
        <v>L</v>
      </c>
      <c r="L1245" t="str">
        <f ca="1">IF(I1245+SIMULATION!$E$20&gt;NEUTRAL!H1245,"W","L")</f>
        <v>W</v>
      </c>
      <c r="M1245">
        <f t="shared" ca="1" si="41"/>
        <v>167</v>
      </c>
      <c r="N1245" t="str">
        <f ca="1">IF((H1245+I1245)&gt;SIMULATION!$F$16,"Over","Under")</f>
        <v>Over</v>
      </c>
    </row>
    <row r="1246" spans="8:14" x14ac:dyDescent="0.25">
      <c r="H1246">
        <f ca="1">ROUND(NORMINV(RAND(),SIMULATION!$G$16,SIMULATION!$C$16),0)</f>
        <v>65</v>
      </c>
      <c r="I1246">
        <f ca="1">ROUND(NORMINV(RAND(),SIMULATION!$G$20,SIMULATION!$C$20),0)</f>
        <v>75</v>
      </c>
      <c r="J1246" t="str">
        <f t="shared" ca="1" si="40"/>
        <v>Home</v>
      </c>
      <c r="K1246" t="str">
        <f ca="1">IF(H1246+SIMULATION!$E$16&gt;NEUTRAL!I1246,"W","L")</f>
        <v>L</v>
      </c>
      <c r="L1246" t="str">
        <f ca="1">IF(I1246+SIMULATION!$E$20&gt;NEUTRAL!H1246,"W","L")</f>
        <v>W</v>
      </c>
      <c r="M1246">
        <f t="shared" ca="1" si="41"/>
        <v>140</v>
      </c>
      <c r="N1246" t="str">
        <f ca="1">IF((H1246+I1246)&gt;SIMULATION!$F$16,"Over","Under")</f>
        <v>Under</v>
      </c>
    </row>
    <row r="1247" spans="8:14" x14ac:dyDescent="0.25">
      <c r="H1247">
        <f ca="1">ROUND(NORMINV(RAND(),SIMULATION!$G$16,SIMULATION!$C$16),0)</f>
        <v>62</v>
      </c>
      <c r="I1247">
        <f ca="1">ROUND(NORMINV(RAND(),SIMULATION!$G$20,SIMULATION!$C$20),0)</f>
        <v>89</v>
      </c>
      <c r="J1247" t="str">
        <f t="shared" ca="1" si="40"/>
        <v>Home</v>
      </c>
      <c r="K1247" t="str">
        <f ca="1">IF(H1247+SIMULATION!$E$16&gt;NEUTRAL!I1247,"W","L")</f>
        <v>L</v>
      </c>
      <c r="L1247" t="str">
        <f ca="1">IF(I1247+SIMULATION!$E$20&gt;NEUTRAL!H1247,"W","L")</f>
        <v>W</v>
      </c>
      <c r="M1247">
        <f t="shared" ca="1" si="41"/>
        <v>151</v>
      </c>
      <c r="N1247" t="str">
        <f ca="1">IF((H1247+I1247)&gt;SIMULATION!$F$16,"Over","Under")</f>
        <v>Under</v>
      </c>
    </row>
    <row r="1248" spans="8:14" x14ac:dyDescent="0.25">
      <c r="H1248">
        <f ca="1">ROUND(NORMINV(RAND(),SIMULATION!$G$16,SIMULATION!$C$16),0)</f>
        <v>62</v>
      </c>
      <c r="I1248">
        <f ca="1">ROUND(NORMINV(RAND(),SIMULATION!$G$20,SIMULATION!$C$20),0)</f>
        <v>76</v>
      </c>
      <c r="J1248" t="str">
        <f t="shared" ca="1" si="40"/>
        <v>Home</v>
      </c>
      <c r="K1248" t="str">
        <f ca="1">IF(H1248+SIMULATION!$E$16&gt;NEUTRAL!I1248,"W","L")</f>
        <v>L</v>
      </c>
      <c r="L1248" t="str">
        <f ca="1">IF(I1248+SIMULATION!$E$20&gt;NEUTRAL!H1248,"W","L")</f>
        <v>W</v>
      </c>
      <c r="M1248">
        <f t="shared" ca="1" si="41"/>
        <v>138</v>
      </c>
      <c r="N1248" t="str">
        <f ca="1">IF((H1248+I1248)&gt;SIMULATION!$F$16,"Over","Under")</f>
        <v>Under</v>
      </c>
    </row>
    <row r="1249" spans="8:14" x14ac:dyDescent="0.25">
      <c r="H1249">
        <f ca="1">ROUND(NORMINV(RAND(),SIMULATION!$G$16,SIMULATION!$C$16),0)</f>
        <v>75</v>
      </c>
      <c r="I1249">
        <f ca="1">ROUND(NORMINV(RAND(),SIMULATION!$G$20,SIMULATION!$C$20),0)</f>
        <v>70</v>
      </c>
      <c r="J1249" t="str">
        <f t="shared" ca="1" si="40"/>
        <v>Away</v>
      </c>
      <c r="K1249" t="str">
        <f ca="1">IF(H1249+SIMULATION!$E$16&gt;NEUTRAL!I1249,"W","L")</f>
        <v>W</v>
      </c>
      <c r="L1249" t="str">
        <f ca="1">IF(I1249+SIMULATION!$E$20&gt;NEUTRAL!H1249,"W","L")</f>
        <v>L</v>
      </c>
      <c r="M1249">
        <f t="shared" ca="1" si="41"/>
        <v>145</v>
      </c>
      <c r="N1249" t="str">
        <f ca="1">IF((H1249+I1249)&gt;SIMULATION!$F$16,"Over","Under")</f>
        <v>Under</v>
      </c>
    </row>
    <row r="1250" spans="8:14" x14ac:dyDescent="0.25">
      <c r="H1250">
        <f ca="1">ROUND(NORMINV(RAND(),SIMULATION!$G$16,SIMULATION!$C$16),0)</f>
        <v>68</v>
      </c>
      <c r="I1250">
        <f ca="1">ROUND(NORMINV(RAND(),SIMULATION!$G$20,SIMULATION!$C$20),0)</f>
        <v>78</v>
      </c>
      <c r="J1250" t="str">
        <f t="shared" ca="1" si="40"/>
        <v>Home</v>
      </c>
      <c r="K1250" t="str">
        <f ca="1">IF(H1250+SIMULATION!$E$16&gt;NEUTRAL!I1250,"W","L")</f>
        <v>L</v>
      </c>
      <c r="L1250" t="str">
        <f ca="1">IF(I1250+SIMULATION!$E$20&gt;NEUTRAL!H1250,"W","L")</f>
        <v>W</v>
      </c>
      <c r="M1250">
        <f t="shared" ca="1" si="41"/>
        <v>146</v>
      </c>
      <c r="N1250" t="str">
        <f ca="1">IF((H1250+I1250)&gt;SIMULATION!$F$16,"Over","Under")</f>
        <v>Under</v>
      </c>
    </row>
    <row r="1251" spans="8:14" x14ac:dyDescent="0.25">
      <c r="H1251">
        <f ca="1">ROUND(NORMINV(RAND(),SIMULATION!$G$16,SIMULATION!$C$16),0)</f>
        <v>81</v>
      </c>
      <c r="I1251">
        <f ca="1">ROUND(NORMINV(RAND(),SIMULATION!$G$20,SIMULATION!$C$20),0)</f>
        <v>80</v>
      </c>
      <c r="J1251" t="str">
        <f t="shared" ca="1" si="40"/>
        <v>Away</v>
      </c>
      <c r="K1251" t="str">
        <f ca="1">IF(H1251+SIMULATION!$E$16&gt;NEUTRAL!I1251,"W","L")</f>
        <v>W</v>
      </c>
      <c r="L1251" t="str">
        <f ca="1">IF(I1251+SIMULATION!$E$20&gt;NEUTRAL!H1251,"W","L")</f>
        <v>L</v>
      </c>
      <c r="M1251">
        <f t="shared" ca="1" si="41"/>
        <v>161</v>
      </c>
      <c r="N1251" t="str">
        <f ca="1">IF((H1251+I1251)&gt;SIMULATION!$F$16,"Over","Under")</f>
        <v>Over</v>
      </c>
    </row>
    <row r="1252" spans="8:14" x14ac:dyDescent="0.25">
      <c r="H1252">
        <f ca="1">ROUND(NORMINV(RAND(),SIMULATION!$G$16,SIMULATION!$C$16),0)</f>
        <v>53</v>
      </c>
      <c r="I1252">
        <f ca="1">ROUND(NORMINV(RAND(),SIMULATION!$G$20,SIMULATION!$C$20),0)</f>
        <v>62</v>
      </c>
      <c r="J1252" t="str">
        <f t="shared" ca="1" si="40"/>
        <v>Home</v>
      </c>
      <c r="K1252" t="str">
        <f ca="1">IF(H1252+SIMULATION!$E$16&gt;NEUTRAL!I1252,"W","L")</f>
        <v>L</v>
      </c>
      <c r="L1252" t="str">
        <f ca="1">IF(I1252+SIMULATION!$E$20&gt;NEUTRAL!H1252,"W","L")</f>
        <v>W</v>
      </c>
      <c r="M1252">
        <f t="shared" ca="1" si="41"/>
        <v>115</v>
      </c>
      <c r="N1252" t="str">
        <f ca="1">IF((H1252+I1252)&gt;SIMULATION!$F$16,"Over","Under")</f>
        <v>Under</v>
      </c>
    </row>
    <row r="1253" spans="8:14" x14ac:dyDescent="0.25">
      <c r="H1253">
        <f ca="1">ROUND(NORMINV(RAND(),SIMULATION!$G$16,SIMULATION!$C$16),0)</f>
        <v>81</v>
      </c>
      <c r="I1253">
        <f ca="1">ROUND(NORMINV(RAND(),SIMULATION!$G$20,SIMULATION!$C$20),0)</f>
        <v>69</v>
      </c>
      <c r="J1253" t="str">
        <f t="shared" ca="1" si="40"/>
        <v>Away</v>
      </c>
      <c r="K1253" t="str">
        <f ca="1">IF(H1253+SIMULATION!$E$16&gt;NEUTRAL!I1253,"W","L")</f>
        <v>W</v>
      </c>
      <c r="L1253" t="str">
        <f ca="1">IF(I1253+SIMULATION!$E$20&gt;NEUTRAL!H1253,"W","L")</f>
        <v>L</v>
      </c>
      <c r="M1253">
        <f t="shared" ca="1" si="41"/>
        <v>150</v>
      </c>
      <c r="N1253" t="str">
        <f ca="1">IF((H1253+I1253)&gt;SIMULATION!$F$16,"Over","Under")</f>
        <v>Under</v>
      </c>
    </row>
    <row r="1254" spans="8:14" x14ac:dyDescent="0.25">
      <c r="H1254">
        <f ca="1">ROUND(NORMINV(RAND(),SIMULATION!$G$16,SIMULATION!$C$16),0)</f>
        <v>61</v>
      </c>
      <c r="I1254">
        <f ca="1">ROUND(NORMINV(RAND(),SIMULATION!$G$20,SIMULATION!$C$20),0)</f>
        <v>83</v>
      </c>
      <c r="J1254" t="str">
        <f t="shared" ca="1" si="40"/>
        <v>Home</v>
      </c>
      <c r="K1254" t="str">
        <f ca="1">IF(H1254+SIMULATION!$E$16&gt;NEUTRAL!I1254,"W","L")</f>
        <v>L</v>
      </c>
      <c r="L1254" t="str">
        <f ca="1">IF(I1254+SIMULATION!$E$20&gt;NEUTRAL!H1254,"W","L")</f>
        <v>W</v>
      </c>
      <c r="M1254">
        <f t="shared" ca="1" si="41"/>
        <v>144</v>
      </c>
      <c r="N1254" t="str">
        <f ca="1">IF((H1254+I1254)&gt;SIMULATION!$F$16,"Over","Under")</f>
        <v>Under</v>
      </c>
    </row>
    <row r="1255" spans="8:14" x14ac:dyDescent="0.25">
      <c r="H1255">
        <f ca="1">ROUND(NORMINV(RAND(),SIMULATION!$G$16,SIMULATION!$C$16),0)</f>
        <v>71</v>
      </c>
      <c r="I1255">
        <f ca="1">ROUND(NORMINV(RAND(),SIMULATION!$G$20,SIMULATION!$C$20),0)</f>
        <v>62</v>
      </c>
      <c r="J1255" t="str">
        <f t="shared" ca="1" si="40"/>
        <v>Away</v>
      </c>
      <c r="K1255" t="str">
        <f ca="1">IF(H1255+SIMULATION!$E$16&gt;NEUTRAL!I1255,"W","L")</f>
        <v>W</v>
      </c>
      <c r="L1255" t="str">
        <f ca="1">IF(I1255+SIMULATION!$E$20&gt;NEUTRAL!H1255,"W","L")</f>
        <v>L</v>
      </c>
      <c r="M1255">
        <f t="shared" ca="1" si="41"/>
        <v>133</v>
      </c>
      <c r="N1255" t="str">
        <f ca="1">IF((H1255+I1255)&gt;SIMULATION!$F$16,"Over","Under")</f>
        <v>Under</v>
      </c>
    </row>
    <row r="1256" spans="8:14" x14ac:dyDescent="0.25">
      <c r="H1256">
        <f ca="1">ROUND(NORMINV(RAND(),SIMULATION!$G$16,SIMULATION!$C$16),0)</f>
        <v>76</v>
      </c>
      <c r="I1256">
        <f ca="1">ROUND(NORMINV(RAND(),SIMULATION!$G$20,SIMULATION!$C$20),0)</f>
        <v>91</v>
      </c>
      <c r="J1256" t="str">
        <f t="shared" ca="1" si="40"/>
        <v>Home</v>
      </c>
      <c r="K1256" t="str">
        <f ca="1">IF(H1256+SIMULATION!$E$16&gt;NEUTRAL!I1256,"W","L")</f>
        <v>L</v>
      </c>
      <c r="L1256" t="str">
        <f ca="1">IF(I1256+SIMULATION!$E$20&gt;NEUTRAL!H1256,"W","L")</f>
        <v>W</v>
      </c>
      <c r="M1256">
        <f t="shared" ca="1" si="41"/>
        <v>167</v>
      </c>
      <c r="N1256" t="str">
        <f ca="1">IF((H1256+I1256)&gt;SIMULATION!$F$16,"Over","Under")</f>
        <v>Over</v>
      </c>
    </row>
    <row r="1257" spans="8:14" x14ac:dyDescent="0.25">
      <c r="H1257">
        <f ca="1">ROUND(NORMINV(RAND(),SIMULATION!$G$16,SIMULATION!$C$16),0)</f>
        <v>75</v>
      </c>
      <c r="I1257">
        <f ca="1">ROUND(NORMINV(RAND(),SIMULATION!$G$20,SIMULATION!$C$20),0)</f>
        <v>71</v>
      </c>
      <c r="J1257" t="str">
        <f t="shared" ca="1" si="40"/>
        <v>Away</v>
      </c>
      <c r="K1257" t="str">
        <f ca="1">IF(H1257+SIMULATION!$E$16&gt;NEUTRAL!I1257,"W","L")</f>
        <v>W</v>
      </c>
      <c r="L1257" t="str">
        <f ca="1">IF(I1257+SIMULATION!$E$20&gt;NEUTRAL!H1257,"W","L")</f>
        <v>L</v>
      </c>
      <c r="M1257">
        <f t="shared" ca="1" si="41"/>
        <v>146</v>
      </c>
      <c r="N1257" t="str">
        <f ca="1">IF((H1257+I1257)&gt;SIMULATION!$F$16,"Over","Under")</f>
        <v>Under</v>
      </c>
    </row>
    <row r="1258" spans="8:14" x14ac:dyDescent="0.25">
      <c r="H1258">
        <f ca="1">ROUND(NORMINV(RAND(),SIMULATION!$G$16,SIMULATION!$C$16),0)</f>
        <v>73</v>
      </c>
      <c r="I1258">
        <f ca="1">ROUND(NORMINV(RAND(),SIMULATION!$G$20,SIMULATION!$C$20),0)</f>
        <v>72</v>
      </c>
      <c r="J1258" t="str">
        <f t="shared" ca="1" si="40"/>
        <v>Away</v>
      </c>
      <c r="K1258" t="str">
        <f ca="1">IF(H1258+SIMULATION!$E$16&gt;NEUTRAL!I1258,"W","L")</f>
        <v>W</v>
      </c>
      <c r="L1258" t="str">
        <f ca="1">IF(I1258+SIMULATION!$E$20&gt;NEUTRAL!H1258,"W","L")</f>
        <v>L</v>
      </c>
      <c r="M1258">
        <f t="shared" ca="1" si="41"/>
        <v>145</v>
      </c>
      <c r="N1258" t="str">
        <f ca="1">IF((H1258+I1258)&gt;SIMULATION!$F$16,"Over","Under")</f>
        <v>Under</v>
      </c>
    </row>
    <row r="1259" spans="8:14" x14ac:dyDescent="0.25">
      <c r="H1259">
        <f ca="1">ROUND(NORMINV(RAND(),SIMULATION!$G$16,SIMULATION!$C$16),0)</f>
        <v>75</v>
      </c>
      <c r="I1259">
        <f ca="1">ROUND(NORMINV(RAND(),SIMULATION!$G$20,SIMULATION!$C$20),0)</f>
        <v>72</v>
      </c>
      <c r="J1259" t="str">
        <f t="shared" ca="1" si="40"/>
        <v>Away</v>
      </c>
      <c r="K1259" t="str">
        <f ca="1">IF(H1259+SIMULATION!$E$16&gt;NEUTRAL!I1259,"W","L")</f>
        <v>W</v>
      </c>
      <c r="L1259" t="str">
        <f ca="1">IF(I1259+SIMULATION!$E$20&gt;NEUTRAL!H1259,"W","L")</f>
        <v>L</v>
      </c>
      <c r="M1259">
        <f t="shared" ca="1" si="41"/>
        <v>147</v>
      </c>
      <c r="N1259" t="str">
        <f ca="1">IF((H1259+I1259)&gt;SIMULATION!$F$16,"Over","Under")</f>
        <v>Under</v>
      </c>
    </row>
    <row r="1260" spans="8:14" x14ac:dyDescent="0.25">
      <c r="H1260">
        <f ca="1">ROUND(NORMINV(RAND(),SIMULATION!$G$16,SIMULATION!$C$16),0)</f>
        <v>74</v>
      </c>
      <c r="I1260">
        <f ca="1">ROUND(NORMINV(RAND(),SIMULATION!$G$20,SIMULATION!$C$20),0)</f>
        <v>69</v>
      </c>
      <c r="J1260" t="str">
        <f t="shared" ca="1" si="40"/>
        <v>Away</v>
      </c>
      <c r="K1260" t="str">
        <f ca="1">IF(H1260+SIMULATION!$E$16&gt;NEUTRAL!I1260,"W","L")</f>
        <v>W</v>
      </c>
      <c r="L1260" t="str">
        <f ca="1">IF(I1260+SIMULATION!$E$20&gt;NEUTRAL!H1260,"W","L")</f>
        <v>L</v>
      </c>
      <c r="M1260">
        <f t="shared" ca="1" si="41"/>
        <v>143</v>
      </c>
      <c r="N1260" t="str">
        <f ca="1">IF((H1260+I1260)&gt;SIMULATION!$F$16,"Over","Under")</f>
        <v>Under</v>
      </c>
    </row>
    <row r="1261" spans="8:14" x14ac:dyDescent="0.25">
      <c r="H1261">
        <f ca="1">ROUND(NORMINV(RAND(),SIMULATION!$G$16,SIMULATION!$C$16),0)</f>
        <v>98</v>
      </c>
      <c r="I1261">
        <f ca="1">ROUND(NORMINV(RAND(),SIMULATION!$G$20,SIMULATION!$C$20),0)</f>
        <v>76</v>
      </c>
      <c r="J1261" t="str">
        <f t="shared" ca="1" si="40"/>
        <v>Away</v>
      </c>
      <c r="K1261" t="str">
        <f ca="1">IF(H1261+SIMULATION!$E$16&gt;NEUTRAL!I1261,"W","L")</f>
        <v>W</v>
      </c>
      <c r="L1261" t="str">
        <f ca="1">IF(I1261+SIMULATION!$E$20&gt;NEUTRAL!H1261,"W","L")</f>
        <v>L</v>
      </c>
      <c r="M1261">
        <f t="shared" ca="1" si="41"/>
        <v>174</v>
      </c>
      <c r="N1261" t="str">
        <f ca="1">IF((H1261+I1261)&gt;SIMULATION!$F$16,"Over","Under")</f>
        <v>Over</v>
      </c>
    </row>
    <row r="1262" spans="8:14" x14ac:dyDescent="0.25">
      <c r="H1262">
        <f ca="1">ROUND(NORMINV(RAND(),SIMULATION!$G$16,SIMULATION!$C$16),0)</f>
        <v>70</v>
      </c>
      <c r="I1262">
        <f ca="1">ROUND(NORMINV(RAND(),SIMULATION!$G$20,SIMULATION!$C$20),0)</f>
        <v>73</v>
      </c>
      <c r="J1262" t="str">
        <f t="shared" ca="1" si="40"/>
        <v>Home</v>
      </c>
      <c r="K1262" t="str">
        <f ca="1">IF(H1262+SIMULATION!$E$16&gt;NEUTRAL!I1262,"W","L")</f>
        <v>W</v>
      </c>
      <c r="L1262" t="str">
        <f ca="1">IF(I1262+SIMULATION!$E$20&gt;NEUTRAL!H1262,"W","L")</f>
        <v>L</v>
      </c>
      <c r="M1262">
        <f t="shared" ca="1" si="41"/>
        <v>143</v>
      </c>
      <c r="N1262" t="str">
        <f ca="1">IF((H1262+I1262)&gt;SIMULATION!$F$16,"Over","Under")</f>
        <v>Under</v>
      </c>
    </row>
    <row r="1263" spans="8:14" x14ac:dyDescent="0.25">
      <c r="H1263">
        <f ca="1">ROUND(NORMINV(RAND(),SIMULATION!$G$16,SIMULATION!$C$16),0)</f>
        <v>67</v>
      </c>
      <c r="I1263">
        <f ca="1">ROUND(NORMINV(RAND(),SIMULATION!$G$20,SIMULATION!$C$20),0)</f>
        <v>64</v>
      </c>
      <c r="J1263" t="str">
        <f t="shared" ca="1" si="40"/>
        <v>Away</v>
      </c>
      <c r="K1263" t="str">
        <f ca="1">IF(H1263+SIMULATION!$E$16&gt;NEUTRAL!I1263,"W","L")</f>
        <v>W</v>
      </c>
      <c r="L1263" t="str">
        <f ca="1">IF(I1263+SIMULATION!$E$20&gt;NEUTRAL!H1263,"W","L")</f>
        <v>L</v>
      </c>
      <c r="M1263">
        <f t="shared" ca="1" si="41"/>
        <v>131</v>
      </c>
      <c r="N1263" t="str">
        <f ca="1">IF((H1263+I1263)&gt;SIMULATION!$F$16,"Over","Under")</f>
        <v>Under</v>
      </c>
    </row>
    <row r="1264" spans="8:14" x14ac:dyDescent="0.25">
      <c r="H1264">
        <f ca="1">ROUND(NORMINV(RAND(),SIMULATION!$G$16,SIMULATION!$C$16),0)</f>
        <v>67</v>
      </c>
      <c r="I1264">
        <f ca="1">ROUND(NORMINV(RAND(),SIMULATION!$G$20,SIMULATION!$C$20),0)</f>
        <v>70</v>
      </c>
      <c r="J1264" t="str">
        <f t="shared" ca="1" si="40"/>
        <v>Home</v>
      </c>
      <c r="K1264" t="str">
        <f ca="1">IF(H1264+SIMULATION!$E$16&gt;NEUTRAL!I1264,"W","L")</f>
        <v>W</v>
      </c>
      <c r="L1264" t="str">
        <f ca="1">IF(I1264+SIMULATION!$E$20&gt;NEUTRAL!H1264,"W","L")</f>
        <v>L</v>
      </c>
      <c r="M1264">
        <f t="shared" ca="1" si="41"/>
        <v>137</v>
      </c>
      <c r="N1264" t="str">
        <f ca="1">IF((H1264+I1264)&gt;SIMULATION!$F$16,"Over","Under")</f>
        <v>Under</v>
      </c>
    </row>
    <row r="1265" spans="8:14" x14ac:dyDescent="0.25">
      <c r="H1265">
        <f ca="1">ROUND(NORMINV(RAND(),SIMULATION!$G$16,SIMULATION!$C$16),0)</f>
        <v>96</v>
      </c>
      <c r="I1265">
        <f ca="1">ROUND(NORMINV(RAND(),SIMULATION!$G$20,SIMULATION!$C$20),0)</f>
        <v>65</v>
      </c>
      <c r="J1265" t="str">
        <f t="shared" ca="1" si="40"/>
        <v>Away</v>
      </c>
      <c r="K1265" t="str">
        <f ca="1">IF(H1265+SIMULATION!$E$16&gt;NEUTRAL!I1265,"W","L")</f>
        <v>W</v>
      </c>
      <c r="L1265" t="str">
        <f ca="1">IF(I1265+SIMULATION!$E$20&gt;NEUTRAL!H1265,"W","L")</f>
        <v>L</v>
      </c>
      <c r="M1265">
        <f t="shared" ca="1" si="41"/>
        <v>161</v>
      </c>
      <c r="N1265" t="str">
        <f ca="1">IF((H1265+I1265)&gt;SIMULATION!$F$16,"Over","Under")</f>
        <v>Over</v>
      </c>
    </row>
    <row r="1266" spans="8:14" x14ac:dyDescent="0.25">
      <c r="H1266">
        <f ca="1">ROUND(NORMINV(RAND(),SIMULATION!$G$16,SIMULATION!$C$16),0)</f>
        <v>79</v>
      </c>
      <c r="I1266">
        <f ca="1">ROUND(NORMINV(RAND(),SIMULATION!$G$20,SIMULATION!$C$20),0)</f>
        <v>60</v>
      </c>
      <c r="J1266" t="str">
        <f t="shared" ca="1" si="40"/>
        <v>Away</v>
      </c>
      <c r="K1266" t="str">
        <f ca="1">IF(H1266+SIMULATION!$E$16&gt;NEUTRAL!I1266,"W","L")</f>
        <v>W</v>
      </c>
      <c r="L1266" t="str">
        <f ca="1">IF(I1266+SIMULATION!$E$20&gt;NEUTRAL!H1266,"W","L")</f>
        <v>L</v>
      </c>
      <c r="M1266">
        <f t="shared" ca="1" si="41"/>
        <v>139</v>
      </c>
      <c r="N1266" t="str">
        <f ca="1">IF((H1266+I1266)&gt;SIMULATION!$F$16,"Over","Under")</f>
        <v>Under</v>
      </c>
    </row>
    <row r="1267" spans="8:14" x14ac:dyDescent="0.25">
      <c r="H1267">
        <f ca="1">ROUND(NORMINV(RAND(),SIMULATION!$G$16,SIMULATION!$C$16),0)</f>
        <v>68</v>
      </c>
      <c r="I1267">
        <f ca="1">ROUND(NORMINV(RAND(),SIMULATION!$G$20,SIMULATION!$C$20),0)</f>
        <v>87</v>
      </c>
      <c r="J1267" t="str">
        <f t="shared" ca="1" si="40"/>
        <v>Home</v>
      </c>
      <c r="K1267" t="str">
        <f ca="1">IF(H1267+SIMULATION!$E$16&gt;NEUTRAL!I1267,"W","L")</f>
        <v>L</v>
      </c>
      <c r="L1267" t="str">
        <f ca="1">IF(I1267+SIMULATION!$E$20&gt;NEUTRAL!H1267,"W","L")</f>
        <v>W</v>
      </c>
      <c r="M1267">
        <f t="shared" ca="1" si="41"/>
        <v>155</v>
      </c>
      <c r="N1267" t="str">
        <f ca="1">IF((H1267+I1267)&gt;SIMULATION!$F$16,"Over","Under")</f>
        <v>Over</v>
      </c>
    </row>
    <row r="1268" spans="8:14" x14ac:dyDescent="0.25">
      <c r="H1268">
        <f ca="1">ROUND(NORMINV(RAND(),SIMULATION!$G$16,SIMULATION!$C$16),0)</f>
        <v>78</v>
      </c>
      <c r="I1268">
        <f ca="1">ROUND(NORMINV(RAND(),SIMULATION!$G$20,SIMULATION!$C$20),0)</f>
        <v>82</v>
      </c>
      <c r="J1268" t="str">
        <f t="shared" ca="1" si="40"/>
        <v>Home</v>
      </c>
      <c r="K1268" t="str">
        <f ca="1">IF(H1268+SIMULATION!$E$16&gt;NEUTRAL!I1268,"W","L")</f>
        <v>W</v>
      </c>
      <c r="L1268" t="str">
        <f ca="1">IF(I1268+SIMULATION!$E$20&gt;NEUTRAL!H1268,"W","L")</f>
        <v>L</v>
      </c>
      <c r="M1268">
        <f t="shared" ca="1" si="41"/>
        <v>160</v>
      </c>
      <c r="N1268" t="str">
        <f ca="1">IF((H1268+I1268)&gt;SIMULATION!$F$16,"Over","Under")</f>
        <v>Over</v>
      </c>
    </row>
    <row r="1269" spans="8:14" x14ac:dyDescent="0.25">
      <c r="H1269">
        <f ca="1">ROUND(NORMINV(RAND(),SIMULATION!$G$16,SIMULATION!$C$16),0)</f>
        <v>62</v>
      </c>
      <c r="I1269">
        <f ca="1">ROUND(NORMINV(RAND(),SIMULATION!$G$20,SIMULATION!$C$20),0)</f>
        <v>95</v>
      </c>
      <c r="J1269" t="str">
        <f t="shared" ca="1" si="40"/>
        <v>Home</v>
      </c>
      <c r="K1269" t="str">
        <f ca="1">IF(H1269+SIMULATION!$E$16&gt;NEUTRAL!I1269,"W","L")</f>
        <v>L</v>
      </c>
      <c r="L1269" t="str">
        <f ca="1">IF(I1269+SIMULATION!$E$20&gt;NEUTRAL!H1269,"W","L")</f>
        <v>W</v>
      </c>
      <c r="M1269">
        <f t="shared" ca="1" si="41"/>
        <v>157</v>
      </c>
      <c r="N1269" t="str">
        <f ca="1">IF((H1269+I1269)&gt;SIMULATION!$F$16,"Over","Under")</f>
        <v>Over</v>
      </c>
    </row>
    <row r="1270" spans="8:14" x14ac:dyDescent="0.25">
      <c r="H1270">
        <f ca="1">ROUND(NORMINV(RAND(),SIMULATION!$G$16,SIMULATION!$C$16),0)</f>
        <v>50</v>
      </c>
      <c r="I1270">
        <f ca="1">ROUND(NORMINV(RAND(),SIMULATION!$G$20,SIMULATION!$C$20),0)</f>
        <v>97</v>
      </c>
      <c r="J1270" t="str">
        <f t="shared" ca="1" si="40"/>
        <v>Home</v>
      </c>
      <c r="K1270" t="str">
        <f ca="1">IF(H1270+SIMULATION!$E$16&gt;NEUTRAL!I1270,"W","L")</f>
        <v>L</v>
      </c>
      <c r="L1270" t="str">
        <f ca="1">IF(I1270+SIMULATION!$E$20&gt;NEUTRAL!H1270,"W","L")</f>
        <v>W</v>
      </c>
      <c r="M1270">
        <f t="shared" ca="1" si="41"/>
        <v>147</v>
      </c>
      <c r="N1270" t="str">
        <f ca="1">IF((H1270+I1270)&gt;SIMULATION!$F$16,"Over","Under")</f>
        <v>Under</v>
      </c>
    </row>
    <row r="1271" spans="8:14" x14ac:dyDescent="0.25">
      <c r="H1271">
        <f ca="1">ROUND(NORMINV(RAND(),SIMULATION!$G$16,SIMULATION!$C$16),0)</f>
        <v>77</v>
      </c>
      <c r="I1271">
        <f ca="1">ROUND(NORMINV(RAND(),SIMULATION!$G$20,SIMULATION!$C$20),0)</f>
        <v>65</v>
      </c>
      <c r="J1271" t="str">
        <f t="shared" ca="1" si="40"/>
        <v>Away</v>
      </c>
      <c r="K1271" t="str">
        <f ca="1">IF(H1271+SIMULATION!$E$16&gt;NEUTRAL!I1271,"W","L")</f>
        <v>W</v>
      </c>
      <c r="L1271" t="str">
        <f ca="1">IF(I1271+SIMULATION!$E$20&gt;NEUTRAL!H1271,"W","L")</f>
        <v>L</v>
      </c>
      <c r="M1271">
        <f t="shared" ca="1" si="41"/>
        <v>142</v>
      </c>
      <c r="N1271" t="str">
        <f ca="1">IF((H1271+I1271)&gt;SIMULATION!$F$16,"Over","Under")</f>
        <v>Under</v>
      </c>
    </row>
    <row r="1272" spans="8:14" x14ac:dyDescent="0.25">
      <c r="H1272">
        <f ca="1">ROUND(NORMINV(RAND(),SIMULATION!$G$16,SIMULATION!$C$16),0)</f>
        <v>57</v>
      </c>
      <c r="I1272">
        <f ca="1">ROUND(NORMINV(RAND(),SIMULATION!$G$20,SIMULATION!$C$20),0)</f>
        <v>72</v>
      </c>
      <c r="J1272" t="str">
        <f t="shared" ca="1" si="40"/>
        <v>Home</v>
      </c>
      <c r="K1272" t="str">
        <f ca="1">IF(H1272+SIMULATION!$E$16&gt;NEUTRAL!I1272,"W","L")</f>
        <v>L</v>
      </c>
      <c r="L1272" t="str">
        <f ca="1">IF(I1272+SIMULATION!$E$20&gt;NEUTRAL!H1272,"W","L")</f>
        <v>W</v>
      </c>
      <c r="M1272">
        <f t="shared" ca="1" si="41"/>
        <v>129</v>
      </c>
      <c r="N1272" t="str">
        <f ca="1">IF((H1272+I1272)&gt;SIMULATION!$F$16,"Over","Under")</f>
        <v>Under</v>
      </c>
    </row>
    <row r="1273" spans="8:14" x14ac:dyDescent="0.25">
      <c r="H1273">
        <f ca="1">ROUND(NORMINV(RAND(),SIMULATION!$G$16,SIMULATION!$C$16),0)</f>
        <v>66</v>
      </c>
      <c r="I1273">
        <f ca="1">ROUND(NORMINV(RAND(),SIMULATION!$G$20,SIMULATION!$C$20),0)</f>
        <v>72</v>
      </c>
      <c r="J1273" t="str">
        <f t="shared" ca="1" si="40"/>
        <v>Home</v>
      </c>
      <c r="K1273" t="str">
        <f ca="1">IF(H1273+SIMULATION!$E$16&gt;NEUTRAL!I1273,"W","L")</f>
        <v>L</v>
      </c>
      <c r="L1273" t="str">
        <f ca="1">IF(I1273+SIMULATION!$E$20&gt;NEUTRAL!H1273,"W","L")</f>
        <v>W</v>
      </c>
      <c r="M1273">
        <f t="shared" ca="1" si="41"/>
        <v>138</v>
      </c>
      <c r="N1273" t="str">
        <f ca="1">IF((H1273+I1273)&gt;SIMULATION!$F$16,"Over","Under")</f>
        <v>Under</v>
      </c>
    </row>
    <row r="1274" spans="8:14" x14ac:dyDescent="0.25">
      <c r="H1274">
        <f ca="1">ROUND(NORMINV(RAND(),SIMULATION!$G$16,SIMULATION!$C$16),0)</f>
        <v>80</v>
      </c>
      <c r="I1274">
        <f ca="1">ROUND(NORMINV(RAND(),SIMULATION!$G$20,SIMULATION!$C$20),0)</f>
        <v>83</v>
      </c>
      <c r="J1274" t="str">
        <f t="shared" ca="1" si="40"/>
        <v>Home</v>
      </c>
      <c r="K1274" t="str">
        <f ca="1">IF(H1274+SIMULATION!$E$16&gt;NEUTRAL!I1274,"W","L")</f>
        <v>W</v>
      </c>
      <c r="L1274" t="str">
        <f ca="1">IF(I1274+SIMULATION!$E$20&gt;NEUTRAL!H1274,"W","L")</f>
        <v>L</v>
      </c>
      <c r="M1274">
        <f t="shared" ca="1" si="41"/>
        <v>163</v>
      </c>
      <c r="N1274" t="str">
        <f ca="1">IF((H1274+I1274)&gt;SIMULATION!$F$16,"Over","Under")</f>
        <v>Over</v>
      </c>
    </row>
    <row r="1275" spans="8:14" x14ac:dyDescent="0.25">
      <c r="H1275">
        <f ca="1">ROUND(NORMINV(RAND(),SIMULATION!$G$16,SIMULATION!$C$16),0)</f>
        <v>84</v>
      </c>
      <c r="I1275">
        <f ca="1">ROUND(NORMINV(RAND(),SIMULATION!$G$20,SIMULATION!$C$20),0)</f>
        <v>84</v>
      </c>
      <c r="J1275" t="str">
        <f t="shared" ca="1" si="40"/>
        <v>OT</v>
      </c>
      <c r="K1275" t="str">
        <f ca="1">IF(H1275+SIMULATION!$E$16&gt;NEUTRAL!I1275,"W","L")</f>
        <v>W</v>
      </c>
      <c r="L1275" t="str">
        <f ca="1">IF(I1275+SIMULATION!$E$20&gt;NEUTRAL!H1275,"W","L")</f>
        <v>L</v>
      </c>
      <c r="M1275">
        <f t="shared" ca="1" si="41"/>
        <v>168</v>
      </c>
      <c r="N1275" t="str">
        <f ca="1">IF((H1275+I1275)&gt;SIMULATION!$F$16,"Over","Under")</f>
        <v>Over</v>
      </c>
    </row>
    <row r="1276" spans="8:14" x14ac:dyDescent="0.25">
      <c r="H1276">
        <f ca="1">ROUND(NORMINV(RAND(),SIMULATION!$G$16,SIMULATION!$C$16),0)</f>
        <v>65</v>
      </c>
      <c r="I1276">
        <f ca="1">ROUND(NORMINV(RAND(),SIMULATION!$G$20,SIMULATION!$C$20),0)</f>
        <v>70</v>
      </c>
      <c r="J1276" t="str">
        <f t="shared" ca="1" si="40"/>
        <v>Home</v>
      </c>
      <c r="K1276" t="str">
        <f ca="1">IF(H1276+SIMULATION!$E$16&gt;NEUTRAL!I1276,"W","L")</f>
        <v>L</v>
      </c>
      <c r="L1276" t="str">
        <f ca="1">IF(I1276+SIMULATION!$E$20&gt;NEUTRAL!H1276,"W","L")</f>
        <v>W</v>
      </c>
      <c r="M1276">
        <f t="shared" ca="1" si="41"/>
        <v>135</v>
      </c>
      <c r="N1276" t="str">
        <f ca="1">IF((H1276+I1276)&gt;SIMULATION!$F$16,"Over","Under")</f>
        <v>Under</v>
      </c>
    </row>
    <row r="1277" spans="8:14" x14ac:dyDescent="0.25">
      <c r="H1277">
        <f ca="1">ROUND(NORMINV(RAND(),SIMULATION!$G$16,SIMULATION!$C$16),0)</f>
        <v>80</v>
      </c>
      <c r="I1277">
        <f ca="1">ROUND(NORMINV(RAND(),SIMULATION!$G$20,SIMULATION!$C$20),0)</f>
        <v>83</v>
      </c>
      <c r="J1277" t="str">
        <f t="shared" ca="1" si="40"/>
        <v>Home</v>
      </c>
      <c r="K1277" t="str">
        <f ca="1">IF(H1277+SIMULATION!$E$16&gt;NEUTRAL!I1277,"W","L")</f>
        <v>W</v>
      </c>
      <c r="L1277" t="str">
        <f ca="1">IF(I1277+SIMULATION!$E$20&gt;NEUTRAL!H1277,"W","L")</f>
        <v>L</v>
      </c>
      <c r="M1277">
        <f t="shared" ca="1" si="41"/>
        <v>163</v>
      </c>
      <c r="N1277" t="str">
        <f ca="1">IF((H1277+I1277)&gt;SIMULATION!$F$16,"Over","Under")</f>
        <v>Over</v>
      </c>
    </row>
    <row r="1278" spans="8:14" x14ac:dyDescent="0.25">
      <c r="H1278">
        <f ca="1">ROUND(NORMINV(RAND(),SIMULATION!$G$16,SIMULATION!$C$16),0)</f>
        <v>67</v>
      </c>
      <c r="I1278">
        <f ca="1">ROUND(NORMINV(RAND(),SIMULATION!$G$20,SIMULATION!$C$20),0)</f>
        <v>60</v>
      </c>
      <c r="J1278" t="str">
        <f t="shared" ca="1" si="40"/>
        <v>Away</v>
      </c>
      <c r="K1278" t="str">
        <f ca="1">IF(H1278+SIMULATION!$E$16&gt;NEUTRAL!I1278,"W","L")</f>
        <v>W</v>
      </c>
      <c r="L1278" t="str">
        <f ca="1">IF(I1278+SIMULATION!$E$20&gt;NEUTRAL!H1278,"W","L")</f>
        <v>L</v>
      </c>
      <c r="M1278">
        <f t="shared" ca="1" si="41"/>
        <v>127</v>
      </c>
      <c r="N1278" t="str">
        <f ca="1">IF((H1278+I1278)&gt;SIMULATION!$F$16,"Over","Under")</f>
        <v>Under</v>
      </c>
    </row>
    <row r="1279" spans="8:14" x14ac:dyDescent="0.25">
      <c r="H1279">
        <f ca="1">ROUND(NORMINV(RAND(),SIMULATION!$G$16,SIMULATION!$C$16),0)</f>
        <v>65</v>
      </c>
      <c r="I1279">
        <f ca="1">ROUND(NORMINV(RAND(),SIMULATION!$G$20,SIMULATION!$C$20),0)</f>
        <v>77</v>
      </c>
      <c r="J1279" t="str">
        <f t="shared" ca="1" si="40"/>
        <v>Home</v>
      </c>
      <c r="K1279" t="str">
        <f ca="1">IF(H1279+SIMULATION!$E$16&gt;NEUTRAL!I1279,"W","L")</f>
        <v>L</v>
      </c>
      <c r="L1279" t="str">
        <f ca="1">IF(I1279+SIMULATION!$E$20&gt;NEUTRAL!H1279,"W","L")</f>
        <v>W</v>
      </c>
      <c r="M1279">
        <f t="shared" ca="1" si="41"/>
        <v>142</v>
      </c>
      <c r="N1279" t="str">
        <f ca="1">IF((H1279+I1279)&gt;SIMULATION!$F$16,"Over","Under")</f>
        <v>Under</v>
      </c>
    </row>
    <row r="1280" spans="8:14" x14ac:dyDescent="0.25">
      <c r="H1280">
        <f ca="1">ROUND(NORMINV(RAND(),SIMULATION!$G$16,SIMULATION!$C$16),0)</f>
        <v>67</v>
      </c>
      <c r="I1280">
        <f ca="1">ROUND(NORMINV(RAND(),SIMULATION!$G$20,SIMULATION!$C$20),0)</f>
        <v>81</v>
      </c>
      <c r="J1280" t="str">
        <f t="shared" ca="1" si="40"/>
        <v>Home</v>
      </c>
      <c r="K1280" t="str">
        <f ca="1">IF(H1280+SIMULATION!$E$16&gt;NEUTRAL!I1280,"W","L")</f>
        <v>L</v>
      </c>
      <c r="L1280" t="str">
        <f ca="1">IF(I1280+SIMULATION!$E$20&gt;NEUTRAL!H1280,"W","L")</f>
        <v>W</v>
      </c>
      <c r="M1280">
        <f t="shared" ca="1" si="41"/>
        <v>148</v>
      </c>
      <c r="N1280" t="str">
        <f ca="1">IF((H1280+I1280)&gt;SIMULATION!$F$16,"Over","Under")</f>
        <v>Under</v>
      </c>
    </row>
    <row r="1281" spans="8:14" x14ac:dyDescent="0.25">
      <c r="H1281">
        <f ca="1">ROUND(NORMINV(RAND(),SIMULATION!$G$16,SIMULATION!$C$16),0)</f>
        <v>78</v>
      </c>
      <c r="I1281">
        <f ca="1">ROUND(NORMINV(RAND(),SIMULATION!$G$20,SIMULATION!$C$20),0)</f>
        <v>61</v>
      </c>
      <c r="J1281" t="str">
        <f t="shared" ca="1" si="40"/>
        <v>Away</v>
      </c>
      <c r="K1281" t="str">
        <f ca="1">IF(H1281+SIMULATION!$E$16&gt;NEUTRAL!I1281,"W","L")</f>
        <v>W</v>
      </c>
      <c r="L1281" t="str">
        <f ca="1">IF(I1281+SIMULATION!$E$20&gt;NEUTRAL!H1281,"W","L")</f>
        <v>L</v>
      </c>
      <c r="M1281">
        <f t="shared" ca="1" si="41"/>
        <v>139</v>
      </c>
      <c r="N1281" t="str">
        <f ca="1">IF((H1281+I1281)&gt;SIMULATION!$F$16,"Over","Under")</f>
        <v>Under</v>
      </c>
    </row>
    <row r="1282" spans="8:14" x14ac:dyDescent="0.25">
      <c r="H1282">
        <f ca="1">ROUND(NORMINV(RAND(),SIMULATION!$G$16,SIMULATION!$C$16),0)</f>
        <v>72</v>
      </c>
      <c r="I1282">
        <f ca="1">ROUND(NORMINV(RAND(),SIMULATION!$G$20,SIMULATION!$C$20),0)</f>
        <v>79</v>
      </c>
      <c r="J1282" t="str">
        <f t="shared" ca="1" si="40"/>
        <v>Home</v>
      </c>
      <c r="K1282" t="str">
        <f ca="1">IF(H1282+SIMULATION!$E$16&gt;NEUTRAL!I1282,"W","L")</f>
        <v>L</v>
      </c>
      <c r="L1282" t="str">
        <f ca="1">IF(I1282+SIMULATION!$E$20&gt;NEUTRAL!H1282,"W","L")</f>
        <v>W</v>
      </c>
      <c r="M1282">
        <f t="shared" ca="1" si="41"/>
        <v>151</v>
      </c>
      <c r="N1282" t="str">
        <f ca="1">IF((H1282+I1282)&gt;SIMULATION!$F$16,"Over","Under")</f>
        <v>Under</v>
      </c>
    </row>
    <row r="1283" spans="8:14" x14ac:dyDescent="0.25">
      <c r="H1283">
        <f ca="1">ROUND(NORMINV(RAND(),SIMULATION!$G$16,SIMULATION!$C$16),0)</f>
        <v>85</v>
      </c>
      <c r="I1283">
        <f ca="1">ROUND(NORMINV(RAND(),SIMULATION!$G$20,SIMULATION!$C$20),0)</f>
        <v>89</v>
      </c>
      <c r="J1283" t="str">
        <f t="shared" ca="1" si="40"/>
        <v>Home</v>
      </c>
      <c r="K1283" t="str">
        <f ca="1">IF(H1283+SIMULATION!$E$16&gt;NEUTRAL!I1283,"W","L")</f>
        <v>W</v>
      </c>
      <c r="L1283" t="str">
        <f ca="1">IF(I1283+SIMULATION!$E$20&gt;NEUTRAL!H1283,"W","L")</f>
        <v>L</v>
      </c>
      <c r="M1283">
        <f t="shared" ca="1" si="41"/>
        <v>174</v>
      </c>
      <c r="N1283" t="str">
        <f ca="1">IF((H1283+I1283)&gt;SIMULATION!$F$16,"Over","Under")</f>
        <v>Over</v>
      </c>
    </row>
    <row r="1284" spans="8:14" x14ac:dyDescent="0.25">
      <c r="H1284">
        <f ca="1">ROUND(NORMINV(RAND(),SIMULATION!$G$16,SIMULATION!$C$16),0)</f>
        <v>71</v>
      </c>
      <c r="I1284">
        <f ca="1">ROUND(NORMINV(RAND(),SIMULATION!$G$20,SIMULATION!$C$20),0)</f>
        <v>69</v>
      </c>
      <c r="J1284" t="str">
        <f t="shared" ca="1" si="40"/>
        <v>Away</v>
      </c>
      <c r="K1284" t="str">
        <f ca="1">IF(H1284+SIMULATION!$E$16&gt;NEUTRAL!I1284,"W","L")</f>
        <v>W</v>
      </c>
      <c r="L1284" t="str">
        <f ca="1">IF(I1284+SIMULATION!$E$20&gt;NEUTRAL!H1284,"W","L")</f>
        <v>L</v>
      </c>
      <c r="M1284">
        <f t="shared" ca="1" si="41"/>
        <v>140</v>
      </c>
      <c r="N1284" t="str">
        <f ca="1">IF((H1284+I1284)&gt;SIMULATION!$F$16,"Over","Under")</f>
        <v>Under</v>
      </c>
    </row>
    <row r="1285" spans="8:14" x14ac:dyDescent="0.25">
      <c r="H1285">
        <f ca="1">ROUND(NORMINV(RAND(),SIMULATION!$G$16,SIMULATION!$C$16),0)</f>
        <v>59</v>
      </c>
      <c r="I1285">
        <f ca="1">ROUND(NORMINV(RAND(),SIMULATION!$G$20,SIMULATION!$C$20),0)</f>
        <v>69</v>
      </c>
      <c r="J1285" t="str">
        <f t="shared" ca="1" si="40"/>
        <v>Home</v>
      </c>
      <c r="K1285" t="str">
        <f ca="1">IF(H1285+SIMULATION!$E$16&gt;NEUTRAL!I1285,"W","L")</f>
        <v>L</v>
      </c>
      <c r="L1285" t="str">
        <f ca="1">IF(I1285+SIMULATION!$E$20&gt;NEUTRAL!H1285,"W","L")</f>
        <v>W</v>
      </c>
      <c r="M1285">
        <f t="shared" ca="1" si="41"/>
        <v>128</v>
      </c>
      <c r="N1285" t="str">
        <f ca="1">IF((H1285+I1285)&gt;SIMULATION!$F$16,"Over","Under")</f>
        <v>Under</v>
      </c>
    </row>
    <row r="1286" spans="8:14" x14ac:dyDescent="0.25">
      <c r="H1286">
        <f ca="1">ROUND(NORMINV(RAND(),SIMULATION!$G$16,SIMULATION!$C$16),0)</f>
        <v>67</v>
      </c>
      <c r="I1286">
        <f ca="1">ROUND(NORMINV(RAND(),SIMULATION!$G$20,SIMULATION!$C$20),0)</f>
        <v>63</v>
      </c>
      <c r="J1286" t="str">
        <f t="shared" ca="1" si="40"/>
        <v>Away</v>
      </c>
      <c r="K1286" t="str">
        <f ca="1">IF(H1286+SIMULATION!$E$16&gt;NEUTRAL!I1286,"W","L")</f>
        <v>W</v>
      </c>
      <c r="L1286" t="str">
        <f ca="1">IF(I1286+SIMULATION!$E$20&gt;NEUTRAL!H1286,"W","L")</f>
        <v>L</v>
      </c>
      <c r="M1286">
        <f t="shared" ca="1" si="41"/>
        <v>130</v>
      </c>
      <c r="N1286" t="str">
        <f ca="1">IF((H1286+I1286)&gt;SIMULATION!$F$16,"Over","Under")</f>
        <v>Under</v>
      </c>
    </row>
    <row r="1287" spans="8:14" x14ac:dyDescent="0.25">
      <c r="H1287">
        <f ca="1">ROUND(NORMINV(RAND(),SIMULATION!$G$16,SIMULATION!$C$16),0)</f>
        <v>52</v>
      </c>
      <c r="I1287">
        <f ca="1">ROUND(NORMINV(RAND(),SIMULATION!$G$20,SIMULATION!$C$20),0)</f>
        <v>93</v>
      </c>
      <c r="J1287" t="str">
        <f t="shared" ca="1" si="40"/>
        <v>Home</v>
      </c>
      <c r="K1287" t="str">
        <f ca="1">IF(H1287+SIMULATION!$E$16&gt;NEUTRAL!I1287,"W","L")</f>
        <v>L</v>
      </c>
      <c r="L1287" t="str">
        <f ca="1">IF(I1287+SIMULATION!$E$20&gt;NEUTRAL!H1287,"W","L")</f>
        <v>W</v>
      </c>
      <c r="M1287">
        <f t="shared" ca="1" si="41"/>
        <v>145</v>
      </c>
      <c r="N1287" t="str">
        <f ca="1">IF((H1287+I1287)&gt;SIMULATION!$F$16,"Over","Under")</f>
        <v>Under</v>
      </c>
    </row>
    <row r="1288" spans="8:14" x14ac:dyDescent="0.25">
      <c r="H1288">
        <f ca="1">ROUND(NORMINV(RAND(),SIMULATION!$G$16,SIMULATION!$C$16),0)</f>
        <v>84</v>
      </c>
      <c r="I1288">
        <f ca="1">ROUND(NORMINV(RAND(),SIMULATION!$G$20,SIMULATION!$C$20),0)</f>
        <v>81</v>
      </c>
      <c r="J1288" t="str">
        <f t="shared" ca="1" si="40"/>
        <v>Away</v>
      </c>
      <c r="K1288" t="str">
        <f ca="1">IF(H1288+SIMULATION!$E$16&gt;NEUTRAL!I1288,"W","L")</f>
        <v>W</v>
      </c>
      <c r="L1288" t="str">
        <f ca="1">IF(I1288+SIMULATION!$E$20&gt;NEUTRAL!H1288,"W","L")</f>
        <v>L</v>
      </c>
      <c r="M1288">
        <f t="shared" ca="1" si="41"/>
        <v>165</v>
      </c>
      <c r="N1288" t="str">
        <f ca="1">IF((H1288+I1288)&gt;SIMULATION!$F$16,"Over","Under")</f>
        <v>Over</v>
      </c>
    </row>
    <row r="1289" spans="8:14" x14ac:dyDescent="0.25">
      <c r="H1289">
        <f ca="1">ROUND(NORMINV(RAND(),SIMULATION!$G$16,SIMULATION!$C$16),0)</f>
        <v>67</v>
      </c>
      <c r="I1289">
        <f ca="1">ROUND(NORMINV(RAND(),SIMULATION!$G$20,SIMULATION!$C$20),0)</f>
        <v>55</v>
      </c>
      <c r="J1289" t="str">
        <f t="shared" ca="1" si="40"/>
        <v>Away</v>
      </c>
      <c r="K1289" t="str">
        <f ca="1">IF(H1289+SIMULATION!$E$16&gt;NEUTRAL!I1289,"W","L")</f>
        <v>W</v>
      </c>
      <c r="L1289" t="str">
        <f ca="1">IF(I1289+SIMULATION!$E$20&gt;NEUTRAL!H1289,"W","L")</f>
        <v>L</v>
      </c>
      <c r="M1289">
        <f t="shared" ca="1" si="41"/>
        <v>122</v>
      </c>
      <c r="N1289" t="str">
        <f ca="1">IF((H1289+I1289)&gt;SIMULATION!$F$16,"Over","Under")</f>
        <v>Under</v>
      </c>
    </row>
    <row r="1290" spans="8:14" x14ac:dyDescent="0.25">
      <c r="H1290">
        <f ca="1">ROUND(NORMINV(RAND(),SIMULATION!$G$16,SIMULATION!$C$16),0)</f>
        <v>82</v>
      </c>
      <c r="I1290">
        <f ca="1">ROUND(NORMINV(RAND(),SIMULATION!$G$20,SIMULATION!$C$20),0)</f>
        <v>87</v>
      </c>
      <c r="J1290" t="str">
        <f t="shared" ca="1" si="40"/>
        <v>Home</v>
      </c>
      <c r="K1290" t="str">
        <f ca="1">IF(H1290+SIMULATION!$E$16&gt;NEUTRAL!I1290,"W","L")</f>
        <v>L</v>
      </c>
      <c r="L1290" t="str">
        <f ca="1">IF(I1290+SIMULATION!$E$20&gt;NEUTRAL!H1290,"W","L")</f>
        <v>W</v>
      </c>
      <c r="M1290">
        <f t="shared" ca="1" si="41"/>
        <v>169</v>
      </c>
      <c r="N1290" t="str">
        <f ca="1">IF((H1290+I1290)&gt;SIMULATION!$F$16,"Over","Under")</f>
        <v>Over</v>
      </c>
    </row>
    <row r="1291" spans="8:14" x14ac:dyDescent="0.25">
      <c r="H1291">
        <f ca="1">ROUND(NORMINV(RAND(),SIMULATION!$G$16,SIMULATION!$C$16),0)</f>
        <v>68</v>
      </c>
      <c r="I1291">
        <f ca="1">ROUND(NORMINV(RAND(),SIMULATION!$G$20,SIMULATION!$C$20),0)</f>
        <v>79</v>
      </c>
      <c r="J1291" t="str">
        <f t="shared" ca="1" si="40"/>
        <v>Home</v>
      </c>
      <c r="K1291" t="str">
        <f ca="1">IF(H1291+SIMULATION!$E$16&gt;NEUTRAL!I1291,"W","L")</f>
        <v>L</v>
      </c>
      <c r="L1291" t="str">
        <f ca="1">IF(I1291+SIMULATION!$E$20&gt;NEUTRAL!H1291,"W","L")</f>
        <v>W</v>
      </c>
      <c r="M1291">
        <f t="shared" ca="1" si="41"/>
        <v>147</v>
      </c>
      <c r="N1291" t="str">
        <f ca="1">IF((H1291+I1291)&gt;SIMULATION!$F$16,"Over","Under")</f>
        <v>Under</v>
      </c>
    </row>
    <row r="1292" spans="8:14" x14ac:dyDescent="0.25">
      <c r="H1292">
        <f ca="1">ROUND(NORMINV(RAND(),SIMULATION!$G$16,SIMULATION!$C$16),0)</f>
        <v>82</v>
      </c>
      <c r="I1292">
        <f ca="1">ROUND(NORMINV(RAND(),SIMULATION!$G$20,SIMULATION!$C$20),0)</f>
        <v>69</v>
      </c>
      <c r="J1292" t="str">
        <f t="shared" ca="1" si="40"/>
        <v>Away</v>
      </c>
      <c r="K1292" t="str">
        <f ca="1">IF(H1292+SIMULATION!$E$16&gt;NEUTRAL!I1292,"W","L")</f>
        <v>W</v>
      </c>
      <c r="L1292" t="str">
        <f ca="1">IF(I1292+SIMULATION!$E$20&gt;NEUTRAL!H1292,"W","L")</f>
        <v>L</v>
      </c>
      <c r="M1292">
        <f t="shared" ca="1" si="41"/>
        <v>151</v>
      </c>
      <c r="N1292" t="str">
        <f ca="1">IF((H1292+I1292)&gt;SIMULATION!$F$16,"Over","Under")</f>
        <v>Under</v>
      </c>
    </row>
    <row r="1293" spans="8:14" x14ac:dyDescent="0.25">
      <c r="H1293">
        <f ca="1">ROUND(NORMINV(RAND(),SIMULATION!$G$16,SIMULATION!$C$16),0)</f>
        <v>57</v>
      </c>
      <c r="I1293">
        <f ca="1">ROUND(NORMINV(RAND(),SIMULATION!$G$20,SIMULATION!$C$20),0)</f>
        <v>84</v>
      </c>
      <c r="J1293" t="str">
        <f t="shared" ca="1" si="40"/>
        <v>Home</v>
      </c>
      <c r="K1293" t="str">
        <f ca="1">IF(H1293+SIMULATION!$E$16&gt;NEUTRAL!I1293,"W","L")</f>
        <v>L</v>
      </c>
      <c r="L1293" t="str">
        <f ca="1">IF(I1293+SIMULATION!$E$20&gt;NEUTRAL!H1293,"W","L")</f>
        <v>W</v>
      </c>
      <c r="M1293">
        <f t="shared" ca="1" si="41"/>
        <v>141</v>
      </c>
      <c r="N1293" t="str">
        <f ca="1">IF((H1293+I1293)&gt;SIMULATION!$F$16,"Over","Under")</f>
        <v>Under</v>
      </c>
    </row>
    <row r="1294" spans="8:14" x14ac:dyDescent="0.25">
      <c r="H1294">
        <f ca="1">ROUND(NORMINV(RAND(),SIMULATION!$G$16,SIMULATION!$C$16),0)</f>
        <v>80</v>
      </c>
      <c r="I1294">
        <f ca="1">ROUND(NORMINV(RAND(),SIMULATION!$G$20,SIMULATION!$C$20),0)</f>
        <v>80</v>
      </c>
      <c r="J1294" t="str">
        <f t="shared" ca="1" si="40"/>
        <v>OT</v>
      </c>
      <c r="K1294" t="str">
        <f ca="1">IF(H1294+SIMULATION!$E$16&gt;NEUTRAL!I1294,"W","L")</f>
        <v>W</v>
      </c>
      <c r="L1294" t="str">
        <f ca="1">IF(I1294+SIMULATION!$E$20&gt;NEUTRAL!H1294,"W","L")</f>
        <v>L</v>
      </c>
      <c r="M1294">
        <f t="shared" ca="1" si="41"/>
        <v>160</v>
      </c>
      <c r="N1294" t="str">
        <f ca="1">IF((H1294+I1294)&gt;SIMULATION!$F$16,"Over","Under")</f>
        <v>Over</v>
      </c>
    </row>
    <row r="1295" spans="8:14" x14ac:dyDescent="0.25">
      <c r="H1295">
        <f ca="1">ROUND(NORMINV(RAND(),SIMULATION!$G$16,SIMULATION!$C$16),0)</f>
        <v>72</v>
      </c>
      <c r="I1295">
        <f ca="1">ROUND(NORMINV(RAND(),SIMULATION!$G$20,SIMULATION!$C$20),0)</f>
        <v>72</v>
      </c>
      <c r="J1295" t="str">
        <f t="shared" ca="1" si="40"/>
        <v>OT</v>
      </c>
      <c r="K1295" t="str">
        <f ca="1">IF(H1295+SIMULATION!$E$16&gt;NEUTRAL!I1295,"W","L")</f>
        <v>W</v>
      </c>
      <c r="L1295" t="str">
        <f ca="1">IF(I1295+SIMULATION!$E$20&gt;NEUTRAL!H1295,"W","L")</f>
        <v>L</v>
      </c>
      <c r="M1295">
        <f t="shared" ca="1" si="41"/>
        <v>144</v>
      </c>
      <c r="N1295" t="str">
        <f ca="1">IF((H1295+I1295)&gt;SIMULATION!$F$16,"Over","Under")</f>
        <v>Under</v>
      </c>
    </row>
    <row r="1296" spans="8:14" x14ac:dyDescent="0.25">
      <c r="H1296">
        <f ca="1">ROUND(NORMINV(RAND(),SIMULATION!$G$16,SIMULATION!$C$16),0)</f>
        <v>58</v>
      </c>
      <c r="I1296">
        <f ca="1">ROUND(NORMINV(RAND(),SIMULATION!$G$20,SIMULATION!$C$20),0)</f>
        <v>86</v>
      </c>
      <c r="J1296" t="str">
        <f t="shared" ca="1" si="40"/>
        <v>Home</v>
      </c>
      <c r="K1296" t="str">
        <f ca="1">IF(H1296+SIMULATION!$E$16&gt;NEUTRAL!I1296,"W","L")</f>
        <v>L</v>
      </c>
      <c r="L1296" t="str">
        <f ca="1">IF(I1296+SIMULATION!$E$20&gt;NEUTRAL!H1296,"W","L")</f>
        <v>W</v>
      </c>
      <c r="M1296">
        <f t="shared" ca="1" si="41"/>
        <v>144</v>
      </c>
      <c r="N1296" t="str">
        <f ca="1">IF((H1296+I1296)&gt;SIMULATION!$F$16,"Over","Under")</f>
        <v>Under</v>
      </c>
    </row>
    <row r="1297" spans="8:14" x14ac:dyDescent="0.25">
      <c r="H1297">
        <f ca="1">ROUND(NORMINV(RAND(),SIMULATION!$G$16,SIMULATION!$C$16),0)</f>
        <v>72</v>
      </c>
      <c r="I1297">
        <f ca="1">ROUND(NORMINV(RAND(),SIMULATION!$G$20,SIMULATION!$C$20),0)</f>
        <v>73</v>
      </c>
      <c r="J1297" t="str">
        <f t="shared" ca="1" si="40"/>
        <v>Home</v>
      </c>
      <c r="K1297" t="str">
        <f ca="1">IF(H1297+SIMULATION!$E$16&gt;NEUTRAL!I1297,"W","L")</f>
        <v>W</v>
      </c>
      <c r="L1297" t="str">
        <f ca="1">IF(I1297+SIMULATION!$E$20&gt;NEUTRAL!H1297,"W","L")</f>
        <v>L</v>
      </c>
      <c r="M1297">
        <f t="shared" ca="1" si="41"/>
        <v>145</v>
      </c>
      <c r="N1297" t="str">
        <f ca="1">IF((H1297+I1297)&gt;SIMULATION!$F$16,"Over","Under")</f>
        <v>Under</v>
      </c>
    </row>
    <row r="1298" spans="8:14" x14ac:dyDescent="0.25">
      <c r="H1298">
        <f ca="1">ROUND(NORMINV(RAND(),SIMULATION!$G$16,SIMULATION!$C$16),0)</f>
        <v>77</v>
      </c>
      <c r="I1298">
        <f ca="1">ROUND(NORMINV(RAND(),SIMULATION!$G$20,SIMULATION!$C$20),0)</f>
        <v>77</v>
      </c>
      <c r="J1298" t="str">
        <f t="shared" ca="1" si="40"/>
        <v>OT</v>
      </c>
      <c r="K1298" t="str">
        <f ca="1">IF(H1298+SIMULATION!$E$16&gt;NEUTRAL!I1298,"W","L")</f>
        <v>W</v>
      </c>
      <c r="L1298" t="str">
        <f ca="1">IF(I1298+SIMULATION!$E$20&gt;NEUTRAL!H1298,"W","L")</f>
        <v>L</v>
      </c>
      <c r="M1298">
        <f t="shared" ca="1" si="41"/>
        <v>154</v>
      </c>
      <c r="N1298" t="str">
        <f ca="1">IF((H1298+I1298)&gt;SIMULATION!$F$16,"Over","Under")</f>
        <v>Over</v>
      </c>
    </row>
    <row r="1299" spans="8:14" x14ac:dyDescent="0.25">
      <c r="H1299">
        <f ca="1">ROUND(NORMINV(RAND(),SIMULATION!$G$16,SIMULATION!$C$16),0)</f>
        <v>88</v>
      </c>
      <c r="I1299">
        <f ca="1">ROUND(NORMINV(RAND(),SIMULATION!$G$20,SIMULATION!$C$20),0)</f>
        <v>79</v>
      </c>
      <c r="J1299" t="str">
        <f t="shared" ca="1" si="40"/>
        <v>Away</v>
      </c>
      <c r="K1299" t="str">
        <f ca="1">IF(H1299+SIMULATION!$E$16&gt;NEUTRAL!I1299,"W","L")</f>
        <v>W</v>
      </c>
      <c r="L1299" t="str">
        <f ca="1">IF(I1299+SIMULATION!$E$20&gt;NEUTRAL!H1299,"W","L")</f>
        <v>L</v>
      </c>
      <c r="M1299">
        <f t="shared" ca="1" si="41"/>
        <v>167</v>
      </c>
      <c r="N1299" t="str">
        <f ca="1">IF((H1299+I1299)&gt;SIMULATION!$F$16,"Over","Under")</f>
        <v>Over</v>
      </c>
    </row>
    <row r="1300" spans="8:14" x14ac:dyDescent="0.25">
      <c r="H1300">
        <f ca="1">ROUND(NORMINV(RAND(),SIMULATION!$G$16,SIMULATION!$C$16),0)</f>
        <v>83</v>
      </c>
      <c r="I1300">
        <f ca="1">ROUND(NORMINV(RAND(),SIMULATION!$G$20,SIMULATION!$C$20),0)</f>
        <v>76</v>
      </c>
      <c r="J1300" t="str">
        <f t="shared" ca="1" si="40"/>
        <v>Away</v>
      </c>
      <c r="K1300" t="str">
        <f ca="1">IF(H1300+SIMULATION!$E$16&gt;NEUTRAL!I1300,"W","L")</f>
        <v>W</v>
      </c>
      <c r="L1300" t="str">
        <f ca="1">IF(I1300+SIMULATION!$E$20&gt;NEUTRAL!H1300,"W","L")</f>
        <v>L</v>
      </c>
      <c r="M1300">
        <f t="shared" ca="1" si="41"/>
        <v>159</v>
      </c>
      <c r="N1300" t="str">
        <f ca="1">IF((H1300+I1300)&gt;SIMULATION!$F$16,"Over","Under")</f>
        <v>Over</v>
      </c>
    </row>
    <row r="1301" spans="8:14" x14ac:dyDescent="0.25">
      <c r="H1301">
        <f ca="1">ROUND(NORMINV(RAND(),SIMULATION!$G$16,SIMULATION!$C$16),0)</f>
        <v>69</v>
      </c>
      <c r="I1301">
        <f ca="1">ROUND(NORMINV(RAND(),SIMULATION!$G$20,SIMULATION!$C$20),0)</f>
        <v>66</v>
      </c>
      <c r="J1301" t="str">
        <f t="shared" ca="1" si="40"/>
        <v>Away</v>
      </c>
      <c r="K1301" t="str">
        <f ca="1">IF(H1301+SIMULATION!$E$16&gt;NEUTRAL!I1301,"W","L")</f>
        <v>W</v>
      </c>
      <c r="L1301" t="str">
        <f ca="1">IF(I1301+SIMULATION!$E$20&gt;NEUTRAL!H1301,"W","L")</f>
        <v>L</v>
      </c>
      <c r="M1301">
        <f t="shared" ca="1" si="41"/>
        <v>135</v>
      </c>
      <c r="N1301" t="str">
        <f ca="1">IF((H1301+I1301)&gt;SIMULATION!$F$16,"Over","Under")</f>
        <v>Under</v>
      </c>
    </row>
    <row r="1302" spans="8:14" x14ac:dyDescent="0.25">
      <c r="H1302">
        <f ca="1">ROUND(NORMINV(RAND(),SIMULATION!$G$16,SIMULATION!$C$16),0)</f>
        <v>75</v>
      </c>
      <c r="I1302">
        <f ca="1">ROUND(NORMINV(RAND(),SIMULATION!$G$20,SIMULATION!$C$20),0)</f>
        <v>81</v>
      </c>
      <c r="J1302" t="str">
        <f t="shared" ca="1" si="40"/>
        <v>Home</v>
      </c>
      <c r="K1302" t="str">
        <f ca="1">IF(H1302+SIMULATION!$E$16&gt;NEUTRAL!I1302,"W","L")</f>
        <v>L</v>
      </c>
      <c r="L1302" t="str">
        <f ca="1">IF(I1302+SIMULATION!$E$20&gt;NEUTRAL!H1302,"W","L")</f>
        <v>W</v>
      </c>
      <c r="M1302">
        <f t="shared" ca="1" si="41"/>
        <v>156</v>
      </c>
      <c r="N1302" t="str">
        <f ca="1">IF((H1302+I1302)&gt;SIMULATION!$F$16,"Over","Under")</f>
        <v>Over</v>
      </c>
    </row>
    <row r="1303" spans="8:14" x14ac:dyDescent="0.25">
      <c r="H1303">
        <f ca="1">ROUND(NORMINV(RAND(),SIMULATION!$G$16,SIMULATION!$C$16),0)</f>
        <v>74</v>
      </c>
      <c r="I1303">
        <f ca="1">ROUND(NORMINV(RAND(),SIMULATION!$G$20,SIMULATION!$C$20),0)</f>
        <v>78</v>
      </c>
      <c r="J1303" t="str">
        <f t="shared" ca="1" si="40"/>
        <v>Home</v>
      </c>
      <c r="K1303" t="str">
        <f ca="1">IF(H1303+SIMULATION!$E$16&gt;NEUTRAL!I1303,"W","L")</f>
        <v>W</v>
      </c>
      <c r="L1303" t="str">
        <f ca="1">IF(I1303+SIMULATION!$E$20&gt;NEUTRAL!H1303,"W","L")</f>
        <v>L</v>
      </c>
      <c r="M1303">
        <f t="shared" ca="1" si="41"/>
        <v>152</v>
      </c>
      <c r="N1303" t="str">
        <f ca="1">IF((H1303+I1303)&gt;SIMULATION!$F$16,"Over","Under")</f>
        <v>Over</v>
      </c>
    </row>
    <row r="1304" spans="8:14" x14ac:dyDescent="0.25">
      <c r="H1304">
        <f ca="1">ROUND(NORMINV(RAND(),SIMULATION!$G$16,SIMULATION!$C$16),0)</f>
        <v>52</v>
      </c>
      <c r="I1304">
        <f ca="1">ROUND(NORMINV(RAND(),SIMULATION!$G$20,SIMULATION!$C$20),0)</f>
        <v>79</v>
      </c>
      <c r="J1304" t="str">
        <f t="shared" ca="1" si="40"/>
        <v>Home</v>
      </c>
      <c r="K1304" t="str">
        <f ca="1">IF(H1304+SIMULATION!$E$16&gt;NEUTRAL!I1304,"W","L")</f>
        <v>L</v>
      </c>
      <c r="L1304" t="str">
        <f ca="1">IF(I1304+SIMULATION!$E$20&gt;NEUTRAL!H1304,"W","L")</f>
        <v>W</v>
      </c>
      <c r="M1304">
        <f t="shared" ca="1" si="41"/>
        <v>131</v>
      </c>
      <c r="N1304" t="str">
        <f ca="1">IF((H1304+I1304)&gt;SIMULATION!$F$16,"Over","Under")</f>
        <v>Under</v>
      </c>
    </row>
    <row r="1305" spans="8:14" x14ac:dyDescent="0.25">
      <c r="H1305">
        <f ca="1">ROUND(NORMINV(RAND(),SIMULATION!$G$16,SIMULATION!$C$16),0)</f>
        <v>46</v>
      </c>
      <c r="I1305">
        <f ca="1">ROUND(NORMINV(RAND(),SIMULATION!$G$20,SIMULATION!$C$20),0)</f>
        <v>80</v>
      </c>
      <c r="J1305" t="str">
        <f t="shared" ca="1" si="40"/>
        <v>Home</v>
      </c>
      <c r="K1305" t="str">
        <f ca="1">IF(H1305+SIMULATION!$E$16&gt;NEUTRAL!I1305,"W","L")</f>
        <v>L</v>
      </c>
      <c r="L1305" t="str">
        <f ca="1">IF(I1305+SIMULATION!$E$20&gt;NEUTRAL!H1305,"W","L")</f>
        <v>W</v>
      </c>
      <c r="M1305">
        <f t="shared" ca="1" si="41"/>
        <v>126</v>
      </c>
      <c r="N1305" t="str">
        <f ca="1">IF((H1305+I1305)&gt;SIMULATION!$F$16,"Over","Under")</f>
        <v>Under</v>
      </c>
    </row>
    <row r="1306" spans="8:14" x14ac:dyDescent="0.25">
      <c r="H1306">
        <f ca="1">ROUND(NORMINV(RAND(),SIMULATION!$G$16,SIMULATION!$C$16),0)</f>
        <v>81</v>
      </c>
      <c r="I1306">
        <f ca="1">ROUND(NORMINV(RAND(),SIMULATION!$G$20,SIMULATION!$C$20),0)</f>
        <v>76</v>
      </c>
      <c r="J1306" t="str">
        <f t="shared" ca="1" si="40"/>
        <v>Away</v>
      </c>
      <c r="K1306" t="str">
        <f ca="1">IF(H1306+SIMULATION!$E$16&gt;NEUTRAL!I1306,"W","L")</f>
        <v>W</v>
      </c>
      <c r="L1306" t="str">
        <f ca="1">IF(I1306+SIMULATION!$E$20&gt;NEUTRAL!H1306,"W","L")</f>
        <v>L</v>
      </c>
      <c r="M1306">
        <f t="shared" ca="1" si="41"/>
        <v>157</v>
      </c>
      <c r="N1306" t="str">
        <f ca="1">IF((H1306+I1306)&gt;SIMULATION!$F$16,"Over","Under")</f>
        <v>Over</v>
      </c>
    </row>
    <row r="1307" spans="8:14" x14ac:dyDescent="0.25">
      <c r="H1307">
        <f ca="1">ROUND(NORMINV(RAND(),SIMULATION!$G$16,SIMULATION!$C$16),0)</f>
        <v>64</v>
      </c>
      <c r="I1307">
        <f ca="1">ROUND(NORMINV(RAND(),SIMULATION!$G$20,SIMULATION!$C$20),0)</f>
        <v>68</v>
      </c>
      <c r="J1307" t="str">
        <f t="shared" ref="J1307:J1370" ca="1" si="42">IF(H1307=I1307,"OT",IF(H1307&gt;I1307,"Away","Home"))</f>
        <v>Home</v>
      </c>
      <c r="K1307" t="str">
        <f ca="1">IF(H1307+SIMULATION!$E$16&gt;NEUTRAL!I1307,"W","L")</f>
        <v>W</v>
      </c>
      <c r="L1307" t="str">
        <f ca="1">IF(I1307+SIMULATION!$E$20&gt;NEUTRAL!H1307,"W","L")</f>
        <v>L</v>
      </c>
      <c r="M1307">
        <f t="shared" ref="M1307:M1370" ca="1" si="43">H1307+I1307</f>
        <v>132</v>
      </c>
      <c r="N1307" t="str">
        <f ca="1">IF((H1307+I1307)&gt;SIMULATION!$F$16,"Over","Under")</f>
        <v>Under</v>
      </c>
    </row>
    <row r="1308" spans="8:14" x14ac:dyDescent="0.25">
      <c r="H1308">
        <f ca="1">ROUND(NORMINV(RAND(),SIMULATION!$G$16,SIMULATION!$C$16),0)</f>
        <v>76</v>
      </c>
      <c r="I1308">
        <f ca="1">ROUND(NORMINV(RAND(),SIMULATION!$G$20,SIMULATION!$C$20),0)</f>
        <v>62</v>
      </c>
      <c r="J1308" t="str">
        <f t="shared" ca="1" si="42"/>
        <v>Away</v>
      </c>
      <c r="K1308" t="str">
        <f ca="1">IF(H1308+SIMULATION!$E$16&gt;NEUTRAL!I1308,"W","L")</f>
        <v>W</v>
      </c>
      <c r="L1308" t="str">
        <f ca="1">IF(I1308+SIMULATION!$E$20&gt;NEUTRAL!H1308,"W","L")</f>
        <v>L</v>
      </c>
      <c r="M1308">
        <f t="shared" ca="1" si="43"/>
        <v>138</v>
      </c>
      <c r="N1308" t="str">
        <f ca="1">IF((H1308+I1308)&gt;SIMULATION!$F$16,"Over","Under")</f>
        <v>Under</v>
      </c>
    </row>
    <row r="1309" spans="8:14" x14ac:dyDescent="0.25">
      <c r="H1309">
        <f ca="1">ROUND(NORMINV(RAND(),SIMULATION!$G$16,SIMULATION!$C$16),0)</f>
        <v>65</v>
      </c>
      <c r="I1309">
        <f ca="1">ROUND(NORMINV(RAND(),SIMULATION!$G$20,SIMULATION!$C$20),0)</f>
        <v>94</v>
      </c>
      <c r="J1309" t="str">
        <f t="shared" ca="1" si="42"/>
        <v>Home</v>
      </c>
      <c r="K1309" t="str">
        <f ca="1">IF(H1309+SIMULATION!$E$16&gt;NEUTRAL!I1309,"W","L")</f>
        <v>L</v>
      </c>
      <c r="L1309" t="str">
        <f ca="1">IF(I1309+SIMULATION!$E$20&gt;NEUTRAL!H1309,"W","L")</f>
        <v>W</v>
      </c>
      <c r="M1309">
        <f t="shared" ca="1" si="43"/>
        <v>159</v>
      </c>
      <c r="N1309" t="str">
        <f ca="1">IF((H1309+I1309)&gt;SIMULATION!$F$16,"Over","Under")</f>
        <v>Over</v>
      </c>
    </row>
    <row r="1310" spans="8:14" x14ac:dyDescent="0.25">
      <c r="H1310">
        <f ca="1">ROUND(NORMINV(RAND(),SIMULATION!$G$16,SIMULATION!$C$16),0)</f>
        <v>66</v>
      </c>
      <c r="I1310">
        <f ca="1">ROUND(NORMINV(RAND(),SIMULATION!$G$20,SIMULATION!$C$20),0)</f>
        <v>66</v>
      </c>
      <c r="J1310" t="str">
        <f t="shared" ca="1" si="42"/>
        <v>OT</v>
      </c>
      <c r="K1310" t="str">
        <f ca="1">IF(H1310+SIMULATION!$E$16&gt;NEUTRAL!I1310,"W","L")</f>
        <v>W</v>
      </c>
      <c r="L1310" t="str">
        <f ca="1">IF(I1310+SIMULATION!$E$20&gt;NEUTRAL!H1310,"W","L")</f>
        <v>L</v>
      </c>
      <c r="M1310">
        <f t="shared" ca="1" si="43"/>
        <v>132</v>
      </c>
      <c r="N1310" t="str">
        <f ca="1">IF((H1310+I1310)&gt;SIMULATION!$F$16,"Over","Under")</f>
        <v>Under</v>
      </c>
    </row>
    <row r="1311" spans="8:14" x14ac:dyDescent="0.25">
      <c r="H1311">
        <f ca="1">ROUND(NORMINV(RAND(),SIMULATION!$G$16,SIMULATION!$C$16),0)</f>
        <v>72</v>
      </c>
      <c r="I1311">
        <f ca="1">ROUND(NORMINV(RAND(),SIMULATION!$G$20,SIMULATION!$C$20),0)</f>
        <v>80</v>
      </c>
      <c r="J1311" t="str">
        <f t="shared" ca="1" si="42"/>
        <v>Home</v>
      </c>
      <c r="K1311" t="str">
        <f ca="1">IF(H1311+SIMULATION!$E$16&gt;NEUTRAL!I1311,"W","L")</f>
        <v>L</v>
      </c>
      <c r="L1311" t="str">
        <f ca="1">IF(I1311+SIMULATION!$E$20&gt;NEUTRAL!H1311,"W","L")</f>
        <v>W</v>
      </c>
      <c r="M1311">
        <f t="shared" ca="1" si="43"/>
        <v>152</v>
      </c>
      <c r="N1311" t="str">
        <f ca="1">IF((H1311+I1311)&gt;SIMULATION!$F$16,"Over","Under")</f>
        <v>Over</v>
      </c>
    </row>
    <row r="1312" spans="8:14" x14ac:dyDescent="0.25">
      <c r="H1312">
        <f ca="1">ROUND(NORMINV(RAND(),SIMULATION!$G$16,SIMULATION!$C$16),0)</f>
        <v>86</v>
      </c>
      <c r="I1312">
        <f ca="1">ROUND(NORMINV(RAND(),SIMULATION!$G$20,SIMULATION!$C$20),0)</f>
        <v>75</v>
      </c>
      <c r="J1312" t="str">
        <f t="shared" ca="1" si="42"/>
        <v>Away</v>
      </c>
      <c r="K1312" t="str">
        <f ca="1">IF(H1312+SIMULATION!$E$16&gt;NEUTRAL!I1312,"W","L")</f>
        <v>W</v>
      </c>
      <c r="L1312" t="str">
        <f ca="1">IF(I1312+SIMULATION!$E$20&gt;NEUTRAL!H1312,"W","L")</f>
        <v>L</v>
      </c>
      <c r="M1312">
        <f t="shared" ca="1" si="43"/>
        <v>161</v>
      </c>
      <c r="N1312" t="str">
        <f ca="1">IF((H1312+I1312)&gt;SIMULATION!$F$16,"Over","Under")</f>
        <v>Over</v>
      </c>
    </row>
    <row r="1313" spans="8:14" x14ac:dyDescent="0.25">
      <c r="H1313">
        <f ca="1">ROUND(NORMINV(RAND(),SIMULATION!$G$16,SIMULATION!$C$16),0)</f>
        <v>64</v>
      </c>
      <c r="I1313">
        <f ca="1">ROUND(NORMINV(RAND(),SIMULATION!$G$20,SIMULATION!$C$20),0)</f>
        <v>82</v>
      </c>
      <c r="J1313" t="str">
        <f t="shared" ca="1" si="42"/>
        <v>Home</v>
      </c>
      <c r="K1313" t="str">
        <f ca="1">IF(H1313+SIMULATION!$E$16&gt;NEUTRAL!I1313,"W","L")</f>
        <v>L</v>
      </c>
      <c r="L1313" t="str">
        <f ca="1">IF(I1313+SIMULATION!$E$20&gt;NEUTRAL!H1313,"W","L")</f>
        <v>W</v>
      </c>
      <c r="M1313">
        <f t="shared" ca="1" si="43"/>
        <v>146</v>
      </c>
      <c r="N1313" t="str">
        <f ca="1">IF((H1313+I1313)&gt;SIMULATION!$F$16,"Over","Under")</f>
        <v>Under</v>
      </c>
    </row>
    <row r="1314" spans="8:14" x14ac:dyDescent="0.25">
      <c r="H1314">
        <f ca="1">ROUND(NORMINV(RAND(),SIMULATION!$G$16,SIMULATION!$C$16),0)</f>
        <v>73</v>
      </c>
      <c r="I1314">
        <f ca="1">ROUND(NORMINV(RAND(),SIMULATION!$G$20,SIMULATION!$C$20),0)</f>
        <v>87</v>
      </c>
      <c r="J1314" t="str">
        <f t="shared" ca="1" si="42"/>
        <v>Home</v>
      </c>
      <c r="K1314" t="str">
        <f ca="1">IF(H1314+SIMULATION!$E$16&gt;NEUTRAL!I1314,"W","L")</f>
        <v>L</v>
      </c>
      <c r="L1314" t="str">
        <f ca="1">IF(I1314+SIMULATION!$E$20&gt;NEUTRAL!H1314,"W","L")</f>
        <v>W</v>
      </c>
      <c r="M1314">
        <f t="shared" ca="1" si="43"/>
        <v>160</v>
      </c>
      <c r="N1314" t="str">
        <f ca="1">IF((H1314+I1314)&gt;SIMULATION!$F$16,"Over","Under")</f>
        <v>Over</v>
      </c>
    </row>
    <row r="1315" spans="8:14" x14ac:dyDescent="0.25">
      <c r="H1315">
        <f ca="1">ROUND(NORMINV(RAND(),SIMULATION!$G$16,SIMULATION!$C$16),0)</f>
        <v>66</v>
      </c>
      <c r="I1315">
        <f ca="1">ROUND(NORMINV(RAND(),SIMULATION!$G$20,SIMULATION!$C$20),0)</f>
        <v>81</v>
      </c>
      <c r="J1315" t="str">
        <f t="shared" ca="1" si="42"/>
        <v>Home</v>
      </c>
      <c r="K1315" t="str">
        <f ca="1">IF(H1315+SIMULATION!$E$16&gt;NEUTRAL!I1315,"W","L")</f>
        <v>L</v>
      </c>
      <c r="L1315" t="str">
        <f ca="1">IF(I1315+SIMULATION!$E$20&gt;NEUTRAL!H1315,"W","L")</f>
        <v>W</v>
      </c>
      <c r="M1315">
        <f t="shared" ca="1" si="43"/>
        <v>147</v>
      </c>
      <c r="N1315" t="str">
        <f ca="1">IF((H1315+I1315)&gt;SIMULATION!$F$16,"Over","Under")</f>
        <v>Under</v>
      </c>
    </row>
    <row r="1316" spans="8:14" x14ac:dyDescent="0.25">
      <c r="H1316">
        <f ca="1">ROUND(NORMINV(RAND(),SIMULATION!$G$16,SIMULATION!$C$16),0)</f>
        <v>79</v>
      </c>
      <c r="I1316">
        <f ca="1">ROUND(NORMINV(RAND(),SIMULATION!$G$20,SIMULATION!$C$20),0)</f>
        <v>90</v>
      </c>
      <c r="J1316" t="str">
        <f t="shared" ca="1" si="42"/>
        <v>Home</v>
      </c>
      <c r="K1316" t="str">
        <f ca="1">IF(H1316+SIMULATION!$E$16&gt;NEUTRAL!I1316,"W","L")</f>
        <v>L</v>
      </c>
      <c r="L1316" t="str">
        <f ca="1">IF(I1316+SIMULATION!$E$20&gt;NEUTRAL!H1316,"W","L")</f>
        <v>W</v>
      </c>
      <c r="M1316">
        <f t="shared" ca="1" si="43"/>
        <v>169</v>
      </c>
      <c r="N1316" t="str">
        <f ca="1">IF((H1316+I1316)&gt;SIMULATION!$F$16,"Over","Under")</f>
        <v>Over</v>
      </c>
    </row>
    <row r="1317" spans="8:14" x14ac:dyDescent="0.25">
      <c r="H1317">
        <f ca="1">ROUND(NORMINV(RAND(),SIMULATION!$G$16,SIMULATION!$C$16),0)</f>
        <v>96</v>
      </c>
      <c r="I1317">
        <f ca="1">ROUND(NORMINV(RAND(),SIMULATION!$G$20,SIMULATION!$C$20),0)</f>
        <v>88</v>
      </c>
      <c r="J1317" t="str">
        <f t="shared" ca="1" si="42"/>
        <v>Away</v>
      </c>
      <c r="K1317" t="str">
        <f ca="1">IF(H1317+SIMULATION!$E$16&gt;NEUTRAL!I1317,"W","L")</f>
        <v>W</v>
      </c>
      <c r="L1317" t="str">
        <f ca="1">IF(I1317+SIMULATION!$E$20&gt;NEUTRAL!H1317,"W","L")</f>
        <v>L</v>
      </c>
      <c r="M1317">
        <f t="shared" ca="1" si="43"/>
        <v>184</v>
      </c>
      <c r="N1317" t="str">
        <f ca="1">IF((H1317+I1317)&gt;SIMULATION!$F$16,"Over","Under")</f>
        <v>Over</v>
      </c>
    </row>
    <row r="1318" spans="8:14" x14ac:dyDescent="0.25">
      <c r="H1318">
        <f ca="1">ROUND(NORMINV(RAND(),SIMULATION!$G$16,SIMULATION!$C$16),0)</f>
        <v>56</v>
      </c>
      <c r="I1318">
        <f ca="1">ROUND(NORMINV(RAND(),SIMULATION!$G$20,SIMULATION!$C$20),0)</f>
        <v>81</v>
      </c>
      <c r="J1318" t="str">
        <f t="shared" ca="1" si="42"/>
        <v>Home</v>
      </c>
      <c r="K1318" t="str">
        <f ca="1">IF(H1318+SIMULATION!$E$16&gt;NEUTRAL!I1318,"W","L")</f>
        <v>L</v>
      </c>
      <c r="L1318" t="str">
        <f ca="1">IF(I1318+SIMULATION!$E$20&gt;NEUTRAL!H1318,"W","L")</f>
        <v>W</v>
      </c>
      <c r="M1318">
        <f t="shared" ca="1" si="43"/>
        <v>137</v>
      </c>
      <c r="N1318" t="str">
        <f ca="1">IF((H1318+I1318)&gt;SIMULATION!$F$16,"Over","Under")</f>
        <v>Under</v>
      </c>
    </row>
    <row r="1319" spans="8:14" x14ac:dyDescent="0.25">
      <c r="H1319">
        <f ca="1">ROUND(NORMINV(RAND(),SIMULATION!$G$16,SIMULATION!$C$16),0)</f>
        <v>58</v>
      </c>
      <c r="I1319">
        <f ca="1">ROUND(NORMINV(RAND(),SIMULATION!$G$20,SIMULATION!$C$20),0)</f>
        <v>74</v>
      </c>
      <c r="J1319" t="str">
        <f t="shared" ca="1" si="42"/>
        <v>Home</v>
      </c>
      <c r="K1319" t="str">
        <f ca="1">IF(H1319+SIMULATION!$E$16&gt;NEUTRAL!I1319,"W","L")</f>
        <v>L</v>
      </c>
      <c r="L1319" t="str">
        <f ca="1">IF(I1319+SIMULATION!$E$20&gt;NEUTRAL!H1319,"W","L")</f>
        <v>W</v>
      </c>
      <c r="M1319">
        <f t="shared" ca="1" si="43"/>
        <v>132</v>
      </c>
      <c r="N1319" t="str">
        <f ca="1">IF((H1319+I1319)&gt;SIMULATION!$F$16,"Over","Under")</f>
        <v>Under</v>
      </c>
    </row>
    <row r="1320" spans="8:14" x14ac:dyDescent="0.25">
      <c r="H1320">
        <f ca="1">ROUND(NORMINV(RAND(),SIMULATION!$G$16,SIMULATION!$C$16),0)</f>
        <v>78</v>
      </c>
      <c r="I1320">
        <f ca="1">ROUND(NORMINV(RAND(),SIMULATION!$G$20,SIMULATION!$C$20),0)</f>
        <v>84</v>
      </c>
      <c r="J1320" t="str">
        <f t="shared" ca="1" si="42"/>
        <v>Home</v>
      </c>
      <c r="K1320" t="str">
        <f ca="1">IF(H1320+SIMULATION!$E$16&gt;NEUTRAL!I1320,"W","L")</f>
        <v>L</v>
      </c>
      <c r="L1320" t="str">
        <f ca="1">IF(I1320+SIMULATION!$E$20&gt;NEUTRAL!H1320,"W","L")</f>
        <v>W</v>
      </c>
      <c r="M1320">
        <f t="shared" ca="1" si="43"/>
        <v>162</v>
      </c>
      <c r="N1320" t="str">
        <f ca="1">IF((H1320+I1320)&gt;SIMULATION!$F$16,"Over","Under")</f>
        <v>Over</v>
      </c>
    </row>
    <row r="1321" spans="8:14" x14ac:dyDescent="0.25">
      <c r="H1321">
        <f ca="1">ROUND(NORMINV(RAND(),SIMULATION!$G$16,SIMULATION!$C$16),0)</f>
        <v>76</v>
      </c>
      <c r="I1321">
        <f ca="1">ROUND(NORMINV(RAND(),SIMULATION!$G$20,SIMULATION!$C$20),0)</f>
        <v>74</v>
      </c>
      <c r="J1321" t="str">
        <f t="shared" ca="1" si="42"/>
        <v>Away</v>
      </c>
      <c r="K1321" t="str">
        <f ca="1">IF(H1321+SIMULATION!$E$16&gt;NEUTRAL!I1321,"W","L")</f>
        <v>W</v>
      </c>
      <c r="L1321" t="str">
        <f ca="1">IF(I1321+SIMULATION!$E$20&gt;NEUTRAL!H1321,"W","L")</f>
        <v>L</v>
      </c>
      <c r="M1321">
        <f t="shared" ca="1" si="43"/>
        <v>150</v>
      </c>
      <c r="N1321" t="str">
        <f ca="1">IF((H1321+I1321)&gt;SIMULATION!$F$16,"Over","Under")</f>
        <v>Under</v>
      </c>
    </row>
    <row r="1322" spans="8:14" x14ac:dyDescent="0.25">
      <c r="H1322">
        <f ca="1">ROUND(NORMINV(RAND(),SIMULATION!$G$16,SIMULATION!$C$16),0)</f>
        <v>73</v>
      </c>
      <c r="I1322">
        <f ca="1">ROUND(NORMINV(RAND(),SIMULATION!$G$20,SIMULATION!$C$20),0)</f>
        <v>91</v>
      </c>
      <c r="J1322" t="str">
        <f t="shared" ca="1" si="42"/>
        <v>Home</v>
      </c>
      <c r="K1322" t="str">
        <f ca="1">IF(H1322+SIMULATION!$E$16&gt;NEUTRAL!I1322,"W","L")</f>
        <v>L</v>
      </c>
      <c r="L1322" t="str">
        <f ca="1">IF(I1322+SIMULATION!$E$20&gt;NEUTRAL!H1322,"W","L")</f>
        <v>W</v>
      </c>
      <c r="M1322">
        <f t="shared" ca="1" si="43"/>
        <v>164</v>
      </c>
      <c r="N1322" t="str">
        <f ca="1">IF((H1322+I1322)&gt;SIMULATION!$F$16,"Over","Under")</f>
        <v>Over</v>
      </c>
    </row>
    <row r="1323" spans="8:14" x14ac:dyDescent="0.25">
      <c r="H1323">
        <f ca="1">ROUND(NORMINV(RAND(),SIMULATION!$G$16,SIMULATION!$C$16),0)</f>
        <v>60</v>
      </c>
      <c r="I1323">
        <f ca="1">ROUND(NORMINV(RAND(),SIMULATION!$G$20,SIMULATION!$C$20),0)</f>
        <v>78</v>
      </c>
      <c r="J1323" t="str">
        <f t="shared" ca="1" si="42"/>
        <v>Home</v>
      </c>
      <c r="K1323" t="str">
        <f ca="1">IF(H1323+SIMULATION!$E$16&gt;NEUTRAL!I1323,"W","L")</f>
        <v>L</v>
      </c>
      <c r="L1323" t="str">
        <f ca="1">IF(I1323+SIMULATION!$E$20&gt;NEUTRAL!H1323,"W","L")</f>
        <v>W</v>
      </c>
      <c r="M1323">
        <f t="shared" ca="1" si="43"/>
        <v>138</v>
      </c>
      <c r="N1323" t="str">
        <f ca="1">IF((H1323+I1323)&gt;SIMULATION!$F$16,"Over","Under")</f>
        <v>Under</v>
      </c>
    </row>
    <row r="1324" spans="8:14" x14ac:dyDescent="0.25">
      <c r="H1324">
        <f ca="1">ROUND(NORMINV(RAND(),SIMULATION!$G$16,SIMULATION!$C$16),0)</f>
        <v>78</v>
      </c>
      <c r="I1324">
        <f ca="1">ROUND(NORMINV(RAND(),SIMULATION!$G$20,SIMULATION!$C$20),0)</f>
        <v>72</v>
      </c>
      <c r="J1324" t="str">
        <f t="shared" ca="1" si="42"/>
        <v>Away</v>
      </c>
      <c r="K1324" t="str">
        <f ca="1">IF(H1324+SIMULATION!$E$16&gt;NEUTRAL!I1324,"W","L")</f>
        <v>W</v>
      </c>
      <c r="L1324" t="str">
        <f ca="1">IF(I1324+SIMULATION!$E$20&gt;NEUTRAL!H1324,"W","L")</f>
        <v>L</v>
      </c>
      <c r="M1324">
        <f t="shared" ca="1" si="43"/>
        <v>150</v>
      </c>
      <c r="N1324" t="str">
        <f ca="1">IF((H1324+I1324)&gt;SIMULATION!$F$16,"Over","Under")</f>
        <v>Under</v>
      </c>
    </row>
    <row r="1325" spans="8:14" x14ac:dyDescent="0.25">
      <c r="H1325">
        <f ca="1">ROUND(NORMINV(RAND(),SIMULATION!$G$16,SIMULATION!$C$16),0)</f>
        <v>64</v>
      </c>
      <c r="I1325">
        <f ca="1">ROUND(NORMINV(RAND(),SIMULATION!$G$20,SIMULATION!$C$20),0)</f>
        <v>60</v>
      </c>
      <c r="J1325" t="str">
        <f t="shared" ca="1" si="42"/>
        <v>Away</v>
      </c>
      <c r="K1325" t="str">
        <f ca="1">IF(H1325+SIMULATION!$E$16&gt;NEUTRAL!I1325,"W","L")</f>
        <v>W</v>
      </c>
      <c r="L1325" t="str">
        <f ca="1">IF(I1325+SIMULATION!$E$20&gt;NEUTRAL!H1325,"W","L")</f>
        <v>L</v>
      </c>
      <c r="M1325">
        <f t="shared" ca="1" si="43"/>
        <v>124</v>
      </c>
      <c r="N1325" t="str">
        <f ca="1">IF((H1325+I1325)&gt;SIMULATION!$F$16,"Over","Under")</f>
        <v>Under</v>
      </c>
    </row>
    <row r="1326" spans="8:14" x14ac:dyDescent="0.25">
      <c r="H1326">
        <f ca="1">ROUND(NORMINV(RAND(),SIMULATION!$G$16,SIMULATION!$C$16),0)</f>
        <v>81</v>
      </c>
      <c r="I1326">
        <f ca="1">ROUND(NORMINV(RAND(),SIMULATION!$G$20,SIMULATION!$C$20),0)</f>
        <v>84</v>
      </c>
      <c r="J1326" t="str">
        <f t="shared" ca="1" si="42"/>
        <v>Home</v>
      </c>
      <c r="K1326" t="str">
        <f ca="1">IF(H1326+SIMULATION!$E$16&gt;NEUTRAL!I1326,"W","L")</f>
        <v>W</v>
      </c>
      <c r="L1326" t="str">
        <f ca="1">IF(I1326+SIMULATION!$E$20&gt;NEUTRAL!H1326,"W","L")</f>
        <v>L</v>
      </c>
      <c r="M1326">
        <f t="shared" ca="1" si="43"/>
        <v>165</v>
      </c>
      <c r="N1326" t="str">
        <f ca="1">IF((H1326+I1326)&gt;SIMULATION!$F$16,"Over","Under")</f>
        <v>Over</v>
      </c>
    </row>
    <row r="1327" spans="8:14" x14ac:dyDescent="0.25">
      <c r="H1327">
        <f ca="1">ROUND(NORMINV(RAND(),SIMULATION!$G$16,SIMULATION!$C$16),0)</f>
        <v>76</v>
      </c>
      <c r="I1327">
        <f ca="1">ROUND(NORMINV(RAND(),SIMULATION!$G$20,SIMULATION!$C$20),0)</f>
        <v>76</v>
      </c>
      <c r="J1327" t="str">
        <f t="shared" ca="1" si="42"/>
        <v>OT</v>
      </c>
      <c r="K1327" t="str">
        <f ca="1">IF(H1327+SIMULATION!$E$16&gt;NEUTRAL!I1327,"W","L")</f>
        <v>W</v>
      </c>
      <c r="L1327" t="str">
        <f ca="1">IF(I1327+SIMULATION!$E$20&gt;NEUTRAL!H1327,"W","L")</f>
        <v>L</v>
      </c>
      <c r="M1327">
        <f t="shared" ca="1" si="43"/>
        <v>152</v>
      </c>
      <c r="N1327" t="str">
        <f ca="1">IF((H1327+I1327)&gt;SIMULATION!$F$16,"Over","Under")</f>
        <v>Over</v>
      </c>
    </row>
    <row r="1328" spans="8:14" x14ac:dyDescent="0.25">
      <c r="H1328">
        <f ca="1">ROUND(NORMINV(RAND(),SIMULATION!$G$16,SIMULATION!$C$16),0)</f>
        <v>85</v>
      </c>
      <c r="I1328">
        <f ca="1">ROUND(NORMINV(RAND(),SIMULATION!$G$20,SIMULATION!$C$20),0)</f>
        <v>69</v>
      </c>
      <c r="J1328" t="str">
        <f t="shared" ca="1" si="42"/>
        <v>Away</v>
      </c>
      <c r="K1328" t="str">
        <f ca="1">IF(H1328+SIMULATION!$E$16&gt;NEUTRAL!I1328,"W","L")</f>
        <v>W</v>
      </c>
      <c r="L1328" t="str">
        <f ca="1">IF(I1328+SIMULATION!$E$20&gt;NEUTRAL!H1328,"W","L")</f>
        <v>L</v>
      </c>
      <c r="M1328">
        <f t="shared" ca="1" si="43"/>
        <v>154</v>
      </c>
      <c r="N1328" t="str">
        <f ca="1">IF((H1328+I1328)&gt;SIMULATION!$F$16,"Over","Under")</f>
        <v>Over</v>
      </c>
    </row>
    <row r="1329" spans="8:14" x14ac:dyDescent="0.25">
      <c r="H1329">
        <f ca="1">ROUND(NORMINV(RAND(),SIMULATION!$G$16,SIMULATION!$C$16),0)</f>
        <v>69</v>
      </c>
      <c r="I1329">
        <f ca="1">ROUND(NORMINV(RAND(),SIMULATION!$G$20,SIMULATION!$C$20),0)</f>
        <v>79</v>
      </c>
      <c r="J1329" t="str">
        <f t="shared" ca="1" si="42"/>
        <v>Home</v>
      </c>
      <c r="K1329" t="str">
        <f ca="1">IF(H1329+SIMULATION!$E$16&gt;NEUTRAL!I1329,"W","L")</f>
        <v>L</v>
      </c>
      <c r="L1329" t="str">
        <f ca="1">IF(I1329+SIMULATION!$E$20&gt;NEUTRAL!H1329,"W","L")</f>
        <v>W</v>
      </c>
      <c r="M1329">
        <f t="shared" ca="1" si="43"/>
        <v>148</v>
      </c>
      <c r="N1329" t="str">
        <f ca="1">IF((H1329+I1329)&gt;SIMULATION!$F$16,"Over","Under")</f>
        <v>Under</v>
      </c>
    </row>
    <row r="1330" spans="8:14" x14ac:dyDescent="0.25">
      <c r="H1330">
        <f ca="1">ROUND(NORMINV(RAND(),SIMULATION!$G$16,SIMULATION!$C$16),0)</f>
        <v>52</v>
      </c>
      <c r="I1330">
        <f ca="1">ROUND(NORMINV(RAND(),SIMULATION!$G$20,SIMULATION!$C$20),0)</f>
        <v>64</v>
      </c>
      <c r="J1330" t="str">
        <f t="shared" ca="1" si="42"/>
        <v>Home</v>
      </c>
      <c r="K1330" t="str">
        <f ca="1">IF(H1330+SIMULATION!$E$16&gt;NEUTRAL!I1330,"W","L")</f>
        <v>L</v>
      </c>
      <c r="L1330" t="str">
        <f ca="1">IF(I1330+SIMULATION!$E$20&gt;NEUTRAL!H1330,"W","L")</f>
        <v>W</v>
      </c>
      <c r="M1330">
        <f t="shared" ca="1" si="43"/>
        <v>116</v>
      </c>
      <c r="N1330" t="str">
        <f ca="1">IF((H1330+I1330)&gt;SIMULATION!$F$16,"Over","Under")</f>
        <v>Under</v>
      </c>
    </row>
    <row r="1331" spans="8:14" x14ac:dyDescent="0.25">
      <c r="H1331">
        <f ca="1">ROUND(NORMINV(RAND(),SIMULATION!$G$16,SIMULATION!$C$16),0)</f>
        <v>65</v>
      </c>
      <c r="I1331">
        <f ca="1">ROUND(NORMINV(RAND(),SIMULATION!$G$20,SIMULATION!$C$20),0)</f>
        <v>78</v>
      </c>
      <c r="J1331" t="str">
        <f t="shared" ca="1" si="42"/>
        <v>Home</v>
      </c>
      <c r="K1331" t="str">
        <f ca="1">IF(H1331+SIMULATION!$E$16&gt;NEUTRAL!I1331,"W","L")</f>
        <v>L</v>
      </c>
      <c r="L1331" t="str">
        <f ca="1">IF(I1331+SIMULATION!$E$20&gt;NEUTRAL!H1331,"W","L")</f>
        <v>W</v>
      </c>
      <c r="M1331">
        <f t="shared" ca="1" si="43"/>
        <v>143</v>
      </c>
      <c r="N1331" t="str">
        <f ca="1">IF((H1331+I1331)&gt;SIMULATION!$F$16,"Over","Under")</f>
        <v>Under</v>
      </c>
    </row>
    <row r="1332" spans="8:14" x14ac:dyDescent="0.25">
      <c r="H1332">
        <f ca="1">ROUND(NORMINV(RAND(),SIMULATION!$G$16,SIMULATION!$C$16),0)</f>
        <v>75</v>
      </c>
      <c r="I1332">
        <f ca="1">ROUND(NORMINV(RAND(),SIMULATION!$G$20,SIMULATION!$C$20),0)</f>
        <v>86</v>
      </c>
      <c r="J1332" t="str">
        <f t="shared" ca="1" si="42"/>
        <v>Home</v>
      </c>
      <c r="K1332" t="str">
        <f ca="1">IF(H1332+SIMULATION!$E$16&gt;NEUTRAL!I1332,"W","L")</f>
        <v>L</v>
      </c>
      <c r="L1332" t="str">
        <f ca="1">IF(I1332+SIMULATION!$E$20&gt;NEUTRAL!H1332,"W","L")</f>
        <v>W</v>
      </c>
      <c r="M1332">
        <f t="shared" ca="1" si="43"/>
        <v>161</v>
      </c>
      <c r="N1332" t="str">
        <f ca="1">IF((H1332+I1332)&gt;SIMULATION!$F$16,"Over","Under")</f>
        <v>Over</v>
      </c>
    </row>
    <row r="1333" spans="8:14" x14ac:dyDescent="0.25">
      <c r="H1333">
        <f ca="1">ROUND(NORMINV(RAND(),SIMULATION!$G$16,SIMULATION!$C$16),0)</f>
        <v>83</v>
      </c>
      <c r="I1333">
        <f ca="1">ROUND(NORMINV(RAND(),SIMULATION!$G$20,SIMULATION!$C$20),0)</f>
        <v>79</v>
      </c>
      <c r="J1333" t="str">
        <f t="shared" ca="1" si="42"/>
        <v>Away</v>
      </c>
      <c r="K1333" t="str">
        <f ca="1">IF(H1333+SIMULATION!$E$16&gt;NEUTRAL!I1333,"W","L")</f>
        <v>W</v>
      </c>
      <c r="L1333" t="str">
        <f ca="1">IF(I1333+SIMULATION!$E$20&gt;NEUTRAL!H1333,"W","L")</f>
        <v>L</v>
      </c>
      <c r="M1333">
        <f t="shared" ca="1" si="43"/>
        <v>162</v>
      </c>
      <c r="N1333" t="str">
        <f ca="1">IF((H1333+I1333)&gt;SIMULATION!$F$16,"Over","Under")</f>
        <v>Over</v>
      </c>
    </row>
    <row r="1334" spans="8:14" x14ac:dyDescent="0.25">
      <c r="H1334">
        <f ca="1">ROUND(NORMINV(RAND(),SIMULATION!$G$16,SIMULATION!$C$16),0)</f>
        <v>72</v>
      </c>
      <c r="I1334">
        <f ca="1">ROUND(NORMINV(RAND(),SIMULATION!$G$20,SIMULATION!$C$20),0)</f>
        <v>61</v>
      </c>
      <c r="J1334" t="str">
        <f t="shared" ca="1" si="42"/>
        <v>Away</v>
      </c>
      <c r="K1334" t="str">
        <f ca="1">IF(H1334+SIMULATION!$E$16&gt;NEUTRAL!I1334,"W","L")</f>
        <v>W</v>
      </c>
      <c r="L1334" t="str">
        <f ca="1">IF(I1334+SIMULATION!$E$20&gt;NEUTRAL!H1334,"W","L")</f>
        <v>L</v>
      </c>
      <c r="M1334">
        <f t="shared" ca="1" si="43"/>
        <v>133</v>
      </c>
      <c r="N1334" t="str">
        <f ca="1">IF((H1334+I1334)&gt;SIMULATION!$F$16,"Over","Under")</f>
        <v>Under</v>
      </c>
    </row>
    <row r="1335" spans="8:14" x14ac:dyDescent="0.25">
      <c r="H1335">
        <f ca="1">ROUND(NORMINV(RAND(),SIMULATION!$G$16,SIMULATION!$C$16),0)</f>
        <v>91</v>
      </c>
      <c r="I1335">
        <f ca="1">ROUND(NORMINV(RAND(),SIMULATION!$G$20,SIMULATION!$C$20),0)</f>
        <v>66</v>
      </c>
      <c r="J1335" t="str">
        <f t="shared" ca="1" si="42"/>
        <v>Away</v>
      </c>
      <c r="K1335" t="str">
        <f ca="1">IF(H1335+SIMULATION!$E$16&gt;NEUTRAL!I1335,"W","L")</f>
        <v>W</v>
      </c>
      <c r="L1335" t="str">
        <f ca="1">IF(I1335+SIMULATION!$E$20&gt;NEUTRAL!H1335,"W","L")</f>
        <v>L</v>
      </c>
      <c r="M1335">
        <f t="shared" ca="1" si="43"/>
        <v>157</v>
      </c>
      <c r="N1335" t="str">
        <f ca="1">IF((H1335+I1335)&gt;SIMULATION!$F$16,"Over","Under")</f>
        <v>Over</v>
      </c>
    </row>
    <row r="1336" spans="8:14" x14ac:dyDescent="0.25">
      <c r="H1336">
        <f ca="1">ROUND(NORMINV(RAND(),SIMULATION!$G$16,SIMULATION!$C$16),0)</f>
        <v>92</v>
      </c>
      <c r="I1336">
        <f ca="1">ROUND(NORMINV(RAND(),SIMULATION!$G$20,SIMULATION!$C$20),0)</f>
        <v>76</v>
      </c>
      <c r="J1336" t="str">
        <f t="shared" ca="1" si="42"/>
        <v>Away</v>
      </c>
      <c r="K1336" t="str">
        <f ca="1">IF(H1336+SIMULATION!$E$16&gt;NEUTRAL!I1336,"W","L")</f>
        <v>W</v>
      </c>
      <c r="L1336" t="str">
        <f ca="1">IF(I1336+SIMULATION!$E$20&gt;NEUTRAL!H1336,"W","L")</f>
        <v>L</v>
      </c>
      <c r="M1336">
        <f t="shared" ca="1" si="43"/>
        <v>168</v>
      </c>
      <c r="N1336" t="str">
        <f ca="1">IF((H1336+I1336)&gt;SIMULATION!$F$16,"Over","Under")</f>
        <v>Over</v>
      </c>
    </row>
    <row r="1337" spans="8:14" x14ac:dyDescent="0.25">
      <c r="H1337">
        <f ca="1">ROUND(NORMINV(RAND(),SIMULATION!$G$16,SIMULATION!$C$16),0)</f>
        <v>72</v>
      </c>
      <c r="I1337">
        <f ca="1">ROUND(NORMINV(RAND(),SIMULATION!$G$20,SIMULATION!$C$20),0)</f>
        <v>65</v>
      </c>
      <c r="J1337" t="str">
        <f t="shared" ca="1" si="42"/>
        <v>Away</v>
      </c>
      <c r="K1337" t="str">
        <f ca="1">IF(H1337+SIMULATION!$E$16&gt;NEUTRAL!I1337,"W","L")</f>
        <v>W</v>
      </c>
      <c r="L1337" t="str">
        <f ca="1">IF(I1337+SIMULATION!$E$20&gt;NEUTRAL!H1337,"W","L")</f>
        <v>L</v>
      </c>
      <c r="M1337">
        <f t="shared" ca="1" si="43"/>
        <v>137</v>
      </c>
      <c r="N1337" t="str">
        <f ca="1">IF((H1337+I1337)&gt;SIMULATION!$F$16,"Over","Under")</f>
        <v>Under</v>
      </c>
    </row>
    <row r="1338" spans="8:14" x14ac:dyDescent="0.25">
      <c r="H1338">
        <f ca="1">ROUND(NORMINV(RAND(),SIMULATION!$G$16,SIMULATION!$C$16),0)</f>
        <v>68</v>
      </c>
      <c r="I1338">
        <f ca="1">ROUND(NORMINV(RAND(),SIMULATION!$G$20,SIMULATION!$C$20),0)</f>
        <v>66</v>
      </c>
      <c r="J1338" t="str">
        <f t="shared" ca="1" si="42"/>
        <v>Away</v>
      </c>
      <c r="K1338" t="str">
        <f ca="1">IF(H1338+SIMULATION!$E$16&gt;NEUTRAL!I1338,"W","L")</f>
        <v>W</v>
      </c>
      <c r="L1338" t="str">
        <f ca="1">IF(I1338+SIMULATION!$E$20&gt;NEUTRAL!H1338,"W","L")</f>
        <v>L</v>
      </c>
      <c r="M1338">
        <f t="shared" ca="1" si="43"/>
        <v>134</v>
      </c>
      <c r="N1338" t="str">
        <f ca="1">IF((H1338+I1338)&gt;SIMULATION!$F$16,"Over","Under")</f>
        <v>Under</v>
      </c>
    </row>
    <row r="1339" spans="8:14" x14ac:dyDescent="0.25">
      <c r="H1339">
        <f ca="1">ROUND(NORMINV(RAND(),SIMULATION!$G$16,SIMULATION!$C$16),0)</f>
        <v>70</v>
      </c>
      <c r="I1339">
        <f ca="1">ROUND(NORMINV(RAND(),SIMULATION!$G$20,SIMULATION!$C$20),0)</f>
        <v>50</v>
      </c>
      <c r="J1339" t="str">
        <f t="shared" ca="1" si="42"/>
        <v>Away</v>
      </c>
      <c r="K1339" t="str">
        <f ca="1">IF(H1339+SIMULATION!$E$16&gt;NEUTRAL!I1339,"W","L")</f>
        <v>W</v>
      </c>
      <c r="L1339" t="str">
        <f ca="1">IF(I1339+SIMULATION!$E$20&gt;NEUTRAL!H1339,"W","L")</f>
        <v>L</v>
      </c>
      <c r="M1339">
        <f t="shared" ca="1" si="43"/>
        <v>120</v>
      </c>
      <c r="N1339" t="str">
        <f ca="1">IF((H1339+I1339)&gt;SIMULATION!$F$16,"Over","Under")</f>
        <v>Under</v>
      </c>
    </row>
    <row r="1340" spans="8:14" x14ac:dyDescent="0.25">
      <c r="H1340">
        <f ca="1">ROUND(NORMINV(RAND(),SIMULATION!$G$16,SIMULATION!$C$16),0)</f>
        <v>78</v>
      </c>
      <c r="I1340">
        <f ca="1">ROUND(NORMINV(RAND(),SIMULATION!$G$20,SIMULATION!$C$20),0)</f>
        <v>76</v>
      </c>
      <c r="J1340" t="str">
        <f t="shared" ca="1" si="42"/>
        <v>Away</v>
      </c>
      <c r="K1340" t="str">
        <f ca="1">IF(H1340+SIMULATION!$E$16&gt;NEUTRAL!I1340,"W","L")</f>
        <v>W</v>
      </c>
      <c r="L1340" t="str">
        <f ca="1">IF(I1340+SIMULATION!$E$20&gt;NEUTRAL!H1340,"W","L")</f>
        <v>L</v>
      </c>
      <c r="M1340">
        <f t="shared" ca="1" si="43"/>
        <v>154</v>
      </c>
      <c r="N1340" t="str">
        <f ca="1">IF((H1340+I1340)&gt;SIMULATION!$F$16,"Over","Under")</f>
        <v>Over</v>
      </c>
    </row>
    <row r="1341" spans="8:14" x14ac:dyDescent="0.25">
      <c r="H1341">
        <f ca="1">ROUND(NORMINV(RAND(),SIMULATION!$G$16,SIMULATION!$C$16),0)</f>
        <v>75</v>
      </c>
      <c r="I1341">
        <f ca="1">ROUND(NORMINV(RAND(),SIMULATION!$G$20,SIMULATION!$C$20),0)</f>
        <v>78</v>
      </c>
      <c r="J1341" t="str">
        <f t="shared" ca="1" si="42"/>
        <v>Home</v>
      </c>
      <c r="K1341" t="str">
        <f ca="1">IF(H1341+SIMULATION!$E$16&gt;NEUTRAL!I1341,"W","L")</f>
        <v>W</v>
      </c>
      <c r="L1341" t="str">
        <f ca="1">IF(I1341+SIMULATION!$E$20&gt;NEUTRAL!H1341,"W","L")</f>
        <v>L</v>
      </c>
      <c r="M1341">
        <f t="shared" ca="1" si="43"/>
        <v>153</v>
      </c>
      <c r="N1341" t="str">
        <f ca="1">IF((H1341+I1341)&gt;SIMULATION!$F$16,"Over","Under")</f>
        <v>Over</v>
      </c>
    </row>
    <row r="1342" spans="8:14" x14ac:dyDescent="0.25">
      <c r="H1342">
        <f ca="1">ROUND(NORMINV(RAND(),SIMULATION!$G$16,SIMULATION!$C$16),0)</f>
        <v>65</v>
      </c>
      <c r="I1342">
        <f ca="1">ROUND(NORMINV(RAND(),SIMULATION!$G$20,SIMULATION!$C$20),0)</f>
        <v>89</v>
      </c>
      <c r="J1342" t="str">
        <f t="shared" ca="1" si="42"/>
        <v>Home</v>
      </c>
      <c r="K1342" t="str">
        <f ca="1">IF(H1342+SIMULATION!$E$16&gt;NEUTRAL!I1342,"W","L")</f>
        <v>L</v>
      </c>
      <c r="L1342" t="str">
        <f ca="1">IF(I1342+SIMULATION!$E$20&gt;NEUTRAL!H1342,"W","L")</f>
        <v>W</v>
      </c>
      <c r="M1342">
        <f t="shared" ca="1" si="43"/>
        <v>154</v>
      </c>
      <c r="N1342" t="str">
        <f ca="1">IF((H1342+I1342)&gt;SIMULATION!$F$16,"Over","Under")</f>
        <v>Over</v>
      </c>
    </row>
    <row r="1343" spans="8:14" x14ac:dyDescent="0.25">
      <c r="H1343">
        <f ca="1">ROUND(NORMINV(RAND(),SIMULATION!$G$16,SIMULATION!$C$16),0)</f>
        <v>68</v>
      </c>
      <c r="I1343">
        <f ca="1">ROUND(NORMINV(RAND(),SIMULATION!$G$20,SIMULATION!$C$20),0)</f>
        <v>44</v>
      </c>
      <c r="J1343" t="str">
        <f t="shared" ca="1" si="42"/>
        <v>Away</v>
      </c>
      <c r="K1343" t="str">
        <f ca="1">IF(H1343+SIMULATION!$E$16&gt;NEUTRAL!I1343,"W","L")</f>
        <v>W</v>
      </c>
      <c r="L1343" t="str">
        <f ca="1">IF(I1343+SIMULATION!$E$20&gt;NEUTRAL!H1343,"W","L")</f>
        <v>L</v>
      </c>
      <c r="M1343">
        <f t="shared" ca="1" si="43"/>
        <v>112</v>
      </c>
      <c r="N1343" t="str">
        <f ca="1">IF((H1343+I1343)&gt;SIMULATION!$F$16,"Over","Under")</f>
        <v>Under</v>
      </c>
    </row>
    <row r="1344" spans="8:14" x14ac:dyDescent="0.25">
      <c r="H1344">
        <f ca="1">ROUND(NORMINV(RAND(),SIMULATION!$G$16,SIMULATION!$C$16),0)</f>
        <v>76</v>
      </c>
      <c r="I1344">
        <f ca="1">ROUND(NORMINV(RAND(),SIMULATION!$G$20,SIMULATION!$C$20),0)</f>
        <v>92</v>
      </c>
      <c r="J1344" t="str">
        <f t="shared" ca="1" si="42"/>
        <v>Home</v>
      </c>
      <c r="K1344" t="str">
        <f ca="1">IF(H1344+SIMULATION!$E$16&gt;NEUTRAL!I1344,"W","L")</f>
        <v>L</v>
      </c>
      <c r="L1344" t="str">
        <f ca="1">IF(I1344+SIMULATION!$E$20&gt;NEUTRAL!H1344,"W","L")</f>
        <v>W</v>
      </c>
      <c r="M1344">
        <f t="shared" ca="1" si="43"/>
        <v>168</v>
      </c>
      <c r="N1344" t="str">
        <f ca="1">IF((H1344+I1344)&gt;SIMULATION!$F$16,"Over","Under")</f>
        <v>Over</v>
      </c>
    </row>
    <row r="1345" spans="8:14" x14ac:dyDescent="0.25">
      <c r="H1345">
        <f ca="1">ROUND(NORMINV(RAND(),SIMULATION!$G$16,SIMULATION!$C$16),0)</f>
        <v>70</v>
      </c>
      <c r="I1345">
        <f ca="1">ROUND(NORMINV(RAND(),SIMULATION!$G$20,SIMULATION!$C$20),0)</f>
        <v>69</v>
      </c>
      <c r="J1345" t="str">
        <f t="shared" ca="1" si="42"/>
        <v>Away</v>
      </c>
      <c r="K1345" t="str">
        <f ca="1">IF(H1345+SIMULATION!$E$16&gt;NEUTRAL!I1345,"W","L")</f>
        <v>W</v>
      </c>
      <c r="L1345" t="str">
        <f ca="1">IF(I1345+SIMULATION!$E$20&gt;NEUTRAL!H1345,"W","L")</f>
        <v>L</v>
      </c>
      <c r="M1345">
        <f t="shared" ca="1" si="43"/>
        <v>139</v>
      </c>
      <c r="N1345" t="str">
        <f ca="1">IF((H1345+I1345)&gt;SIMULATION!$F$16,"Over","Under")</f>
        <v>Under</v>
      </c>
    </row>
    <row r="1346" spans="8:14" x14ac:dyDescent="0.25">
      <c r="H1346">
        <f ca="1">ROUND(NORMINV(RAND(),SIMULATION!$G$16,SIMULATION!$C$16),0)</f>
        <v>42</v>
      </c>
      <c r="I1346">
        <f ca="1">ROUND(NORMINV(RAND(),SIMULATION!$G$20,SIMULATION!$C$20),0)</f>
        <v>65</v>
      </c>
      <c r="J1346" t="str">
        <f t="shared" ca="1" si="42"/>
        <v>Home</v>
      </c>
      <c r="K1346" t="str">
        <f ca="1">IF(H1346+SIMULATION!$E$16&gt;NEUTRAL!I1346,"W","L")</f>
        <v>L</v>
      </c>
      <c r="L1346" t="str">
        <f ca="1">IF(I1346+SIMULATION!$E$20&gt;NEUTRAL!H1346,"W","L")</f>
        <v>W</v>
      </c>
      <c r="M1346">
        <f t="shared" ca="1" si="43"/>
        <v>107</v>
      </c>
      <c r="N1346" t="str">
        <f ca="1">IF((H1346+I1346)&gt;SIMULATION!$F$16,"Over","Under")</f>
        <v>Under</v>
      </c>
    </row>
    <row r="1347" spans="8:14" x14ac:dyDescent="0.25">
      <c r="H1347">
        <f ca="1">ROUND(NORMINV(RAND(),SIMULATION!$G$16,SIMULATION!$C$16),0)</f>
        <v>58</v>
      </c>
      <c r="I1347">
        <f ca="1">ROUND(NORMINV(RAND(),SIMULATION!$G$20,SIMULATION!$C$20),0)</f>
        <v>62</v>
      </c>
      <c r="J1347" t="str">
        <f t="shared" ca="1" si="42"/>
        <v>Home</v>
      </c>
      <c r="K1347" t="str">
        <f ca="1">IF(H1347+SIMULATION!$E$16&gt;NEUTRAL!I1347,"W","L")</f>
        <v>W</v>
      </c>
      <c r="L1347" t="str">
        <f ca="1">IF(I1347+SIMULATION!$E$20&gt;NEUTRAL!H1347,"W","L")</f>
        <v>L</v>
      </c>
      <c r="M1347">
        <f t="shared" ca="1" si="43"/>
        <v>120</v>
      </c>
      <c r="N1347" t="str">
        <f ca="1">IF((H1347+I1347)&gt;SIMULATION!$F$16,"Over","Under")</f>
        <v>Under</v>
      </c>
    </row>
    <row r="1348" spans="8:14" x14ac:dyDescent="0.25">
      <c r="H1348">
        <f ca="1">ROUND(NORMINV(RAND(),SIMULATION!$G$16,SIMULATION!$C$16),0)</f>
        <v>81</v>
      </c>
      <c r="I1348">
        <f ca="1">ROUND(NORMINV(RAND(),SIMULATION!$G$20,SIMULATION!$C$20),0)</f>
        <v>50</v>
      </c>
      <c r="J1348" t="str">
        <f t="shared" ca="1" si="42"/>
        <v>Away</v>
      </c>
      <c r="K1348" t="str">
        <f ca="1">IF(H1348+SIMULATION!$E$16&gt;NEUTRAL!I1348,"W","L")</f>
        <v>W</v>
      </c>
      <c r="L1348" t="str">
        <f ca="1">IF(I1348+SIMULATION!$E$20&gt;NEUTRAL!H1348,"W","L")</f>
        <v>L</v>
      </c>
      <c r="M1348">
        <f t="shared" ca="1" si="43"/>
        <v>131</v>
      </c>
      <c r="N1348" t="str">
        <f ca="1">IF((H1348+I1348)&gt;SIMULATION!$F$16,"Over","Under")</f>
        <v>Under</v>
      </c>
    </row>
    <row r="1349" spans="8:14" x14ac:dyDescent="0.25">
      <c r="H1349">
        <f ca="1">ROUND(NORMINV(RAND(),SIMULATION!$G$16,SIMULATION!$C$16),0)</f>
        <v>73</v>
      </c>
      <c r="I1349">
        <f ca="1">ROUND(NORMINV(RAND(),SIMULATION!$G$20,SIMULATION!$C$20),0)</f>
        <v>72</v>
      </c>
      <c r="J1349" t="str">
        <f t="shared" ca="1" si="42"/>
        <v>Away</v>
      </c>
      <c r="K1349" t="str">
        <f ca="1">IF(H1349+SIMULATION!$E$16&gt;NEUTRAL!I1349,"W","L")</f>
        <v>W</v>
      </c>
      <c r="L1349" t="str">
        <f ca="1">IF(I1349+SIMULATION!$E$20&gt;NEUTRAL!H1349,"W","L")</f>
        <v>L</v>
      </c>
      <c r="M1349">
        <f t="shared" ca="1" si="43"/>
        <v>145</v>
      </c>
      <c r="N1349" t="str">
        <f ca="1">IF((H1349+I1349)&gt;SIMULATION!$F$16,"Over","Under")</f>
        <v>Under</v>
      </c>
    </row>
    <row r="1350" spans="8:14" x14ac:dyDescent="0.25">
      <c r="H1350">
        <f ca="1">ROUND(NORMINV(RAND(),SIMULATION!$G$16,SIMULATION!$C$16),0)</f>
        <v>65</v>
      </c>
      <c r="I1350">
        <f ca="1">ROUND(NORMINV(RAND(),SIMULATION!$G$20,SIMULATION!$C$20),0)</f>
        <v>54</v>
      </c>
      <c r="J1350" t="str">
        <f t="shared" ca="1" si="42"/>
        <v>Away</v>
      </c>
      <c r="K1350" t="str">
        <f ca="1">IF(H1350+SIMULATION!$E$16&gt;NEUTRAL!I1350,"W","L")</f>
        <v>W</v>
      </c>
      <c r="L1350" t="str">
        <f ca="1">IF(I1350+SIMULATION!$E$20&gt;NEUTRAL!H1350,"W","L")</f>
        <v>L</v>
      </c>
      <c r="M1350">
        <f t="shared" ca="1" si="43"/>
        <v>119</v>
      </c>
      <c r="N1350" t="str">
        <f ca="1">IF((H1350+I1350)&gt;SIMULATION!$F$16,"Over","Under")</f>
        <v>Under</v>
      </c>
    </row>
    <row r="1351" spans="8:14" x14ac:dyDescent="0.25">
      <c r="H1351">
        <f ca="1">ROUND(NORMINV(RAND(),SIMULATION!$G$16,SIMULATION!$C$16),0)</f>
        <v>92</v>
      </c>
      <c r="I1351">
        <f ca="1">ROUND(NORMINV(RAND(),SIMULATION!$G$20,SIMULATION!$C$20),0)</f>
        <v>85</v>
      </c>
      <c r="J1351" t="str">
        <f t="shared" ca="1" si="42"/>
        <v>Away</v>
      </c>
      <c r="K1351" t="str">
        <f ca="1">IF(H1351+SIMULATION!$E$16&gt;NEUTRAL!I1351,"W","L")</f>
        <v>W</v>
      </c>
      <c r="L1351" t="str">
        <f ca="1">IF(I1351+SIMULATION!$E$20&gt;NEUTRAL!H1351,"W","L")</f>
        <v>L</v>
      </c>
      <c r="M1351">
        <f t="shared" ca="1" si="43"/>
        <v>177</v>
      </c>
      <c r="N1351" t="str">
        <f ca="1">IF((H1351+I1351)&gt;SIMULATION!$F$16,"Over","Under")</f>
        <v>Over</v>
      </c>
    </row>
    <row r="1352" spans="8:14" x14ac:dyDescent="0.25">
      <c r="H1352">
        <f ca="1">ROUND(NORMINV(RAND(),SIMULATION!$G$16,SIMULATION!$C$16),0)</f>
        <v>73</v>
      </c>
      <c r="I1352">
        <f ca="1">ROUND(NORMINV(RAND(),SIMULATION!$G$20,SIMULATION!$C$20),0)</f>
        <v>64</v>
      </c>
      <c r="J1352" t="str">
        <f t="shared" ca="1" si="42"/>
        <v>Away</v>
      </c>
      <c r="K1352" t="str">
        <f ca="1">IF(H1352+SIMULATION!$E$16&gt;NEUTRAL!I1352,"W","L")</f>
        <v>W</v>
      </c>
      <c r="L1352" t="str">
        <f ca="1">IF(I1352+SIMULATION!$E$20&gt;NEUTRAL!H1352,"W","L")</f>
        <v>L</v>
      </c>
      <c r="M1352">
        <f t="shared" ca="1" si="43"/>
        <v>137</v>
      </c>
      <c r="N1352" t="str">
        <f ca="1">IF((H1352+I1352)&gt;SIMULATION!$F$16,"Over","Under")</f>
        <v>Under</v>
      </c>
    </row>
    <row r="1353" spans="8:14" x14ac:dyDescent="0.25">
      <c r="H1353">
        <f ca="1">ROUND(NORMINV(RAND(),SIMULATION!$G$16,SIMULATION!$C$16),0)</f>
        <v>87</v>
      </c>
      <c r="I1353">
        <f ca="1">ROUND(NORMINV(RAND(),SIMULATION!$G$20,SIMULATION!$C$20),0)</f>
        <v>75</v>
      </c>
      <c r="J1353" t="str">
        <f t="shared" ca="1" si="42"/>
        <v>Away</v>
      </c>
      <c r="K1353" t="str">
        <f ca="1">IF(H1353+SIMULATION!$E$16&gt;NEUTRAL!I1353,"W","L")</f>
        <v>W</v>
      </c>
      <c r="L1353" t="str">
        <f ca="1">IF(I1353+SIMULATION!$E$20&gt;NEUTRAL!H1353,"W","L")</f>
        <v>L</v>
      </c>
      <c r="M1353">
        <f t="shared" ca="1" si="43"/>
        <v>162</v>
      </c>
      <c r="N1353" t="str">
        <f ca="1">IF((H1353+I1353)&gt;SIMULATION!$F$16,"Over","Under")</f>
        <v>Over</v>
      </c>
    </row>
    <row r="1354" spans="8:14" x14ac:dyDescent="0.25">
      <c r="H1354">
        <f ca="1">ROUND(NORMINV(RAND(),SIMULATION!$G$16,SIMULATION!$C$16),0)</f>
        <v>57</v>
      </c>
      <c r="I1354">
        <f ca="1">ROUND(NORMINV(RAND(),SIMULATION!$G$20,SIMULATION!$C$20),0)</f>
        <v>62</v>
      </c>
      <c r="J1354" t="str">
        <f t="shared" ca="1" si="42"/>
        <v>Home</v>
      </c>
      <c r="K1354" t="str">
        <f ca="1">IF(H1354+SIMULATION!$E$16&gt;NEUTRAL!I1354,"W","L")</f>
        <v>L</v>
      </c>
      <c r="L1354" t="str">
        <f ca="1">IF(I1354+SIMULATION!$E$20&gt;NEUTRAL!H1354,"W","L")</f>
        <v>W</v>
      </c>
      <c r="M1354">
        <f t="shared" ca="1" si="43"/>
        <v>119</v>
      </c>
      <c r="N1354" t="str">
        <f ca="1">IF((H1354+I1354)&gt;SIMULATION!$F$16,"Over","Under")</f>
        <v>Under</v>
      </c>
    </row>
    <row r="1355" spans="8:14" x14ac:dyDescent="0.25">
      <c r="H1355">
        <f ca="1">ROUND(NORMINV(RAND(),SIMULATION!$G$16,SIMULATION!$C$16),0)</f>
        <v>76</v>
      </c>
      <c r="I1355">
        <f ca="1">ROUND(NORMINV(RAND(),SIMULATION!$G$20,SIMULATION!$C$20),0)</f>
        <v>79</v>
      </c>
      <c r="J1355" t="str">
        <f t="shared" ca="1" si="42"/>
        <v>Home</v>
      </c>
      <c r="K1355" t="str">
        <f ca="1">IF(H1355+SIMULATION!$E$16&gt;NEUTRAL!I1355,"W","L")</f>
        <v>W</v>
      </c>
      <c r="L1355" t="str">
        <f ca="1">IF(I1355+SIMULATION!$E$20&gt;NEUTRAL!H1355,"W","L")</f>
        <v>L</v>
      </c>
      <c r="M1355">
        <f t="shared" ca="1" si="43"/>
        <v>155</v>
      </c>
      <c r="N1355" t="str">
        <f ca="1">IF((H1355+I1355)&gt;SIMULATION!$F$16,"Over","Under")</f>
        <v>Over</v>
      </c>
    </row>
    <row r="1356" spans="8:14" x14ac:dyDescent="0.25">
      <c r="H1356">
        <f ca="1">ROUND(NORMINV(RAND(),SIMULATION!$G$16,SIMULATION!$C$16),0)</f>
        <v>55</v>
      </c>
      <c r="I1356">
        <f ca="1">ROUND(NORMINV(RAND(),SIMULATION!$G$20,SIMULATION!$C$20),0)</f>
        <v>75</v>
      </c>
      <c r="J1356" t="str">
        <f t="shared" ca="1" si="42"/>
        <v>Home</v>
      </c>
      <c r="K1356" t="str">
        <f ca="1">IF(H1356+SIMULATION!$E$16&gt;NEUTRAL!I1356,"W","L")</f>
        <v>L</v>
      </c>
      <c r="L1356" t="str">
        <f ca="1">IF(I1356+SIMULATION!$E$20&gt;NEUTRAL!H1356,"W","L")</f>
        <v>W</v>
      </c>
      <c r="M1356">
        <f t="shared" ca="1" si="43"/>
        <v>130</v>
      </c>
      <c r="N1356" t="str">
        <f ca="1">IF((H1356+I1356)&gt;SIMULATION!$F$16,"Over","Under")</f>
        <v>Under</v>
      </c>
    </row>
    <row r="1357" spans="8:14" x14ac:dyDescent="0.25">
      <c r="H1357">
        <f ca="1">ROUND(NORMINV(RAND(),SIMULATION!$G$16,SIMULATION!$C$16),0)</f>
        <v>77</v>
      </c>
      <c r="I1357">
        <f ca="1">ROUND(NORMINV(RAND(),SIMULATION!$G$20,SIMULATION!$C$20),0)</f>
        <v>61</v>
      </c>
      <c r="J1357" t="str">
        <f t="shared" ca="1" si="42"/>
        <v>Away</v>
      </c>
      <c r="K1357" t="str">
        <f ca="1">IF(H1357+SIMULATION!$E$16&gt;NEUTRAL!I1357,"W","L")</f>
        <v>W</v>
      </c>
      <c r="L1357" t="str">
        <f ca="1">IF(I1357+SIMULATION!$E$20&gt;NEUTRAL!H1357,"W","L")</f>
        <v>L</v>
      </c>
      <c r="M1357">
        <f t="shared" ca="1" si="43"/>
        <v>138</v>
      </c>
      <c r="N1357" t="str">
        <f ca="1">IF((H1357+I1357)&gt;SIMULATION!$F$16,"Over","Under")</f>
        <v>Under</v>
      </c>
    </row>
    <row r="1358" spans="8:14" x14ac:dyDescent="0.25">
      <c r="H1358">
        <f ca="1">ROUND(NORMINV(RAND(),SIMULATION!$G$16,SIMULATION!$C$16),0)</f>
        <v>67</v>
      </c>
      <c r="I1358">
        <f ca="1">ROUND(NORMINV(RAND(),SIMULATION!$G$20,SIMULATION!$C$20),0)</f>
        <v>83</v>
      </c>
      <c r="J1358" t="str">
        <f t="shared" ca="1" si="42"/>
        <v>Home</v>
      </c>
      <c r="K1358" t="str">
        <f ca="1">IF(H1358+SIMULATION!$E$16&gt;NEUTRAL!I1358,"W","L")</f>
        <v>L</v>
      </c>
      <c r="L1358" t="str">
        <f ca="1">IF(I1358+SIMULATION!$E$20&gt;NEUTRAL!H1358,"W","L")</f>
        <v>W</v>
      </c>
      <c r="M1358">
        <f t="shared" ca="1" si="43"/>
        <v>150</v>
      </c>
      <c r="N1358" t="str">
        <f ca="1">IF((H1358+I1358)&gt;SIMULATION!$F$16,"Over","Under")</f>
        <v>Under</v>
      </c>
    </row>
    <row r="1359" spans="8:14" x14ac:dyDescent="0.25">
      <c r="H1359">
        <f ca="1">ROUND(NORMINV(RAND(),SIMULATION!$G$16,SIMULATION!$C$16),0)</f>
        <v>70</v>
      </c>
      <c r="I1359">
        <f ca="1">ROUND(NORMINV(RAND(),SIMULATION!$G$20,SIMULATION!$C$20),0)</f>
        <v>97</v>
      </c>
      <c r="J1359" t="str">
        <f t="shared" ca="1" si="42"/>
        <v>Home</v>
      </c>
      <c r="K1359" t="str">
        <f ca="1">IF(H1359+SIMULATION!$E$16&gt;NEUTRAL!I1359,"W","L")</f>
        <v>L</v>
      </c>
      <c r="L1359" t="str">
        <f ca="1">IF(I1359+SIMULATION!$E$20&gt;NEUTRAL!H1359,"W","L")</f>
        <v>W</v>
      </c>
      <c r="M1359">
        <f t="shared" ca="1" si="43"/>
        <v>167</v>
      </c>
      <c r="N1359" t="str">
        <f ca="1">IF((H1359+I1359)&gt;SIMULATION!$F$16,"Over","Under")</f>
        <v>Over</v>
      </c>
    </row>
    <row r="1360" spans="8:14" x14ac:dyDescent="0.25">
      <c r="H1360">
        <f ca="1">ROUND(NORMINV(RAND(),SIMULATION!$G$16,SIMULATION!$C$16),0)</f>
        <v>81</v>
      </c>
      <c r="I1360">
        <f ca="1">ROUND(NORMINV(RAND(),SIMULATION!$G$20,SIMULATION!$C$20),0)</f>
        <v>76</v>
      </c>
      <c r="J1360" t="str">
        <f t="shared" ca="1" si="42"/>
        <v>Away</v>
      </c>
      <c r="K1360" t="str">
        <f ca="1">IF(H1360+SIMULATION!$E$16&gt;NEUTRAL!I1360,"W","L")</f>
        <v>W</v>
      </c>
      <c r="L1360" t="str">
        <f ca="1">IF(I1360+SIMULATION!$E$20&gt;NEUTRAL!H1360,"W","L")</f>
        <v>L</v>
      </c>
      <c r="M1360">
        <f t="shared" ca="1" si="43"/>
        <v>157</v>
      </c>
      <c r="N1360" t="str">
        <f ca="1">IF((H1360+I1360)&gt;SIMULATION!$F$16,"Over","Under")</f>
        <v>Over</v>
      </c>
    </row>
    <row r="1361" spans="8:14" x14ac:dyDescent="0.25">
      <c r="H1361">
        <f ca="1">ROUND(NORMINV(RAND(),SIMULATION!$G$16,SIMULATION!$C$16),0)</f>
        <v>88</v>
      </c>
      <c r="I1361">
        <f ca="1">ROUND(NORMINV(RAND(),SIMULATION!$G$20,SIMULATION!$C$20),0)</f>
        <v>75</v>
      </c>
      <c r="J1361" t="str">
        <f t="shared" ca="1" si="42"/>
        <v>Away</v>
      </c>
      <c r="K1361" t="str">
        <f ca="1">IF(H1361+SIMULATION!$E$16&gt;NEUTRAL!I1361,"W","L")</f>
        <v>W</v>
      </c>
      <c r="L1361" t="str">
        <f ca="1">IF(I1361+SIMULATION!$E$20&gt;NEUTRAL!H1361,"W","L")</f>
        <v>L</v>
      </c>
      <c r="M1361">
        <f t="shared" ca="1" si="43"/>
        <v>163</v>
      </c>
      <c r="N1361" t="str">
        <f ca="1">IF((H1361+I1361)&gt;SIMULATION!$F$16,"Over","Under")</f>
        <v>Over</v>
      </c>
    </row>
    <row r="1362" spans="8:14" x14ac:dyDescent="0.25">
      <c r="H1362">
        <f ca="1">ROUND(NORMINV(RAND(),SIMULATION!$G$16,SIMULATION!$C$16),0)</f>
        <v>90</v>
      </c>
      <c r="I1362">
        <f ca="1">ROUND(NORMINV(RAND(),SIMULATION!$G$20,SIMULATION!$C$20),0)</f>
        <v>80</v>
      </c>
      <c r="J1362" t="str">
        <f t="shared" ca="1" si="42"/>
        <v>Away</v>
      </c>
      <c r="K1362" t="str">
        <f ca="1">IF(H1362+SIMULATION!$E$16&gt;NEUTRAL!I1362,"W","L")</f>
        <v>W</v>
      </c>
      <c r="L1362" t="str">
        <f ca="1">IF(I1362+SIMULATION!$E$20&gt;NEUTRAL!H1362,"W","L")</f>
        <v>L</v>
      </c>
      <c r="M1362">
        <f t="shared" ca="1" si="43"/>
        <v>170</v>
      </c>
      <c r="N1362" t="str">
        <f ca="1">IF((H1362+I1362)&gt;SIMULATION!$F$16,"Over","Under")</f>
        <v>Over</v>
      </c>
    </row>
    <row r="1363" spans="8:14" x14ac:dyDescent="0.25">
      <c r="H1363">
        <f ca="1">ROUND(NORMINV(RAND(),SIMULATION!$G$16,SIMULATION!$C$16),0)</f>
        <v>79</v>
      </c>
      <c r="I1363">
        <f ca="1">ROUND(NORMINV(RAND(),SIMULATION!$G$20,SIMULATION!$C$20),0)</f>
        <v>78</v>
      </c>
      <c r="J1363" t="str">
        <f t="shared" ca="1" si="42"/>
        <v>Away</v>
      </c>
      <c r="K1363" t="str">
        <f ca="1">IF(H1363+SIMULATION!$E$16&gt;NEUTRAL!I1363,"W","L")</f>
        <v>W</v>
      </c>
      <c r="L1363" t="str">
        <f ca="1">IF(I1363+SIMULATION!$E$20&gt;NEUTRAL!H1363,"W","L")</f>
        <v>L</v>
      </c>
      <c r="M1363">
        <f t="shared" ca="1" si="43"/>
        <v>157</v>
      </c>
      <c r="N1363" t="str">
        <f ca="1">IF((H1363+I1363)&gt;SIMULATION!$F$16,"Over","Under")</f>
        <v>Over</v>
      </c>
    </row>
    <row r="1364" spans="8:14" x14ac:dyDescent="0.25">
      <c r="H1364">
        <f ca="1">ROUND(NORMINV(RAND(),SIMULATION!$G$16,SIMULATION!$C$16),0)</f>
        <v>64</v>
      </c>
      <c r="I1364">
        <f ca="1">ROUND(NORMINV(RAND(),SIMULATION!$G$20,SIMULATION!$C$20),0)</f>
        <v>89</v>
      </c>
      <c r="J1364" t="str">
        <f t="shared" ca="1" si="42"/>
        <v>Home</v>
      </c>
      <c r="K1364" t="str">
        <f ca="1">IF(H1364+SIMULATION!$E$16&gt;NEUTRAL!I1364,"W","L")</f>
        <v>L</v>
      </c>
      <c r="L1364" t="str">
        <f ca="1">IF(I1364+SIMULATION!$E$20&gt;NEUTRAL!H1364,"W","L")</f>
        <v>W</v>
      </c>
      <c r="M1364">
        <f t="shared" ca="1" si="43"/>
        <v>153</v>
      </c>
      <c r="N1364" t="str">
        <f ca="1">IF((H1364+I1364)&gt;SIMULATION!$F$16,"Over","Under")</f>
        <v>Over</v>
      </c>
    </row>
    <row r="1365" spans="8:14" x14ac:dyDescent="0.25">
      <c r="H1365">
        <f ca="1">ROUND(NORMINV(RAND(),SIMULATION!$G$16,SIMULATION!$C$16),0)</f>
        <v>75</v>
      </c>
      <c r="I1365">
        <f ca="1">ROUND(NORMINV(RAND(),SIMULATION!$G$20,SIMULATION!$C$20),0)</f>
        <v>76</v>
      </c>
      <c r="J1365" t="str">
        <f t="shared" ca="1" si="42"/>
        <v>Home</v>
      </c>
      <c r="K1365" t="str">
        <f ca="1">IF(H1365+SIMULATION!$E$16&gt;NEUTRAL!I1365,"W","L")</f>
        <v>W</v>
      </c>
      <c r="L1365" t="str">
        <f ca="1">IF(I1365+SIMULATION!$E$20&gt;NEUTRAL!H1365,"W","L")</f>
        <v>L</v>
      </c>
      <c r="M1365">
        <f t="shared" ca="1" si="43"/>
        <v>151</v>
      </c>
      <c r="N1365" t="str">
        <f ca="1">IF((H1365+I1365)&gt;SIMULATION!$F$16,"Over","Under")</f>
        <v>Under</v>
      </c>
    </row>
    <row r="1366" spans="8:14" x14ac:dyDescent="0.25">
      <c r="H1366">
        <f ca="1">ROUND(NORMINV(RAND(),SIMULATION!$G$16,SIMULATION!$C$16),0)</f>
        <v>79</v>
      </c>
      <c r="I1366">
        <f ca="1">ROUND(NORMINV(RAND(),SIMULATION!$G$20,SIMULATION!$C$20),0)</f>
        <v>95</v>
      </c>
      <c r="J1366" t="str">
        <f t="shared" ca="1" si="42"/>
        <v>Home</v>
      </c>
      <c r="K1366" t="str">
        <f ca="1">IF(H1366+SIMULATION!$E$16&gt;NEUTRAL!I1366,"W","L")</f>
        <v>L</v>
      </c>
      <c r="L1366" t="str">
        <f ca="1">IF(I1366+SIMULATION!$E$20&gt;NEUTRAL!H1366,"W","L")</f>
        <v>W</v>
      </c>
      <c r="M1366">
        <f t="shared" ca="1" si="43"/>
        <v>174</v>
      </c>
      <c r="N1366" t="str">
        <f ca="1">IF((H1366+I1366)&gt;SIMULATION!$F$16,"Over","Under")</f>
        <v>Over</v>
      </c>
    </row>
    <row r="1367" spans="8:14" x14ac:dyDescent="0.25">
      <c r="H1367">
        <f ca="1">ROUND(NORMINV(RAND(),SIMULATION!$G$16,SIMULATION!$C$16),0)</f>
        <v>85</v>
      </c>
      <c r="I1367">
        <f ca="1">ROUND(NORMINV(RAND(),SIMULATION!$G$20,SIMULATION!$C$20),0)</f>
        <v>75</v>
      </c>
      <c r="J1367" t="str">
        <f t="shared" ca="1" si="42"/>
        <v>Away</v>
      </c>
      <c r="K1367" t="str">
        <f ca="1">IF(H1367+SIMULATION!$E$16&gt;NEUTRAL!I1367,"W","L")</f>
        <v>W</v>
      </c>
      <c r="L1367" t="str">
        <f ca="1">IF(I1367+SIMULATION!$E$20&gt;NEUTRAL!H1367,"W","L")</f>
        <v>L</v>
      </c>
      <c r="M1367">
        <f t="shared" ca="1" si="43"/>
        <v>160</v>
      </c>
      <c r="N1367" t="str">
        <f ca="1">IF((H1367+I1367)&gt;SIMULATION!$F$16,"Over","Under")</f>
        <v>Over</v>
      </c>
    </row>
    <row r="1368" spans="8:14" x14ac:dyDescent="0.25">
      <c r="H1368">
        <f ca="1">ROUND(NORMINV(RAND(),SIMULATION!$G$16,SIMULATION!$C$16),0)</f>
        <v>66</v>
      </c>
      <c r="I1368">
        <f ca="1">ROUND(NORMINV(RAND(),SIMULATION!$G$20,SIMULATION!$C$20),0)</f>
        <v>80</v>
      </c>
      <c r="J1368" t="str">
        <f t="shared" ca="1" si="42"/>
        <v>Home</v>
      </c>
      <c r="K1368" t="str">
        <f ca="1">IF(H1368+SIMULATION!$E$16&gt;NEUTRAL!I1368,"W","L")</f>
        <v>L</v>
      </c>
      <c r="L1368" t="str">
        <f ca="1">IF(I1368+SIMULATION!$E$20&gt;NEUTRAL!H1368,"W","L")</f>
        <v>W</v>
      </c>
      <c r="M1368">
        <f t="shared" ca="1" si="43"/>
        <v>146</v>
      </c>
      <c r="N1368" t="str">
        <f ca="1">IF((H1368+I1368)&gt;SIMULATION!$F$16,"Over","Under")</f>
        <v>Under</v>
      </c>
    </row>
    <row r="1369" spans="8:14" x14ac:dyDescent="0.25">
      <c r="H1369">
        <f ca="1">ROUND(NORMINV(RAND(),SIMULATION!$G$16,SIMULATION!$C$16),0)</f>
        <v>68</v>
      </c>
      <c r="I1369">
        <f ca="1">ROUND(NORMINV(RAND(),SIMULATION!$G$20,SIMULATION!$C$20),0)</f>
        <v>79</v>
      </c>
      <c r="J1369" t="str">
        <f t="shared" ca="1" si="42"/>
        <v>Home</v>
      </c>
      <c r="K1369" t="str">
        <f ca="1">IF(H1369+SIMULATION!$E$16&gt;NEUTRAL!I1369,"W","L")</f>
        <v>L</v>
      </c>
      <c r="L1369" t="str">
        <f ca="1">IF(I1369+SIMULATION!$E$20&gt;NEUTRAL!H1369,"W","L")</f>
        <v>W</v>
      </c>
      <c r="M1369">
        <f t="shared" ca="1" si="43"/>
        <v>147</v>
      </c>
      <c r="N1369" t="str">
        <f ca="1">IF((H1369+I1369)&gt;SIMULATION!$F$16,"Over","Under")</f>
        <v>Under</v>
      </c>
    </row>
    <row r="1370" spans="8:14" x14ac:dyDescent="0.25">
      <c r="H1370">
        <f ca="1">ROUND(NORMINV(RAND(),SIMULATION!$G$16,SIMULATION!$C$16),0)</f>
        <v>67</v>
      </c>
      <c r="I1370">
        <f ca="1">ROUND(NORMINV(RAND(),SIMULATION!$G$20,SIMULATION!$C$20),0)</f>
        <v>67</v>
      </c>
      <c r="J1370" t="str">
        <f t="shared" ca="1" si="42"/>
        <v>OT</v>
      </c>
      <c r="K1370" t="str">
        <f ca="1">IF(H1370+SIMULATION!$E$16&gt;NEUTRAL!I1370,"W","L")</f>
        <v>W</v>
      </c>
      <c r="L1370" t="str">
        <f ca="1">IF(I1370+SIMULATION!$E$20&gt;NEUTRAL!H1370,"W","L")</f>
        <v>L</v>
      </c>
      <c r="M1370">
        <f t="shared" ca="1" si="43"/>
        <v>134</v>
      </c>
      <c r="N1370" t="str">
        <f ca="1">IF((H1370+I1370)&gt;SIMULATION!$F$16,"Over","Under")</f>
        <v>Under</v>
      </c>
    </row>
    <row r="1371" spans="8:14" x14ac:dyDescent="0.25">
      <c r="H1371">
        <f ca="1">ROUND(NORMINV(RAND(),SIMULATION!$G$16,SIMULATION!$C$16),0)</f>
        <v>73</v>
      </c>
      <c r="I1371">
        <f ca="1">ROUND(NORMINV(RAND(),SIMULATION!$G$20,SIMULATION!$C$20),0)</f>
        <v>81</v>
      </c>
      <c r="J1371" t="str">
        <f t="shared" ref="J1371:J1434" ca="1" si="44">IF(H1371=I1371,"OT",IF(H1371&gt;I1371,"Away","Home"))</f>
        <v>Home</v>
      </c>
      <c r="K1371" t="str">
        <f ca="1">IF(H1371+SIMULATION!$E$16&gt;NEUTRAL!I1371,"W","L")</f>
        <v>L</v>
      </c>
      <c r="L1371" t="str">
        <f ca="1">IF(I1371+SIMULATION!$E$20&gt;NEUTRAL!H1371,"W","L")</f>
        <v>W</v>
      </c>
      <c r="M1371">
        <f t="shared" ref="M1371:M1434" ca="1" si="45">H1371+I1371</f>
        <v>154</v>
      </c>
      <c r="N1371" t="str">
        <f ca="1">IF((H1371+I1371)&gt;SIMULATION!$F$16,"Over","Under")</f>
        <v>Over</v>
      </c>
    </row>
    <row r="1372" spans="8:14" x14ac:dyDescent="0.25">
      <c r="H1372">
        <f ca="1">ROUND(NORMINV(RAND(),SIMULATION!$G$16,SIMULATION!$C$16),0)</f>
        <v>62</v>
      </c>
      <c r="I1372">
        <f ca="1">ROUND(NORMINV(RAND(),SIMULATION!$G$20,SIMULATION!$C$20),0)</f>
        <v>67</v>
      </c>
      <c r="J1372" t="str">
        <f t="shared" ca="1" si="44"/>
        <v>Home</v>
      </c>
      <c r="K1372" t="str">
        <f ca="1">IF(H1372+SIMULATION!$E$16&gt;NEUTRAL!I1372,"W","L")</f>
        <v>L</v>
      </c>
      <c r="L1372" t="str">
        <f ca="1">IF(I1372+SIMULATION!$E$20&gt;NEUTRAL!H1372,"W","L")</f>
        <v>W</v>
      </c>
      <c r="M1372">
        <f t="shared" ca="1" si="45"/>
        <v>129</v>
      </c>
      <c r="N1372" t="str">
        <f ca="1">IF((H1372+I1372)&gt;SIMULATION!$F$16,"Over","Under")</f>
        <v>Under</v>
      </c>
    </row>
    <row r="1373" spans="8:14" x14ac:dyDescent="0.25">
      <c r="H1373">
        <f ca="1">ROUND(NORMINV(RAND(),SIMULATION!$G$16,SIMULATION!$C$16),0)</f>
        <v>64</v>
      </c>
      <c r="I1373">
        <f ca="1">ROUND(NORMINV(RAND(),SIMULATION!$G$20,SIMULATION!$C$20),0)</f>
        <v>72</v>
      </c>
      <c r="J1373" t="str">
        <f t="shared" ca="1" si="44"/>
        <v>Home</v>
      </c>
      <c r="K1373" t="str">
        <f ca="1">IF(H1373+SIMULATION!$E$16&gt;NEUTRAL!I1373,"W","L")</f>
        <v>L</v>
      </c>
      <c r="L1373" t="str">
        <f ca="1">IF(I1373+SIMULATION!$E$20&gt;NEUTRAL!H1373,"W","L")</f>
        <v>W</v>
      </c>
      <c r="M1373">
        <f t="shared" ca="1" si="45"/>
        <v>136</v>
      </c>
      <c r="N1373" t="str">
        <f ca="1">IF((H1373+I1373)&gt;SIMULATION!$F$16,"Over","Under")</f>
        <v>Under</v>
      </c>
    </row>
    <row r="1374" spans="8:14" x14ac:dyDescent="0.25">
      <c r="H1374">
        <f ca="1">ROUND(NORMINV(RAND(),SIMULATION!$G$16,SIMULATION!$C$16),0)</f>
        <v>88</v>
      </c>
      <c r="I1374">
        <f ca="1">ROUND(NORMINV(RAND(),SIMULATION!$G$20,SIMULATION!$C$20),0)</f>
        <v>84</v>
      </c>
      <c r="J1374" t="str">
        <f t="shared" ca="1" si="44"/>
        <v>Away</v>
      </c>
      <c r="K1374" t="str">
        <f ca="1">IF(H1374+SIMULATION!$E$16&gt;NEUTRAL!I1374,"W","L")</f>
        <v>W</v>
      </c>
      <c r="L1374" t="str">
        <f ca="1">IF(I1374+SIMULATION!$E$20&gt;NEUTRAL!H1374,"W","L")</f>
        <v>L</v>
      </c>
      <c r="M1374">
        <f t="shared" ca="1" si="45"/>
        <v>172</v>
      </c>
      <c r="N1374" t="str">
        <f ca="1">IF((H1374+I1374)&gt;SIMULATION!$F$16,"Over","Under")</f>
        <v>Over</v>
      </c>
    </row>
    <row r="1375" spans="8:14" x14ac:dyDescent="0.25">
      <c r="H1375">
        <f ca="1">ROUND(NORMINV(RAND(),SIMULATION!$G$16,SIMULATION!$C$16),0)</f>
        <v>97</v>
      </c>
      <c r="I1375">
        <f ca="1">ROUND(NORMINV(RAND(),SIMULATION!$G$20,SIMULATION!$C$20),0)</f>
        <v>95</v>
      </c>
      <c r="J1375" t="str">
        <f t="shared" ca="1" si="44"/>
        <v>Away</v>
      </c>
      <c r="K1375" t="str">
        <f ca="1">IF(H1375+SIMULATION!$E$16&gt;NEUTRAL!I1375,"W","L")</f>
        <v>W</v>
      </c>
      <c r="L1375" t="str">
        <f ca="1">IF(I1375+SIMULATION!$E$20&gt;NEUTRAL!H1375,"W","L")</f>
        <v>L</v>
      </c>
      <c r="M1375">
        <f t="shared" ca="1" si="45"/>
        <v>192</v>
      </c>
      <c r="N1375" t="str">
        <f ca="1">IF((H1375+I1375)&gt;SIMULATION!$F$16,"Over","Under")</f>
        <v>Over</v>
      </c>
    </row>
    <row r="1376" spans="8:14" x14ac:dyDescent="0.25">
      <c r="H1376">
        <f ca="1">ROUND(NORMINV(RAND(),SIMULATION!$G$16,SIMULATION!$C$16),0)</f>
        <v>66</v>
      </c>
      <c r="I1376">
        <f ca="1">ROUND(NORMINV(RAND(),SIMULATION!$G$20,SIMULATION!$C$20),0)</f>
        <v>72</v>
      </c>
      <c r="J1376" t="str">
        <f t="shared" ca="1" si="44"/>
        <v>Home</v>
      </c>
      <c r="K1376" t="str">
        <f ca="1">IF(H1376+SIMULATION!$E$16&gt;NEUTRAL!I1376,"W","L")</f>
        <v>L</v>
      </c>
      <c r="L1376" t="str">
        <f ca="1">IF(I1376+SIMULATION!$E$20&gt;NEUTRAL!H1376,"W","L")</f>
        <v>W</v>
      </c>
      <c r="M1376">
        <f t="shared" ca="1" si="45"/>
        <v>138</v>
      </c>
      <c r="N1376" t="str">
        <f ca="1">IF((H1376+I1376)&gt;SIMULATION!$F$16,"Over","Under")</f>
        <v>Under</v>
      </c>
    </row>
    <row r="1377" spans="8:14" x14ac:dyDescent="0.25">
      <c r="H1377">
        <f ca="1">ROUND(NORMINV(RAND(),SIMULATION!$G$16,SIMULATION!$C$16),0)</f>
        <v>65</v>
      </c>
      <c r="I1377">
        <f ca="1">ROUND(NORMINV(RAND(),SIMULATION!$G$20,SIMULATION!$C$20),0)</f>
        <v>75</v>
      </c>
      <c r="J1377" t="str">
        <f t="shared" ca="1" si="44"/>
        <v>Home</v>
      </c>
      <c r="K1377" t="str">
        <f ca="1">IF(H1377+SIMULATION!$E$16&gt;NEUTRAL!I1377,"W","L")</f>
        <v>L</v>
      </c>
      <c r="L1377" t="str">
        <f ca="1">IF(I1377+SIMULATION!$E$20&gt;NEUTRAL!H1377,"W","L")</f>
        <v>W</v>
      </c>
      <c r="M1377">
        <f t="shared" ca="1" si="45"/>
        <v>140</v>
      </c>
      <c r="N1377" t="str">
        <f ca="1">IF((H1377+I1377)&gt;SIMULATION!$F$16,"Over","Under")</f>
        <v>Under</v>
      </c>
    </row>
    <row r="1378" spans="8:14" x14ac:dyDescent="0.25">
      <c r="H1378">
        <f ca="1">ROUND(NORMINV(RAND(),SIMULATION!$G$16,SIMULATION!$C$16),0)</f>
        <v>92</v>
      </c>
      <c r="I1378">
        <f ca="1">ROUND(NORMINV(RAND(),SIMULATION!$G$20,SIMULATION!$C$20),0)</f>
        <v>67</v>
      </c>
      <c r="J1378" t="str">
        <f t="shared" ca="1" si="44"/>
        <v>Away</v>
      </c>
      <c r="K1378" t="str">
        <f ca="1">IF(H1378+SIMULATION!$E$16&gt;NEUTRAL!I1378,"W","L")</f>
        <v>W</v>
      </c>
      <c r="L1378" t="str">
        <f ca="1">IF(I1378+SIMULATION!$E$20&gt;NEUTRAL!H1378,"W","L")</f>
        <v>L</v>
      </c>
      <c r="M1378">
        <f t="shared" ca="1" si="45"/>
        <v>159</v>
      </c>
      <c r="N1378" t="str">
        <f ca="1">IF((H1378+I1378)&gt;SIMULATION!$F$16,"Over","Under")</f>
        <v>Over</v>
      </c>
    </row>
    <row r="1379" spans="8:14" x14ac:dyDescent="0.25">
      <c r="H1379">
        <f ca="1">ROUND(NORMINV(RAND(),SIMULATION!$G$16,SIMULATION!$C$16),0)</f>
        <v>83</v>
      </c>
      <c r="I1379">
        <f ca="1">ROUND(NORMINV(RAND(),SIMULATION!$G$20,SIMULATION!$C$20),0)</f>
        <v>82</v>
      </c>
      <c r="J1379" t="str">
        <f t="shared" ca="1" si="44"/>
        <v>Away</v>
      </c>
      <c r="K1379" t="str">
        <f ca="1">IF(H1379+SIMULATION!$E$16&gt;NEUTRAL!I1379,"W","L")</f>
        <v>W</v>
      </c>
      <c r="L1379" t="str">
        <f ca="1">IF(I1379+SIMULATION!$E$20&gt;NEUTRAL!H1379,"W","L")</f>
        <v>L</v>
      </c>
      <c r="M1379">
        <f t="shared" ca="1" si="45"/>
        <v>165</v>
      </c>
      <c r="N1379" t="str">
        <f ca="1">IF((H1379+I1379)&gt;SIMULATION!$F$16,"Over","Under")</f>
        <v>Over</v>
      </c>
    </row>
    <row r="1380" spans="8:14" x14ac:dyDescent="0.25">
      <c r="H1380">
        <f ca="1">ROUND(NORMINV(RAND(),SIMULATION!$G$16,SIMULATION!$C$16),0)</f>
        <v>89</v>
      </c>
      <c r="I1380">
        <f ca="1">ROUND(NORMINV(RAND(),SIMULATION!$G$20,SIMULATION!$C$20),0)</f>
        <v>71</v>
      </c>
      <c r="J1380" t="str">
        <f t="shared" ca="1" si="44"/>
        <v>Away</v>
      </c>
      <c r="K1380" t="str">
        <f ca="1">IF(H1380+SIMULATION!$E$16&gt;NEUTRAL!I1380,"W","L")</f>
        <v>W</v>
      </c>
      <c r="L1380" t="str">
        <f ca="1">IF(I1380+SIMULATION!$E$20&gt;NEUTRAL!H1380,"W","L")</f>
        <v>L</v>
      </c>
      <c r="M1380">
        <f t="shared" ca="1" si="45"/>
        <v>160</v>
      </c>
      <c r="N1380" t="str">
        <f ca="1">IF((H1380+I1380)&gt;SIMULATION!$F$16,"Over","Under")</f>
        <v>Over</v>
      </c>
    </row>
    <row r="1381" spans="8:14" x14ac:dyDescent="0.25">
      <c r="H1381">
        <f ca="1">ROUND(NORMINV(RAND(),SIMULATION!$G$16,SIMULATION!$C$16),0)</f>
        <v>75</v>
      </c>
      <c r="I1381">
        <f ca="1">ROUND(NORMINV(RAND(),SIMULATION!$G$20,SIMULATION!$C$20),0)</f>
        <v>64</v>
      </c>
      <c r="J1381" t="str">
        <f t="shared" ca="1" si="44"/>
        <v>Away</v>
      </c>
      <c r="K1381" t="str">
        <f ca="1">IF(H1381+SIMULATION!$E$16&gt;NEUTRAL!I1381,"W","L")</f>
        <v>W</v>
      </c>
      <c r="L1381" t="str">
        <f ca="1">IF(I1381+SIMULATION!$E$20&gt;NEUTRAL!H1381,"W","L")</f>
        <v>L</v>
      </c>
      <c r="M1381">
        <f t="shared" ca="1" si="45"/>
        <v>139</v>
      </c>
      <c r="N1381" t="str">
        <f ca="1">IF((H1381+I1381)&gt;SIMULATION!$F$16,"Over","Under")</f>
        <v>Under</v>
      </c>
    </row>
    <row r="1382" spans="8:14" x14ac:dyDescent="0.25">
      <c r="H1382">
        <f ca="1">ROUND(NORMINV(RAND(),SIMULATION!$G$16,SIMULATION!$C$16),0)</f>
        <v>77</v>
      </c>
      <c r="I1382">
        <f ca="1">ROUND(NORMINV(RAND(),SIMULATION!$G$20,SIMULATION!$C$20),0)</f>
        <v>85</v>
      </c>
      <c r="J1382" t="str">
        <f t="shared" ca="1" si="44"/>
        <v>Home</v>
      </c>
      <c r="K1382" t="str">
        <f ca="1">IF(H1382+SIMULATION!$E$16&gt;NEUTRAL!I1382,"W","L")</f>
        <v>L</v>
      </c>
      <c r="L1382" t="str">
        <f ca="1">IF(I1382+SIMULATION!$E$20&gt;NEUTRAL!H1382,"W","L")</f>
        <v>W</v>
      </c>
      <c r="M1382">
        <f t="shared" ca="1" si="45"/>
        <v>162</v>
      </c>
      <c r="N1382" t="str">
        <f ca="1">IF((H1382+I1382)&gt;SIMULATION!$F$16,"Over","Under")</f>
        <v>Over</v>
      </c>
    </row>
    <row r="1383" spans="8:14" x14ac:dyDescent="0.25">
      <c r="H1383">
        <f ca="1">ROUND(NORMINV(RAND(),SIMULATION!$G$16,SIMULATION!$C$16),0)</f>
        <v>57</v>
      </c>
      <c r="I1383">
        <f ca="1">ROUND(NORMINV(RAND(),SIMULATION!$G$20,SIMULATION!$C$20),0)</f>
        <v>56</v>
      </c>
      <c r="J1383" t="str">
        <f t="shared" ca="1" si="44"/>
        <v>Away</v>
      </c>
      <c r="K1383" t="str">
        <f ca="1">IF(H1383+SIMULATION!$E$16&gt;NEUTRAL!I1383,"W","L")</f>
        <v>W</v>
      </c>
      <c r="L1383" t="str">
        <f ca="1">IF(I1383+SIMULATION!$E$20&gt;NEUTRAL!H1383,"W","L")</f>
        <v>L</v>
      </c>
      <c r="M1383">
        <f t="shared" ca="1" si="45"/>
        <v>113</v>
      </c>
      <c r="N1383" t="str">
        <f ca="1">IF((H1383+I1383)&gt;SIMULATION!$F$16,"Over","Under")</f>
        <v>Under</v>
      </c>
    </row>
    <row r="1384" spans="8:14" x14ac:dyDescent="0.25">
      <c r="H1384">
        <f ca="1">ROUND(NORMINV(RAND(),SIMULATION!$G$16,SIMULATION!$C$16),0)</f>
        <v>52</v>
      </c>
      <c r="I1384">
        <f ca="1">ROUND(NORMINV(RAND(),SIMULATION!$G$20,SIMULATION!$C$20),0)</f>
        <v>94</v>
      </c>
      <c r="J1384" t="str">
        <f t="shared" ca="1" si="44"/>
        <v>Home</v>
      </c>
      <c r="K1384" t="str">
        <f ca="1">IF(H1384+SIMULATION!$E$16&gt;NEUTRAL!I1384,"W","L")</f>
        <v>L</v>
      </c>
      <c r="L1384" t="str">
        <f ca="1">IF(I1384+SIMULATION!$E$20&gt;NEUTRAL!H1384,"W","L")</f>
        <v>W</v>
      </c>
      <c r="M1384">
        <f t="shared" ca="1" si="45"/>
        <v>146</v>
      </c>
      <c r="N1384" t="str">
        <f ca="1">IF((H1384+I1384)&gt;SIMULATION!$F$16,"Over","Under")</f>
        <v>Under</v>
      </c>
    </row>
    <row r="1385" spans="8:14" x14ac:dyDescent="0.25">
      <c r="H1385">
        <f ca="1">ROUND(NORMINV(RAND(),SIMULATION!$G$16,SIMULATION!$C$16),0)</f>
        <v>75</v>
      </c>
      <c r="I1385">
        <f ca="1">ROUND(NORMINV(RAND(),SIMULATION!$G$20,SIMULATION!$C$20),0)</f>
        <v>60</v>
      </c>
      <c r="J1385" t="str">
        <f t="shared" ca="1" si="44"/>
        <v>Away</v>
      </c>
      <c r="K1385" t="str">
        <f ca="1">IF(H1385+SIMULATION!$E$16&gt;NEUTRAL!I1385,"W","L")</f>
        <v>W</v>
      </c>
      <c r="L1385" t="str">
        <f ca="1">IF(I1385+SIMULATION!$E$20&gt;NEUTRAL!H1385,"W","L")</f>
        <v>L</v>
      </c>
      <c r="M1385">
        <f t="shared" ca="1" si="45"/>
        <v>135</v>
      </c>
      <c r="N1385" t="str">
        <f ca="1">IF((H1385+I1385)&gt;SIMULATION!$F$16,"Over","Under")</f>
        <v>Under</v>
      </c>
    </row>
    <row r="1386" spans="8:14" x14ac:dyDescent="0.25">
      <c r="H1386">
        <f ca="1">ROUND(NORMINV(RAND(),SIMULATION!$G$16,SIMULATION!$C$16),0)</f>
        <v>58</v>
      </c>
      <c r="I1386">
        <f ca="1">ROUND(NORMINV(RAND(),SIMULATION!$G$20,SIMULATION!$C$20),0)</f>
        <v>67</v>
      </c>
      <c r="J1386" t="str">
        <f t="shared" ca="1" si="44"/>
        <v>Home</v>
      </c>
      <c r="K1386" t="str">
        <f ca="1">IF(H1386+SIMULATION!$E$16&gt;NEUTRAL!I1386,"W","L")</f>
        <v>L</v>
      </c>
      <c r="L1386" t="str">
        <f ca="1">IF(I1386+SIMULATION!$E$20&gt;NEUTRAL!H1386,"W","L")</f>
        <v>W</v>
      </c>
      <c r="M1386">
        <f t="shared" ca="1" si="45"/>
        <v>125</v>
      </c>
      <c r="N1386" t="str">
        <f ca="1">IF((H1386+I1386)&gt;SIMULATION!$F$16,"Over","Under")</f>
        <v>Under</v>
      </c>
    </row>
    <row r="1387" spans="8:14" x14ac:dyDescent="0.25">
      <c r="H1387">
        <f ca="1">ROUND(NORMINV(RAND(),SIMULATION!$G$16,SIMULATION!$C$16),0)</f>
        <v>59</v>
      </c>
      <c r="I1387">
        <f ca="1">ROUND(NORMINV(RAND(),SIMULATION!$G$20,SIMULATION!$C$20),0)</f>
        <v>64</v>
      </c>
      <c r="J1387" t="str">
        <f t="shared" ca="1" si="44"/>
        <v>Home</v>
      </c>
      <c r="K1387" t="str">
        <f ca="1">IF(H1387+SIMULATION!$E$16&gt;NEUTRAL!I1387,"W","L")</f>
        <v>L</v>
      </c>
      <c r="L1387" t="str">
        <f ca="1">IF(I1387+SIMULATION!$E$20&gt;NEUTRAL!H1387,"W","L")</f>
        <v>W</v>
      </c>
      <c r="M1387">
        <f t="shared" ca="1" si="45"/>
        <v>123</v>
      </c>
      <c r="N1387" t="str">
        <f ca="1">IF((H1387+I1387)&gt;SIMULATION!$F$16,"Over","Under")</f>
        <v>Under</v>
      </c>
    </row>
    <row r="1388" spans="8:14" x14ac:dyDescent="0.25">
      <c r="H1388">
        <f ca="1">ROUND(NORMINV(RAND(),SIMULATION!$G$16,SIMULATION!$C$16),0)</f>
        <v>87</v>
      </c>
      <c r="I1388">
        <f ca="1">ROUND(NORMINV(RAND(),SIMULATION!$G$20,SIMULATION!$C$20),0)</f>
        <v>80</v>
      </c>
      <c r="J1388" t="str">
        <f t="shared" ca="1" si="44"/>
        <v>Away</v>
      </c>
      <c r="K1388" t="str">
        <f ca="1">IF(H1388+SIMULATION!$E$16&gt;NEUTRAL!I1388,"W","L")</f>
        <v>W</v>
      </c>
      <c r="L1388" t="str">
        <f ca="1">IF(I1388+SIMULATION!$E$20&gt;NEUTRAL!H1388,"W","L")</f>
        <v>L</v>
      </c>
      <c r="M1388">
        <f t="shared" ca="1" si="45"/>
        <v>167</v>
      </c>
      <c r="N1388" t="str">
        <f ca="1">IF((H1388+I1388)&gt;SIMULATION!$F$16,"Over","Under")</f>
        <v>Over</v>
      </c>
    </row>
    <row r="1389" spans="8:14" x14ac:dyDescent="0.25">
      <c r="H1389">
        <f ca="1">ROUND(NORMINV(RAND(),SIMULATION!$G$16,SIMULATION!$C$16),0)</f>
        <v>62</v>
      </c>
      <c r="I1389">
        <f ca="1">ROUND(NORMINV(RAND(),SIMULATION!$G$20,SIMULATION!$C$20),0)</f>
        <v>69</v>
      </c>
      <c r="J1389" t="str">
        <f t="shared" ca="1" si="44"/>
        <v>Home</v>
      </c>
      <c r="K1389" t="str">
        <f ca="1">IF(H1389+SIMULATION!$E$16&gt;NEUTRAL!I1389,"W","L")</f>
        <v>L</v>
      </c>
      <c r="L1389" t="str">
        <f ca="1">IF(I1389+SIMULATION!$E$20&gt;NEUTRAL!H1389,"W","L")</f>
        <v>W</v>
      </c>
      <c r="M1389">
        <f t="shared" ca="1" si="45"/>
        <v>131</v>
      </c>
      <c r="N1389" t="str">
        <f ca="1">IF((H1389+I1389)&gt;SIMULATION!$F$16,"Over","Under")</f>
        <v>Under</v>
      </c>
    </row>
    <row r="1390" spans="8:14" x14ac:dyDescent="0.25">
      <c r="H1390">
        <f ca="1">ROUND(NORMINV(RAND(),SIMULATION!$G$16,SIMULATION!$C$16),0)</f>
        <v>66</v>
      </c>
      <c r="I1390">
        <f ca="1">ROUND(NORMINV(RAND(),SIMULATION!$G$20,SIMULATION!$C$20),0)</f>
        <v>86</v>
      </c>
      <c r="J1390" t="str">
        <f t="shared" ca="1" si="44"/>
        <v>Home</v>
      </c>
      <c r="K1390" t="str">
        <f ca="1">IF(H1390+SIMULATION!$E$16&gt;NEUTRAL!I1390,"W","L")</f>
        <v>L</v>
      </c>
      <c r="L1390" t="str">
        <f ca="1">IF(I1390+SIMULATION!$E$20&gt;NEUTRAL!H1390,"W","L")</f>
        <v>W</v>
      </c>
      <c r="M1390">
        <f t="shared" ca="1" si="45"/>
        <v>152</v>
      </c>
      <c r="N1390" t="str">
        <f ca="1">IF((H1390+I1390)&gt;SIMULATION!$F$16,"Over","Under")</f>
        <v>Over</v>
      </c>
    </row>
    <row r="1391" spans="8:14" x14ac:dyDescent="0.25">
      <c r="H1391">
        <f ca="1">ROUND(NORMINV(RAND(),SIMULATION!$G$16,SIMULATION!$C$16),0)</f>
        <v>66</v>
      </c>
      <c r="I1391">
        <f ca="1">ROUND(NORMINV(RAND(),SIMULATION!$G$20,SIMULATION!$C$20),0)</f>
        <v>68</v>
      </c>
      <c r="J1391" t="str">
        <f t="shared" ca="1" si="44"/>
        <v>Home</v>
      </c>
      <c r="K1391" t="str">
        <f ca="1">IF(H1391+SIMULATION!$E$16&gt;NEUTRAL!I1391,"W","L")</f>
        <v>W</v>
      </c>
      <c r="L1391" t="str">
        <f ca="1">IF(I1391+SIMULATION!$E$20&gt;NEUTRAL!H1391,"W","L")</f>
        <v>L</v>
      </c>
      <c r="M1391">
        <f t="shared" ca="1" si="45"/>
        <v>134</v>
      </c>
      <c r="N1391" t="str">
        <f ca="1">IF((H1391+I1391)&gt;SIMULATION!$F$16,"Over","Under")</f>
        <v>Under</v>
      </c>
    </row>
    <row r="1392" spans="8:14" x14ac:dyDescent="0.25">
      <c r="H1392">
        <f ca="1">ROUND(NORMINV(RAND(),SIMULATION!$G$16,SIMULATION!$C$16),0)</f>
        <v>55</v>
      </c>
      <c r="I1392">
        <f ca="1">ROUND(NORMINV(RAND(),SIMULATION!$G$20,SIMULATION!$C$20),0)</f>
        <v>69</v>
      </c>
      <c r="J1392" t="str">
        <f t="shared" ca="1" si="44"/>
        <v>Home</v>
      </c>
      <c r="K1392" t="str">
        <f ca="1">IF(H1392+SIMULATION!$E$16&gt;NEUTRAL!I1392,"W","L")</f>
        <v>L</v>
      </c>
      <c r="L1392" t="str">
        <f ca="1">IF(I1392+SIMULATION!$E$20&gt;NEUTRAL!H1392,"W","L")</f>
        <v>W</v>
      </c>
      <c r="M1392">
        <f t="shared" ca="1" si="45"/>
        <v>124</v>
      </c>
      <c r="N1392" t="str">
        <f ca="1">IF((H1392+I1392)&gt;SIMULATION!$F$16,"Over","Under")</f>
        <v>Under</v>
      </c>
    </row>
    <row r="1393" spans="8:14" x14ac:dyDescent="0.25">
      <c r="H1393">
        <f ca="1">ROUND(NORMINV(RAND(),SIMULATION!$G$16,SIMULATION!$C$16),0)</f>
        <v>77</v>
      </c>
      <c r="I1393">
        <f ca="1">ROUND(NORMINV(RAND(),SIMULATION!$G$20,SIMULATION!$C$20),0)</f>
        <v>71</v>
      </c>
      <c r="J1393" t="str">
        <f t="shared" ca="1" si="44"/>
        <v>Away</v>
      </c>
      <c r="K1393" t="str">
        <f ca="1">IF(H1393+SIMULATION!$E$16&gt;NEUTRAL!I1393,"W","L")</f>
        <v>W</v>
      </c>
      <c r="L1393" t="str">
        <f ca="1">IF(I1393+SIMULATION!$E$20&gt;NEUTRAL!H1393,"W","L")</f>
        <v>L</v>
      </c>
      <c r="M1393">
        <f t="shared" ca="1" si="45"/>
        <v>148</v>
      </c>
      <c r="N1393" t="str">
        <f ca="1">IF((H1393+I1393)&gt;SIMULATION!$F$16,"Over","Under")</f>
        <v>Under</v>
      </c>
    </row>
    <row r="1394" spans="8:14" x14ac:dyDescent="0.25">
      <c r="H1394">
        <f ca="1">ROUND(NORMINV(RAND(),SIMULATION!$G$16,SIMULATION!$C$16),0)</f>
        <v>87</v>
      </c>
      <c r="I1394">
        <f ca="1">ROUND(NORMINV(RAND(),SIMULATION!$G$20,SIMULATION!$C$20),0)</f>
        <v>72</v>
      </c>
      <c r="J1394" t="str">
        <f t="shared" ca="1" si="44"/>
        <v>Away</v>
      </c>
      <c r="K1394" t="str">
        <f ca="1">IF(H1394+SIMULATION!$E$16&gt;NEUTRAL!I1394,"W","L")</f>
        <v>W</v>
      </c>
      <c r="L1394" t="str">
        <f ca="1">IF(I1394+SIMULATION!$E$20&gt;NEUTRAL!H1394,"W","L")</f>
        <v>L</v>
      </c>
      <c r="M1394">
        <f t="shared" ca="1" si="45"/>
        <v>159</v>
      </c>
      <c r="N1394" t="str">
        <f ca="1">IF((H1394+I1394)&gt;SIMULATION!$F$16,"Over","Under")</f>
        <v>Over</v>
      </c>
    </row>
    <row r="1395" spans="8:14" x14ac:dyDescent="0.25">
      <c r="H1395">
        <f ca="1">ROUND(NORMINV(RAND(),SIMULATION!$G$16,SIMULATION!$C$16),0)</f>
        <v>57</v>
      </c>
      <c r="I1395">
        <f ca="1">ROUND(NORMINV(RAND(),SIMULATION!$G$20,SIMULATION!$C$20),0)</f>
        <v>65</v>
      </c>
      <c r="J1395" t="str">
        <f t="shared" ca="1" si="44"/>
        <v>Home</v>
      </c>
      <c r="K1395" t="str">
        <f ca="1">IF(H1395+SIMULATION!$E$16&gt;NEUTRAL!I1395,"W","L")</f>
        <v>L</v>
      </c>
      <c r="L1395" t="str">
        <f ca="1">IF(I1395+SIMULATION!$E$20&gt;NEUTRAL!H1395,"W","L")</f>
        <v>W</v>
      </c>
      <c r="M1395">
        <f t="shared" ca="1" si="45"/>
        <v>122</v>
      </c>
      <c r="N1395" t="str">
        <f ca="1">IF((H1395+I1395)&gt;SIMULATION!$F$16,"Over","Under")</f>
        <v>Under</v>
      </c>
    </row>
    <row r="1396" spans="8:14" x14ac:dyDescent="0.25">
      <c r="H1396">
        <f ca="1">ROUND(NORMINV(RAND(),SIMULATION!$G$16,SIMULATION!$C$16),0)</f>
        <v>77</v>
      </c>
      <c r="I1396">
        <f ca="1">ROUND(NORMINV(RAND(),SIMULATION!$G$20,SIMULATION!$C$20),0)</f>
        <v>68</v>
      </c>
      <c r="J1396" t="str">
        <f t="shared" ca="1" si="44"/>
        <v>Away</v>
      </c>
      <c r="K1396" t="str">
        <f ca="1">IF(H1396+SIMULATION!$E$16&gt;NEUTRAL!I1396,"W","L")</f>
        <v>W</v>
      </c>
      <c r="L1396" t="str">
        <f ca="1">IF(I1396+SIMULATION!$E$20&gt;NEUTRAL!H1396,"W","L")</f>
        <v>L</v>
      </c>
      <c r="M1396">
        <f t="shared" ca="1" si="45"/>
        <v>145</v>
      </c>
      <c r="N1396" t="str">
        <f ca="1">IF((H1396+I1396)&gt;SIMULATION!$F$16,"Over","Under")</f>
        <v>Under</v>
      </c>
    </row>
    <row r="1397" spans="8:14" x14ac:dyDescent="0.25">
      <c r="H1397">
        <f ca="1">ROUND(NORMINV(RAND(),SIMULATION!$G$16,SIMULATION!$C$16),0)</f>
        <v>61</v>
      </c>
      <c r="I1397">
        <f ca="1">ROUND(NORMINV(RAND(),SIMULATION!$G$20,SIMULATION!$C$20),0)</f>
        <v>51</v>
      </c>
      <c r="J1397" t="str">
        <f t="shared" ca="1" si="44"/>
        <v>Away</v>
      </c>
      <c r="K1397" t="str">
        <f ca="1">IF(H1397+SIMULATION!$E$16&gt;NEUTRAL!I1397,"W","L")</f>
        <v>W</v>
      </c>
      <c r="L1397" t="str">
        <f ca="1">IF(I1397+SIMULATION!$E$20&gt;NEUTRAL!H1397,"W","L")</f>
        <v>L</v>
      </c>
      <c r="M1397">
        <f t="shared" ca="1" si="45"/>
        <v>112</v>
      </c>
      <c r="N1397" t="str">
        <f ca="1">IF((H1397+I1397)&gt;SIMULATION!$F$16,"Over","Under")</f>
        <v>Under</v>
      </c>
    </row>
    <row r="1398" spans="8:14" x14ac:dyDescent="0.25">
      <c r="H1398">
        <f ca="1">ROUND(NORMINV(RAND(),SIMULATION!$G$16,SIMULATION!$C$16),0)</f>
        <v>74</v>
      </c>
      <c r="I1398">
        <f ca="1">ROUND(NORMINV(RAND(),SIMULATION!$G$20,SIMULATION!$C$20),0)</f>
        <v>68</v>
      </c>
      <c r="J1398" t="str">
        <f t="shared" ca="1" si="44"/>
        <v>Away</v>
      </c>
      <c r="K1398" t="str">
        <f ca="1">IF(H1398+SIMULATION!$E$16&gt;NEUTRAL!I1398,"W","L")</f>
        <v>W</v>
      </c>
      <c r="L1398" t="str">
        <f ca="1">IF(I1398+SIMULATION!$E$20&gt;NEUTRAL!H1398,"W","L")</f>
        <v>L</v>
      </c>
      <c r="M1398">
        <f t="shared" ca="1" si="45"/>
        <v>142</v>
      </c>
      <c r="N1398" t="str">
        <f ca="1">IF((H1398+I1398)&gt;SIMULATION!$F$16,"Over","Under")</f>
        <v>Under</v>
      </c>
    </row>
    <row r="1399" spans="8:14" x14ac:dyDescent="0.25">
      <c r="H1399">
        <f ca="1">ROUND(NORMINV(RAND(),SIMULATION!$G$16,SIMULATION!$C$16),0)</f>
        <v>70</v>
      </c>
      <c r="I1399">
        <f ca="1">ROUND(NORMINV(RAND(),SIMULATION!$G$20,SIMULATION!$C$20),0)</f>
        <v>91</v>
      </c>
      <c r="J1399" t="str">
        <f t="shared" ca="1" si="44"/>
        <v>Home</v>
      </c>
      <c r="K1399" t="str">
        <f ca="1">IF(H1399+SIMULATION!$E$16&gt;NEUTRAL!I1399,"W","L")</f>
        <v>L</v>
      </c>
      <c r="L1399" t="str">
        <f ca="1">IF(I1399+SIMULATION!$E$20&gt;NEUTRAL!H1399,"W","L")</f>
        <v>W</v>
      </c>
      <c r="M1399">
        <f t="shared" ca="1" si="45"/>
        <v>161</v>
      </c>
      <c r="N1399" t="str">
        <f ca="1">IF((H1399+I1399)&gt;SIMULATION!$F$16,"Over","Under")</f>
        <v>Over</v>
      </c>
    </row>
    <row r="1400" spans="8:14" x14ac:dyDescent="0.25">
      <c r="H1400">
        <f ca="1">ROUND(NORMINV(RAND(),SIMULATION!$G$16,SIMULATION!$C$16),0)</f>
        <v>81</v>
      </c>
      <c r="I1400">
        <f ca="1">ROUND(NORMINV(RAND(),SIMULATION!$G$20,SIMULATION!$C$20),0)</f>
        <v>79</v>
      </c>
      <c r="J1400" t="str">
        <f t="shared" ca="1" si="44"/>
        <v>Away</v>
      </c>
      <c r="K1400" t="str">
        <f ca="1">IF(H1400+SIMULATION!$E$16&gt;NEUTRAL!I1400,"W","L")</f>
        <v>W</v>
      </c>
      <c r="L1400" t="str">
        <f ca="1">IF(I1400+SIMULATION!$E$20&gt;NEUTRAL!H1400,"W","L")</f>
        <v>L</v>
      </c>
      <c r="M1400">
        <f t="shared" ca="1" si="45"/>
        <v>160</v>
      </c>
      <c r="N1400" t="str">
        <f ca="1">IF((H1400+I1400)&gt;SIMULATION!$F$16,"Over","Under")</f>
        <v>Over</v>
      </c>
    </row>
    <row r="1401" spans="8:14" x14ac:dyDescent="0.25">
      <c r="H1401">
        <f ca="1">ROUND(NORMINV(RAND(),SIMULATION!$G$16,SIMULATION!$C$16),0)</f>
        <v>81</v>
      </c>
      <c r="I1401">
        <f ca="1">ROUND(NORMINV(RAND(),SIMULATION!$G$20,SIMULATION!$C$20),0)</f>
        <v>67</v>
      </c>
      <c r="J1401" t="str">
        <f t="shared" ca="1" si="44"/>
        <v>Away</v>
      </c>
      <c r="K1401" t="str">
        <f ca="1">IF(H1401+SIMULATION!$E$16&gt;NEUTRAL!I1401,"W","L")</f>
        <v>W</v>
      </c>
      <c r="L1401" t="str">
        <f ca="1">IF(I1401+SIMULATION!$E$20&gt;NEUTRAL!H1401,"W","L")</f>
        <v>L</v>
      </c>
      <c r="M1401">
        <f t="shared" ca="1" si="45"/>
        <v>148</v>
      </c>
      <c r="N1401" t="str">
        <f ca="1">IF((H1401+I1401)&gt;SIMULATION!$F$16,"Over","Under")</f>
        <v>Under</v>
      </c>
    </row>
    <row r="1402" spans="8:14" x14ac:dyDescent="0.25">
      <c r="H1402">
        <f ca="1">ROUND(NORMINV(RAND(),SIMULATION!$G$16,SIMULATION!$C$16),0)</f>
        <v>98</v>
      </c>
      <c r="I1402">
        <f ca="1">ROUND(NORMINV(RAND(),SIMULATION!$G$20,SIMULATION!$C$20),0)</f>
        <v>84</v>
      </c>
      <c r="J1402" t="str">
        <f t="shared" ca="1" si="44"/>
        <v>Away</v>
      </c>
      <c r="K1402" t="str">
        <f ca="1">IF(H1402+SIMULATION!$E$16&gt;NEUTRAL!I1402,"W","L")</f>
        <v>W</v>
      </c>
      <c r="L1402" t="str">
        <f ca="1">IF(I1402+SIMULATION!$E$20&gt;NEUTRAL!H1402,"W","L")</f>
        <v>L</v>
      </c>
      <c r="M1402">
        <f t="shared" ca="1" si="45"/>
        <v>182</v>
      </c>
      <c r="N1402" t="str">
        <f ca="1">IF((H1402+I1402)&gt;SIMULATION!$F$16,"Over","Under")</f>
        <v>Over</v>
      </c>
    </row>
    <row r="1403" spans="8:14" x14ac:dyDescent="0.25">
      <c r="H1403">
        <f ca="1">ROUND(NORMINV(RAND(),SIMULATION!$G$16,SIMULATION!$C$16),0)</f>
        <v>54</v>
      </c>
      <c r="I1403">
        <f ca="1">ROUND(NORMINV(RAND(),SIMULATION!$G$20,SIMULATION!$C$20),0)</f>
        <v>63</v>
      </c>
      <c r="J1403" t="str">
        <f t="shared" ca="1" si="44"/>
        <v>Home</v>
      </c>
      <c r="K1403" t="str">
        <f ca="1">IF(H1403+SIMULATION!$E$16&gt;NEUTRAL!I1403,"W","L")</f>
        <v>L</v>
      </c>
      <c r="L1403" t="str">
        <f ca="1">IF(I1403+SIMULATION!$E$20&gt;NEUTRAL!H1403,"W","L")</f>
        <v>W</v>
      </c>
      <c r="M1403">
        <f t="shared" ca="1" si="45"/>
        <v>117</v>
      </c>
      <c r="N1403" t="str">
        <f ca="1">IF((H1403+I1403)&gt;SIMULATION!$F$16,"Over","Under")</f>
        <v>Under</v>
      </c>
    </row>
    <row r="1404" spans="8:14" x14ac:dyDescent="0.25">
      <c r="H1404">
        <f ca="1">ROUND(NORMINV(RAND(),SIMULATION!$G$16,SIMULATION!$C$16),0)</f>
        <v>78</v>
      </c>
      <c r="I1404">
        <f ca="1">ROUND(NORMINV(RAND(),SIMULATION!$G$20,SIMULATION!$C$20),0)</f>
        <v>72</v>
      </c>
      <c r="J1404" t="str">
        <f t="shared" ca="1" si="44"/>
        <v>Away</v>
      </c>
      <c r="K1404" t="str">
        <f ca="1">IF(H1404+SIMULATION!$E$16&gt;NEUTRAL!I1404,"W","L")</f>
        <v>W</v>
      </c>
      <c r="L1404" t="str">
        <f ca="1">IF(I1404+SIMULATION!$E$20&gt;NEUTRAL!H1404,"W","L")</f>
        <v>L</v>
      </c>
      <c r="M1404">
        <f t="shared" ca="1" si="45"/>
        <v>150</v>
      </c>
      <c r="N1404" t="str">
        <f ca="1">IF((H1404+I1404)&gt;SIMULATION!$F$16,"Over","Under")</f>
        <v>Under</v>
      </c>
    </row>
    <row r="1405" spans="8:14" x14ac:dyDescent="0.25">
      <c r="H1405">
        <f ca="1">ROUND(NORMINV(RAND(),SIMULATION!$G$16,SIMULATION!$C$16),0)</f>
        <v>79</v>
      </c>
      <c r="I1405">
        <f ca="1">ROUND(NORMINV(RAND(),SIMULATION!$G$20,SIMULATION!$C$20),0)</f>
        <v>72</v>
      </c>
      <c r="J1405" t="str">
        <f t="shared" ca="1" si="44"/>
        <v>Away</v>
      </c>
      <c r="K1405" t="str">
        <f ca="1">IF(H1405+SIMULATION!$E$16&gt;NEUTRAL!I1405,"W","L")</f>
        <v>W</v>
      </c>
      <c r="L1405" t="str">
        <f ca="1">IF(I1405+SIMULATION!$E$20&gt;NEUTRAL!H1405,"W","L")</f>
        <v>L</v>
      </c>
      <c r="M1405">
        <f t="shared" ca="1" si="45"/>
        <v>151</v>
      </c>
      <c r="N1405" t="str">
        <f ca="1">IF((H1405+I1405)&gt;SIMULATION!$F$16,"Over","Under")</f>
        <v>Under</v>
      </c>
    </row>
    <row r="1406" spans="8:14" x14ac:dyDescent="0.25">
      <c r="H1406">
        <f ca="1">ROUND(NORMINV(RAND(),SIMULATION!$G$16,SIMULATION!$C$16),0)</f>
        <v>61</v>
      </c>
      <c r="I1406">
        <f ca="1">ROUND(NORMINV(RAND(),SIMULATION!$G$20,SIMULATION!$C$20),0)</f>
        <v>64</v>
      </c>
      <c r="J1406" t="str">
        <f t="shared" ca="1" si="44"/>
        <v>Home</v>
      </c>
      <c r="K1406" t="str">
        <f ca="1">IF(H1406+SIMULATION!$E$16&gt;NEUTRAL!I1406,"W","L")</f>
        <v>W</v>
      </c>
      <c r="L1406" t="str">
        <f ca="1">IF(I1406+SIMULATION!$E$20&gt;NEUTRAL!H1406,"W","L")</f>
        <v>L</v>
      </c>
      <c r="M1406">
        <f t="shared" ca="1" si="45"/>
        <v>125</v>
      </c>
      <c r="N1406" t="str">
        <f ca="1">IF((H1406+I1406)&gt;SIMULATION!$F$16,"Over","Under")</f>
        <v>Under</v>
      </c>
    </row>
    <row r="1407" spans="8:14" x14ac:dyDescent="0.25">
      <c r="H1407">
        <f ca="1">ROUND(NORMINV(RAND(),SIMULATION!$G$16,SIMULATION!$C$16),0)</f>
        <v>58</v>
      </c>
      <c r="I1407">
        <f ca="1">ROUND(NORMINV(RAND(),SIMULATION!$G$20,SIMULATION!$C$20),0)</f>
        <v>54</v>
      </c>
      <c r="J1407" t="str">
        <f t="shared" ca="1" si="44"/>
        <v>Away</v>
      </c>
      <c r="K1407" t="str">
        <f ca="1">IF(H1407+SIMULATION!$E$16&gt;NEUTRAL!I1407,"W","L")</f>
        <v>W</v>
      </c>
      <c r="L1407" t="str">
        <f ca="1">IF(I1407+SIMULATION!$E$20&gt;NEUTRAL!H1407,"W","L")</f>
        <v>L</v>
      </c>
      <c r="M1407">
        <f t="shared" ca="1" si="45"/>
        <v>112</v>
      </c>
      <c r="N1407" t="str">
        <f ca="1">IF((H1407+I1407)&gt;SIMULATION!$F$16,"Over","Under")</f>
        <v>Under</v>
      </c>
    </row>
    <row r="1408" spans="8:14" x14ac:dyDescent="0.25">
      <c r="H1408">
        <f ca="1">ROUND(NORMINV(RAND(),SIMULATION!$G$16,SIMULATION!$C$16),0)</f>
        <v>52</v>
      </c>
      <c r="I1408">
        <f ca="1">ROUND(NORMINV(RAND(),SIMULATION!$G$20,SIMULATION!$C$20),0)</f>
        <v>68</v>
      </c>
      <c r="J1408" t="str">
        <f t="shared" ca="1" si="44"/>
        <v>Home</v>
      </c>
      <c r="K1408" t="str">
        <f ca="1">IF(H1408+SIMULATION!$E$16&gt;NEUTRAL!I1408,"W","L")</f>
        <v>L</v>
      </c>
      <c r="L1408" t="str">
        <f ca="1">IF(I1408+SIMULATION!$E$20&gt;NEUTRAL!H1408,"W","L")</f>
        <v>W</v>
      </c>
      <c r="M1408">
        <f t="shared" ca="1" si="45"/>
        <v>120</v>
      </c>
      <c r="N1408" t="str">
        <f ca="1">IF((H1408+I1408)&gt;SIMULATION!$F$16,"Over","Under")</f>
        <v>Under</v>
      </c>
    </row>
    <row r="1409" spans="8:14" x14ac:dyDescent="0.25">
      <c r="H1409">
        <f ca="1">ROUND(NORMINV(RAND(),SIMULATION!$G$16,SIMULATION!$C$16),0)</f>
        <v>67</v>
      </c>
      <c r="I1409">
        <f ca="1">ROUND(NORMINV(RAND(),SIMULATION!$G$20,SIMULATION!$C$20),0)</f>
        <v>90</v>
      </c>
      <c r="J1409" t="str">
        <f t="shared" ca="1" si="44"/>
        <v>Home</v>
      </c>
      <c r="K1409" t="str">
        <f ca="1">IF(H1409+SIMULATION!$E$16&gt;NEUTRAL!I1409,"W","L")</f>
        <v>L</v>
      </c>
      <c r="L1409" t="str">
        <f ca="1">IF(I1409+SIMULATION!$E$20&gt;NEUTRAL!H1409,"W","L")</f>
        <v>W</v>
      </c>
      <c r="M1409">
        <f t="shared" ca="1" si="45"/>
        <v>157</v>
      </c>
      <c r="N1409" t="str">
        <f ca="1">IF((H1409+I1409)&gt;SIMULATION!$F$16,"Over","Under")</f>
        <v>Over</v>
      </c>
    </row>
    <row r="1410" spans="8:14" x14ac:dyDescent="0.25">
      <c r="H1410">
        <f ca="1">ROUND(NORMINV(RAND(),SIMULATION!$G$16,SIMULATION!$C$16),0)</f>
        <v>73</v>
      </c>
      <c r="I1410">
        <f ca="1">ROUND(NORMINV(RAND(),SIMULATION!$G$20,SIMULATION!$C$20),0)</f>
        <v>71</v>
      </c>
      <c r="J1410" t="str">
        <f t="shared" ca="1" si="44"/>
        <v>Away</v>
      </c>
      <c r="K1410" t="str">
        <f ca="1">IF(H1410+SIMULATION!$E$16&gt;NEUTRAL!I1410,"W","L")</f>
        <v>W</v>
      </c>
      <c r="L1410" t="str">
        <f ca="1">IF(I1410+SIMULATION!$E$20&gt;NEUTRAL!H1410,"W","L")</f>
        <v>L</v>
      </c>
      <c r="M1410">
        <f t="shared" ca="1" si="45"/>
        <v>144</v>
      </c>
      <c r="N1410" t="str">
        <f ca="1">IF((H1410+I1410)&gt;SIMULATION!$F$16,"Over","Under")</f>
        <v>Under</v>
      </c>
    </row>
    <row r="1411" spans="8:14" x14ac:dyDescent="0.25">
      <c r="H1411">
        <f ca="1">ROUND(NORMINV(RAND(),SIMULATION!$G$16,SIMULATION!$C$16),0)</f>
        <v>85</v>
      </c>
      <c r="I1411">
        <f ca="1">ROUND(NORMINV(RAND(),SIMULATION!$G$20,SIMULATION!$C$20),0)</f>
        <v>62</v>
      </c>
      <c r="J1411" t="str">
        <f t="shared" ca="1" si="44"/>
        <v>Away</v>
      </c>
      <c r="K1411" t="str">
        <f ca="1">IF(H1411+SIMULATION!$E$16&gt;NEUTRAL!I1411,"W","L")</f>
        <v>W</v>
      </c>
      <c r="L1411" t="str">
        <f ca="1">IF(I1411+SIMULATION!$E$20&gt;NEUTRAL!H1411,"W","L")</f>
        <v>L</v>
      </c>
      <c r="M1411">
        <f t="shared" ca="1" si="45"/>
        <v>147</v>
      </c>
      <c r="N1411" t="str">
        <f ca="1">IF((H1411+I1411)&gt;SIMULATION!$F$16,"Over","Under")</f>
        <v>Under</v>
      </c>
    </row>
    <row r="1412" spans="8:14" x14ac:dyDescent="0.25">
      <c r="H1412">
        <f ca="1">ROUND(NORMINV(RAND(),SIMULATION!$G$16,SIMULATION!$C$16),0)</f>
        <v>65</v>
      </c>
      <c r="I1412">
        <f ca="1">ROUND(NORMINV(RAND(),SIMULATION!$G$20,SIMULATION!$C$20),0)</f>
        <v>86</v>
      </c>
      <c r="J1412" t="str">
        <f t="shared" ca="1" si="44"/>
        <v>Home</v>
      </c>
      <c r="K1412" t="str">
        <f ca="1">IF(H1412+SIMULATION!$E$16&gt;NEUTRAL!I1412,"W","L")</f>
        <v>L</v>
      </c>
      <c r="L1412" t="str">
        <f ca="1">IF(I1412+SIMULATION!$E$20&gt;NEUTRAL!H1412,"W","L")</f>
        <v>W</v>
      </c>
      <c r="M1412">
        <f t="shared" ca="1" si="45"/>
        <v>151</v>
      </c>
      <c r="N1412" t="str">
        <f ca="1">IF((H1412+I1412)&gt;SIMULATION!$F$16,"Over","Under")</f>
        <v>Under</v>
      </c>
    </row>
    <row r="1413" spans="8:14" x14ac:dyDescent="0.25">
      <c r="H1413">
        <f ca="1">ROUND(NORMINV(RAND(),SIMULATION!$G$16,SIMULATION!$C$16),0)</f>
        <v>79</v>
      </c>
      <c r="I1413">
        <f ca="1">ROUND(NORMINV(RAND(),SIMULATION!$G$20,SIMULATION!$C$20),0)</f>
        <v>81</v>
      </c>
      <c r="J1413" t="str">
        <f t="shared" ca="1" si="44"/>
        <v>Home</v>
      </c>
      <c r="K1413" t="str">
        <f ca="1">IF(H1413+SIMULATION!$E$16&gt;NEUTRAL!I1413,"W","L")</f>
        <v>W</v>
      </c>
      <c r="L1413" t="str">
        <f ca="1">IF(I1413+SIMULATION!$E$20&gt;NEUTRAL!H1413,"W","L")</f>
        <v>L</v>
      </c>
      <c r="M1413">
        <f t="shared" ca="1" si="45"/>
        <v>160</v>
      </c>
      <c r="N1413" t="str">
        <f ca="1">IF((H1413+I1413)&gt;SIMULATION!$F$16,"Over","Under")</f>
        <v>Over</v>
      </c>
    </row>
    <row r="1414" spans="8:14" x14ac:dyDescent="0.25">
      <c r="H1414">
        <f ca="1">ROUND(NORMINV(RAND(),SIMULATION!$G$16,SIMULATION!$C$16),0)</f>
        <v>62</v>
      </c>
      <c r="I1414">
        <f ca="1">ROUND(NORMINV(RAND(),SIMULATION!$G$20,SIMULATION!$C$20),0)</f>
        <v>74</v>
      </c>
      <c r="J1414" t="str">
        <f t="shared" ca="1" si="44"/>
        <v>Home</v>
      </c>
      <c r="K1414" t="str">
        <f ca="1">IF(H1414+SIMULATION!$E$16&gt;NEUTRAL!I1414,"W","L")</f>
        <v>L</v>
      </c>
      <c r="L1414" t="str">
        <f ca="1">IF(I1414+SIMULATION!$E$20&gt;NEUTRAL!H1414,"W","L")</f>
        <v>W</v>
      </c>
      <c r="M1414">
        <f t="shared" ca="1" si="45"/>
        <v>136</v>
      </c>
      <c r="N1414" t="str">
        <f ca="1">IF((H1414+I1414)&gt;SIMULATION!$F$16,"Over","Under")</f>
        <v>Under</v>
      </c>
    </row>
    <row r="1415" spans="8:14" x14ac:dyDescent="0.25">
      <c r="H1415">
        <f ca="1">ROUND(NORMINV(RAND(),SIMULATION!$G$16,SIMULATION!$C$16),0)</f>
        <v>78</v>
      </c>
      <c r="I1415">
        <f ca="1">ROUND(NORMINV(RAND(),SIMULATION!$G$20,SIMULATION!$C$20),0)</f>
        <v>78</v>
      </c>
      <c r="J1415" t="str">
        <f t="shared" ca="1" si="44"/>
        <v>OT</v>
      </c>
      <c r="K1415" t="str">
        <f ca="1">IF(H1415+SIMULATION!$E$16&gt;NEUTRAL!I1415,"W","L")</f>
        <v>W</v>
      </c>
      <c r="L1415" t="str">
        <f ca="1">IF(I1415+SIMULATION!$E$20&gt;NEUTRAL!H1415,"W","L")</f>
        <v>L</v>
      </c>
      <c r="M1415">
        <f t="shared" ca="1" si="45"/>
        <v>156</v>
      </c>
      <c r="N1415" t="str">
        <f ca="1">IF((H1415+I1415)&gt;SIMULATION!$F$16,"Over","Under")</f>
        <v>Over</v>
      </c>
    </row>
    <row r="1416" spans="8:14" x14ac:dyDescent="0.25">
      <c r="H1416">
        <f ca="1">ROUND(NORMINV(RAND(),SIMULATION!$G$16,SIMULATION!$C$16),0)</f>
        <v>80</v>
      </c>
      <c r="I1416">
        <f ca="1">ROUND(NORMINV(RAND(),SIMULATION!$G$20,SIMULATION!$C$20),0)</f>
        <v>64</v>
      </c>
      <c r="J1416" t="str">
        <f t="shared" ca="1" si="44"/>
        <v>Away</v>
      </c>
      <c r="K1416" t="str">
        <f ca="1">IF(H1416+SIMULATION!$E$16&gt;NEUTRAL!I1416,"W","L")</f>
        <v>W</v>
      </c>
      <c r="L1416" t="str">
        <f ca="1">IF(I1416+SIMULATION!$E$20&gt;NEUTRAL!H1416,"W","L")</f>
        <v>L</v>
      </c>
      <c r="M1416">
        <f t="shared" ca="1" si="45"/>
        <v>144</v>
      </c>
      <c r="N1416" t="str">
        <f ca="1">IF((H1416+I1416)&gt;SIMULATION!$F$16,"Over","Under")</f>
        <v>Under</v>
      </c>
    </row>
    <row r="1417" spans="8:14" x14ac:dyDescent="0.25">
      <c r="H1417">
        <f ca="1">ROUND(NORMINV(RAND(),SIMULATION!$G$16,SIMULATION!$C$16),0)</f>
        <v>84</v>
      </c>
      <c r="I1417">
        <f ca="1">ROUND(NORMINV(RAND(),SIMULATION!$G$20,SIMULATION!$C$20),0)</f>
        <v>91</v>
      </c>
      <c r="J1417" t="str">
        <f t="shared" ca="1" si="44"/>
        <v>Home</v>
      </c>
      <c r="K1417" t="str">
        <f ca="1">IF(H1417+SIMULATION!$E$16&gt;NEUTRAL!I1417,"W","L")</f>
        <v>L</v>
      </c>
      <c r="L1417" t="str">
        <f ca="1">IF(I1417+SIMULATION!$E$20&gt;NEUTRAL!H1417,"W","L")</f>
        <v>W</v>
      </c>
      <c r="M1417">
        <f t="shared" ca="1" si="45"/>
        <v>175</v>
      </c>
      <c r="N1417" t="str">
        <f ca="1">IF((H1417+I1417)&gt;SIMULATION!$F$16,"Over","Under")</f>
        <v>Over</v>
      </c>
    </row>
    <row r="1418" spans="8:14" x14ac:dyDescent="0.25">
      <c r="H1418">
        <f ca="1">ROUND(NORMINV(RAND(),SIMULATION!$G$16,SIMULATION!$C$16),0)</f>
        <v>68</v>
      </c>
      <c r="I1418">
        <f ca="1">ROUND(NORMINV(RAND(),SIMULATION!$G$20,SIMULATION!$C$20),0)</f>
        <v>61</v>
      </c>
      <c r="J1418" t="str">
        <f t="shared" ca="1" si="44"/>
        <v>Away</v>
      </c>
      <c r="K1418" t="str">
        <f ca="1">IF(H1418+SIMULATION!$E$16&gt;NEUTRAL!I1418,"W","L")</f>
        <v>W</v>
      </c>
      <c r="L1418" t="str">
        <f ca="1">IF(I1418+SIMULATION!$E$20&gt;NEUTRAL!H1418,"W","L")</f>
        <v>L</v>
      </c>
      <c r="M1418">
        <f t="shared" ca="1" si="45"/>
        <v>129</v>
      </c>
      <c r="N1418" t="str">
        <f ca="1">IF((H1418+I1418)&gt;SIMULATION!$F$16,"Over","Under")</f>
        <v>Under</v>
      </c>
    </row>
    <row r="1419" spans="8:14" x14ac:dyDescent="0.25">
      <c r="H1419">
        <f ca="1">ROUND(NORMINV(RAND(),SIMULATION!$G$16,SIMULATION!$C$16),0)</f>
        <v>86</v>
      </c>
      <c r="I1419">
        <f ca="1">ROUND(NORMINV(RAND(),SIMULATION!$G$20,SIMULATION!$C$20),0)</f>
        <v>67</v>
      </c>
      <c r="J1419" t="str">
        <f t="shared" ca="1" si="44"/>
        <v>Away</v>
      </c>
      <c r="K1419" t="str">
        <f ca="1">IF(H1419+SIMULATION!$E$16&gt;NEUTRAL!I1419,"W","L")</f>
        <v>W</v>
      </c>
      <c r="L1419" t="str">
        <f ca="1">IF(I1419+SIMULATION!$E$20&gt;NEUTRAL!H1419,"W","L")</f>
        <v>L</v>
      </c>
      <c r="M1419">
        <f t="shared" ca="1" si="45"/>
        <v>153</v>
      </c>
      <c r="N1419" t="str">
        <f ca="1">IF((H1419+I1419)&gt;SIMULATION!$F$16,"Over","Under")</f>
        <v>Over</v>
      </c>
    </row>
    <row r="1420" spans="8:14" x14ac:dyDescent="0.25">
      <c r="H1420">
        <f ca="1">ROUND(NORMINV(RAND(),SIMULATION!$G$16,SIMULATION!$C$16),0)</f>
        <v>72</v>
      </c>
      <c r="I1420">
        <f ca="1">ROUND(NORMINV(RAND(),SIMULATION!$G$20,SIMULATION!$C$20),0)</f>
        <v>87</v>
      </c>
      <c r="J1420" t="str">
        <f t="shared" ca="1" si="44"/>
        <v>Home</v>
      </c>
      <c r="K1420" t="str">
        <f ca="1">IF(H1420+SIMULATION!$E$16&gt;NEUTRAL!I1420,"W","L")</f>
        <v>L</v>
      </c>
      <c r="L1420" t="str">
        <f ca="1">IF(I1420+SIMULATION!$E$20&gt;NEUTRAL!H1420,"W","L")</f>
        <v>W</v>
      </c>
      <c r="M1420">
        <f t="shared" ca="1" si="45"/>
        <v>159</v>
      </c>
      <c r="N1420" t="str">
        <f ca="1">IF((H1420+I1420)&gt;SIMULATION!$F$16,"Over","Under")</f>
        <v>Over</v>
      </c>
    </row>
    <row r="1421" spans="8:14" x14ac:dyDescent="0.25">
      <c r="H1421">
        <f ca="1">ROUND(NORMINV(RAND(),SIMULATION!$G$16,SIMULATION!$C$16),0)</f>
        <v>52</v>
      </c>
      <c r="I1421">
        <f ca="1">ROUND(NORMINV(RAND(),SIMULATION!$G$20,SIMULATION!$C$20),0)</f>
        <v>84</v>
      </c>
      <c r="J1421" t="str">
        <f t="shared" ca="1" si="44"/>
        <v>Home</v>
      </c>
      <c r="K1421" t="str">
        <f ca="1">IF(H1421+SIMULATION!$E$16&gt;NEUTRAL!I1421,"W","L")</f>
        <v>L</v>
      </c>
      <c r="L1421" t="str">
        <f ca="1">IF(I1421+SIMULATION!$E$20&gt;NEUTRAL!H1421,"W","L")</f>
        <v>W</v>
      </c>
      <c r="M1421">
        <f t="shared" ca="1" si="45"/>
        <v>136</v>
      </c>
      <c r="N1421" t="str">
        <f ca="1">IF((H1421+I1421)&gt;SIMULATION!$F$16,"Over","Under")</f>
        <v>Under</v>
      </c>
    </row>
    <row r="1422" spans="8:14" x14ac:dyDescent="0.25">
      <c r="H1422">
        <f ca="1">ROUND(NORMINV(RAND(),SIMULATION!$G$16,SIMULATION!$C$16),0)</f>
        <v>81</v>
      </c>
      <c r="I1422">
        <f ca="1">ROUND(NORMINV(RAND(),SIMULATION!$G$20,SIMULATION!$C$20),0)</f>
        <v>72</v>
      </c>
      <c r="J1422" t="str">
        <f t="shared" ca="1" si="44"/>
        <v>Away</v>
      </c>
      <c r="K1422" t="str">
        <f ca="1">IF(H1422+SIMULATION!$E$16&gt;NEUTRAL!I1422,"W","L")</f>
        <v>W</v>
      </c>
      <c r="L1422" t="str">
        <f ca="1">IF(I1422+SIMULATION!$E$20&gt;NEUTRAL!H1422,"W","L")</f>
        <v>L</v>
      </c>
      <c r="M1422">
        <f t="shared" ca="1" si="45"/>
        <v>153</v>
      </c>
      <c r="N1422" t="str">
        <f ca="1">IF((H1422+I1422)&gt;SIMULATION!$F$16,"Over","Under")</f>
        <v>Over</v>
      </c>
    </row>
    <row r="1423" spans="8:14" x14ac:dyDescent="0.25">
      <c r="H1423">
        <f ca="1">ROUND(NORMINV(RAND(),SIMULATION!$G$16,SIMULATION!$C$16),0)</f>
        <v>65</v>
      </c>
      <c r="I1423">
        <f ca="1">ROUND(NORMINV(RAND(),SIMULATION!$G$20,SIMULATION!$C$20),0)</f>
        <v>79</v>
      </c>
      <c r="J1423" t="str">
        <f t="shared" ca="1" si="44"/>
        <v>Home</v>
      </c>
      <c r="K1423" t="str">
        <f ca="1">IF(H1423+SIMULATION!$E$16&gt;NEUTRAL!I1423,"W","L")</f>
        <v>L</v>
      </c>
      <c r="L1423" t="str">
        <f ca="1">IF(I1423+SIMULATION!$E$20&gt;NEUTRAL!H1423,"W","L")</f>
        <v>W</v>
      </c>
      <c r="M1423">
        <f t="shared" ca="1" si="45"/>
        <v>144</v>
      </c>
      <c r="N1423" t="str">
        <f ca="1">IF((H1423+I1423)&gt;SIMULATION!$F$16,"Over","Under")</f>
        <v>Under</v>
      </c>
    </row>
    <row r="1424" spans="8:14" x14ac:dyDescent="0.25">
      <c r="H1424">
        <f ca="1">ROUND(NORMINV(RAND(),SIMULATION!$G$16,SIMULATION!$C$16),0)</f>
        <v>77</v>
      </c>
      <c r="I1424">
        <f ca="1">ROUND(NORMINV(RAND(),SIMULATION!$G$20,SIMULATION!$C$20),0)</f>
        <v>75</v>
      </c>
      <c r="J1424" t="str">
        <f t="shared" ca="1" si="44"/>
        <v>Away</v>
      </c>
      <c r="K1424" t="str">
        <f ca="1">IF(H1424+SIMULATION!$E$16&gt;NEUTRAL!I1424,"W","L")</f>
        <v>W</v>
      </c>
      <c r="L1424" t="str">
        <f ca="1">IF(I1424+SIMULATION!$E$20&gt;NEUTRAL!H1424,"W","L")</f>
        <v>L</v>
      </c>
      <c r="M1424">
        <f t="shared" ca="1" si="45"/>
        <v>152</v>
      </c>
      <c r="N1424" t="str">
        <f ca="1">IF((H1424+I1424)&gt;SIMULATION!$F$16,"Over","Under")</f>
        <v>Over</v>
      </c>
    </row>
    <row r="1425" spans="8:14" x14ac:dyDescent="0.25">
      <c r="H1425">
        <f ca="1">ROUND(NORMINV(RAND(),SIMULATION!$G$16,SIMULATION!$C$16),0)</f>
        <v>79</v>
      </c>
      <c r="I1425">
        <f ca="1">ROUND(NORMINV(RAND(),SIMULATION!$G$20,SIMULATION!$C$20),0)</f>
        <v>87</v>
      </c>
      <c r="J1425" t="str">
        <f t="shared" ca="1" si="44"/>
        <v>Home</v>
      </c>
      <c r="K1425" t="str">
        <f ca="1">IF(H1425+SIMULATION!$E$16&gt;NEUTRAL!I1425,"W","L")</f>
        <v>L</v>
      </c>
      <c r="L1425" t="str">
        <f ca="1">IF(I1425+SIMULATION!$E$20&gt;NEUTRAL!H1425,"W","L")</f>
        <v>W</v>
      </c>
      <c r="M1425">
        <f t="shared" ca="1" si="45"/>
        <v>166</v>
      </c>
      <c r="N1425" t="str">
        <f ca="1">IF((H1425+I1425)&gt;SIMULATION!$F$16,"Over","Under")</f>
        <v>Over</v>
      </c>
    </row>
    <row r="1426" spans="8:14" x14ac:dyDescent="0.25">
      <c r="H1426">
        <f ca="1">ROUND(NORMINV(RAND(),SIMULATION!$G$16,SIMULATION!$C$16),0)</f>
        <v>58</v>
      </c>
      <c r="I1426">
        <f ca="1">ROUND(NORMINV(RAND(),SIMULATION!$G$20,SIMULATION!$C$20),0)</f>
        <v>75</v>
      </c>
      <c r="J1426" t="str">
        <f t="shared" ca="1" si="44"/>
        <v>Home</v>
      </c>
      <c r="K1426" t="str">
        <f ca="1">IF(H1426+SIMULATION!$E$16&gt;NEUTRAL!I1426,"W","L")</f>
        <v>L</v>
      </c>
      <c r="L1426" t="str">
        <f ca="1">IF(I1426+SIMULATION!$E$20&gt;NEUTRAL!H1426,"W","L")</f>
        <v>W</v>
      </c>
      <c r="M1426">
        <f t="shared" ca="1" si="45"/>
        <v>133</v>
      </c>
      <c r="N1426" t="str">
        <f ca="1">IF((H1426+I1426)&gt;SIMULATION!$F$16,"Over","Under")</f>
        <v>Under</v>
      </c>
    </row>
    <row r="1427" spans="8:14" x14ac:dyDescent="0.25">
      <c r="H1427">
        <f ca="1">ROUND(NORMINV(RAND(),SIMULATION!$G$16,SIMULATION!$C$16),0)</f>
        <v>95</v>
      </c>
      <c r="I1427">
        <f ca="1">ROUND(NORMINV(RAND(),SIMULATION!$G$20,SIMULATION!$C$20),0)</f>
        <v>72</v>
      </c>
      <c r="J1427" t="str">
        <f t="shared" ca="1" si="44"/>
        <v>Away</v>
      </c>
      <c r="K1427" t="str">
        <f ca="1">IF(H1427+SIMULATION!$E$16&gt;NEUTRAL!I1427,"W","L")</f>
        <v>W</v>
      </c>
      <c r="L1427" t="str">
        <f ca="1">IF(I1427+SIMULATION!$E$20&gt;NEUTRAL!H1427,"W","L")</f>
        <v>L</v>
      </c>
      <c r="M1427">
        <f t="shared" ca="1" si="45"/>
        <v>167</v>
      </c>
      <c r="N1427" t="str">
        <f ca="1">IF((H1427+I1427)&gt;SIMULATION!$F$16,"Over","Under")</f>
        <v>Over</v>
      </c>
    </row>
    <row r="1428" spans="8:14" x14ac:dyDescent="0.25">
      <c r="H1428">
        <f ca="1">ROUND(NORMINV(RAND(),SIMULATION!$G$16,SIMULATION!$C$16),0)</f>
        <v>67</v>
      </c>
      <c r="I1428">
        <f ca="1">ROUND(NORMINV(RAND(),SIMULATION!$G$20,SIMULATION!$C$20),0)</f>
        <v>79</v>
      </c>
      <c r="J1428" t="str">
        <f t="shared" ca="1" si="44"/>
        <v>Home</v>
      </c>
      <c r="K1428" t="str">
        <f ca="1">IF(H1428+SIMULATION!$E$16&gt;NEUTRAL!I1428,"W","L")</f>
        <v>L</v>
      </c>
      <c r="L1428" t="str">
        <f ca="1">IF(I1428+SIMULATION!$E$20&gt;NEUTRAL!H1428,"W","L")</f>
        <v>W</v>
      </c>
      <c r="M1428">
        <f t="shared" ca="1" si="45"/>
        <v>146</v>
      </c>
      <c r="N1428" t="str">
        <f ca="1">IF((H1428+I1428)&gt;SIMULATION!$F$16,"Over","Under")</f>
        <v>Under</v>
      </c>
    </row>
    <row r="1429" spans="8:14" x14ac:dyDescent="0.25">
      <c r="H1429">
        <f ca="1">ROUND(NORMINV(RAND(),SIMULATION!$G$16,SIMULATION!$C$16),0)</f>
        <v>69</v>
      </c>
      <c r="I1429">
        <f ca="1">ROUND(NORMINV(RAND(),SIMULATION!$G$20,SIMULATION!$C$20),0)</f>
        <v>73</v>
      </c>
      <c r="J1429" t="str">
        <f t="shared" ca="1" si="44"/>
        <v>Home</v>
      </c>
      <c r="K1429" t="str">
        <f ca="1">IF(H1429+SIMULATION!$E$16&gt;NEUTRAL!I1429,"W","L")</f>
        <v>W</v>
      </c>
      <c r="L1429" t="str">
        <f ca="1">IF(I1429+SIMULATION!$E$20&gt;NEUTRAL!H1429,"W","L")</f>
        <v>L</v>
      </c>
      <c r="M1429">
        <f t="shared" ca="1" si="45"/>
        <v>142</v>
      </c>
      <c r="N1429" t="str">
        <f ca="1">IF((H1429+I1429)&gt;SIMULATION!$F$16,"Over","Under")</f>
        <v>Under</v>
      </c>
    </row>
    <row r="1430" spans="8:14" x14ac:dyDescent="0.25">
      <c r="H1430">
        <f ca="1">ROUND(NORMINV(RAND(),SIMULATION!$G$16,SIMULATION!$C$16),0)</f>
        <v>69</v>
      </c>
      <c r="I1430">
        <f ca="1">ROUND(NORMINV(RAND(),SIMULATION!$G$20,SIMULATION!$C$20),0)</f>
        <v>82</v>
      </c>
      <c r="J1430" t="str">
        <f t="shared" ca="1" si="44"/>
        <v>Home</v>
      </c>
      <c r="K1430" t="str">
        <f ca="1">IF(H1430+SIMULATION!$E$16&gt;NEUTRAL!I1430,"W","L")</f>
        <v>L</v>
      </c>
      <c r="L1430" t="str">
        <f ca="1">IF(I1430+SIMULATION!$E$20&gt;NEUTRAL!H1430,"W","L")</f>
        <v>W</v>
      </c>
      <c r="M1430">
        <f t="shared" ca="1" si="45"/>
        <v>151</v>
      </c>
      <c r="N1430" t="str">
        <f ca="1">IF((H1430+I1430)&gt;SIMULATION!$F$16,"Over","Under")</f>
        <v>Under</v>
      </c>
    </row>
    <row r="1431" spans="8:14" x14ac:dyDescent="0.25">
      <c r="H1431">
        <f ca="1">ROUND(NORMINV(RAND(),SIMULATION!$G$16,SIMULATION!$C$16),0)</f>
        <v>68</v>
      </c>
      <c r="I1431">
        <f ca="1">ROUND(NORMINV(RAND(),SIMULATION!$G$20,SIMULATION!$C$20),0)</f>
        <v>89</v>
      </c>
      <c r="J1431" t="str">
        <f t="shared" ca="1" si="44"/>
        <v>Home</v>
      </c>
      <c r="K1431" t="str">
        <f ca="1">IF(H1431+SIMULATION!$E$16&gt;NEUTRAL!I1431,"W","L")</f>
        <v>L</v>
      </c>
      <c r="L1431" t="str">
        <f ca="1">IF(I1431+SIMULATION!$E$20&gt;NEUTRAL!H1431,"W","L")</f>
        <v>W</v>
      </c>
      <c r="M1431">
        <f t="shared" ca="1" si="45"/>
        <v>157</v>
      </c>
      <c r="N1431" t="str">
        <f ca="1">IF((H1431+I1431)&gt;SIMULATION!$F$16,"Over","Under")</f>
        <v>Over</v>
      </c>
    </row>
    <row r="1432" spans="8:14" x14ac:dyDescent="0.25">
      <c r="H1432">
        <f ca="1">ROUND(NORMINV(RAND(),SIMULATION!$G$16,SIMULATION!$C$16),0)</f>
        <v>77</v>
      </c>
      <c r="I1432">
        <f ca="1">ROUND(NORMINV(RAND(),SIMULATION!$G$20,SIMULATION!$C$20),0)</f>
        <v>88</v>
      </c>
      <c r="J1432" t="str">
        <f t="shared" ca="1" si="44"/>
        <v>Home</v>
      </c>
      <c r="K1432" t="str">
        <f ca="1">IF(H1432+SIMULATION!$E$16&gt;NEUTRAL!I1432,"W","L")</f>
        <v>L</v>
      </c>
      <c r="L1432" t="str">
        <f ca="1">IF(I1432+SIMULATION!$E$20&gt;NEUTRAL!H1432,"W","L")</f>
        <v>W</v>
      </c>
      <c r="M1432">
        <f t="shared" ca="1" si="45"/>
        <v>165</v>
      </c>
      <c r="N1432" t="str">
        <f ca="1">IF((H1432+I1432)&gt;SIMULATION!$F$16,"Over","Under")</f>
        <v>Over</v>
      </c>
    </row>
    <row r="1433" spans="8:14" x14ac:dyDescent="0.25">
      <c r="H1433">
        <f ca="1">ROUND(NORMINV(RAND(),SIMULATION!$G$16,SIMULATION!$C$16),0)</f>
        <v>80</v>
      </c>
      <c r="I1433">
        <f ca="1">ROUND(NORMINV(RAND(),SIMULATION!$G$20,SIMULATION!$C$20),0)</f>
        <v>73</v>
      </c>
      <c r="J1433" t="str">
        <f t="shared" ca="1" si="44"/>
        <v>Away</v>
      </c>
      <c r="K1433" t="str">
        <f ca="1">IF(H1433+SIMULATION!$E$16&gt;NEUTRAL!I1433,"W","L")</f>
        <v>W</v>
      </c>
      <c r="L1433" t="str">
        <f ca="1">IF(I1433+SIMULATION!$E$20&gt;NEUTRAL!H1433,"W","L")</f>
        <v>L</v>
      </c>
      <c r="M1433">
        <f t="shared" ca="1" si="45"/>
        <v>153</v>
      </c>
      <c r="N1433" t="str">
        <f ca="1">IF((H1433+I1433)&gt;SIMULATION!$F$16,"Over","Under")</f>
        <v>Over</v>
      </c>
    </row>
    <row r="1434" spans="8:14" x14ac:dyDescent="0.25">
      <c r="H1434">
        <f ca="1">ROUND(NORMINV(RAND(),SIMULATION!$G$16,SIMULATION!$C$16),0)</f>
        <v>91</v>
      </c>
      <c r="I1434">
        <f ca="1">ROUND(NORMINV(RAND(),SIMULATION!$G$20,SIMULATION!$C$20),0)</f>
        <v>68</v>
      </c>
      <c r="J1434" t="str">
        <f t="shared" ca="1" si="44"/>
        <v>Away</v>
      </c>
      <c r="K1434" t="str">
        <f ca="1">IF(H1434+SIMULATION!$E$16&gt;NEUTRAL!I1434,"W","L")</f>
        <v>W</v>
      </c>
      <c r="L1434" t="str">
        <f ca="1">IF(I1434+SIMULATION!$E$20&gt;NEUTRAL!H1434,"W","L")</f>
        <v>L</v>
      </c>
      <c r="M1434">
        <f t="shared" ca="1" si="45"/>
        <v>159</v>
      </c>
      <c r="N1434" t="str">
        <f ca="1">IF((H1434+I1434)&gt;SIMULATION!$F$16,"Over","Under")</f>
        <v>Over</v>
      </c>
    </row>
    <row r="1435" spans="8:14" x14ac:dyDescent="0.25">
      <c r="H1435">
        <f ca="1">ROUND(NORMINV(RAND(),SIMULATION!$G$16,SIMULATION!$C$16),0)</f>
        <v>67</v>
      </c>
      <c r="I1435">
        <f ca="1">ROUND(NORMINV(RAND(),SIMULATION!$G$20,SIMULATION!$C$20),0)</f>
        <v>65</v>
      </c>
      <c r="J1435" t="str">
        <f t="shared" ref="J1435:J1498" ca="1" si="46">IF(H1435=I1435,"OT",IF(H1435&gt;I1435,"Away","Home"))</f>
        <v>Away</v>
      </c>
      <c r="K1435" t="str">
        <f ca="1">IF(H1435+SIMULATION!$E$16&gt;NEUTRAL!I1435,"W","L")</f>
        <v>W</v>
      </c>
      <c r="L1435" t="str">
        <f ca="1">IF(I1435+SIMULATION!$E$20&gt;NEUTRAL!H1435,"W","L")</f>
        <v>L</v>
      </c>
      <c r="M1435">
        <f t="shared" ref="M1435:M1498" ca="1" si="47">H1435+I1435</f>
        <v>132</v>
      </c>
      <c r="N1435" t="str">
        <f ca="1">IF((H1435+I1435)&gt;SIMULATION!$F$16,"Over","Under")</f>
        <v>Under</v>
      </c>
    </row>
    <row r="1436" spans="8:14" x14ac:dyDescent="0.25">
      <c r="H1436">
        <f ca="1">ROUND(NORMINV(RAND(),SIMULATION!$G$16,SIMULATION!$C$16),0)</f>
        <v>74</v>
      </c>
      <c r="I1436">
        <f ca="1">ROUND(NORMINV(RAND(),SIMULATION!$G$20,SIMULATION!$C$20),0)</f>
        <v>72</v>
      </c>
      <c r="J1436" t="str">
        <f t="shared" ca="1" si="46"/>
        <v>Away</v>
      </c>
      <c r="K1436" t="str">
        <f ca="1">IF(H1436+SIMULATION!$E$16&gt;NEUTRAL!I1436,"W","L")</f>
        <v>W</v>
      </c>
      <c r="L1436" t="str">
        <f ca="1">IF(I1436+SIMULATION!$E$20&gt;NEUTRAL!H1436,"W","L")</f>
        <v>L</v>
      </c>
      <c r="M1436">
        <f t="shared" ca="1" si="47"/>
        <v>146</v>
      </c>
      <c r="N1436" t="str">
        <f ca="1">IF((H1436+I1436)&gt;SIMULATION!$F$16,"Over","Under")</f>
        <v>Under</v>
      </c>
    </row>
    <row r="1437" spans="8:14" x14ac:dyDescent="0.25">
      <c r="H1437">
        <f ca="1">ROUND(NORMINV(RAND(),SIMULATION!$G$16,SIMULATION!$C$16),0)</f>
        <v>67</v>
      </c>
      <c r="I1437">
        <f ca="1">ROUND(NORMINV(RAND(),SIMULATION!$G$20,SIMULATION!$C$20),0)</f>
        <v>78</v>
      </c>
      <c r="J1437" t="str">
        <f t="shared" ca="1" si="46"/>
        <v>Home</v>
      </c>
      <c r="K1437" t="str">
        <f ca="1">IF(H1437+SIMULATION!$E$16&gt;NEUTRAL!I1437,"W","L")</f>
        <v>L</v>
      </c>
      <c r="L1437" t="str">
        <f ca="1">IF(I1437+SIMULATION!$E$20&gt;NEUTRAL!H1437,"W","L")</f>
        <v>W</v>
      </c>
      <c r="M1437">
        <f t="shared" ca="1" si="47"/>
        <v>145</v>
      </c>
      <c r="N1437" t="str">
        <f ca="1">IF((H1437+I1437)&gt;SIMULATION!$F$16,"Over","Under")</f>
        <v>Under</v>
      </c>
    </row>
    <row r="1438" spans="8:14" x14ac:dyDescent="0.25">
      <c r="H1438">
        <f ca="1">ROUND(NORMINV(RAND(),SIMULATION!$G$16,SIMULATION!$C$16),0)</f>
        <v>90</v>
      </c>
      <c r="I1438">
        <f ca="1">ROUND(NORMINV(RAND(),SIMULATION!$G$20,SIMULATION!$C$20),0)</f>
        <v>73</v>
      </c>
      <c r="J1438" t="str">
        <f t="shared" ca="1" si="46"/>
        <v>Away</v>
      </c>
      <c r="K1438" t="str">
        <f ca="1">IF(H1438+SIMULATION!$E$16&gt;NEUTRAL!I1438,"W","L")</f>
        <v>W</v>
      </c>
      <c r="L1438" t="str">
        <f ca="1">IF(I1438+SIMULATION!$E$20&gt;NEUTRAL!H1438,"W","L")</f>
        <v>L</v>
      </c>
      <c r="M1438">
        <f t="shared" ca="1" si="47"/>
        <v>163</v>
      </c>
      <c r="N1438" t="str">
        <f ca="1">IF((H1438+I1438)&gt;SIMULATION!$F$16,"Over","Under")</f>
        <v>Over</v>
      </c>
    </row>
    <row r="1439" spans="8:14" x14ac:dyDescent="0.25">
      <c r="H1439">
        <f ca="1">ROUND(NORMINV(RAND(),SIMULATION!$G$16,SIMULATION!$C$16),0)</f>
        <v>79</v>
      </c>
      <c r="I1439">
        <f ca="1">ROUND(NORMINV(RAND(),SIMULATION!$G$20,SIMULATION!$C$20),0)</f>
        <v>57</v>
      </c>
      <c r="J1439" t="str">
        <f t="shared" ca="1" si="46"/>
        <v>Away</v>
      </c>
      <c r="K1439" t="str">
        <f ca="1">IF(H1439+SIMULATION!$E$16&gt;NEUTRAL!I1439,"W","L")</f>
        <v>W</v>
      </c>
      <c r="L1439" t="str">
        <f ca="1">IF(I1439+SIMULATION!$E$20&gt;NEUTRAL!H1439,"W","L")</f>
        <v>L</v>
      </c>
      <c r="M1439">
        <f t="shared" ca="1" si="47"/>
        <v>136</v>
      </c>
      <c r="N1439" t="str">
        <f ca="1">IF((H1439+I1439)&gt;SIMULATION!$F$16,"Over","Under")</f>
        <v>Under</v>
      </c>
    </row>
    <row r="1440" spans="8:14" x14ac:dyDescent="0.25">
      <c r="H1440">
        <f ca="1">ROUND(NORMINV(RAND(),SIMULATION!$G$16,SIMULATION!$C$16),0)</f>
        <v>89</v>
      </c>
      <c r="I1440">
        <f ca="1">ROUND(NORMINV(RAND(),SIMULATION!$G$20,SIMULATION!$C$20),0)</f>
        <v>86</v>
      </c>
      <c r="J1440" t="str">
        <f t="shared" ca="1" si="46"/>
        <v>Away</v>
      </c>
      <c r="K1440" t="str">
        <f ca="1">IF(H1440+SIMULATION!$E$16&gt;NEUTRAL!I1440,"W","L")</f>
        <v>W</v>
      </c>
      <c r="L1440" t="str">
        <f ca="1">IF(I1440+SIMULATION!$E$20&gt;NEUTRAL!H1440,"W","L")</f>
        <v>L</v>
      </c>
      <c r="M1440">
        <f t="shared" ca="1" si="47"/>
        <v>175</v>
      </c>
      <c r="N1440" t="str">
        <f ca="1">IF((H1440+I1440)&gt;SIMULATION!$F$16,"Over","Under")</f>
        <v>Over</v>
      </c>
    </row>
    <row r="1441" spans="8:14" x14ac:dyDescent="0.25">
      <c r="H1441">
        <f ca="1">ROUND(NORMINV(RAND(),SIMULATION!$G$16,SIMULATION!$C$16),0)</f>
        <v>68</v>
      </c>
      <c r="I1441">
        <f ca="1">ROUND(NORMINV(RAND(),SIMULATION!$G$20,SIMULATION!$C$20),0)</f>
        <v>55</v>
      </c>
      <c r="J1441" t="str">
        <f t="shared" ca="1" si="46"/>
        <v>Away</v>
      </c>
      <c r="K1441" t="str">
        <f ca="1">IF(H1441+SIMULATION!$E$16&gt;NEUTRAL!I1441,"W","L")</f>
        <v>W</v>
      </c>
      <c r="L1441" t="str">
        <f ca="1">IF(I1441+SIMULATION!$E$20&gt;NEUTRAL!H1441,"W","L")</f>
        <v>L</v>
      </c>
      <c r="M1441">
        <f t="shared" ca="1" si="47"/>
        <v>123</v>
      </c>
      <c r="N1441" t="str">
        <f ca="1">IF((H1441+I1441)&gt;SIMULATION!$F$16,"Over","Under")</f>
        <v>Under</v>
      </c>
    </row>
    <row r="1442" spans="8:14" x14ac:dyDescent="0.25">
      <c r="H1442">
        <f ca="1">ROUND(NORMINV(RAND(),SIMULATION!$G$16,SIMULATION!$C$16),0)</f>
        <v>96</v>
      </c>
      <c r="I1442">
        <f ca="1">ROUND(NORMINV(RAND(),SIMULATION!$G$20,SIMULATION!$C$20),0)</f>
        <v>79</v>
      </c>
      <c r="J1442" t="str">
        <f t="shared" ca="1" si="46"/>
        <v>Away</v>
      </c>
      <c r="K1442" t="str">
        <f ca="1">IF(H1442+SIMULATION!$E$16&gt;NEUTRAL!I1442,"W","L")</f>
        <v>W</v>
      </c>
      <c r="L1442" t="str">
        <f ca="1">IF(I1442+SIMULATION!$E$20&gt;NEUTRAL!H1442,"W","L")</f>
        <v>L</v>
      </c>
      <c r="M1442">
        <f t="shared" ca="1" si="47"/>
        <v>175</v>
      </c>
      <c r="N1442" t="str">
        <f ca="1">IF((H1442+I1442)&gt;SIMULATION!$F$16,"Over","Under")</f>
        <v>Over</v>
      </c>
    </row>
    <row r="1443" spans="8:14" x14ac:dyDescent="0.25">
      <c r="H1443">
        <f ca="1">ROUND(NORMINV(RAND(),SIMULATION!$G$16,SIMULATION!$C$16),0)</f>
        <v>81</v>
      </c>
      <c r="I1443">
        <f ca="1">ROUND(NORMINV(RAND(),SIMULATION!$G$20,SIMULATION!$C$20),0)</f>
        <v>77</v>
      </c>
      <c r="J1443" t="str">
        <f t="shared" ca="1" si="46"/>
        <v>Away</v>
      </c>
      <c r="K1443" t="str">
        <f ca="1">IF(H1443+SIMULATION!$E$16&gt;NEUTRAL!I1443,"W","L")</f>
        <v>W</v>
      </c>
      <c r="L1443" t="str">
        <f ca="1">IF(I1443+SIMULATION!$E$20&gt;NEUTRAL!H1443,"W","L")</f>
        <v>L</v>
      </c>
      <c r="M1443">
        <f t="shared" ca="1" si="47"/>
        <v>158</v>
      </c>
      <c r="N1443" t="str">
        <f ca="1">IF((H1443+I1443)&gt;SIMULATION!$F$16,"Over","Under")</f>
        <v>Over</v>
      </c>
    </row>
    <row r="1444" spans="8:14" x14ac:dyDescent="0.25">
      <c r="H1444">
        <f ca="1">ROUND(NORMINV(RAND(),SIMULATION!$G$16,SIMULATION!$C$16),0)</f>
        <v>78</v>
      </c>
      <c r="I1444">
        <f ca="1">ROUND(NORMINV(RAND(),SIMULATION!$G$20,SIMULATION!$C$20),0)</f>
        <v>78</v>
      </c>
      <c r="J1444" t="str">
        <f t="shared" ca="1" si="46"/>
        <v>OT</v>
      </c>
      <c r="K1444" t="str">
        <f ca="1">IF(H1444+SIMULATION!$E$16&gt;NEUTRAL!I1444,"W","L")</f>
        <v>W</v>
      </c>
      <c r="L1444" t="str">
        <f ca="1">IF(I1444+SIMULATION!$E$20&gt;NEUTRAL!H1444,"W","L")</f>
        <v>L</v>
      </c>
      <c r="M1444">
        <f t="shared" ca="1" si="47"/>
        <v>156</v>
      </c>
      <c r="N1444" t="str">
        <f ca="1">IF((H1444+I1444)&gt;SIMULATION!$F$16,"Over","Under")</f>
        <v>Over</v>
      </c>
    </row>
    <row r="1445" spans="8:14" x14ac:dyDescent="0.25">
      <c r="H1445">
        <f ca="1">ROUND(NORMINV(RAND(),SIMULATION!$G$16,SIMULATION!$C$16),0)</f>
        <v>54</v>
      </c>
      <c r="I1445">
        <f ca="1">ROUND(NORMINV(RAND(),SIMULATION!$G$20,SIMULATION!$C$20),0)</f>
        <v>76</v>
      </c>
      <c r="J1445" t="str">
        <f t="shared" ca="1" si="46"/>
        <v>Home</v>
      </c>
      <c r="K1445" t="str">
        <f ca="1">IF(H1445+SIMULATION!$E$16&gt;NEUTRAL!I1445,"W","L")</f>
        <v>L</v>
      </c>
      <c r="L1445" t="str">
        <f ca="1">IF(I1445+SIMULATION!$E$20&gt;NEUTRAL!H1445,"W","L")</f>
        <v>W</v>
      </c>
      <c r="M1445">
        <f t="shared" ca="1" si="47"/>
        <v>130</v>
      </c>
      <c r="N1445" t="str">
        <f ca="1">IF((H1445+I1445)&gt;SIMULATION!$F$16,"Over","Under")</f>
        <v>Under</v>
      </c>
    </row>
    <row r="1446" spans="8:14" x14ac:dyDescent="0.25">
      <c r="H1446">
        <f ca="1">ROUND(NORMINV(RAND(),SIMULATION!$G$16,SIMULATION!$C$16),0)</f>
        <v>74</v>
      </c>
      <c r="I1446">
        <f ca="1">ROUND(NORMINV(RAND(),SIMULATION!$G$20,SIMULATION!$C$20),0)</f>
        <v>85</v>
      </c>
      <c r="J1446" t="str">
        <f t="shared" ca="1" si="46"/>
        <v>Home</v>
      </c>
      <c r="K1446" t="str">
        <f ca="1">IF(H1446+SIMULATION!$E$16&gt;NEUTRAL!I1446,"W","L")</f>
        <v>L</v>
      </c>
      <c r="L1446" t="str">
        <f ca="1">IF(I1446+SIMULATION!$E$20&gt;NEUTRAL!H1446,"W","L")</f>
        <v>W</v>
      </c>
      <c r="M1446">
        <f t="shared" ca="1" si="47"/>
        <v>159</v>
      </c>
      <c r="N1446" t="str">
        <f ca="1">IF((H1446+I1446)&gt;SIMULATION!$F$16,"Over","Under")</f>
        <v>Over</v>
      </c>
    </row>
    <row r="1447" spans="8:14" x14ac:dyDescent="0.25">
      <c r="H1447">
        <f ca="1">ROUND(NORMINV(RAND(),SIMULATION!$G$16,SIMULATION!$C$16),0)</f>
        <v>84</v>
      </c>
      <c r="I1447">
        <f ca="1">ROUND(NORMINV(RAND(),SIMULATION!$G$20,SIMULATION!$C$20),0)</f>
        <v>76</v>
      </c>
      <c r="J1447" t="str">
        <f t="shared" ca="1" si="46"/>
        <v>Away</v>
      </c>
      <c r="K1447" t="str">
        <f ca="1">IF(H1447+SIMULATION!$E$16&gt;NEUTRAL!I1447,"W","L")</f>
        <v>W</v>
      </c>
      <c r="L1447" t="str">
        <f ca="1">IF(I1447+SIMULATION!$E$20&gt;NEUTRAL!H1447,"W","L")</f>
        <v>L</v>
      </c>
      <c r="M1447">
        <f t="shared" ca="1" si="47"/>
        <v>160</v>
      </c>
      <c r="N1447" t="str">
        <f ca="1">IF((H1447+I1447)&gt;SIMULATION!$F$16,"Over","Under")</f>
        <v>Over</v>
      </c>
    </row>
    <row r="1448" spans="8:14" x14ac:dyDescent="0.25">
      <c r="H1448">
        <f ca="1">ROUND(NORMINV(RAND(),SIMULATION!$G$16,SIMULATION!$C$16),0)</f>
        <v>56</v>
      </c>
      <c r="I1448">
        <f ca="1">ROUND(NORMINV(RAND(),SIMULATION!$G$20,SIMULATION!$C$20),0)</f>
        <v>85</v>
      </c>
      <c r="J1448" t="str">
        <f t="shared" ca="1" si="46"/>
        <v>Home</v>
      </c>
      <c r="K1448" t="str">
        <f ca="1">IF(H1448+SIMULATION!$E$16&gt;NEUTRAL!I1448,"W","L")</f>
        <v>L</v>
      </c>
      <c r="L1448" t="str">
        <f ca="1">IF(I1448+SIMULATION!$E$20&gt;NEUTRAL!H1448,"W","L")</f>
        <v>W</v>
      </c>
      <c r="M1448">
        <f t="shared" ca="1" si="47"/>
        <v>141</v>
      </c>
      <c r="N1448" t="str">
        <f ca="1">IF((H1448+I1448)&gt;SIMULATION!$F$16,"Over","Under")</f>
        <v>Under</v>
      </c>
    </row>
    <row r="1449" spans="8:14" x14ac:dyDescent="0.25">
      <c r="H1449">
        <f ca="1">ROUND(NORMINV(RAND(),SIMULATION!$G$16,SIMULATION!$C$16),0)</f>
        <v>65</v>
      </c>
      <c r="I1449">
        <f ca="1">ROUND(NORMINV(RAND(),SIMULATION!$G$20,SIMULATION!$C$20),0)</f>
        <v>75</v>
      </c>
      <c r="J1449" t="str">
        <f t="shared" ca="1" si="46"/>
        <v>Home</v>
      </c>
      <c r="K1449" t="str">
        <f ca="1">IF(H1449+SIMULATION!$E$16&gt;NEUTRAL!I1449,"W","L")</f>
        <v>L</v>
      </c>
      <c r="L1449" t="str">
        <f ca="1">IF(I1449+SIMULATION!$E$20&gt;NEUTRAL!H1449,"W","L")</f>
        <v>W</v>
      </c>
      <c r="M1449">
        <f t="shared" ca="1" si="47"/>
        <v>140</v>
      </c>
      <c r="N1449" t="str">
        <f ca="1">IF((H1449+I1449)&gt;SIMULATION!$F$16,"Over","Under")</f>
        <v>Under</v>
      </c>
    </row>
    <row r="1450" spans="8:14" x14ac:dyDescent="0.25">
      <c r="H1450">
        <f ca="1">ROUND(NORMINV(RAND(),SIMULATION!$G$16,SIMULATION!$C$16),0)</f>
        <v>68</v>
      </c>
      <c r="I1450">
        <f ca="1">ROUND(NORMINV(RAND(),SIMULATION!$G$20,SIMULATION!$C$20),0)</f>
        <v>87</v>
      </c>
      <c r="J1450" t="str">
        <f t="shared" ca="1" si="46"/>
        <v>Home</v>
      </c>
      <c r="K1450" t="str">
        <f ca="1">IF(H1450+SIMULATION!$E$16&gt;NEUTRAL!I1450,"W","L")</f>
        <v>L</v>
      </c>
      <c r="L1450" t="str">
        <f ca="1">IF(I1450+SIMULATION!$E$20&gt;NEUTRAL!H1450,"W","L")</f>
        <v>W</v>
      </c>
      <c r="M1450">
        <f t="shared" ca="1" si="47"/>
        <v>155</v>
      </c>
      <c r="N1450" t="str">
        <f ca="1">IF((H1450+I1450)&gt;SIMULATION!$F$16,"Over","Under")</f>
        <v>Over</v>
      </c>
    </row>
    <row r="1451" spans="8:14" x14ac:dyDescent="0.25">
      <c r="H1451">
        <f ca="1">ROUND(NORMINV(RAND(),SIMULATION!$G$16,SIMULATION!$C$16),0)</f>
        <v>75</v>
      </c>
      <c r="I1451">
        <f ca="1">ROUND(NORMINV(RAND(),SIMULATION!$G$20,SIMULATION!$C$20),0)</f>
        <v>64</v>
      </c>
      <c r="J1451" t="str">
        <f t="shared" ca="1" si="46"/>
        <v>Away</v>
      </c>
      <c r="K1451" t="str">
        <f ca="1">IF(H1451+SIMULATION!$E$16&gt;NEUTRAL!I1451,"W","L")</f>
        <v>W</v>
      </c>
      <c r="L1451" t="str">
        <f ca="1">IF(I1451+SIMULATION!$E$20&gt;NEUTRAL!H1451,"W","L")</f>
        <v>L</v>
      </c>
      <c r="M1451">
        <f t="shared" ca="1" si="47"/>
        <v>139</v>
      </c>
      <c r="N1451" t="str">
        <f ca="1">IF((H1451+I1451)&gt;SIMULATION!$F$16,"Over","Under")</f>
        <v>Under</v>
      </c>
    </row>
    <row r="1452" spans="8:14" x14ac:dyDescent="0.25">
      <c r="H1452">
        <f ca="1">ROUND(NORMINV(RAND(),SIMULATION!$G$16,SIMULATION!$C$16),0)</f>
        <v>66</v>
      </c>
      <c r="I1452">
        <f ca="1">ROUND(NORMINV(RAND(),SIMULATION!$G$20,SIMULATION!$C$20),0)</f>
        <v>73</v>
      </c>
      <c r="J1452" t="str">
        <f t="shared" ca="1" si="46"/>
        <v>Home</v>
      </c>
      <c r="K1452" t="str">
        <f ca="1">IF(H1452+SIMULATION!$E$16&gt;NEUTRAL!I1452,"W","L")</f>
        <v>L</v>
      </c>
      <c r="L1452" t="str">
        <f ca="1">IF(I1452+SIMULATION!$E$20&gt;NEUTRAL!H1452,"W","L")</f>
        <v>W</v>
      </c>
      <c r="M1452">
        <f t="shared" ca="1" si="47"/>
        <v>139</v>
      </c>
      <c r="N1452" t="str">
        <f ca="1">IF((H1452+I1452)&gt;SIMULATION!$F$16,"Over","Under")</f>
        <v>Under</v>
      </c>
    </row>
    <row r="1453" spans="8:14" x14ac:dyDescent="0.25">
      <c r="H1453">
        <f ca="1">ROUND(NORMINV(RAND(),SIMULATION!$G$16,SIMULATION!$C$16),0)</f>
        <v>79</v>
      </c>
      <c r="I1453">
        <f ca="1">ROUND(NORMINV(RAND(),SIMULATION!$G$20,SIMULATION!$C$20),0)</f>
        <v>59</v>
      </c>
      <c r="J1453" t="str">
        <f t="shared" ca="1" si="46"/>
        <v>Away</v>
      </c>
      <c r="K1453" t="str">
        <f ca="1">IF(H1453+SIMULATION!$E$16&gt;NEUTRAL!I1453,"W","L")</f>
        <v>W</v>
      </c>
      <c r="L1453" t="str">
        <f ca="1">IF(I1453+SIMULATION!$E$20&gt;NEUTRAL!H1453,"W","L")</f>
        <v>L</v>
      </c>
      <c r="M1453">
        <f t="shared" ca="1" si="47"/>
        <v>138</v>
      </c>
      <c r="N1453" t="str">
        <f ca="1">IF((H1453+I1453)&gt;SIMULATION!$F$16,"Over","Under")</f>
        <v>Under</v>
      </c>
    </row>
    <row r="1454" spans="8:14" x14ac:dyDescent="0.25">
      <c r="H1454">
        <f ca="1">ROUND(NORMINV(RAND(),SIMULATION!$G$16,SIMULATION!$C$16),0)</f>
        <v>76</v>
      </c>
      <c r="I1454">
        <f ca="1">ROUND(NORMINV(RAND(),SIMULATION!$G$20,SIMULATION!$C$20),0)</f>
        <v>83</v>
      </c>
      <c r="J1454" t="str">
        <f t="shared" ca="1" si="46"/>
        <v>Home</v>
      </c>
      <c r="K1454" t="str">
        <f ca="1">IF(H1454+SIMULATION!$E$16&gt;NEUTRAL!I1454,"W","L")</f>
        <v>L</v>
      </c>
      <c r="L1454" t="str">
        <f ca="1">IF(I1454+SIMULATION!$E$20&gt;NEUTRAL!H1454,"W","L")</f>
        <v>W</v>
      </c>
      <c r="M1454">
        <f t="shared" ca="1" si="47"/>
        <v>159</v>
      </c>
      <c r="N1454" t="str">
        <f ca="1">IF((H1454+I1454)&gt;SIMULATION!$F$16,"Over","Under")</f>
        <v>Over</v>
      </c>
    </row>
    <row r="1455" spans="8:14" x14ac:dyDescent="0.25">
      <c r="H1455">
        <f ca="1">ROUND(NORMINV(RAND(),SIMULATION!$G$16,SIMULATION!$C$16),0)</f>
        <v>63</v>
      </c>
      <c r="I1455">
        <f ca="1">ROUND(NORMINV(RAND(),SIMULATION!$G$20,SIMULATION!$C$20),0)</f>
        <v>61</v>
      </c>
      <c r="J1455" t="str">
        <f t="shared" ca="1" si="46"/>
        <v>Away</v>
      </c>
      <c r="K1455" t="str">
        <f ca="1">IF(H1455+SIMULATION!$E$16&gt;NEUTRAL!I1455,"W","L")</f>
        <v>W</v>
      </c>
      <c r="L1455" t="str">
        <f ca="1">IF(I1455+SIMULATION!$E$20&gt;NEUTRAL!H1455,"W","L")</f>
        <v>L</v>
      </c>
      <c r="M1455">
        <f t="shared" ca="1" si="47"/>
        <v>124</v>
      </c>
      <c r="N1455" t="str">
        <f ca="1">IF((H1455+I1455)&gt;SIMULATION!$F$16,"Over","Under")</f>
        <v>Under</v>
      </c>
    </row>
    <row r="1456" spans="8:14" x14ac:dyDescent="0.25">
      <c r="H1456">
        <f ca="1">ROUND(NORMINV(RAND(),SIMULATION!$G$16,SIMULATION!$C$16),0)</f>
        <v>73</v>
      </c>
      <c r="I1456">
        <f ca="1">ROUND(NORMINV(RAND(),SIMULATION!$G$20,SIMULATION!$C$20),0)</f>
        <v>70</v>
      </c>
      <c r="J1456" t="str">
        <f t="shared" ca="1" si="46"/>
        <v>Away</v>
      </c>
      <c r="K1456" t="str">
        <f ca="1">IF(H1456+SIMULATION!$E$16&gt;NEUTRAL!I1456,"W","L")</f>
        <v>W</v>
      </c>
      <c r="L1456" t="str">
        <f ca="1">IF(I1456+SIMULATION!$E$20&gt;NEUTRAL!H1456,"W","L")</f>
        <v>L</v>
      </c>
      <c r="M1456">
        <f t="shared" ca="1" si="47"/>
        <v>143</v>
      </c>
      <c r="N1456" t="str">
        <f ca="1">IF((H1456+I1456)&gt;SIMULATION!$F$16,"Over","Under")</f>
        <v>Under</v>
      </c>
    </row>
    <row r="1457" spans="8:14" x14ac:dyDescent="0.25">
      <c r="H1457">
        <f ca="1">ROUND(NORMINV(RAND(),SIMULATION!$G$16,SIMULATION!$C$16),0)</f>
        <v>80</v>
      </c>
      <c r="I1457">
        <f ca="1">ROUND(NORMINV(RAND(),SIMULATION!$G$20,SIMULATION!$C$20),0)</f>
        <v>59</v>
      </c>
      <c r="J1457" t="str">
        <f t="shared" ca="1" si="46"/>
        <v>Away</v>
      </c>
      <c r="K1457" t="str">
        <f ca="1">IF(H1457+SIMULATION!$E$16&gt;NEUTRAL!I1457,"W","L")</f>
        <v>W</v>
      </c>
      <c r="L1457" t="str">
        <f ca="1">IF(I1457+SIMULATION!$E$20&gt;NEUTRAL!H1457,"W","L")</f>
        <v>L</v>
      </c>
      <c r="M1457">
        <f t="shared" ca="1" si="47"/>
        <v>139</v>
      </c>
      <c r="N1457" t="str">
        <f ca="1">IF((H1457+I1457)&gt;SIMULATION!$F$16,"Over","Under")</f>
        <v>Under</v>
      </c>
    </row>
    <row r="1458" spans="8:14" x14ac:dyDescent="0.25">
      <c r="H1458">
        <f ca="1">ROUND(NORMINV(RAND(),SIMULATION!$G$16,SIMULATION!$C$16),0)</f>
        <v>74</v>
      </c>
      <c r="I1458">
        <f ca="1">ROUND(NORMINV(RAND(),SIMULATION!$G$20,SIMULATION!$C$20),0)</f>
        <v>79</v>
      </c>
      <c r="J1458" t="str">
        <f t="shared" ca="1" si="46"/>
        <v>Home</v>
      </c>
      <c r="K1458" t="str">
        <f ca="1">IF(H1458+SIMULATION!$E$16&gt;NEUTRAL!I1458,"W","L")</f>
        <v>L</v>
      </c>
      <c r="L1458" t="str">
        <f ca="1">IF(I1458+SIMULATION!$E$20&gt;NEUTRAL!H1458,"W","L")</f>
        <v>W</v>
      </c>
      <c r="M1458">
        <f t="shared" ca="1" si="47"/>
        <v>153</v>
      </c>
      <c r="N1458" t="str">
        <f ca="1">IF((H1458+I1458)&gt;SIMULATION!$F$16,"Over","Under")</f>
        <v>Over</v>
      </c>
    </row>
    <row r="1459" spans="8:14" x14ac:dyDescent="0.25">
      <c r="H1459">
        <f ca="1">ROUND(NORMINV(RAND(),SIMULATION!$G$16,SIMULATION!$C$16),0)</f>
        <v>71</v>
      </c>
      <c r="I1459">
        <f ca="1">ROUND(NORMINV(RAND(),SIMULATION!$G$20,SIMULATION!$C$20),0)</f>
        <v>79</v>
      </c>
      <c r="J1459" t="str">
        <f t="shared" ca="1" si="46"/>
        <v>Home</v>
      </c>
      <c r="K1459" t="str">
        <f ca="1">IF(H1459+SIMULATION!$E$16&gt;NEUTRAL!I1459,"W","L")</f>
        <v>L</v>
      </c>
      <c r="L1459" t="str">
        <f ca="1">IF(I1459+SIMULATION!$E$20&gt;NEUTRAL!H1459,"W","L")</f>
        <v>W</v>
      </c>
      <c r="M1459">
        <f t="shared" ca="1" si="47"/>
        <v>150</v>
      </c>
      <c r="N1459" t="str">
        <f ca="1">IF((H1459+I1459)&gt;SIMULATION!$F$16,"Over","Under")</f>
        <v>Under</v>
      </c>
    </row>
    <row r="1460" spans="8:14" x14ac:dyDescent="0.25">
      <c r="H1460">
        <f ca="1">ROUND(NORMINV(RAND(),SIMULATION!$G$16,SIMULATION!$C$16),0)</f>
        <v>85</v>
      </c>
      <c r="I1460">
        <f ca="1">ROUND(NORMINV(RAND(),SIMULATION!$G$20,SIMULATION!$C$20),0)</f>
        <v>62</v>
      </c>
      <c r="J1460" t="str">
        <f t="shared" ca="1" si="46"/>
        <v>Away</v>
      </c>
      <c r="K1460" t="str">
        <f ca="1">IF(H1460+SIMULATION!$E$16&gt;NEUTRAL!I1460,"W","L")</f>
        <v>W</v>
      </c>
      <c r="L1460" t="str">
        <f ca="1">IF(I1460+SIMULATION!$E$20&gt;NEUTRAL!H1460,"W","L")</f>
        <v>L</v>
      </c>
      <c r="M1460">
        <f t="shared" ca="1" si="47"/>
        <v>147</v>
      </c>
      <c r="N1460" t="str">
        <f ca="1">IF((H1460+I1460)&gt;SIMULATION!$F$16,"Over","Under")</f>
        <v>Under</v>
      </c>
    </row>
    <row r="1461" spans="8:14" x14ac:dyDescent="0.25">
      <c r="H1461">
        <f ca="1">ROUND(NORMINV(RAND(),SIMULATION!$G$16,SIMULATION!$C$16),0)</f>
        <v>54</v>
      </c>
      <c r="I1461">
        <f ca="1">ROUND(NORMINV(RAND(),SIMULATION!$G$20,SIMULATION!$C$20),0)</f>
        <v>84</v>
      </c>
      <c r="J1461" t="str">
        <f t="shared" ca="1" si="46"/>
        <v>Home</v>
      </c>
      <c r="K1461" t="str">
        <f ca="1">IF(H1461+SIMULATION!$E$16&gt;NEUTRAL!I1461,"W","L")</f>
        <v>L</v>
      </c>
      <c r="L1461" t="str">
        <f ca="1">IF(I1461+SIMULATION!$E$20&gt;NEUTRAL!H1461,"W","L")</f>
        <v>W</v>
      </c>
      <c r="M1461">
        <f t="shared" ca="1" si="47"/>
        <v>138</v>
      </c>
      <c r="N1461" t="str">
        <f ca="1">IF((H1461+I1461)&gt;SIMULATION!$F$16,"Over","Under")</f>
        <v>Under</v>
      </c>
    </row>
    <row r="1462" spans="8:14" x14ac:dyDescent="0.25">
      <c r="H1462">
        <f ca="1">ROUND(NORMINV(RAND(),SIMULATION!$G$16,SIMULATION!$C$16),0)</f>
        <v>82</v>
      </c>
      <c r="I1462">
        <f ca="1">ROUND(NORMINV(RAND(),SIMULATION!$G$20,SIMULATION!$C$20),0)</f>
        <v>65</v>
      </c>
      <c r="J1462" t="str">
        <f t="shared" ca="1" si="46"/>
        <v>Away</v>
      </c>
      <c r="K1462" t="str">
        <f ca="1">IF(H1462+SIMULATION!$E$16&gt;NEUTRAL!I1462,"W","L")</f>
        <v>W</v>
      </c>
      <c r="L1462" t="str">
        <f ca="1">IF(I1462+SIMULATION!$E$20&gt;NEUTRAL!H1462,"W","L")</f>
        <v>L</v>
      </c>
      <c r="M1462">
        <f t="shared" ca="1" si="47"/>
        <v>147</v>
      </c>
      <c r="N1462" t="str">
        <f ca="1">IF((H1462+I1462)&gt;SIMULATION!$F$16,"Over","Under")</f>
        <v>Under</v>
      </c>
    </row>
    <row r="1463" spans="8:14" x14ac:dyDescent="0.25">
      <c r="H1463">
        <f ca="1">ROUND(NORMINV(RAND(),SIMULATION!$G$16,SIMULATION!$C$16),0)</f>
        <v>61</v>
      </c>
      <c r="I1463">
        <f ca="1">ROUND(NORMINV(RAND(),SIMULATION!$G$20,SIMULATION!$C$20),0)</f>
        <v>78</v>
      </c>
      <c r="J1463" t="str">
        <f t="shared" ca="1" si="46"/>
        <v>Home</v>
      </c>
      <c r="K1463" t="str">
        <f ca="1">IF(H1463+SIMULATION!$E$16&gt;NEUTRAL!I1463,"W","L")</f>
        <v>L</v>
      </c>
      <c r="L1463" t="str">
        <f ca="1">IF(I1463+SIMULATION!$E$20&gt;NEUTRAL!H1463,"W","L")</f>
        <v>W</v>
      </c>
      <c r="M1463">
        <f t="shared" ca="1" si="47"/>
        <v>139</v>
      </c>
      <c r="N1463" t="str">
        <f ca="1">IF((H1463+I1463)&gt;SIMULATION!$F$16,"Over","Under")</f>
        <v>Under</v>
      </c>
    </row>
    <row r="1464" spans="8:14" x14ac:dyDescent="0.25">
      <c r="H1464">
        <f ca="1">ROUND(NORMINV(RAND(),SIMULATION!$G$16,SIMULATION!$C$16),0)</f>
        <v>83</v>
      </c>
      <c r="I1464">
        <f ca="1">ROUND(NORMINV(RAND(),SIMULATION!$G$20,SIMULATION!$C$20),0)</f>
        <v>81</v>
      </c>
      <c r="J1464" t="str">
        <f t="shared" ca="1" si="46"/>
        <v>Away</v>
      </c>
      <c r="K1464" t="str">
        <f ca="1">IF(H1464+SIMULATION!$E$16&gt;NEUTRAL!I1464,"W","L")</f>
        <v>W</v>
      </c>
      <c r="L1464" t="str">
        <f ca="1">IF(I1464+SIMULATION!$E$20&gt;NEUTRAL!H1464,"W","L")</f>
        <v>L</v>
      </c>
      <c r="M1464">
        <f t="shared" ca="1" si="47"/>
        <v>164</v>
      </c>
      <c r="N1464" t="str">
        <f ca="1">IF((H1464+I1464)&gt;SIMULATION!$F$16,"Over","Under")</f>
        <v>Over</v>
      </c>
    </row>
    <row r="1465" spans="8:14" x14ac:dyDescent="0.25">
      <c r="H1465">
        <f ca="1">ROUND(NORMINV(RAND(),SIMULATION!$G$16,SIMULATION!$C$16),0)</f>
        <v>50</v>
      </c>
      <c r="I1465">
        <f ca="1">ROUND(NORMINV(RAND(),SIMULATION!$G$20,SIMULATION!$C$20),0)</f>
        <v>88</v>
      </c>
      <c r="J1465" t="str">
        <f t="shared" ca="1" si="46"/>
        <v>Home</v>
      </c>
      <c r="K1465" t="str">
        <f ca="1">IF(H1465+SIMULATION!$E$16&gt;NEUTRAL!I1465,"W","L")</f>
        <v>L</v>
      </c>
      <c r="L1465" t="str">
        <f ca="1">IF(I1465+SIMULATION!$E$20&gt;NEUTRAL!H1465,"W","L")</f>
        <v>W</v>
      </c>
      <c r="M1465">
        <f t="shared" ca="1" si="47"/>
        <v>138</v>
      </c>
      <c r="N1465" t="str">
        <f ca="1">IF((H1465+I1465)&gt;SIMULATION!$F$16,"Over","Under")</f>
        <v>Under</v>
      </c>
    </row>
    <row r="1466" spans="8:14" x14ac:dyDescent="0.25">
      <c r="H1466">
        <f ca="1">ROUND(NORMINV(RAND(),SIMULATION!$G$16,SIMULATION!$C$16),0)</f>
        <v>77</v>
      </c>
      <c r="I1466">
        <f ca="1">ROUND(NORMINV(RAND(),SIMULATION!$G$20,SIMULATION!$C$20),0)</f>
        <v>80</v>
      </c>
      <c r="J1466" t="str">
        <f t="shared" ca="1" si="46"/>
        <v>Home</v>
      </c>
      <c r="K1466" t="str">
        <f ca="1">IF(H1466+SIMULATION!$E$16&gt;NEUTRAL!I1466,"W","L")</f>
        <v>W</v>
      </c>
      <c r="L1466" t="str">
        <f ca="1">IF(I1466+SIMULATION!$E$20&gt;NEUTRAL!H1466,"W","L")</f>
        <v>L</v>
      </c>
      <c r="M1466">
        <f t="shared" ca="1" si="47"/>
        <v>157</v>
      </c>
      <c r="N1466" t="str">
        <f ca="1">IF((H1466+I1466)&gt;SIMULATION!$F$16,"Over","Under")</f>
        <v>Over</v>
      </c>
    </row>
    <row r="1467" spans="8:14" x14ac:dyDescent="0.25">
      <c r="H1467">
        <f ca="1">ROUND(NORMINV(RAND(),SIMULATION!$G$16,SIMULATION!$C$16),0)</f>
        <v>85</v>
      </c>
      <c r="I1467">
        <f ca="1">ROUND(NORMINV(RAND(),SIMULATION!$G$20,SIMULATION!$C$20),0)</f>
        <v>72</v>
      </c>
      <c r="J1467" t="str">
        <f t="shared" ca="1" si="46"/>
        <v>Away</v>
      </c>
      <c r="K1467" t="str">
        <f ca="1">IF(H1467+SIMULATION!$E$16&gt;NEUTRAL!I1467,"W","L")</f>
        <v>W</v>
      </c>
      <c r="L1467" t="str">
        <f ca="1">IF(I1467+SIMULATION!$E$20&gt;NEUTRAL!H1467,"W","L")</f>
        <v>L</v>
      </c>
      <c r="M1467">
        <f t="shared" ca="1" si="47"/>
        <v>157</v>
      </c>
      <c r="N1467" t="str">
        <f ca="1">IF((H1467+I1467)&gt;SIMULATION!$F$16,"Over","Under")</f>
        <v>Over</v>
      </c>
    </row>
    <row r="1468" spans="8:14" x14ac:dyDescent="0.25">
      <c r="H1468">
        <f ca="1">ROUND(NORMINV(RAND(),SIMULATION!$G$16,SIMULATION!$C$16),0)</f>
        <v>57</v>
      </c>
      <c r="I1468">
        <f ca="1">ROUND(NORMINV(RAND(),SIMULATION!$G$20,SIMULATION!$C$20),0)</f>
        <v>77</v>
      </c>
      <c r="J1468" t="str">
        <f t="shared" ca="1" si="46"/>
        <v>Home</v>
      </c>
      <c r="K1468" t="str">
        <f ca="1">IF(H1468+SIMULATION!$E$16&gt;NEUTRAL!I1468,"W","L")</f>
        <v>L</v>
      </c>
      <c r="L1468" t="str">
        <f ca="1">IF(I1468+SIMULATION!$E$20&gt;NEUTRAL!H1468,"W","L")</f>
        <v>W</v>
      </c>
      <c r="M1468">
        <f t="shared" ca="1" si="47"/>
        <v>134</v>
      </c>
      <c r="N1468" t="str">
        <f ca="1">IF((H1468+I1468)&gt;SIMULATION!$F$16,"Over","Under")</f>
        <v>Under</v>
      </c>
    </row>
    <row r="1469" spans="8:14" x14ac:dyDescent="0.25">
      <c r="H1469">
        <f ca="1">ROUND(NORMINV(RAND(),SIMULATION!$G$16,SIMULATION!$C$16),0)</f>
        <v>46</v>
      </c>
      <c r="I1469">
        <f ca="1">ROUND(NORMINV(RAND(),SIMULATION!$G$20,SIMULATION!$C$20),0)</f>
        <v>68</v>
      </c>
      <c r="J1469" t="str">
        <f t="shared" ca="1" si="46"/>
        <v>Home</v>
      </c>
      <c r="K1469" t="str">
        <f ca="1">IF(H1469+SIMULATION!$E$16&gt;NEUTRAL!I1469,"W","L")</f>
        <v>L</v>
      </c>
      <c r="L1469" t="str">
        <f ca="1">IF(I1469+SIMULATION!$E$20&gt;NEUTRAL!H1469,"W","L")</f>
        <v>W</v>
      </c>
      <c r="M1469">
        <f t="shared" ca="1" si="47"/>
        <v>114</v>
      </c>
      <c r="N1469" t="str">
        <f ca="1">IF((H1469+I1469)&gt;SIMULATION!$F$16,"Over","Under")</f>
        <v>Under</v>
      </c>
    </row>
    <row r="1470" spans="8:14" x14ac:dyDescent="0.25">
      <c r="H1470">
        <f ca="1">ROUND(NORMINV(RAND(),SIMULATION!$G$16,SIMULATION!$C$16),0)</f>
        <v>54</v>
      </c>
      <c r="I1470">
        <f ca="1">ROUND(NORMINV(RAND(),SIMULATION!$G$20,SIMULATION!$C$20),0)</f>
        <v>75</v>
      </c>
      <c r="J1470" t="str">
        <f t="shared" ca="1" si="46"/>
        <v>Home</v>
      </c>
      <c r="K1470" t="str">
        <f ca="1">IF(H1470+SIMULATION!$E$16&gt;NEUTRAL!I1470,"W","L")</f>
        <v>L</v>
      </c>
      <c r="L1470" t="str">
        <f ca="1">IF(I1470+SIMULATION!$E$20&gt;NEUTRAL!H1470,"W","L")</f>
        <v>W</v>
      </c>
      <c r="M1470">
        <f t="shared" ca="1" si="47"/>
        <v>129</v>
      </c>
      <c r="N1470" t="str">
        <f ca="1">IF((H1470+I1470)&gt;SIMULATION!$F$16,"Over","Under")</f>
        <v>Under</v>
      </c>
    </row>
    <row r="1471" spans="8:14" x14ac:dyDescent="0.25">
      <c r="H1471">
        <f ca="1">ROUND(NORMINV(RAND(),SIMULATION!$G$16,SIMULATION!$C$16),0)</f>
        <v>78</v>
      </c>
      <c r="I1471">
        <f ca="1">ROUND(NORMINV(RAND(),SIMULATION!$G$20,SIMULATION!$C$20),0)</f>
        <v>78</v>
      </c>
      <c r="J1471" t="str">
        <f t="shared" ca="1" si="46"/>
        <v>OT</v>
      </c>
      <c r="K1471" t="str">
        <f ca="1">IF(H1471+SIMULATION!$E$16&gt;NEUTRAL!I1471,"W","L")</f>
        <v>W</v>
      </c>
      <c r="L1471" t="str">
        <f ca="1">IF(I1471+SIMULATION!$E$20&gt;NEUTRAL!H1471,"W","L")</f>
        <v>L</v>
      </c>
      <c r="M1471">
        <f t="shared" ca="1" si="47"/>
        <v>156</v>
      </c>
      <c r="N1471" t="str">
        <f ca="1">IF((H1471+I1471)&gt;SIMULATION!$F$16,"Over","Under")</f>
        <v>Over</v>
      </c>
    </row>
    <row r="1472" spans="8:14" x14ac:dyDescent="0.25">
      <c r="H1472">
        <f ca="1">ROUND(NORMINV(RAND(),SIMULATION!$G$16,SIMULATION!$C$16),0)</f>
        <v>63</v>
      </c>
      <c r="I1472">
        <f ca="1">ROUND(NORMINV(RAND(),SIMULATION!$G$20,SIMULATION!$C$20),0)</f>
        <v>59</v>
      </c>
      <c r="J1472" t="str">
        <f t="shared" ca="1" si="46"/>
        <v>Away</v>
      </c>
      <c r="K1472" t="str">
        <f ca="1">IF(H1472+SIMULATION!$E$16&gt;NEUTRAL!I1472,"W","L")</f>
        <v>W</v>
      </c>
      <c r="L1472" t="str">
        <f ca="1">IF(I1472+SIMULATION!$E$20&gt;NEUTRAL!H1472,"W","L")</f>
        <v>L</v>
      </c>
      <c r="M1472">
        <f t="shared" ca="1" si="47"/>
        <v>122</v>
      </c>
      <c r="N1472" t="str">
        <f ca="1">IF((H1472+I1472)&gt;SIMULATION!$F$16,"Over","Under")</f>
        <v>Under</v>
      </c>
    </row>
    <row r="1473" spans="8:14" x14ac:dyDescent="0.25">
      <c r="H1473">
        <f ca="1">ROUND(NORMINV(RAND(),SIMULATION!$G$16,SIMULATION!$C$16),0)</f>
        <v>51</v>
      </c>
      <c r="I1473">
        <f ca="1">ROUND(NORMINV(RAND(),SIMULATION!$G$20,SIMULATION!$C$20),0)</f>
        <v>64</v>
      </c>
      <c r="J1473" t="str">
        <f t="shared" ca="1" si="46"/>
        <v>Home</v>
      </c>
      <c r="K1473" t="str">
        <f ca="1">IF(H1473+SIMULATION!$E$16&gt;NEUTRAL!I1473,"W","L")</f>
        <v>L</v>
      </c>
      <c r="L1473" t="str">
        <f ca="1">IF(I1473+SIMULATION!$E$20&gt;NEUTRAL!H1473,"W","L")</f>
        <v>W</v>
      </c>
      <c r="M1473">
        <f t="shared" ca="1" si="47"/>
        <v>115</v>
      </c>
      <c r="N1473" t="str">
        <f ca="1">IF((H1473+I1473)&gt;SIMULATION!$F$16,"Over","Under")</f>
        <v>Under</v>
      </c>
    </row>
    <row r="1474" spans="8:14" x14ac:dyDescent="0.25">
      <c r="H1474">
        <f ca="1">ROUND(NORMINV(RAND(),SIMULATION!$G$16,SIMULATION!$C$16),0)</f>
        <v>77</v>
      </c>
      <c r="I1474">
        <f ca="1">ROUND(NORMINV(RAND(),SIMULATION!$G$20,SIMULATION!$C$20),0)</f>
        <v>90</v>
      </c>
      <c r="J1474" t="str">
        <f t="shared" ca="1" si="46"/>
        <v>Home</v>
      </c>
      <c r="K1474" t="str">
        <f ca="1">IF(H1474+SIMULATION!$E$16&gt;NEUTRAL!I1474,"W","L")</f>
        <v>L</v>
      </c>
      <c r="L1474" t="str">
        <f ca="1">IF(I1474+SIMULATION!$E$20&gt;NEUTRAL!H1474,"W","L")</f>
        <v>W</v>
      </c>
      <c r="M1474">
        <f t="shared" ca="1" si="47"/>
        <v>167</v>
      </c>
      <c r="N1474" t="str">
        <f ca="1">IF((H1474+I1474)&gt;SIMULATION!$F$16,"Over","Under")</f>
        <v>Over</v>
      </c>
    </row>
    <row r="1475" spans="8:14" x14ac:dyDescent="0.25">
      <c r="H1475">
        <f ca="1">ROUND(NORMINV(RAND(),SIMULATION!$G$16,SIMULATION!$C$16),0)</f>
        <v>63</v>
      </c>
      <c r="I1475">
        <f ca="1">ROUND(NORMINV(RAND(),SIMULATION!$G$20,SIMULATION!$C$20),0)</f>
        <v>55</v>
      </c>
      <c r="J1475" t="str">
        <f t="shared" ca="1" si="46"/>
        <v>Away</v>
      </c>
      <c r="K1475" t="str">
        <f ca="1">IF(H1475+SIMULATION!$E$16&gt;NEUTRAL!I1475,"W","L")</f>
        <v>W</v>
      </c>
      <c r="L1475" t="str">
        <f ca="1">IF(I1475+SIMULATION!$E$20&gt;NEUTRAL!H1475,"W","L")</f>
        <v>L</v>
      </c>
      <c r="M1475">
        <f t="shared" ca="1" si="47"/>
        <v>118</v>
      </c>
      <c r="N1475" t="str">
        <f ca="1">IF((H1475+I1475)&gt;SIMULATION!$F$16,"Over","Under")</f>
        <v>Under</v>
      </c>
    </row>
    <row r="1476" spans="8:14" x14ac:dyDescent="0.25">
      <c r="H1476">
        <f ca="1">ROUND(NORMINV(RAND(),SIMULATION!$G$16,SIMULATION!$C$16),0)</f>
        <v>50</v>
      </c>
      <c r="I1476">
        <f ca="1">ROUND(NORMINV(RAND(),SIMULATION!$G$20,SIMULATION!$C$20),0)</f>
        <v>99</v>
      </c>
      <c r="J1476" t="str">
        <f t="shared" ca="1" si="46"/>
        <v>Home</v>
      </c>
      <c r="K1476" t="str">
        <f ca="1">IF(H1476+SIMULATION!$E$16&gt;NEUTRAL!I1476,"W","L")</f>
        <v>L</v>
      </c>
      <c r="L1476" t="str">
        <f ca="1">IF(I1476+SIMULATION!$E$20&gt;NEUTRAL!H1476,"W","L")</f>
        <v>W</v>
      </c>
      <c r="M1476">
        <f t="shared" ca="1" si="47"/>
        <v>149</v>
      </c>
      <c r="N1476" t="str">
        <f ca="1">IF((H1476+I1476)&gt;SIMULATION!$F$16,"Over","Under")</f>
        <v>Under</v>
      </c>
    </row>
    <row r="1477" spans="8:14" x14ac:dyDescent="0.25">
      <c r="H1477">
        <f ca="1">ROUND(NORMINV(RAND(),SIMULATION!$G$16,SIMULATION!$C$16),0)</f>
        <v>60</v>
      </c>
      <c r="I1477">
        <f ca="1">ROUND(NORMINV(RAND(),SIMULATION!$G$20,SIMULATION!$C$20),0)</f>
        <v>75</v>
      </c>
      <c r="J1477" t="str">
        <f t="shared" ca="1" si="46"/>
        <v>Home</v>
      </c>
      <c r="K1477" t="str">
        <f ca="1">IF(H1477+SIMULATION!$E$16&gt;NEUTRAL!I1477,"W","L")</f>
        <v>L</v>
      </c>
      <c r="L1477" t="str">
        <f ca="1">IF(I1477+SIMULATION!$E$20&gt;NEUTRAL!H1477,"W","L")</f>
        <v>W</v>
      </c>
      <c r="M1477">
        <f t="shared" ca="1" si="47"/>
        <v>135</v>
      </c>
      <c r="N1477" t="str">
        <f ca="1">IF((H1477+I1477)&gt;SIMULATION!$F$16,"Over","Under")</f>
        <v>Under</v>
      </c>
    </row>
    <row r="1478" spans="8:14" x14ac:dyDescent="0.25">
      <c r="H1478">
        <f ca="1">ROUND(NORMINV(RAND(),SIMULATION!$G$16,SIMULATION!$C$16),0)</f>
        <v>65</v>
      </c>
      <c r="I1478">
        <f ca="1">ROUND(NORMINV(RAND(),SIMULATION!$G$20,SIMULATION!$C$20),0)</f>
        <v>65</v>
      </c>
      <c r="J1478" t="str">
        <f t="shared" ca="1" si="46"/>
        <v>OT</v>
      </c>
      <c r="K1478" t="str">
        <f ca="1">IF(H1478+SIMULATION!$E$16&gt;NEUTRAL!I1478,"W","L")</f>
        <v>W</v>
      </c>
      <c r="L1478" t="str">
        <f ca="1">IF(I1478+SIMULATION!$E$20&gt;NEUTRAL!H1478,"W","L")</f>
        <v>L</v>
      </c>
      <c r="M1478">
        <f t="shared" ca="1" si="47"/>
        <v>130</v>
      </c>
      <c r="N1478" t="str">
        <f ca="1">IF((H1478+I1478)&gt;SIMULATION!$F$16,"Over","Under")</f>
        <v>Under</v>
      </c>
    </row>
    <row r="1479" spans="8:14" x14ac:dyDescent="0.25">
      <c r="H1479">
        <f ca="1">ROUND(NORMINV(RAND(),SIMULATION!$G$16,SIMULATION!$C$16),0)</f>
        <v>84</v>
      </c>
      <c r="I1479">
        <f ca="1">ROUND(NORMINV(RAND(),SIMULATION!$G$20,SIMULATION!$C$20),0)</f>
        <v>65</v>
      </c>
      <c r="J1479" t="str">
        <f t="shared" ca="1" si="46"/>
        <v>Away</v>
      </c>
      <c r="K1479" t="str">
        <f ca="1">IF(H1479+SIMULATION!$E$16&gt;NEUTRAL!I1479,"W","L")</f>
        <v>W</v>
      </c>
      <c r="L1479" t="str">
        <f ca="1">IF(I1479+SIMULATION!$E$20&gt;NEUTRAL!H1479,"W","L")</f>
        <v>L</v>
      </c>
      <c r="M1479">
        <f t="shared" ca="1" si="47"/>
        <v>149</v>
      </c>
      <c r="N1479" t="str">
        <f ca="1">IF((H1479+I1479)&gt;SIMULATION!$F$16,"Over","Under")</f>
        <v>Under</v>
      </c>
    </row>
    <row r="1480" spans="8:14" x14ac:dyDescent="0.25">
      <c r="H1480">
        <f ca="1">ROUND(NORMINV(RAND(),SIMULATION!$G$16,SIMULATION!$C$16),0)</f>
        <v>88</v>
      </c>
      <c r="I1480">
        <f ca="1">ROUND(NORMINV(RAND(),SIMULATION!$G$20,SIMULATION!$C$20),0)</f>
        <v>87</v>
      </c>
      <c r="J1480" t="str">
        <f t="shared" ca="1" si="46"/>
        <v>Away</v>
      </c>
      <c r="K1480" t="str">
        <f ca="1">IF(H1480+SIMULATION!$E$16&gt;NEUTRAL!I1480,"W","L")</f>
        <v>W</v>
      </c>
      <c r="L1480" t="str">
        <f ca="1">IF(I1480+SIMULATION!$E$20&gt;NEUTRAL!H1480,"W","L")</f>
        <v>L</v>
      </c>
      <c r="M1480">
        <f t="shared" ca="1" si="47"/>
        <v>175</v>
      </c>
      <c r="N1480" t="str">
        <f ca="1">IF((H1480+I1480)&gt;SIMULATION!$F$16,"Over","Under")</f>
        <v>Over</v>
      </c>
    </row>
    <row r="1481" spans="8:14" x14ac:dyDescent="0.25">
      <c r="H1481">
        <f ca="1">ROUND(NORMINV(RAND(),SIMULATION!$G$16,SIMULATION!$C$16),0)</f>
        <v>69</v>
      </c>
      <c r="I1481">
        <f ca="1">ROUND(NORMINV(RAND(),SIMULATION!$G$20,SIMULATION!$C$20),0)</f>
        <v>99</v>
      </c>
      <c r="J1481" t="str">
        <f t="shared" ca="1" si="46"/>
        <v>Home</v>
      </c>
      <c r="K1481" t="str">
        <f ca="1">IF(H1481+SIMULATION!$E$16&gt;NEUTRAL!I1481,"W","L")</f>
        <v>L</v>
      </c>
      <c r="L1481" t="str">
        <f ca="1">IF(I1481+SIMULATION!$E$20&gt;NEUTRAL!H1481,"W","L")</f>
        <v>W</v>
      </c>
      <c r="M1481">
        <f t="shared" ca="1" si="47"/>
        <v>168</v>
      </c>
      <c r="N1481" t="str">
        <f ca="1">IF((H1481+I1481)&gt;SIMULATION!$F$16,"Over","Under")</f>
        <v>Over</v>
      </c>
    </row>
    <row r="1482" spans="8:14" x14ac:dyDescent="0.25">
      <c r="H1482">
        <f ca="1">ROUND(NORMINV(RAND(),SIMULATION!$G$16,SIMULATION!$C$16),0)</f>
        <v>60</v>
      </c>
      <c r="I1482">
        <f ca="1">ROUND(NORMINV(RAND(),SIMULATION!$G$20,SIMULATION!$C$20),0)</f>
        <v>50</v>
      </c>
      <c r="J1482" t="str">
        <f t="shared" ca="1" si="46"/>
        <v>Away</v>
      </c>
      <c r="K1482" t="str">
        <f ca="1">IF(H1482+SIMULATION!$E$16&gt;NEUTRAL!I1482,"W","L")</f>
        <v>W</v>
      </c>
      <c r="L1482" t="str">
        <f ca="1">IF(I1482+SIMULATION!$E$20&gt;NEUTRAL!H1482,"W","L")</f>
        <v>L</v>
      </c>
      <c r="M1482">
        <f t="shared" ca="1" si="47"/>
        <v>110</v>
      </c>
      <c r="N1482" t="str">
        <f ca="1">IF((H1482+I1482)&gt;SIMULATION!$F$16,"Over","Under")</f>
        <v>Under</v>
      </c>
    </row>
    <row r="1483" spans="8:14" x14ac:dyDescent="0.25">
      <c r="H1483">
        <f ca="1">ROUND(NORMINV(RAND(),SIMULATION!$G$16,SIMULATION!$C$16),0)</f>
        <v>58</v>
      </c>
      <c r="I1483">
        <f ca="1">ROUND(NORMINV(RAND(),SIMULATION!$G$20,SIMULATION!$C$20),0)</f>
        <v>98</v>
      </c>
      <c r="J1483" t="str">
        <f t="shared" ca="1" si="46"/>
        <v>Home</v>
      </c>
      <c r="K1483" t="str">
        <f ca="1">IF(H1483+SIMULATION!$E$16&gt;NEUTRAL!I1483,"W","L")</f>
        <v>L</v>
      </c>
      <c r="L1483" t="str">
        <f ca="1">IF(I1483+SIMULATION!$E$20&gt;NEUTRAL!H1483,"W","L")</f>
        <v>W</v>
      </c>
      <c r="M1483">
        <f t="shared" ca="1" si="47"/>
        <v>156</v>
      </c>
      <c r="N1483" t="str">
        <f ca="1">IF((H1483+I1483)&gt;SIMULATION!$F$16,"Over","Under")</f>
        <v>Over</v>
      </c>
    </row>
    <row r="1484" spans="8:14" x14ac:dyDescent="0.25">
      <c r="H1484">
        <f ca="1">ROUND(NORMINV(RAND(),SIMULATION!$G$16,SIMULATION!$C$16),0)</f>
        <v>99</v>
      </c>
      <c r="I1484">
        <f ca="1">ROUND(NORMINV(RAND(),SIMULATION!$G$20,SIMULATION!$C$20),0)</f>
        <v>66</v>
      </c>
      <c r="J1484" t="str">
        <f t="shared" ca="1" si="46"/>
        <v>Away</v>
      </c>
      <c r="K1484" t="str">
        <f ca="1">IF(H1484+SIMULATION!$E$16&gt;NEUTRAL!I1484,"W","L")</f>
        <v>W</v>
      </c>
      <c r="L1484" t="str">
        <f ca="1">IF(I1484+SIMULATION!$E$20&gt;NEUTRAL!H1484,"W","L")</f>
        <v>L</v>
      </c>
      <c r="M1484">
        <f t="shared" ca="1" si="47"/>
        <v>165</v>
      </c>
      <c r="N1484" t="str">
        <f ca="1">IF((H1484+I1484)&gt;SIMULATION!$F$16,"Over","Under")</f>
        <v>Over</v>
      </c>
    </row>
    <row r="1485" spans="8:14" x14ac:dyDescent="0.25">
      <c r="H1485">
        <f ca="1">ROUND(NORMINV(RAND(),SIMULATION!$G$16,SIMULATION!$C$16),0)</f>
        <v>74</v>
      </c>
      <c r="I1485">
        <f ca="1">ROUND(NORMINV(RAND(),SIMULATION!$G$20,SIMULATION!$C$20),0)</f>
        <v>108</v>
      </c>
      <c r="J1485" t="str">
        <f t="shared" ca="1" si="46"/>
        <v>Home</v>
      </c>
      <c r="K1485" t="str">
        <f ca="1">IF(H1485+SIMULATION!$E$16&gt;NEUTRAL!I1485,"W","L")</f>
        <v>L</v>
      </c>
      <c r="L1485" t="str">
        <f ca="1">IF(I1485+SIMULATION!$E$20&gt;NEUTRAL!H1485,"W","L")</f>
        <v>W</v>
      </c>
      <c r="M1485">
        <f t="shared" ca="1" si="47"/>
        <v>182</v>
      </c>
      <c r="N1485" t="str">
        <f ca="1">IF((H1485+I1485)&gt;SIMULATION!$F$16,"Over","Under")</f>
        <v>Over</v>
      </c>
    </row>
    <row r="1486" spans="8:14" x14ac:dyDescent="0.25">
      <c r="H1486">
        <f ca="1">ROUND(NORMINV(RAND(),SIMULATION!$G$16,SIMULATION!$C$16),0)</f>
        <v>76</v>
      </c>
      <c r="I1486">
        <f ca="1">ROUND(NORMINV(RAND(),SIMULATION!$G$20,SIMULATION!$C$20),0)</f>
        <v>66</v>
      </c>
      <c r="J1486" t="str">
        <f t="shared" ca="1" si="46"/>
        <v>Away</v>
      </c>
      <c r="K1486" t="str">
        <f ca="1">IF(H1486+SIMULATION!$E$16&gt;NEUTRAL!I1486,"W","L")</f>
        <v>W</v>
      </c>
      <c r="L1486" t="str">
        <f ca="1">IF(I1486+SIMULATION!$E$20&gt;NEUTRAL!H1486,"W","L")</f>
        <v>L</v>
      </c>
      <c r="M1486">
        <f t="shared" ca="1" si="47"/>
        <v>142</v>
      </c>
      <c r="N1486" t="str">
        <f ca="1">IF((H1486+I1486)&gt;SIMULATION!$F$16,"Over","Under")</f>
        <v>Under</v>
      </c>
    </row>
    <row r="1487" spans="8:14" x14ac:dyDescent="0.25">
      <c r="H1487">
        <f ca="1">ROUND(NORMINV(RAND(),SIMULATION!$G$16,SIMULATION!$C$16),0)</f>
        <v>72</v>
      </c>
      <c r="I1487">
        <f ca="1">ROUND(NORMINV(RAND(),SIMULATION!$G$20,SIMULATION!$C$20),0)</f>
        <v>58</v>
      </c>
      <c r="J1487" t="str">
        <f t="shared" ca="1" si="46"/>
        <v>Away</v>
      </c>
      <c r="K1487" t="str">
        <f ca="1">IF(H1487+SIMULATION!$E$16&gt;NEUTRAL!I1487,"W","L")</f>
        <v>W</v>
      </c>
      <c r="L1487" t="str">
        <f ca="1">IF(I1487+SIMULATION!$E$20&gt;NEUTRAL!H1487,"W","L")</f>
        <v>L</v>
      </c>
      <c r="M1487">
        <f t="shared" ca="1" si="47"/>
        <v>130</v>
      </c>
      <c r="N1487" t="str">
        <f ca="1">IF((H1487+I1487)&gt;SIMULATION!$F$16,"Over","Under")</f>
        <v>Under</v>
      </c>
    </row>
    <row r="1488" spans="8:14" x14ac:dyDescent="0.25">
      <c r="H1488">
        <f ca="1">ROUND(NORMINV(RAND(),SIMULATION!$G$16,SIMULATION!$C$16),0)</f>
        <v>71</v>
      </c>
      <c r="I1488">
        <f ca="1">ROUND(NORMINV(RAND(),SIMULATION!$G$20,SIMULATION!$C$20),0)</f>
        <v>77</v>
      </c>
      <c r="J1488" t="str">
        <f t="shared" ca="1" si="46"/>
        <v>Home</v>
      </c>
      <c r="K1488" t="str">
        <f ca="1">IF(H1488+SIMULATION!$E$16&gt;NEUTRAL!I1488,"W","L")</f>
        <v>L</v>
      </c>
      <c r="L1488" t="str">
        <f ca="1">IF(I1488+SIMULATION!$E$20&gt;NEUTRAL!H1488,"W","L")</f>
        <v>W</v>
      </c>
      <c r="M1488">
        <f t="shared" ca="1" si="47"/>
        <v>148</v>
      </c>
      <c r="N1488" t="str">
        <f ca="1">IF((H1488+I1488)&gt;SIMULATION!$F$16,"Over","Under")</f>
        <v>Under</v>
      </c>
    </row>
    <row r="1489" spans="8:14" x14ac:dyDescent="0.25">
      <c r="H1489">
        <f ca="1">ROUND(NORMINV(RAND(),SIMULATION!$G$16,SIMULATION!$C$16),0)</f>
        <v>72</v>
      </c>
      <c r="I1489">
        <f ca="1">ROUND(NORMINV(RAND(),SIMULATION!$G$20,SIMULATION!$C$20),0)</f>
        <v>59</v>
      </c>
      <c r="J1489" t="str">
        <f t="shared" ca="1" si="46"/>
        <v>Away</v>
      </c>
      <c r="K1489" t="str">
        <f ca="1">IF(H1489+SIMULATION!$E$16&gt;NEUTRAL!I1489,"W","L")</f>
        <v>W</v>
      </c>
      <c r="L1489" t="str">
        <f ca="1">IF(I1489+SIMULATION!$E$20&gt;NEUTRAL!H1489,"W","L")</f>
        <v>L</v>
      </c>
      <c r="M1489">
        <f t="shared" ca="1" si="47"/>
        <v>131</v>
      </c>
      <c r="N1489" t="str">
        <f ca="1">IF((H1489+I1489)&gt;SIMULATION!$F$16,"Over","Under")</f>
        <v>Under</v>
      </c>
    </row>
    <row r="1490" spans="8:14" x14ac:dyDescent="0.25">
      <c r="H1490">
        <f ca="1">ROUND(NORMINV(RAND(),SIMULATION!$G$16,SIMULATION!$C$16),0)</f>
        <v>60</v>
      </c>
      <c r="I1490">
        <f ca="1">ROUND(NORMINV(RAND(),SIMULATION!$G$20,SIMULATION!$C$20),0)</f>
        <v>84</v>
      </c>
      <c r="J1490" t="str">
        <f t="shared" ca="1" si="46"/>
        <v>Home</v>
      </c>
      <c r="K1490" t="str">
        <f ca="1">IF(H1490+SIMULATION!$E$16&gt;NEUTRAL!I1490,"W","L")</f>
        <v>L</v>
      </c>
      <c r="L1490" t="str">
        <f ca="1">IF(I1490+SIMULATION!$E$20&gt;NEUTRAL!H1490,"W","L")</f>
        <v>W</v>
      </c>
      <c r="M1490">
        <f t="shared" ca="1" si="47"/>
        <v>144</v>
      </c>
      <c r="N1490" t="str">
        <f ca="1">IF((H1490+I1490)&gt;SIMULATION!$F$16,"Over","Under")</f>
        <v>Under</v>
      </c>
    </row>
    <row r="1491" spans="8:14" x14ac:dyDescent="0.25">
      <c r="H1491">
        <f ca="1">ROUND(NORMINV(RAND(),SIMULATION!$G$16,SIMULATION!$C$16),0)</f>
        <v>83</v>
      </c>
      <c r="I1491">
        <f ca="1">ROUND(NORMINV(RAND(),SIMULATION!$G$20,SIMULATION!$C$20),0)</f>
        <v>71</v>
      </c>
      <c r="J1491" t="str">
        <f t="shared" ca="1" si="46"/>
        <v>Away</v>
      </c>
      <c r="K1491" t="str">
        <f ca="1">IF(H1491+SIMULATION!$E$16&gt;NEUTRAL!I1491,"W","L")</f>
        <v>W</v>
      </c>
      <c r="L1491" t="str">
        <f ca="1">IF(I1491+SIMULATION!$E$20&gt;NEUTRAL!H1491,"W","L")</f>
        <v>L</v>
      </c>
      <c r="M1491">
        <f t="shared" ca="1" si="47"/>
        <v>154</v>
      </c>
      <c r="N1491" t="str">
        <f ca="1">IF((H1491+I1491)&gt;SIMULATION!$F$16,"Over","Under")</f>
        <v>Over</v>
      </c>
    </row>
    <row r="1492" spans="8:14" x14ac:dyDescent="0.25">
      <c r="H1492">
        <f ca="1">ROUND(NORMINV(RAND(),SIMULATION!$G$16,SIMULATION!$C$16),0)</f>
        <v>49</v>
      </c>
      <c r="I1492">
        <f ca="1">ROUND(NORMINV(RAND(),SIMULATION!$G$20,SIMULATION!$C$20),0)</f>
        <v>64</v>
      </c>
      <c r="J1492" t="str">
        <f t="shared" ca="1" si="46"/>
        <v>Home</v>
      </c>
      <c r="K1492" t="str">
        <f ca="1">IF(H1492+SIMULATION!$E$16&gt;NEUTRAL!I1492,"W","L")</f>
        <v>L</v>
      </c>
      <c r="L1492" t="str">
        <f ca="1">IF(I1492+SIMULATION!$E$20&gt;NEUTRAL!H1492,"W","L")</f>
        <v>W</v>
      </c>
      <c r="M1492">
        <f t="shared" ca="1" si="47"/>
        <v>113</v>
      </c>
      <c r="N1492" t="str">
        <f ca="1">IF((H1492+I1492)&gt;SIMULATION!$F$16,"Over","Under")</f>
        <v>Under</v>
      </c>
    </row>
    <row r="1493" spans="8:14" x14ac:dyDescent="0.25">
      <c r="H1493">
        <f ca="1">ROUND(NORMINV(RAND(),SIMULATION!$G$16,SIMULATION!$C$16),0)</f>
        <v>88</v>
      </c>
      <c r="I1493">
        <f ca="1">ROUND(NORMINV(RAND(),SIMULATION!$G$20,SIMULATION!$C$20),0)</f>
        <v>88</v>
      </c>
      <c r="J1493" t="str">
        <f t="shared" ca="1" si="46"/>
        <v>OT</v>
      </c>
      <c r="K1493" t="str">
        <f ca="1">IF(H1493+SIMULATION!$E$16&gt;NEUTRAL!I1493,"W","L")</f>
        <v>W</v>
      </c>
      <c r="L1493" t="str">
        <f ca="1">IF(I1493+SIMULATION!$E$20&gt;NEUTRAL!H1493,"W","L")</f>
        <v>L</v>
      </c>
      <c r="M1493">
        <f t="shared" ca="1" si="47"/>
        <v>176</v>
      </c>
      <c r="N1493" t="str">
        <f ca="1">IF((H1493+I1493)&gt;SIMULATION!$F$16,"Over","Under")</f>
        <v>Over</v>
      </c>
    </row>
    <row r="1494" spans="8:14" x14ac:dyDescent="0.25">
      <c r="H1494">
        <f ca="1">ROUND(NORMINV(RAND(),SIMULATION!$G$16,SIMULATION!$C$16),0)</f>
        <v>87</v>
      </c>
      <c r="I1494">
        <f ca="1">ROUND(NORMINV(RAND(),SIMULATION!$G$20,SIMULATION!$C$20),0)</f>
        <v>80</v>
      </c>
      <c r="J1494" t="str">
        <f t="shared" ca="1" si="46"/>
        <v>Away</v>
      </c>
      <c r="K1494" t="str">
        <f ca="1">IF(H1494+SIMULATION!$E$16&gt;NEUTRAL!I1494,"W","L")</f>
        <v>W</v>
      </c>
      <c r="L1494" t="str">
        <f ca="1">IF(I1494+SIMULATION!$E$20&gt;NEUTRAL!H1494,"W","L")</f>
        <v>L</v>
      </c>
      <c r="M1494">
        <f t="shared" ca="1" si="47"/>
        <v>167</v>
      </c>
      <c r="N1494" t="str">
        <f ca="1">IF((H1494+I1494)&gt;SIMULATION!$F$16,"Over","Under")</f>
        <v>Over</v>
      </c>
    </row>
    <row r="1495" spans="8:14" x14ac:dyDescent="0.25">
      <c r="H1495">
        <f ca="1">ROUND(NORMINV(RAND(),SIMULATION!$G$16,SIMULATION!$C$16),0)</f>
        <v>76</v>
      </c>
      <c r="I1495">
        <f ca="1">ROUND(NORMINV(RAND(),SIMULATION!$G$20,SIMULATION!$C$20),0)</f>
        <v>61</v>
      </c>
      <c r="J1495" t="str">
        <f t="shared" ca="1" si="46"/>
        <v>Away</v>
      </c>
      <c r="K1495" t="str">
        <f ca="1">IF(H1495+SIMULATION!$E$16&gt;NEUTRAL!I1495,"W","L")</f>
        <v>W</v>
      </c>
      <c r="L1495" t="str">
        <f ca="1">IF(I1495+SIMULATION!$E$20&gt;NEUTRAL!H1495,"W","L")</f>
        <v>L</v>
      </c>
      <c r="M1495">
        <f t="shared" ca="1" si="47"/>
        <v>137</v>
      </c>
      <c r="N1495" t="str">
        <f ca="1">IF((H1495+I1495)&gt;SIMULATION!$F$16,"Over","Under")</f>
        <v>Under</v>
      </c>
    </row>
    <row r="1496" spans="8:14" x14ac:dyDescent="0.25">
      <c r="H1496">
        <f ca="1">ROUND(NORMINV(RAND(),SIMULATION!$G$16,SIMULATION!$C$16),0)</f>
        <v>81</v>
      </c>
      <c r="I1496">
        <f ca="1">ROUND(NORMINV(RAND(),SIMULATION!$G$20,SIMULATION!$C$20),0)</f>
        <v>75</v>
      </c>
      <c r="J1496" t="str">
        <f t="shared" ca="1" si="46"/>
        <v>Away</v>
      </c>
      <c r="K1496" t="str">
        <f ca="1">IF(H1496+SIMULATION!$E$16&gt;NEUTRAL!I1496,"W","L")</f>
        <v>W</v>
      </c>
      <c r="L1496" t="str">
        <f ca="1">IF(I1496+SIMULATION!$E$20&gt;NEUTRAL!H1496,"W","L")</f>
        <v>L</v>
      </c>
      <c r="M1496">
        <f t="shared" ca="1" si="47"/>
        <v>156</v>
      </c>
      <c r="N1496" t="str">
        <f ca="1">IF((H1496+I1496)&gt;SIMULATION!$F$16,"Over","Under")</f>
        <v>Over</v>
      </c>
    </row>
    <row r="1497" spans="8:14" x14ac:dyDescent="0.25">
      <c r="H1497">
        <f ca="1">ROUND(NORMINV(RAND(),SIMULATION!$G$16,SIMULATION!$C$16),0)</f>
        <v>34</v>
      </c>
      <c r="I1497">
        <f ca="1">ROUND(NORMINV(RAND(),SIMULATION!$G$20,SIMULATION!$C$20),0)</f>
        <v>62</v>
      </c>
      <c r="J1497" t="str">
        <f t="shared" ca="1" si="46"/>
        <v>Home</v>
      </c>
      <c r="K1497" t="str">
        <f ca="1">IF(H1497+SIMULATION!$E$16&gt;NEUTRAL!I1497,"W","L")</f>
        <v>L</v>
      </c>
      <c r="L1497" t="str">
        <f ca="1">IF(I1497+SIMULATION!$E$20&gt;NEUTRAL!H1497,"W","L")</f>
        <v>W</v>
      </c>
      <c r="M1497">
        <f t="shared" ca="1" si="47"/>
        <v>96</v>
      </c>
      <c r="N1497" t="str">
        <f ca="1">IF((H1497+I1497)&gt;SIMULATION!$F$16,"Over","Under")</f>
        <v>Under</v>
      </c>
    </row>
    <row r="1498" spans="8:14" x14ac:dyDescent="0.25">
      <c r="H1498">
        <f ca="1">ROUND(NORMINV(RAND(),SIMULATION!$G$16,SIMULATION!$C$16),0)</f>
        <v>94</v>
      </c>
      <c r="I1498">
        <f ca="1">ROUND(NORMINV(RAND(),SIMULATION!$G$20,SIMULATION!$C$20),0)</f>
        <v>72</v>
      </c>
      <c r="J1498" t="str">
        <f t="shared" ca="1" si="46"/>
        <v>Away</v>
      </c>
      <c r="K1498" t="str">
        <f ca="1">IF(H1498+SIMULATION!$E$16&gt;NEUTRAL!I1498,"W","L")</f>
        <v>W</v>
      </c>
      <c r="L1498" t="str">
        <f ca="1">IF(I1498+SIMULATION!$E$20&gt;NEUTRAL!H1498,"W","L")</f>
        <v>L</v>
      </c>
      <c r="M1498">
        <f t="shared" ca="1" si="47"/>
        <v>166</v>
      </c>
      <c r="N1498" t="str">
        <f ca="1">IF((H1498+I1498)&gt;SIMULATION!$F$16,"Over","Under")</f>
        <v>Over</v>
      </c>
    </row>
    <row r="1499" spans="8:14" x14ac:dyDescent="0.25">
      <c r="H1499">
        <f ca="1">ROUND(NORMINV(RAND(),SIMULATION!$G$16,SIMULATION!$C$16),0)</f>
        <v>75</v>
      </c>
      <c r="I1499">
        <f ca="1">ROUND(NORMINV(RAND(),SIMULATION!$G$20,SIMULATION!$C$20),0)</f>
        <v>64</v>
      </c>
      <c r="J1499" t="str">
        <f t="shared" ref="J1499:J1562" ca="1" si="48">IF(H1499=I1499,"OT",IF(H1499&gt;I1499,"Away","Home"))</f>
        <v>Away</v>
      </c>
      <c r="K1499" t="str">
        <f ca="1">IF(H1499+SIMULATION!$E$16&gt;NEUTRAL!I1499,"W","L")</f>
        <v>W</v>
      </c>
      <c r="L1499" t="str">
        <f ca="1">IF(I1499+SIMULATION!$E$20&gt;NEUTRAL!H1499,"W","L")</f>
        <v>L</v>
      </c>
      <c r="M1499">
        <f t="shared" ref="M1499:M1562" ca="1" si="49">H1499+I1499</f>
        <v>139</v>
      </c>
      <c r="N1499" t="str">
        <f ca="1">IF((H1499+I1499)&gt;SIMULATION!$F$16,"Over","Under")</f>
        <v>Under</v>
      </c>
    </row>
    <row r="1500" spans="8:14" x14ac:dyDescent="0.25">
      <c r="H1500">
        <f ca="1">ROUND(NORMINV(RAND(),SIMULATION!$G$16,SIMULATION!$C$16),0)</f>
        <v>81</v>
      </c>
      <c r="I1500">
        <f ca="1">ROUND(NORMINV(RAND(),SIMULATION!$G$20,SIMULATION!$C$20),0)</f>
        <v>82</v>
      </c>
      <c r="J1500" t="str">
        <f t="shared" ca="1" si="48"/>
        <v>Home</v>
      </c>
      <c r="K1500" t="str">
        <f ca="1">IF(H1500+SIMULATION!$E$16&gt;NEUTRAL!I1500,"W","L")</f>
        <v>W</v>
      </c>
      <c r="L1500" t="str">
        <f ca="1">IF(I1500+SIMULATION!$E$20&gt;NEUTRAL!H1500,"W","L")</f>
        <v>L</v>
      </c>
      <c r="M1500">
        <f t="shared" ca="1" si="49"/>
        <v>163</v>
      </c>
      <c r="N1500" t="str">
        <f ca="1">IF((H1500+I1500)&gt;SIMULATION!$F$16,"Over","Under")</f>
        <v>Over</v>
      </c>
    </row>
    <row r="1501" spans="8:14" x14ac:dyDescent="0.25">
      <c r="H1501">
        <f ca="1">ROUND(NORMINV(RAND(),SIMULATION!$G$16,SIMULATION!$C$16),0)</f>
        <v>67</v>
      </c>
      <c r="I1501">
        <f ca="1">ROUND(NORMINV(RAND(),SIMULATION!$G$20,SIMULATION!$C$20),0)</f>
        <v>50</v>
      </c>
      <c r="J1501" t="str">
        <f t="shared" ca="1" si="48"/>
        <v>Away</v>
      </c>
      <c r="K1501" t="str">
        <f ca="1">IF(H1501+SIMULATION!$E$16&gt;NEUTRAL!I1501,"W","L")</f>
        <v>W</v>
      </c>
      <c r="L1501" t="str">
        <f ca="1">IF(I1501+SIMULATION!$E$20&gt;NEUTRAL!H1501,"W","L")</f>
        <v>L</v>
      </c>
      <c r="M1501">
        <f t="shared" ca="1" si="49"/>
        <v>117</v>
      </c>
      <c r="N1501" t="str">
        <f ca="1">IF((H1501+I1501)&gt;SIMULATION!$F$16,"Over","Under")</f>
        <v>Under</v>
      </c>
    </row>
    <row r="1502" spans="8:14" x14ac:dyDescent="0.25">
      <c r="H1502">
        <f ca="1">ROUND(NORMINV(RAND(),SIMULATION!$G$16,SIMULATION!$C$16),0)</f>
        <v>81</v>
      </c>
      <c r="I1502">
        <f ca="1">ROUND(NORMINV(RAND(),SIMULATION!$G$20,SIMULATION!$C$20),0)</f>
        <v>80</v>
      </c>
      <c r="J1502" t="str">
        <f t="shared" ca="1" si="48"/>
        <v>Away</v>
      </c>
      <c r="K1502" t="str">
        <f ca="1">IF(H1502+SIMULATION!$E$16&gt;NEUTRAL!I1502,"W","L")</f>
        <v>W</v>
      </c>
      <c r="L1502" t="str">
        <f ca="1">IF(I1502+SIMULATION!$E$20&gt;NEUTRAL!H1502,"W","L")</f>
        <v>L</v>
      </c>
      <c r="M1502">
        <f t="shared" ca="1" si="49"/>
        <v>161</v>
      </c>
      <c r="N1502" t="str">
        <f ca="1">IF((H1502+I1502)&gt;SIMULATION!$F$16,"Over","Under")</f>
        <v>Over</v>
      </c>
    </row>
    <row r="1503" spans="8:14" x14ac:dyDescent="0.25">
      <c r="H1503">
        <f ca="1">ROUND(NORMINV(RAND(),SIMULATION!$G$16,SIMULATION!$C$16),0)</f>
        <v>64</v>
      </c>
      <c r="I1503">
        <f ca="1">ROUND(NORMINV(RAND(),SIMULATION!$G$20,SIMULATION!$C$20),0)</f>
        <v>78</v>
      </c>
      <c r="J1503" t="str">
        <f t="shared" ca="1" si="48"/>
        <v>Home</v>
      </c>
      <c r="K1503" t="str">
        <f ca="1">IF(H1503+SIMULATION!$E$16&gt;NEUTRAL!I1503,"W","L")</f>
        <v>L</v>
      </c>
      <c r="L1503" t="str">
        <f ca="1">IF(I1503+SIMULATION!$E$20&gt;NEUTRAL!H1503,"W","L")</f>
        <v>W</v>
      </c>
      <c r="M1503">
        <f t="shared" ca="1" si="49"/>
        <v>142</v>
      </c>
      <c r="N1503" t="str">
        <f ca="1">IF((H1503+I1503)&gt;SIMULATION!$F$16,"Over","Under")</f>
        <v>Under</v>
      </c>
    </row>
    <row r="1504" spans="8:14" x14ac:dyDescent="0.25">
      <c r="H1504">
        <f ca="1">ROUND(NORMINV(RAND(),SIMULATION!$G$16,SIMULATION!$C$16),0)</f>
        <v>76</v>
      </c>
      <c r="I1504">
        <f ca="1">ROUND(NORMINV(RAND(),SIMULATION!$G$20,SIMULATION!$C$20),0)</f>
        <v>70</v>
      </c>
      <c r="J1504" t="str">
        <f t="shared" ca="1" si="48"/>
        <v>Away</v>
      </c>
      <c r="K1504" t="str">
        <f ca="1">IF(H1504+SIMULATION!$E$16&gt;NEUTRAL!I1504,"W","L")</f>
        <v>W</v>
      </c>
      <c r="L1504" t="str">
        <f ca="1">IF(I1504+SIMULATION!$E$20&gt;NEUTRAL!H1504,"W","L")</f>
        <v>L</v>
      </c>
      <c r="M1504">
        <f t="shared" ca="1" si="49"/>
        <v>146</v>
      </c>
      <c r="N1504" t="str">
        <f ca="1">IF((H1504+I1504)&gt;SIMULATION!$F$16,"Over","Under")</f>
        <v>Under</v>
      </c>
    </row>
    <row r="1505" spans="8:14" x14ac:dyDescent="0.25">
      <c r="H1505">
        <f ca="1">ROUND(NORMINV(RAND(),SIMULATION!$G$16,SIMULATION!$C$16),0)</f>
        <v>76</v>
      </c>
      <c r="I1505">
        <f ca="1">ROUND(NORMINV(RAND(),SIMULATION!$G$20,SIMULATION!$C$20),0)</f>
        <v>83</v>
      </c>
      <c r="J1505" t="str">
        <f t="shared" ca="1" si="48"/>
        <v>Home</v>
      </c>
      <c r="K1505" t="str">
        <f ca="1">IF(H1505+SIMULATION!$E$16&gt;NEUTRAL!I1505,"W","L")</f>
        <v>L</v>
      </c>
      <c r="L1505" t="str">
        <f ca="1">IF(I1505+SIMULATION!$E$20&gt;NEUTRAL!H1505,"W","L")</f>
        <v>W</v>
      </c>
      <c r="M1505">
        <f t="shared" ca="1" si="49"/>
        <v>159</v>
      </c>
      <c r="N1505" t="str">
        <f ca="1">IF((H1505+I1505)&gt;SIMULATION!$F$16,"Over","Under")</f>
        <v>Over</v>
      </c>
    </row>
    <row r="1506" spans="8:14" x14ac:dyDescent="0.25">
      <c r="H1506">
        <f ca="1">ROUND(NORMINV(RAND(),SIMULATION!$G$16,SIMULATION!$C$16),0)</f>
        <v>47</v>
      </c>
      <c r="I1506">
        <f ca="1">ROUND(NORMINV(RAND(),SIMULATION!$G$20,SIMULATION!$C$20),0)</f>
        <v>69</v>
      </c>
      <c r="J1506" t="str">
        <f t="shared" ca="1" si="48"/>
        <v>Home</v>
      </c>
      <c r="K1506" t="str">
        <f ca="1">IF(H1506+SIMULATION!$E$16&gt;NEUTRAL!I1506,"W","L")</f>
        <v>L</v>
      </c>
      <c r="L1506" t="str">
        <f ca="1">IF(I1506+SIMULATION!$E$20&gt;NEUTRAL!H1506,"W","L")</f>
        <v>W</v>
      </c>
      <c r="M1506">
        <f t="shared" ca="1" si="49"/>
        <v>116</v>
      </c>
      <c r="N1506" t="str">
        <f ca="1">IF((H1506+I1506)&gt;SIMULATION!$F$16,"Over","Under")</f>
        <v>Under</v>
      </c>
    </row>
    <row r="1507" spans="8:14" x14ac:dyDescent="0.25">
      <c r="H1507">
        <f ca="1">ROUND(NORMINV(RAND(),SIMULATION!$G$16,SIMULATION!$C$16),0)</f>
        <v>61</v>
      </c>
      <c r="I1507">
        <f ca="1">ROUND(NORMINV(RAND(),SIMULATION!$G$20,SIMULATION!$C$20),0)</f>
        <v>81</v>
      </c>
      <c r="J1507" t="str">
        <f t="shared" ca="1" si="48"/>
        <v>Home</v>
      </c>
      <c r="K1507" t="str">
        <f ca="1">IF(H1507+SIMULATION!$E$16&gt;NEUTRAL!I1507,"W","L")</f>
        <v>L</v>
      </c>
      <c r="L1507" t="str">
        <f ca="1">IF(I1507+SIMULATION!$E$20&gt;NEUTRAL!H1507,"W","L")</f>
        <v>W</v>
      </c>
      <c r="M1507">
        <f t="shared" ca="1" si="49"/>
        <v>142</v>
      </c>
      <c r="N1507" t="str">
        <f ca="1">IF((H1507+I1507)&gt;SIMULATION!$F$16,"Over","Under")</f>
        <v>Under</v>
      </c>
    </row>
    <row r="1508" spans="8:14" x14ac:dyDescent="0.25">
      <c r="H1508">
        <f ca="1">ROUND(NORMINV(RAND(),SIMULATION!$G$16,SIMULATION!$C$16),0)</f>
        <v>57</v>
      </c>
      <c r="I1508">
        <f ca="1">ROUND(NORMINV(RAND(),SIMULATION!$G$20,SIMULATION!$C$20),0)</f>
        <v>84</v>
      </c>
      <c r="J1508" t="str">
        <f t="shared" ca="1" si="48"/>
        <v>Home</v>
      </c>
      <c r="K1508" t="str">
        <f ca="1">IF(H1508+SIMULATION!$E$16&gt;NEUTRAL!I1508,"W","L")</f>
        <v>L</v>
      </c>
      <c r="L1508" t="str">
        <f ca="1">IF(I1508+SIMULATION!$E$20&gt;NEUTRAL!H1508,"W","L")</f>
        <v>W</v>
      </c>
      <c r="M1508">
        <f t="shared" ca="1" si="49"/>
        <v>141</v>
      </c>
      <c r="N1508" t="str">
        <f ca="1">IF((H1508+I1508)&gt;SIMULATION!$F$16,"Over","Under")</f>
        <v>Under</v>
      </c>
    </row>
    <row r="1509" spans="8:14" x14ac:dyDescent="0.25">
      <c r="H1509">
        <f ca="1">ROUND(NORMINV(RAND(),SIMULATION!$G$16,SIMULATION!$C$16),0)</f>
        <v>64</v>
      </c>
      <c r="I1509">
        <f ca="1">ROUND(NORMINV(RAND(),SIMULATION!$G$20,SIMULATION!$C$20),0)</f>
        <v>88</v>
      </c>
      <c r="J1509" t="str">
        <f t="shared" ca="1" si="48"/>
        <v>Home</v>
      </c>
      <c r="K1509" t="str">
        <f ca="1">IF(H1509+SIMULATION!$E$16&gt;NEUTRAL!I1509,"W","L")</f>
        <v>L</v>
      </c>
      <c r="L1509" t="str">
        <f ca="1">IF(I1509+SIMULATION!$E$20&gt;NEUTRAL!H1509,"W","L")</f>
        <v>W</v>
      </c>
      <c r="M1509">
        <f t="shared" ca="1" si="49"/>
        <v>152</v>
      </c>
      <c r="N1509" t="str">
        <f ca="1">IF((H1509+I1509)&gt;SIMULATION!$F$16,"Over","Under")</f>
        <v>Over</v>
      </c>
    </row>
    <row r="1510" spans="8:14" x14ac:dyDescent="0.25">
      <c r="H1510">
        <f ca="1">ROUND(NORMINV(RAND(),SIMULATION!$G$16,SIMULATION!$C$16),0)</f>
        <v>80</v>
      </c>
      <c r="I1510">
        <f ca="1">ROUND(NORMINV(RAND(),SIMULATION!$G$20,SIMULATION!$C$20),0)</f>
        <v>72</v>
      </c>
      <c r="J1510" t="str">
        <f t="shared" ca="1" si="48"/>
        <v>Away</v>
      </c>
      <c r="K1510" t="str">
        <f ca="1">IF(H1510+SIMULATION!$E$16&gt;NEUTRAL!I1510,"W","L")</f>
        <v>W</v>
      </c>
      <c r="L1510" t="str">
        <f ca="1">IF(I1510+SIMULATION!$E$20&gt;NEUTRAL!H1510,"W","L")</f>
        <v>L</v>
      </c>
      <c r="M1510">
        <f t="shared" ca="1" si="49"/>
        <v>152</v>
      </c>
      <c r="N1510" t="str">
        <f ca="1">IF((H1510+I1510)&gt;SIMULATION!$F$16,"Over","Under")</f>
        <v>Over</v>
      </c>
    </row>
    <row r="1511" spans="8:14" x14ac:dyDescent="0.25">
      <c r="H1511">
        <f ca="1">ROUND(NORMINV(RAND(),SIMULATION!$G$16,SIMULATION!$C$16),0)</f>
        <v>55</v>
      </c>
      <c r="I1511">
        <f ca="1">ROUND(NORMINV(RAND(),SIMULATION!$G$20,SIMULATION!$C$20),0)</f>
        <v>67</v>
      </c>
      <c r="J1511" t="str">
        <f t="shared" ca="1" si="48"/>
        <v>Home</v>
      </c>
      <c r="K1511" t="str">
        <f ca="1">IF(H1511+SIMULATION!$E$16&gt;NEUTRAL!I1511,"W","L")</f>
        <v>L</v>
      </c>
      <c r="L1511" t="str">
        <f ca="1">IF(I1511+SIMULATION!$E$20&gt;NEUTRAL!H1511,"W","L")</f>
        <v>W</v>
      </c>
      <c r="M1511">
        <f t="shared" ca="1" si="49"/>
        <v>122</v>
      </c>
      <c r="N1511" t="str">
        <f ca="1">IF((H1511+I1511)&gt;SIMULATION!$F$16,"Over","Under")</f>
        <v>Under</v>
      </c>
    </row>
    <row r="1512" spans="8:14" x14ac:dyDescent="0.25">
      <c r="H1512">
        <f ca="1">ROUND(NORMINV(RAND(),SIMULATION!$G$16,SIMULATION!$C$16),0)</f>
        <v>90</v>
      </c>
      <c r="I1512">
        <f ca="1">ROUND(NORMINV(RAND(),SIMULATION!$G$20,SIMULATION!$C$20),0)</f>
        <v>76</v>
      </c>
      <c r="J1512" t="str">
        <f t="shared" ca="1" si="48"/>
        <v>Away</v>
      </c>
      <c r="K1512" t="str">
        <f ca="1">IF(H1512+SIMULATION!$E$16&gt;NEUTRAL!I1512,"W","L")</f>
        <v>W</v>
      </c>
      <c r="L1512" t="str">
        <f ca="1">IF(I1512+SIMULATION!$E$20&gt;NEUTRAL!H1512,"W","L")</f>
        <v>L</v>
      </c>
      <c r="M1512">
        <f t="shared" ca="1" si="49"/>
        <v>166</v>
      </c>
      <c r="N1512" t="str">
        <f ca="1">IF((H1512+I1512)&gt;SIMULATION!$F$16,"Over","Under")</f>
        <v>Over</v>
      </c>
    </row>
    <row r="1513" spans="8:14" x14ac:dyDescent="0.25">
      <c r="H1513">
        <f ca="1">ROUND(NORMINV(RAND(),SIMULATION!$G$16,SIMULATION!$C$16),0)</f>
        <v>85</v>
      </c>
      <c r="I1513">
        <f ca="1">ROUND(NORMINV(RAND(),SIMULATION!$G$20,SIMULATION!$C$20),0)</f>
        <v>79</v>
      </c>
      <c r="J1513" t="str">
        <f t="shared" ca="1" si="48"/>
        <v>Away</v>
      </c>
      <c r="K1513" t="str">
        <f ca="1">IF(H1513+SIMULATION!$E$16&gt;NEUTRAL!I1513,"W","L")</f>
        <v>W</v>
      </c>
      <c r="L1513" t="str">
        <f ca="1">IF(I1513+SIMULATION!$E$20&gt;NEUTRAL!H1513,"W","L")</f>
        <v>L</v>
      </c>
      <c r="M1513">
        <f t="shared" ca="1" si="49"/>
        <v>164</v>
      </c>
      <c r="N1513" t="str">
        <f ca="1">IF((H1513+I1513)&gt;SIMULATION!$F$16,"Over","Under")</f>
        <v>Over</v>
      </c>
    </row>
    <row r="1514" spans="8:14" x14ac:dyDescent="0.25">
      <c r="H1514">
        <f ca="1">ROUND(NORMINV(RAND(),SIMULATION!$G$16,SIMULATION!$C$16),0)</f>
        <v>73</v>
      </c>
      <c r="I1514">
        <f ca="1">ROUND(NORMINV(RAND(),SIMULATION!$G$20,SIMULATION!$C$20),0)</f>
        <v>86</v>
      </c>
      <c r="J1514" t="str">
        <f t="shared" ca="1" si="48"/>
        <v>Home</v>
      </c>
      <c r="K1514" t="str">
        <f ca="1">IF(H1514+SIMULATION!$E$16&gt;NEUTRAL!I1514,"W","L")</f>
        <v>L</v>
      </c>
      <c r="L1514" t="str">
        <f ca="1">IF(I1514+SIMULATION!$E$20&gt;NEUTRAL!H1514,"W","L")</f>
        <v>W</v>
      </c>
      <c r="M1514">
        <f t="shared" ca="1" si="49"/>
        <v>159</v>
      </c>
      <c r="N1514" t="str">
        <f ca="1">IF((H1514+I1514)&gt;SIMULATION!$F$16,"Over","Under")</f>
        <v>Over</v>
      </c>
    </row>
    <row r="1515" spans="8:14" x14ac:dyDescent="0.25">
      <c r="H1515">
        <f ca="1">ROUND(NORMINV(RAND(),SIMULATION!$G$16,SIMULATION!$C$16),0)</f>
        <v>67</v>
      </c>
      <c r="I1515">
        <f ca="1">ROUND(NORMINV(RAND(),SIMULATION!$G$20,SIMULATION!$C$20),0)</f>
        <v>74</v>
      </c>
      <c r="J1515" t="str">
        <f t="shared" ca="1" si="48"/>
        <v>Home</v>
      </c>
      <c r="K1515" t="str">
        <f ca="1">IF(H1515+SIMULATION!$E$16&gt;NEUTRAL!I1515,"W","L")</f>
        <v>L</v>
      </c>
      <c r="L1515" t="str">
        <f ca="1">IF(I1515+SIMULATION!$E$20&gt;NEUTRAL!H1515,"W","L")</f>
        <v>W</v>
      </c>
      <c r="M1515">
        <f t="shared" ca="1" si="49"/>
        <v>141</v>
      </c>
      <c r="N1515" t="str">
        <f ca="1">IF((H1515+I1515)&gt;SIMULATION!$F$16,"Over","Under")</f>
        <v>Under</v>
      </c>
    </row>
    <row r="1516" spans="8:14" x14ac:dyDescent="0.25">
      <c r="H1516">
        <f ca="1">ROUND(NORMINV(RAND(),SIMULATION!$G$16,SIMULATION!$C$16),0)</f>
        <v>87</v>
      </c>
      <c r="I1516">
        <f ca="1">ROUND(NORMINV(RAND(),SIMULATION!$G$20,SIMULATION!$C$20),0)</f>
        <v>72</v>
      </c>
      <c r="J1516" t="str">
        <f t="shared" ca="1" si="48"/>
        <v>Away</v>
      </c>
      <c r="K1516" t="str">
        <f ca="1">IF(H1516+SIMULATION!$E$16&gt;NEUTRAL!I1516,"W","L")</f>
        <v>W</v>
      </c>
      <c r="L1516" t="str">
        <f ca="1">IF(I1516+SIMULATION!$E$20&gt;NEUTRAL!H1516,"W","L")</f>
        <v>L</v>
      </c>
      <c r="M1516">
        <f t="shared" ca="1" si="49"/>
        <v>159</v>
      </c>
      <c r="N1516" t="str">
        <f ca="1">IF((H1516+I1516)&gt;SIMULATION!$F$16,"Over","Under")</f>
        <v>Over</v>
      </c>
    </row>
    <row r="1517" spans="8:14" x14ac:dyDescent="0.25">
      <c r="H1517">
        <f ca="1">ROUND(NORMINV(RAND(),SIMULATION!$G$16,SIMULATION!$C$16),0)</f>
        <v>63</v>
      </c>
      <c r="I1517">
        <f ca="1">ROUND(NORMINV(RAND(),SIMULATION!$G$20,SIMULATION!$C$20),0)</f>
        <v>91</v>
      </c>
      <c r="J1517" t="str">
        <f t="shared" ca="1" si="48"/>
        <v>Home</v>
      </c>
      <c r="K1517" t="str">
        <f ca="1">IF(H1517+SIMULATION!$E$16&gt;NEUTRAL!I1517,"W","L")</f>
        <v>L</v>
      </c>
      <c r="L1517" t="str">
        <f ca="1">IF(I1517+SIMULATION!$E$20&gt;NEUTRAL!H1517,"W","L")</f>
        <v>W</v>
      </c>
      <c r="M1517">
        <f t="shared" ca="1" si="49"/>
        <v>154</v>
      </c>
      <c r="N1517" t="str">
        <f ca="1">IF((H1517+I1517)&gt;SIMULATION!$F$16,"Over","Under")</f>
        <v>Over</v>
      </c>
    </row>
    <row r="1518" spans="8:14" x14ac:dyDescent="0.25">
      <c r="H1518">
        <f ca="1">ROUND(NORMINV(RAND(),SIMULATION!$G$16,SIMULATION!$C$16),0)</f>
        <v>66</v>
      </c>
      <c r="I1518">
        <f ca="1">ROUND(NORMINV(RAND(),SIMULATION!$G$20,SIMULATION!$C$20),0)</f>
        <v>77</v>
      </c>
      <c r="J1518" t="str">
        <f t="shared" ca="1" si="48"/>
        <v>Home</v>
      </c>
      <c r="K1518" t="str">
        <f ca="1">IF(H1518+SIMULATION!$E$16&gt;NEUTRAL!I1518,"W","L")</f>
        <v>L</v>
      </c>
      <c r="L1518" t="str">
        <f ca="1">IF(I1518+SIMULATION!$E$20&gt;NEUTRAL!H1518,"W","L")</f>
        <v>W</v>
      </c>
      <c r="M1518">
        <f t="shared" ca="1" si="49"/>
        <v>143</v>
      </c>
      <c r="N1518" t="str">
        <f ca="1">IF((H1518+I1518)&gt;SIMULATION!$F$16,"Over","Under")</f>
        <v>Under</v>
      </c>
    </row>
    <row r="1519" spans="8:14" x14ac:dyDescent="0.25">
      <c r="H1519">
        <f ca="1">ROUND(NORMINV(RAND(),SIMULATION!$G$16,SIMULATION!$C$16),0)</f>
        <v>57</v>
      </c>
      <c r="I1519">
        <f ca="1">ROUND(NORMINV(RAND(),SIMULATION!$G$20,SIMULATION!$C$20),0)</f>
        <v>70</v>
      </c>
      <c r="J1519" t="str">
        <f t="shared" ca="1" si="48"/>
        <v>Home</v>
      </c>
      <c r="K1519" t="str">
        <f ca="1">IF(H1519+SIMULATION!$E$16&gt;NEUTRAL!I1519,"W","L")</f>
        <v>L</v>
      </c>
      <c r="L1519" t="str">
        <f ca="1">IF(I1519+SIMULATION!$E$20&gt;NEUTRAL!H1519,"W","L")</f>
        <v>W</v>
      </c>
      <c r="M1519">
        <f t="shared" ca="1" si="49"/>
        <v>127</v>
      </c>
      <c r="N1519" t="str">
        <f ca="1">IF((H1519+I1519)&gt;SIMULATION!$F$16,"Over","Under")</f>
        <v>Under</v>
      </c>
    </row>
    <row r="1520" spans="8:14" x14ac:dyDescent="0.25">
      <c r="H1520">
        <f ca="1">ROUND(NORMINV(RAND(),SIMULATION!$G$16,SIMULATION!$C$16),0)</f>
        <v>89</v>
      </c>
      <c r="I1520">
        <f ca="1">ROUND(NORMINV(RAND(),SIMULATION!$G$20,SIMULATION!$C$20),0)</f>
        <v>59</v>
      </c>
      <c r="J1520" t="str">
        <f t="shared" ca="1" si="48"/>
        <v>Away</v>
      </c>
      <c r="K1520" t="str">
        <f ca="1">IF(H1520+SIMULATION!$E$16&gt;NEUTRAL!I1520,"W","L")</f>
        <v>W</v>
      </c>
      <c r="L1520" t="str">
        <f ca="1">IF(I1520+SIMULATION!$E$20&gt;NEUTRAL!H1520,"W","L")</f>
        <v>L</v>
      </c>
      <c r="M1520">
        <f t="shared" ca="1" si="49"/>
        <v>148</v>
      </c>
      <c r="N1520" t="str">
        <f ca="1">IF((H1520+I1520)&gt;SIMULATION!$F$16,"Over","Under")</f>
        <v>Under</v>
      </c>
    </row>
    <row r="1521" spans="8:14" x14ac:dyDescent="0.25">
      <c r="H1521">
        <f ca="1">ROUND(NORMINV(RAND(),SIMULATION!$G$16,SIMULATION!$C$16),0)</f>
        <v>100</v>
      </c>
      <c r="I1521">
        <f ca="1">ROUND(NORMINV(RAND(),SIMULATION!$G$20,SIMULATION!$C$20),0)</f>
        <v>73</v>
      </c>
      <c r="J1521" t="str">
        <f t="shared" ca="1" si="48"/>
        <v>Away</v>
      </c>
      <c r="K1521" t="str">
        <f ca="1">IF(H1521+SIMULATION!$E$16&gt;NEUTRAL!I1521,"W","L")</f>
        <v>W</v>
      </c>
      <c r="L1521" t="str">
        <f ca="1">IF(I1521+SIMULATION!$E$20&gt;NEUTRAL!H1521,"W","L")</f>
        <v>L</v>
      </c>
      <c r="M1521">
        <f t="shared" ca="1" si="49"/>
        <v>173</v>
      </c>
      <c r="N1521" t="str">
        <f ca="1">IF((H1521+I1521)&gt;SIMULATION!$F$16,"Over","Under")</f>
        <v>Over</v>
      </c>
    </row>
    <row r="1522" spans="8:14" x14ac:dyDescent="0.25">
      <c r="H1522">
        <f ca="1">ROUND(NORMINV(RAND(),SIMULATION!$G$16,SIMULATION!$C$16),0)</f>
        <v>63</v>
      </c>
      <c r="I1522">
        <f ca="1">ROUND(NORMINV(RAND(),SIMULATION!$G$20,SIMULATION!$C$20),0)</f>
        <v>68</v>
      </c>
      <c r="J1522" t="str">
        <f t="shared" ca="1" si="48"/>
        <v>Home</v>
      </c>
      <c r="K1522" t="str">
        <f ca="1">IF(H1522+SIMULATION!$E$16&gt;NEUTRAL!I1522,"W","L")</f>
        <v>L</v>
      </c>
      <c r="L1522" t="str">
        <f ca="1">IF(I1522+SIMULATION!$E$20&gt;NEUTRAL!H1522,"W","L")</f>
        <v>W</v>
      </c>
      <c r="M1522">
        <f t="shared" ca="1" si="49"/>
        <v>131</v>
      </c>
      <c r="N1522" t="str">
        <f ca="1">IF((H1522+I1522)&gt;SIMULATION!$F$16,"Over","Under")</f>
        <v>Under</v>
      </c>
    </row>
    <row r="1523" spans="8:14" x14ac:dyDescent="0.25">
      <c r="H1523">
        <f ca="1">ROUND(NORMINV(RAND(),SIMULATION!$G$16,SIMULATION!$C$16),0)</f>
        <v>52</v>
      </c>
      <c r="I1523">
        <f ca="1">ROUND(NORMINV(RAND(),SIMULATION!$G$20,SIMULATION!$C$20),0)</f>
        <v>88</v>
      </c>
      <c r="J1523" t="str">
        <f t="shared" ca="1" si="48"/>
        <v>Home</v>
      </c>
      <c r="K1523" t="str">
        <f ca="1">IF(H1523+SIMULATION!$E$16&gt;NEUTRAL!I1523,"W","L")</f>
        <v>L</v>
      </c>
      <c r="L1523" t="str">
        <f ca="1">IF(I1523+SIMULATION!$E$20&gt;NEUTRAL!H1523,"W","L")</f>
        <v>W</v>
      </c>
      <c r="M1523">
        <f t="shared" ca="1" si="49"/>
        <v>140</v>
      </c>
      <c r="N1523" t="str">
        <f ca="1">IF((H1523+I1523)&gt;SIMULATION!$F$16,"Over","Under")</f>
        <v>Under</v>
      </c>
    </row>
    <row r="1524" spans="8:14" x14ac:dyDescent="0.25">
      <c r="H1524">
        <f ca="1">ROUND(NORMINV(RAND(),SIMULATION!$G$16,SIMULATION!$C$16),0)</f>
        <v>72</v>
      </c>
      <c r="I1524">
        <f ca="1">ROUND(NORMINV(RAND(),SIMULATION!$G$20,SIMULATION!$C$20),0)</f>
        <v>81</v>
      </c>
      <c r="J1524" t="str">
        <f t="shared" ca="1" si="48"/>
        <v>Home</v>
      </c>
      <c r="K1524" t="str">
        <f ca="1">IF(H1524+SIMULATION!$E$16&gt;NEUTRAL!I1524,"W","L")</f>
        <v>L</v>
      </c>
      <c r="L1524" t="str">
        <f ca="1">IF(I1524+SIMULATION!$E$20&gt;NEUTRAL!H1524,"W","L")</f>
        <v>W</v>
      </c>
      <c r="M1524">
        <f t="shared" ca="1" si="49"/>
        <v>153</v>
      </c>
      <c r="N1524" t="str">
        <f ca="1">IF((H1524+I1524)&gt;SIMULATION!$F$16,"Over","Under")</f>
        <v>Over</v>
      </c>
    </row>
    <row r="1525" spans="8:14" x14ac:dyDescent="0.25">
      <c r="H1525">
        <f ca="1">ROUND(NORMINV(RAND(),SIMULATION!$G$16,SIMULATION!$C$16),0)</f>
        <v>68</v>
      </c>
      <c r="I1525">
        <f ca="1">ROUND(NORMINV(RAND(),SIMULATION!$G$20,SIMULATION!$C$20),0)</f>
        <v>75</v>
      </c>
      <c r="J1525" t="str">
        <f t="shared" ca="1" si="48"/>
        <v>Home</v>
      </c>
      <c r="K1525" t="str">
        <f ca="1">IF(H1525+SIMULATION!$E$16&gt;NEUTRAL!I1525,"W","L")</f>
        <v>L</v>
      </c>
      <c r="L1525" t="str">
        <f ca="1">IF(I1525+SIMULATION!$E$20&gt;NEUTRAL!H1525,"W","L")</f>
        <v>W</v>
      </c>
      <c r="M1525">
        <f t="shared" ca="1" si="49"/>
        <v>143</v>
      </c>
      <c r="N1525" t="str">
        <f ca="1">IF((H1525+I1525)&gt;SIMULATION!$F$16,"Over","Under")</f>
        <v>Under</v>
      </c>
    </row>
    <row r="1526" spans="8:14" x14ac:dyDescent="0.25">
      <c r="H1526">
        <f ca="1">ROUND(NORMINV(RAND(),SIMULATION!$G$16,SIMULATION!$C$16),0)</f>
        <v>60</v>
      </c>
      <c r="I1526">
        <f ca="1">ROUND(NORMINV(RAND(),SIMULATION!$G$20,SIMULATION!$C$20),0)</f>
        <v>74</v>
      </c>
      <c r="J1526" t="str">
        <f t="shared" ca="1" si="48"/>
        <v>Home</v>
      </c>
      <c r="K1526" t="str">
        <f ca="1">IF(H1526+SIMULATION!$E$16&gt;NEUTRAL!I1526,"W","L")</f>
        <v>L</v>
      </c>
      <c r="L1526" t="str">
        <f ca="1">IF(I1526+SIMULATION!$E$20&gt;NEUTRAL!H1526,"W","L")</f>
        <v>W</v>
      </c>
      <c r="M1526">
        <f t="shared" ca="1" si="49"/>
        <v>134</v>
      </c>
      <c r="N1526" t="str">
        <f ca="1">IF((H1526+I1526)&gt;SIMULATION!$F$16,"Over","Under")</f>
        <v>Under</v>
      </c>
    </row>
    <row r="1527" spans="8:14" x14ac:dyDescent="0.25">
      <c r="H1527">
        <f ca="1">ROUND(NORMINV(RAND(),SIMULATION!$G$16,SIMULATION!$C$16),0)</f>
        <v>65</v>
      </c>
      <c r="I1527">
        <f ca="1">ROUND(NORMINV(RAND(),SIMULATION!$G$20,SIMULATION!$C$20),0)</f>
        <v>52</v>
      </c>
      <c r="J1527" t="str">
        <f t="shared" ca="1" si="48"/>
        <v>Away</v>
      </c>
      <c r="K1527" t="str">
        <f ca="1">IF(H1527+SIMULATION!$E$16&gt;NEUTRAL!I1527,"W","L")</f>
        <v>W</v>
      </c>
      <c r="L1527" t="str">
        <f ca="1">IF(I1527+SIMULATION!$E$20&gt;NEUTRAL!H1527,"W","L")</f>
        <v>L</v>
      </c>
      <c r="M1527">
        <f t="shared" ca="1" si="49"/>
        <v>117</v>
      </c>
      <c r="N1527" t="str">
        <f ca="1">IF((H1527+I1527)&gt;SIMULATION!$F$16,"Over","Under")</f>
        <v>Under</v>
      </c>
    </row>
    <row r="1528" spans="8:14" x14ac:dyDescent="0.25">
      <c r="H1528">
        <f ca="1">ROUND(NORMINV(RAND(),SIMULATION!$G$16,SIMULATION!$C$16),0)</f>
        <v>55</v>
      </c>
      <c r="I1528">
        <f ca="1">ROUND(NORMINV(RAND(),SIMULATION!$G$20,SIMULATION!$C$20),0)</f>
        <v>73</v>
      </c>
      <c r="J1528" t="str">
        <f t="shared" ca="1" si="48"/>
        <v>Home</v>
      </c>
      <c r="K1528" t="str">
        <f ca="1">IF(H1528+SIMULATION!$E$16&gt;NEUTRAL!I1528,"W","L")</f>
        <v>L</v>
      </c>
      <c r="L1528" t="str">
        <f ca="1">IF(I1528+SIMULATION!$E$20&gt;NEUTRAL!H1528,"W","L")</f>
        <v>W</v>
      </c>
      <c r="M1528">
        <f t="shared" ca="1" si="49"/>
        <v>128</v>
      </c>
      <c r="N1528" t="str">
        <f ca="1">IF((H1528+I1528)&gt;SIMULATION!$F$16,"Over","Under")</f>
        <v>Under</v>
      </c>
    </row>
    <row r="1529" spans="8:14" x14ac:dyDescent="0.25">
      <c r="H1529">
        <f ca="1">ROUND(NORMINV(RAND(),SIMULATION!$G$16,SIMULATION!$C$16),0)</f>
        <v>81</v>
      </c>
      <c r="I1529">
        <f ca="1">ROUND(NORMINV(RAND(),SIMULATION!$G$20,SIMULATION!$C$20),0)</f>
        <v>79</v>
      </c>
      <c r="J1529" t="str">
        <f t="shared" ca="1" si="48"/>
        <v>Away</v>
      </c>
      <c r="K1529" t="str">
        <f ca="1">IF(H1529+SIMULATION!$E$16&gt;NEUTRAL!I1529,"W","L")</f>
        <v>W</v>
      </c>
      <c r="L1529" t="str">
        <f ca="1">IF(I1529+SIMULATION!$E$20&gt;NEUTRAL!H1529,"W","L")</f>
        <v>L</v>
      </c>
      <c r="M1529">
        <f t="shared" ca="1" si="49"/>
        <v>160</v>
      </c>
      <c r="N1529" t="str">
        <f ca="1">IF((H1529+I1529)&gt;SIMULATION!$F$16,"Over","Under")</f>
        <v>Over</v>
      </c>
    </row>
    <row r="1530" spans="8:14" x14ac:dyDescent="0.25">
      <c r="H1530">
        <f ca="1">ROUND(NORMINV(RAND(),SIMULATION!$G$16,SIMULATION!$C$16),0)</f>
        <v>80</v>
      </c>
      <c r="I1530">
        <f ca="1">ROUND(NORMINV(RAND(),SIMULATION!$G$20,SIMULATION!$C$20),0)</f>
        <v>80</v>
      </c>
      <c r="J1530" t="str">
        <f t="shared" ca="1" si="48"/>
        <v>OT</v>
      </c>
      <c r="K1530" t="str">
        <f ca="1">IF(H1530+SIMULATION!$E$16&gt;NEUTRAL!I1530,"W","L")</f>
        <v>W</v>
      </c>
      <c r="L1530" t="str">
        <f ca="1">IF(I1530+SIMULATION!$E$20&gt;NEUTRAL!H1530,"W","L")</f>
        <v>L</v>
      </c>
      <c r="M1530">
        <f t="shared" ca="1" si="49"/>
        <v>160</v>
      </c>
      <c r="N1530" t="str">
        <f ca="1">IF((H1530+I1530)&gt;SIMULATION!$F$16,"Over","Under")</f>
        <v>Over</v>
      </c>
    </row>
    <row r="1531" spans="8:14" x14ac:dyDescent="0.25">
      <c r="H1531">
        <f ca="1">ROUND(NORMINV(RAND(),SIMULATION!$G$16,SIMULATION!$C$16),0)</f>
        <v>87</v>
      </c>
      <c r="I1531">
        <f ca="1">ROUND(NORMINV(RAND(),SIMULATION!$G$20,SIMULATION!$C$20),0)</f>
        <v>74</v>
      </c>
      <c r="J1531" t="str">
        <f t="shared" ca="1" si="48"/>
        <v>Away</v>
      </c>
      <c r="K1531" t="str">
        <f ca="1">IF(H1531+SIMULATION!$E$16&gt;NEUTRAL!I1531,"W","L")</f>
        <v>W</v>
      </c>
      <c r="L1531" t="str">
        <f ca="1">IF(I1531+SIMULATION!$E$20&gt;NEUTRAL!H1531,"W","L")</f>
        <v>L</v>
      </c>
      <c r="M1531">
        <f t="shared" ca="1" si="49"/>
        <v>161</v>
      </c>
      <c r="N1531" t="str">
        <f ca="1">IF((H1531+I1531)&gt;SIMULATION!$F$16,"Over","Under")</f>
        <v>Over</v>
      </c>
    </row>
    <row r="1532" spans="8:14" x14ac:dyDescent="0.25">
      <c r="H1532">
        <f ca="1">ROUND(NORMINV(RAND(),SIMULATION!$G$16,SIMULATION!$C$16),0)</f>
        <v>72</v>
      </c>
      <c r="I1532">
        <f ca="1">ROUND(NORMINV(RAND(),SIMULATION!$G$20,SIMULATION!$C$20),0)</f>
        <v>67</v>
      </c>
      <c r="J1532" t="str">
        <f t="shared" ca="1" si="48"/>
        <v>Away</v>
      </c>
      <c r="K1532" t="str">
        <f ca="1">IF(H1532+SIMULATION!$E$16&gt;NEUTRAL!I1532,"W","L")</f>
        <v>W</v>
      </c>
      <c r="L1532" t="str">
        <f ca="1">IF(I1532+SIMULATION!$E$20&gt;NEUTRAL!H1532,"W","L")</f>
        <v>L</v>
      </c>
      <c r="M1532">
        <f t="shared" ca="1" si="49"/>
        <v>139</v>
      </c>
      <c r="N1532" t="str">
        <f ca="1">IF((H1532+I1532)&gt;SIMULATION!$F$16,"Over","Under")</f>
        <v>Under</v>
      </c>
    </row>
    <row r="1533" spans="8:14" x14ac:dyDescent="0.25">
      <c r="H1533">
        <f ca="1">ROUND(NORMINV(RAND(),SIMULATION!$G$16,SIMULATION!$C$16),0)</f>
        <v>69</v>
      </c>
      <c r="I1533">
        <f ca="1">ROUND(NORMINV(RAND(),SIMULATION!$G$20,SIMULATION!$C$20),0)</f>
        <v>75</v>
      </c>
      <c r="J1533" t="str">
        <f t="shared" ca="1" si="48"/>
        <v>Home</v>
      </c>
      <c r="K1533" t="str">
        <f ca="1">IF(H1533+SIMULATION!$E$16&gt;NEUTRAL!I1533,"W","L")</f>
        <v>L</v>
      </c>
      <c r="L1533" t="str">
        <f ca="1">IF(I1533+SIMULATION!$E$20&gt;NEUTRAL!H1533,"W","L")</f>
        <v>W</v>
      </c>
      <c r="M1533">
        <f t="shared" ca="1" si="49"/>
        <v>144</v>
      </c>
      <c r="N1533" t="str">
        <f ca="1">IF((H1533+I1533)&gt;SIMULATION!$F$16,"Over","Under")</f>
        <v>Under</v>
      </c>
    </row>
    <row r="1534" spans="8:14" x14ac:dyDescent="0.25">
      <c r="H1534">
        <f ca="1">ROUND(NORMINV(RAND(),SIMULATION!$G$16,SIMULATION!$C$16),0)</f>
        <v>75</v>
      </c>
      <c r="I1534">
        <f ca="1">ROUND(NORMINV(RAND(),SIMULATION!$G$20,SIMULATION!$C$20),0)</f>
        <v>53</v>
      </c>
      <c r="J1534" t="str">
        <f t="shared" ca="1" si="48"/>
        <v>Away</v>
      </c>
      <c r="K1534" t="str">
        <f ca="1">IF(H1534+SIMULATION!$E$16&gt;NEUTRAL!I1534,"W","L")</f>
        <v>W</v>
      </c>
      <c r="L1534" t="str">
        <f ca="1">IF(I1534+SIMULATION!$E$20&gt;NEUTRAL!H1534,"W","L")</f>
        <v>L</v>
      </c>
      <c r="M1534">
        <f t="shared" ca="1" si="49"/>
        <v>128</v>
      </c>
      <c r="N1534" t="str">
        <f ca="1">IF((H1534+I1534)&gt;SIMULATION!$F$16,"Over","Under")</f>
        <v>Under</v>
      </c>
    </row>
    <row r="1535" spans="8:14" x14ac:dyDescent="0.25">
      <c r="H1535">
        <f ca="1">ROUND(NORMINV(RAND(),SIMULATION!$G$16,SIMULATION!$C$16),0)</f>
        <v>71</v>
      </c>
      <c r="I1535">
        <f ca="1">ROUND(NORMINV(RAND(),SIMULATION!$G$20,SIMULATION!$C$20),0)</f>
        <v>75</v>
      </c>
      <c r="J1535" t="str">
        <f t="shared" ca="1" si="48"/>
        <v>Home</v>
      </c>
      <c r="K1535" t="str">
        <f ca="1">IF(H1535+SIMULATION!$E$16&gt;NEUTRAL!I1535,"W","L")</f>
        <v>W</v>
      </c>
      <c r="L1535" t="str">
        <f ca="1">IF(I1535+SIMULATION!$E$20&gt;NEUTRAL!H1535,"W","L")</f>
        <v>L</v>
      </c>
      <c r="M1535">
        <f t="shared" ca="1" si="49"/>
        <v>146</v>
      </c>
      <c r="N1535" t="str">
        <f ca="1">IF((H1535+I1535)&gt;SIMULATION!$F$16,"Over","Under")</f>
        <v>Under</v>
      </c>
    </row>
    <row r="1536" spans="8:14" x14ac:dyDescent="0.25">
      <c r="H1536">
        <f ca="1">ROUND(NORMINV(RAND(),SIMULATION!$G$16,SIMULATION!$C$16),0)</f>
        <v>50</v>
      </c>
      <c r="I1536">
        <f ca="1">ROUND(NORMINV(RAND(),SIMULATION!$G$20,SIMULATION!$C$20),0)</f>
        <v>75</v>
      </c>
      <c r="J1536" t="str">
        <f t="shared" ca="1" si="48"/>
        <v>Home</v>
      </c>
      <c r="K1536" t="str">
        <f ca="1">IF(H1536+SIMULATION!$E$16&gt;NEUTRAL!I1536,"W","L")</f>
        <v>L</v>
      </c>
      <c r="L1536" t="str">
        <f ca="1">IF(I1536+SIMULATION!$E$20&gt;NEUTRAL!H1536,"W","L")</f>
        <v>W</v>
      </c>
      <c r="M1536">
        <f t="shared" ca="1" si="49"/>
        <v>125</v>
      </c>
      <c r="N1536" t="str">
        <f ca="1">IF((H1536+I1536)&gt;SIMULATION!$F$16,"Over","Under")</f>
        <v>Under</v>
      </c>
    </row>
    <row r="1537" spans="8:14" x14ac:dyDescent="0.25">
      <c r="H1537">
        <f ca="1">ROUND(NORMINV(RAND(),SIMULATION!$G$16,SIMULATION!$C$16),0)</f>
        <v>63</v>
      </c>
      <c r="I1537">
        <f ca="1">ROUND(NORMINV(RAND(),SIMULATION!$G$20,SIMULATION!$C$20),0)</f>
        <v>73</v>
      </c>
      <c r="J1537" t="str">
        <f t="shared" ca="1" si="48"/>
        <v>Home</v>
      </c>
      <c r="K1537" t="str">
        <f ca="1">IF(H1537+SIMULATION!$E$16&gt;NEUTRAL!I1537,"W","L")</f>
        <v>L</v>
      </c>
      <c r="L1537" t="str">
        <f ca="1">IF(I1537+SIMULATION!$E$20&gt;NEUTRAL!H1537,"W","L")</f>
        <v>W</v>
      </c>
      <c r="M1537">
        <f t="shared" ca="1" si="49"/>
        <v>136</v>
      </c>
      <c r="N1537" t="str">
        <f ca="1">IF((H1537+I1537)&gt;SIMULATION!$F$16,"Over","Under")</f>
        <v>Under</v>
      </c>
    </row>
    <row r="1538" spans="8:14" x14ac:dyDescent="0.25">
      <c r="H1538">
        <f ca="1">ROUND(NORMINV(RAND(),SIMULATION!$G$16,SIMULATION!$C$16),0)</f>
        <v>79</v>
      </c>
      <c r="I1538">
        <f ca="1">ROUND(NORMINV(RAND(),SIMULATION!$G$20,SIMULATION!$C$20),0)</f>
        <v>84</v>
      </c>
      <c r="J1538" t="str">
        <f t="shared" ca="1" si="48"/>
        <v>Home</v>
      </c>
      <c r="K1538" t="str">
        <f ca="1">IF(H1538+SIMULATION!$E$16&gt;NEUTRAL!I1538,"W","L")</f>
        <v>L</v>
      </c>
      <c r="L1538" t="str">
        <f ca="1">IF(I1538+SIMULATION!$E$20&gt;NEUTRAL!H1538,"W","L")</f>
        <v>W</v>
      </c>
      <c r="M1538">
        <f t="shared" ca="1" si="49"/>
        <v>163</v>
      </c>
      <c r="N1538" t="str">
        <f ca="1">IF((H1538+I1538)&gt;SIMULATION!$F$16,"Over","Under")</f>
        <v>Over</v>
      </c>
    </row>
    <row r="1539" spans="8:14" x14ac:dyDescent="0.25">
      <c r="H1539">
        <f ca="1">ROUND(NORMINV(RAND(),SIMULATION!$G$16,SIMULATION!$C$16),0)</f>
        <v>76</v>
      </c>
      <c r="I1539">
        <f ca="1">ROUND(NORMINV(RAND(),SIMULATION!$G$20,SIMULATION!$C$20),0)</f>
        <v>64</v>
      </c>
      <c r="J1539" t="str">
        <f t="shared" ca="1" si="48"/>
        <v>Away</v>
      </c>
      <c r="K1539" t="str">
        <f ca="1">IF(H1539+SIMULATION!$E$16&gt;NEUTRAL!I1539,"W","L")</f>
        <v>W</v>
      </c>
      <c r="L1539" t="str">
        <f ca="1">IF(I1539+SIMULATION!$E$20&gt;NEUTRAL!H1539,"W","L")</f>
        <v>L</v>
      </c>
      <c r="M1539">
        <f t="shared" ca="1" si="49"/>
        <v>140</v>
      </c>
      <c r="N1539" t="str">
        <f ca="1">IF((H1539+I1539)&gt;SIMULATION!$F$16,"Over","Under")</f>
        <v>Under</v>
      </c>
    </row>
    <row r="1540" spans="8:14" x14ac:dyDescent="0.25">
      <c r="H1540">
        <f ca="1">ROUND(NORMINV(RAND(),SIMULATION!$G$16,SIMULATION!$C$16),0)</f>
        <v>66</v>
      </c>
      <c r="I1540">
        <f ca="1">ROUND(NORMINV(RAND(),SIMULATION!$G$20,SIMULATION!$C$20),0)</f>
        <v>68</v>
      </c>
      <c r="J1540" t="str">
        <f t="shared" ca="1" si="48"/>
        <v>Home</v>
      </c>
      <c r="K1540" t="str">
        <f ca="1">IF(H1540+SIMULATION!$E$16&gt;NEUTRAL!I1540,"W","L")</f>
        <v>W</v>
      </c>
      <c r="L1540" t="str">
        <f ca="1">IF(I1540+SIMULATION!$E$20&gt;NEUTRAL!H1540,"W","L")</f>
        <v>L</v>
      </c>
      <c r="M1540">
        <f t="shared" ca="1" si="49"/>
        <v>134</v>
      </c>
      <c r="N1540" t="str">
        <f ca="1">IF((H1540+I1540)&gt;SIMULATION!$F$16,"Over","Under")</f>
        <v>Under</v>
      </c>
    </row>
    <row r="1541" spans="8:14" x14ac:dyDescent="0.25">
      <c r="H1541">
        <f ca="1">ROUND(NORMINV(RAND(),SIMULATION!$G$16,SIMULATION!$C$16),0)</f>
        <v>59</v>
      </c>
      <c r="I1541">
        <f ca="1">ROUND(NORMINV(RAND(),SIMULATION!$G$20,SIMULATION!$C$20),0)</f>
        <v>64</v>
      </c>
      <c r="J1541" t="str">
        <f t="shared" ca="1" si="48"/>
        <v>Home</v>
      </c>
      <c r="K1541" t="str">
        <f ca="1">IF(H1541+SIMULATION!$E$16&gt;NEUTRAL!I1541,"W","L")</f>
        <v>L</v>
      </c>
      <c r="L1541" t="str">
        <f ca="1">IF(I1541+SIMULATION!$E$20&gt;NEUTRAL!H1541,"W","L")</f>
        <v>W</v>
      </c>
      <c r="M1541">
        <f t="shared" ca="1" si="49"/>
        <v>123</v>
      </c>
      <c r="N1541" t="str">
        <f ca="1">IF((H1541+I1541)&gt;SIMULATION!$F$16,"Over","Under")</f>
        <v>Under</v>
      </c>
    </row>
    <row r="1542" spans="8:14" x14ac:dyDescent="0.25">
      <c r="H1542">
        <f ca="1">ROUND(NORMINV(RAND(),SIMULATION!$G$16,SIMULATION!$C$16),0)</f>
        <v>78</v>
      </c>
      <c r="I1542">
        <f ca="1">ROUND(NORMINV(RAND(),SIMULATION!$G$20,SIMULATION!$C$20),0)</f>
        <v>80</v>
      </c>
      <c r="J1542" t="str">
        <f t="shared" ca="1" si="48"/>
        <v>Home</v>
      </c>
      <c r="K1542" t="str">
        <f ca="1">IF(H1542+SIMULATION!$E$16&gt;NEUTRAL!I1542,"W","L")</f>
        <v>W</v>
      </c>
      <c r="L1542" t="str">
        <f ca="1">IF(I1542+SIMULATION!$E$20&gt;NEUTRAL!H1542,"W","L")</f>
        <v>L</v>
      </c>
      <c r="M1542">
        <f t="shared" ca="1" si="49"/>
        <v>158</v>
      </c>
      <c r="N1542" t="str">
        <f ca="1">IF((H1542+I1542)&gt;SIMULATION!$F$16,"Over","Under")</f>
        <v>Over</v>
      </c>
    </row>
    <row r="1543" spans="8:14" x14ac:dyDescent="0.25">
      <c r="H1543">
        <f ca="1">ROUND(NORMINV(RAND(),SIMULATION!$G$16,SIMULATION!$C$16),0)</f>
        <v>78</v>
      </c>
      <c r="I1543">
        <f ca="1">ROUND(NORMINV(RAND(),SIMULATION!$G$20,SIMULATION!$C$20),0)</f>
        <v>70</v>
      </c>
      <c r="J1543" t="str">
        <f t="shared" ca="1" si="48"/>
        <v>Away</v>
      </c>
      <c r="K1543" t="str">
        <f ca="1">IF(H1543+SIMULATION!$E$16&gt;NEUTRAL!I1543,"W","L")</f>
        <v>W</v>
      </c>
      <c r="L1543" t="str">
        <f ca="1">IF(I1543+SIMULATION!$E$20&gt;NEUTRAL!H1543,"W","L")</f>
        <v>L</v>
      </c>
      <c r="M1543">
        <f t="shared" ca="1" si="49"/>
        <v>148</v>
      </c>
      <c r="N1543" t="str">
        <f ca="1">IF((H1543+I1543)&gt;SIMULATION!$F$16,"Over","Under")</f>
        <v>Under</v>
      </c>
    </row>
    <row r="1544" spans="8:14" x14ac:dyDescent="0.25">
      <c r="H1544">
        <f ca="1">ROUND(NORMINV(RAND(),SIMULATION!$G$16,SIMULATION!$C$16),0)</f>
        <v>62</v>
      </c>
      <c r="I1544">
        <f ca="1">ROUND(NORMINV(RAND(),SIMULATION!$G$20,SIMULATION!$C$20),0)</f>
        <v>69</v>
      </c>
      <c r="J1544" t="str">
        <f t="shared" ca="1" si="48"/>
        <v>Home</v>
      </c>
      <c r="K1544" t="str">
        <f ca="1">IF(H1544+SIMULATION!$E$16&gt;NEUTRAL!I1544,"W","L")</f>
        <v>L</v>
      </c>
      <c r="L1544" t="str">
        <f ca="1">IF(I1544+SIMULATION!$E$20&gt;NEUTRAL!H1544,"W","L")</f>
        <v>W</v>
      </c>
      <c r="M1544">
        <f t="shared" ca="1" si="49"/>
        <v>131</v>
      </c>
      <c r="N1544" t="str">
        <f ca="1">IF((H1544+I1544)&gt;SIMULATION!$F$16,"Over","Under")</f>
        <v>Under</v>
      </c>
    </row>
    <row r="1545" spans="8:14" x14ac:dyDescent="0.25">
      <c r="H1545">
        <f ca="1">ROUND(NORMINV(RAND(),SIMULATION!$G$16,SIMULATION!$C$16),0)</f>
        <v>92</v>
      </c>
      <c r="I1545">
        <f ca="1">ROUND(NORMINV(RAND(),SIMULATION!$G$20,SIMULATION!$C$20),0)</f>
        <v>97</v>
      </c>
      <c r="J1545" t="str">
        <f t="shared" ca="1" si="48"/>
        <v>Home</v>
      </c>
      <c r="K1545" t="str">
        <f ca="1">IF(H1545+SIMULATION!$E$16&gt;NEUTRAL!I1545,"W","L")</f>
        <v>L</v>
      </c>
      <c r="L1545" t="str">
        <f ca="1">IF(I1545+SIMULATION!$E$20&gt;NEUTRAL!H1545,"W","L")</f>
        <v>W</v>
      </c>
      <c r="M1545">
        <f t="shared" ca="1" si="49"/>
        <v>189</v>
      </c>
      <c r="N1545" t="str">
        <f ca="1">IF((H1545+I1545)&gt;SIMULATION!$F$16,"Over","Under")</f>
        <v>Over</v>
      </c>
    </row>
    <row r="1546" spans="8:14" x14ac:dyDescent="0.25">
      <c r="H1546">
        <f ca="1">ROUND(NORMINV(RAND(),SIMULATION!$G$16,SIMULATION!$C$16),0)</f>
        <v>91</v>
      </c>
      <c r="I1546">
        <f ca="1">ROUND(NORMINV(RAND(),SIMULATION!$G$20,SIMULATION!$C$20),0)</f>
        <v>65</v>
      </c>
      <c r="J1546" t="str">
        <f t="shared" ca="1" si="48"/>
        <v>Away</v>
      </c>
      <c r="K1546" t="str">
        <f ca="1">IF(H1546+SIMULATION!$E$16&gt;NEUTRAL!I1546,"W","L")</f>
        <v>W</v>
      </c>
      <c r="L1546" t="str">
        <f ca="1">IF(I1546+SIMULATION!$E$20&gt;NEUTRAL!H1546,"W","L")</f>
        <v>L</v>
      </c>
      <c r="M1546">
        <f t="shared" ca="1" si="49"/>
        <v>156</v>
      </c>
      <c r="N1546" t="str">
        <f ca="1">IF((H1546+I1546)&gt;SIMULATION!$F$16,"Over","Under")</f>
        <v>Over</v>
      </c>
    </row>
    <row r="1547" spans="8:14" x14ac:dyDescent="0.25">
      <c r="H1547">
        <f ca="1">ROUND(NORMINV(RAND(),SIMULATION!$G$16,SIMULATION!$C$16),0)</f>
        <v>76</v>
      </c>
      <c r="I1547">
        <f ca="1">ROUND(NORMINV(RAND(),SIMULATION!$G$20,SIMULATION!$C$20),0)</f>
        <v>91</v>
      </c>
      <c r="J1547" t="str">
        <f t="shared" ca="1" si="48"/>
        <v>Home</v>
      </c>
      <c r="K1547" t="str">
        <f ca="1">IF(H1547+SIMULATION!$E$16&gt;NEUTRAL!I1547,"W","L")</f>
        <v>L</v>
      </c>
      <c r="L1547" t="str">
        <f ca="1">IF(I1547+SIMULATION!$E$20&gt;NEUTRAL!H1547,"W","L")</f>
        <v>W</v>
      </c>
      <c r="M1547">
        <f t="shared" ca="1" si="49"/>
        <v>167</v>
      </c>
      <c r="N1547" t="str">
        <f ca="1">IF((H1547+I1547)&gt;SIMULATION!$F$16,"Over","Under")</f>
        <v>Over</v>
      </c>
    </row>
    <row r="1548" spans="8:14" x14ac:dyDescent="0.25">
      <c r="H1548">
        <f ca="1">ROUND(NORMINV(RAND(),SIMULATION!$G$16,SIMULATION!$C$16),0)</f>
        <v>65</v>
      </c>
      <c r="I1548">
        <f ca="1">ROUND(NORMINV(RAND(),SIMULATION!$G$20,SIMULATION!$C$20),0)</f>
        <v>102</v>
      </c>
      <c r="J1548" t="str">
        <f t="shared" ca="1" si="48"/>
        <v>Home</v>
      </c>
      <c r="K1548" t="str">
        <f ca="1">IF(H1548+SIMULATION!$E$16&gt;NEUTRAL!I1548,"W","L")</f>
        <v>L</v>
      </c>
      <c r="L1548" t="str">
        <f ca="1">IF(I1548+SIMULATION!$E$20&gt;NEUTRAL!H1548,"W","L")</f>
        <v>W</v>
      </c>
      <c r="M1548">
        <f t="shared" ca="1" si="49"/>
        <v>167</v>
      </c>
      <c r="N1548" t="str">
        <f ca="1">IF((H1548+I1548)&gt;SIMULATION!$F$16,"Over","Under")</f>
        <v>Over</v>
      </c>
    </row>
    <row r="1549" spans="8:14" x14ac:dyDescent="0.25">
      <c r="H1549">
        <f ca="1">ROUND(NORMINV(RAND(),SIMULATION!$G$16,SIMULATION!$C$16),0)</f>
        <v>80</v>
      </c>
      <c r="I1549">
        <f ca="1">ROUND(NORMINV(RAND(),SIMULATION!$G$20,SIMULATION!$C$20),0)</f>
        <v>72</v>
      </c>
      <c r="J1549" t="str">
        <f t="shared" ca="1" si="48"/>
        <v>Away</v>
      </c>
      <c r="K1549" t="str">
        <f ca="1">IF(H1549+SIMULATION!$E$16&gt;NEUTRAL!I1549,"W","L")</f>
        <v>W</v>
      </c>
      <c r="L1549" t="str">
        <f ca="1">IF(I1549+SIMULATION!$E$20&gt;NEUTRAL!H1549,"W","L")</f>
        <v>L</v>
      </c>
      <c r="M1549">
        <f t="shared" ca="1" si="49"/>
        <v>152</v>
      </c>
      <c r="N1549" t="str">
        <f ca="1">IF((H1549+I1549)&gt;SIMULATION!$F$16,"Over","Under")</f>
        <v>Over</v>
      </c>
    </row>
    <row r="1550" spans="8:14" x14ac:dyDescent="0.25">
      <c r="H1550">
        <f ca="1">ROUND(NORMINV(RAND(),SIMULATION!$G$16,SIMULATION!$C$16),0)</f>
        <v>51</v>
      </c>
      <c r="I1550">
        <f ca="1">ROUND(NORMINV(RAND(),SIMULATION!$G$20,SIMULATION!$C$20),0)</f>
        <v>59</v>
      </c>
      <c r="J1550" t="str">
        <f t="shared" ca="1" si="48"/>
        <v>Home</v>
      </c>
      <c r="K1550" t="str">
        <f ca="1">IF(H1550+SIMULATION!$E$16&gt;NEUTRAL!I1550,"W","L")</f>
        <v>L</v>
      </c>
      <c r="L1550" t="str">
        <f ca="1">IF(I1550+SIMULATION!$E$20&gt;NEUTRAL!H1550,"W","L")</f>
        <v>W</v>
      </c>
      <c r="M1550">
        <f t="shared" ca="1" si="49"/>
        <v>110</v>
      </c>
      <c r="N1550" t="str">
        <f ca="1">IF((H1550+I1550)&gt;SIMULATION!$F$16,"Over","Under")</f>
        <v>Under</v>
      </c>
    </row>
    <row r="1551" spans="8:14" x14ac:dyDescent="0.25">
      <c r="H1551">
        <f ca="1">ROUND(NORMINV(RAND(),SIMULATION!$G$16,SIMULATION!$C$16),0)</f>
        <v>81</v>
      </c>
      <c r="I1551">
        <f ca="1">ROUND(NORMINV(RAND(),SIMULATION!$G$20,SIMULATION!$C$20),0)</f>
        <v>49</v>
      </c>
      <c r="J1551" t="str">
        <f t="shared" ca="1" si="48"/>
        <v>Away</v>
      </c>
      <c r="K1551" t="str">
        <f ca="1">IF(H1551+SIMULATION!$E$16&gt;NEUTRAL!I1551,"W","L")</f>
        <v>W</v>
      </c>
      <c r="L1551" t="str">
        <f ca="1">IF(I1551+SIMULATION!$E$20&gt;NEUTRAL!H1551,"W","L")</f>
        <v>L</v>
      </c>
      <c r="M1551">
        <f t="shared" ca="1" si="49"/>
        <v>130</v>
      </c>
      <c r="N1551" t="str">
        <f ca="1">IF((H1551+I1551)&gt;SIMULATION!$F$16,"Over","Under")</f>
        <v>Under</v>
      </c>
    </row>
    <row r="1552" spans="8:14" x14ac:dyDescent="0.25">
      <c r="H1552">
        <f ca="1">ROUND(NORMINV(RAND(),SIMULATION!$G$16,SIMULATION!$C$16),0)</f>
        <v>67</v>
      </c>
      <c r="I1552">
        <f ca="1">ROUND(NORMINV(RAND(),SIMULATION!$G$20,SIMULATION!$C$20),0)</f>
        <v>64</v>
      </c>
      <c r="J1552" t="str">
        <f t="shared" ca="1" si="48"/>
        <v>Away</v>
      </c>
      <c r="K1552" t="str">
        <f ca="1">IF(H1552+SIMULATION!$E$16&gt;NEUTRAL!I1552,"W","L")</f>
        <v>W</v>
      </c>
      <c r="L1552" t="str">
        <f ca="1">IF(I1552+SIMULATION!$E$20&gt;NEUTRAL!H1552,"W","L")</f>
        <v>L</v>
      </c>
      <c r="M1552">
        <f t="shared" ca="1" si="49"/>
        <v>131</v>
      </c>
      <c r="N1552" t="str">
        <f ca="1">IF((H1552+I1552)&gt;SIMULATION!$F$16,"Over","Under")</f>
        <v>Under</v>
      </c>
    </row>
    <row r="1553" spans="8:14" x14ac:dyDescent="0.25">
      <c r="H1553">
        <f ca="1">ROUND(NORMINV(RAND(),SIMULATION!$G$16,SIMULATION!$C$16),0)</f>
        <v>65</v>
      </c>
      <c r="I1553">
        <f ca="1">ROUND(NORMINV(RAND(),SIMULATION!$G$20,SIMULATION!$C$20),0)</f>
        <v>66</v>
      </c>
      <c r="J1553" t="str">
        <f t="shared" ca="1" si="48"/>
        <v>Home</v>
      </c>
      <c r="K1553" t="str">
        <f ca="1">IF(H1553+SIMULATION!$E$16&gt;NEUTRAL!I1553,"W","L")</f>
        <v>W</v>
      </c>
      <c r="L1553" t="str">
        <f ca="1">IF(I1553+SIMULATION!$E$20&gt;NEUTRAL!H1553,"W","L")</f>
        <v>L</v>
      </c>
      <c r="M1553">
        <f t="shared" ca="1" si="49"/>
        <v>131</v>
      </c>
      <c r="N1553" t="str">
        <f ca="1">IF((H1553+I1553)&gt;SIMULATION!$F$16,"Over","Under")</f>
        <v>Under</v>
      </c>
    </row>
    <row r="1554" spans="8:14" x14ac:dyDescent="0.25">
      <c r="H1554">
        <f ca="1">ROUND(NORMINV(RAND(),SIMULATION!$G$16,SIMULATION!$C$16),0)</f>
        <v>84</v>
      </c>
      <c r="I1554">
        <f ca="1">ROUND(NORMINV(RAND(),SIMULATION!$G$20,SIMULATION!$C$20),0)</f>
        <v>70</v>
      </c>
      <c r="J1554" t="str">
        <f t="shared" ca="1" si="48"/>
        <v>Away</v>
      </c>
      <c r="K1554" t="str">
        <f ca="1">IF(H1554+SIMULATION!$E$16&gt;NEUTRAL!I1554,"W","L")</f>
        <v>W</v>
      </c>
      <c r="L1554" t="str">
        <f ca="1">IF(I1554+SIMULATION!$E$20&gt;NEUTRAL!H1554,"W","L")</f>
        <v>L</v>
      </c>
      <c r="M1554">
        <f t="shared" ca="1" si="49"/>
        <v>154</v>
      </c>
      <c r="N1554" t="str">
        <f ca="1">IF((H1554+I1554)&gt;SIMULATION!$F$16,"Over","Under")</f>
        <v>Over</v>
      </c>
    </row>
    <row r="1555" spans="8:14" x14ac:dyDescent="0.25">
      <c r="H1555">
        <f ca="1">ROUND(NORMINV(RAND(),SIMULATION!$G$16,SIMULATION!$C$16),0)</f>
        <v>63</v>
      </c>
      <c r="I1555">
        <f ca="1">ROUND(NORMINV(RAND(),SIMULATION!$G$20,SIMULATION!$C$20),0)</f>
        <v>58</v>
      </c>
      <c r="J1555" t="str">
        <f t="shared" ca="1" si="48"/>
        <v>Away</v>
      </c>
      <c r="K1555" t="str">
        <f ca="1">IF(H1555+SIMULATION!$E$16&gt;NEUTRAL!I1555,"W","L")</f>
        <v>W</v>
      </c>
      <c r="L1555" t="str">
        <f ca="1">IF(I1555+SIMULATION!$E$20&gt;NEUTRAL!H1555,"W","L")</f>
        <v>L</v>
      </c>
      <c r="M1555">
        <f t="shared" ca="1" si="49"/>
        <v>121</v>
      </c>
      <c r="N1555" t="str">
        <f ca="1">IF((H1555+I1555)&gt;SIMULATION!$F$16,"Over","Under")</f>
        <v>Under</v>
      </c>
    </row>
    <row r="1556" spans="8:14" x14ac:dyDescent="0.25">
      <c r="H1556">
        <f ca="1">ROUND(NORMINV(RAND(),SIMULATION!$G$16,SIMULATION!$C$16),0)</f>
        <v>58</v>
      </c>
      <c r="I1556">
        <f ca="1">ROUND(NORMINV(RAND(),SIMULATION!$G$20,SIMULATION!$C$20),0)</f>
        <v>72</v>
      </c>
      <c r="J1556" t="str">
        <f t="shared" ca="1" si="48"/>
        <v>Home</v>
      </c>
      <c r="K1556" t="str">
        <f ca="1">IF(H1556+SIMULATION!$E$16&gt;NEUTRAL!I1556,"W","L")</f>
        <v>L</v>
      </c>
      <c r="L1556" t="str">
        <f ca="1">IF(I1556+SIMULATION!$E$20&gt;NEUTRAL!H1556,"W","L")</f>
        <v>W</v>
      </c>
      <c r="M1556">
        <f t="shared" ca="1" si="49"/>
        <v>130</v>
      </c>
      <c r="N1556" t="str">
        <f ca="1">IF((H1556+I1556)&gt;SIMULATION!$F$16,"Over","Under")</f>
        <v>Under</v>
      </c>
    </row>
    <row r="1557" spans="8:14" x14ac:dyDescent="0.25">
      <c r="H1557">
        <f ca="1">ROUND(NORMINV(RAND(),SIMULATION!$G$16,SIMULATION!$C$16),0)</f>
        <v>81</v>
      </c>
      <c r="I1557">
        <f ca="1">ROUND(NORMINV(RAND(),SIMULATION!$G$20,SIMULATION!$C$20),0)</f>
        <v>73</v>
      </c>
      <c r="J1557" t="str">
        <f t="shared" ca="1" si="48"/>
        <v>Away</v>
      </c>
      <c r="K1557" t="str">
        <f ca="1">IF(H1557+SIMULATION!$E$16&gt;NEUTRAL!I1557,"W","L")</f>
        <v>W</v>
      </c>
      <c r="L1557" t="str">
        <f ca="1">IF(I1557+SIMULATION!$E$20&gt;NEUTRAL!H1557,"W","L")</f>
        <v>L</v>
      </c>
      <c r="M1557">
        <f t="shared" ca="1" si="49"/>
        <v>154</v>
      </c>
      <c r="N1557" t="str">
        <f ca="1">IF((H1557+I1557)&gt;SIMULATION!$F$16,"Over","Under")</f>
        <v>Over</v>
      </c>
    </row>
    <row r="1558" spans="8:14" x14ac:dyDescent="0.25">
      <c r="H1558">
        <f ca="1">ROUND(NORMINV(RAND(),SIMULATION!$G$16,SIMULATION!$C$16),0)</f>
        <v>71</v>
      </c>
      <c r="I1558">
        <f ca="1">ROUND(NORMINV(RAND(),SIMULATION!$G$20,SIMULATION!$C$20),0)</f>
        <v>80</v>
      </c>
      <c r="J1558" t="str">
        <f t="shared" ca="1" si="48"/>
        <v>Home</v>
      </c>
      <c r="K1558" t="str">
        <f ca="1">IF(H1558+SIMULATION!$E$16&gt;NEUTRAL!I1558,"W","L")</f>
        <v>L</v>
      </c>
      <c r="L1558" t="str">
        <f ca="1">IF(I1558+SIMULATION!$E$20&gt;NEUTRAL!H1558,"W","L")</f>
        <v>W</v>
      </c>
      <c r="M1558">
        <f t="shared" ca="1" si="49"/>
        <v>151</v>
      </c>
      <c r="N1558" t="str">
        <f ca="1">IF((H1558+I1558)&gt;SIMULATION!$F$16,"Over","Under")</f>
        <v>Under</v>
      </c>
    </row>
    <row r="1559" spans="8:14" x14ac:dyDescent="0.25">
      <c r="H1559">
        <f ca="1">ROUND(NORMINV(RAND(),SIMULATION!$G$16,SIMULATION!$C$16),0)</f>
        <v>73</v>
      </c>
      <c r="I1559">
        <f ca="1">ROUND(NORMINV(RAND(),SIMULATION!$G$20,SIMULATION!$C$20),0)</f>
        <v>82</v>
      </c>
      <c r="J1559" t="str">
        <f t="shared" ca="1" si="48"/>
        <v>Home</v>
      </c>
      <c r="K1559" t="str">
        <f ca="1">IF(H1559+SIMULATION!$E$16&gt;NEUTRAL!I1559,"W","L")</f>
        <v>L</v>
      </c>
      <c r="L1559" t="str">
        <f ca="1">IF(I1559+SIMULATION!$E$20&gt;NEUTRAL!H1559,"W","L")</f>
        <v>W</v>
      </c>
      <c r="M1559">
        <f t="shared" ca="1" si="49"/>
        <v>155</v>
      </c>
      <c r="N1559" t="str">
        <f ca="1">IF((H1559+I1559)&gt;SIMULATION!$F$16,"Over","Under")</f>
        <v>Over</v>
      </c>
    </row>
    <row r="1560" spans="8:14" x14ac:dyDescent="0.25">
      <c r="H1560">
        <f ca="1">ROUND(NORMINV(RAND(),SIMULATION!$G$16,SIMULATION!$C$16),0)</f>
        <v>68</v>
      </c>
      <c r="I1560">
        <f ca="1">ROUND(NORMINV(RAND(),SIMULATION!$G$20,SIMULATION!$C$20),0)</f>
        <v>66</v>
      </c>
      <c r="J1560" t="str">
        <f t="shared" ca="1" si="48"/>
        <v>Away</v>
      </c>
      <c r="K1560" t="str">
        <f ca="1">IF(H1560+SIMULATION!$E$16&gt;NEUTRAL!I1560,"W","L")</f>
        <v>W</v>
      </c>
      <c r="L1560" t="str">
        <f ca="1">IF(I1560+SIMULATION!$E$20&gt;NEUTRAL!H1560,"W","L")</f>
        <v>L</v>
      </c>
      <c r="M1560">
        <f t="shared" ca="1" si="49"/>
        <v>134</v>
      </c>
      <c r="N1560" t="str">
        <f ca="1">IF((H1560+I1560)&gt;SIMULATION!$F$16,"Over","Under")</f>
        <v>Under</v>
      </c>
    </row>
    <row r="1561" spans="8:14" x14ac:dyDescent="0.25">
      <c r="H1561">
        <f ca="1">ROUND(NORMINV(RAND(),SIMULATION!$G$16,SIMULATION!$C$16),0)</f>
        <v>67</v>
      </c>
      <c r="I1561">
        <f ca="1">ROUND(NORMINV(RAND(),SIMULATION!$G$20,SIMULATION!$C$20),0)</f>
        <v>83</v>
      </c>
      <c r="J1561" t="str">
        <f t="shared" ca="1" si="48"/>
        <v>Home</v>
      </c>
      <c r="K1561" t="str">
        <f ca="1">IF(H1561+SIMULATION!$E$16&gt;NEUTRAL!I1561,"W","L")</f>
        <v>L</v>
      </c>
      <c r="L1561" t="str">
        <f ca="1">IF(I1561+SIMULATION!$E$20&gt;NEUTRAL!H1561,"W","L")</f>
        <v>W</v>
      </c>
      <c r="M1561">
        <f t="shared" ca="1" si="49"/>
        <v>150</v>
      </c>
      <c r="N1561" t="str">
        <f ca="1">IF((H1561+I1561)&gt;SIMULATION!$F$16,"Over","Under")</f>
        <v>Under</v>
      </c>
    </row>
    <row r="1562" spans="8:14" x14ac:dyDescent="0.25">
      <c r="H1562">
        <f ca="1">ROUND(NORMINV(RAND(),SIMULATION!$G$16,SIMULATION!$C$16),0)</f>
        <v>80</v>
      </c>
      <c r="I1562">
        <f ca="1">ROUND(NORMINV(RAND(),SIMULATION!$G$20,SIMULATION!$C$20),0)</f>
        <v>65</v>
      </c>
      <c r="J1562" t="str">
        <f t="shared" ca="1" si="48"/>
        <v>Away</v>
      </c>
      <c r="K1562" t="str">
        <f ca="1">IF(H1562+SIMULATION!$E$16&gt;NEUTRAL!I1562,"W","L")</f>
        <v>W</v>
      </c>
      <c r="L1562" t="str">
        <f ca="1">IF(I1562+SIMULATION!$E$20&gt;NEUTRAL!H1562,"W","L")</f>
        <v>L</v>
      </c>
      <c r="M1562">
        <f t="shared" ca="1" si="49"/>
        <v>145</v>
      </c>
      <c r="N1562" t="str">
        <f ca="1">IF((H1562+I1562)&gt;SIMULATION!$F$16,"Over","Under")</f>
        <v>Under</v>
      </c>
    </row>
    <row r="1563" spans="8:14" x14ac:dyDescent="0.25">
      <c r="H1563">
        <f ca="1">ROUND(NORMINV(RAND(),SIMULATION!$G$16,SIMULATION!$C$16),0)</f>
        <v>80</v>
      </c>
      <c r="I1563">
        <f ca="1">ROUND(NORMINV(RAND(),SIMULATION!$G$20,SIMULATION!$C$20),0)</f>
        <v>81</v>
      </c>
      <c r="J1563" t="str">
        <f t="shared" ref="J1563:J1626" ca="1" si="50">IF(H1563=I1563,"OT",IF(H1563&gt;I1563,"Away","Home"))</f>
        <v>Home</v>
      </c>
      <c r="K1563" t="str">
        <f ca="1">IF(H1563+SIMULATION!$E$16&gt;NEUTRAL!I1563,"W","L")</f>
        <v>W</v>
      </c>
      <c r="L1563" t="str">
        <f ca="1">IF(I1563+SIMULATION!$E$20&gt;NEUTRAL!H1563,"W","L")</f>
        <v>L</v>
      </c>
      <c r="M1563">
        <f t="shared" ref="M1563:M1626" ca="1" si="51">H1563+I1563</f>
        <v>161</v>
      </c>
      <c r="N1563" t="str">
        <f ca="1">IF((H1563+I1563)&gt;SIMULATION!$F$16,"Over","Under")</f>
        <v>Over</v>
      </c>
    </row>
    <row r="1564" spans="8:14" x14ac:dyDescent="0.25">
      <c r="H1564">
        <f ca="1">ROUND(NORMINV(RAND(),SIMULATION!$G$16,SIMULATION!$C$16),0)</f>
        <v>78</v>
      </c>
      <c r="I1564">
        <f ca="1">ROUND(NORMINV(RAND(),SIMULATION!$G$20,SIMULATION!$C$20),0)</f>
        <v>68</v>
      </c>
      <c r="J1564" t="str">
        <f t="shared" ca="1" si="50"/>
        <v>Away</v>
      </c>
      <c r="K1564" t="str">
        <f ca="1">IF(H1564+SIMULATION!$E$16&gt;NEUTRAL!I1564,"W","L")</f>
        <v>W</v>
      </c>
      <c r="L1564" t="str">
        <f ca="1">IF(I1564+SIMULATION!$E$20&gt;NEUTRAL!H1564,"W","L")</f>
        <v>L</v>
      </c>
      <c r="M1564">
        <f t="shared" ca="1" si="51"/>
        <v>146</v>
      </c>
      <c r="N1564" t="str">
        <f ca="1">IF((H1564+I1564)&gt;SIMULATION!$F$16,"Over","Under")</f>
        <v>Under</v>
      </c>
    </row>
    <row r="1565" spans="8:14" x14ac:dyDescent="0.25">
      <c r="H1565">
        <f ca="1">ROUND(NORMINV(RAND(),SIMULATION!$G$16,SIMULATION!$C$16),0)</f>
        <v>75</v>
      </c>
      <c r="I1565">
        <f ca="1">ROUND(NORMINV(RAND(),SIMULATION!$G$20,SIMULATION!$C$20),0)</f>
        <v>71</v>
      </c>
      <c r="J1565" t="str">
        <f t="shared" ca="1" si="50"/>
        <v>Away</v>
      </c>
      <c r="K1565" t="str">
        <f ca="1">IF(H1565+SIMULATION!$E$16&gt;NEUTRAL!I1565,"W","L")</f>
        <v>W</v>
      </c>
      <c r="L1565" t="str">
        <f ca="1">IF(I1565+SIMULATION!$E$20&gt;NEUTRAL!H1565,"W","L")</f>
        <v>L</v>
      </c>
      <c r="M1565">
        <f t="shared" ca="1" si="51"/>
        <v>146</v>
      </c>
      <c r="N1565" t="str">
        <f ca="1">IF((H1565+I1565)&gt;SIMULATION!$F$16,"Over","Under")</f>
        <v>Under</v>
      </c>
    </row>
    <row r="1566" spans="8:14" x14ac:dyDescent="0.25">
      <c r="H1566">
        <f ca="1">ROUND(NORMINV(RAND(),SIMULATION!$G$16,SIMULATION!$C$16),0)</f>
        <v>60</v>
      </c>
      <c r="I1566">
        <f ca="1">ROUND(NORMINV(RAND(),SIMULATION!$G$20,SIMULATION!$C$20),0)</f>
        <v>77</v>
      </c>
      <c r="J1566" t="str">
        <f t="shared" ca="1" si="50"/>
        <v>Home</v>
      </c>
      <c r="K1566" t="str">
        <f ca="1">IF(H1566+SIMULATION!$E$16&gt;NEUTRAL!I1566,"W","L")</f>
        <v>L</v>
      </c>
      <c r="L1566" t="str">
        <f ca="1">IF(I1566+SIMULATION!$E$20&gt;NEUTRAL!H1566,"W","L")</f>
        <v>W</v>
      </c>
      <c r="M1566">
        <f t="shared" ca="1" si="51"/>
        <v>137</v>
      </c>
      <c r="N1566" t="str">
        <f ca="1">IF((H1566+I1566)&gt;SIMULATION!$F$16,"Over","Under")</f>
        <v>Under</v>
      </c>
    </row>
    <row r="1567" spans="8:14" x14ac:dyDescent="0.25">
      <c r="H1567">
        <f ca="1">ROUND(NORMINV(RAND(),SIMULATION!$G$16,SIMULATION!$C$16),0)</f>
        <v>61</v>
      </c>
      <c r="I1567">
        <f ca="1">ROUND(NORMINV(RAND(),SIMULATION!$G$20,SIMULATION!$C$20),0)</f>
        <v>80</v>
      </c>
      <c r="J1567" t="str">
        <f t="shared" ca="1" si="50"/>
        <v>Home</v>
      </c>
      <c r="K1567" t="str">
        <f ca="1">IF(H1567+SIMULATION!$E$16&gt;NEUTRAL!I1567,"W","L")</f>
        <v>L</v>
      </c>
      <c r="L1567" t="str">
        <f ca="1">IF(I1567+SIMULATION!$E$20&gt;NEUTRAL!H1567,"W","L")</f>
        <v>W</v>
      </c>
      <c r="M1567">
        <f t="shared" ca="1" si="51"/>
        <v>141</v>
      </c>
      <c r="N1567" t="str">
        <f ca="1">IF((H1567+I1567)&gt;SIMULATION!$F$16,"Over","Under")</f>
        <v>Under</v>
      </c>
    </row>
    <row r="1568" spans="8:14" x14ac:dyDescent="0.25">
      <c r="H1568">
        <f ca="1">ROUND(NORMINV(RAND(),SIMULATION!$G$16,SIMULATION!$C$16),0)</f>
        <v>70</v>
      </c>
      <c r="I1568">
        <f ca="1">ROUND(NORMINV(RAND(),SIMULATION!$G$20,SIMULATION!$C$20),0)</f>
        <v>71</v>
      </c>
      <c r="J1568" t="str">
        <f t="shared" ca="1" si="50"/>
        <v>Home</v>
      </c>
      <c r="K1568" t="str">
        <f ca="1">IF(H1568+SIMULATION!$E$16&gt;NEUTRAL!I1568,"W","L")</f>
        <v>W</v>
      </c>
      <c r="L1568" t="str">
        <f ca="1">IF(I1568+SIMULATION!$E$20&gt;NEUTRAL!H1568,"W","L")</f>
        <v>L</v>
      </c>
      <c r="M1568">
        <f t="shared" ca="1" si="51"/>
        <v>141</v>
      </c>
      <c r="N1568" t="str">
        <f ca="1">IF((H1568+I1568)&gt;SIMULATION!$F$16,"Over","Under")</f>
        <v>Under</v>
      </c>
    </row>
    <row r="1569" spans="8:14" x14ac:dyDescent="0.25">
      <c r="H1569">
        <f ca="1">ROUND(NORMINV(RAND(),SIMULATION!$G$16,SIMULATION!$C$16),0)</f>
        <v>64</v>
      </c>
      <c r="I1569">
        <f ca="1">ROUND(NORMINV(RAND(),SIMULATION!$G$20,SIMULATION!$C$20),0)</f>
        <v>78</v>
      </c>
      <c r="J1569" t="str">
        <f t="shared" ca="1" si="50"/>
        <v>Home</v>
      </c>
      <c r="K1569" t="str">
        <f ca="1">IF(H1569+SIMULATION!$E$16&gt;NEUTRAL!I1569,"W","L")</f>
        <v>L</v>
      </c>
      <c r="L1569" t="str">
        <f ca="1">IF(I1569+SIMULATION!$E$20&gt;NEUTRAL!H1569,"W","L")</f>
        <v>W</v>
      </c>
      <c r="M1569">
        <f t="shared" ca="1" si="51"/>
        <v>142</v>
      </c>
      <c r="N1569" t="str">
        <f ca="1">IF((H1569+I1569)&gt;SIMULATION!$F$16,"Over","Under")</f>
        <v>Under</v>
      </c>
    </row>
    <row r="1570" spans="8:14" x14ac:dyDescent="0.25">
      <c r="H1570">
        <f ca="1">ROUND(NORMINV(RAND(),SIMULATION!$G$16,SIMULATION!$C$16),0)</f>
        <v>67</v>
      </c>
      <c r="I1570">
        <f ca="1">ROUND(NORMINV(RAND(),SIMULATION!$G$20,SIMULATION!$C$20),0)</f>
        <v>79</v>
      </c>
      <c r="J1570" t="str">
        <f t="shared" ca="1" si="50"/>
        <v>Home</v>
      </c>
      <c r="K1570" t="str">
        <f ca="1">IF(H1570+SIMULATION!$E$16&gt;NEUTRAL!I1570,"W","L")</f>
        <v>L</v>
      </c>
      <c r="L1570" t="str">
        <f ca="1">IF(I1570+SIMULATION!$E$20&gt;NEUTRAL!H1570,"W","L")</f>
        <v>W</v>
      </c>
      <c r="M1570">
        <f t="shared" ca="1" si="51"/>
        <v>146</v>
      </c>
      <c r="N1570" t="str">
        <f ca="1">IF((H1570+I1570)&gt;SIMULATION!$F$16,"Over","Under")</f>
        <v>Under</v>
      </c>
    </row>
    <row r="1571" spans="8:14" x14ac:dyDescent="0.25">
      <c r="H1571">
        <f ca="1">ROUND(NORMINV(RAND(),SIMULATION!$G$16,SIMULATION!$C$16),0)</f>
        <v>97</v>
      </c>
      <c r="I1571">
        <f ca="1">ROUND(NORMINV(RAND(),SIMULATION!$G$20,SIMULATION!$C$20),0)</f>
        <v>77</v>
      </c>
      <c r="J1571" t="str">
        <f t="shared" ca="1" si="50"/>
        <v>Away</v>
      </c>
      <c r="K1571" t="str">
        <f ca="1">IF(H1571+SIMULATION!$E$16&gt;NEUTRAL!I1571,"W","L")</f>
        <v>W</v>
      </c>
      <c r="L1571" t="str">
        <f ca="1">IF(I1571+SIMULATION!$E$20&gt;NEUTRAL!H1571,"W","L")</f>
        <v>L</v>
      </c>
      <c r="M1571">
        <f t="shared" ca="1" si="51"/>
        <v>174</v>
      </c>
      <c r="N1571" t="str">
        <f ca="1">IF((H1571+I1571)&gt;SIMULATION!$F$16,"Over","Under")</f>
        <v>Over</v>
      </c>
    </row>
    <row r="1572" spans="8:14" x14ac:dyDescent="0.25">
      <c r="H1572">
        <f ca="1">ROUND(NORMINV(RAND(),SIMULATION!$G$16,SIMULATION!$C$16),0)</f>
        <v>55</v>
      </c>
      <c r="I1572">
        <f ca="1">ROUND(NORMINV(RAND(),SIMULATION!$G$20,SIMULATION!$C$20),0)</f>
        <v>74</v>
      </c>
      <c r="J1572" t="str">
        <f t="shared" ca="1" si="50"/>
        <v>Home</v>
      </c>
      <c r="K1572" t="str">
        <f ca="1">IF(H1572+SIMULATION!$E$16&gt;NEUTRAL!I1572,"W","L")</f>
        <v>L</v>
      </c>
      <c r="L1572" t="str">
        <f ca="1">IF(I1572+SIMULATION!$E$20&gt;NEUTRAL!H1572,"W","L")</f>
        <v>W</v>
      </c>
      <c r="M1572">
        <f t="shared" ca="1" si="51"/>
        <v>129</v>
      </c>
      <c r="N1572" t="str">
        <f ca="1">IF((H1572+I1572)&gt;SIMULATION!$F$16,"Over","Under")</f>
        <v>Under</v>
      </c>
    </row>
    <row r="1573" spans="8:14" x14ac:dyDescent="0.25">
      <c r="H1573">
        <f ca="1">ROUND(NORMINV(RAND(),SIMULATION!$G$16,SIMULATION!$C$16),0)</f>
        <v>70</v>
      </c>
      <c r="I1573">
        <f ca="1">ROUND(NORMINV(RAND(),SIMULATION!$G$20,SIMULATION!$C$20),0)</f>
        <v>78</v>
      </c>
      <c r="J1573" t="str">
        <f t="shared" ca="1" si="50"/>
        <v>Home</v>
      </c>
      <c r="K1573" t="str">
        <f ca="1">IF(H1573+SIMULATION!$E$16&gt;NEUTRAL!I1573,"W","L")</f>
        <v>L</v>
      </c>
      <c r="L1573" t="str">
        <f ca="1">IF(I1573+SIMULATION!$E$20&gt;NEUTRAL!H1573,"W","L")</f>
        <v>W</v>
      </c>
      <c r="M1573">
        <f t="shared" ca="1" si="51"/>
        <v>148</v>
      </c>
      <c r="N1573" t="str">
        <f ca="1">IF((H1573+I1573)&gt;SIMULATION!$F$16,"Over","Under")</f>
        <v>Under</v>
      </c>
    </row>
    <row r="1574" spans="8:14" x14ac:dyDescent="0.25">
      <c r="H1574">
        <f ca="1">ROUND(NORMINV(RAND(),SIMULATION!$G$16,SIMULATION!$C$16),0)</f>
        <v>65</v>
      </c>
      <c r="I1574">
        <f ca="1">ROUND(NORMINV(RAND(),SIMULATION!$G$20,SIMULATION!$C$20),0)</f>
        <v>63</v>
      </c>
      <c r="J1574" t="str">
        <f t="shared" ca="1" si="50"/>
        <v>Away</v>
      </c>
      <c r="K1574" t="str">
        <f ca="1">IF(H1574+SIMULATION!$E$16&gt;NEUTRAL!I1574,"W","L")</f>
        <v>W</v>
      </c>
      <c r="L1574" t="str">
        <f ca="1">IF(I1574+SIMULATION!$E$20&gt;NEUTRAL!H1574,"W","L")</f>
        <v>L</v>
      </c>
      <c r="M1574">
        <f t="shared" ca="1" si="51"/>
        <v>128</v>
      </c>
      <c r="N1574" t="str">
        <f ca="1">IF((H1574+I1574)&gt;SIMULATION!$F$16,"Over","Under")</f>
        <v>Under</v>
      </c>
    </row>
    <row r="1575" spans="8:14" x14ac:dyDescent="0.25">
      <c r="H1575">
        <f ca="1">ROUND(NORMINV(RAND(),SIMULATION!$G$16,SIMULATION!$C$16),0)</f>
        <v>102</v>
      </c>
      <c r="I1575">
        <f ca="1">ROUND(NORMINV(RAND(),SIMULATION!$G$20,SIMULATION!$C$20),0)</f>
        <v>66</v>
      </c>
      <c r="J1575" t="str">
        <f t="shared" ca="1" si="50"/>
        <v>Away</v>
      </c>
      <c r="K1575" t="str">
        <f ca="1">IF(H1575+SIMULATION!$E$16&gt;NEUTRAL!I1575,"W","L")</f>
        <v>W</v>
      </c>
      <c r="L1575" t="str">
        <f ca="1">IF(I1575+SIMULATION!$E$20&gt;NEUTRAL!H1575,"W","L")</f>
        <v>L</v>
      </c>
      <c r="M1575">
        <f t="shared" ca="1" si="51"/>
        <v>168</v>
      </c>
      <c r="N1575" t="str">
        <f ca="1">IF((H1575+I1575)&gt;SIMULATION!$F$16,"Over","Under")</f>
        <v>Over</v>
      </c>
    </row>
    <row r="1576" spans="8:14" x14ac:dyDescent="0.25">
      <c r="H1576">
        <f ca="1">ROUND(NORMINV(RAND(),SIMULATION!$G$16,SIMULATION!$C$16),0)</f>
        <v>54</v>
      </c>
      <c r="I1576">
        <f ca="1">ROUND(NORMINV(RAND(),SIMULATION!$G$20,SIMULATION!$C$20),0)</f>
        <v>55</v>
      </c>
      <c r="J1576" t="str">
        <f t="shared" ca="1" si="50"/>
        <v>Home</v>
      </c>
      <c r="K1576" t="str">
        <f ca="1">IF(H1576+SIMULATION!$E$16&gt;NEUTRAL!I1576,"W","L")</f>
        <v>W</v>
      </c>
      <c r="L1576" t="str">
        <f ca="1">IF(I1576+SIMULATION!$E$20&gt;NEUTRAL!H1576,"W","L")</f>
        <v>L</v>
      </c>
      <c r="M1576">
        <f t="shared" ca="1" si="51"/>
        <v>109</v>
      </c>
      <c r="N1576" t="str">
        <f ca="1">IF((H1576+I1576)&gt;SIMULATION!$F$16,"Over","Under")</f>
        <v>Under</v>
      </c>
    </row>
    <row r="1577" spans="8:14" x14ac:dyDescent="0.25">
      <c r="H1577">
        <f ca="1">ROUND(NORMINV(RAND(),SIMULATION!$G$16,SIMULATION!$C$16),0)</f>
        <v>76</v>
      </c>
      <c r="I1577">
        <f ca="1">ROUND(NORMINV(RAND(),SIMULATION!$G$20,SIMULATION!$C$20),0)</f>
        <v>88</v>
      </c>
      <c r="J1577" t="str">
        <f t="shared" ca="1" si="50"/>
        <v>Home</v>
      </c>
      <c r="K1577" t="str">
        <f ca="1">IF(H1577+SIMULATION!$E$16&gt;NEUTRAL!I1577,"W","L")</f>
        <v>L</v>
      </c>
      <c r="L1577" t="str">
        <f ca="1">IF(I1577+SIMULATION!$E$20&gt;NEUTRAL!H1577,"W","L")</f>
        <v>W</v>
      </c>
      <c r="M1577">
        <f t="shared" ca="1" si="51"/>
        <v>164</v>
      </c>
      <c r="N1577" t="str">
        <f ca="1">IF((H1577+I1577)&gt;SIMULATION!$F$16,"Over","Under")</f>
        <v>Over</v>
      </c>
    </row>
    <row r="1578" spans="8:14" x14ac:dyDescent="0.25">
      <c r="H1578">
        <f ca="1">ROUND(NORMINV(RAND(),SIMULATION!$G$16,SIMULATION!$C$16),0)</f>
        <v>59</v>
      </c>
      <c r="I1578">
        <f ca="1">ROUND(NORMINV(RAND(),SIMULATION!$G$20,SIMULATION!$C$20),0)</f>
        <v>63</v>
      </c>
      <c r="J1578" t="str">
        <f t="shared" ca="1" si="50"/>
        <v>Home</v>
      </c>
      <c r="K1578" t="str">
        <f ca="1">IF(H1578+SIMULATION!$E$16&gt;NEUTRAL!I1578,"W","L")</f>
        <v>W</v>
      </c>
      <c r="L1578" t="str">
        <f ca="1">IF(I1578+SIMULATION!$E$20&gt;NEUTRAL!H1578,"W","L")</f>
        <v>L</v>
      </c>
      <c r="M1578">
        <f t="shared" ca="1" si="51"/>
        <v>122</v>
      </c>
      <c r="N1578" t="str">
        <f ca="1">IF((H1578+I1578)&gt;SIMULATION!$F$16,"Over","Under")</f>
        <v>Under</v>
      </c>
    </row>
    <row r="1579" spans="8:14" x14ac:dyDescent="0.25">
      <c r="H1579">
        <f ca="1">ROUND(NORMINV(RAND(),SIMULATION!$G$16,SIMULATION!$C$16),0)</f>
        <v>64</v>
      </c>
      <c r="I1579">
        <f ca="1">ROUND(NORMINV(RAND(),SIMULATION!$G$20,SIMULATION!$C$20),0)</f>
        <v>85</v>
      </c>
      <c r="J1579" t="str">
        <f t="shared" ca="1" si="50"/>
        <v>Home</v>
      </c>
      <c r="K1579" t="str">
        <f ca="1">IF(H1579+SIMULATION!$E$16&gt;NEUTRAL!I1579,"W","L")</f>
        <v>L</v>
      </c>
      <c r="L1579" t="str">
        <f ca="1">IF(I1579+SIMULATION!$E$20&gt;NEUTRAL!H1579,"W","L")</f>
        <v>W</v>
      </c>
      <c r="M1579">
        <f t="shared" ca="1" si="51"/>
        <v>149</v>
      </c>
      <c r="N1579" t="str">
        <f ca="1">IF((H1579+I1579)&gt;SIMULATION!$F$16,"Over","Under")</f>
        <v>Under</v>
      </c>
    </row>
    <row r="1580" spans="8:14" x14ac:dyDescent="0.25">
      <c r="H1580">
        <f ca="1">ROUND(NORMINV(RAND(),SIMULATION!$G$16,SIMULATION!$C$16),0)</f>
        <v>73</v>
      </c>
      <c r="I1580">
        <f ca="1">ROUND(NORMINV(RAND(),SIMULATION!$G$20,SIMULATION!$C$20),0)</f>
        <v>46</v>
      </c>
      <c r="J1580" t="str">
        <f t="shared" ca="1" si="50"/>
        <v>Away</v>
      </c>
      <c r="K1580" t="str">
        <f ca="1">IF(H1580+SIMULATION!$E$16&gt;NEUTRAL!I1580,"W","L")</f>
        <v>W</v>
      </c>
      <c r="L1580" t="str">
        <f ca="1">IF(I1580+SIMULATION!$E$20&gt;NEUTRAL!H1580,"W","L")</f>
        <v>L</v>
      </c>
      <c r="M1580">
        <f t="shared" ca="1" si="51"/>
        <v>119</v>
      </c>
      <c r="N1580" t="str">
        <f ca="1">IF((H1580+I1580)&gt;SIMULATION!$F$16,"Over","Under")</f>
        <v>Under</v>
      </c>
    </row>
    <row r="1581" spans="8:14" x14ac:dyDescent="0.25">
      <c r="H1581">
        <f ca="1">ROUND(NORMINV(RAND(),SIMULATION!$G$16,SIMULATION!$C$16),0)</f>
        <v>74</v>
      </c>
      <c r="I1581">
        <f ca="1">ROUND(NORMINV(RAND(),SIMULATION!$G$20,SIMULATION!$C$20),0)</f>
        <v>66</v>
      </c>
      <c r="J1581" t="str">
        <f t="shared" ca="1" si="50"/>
        <v>Away</v>
      </c>
      <c r="K1581" t="str">
        <f ca="1">IF(H1581+SIMULATION!$E$16&gt;NEUTRAL!I1581,"W","L")</f>
        <v>W</v>
      </c>
      <c r="L1581" t="str">
        <f ca="1">IF(I1581+SIMULATION!$E$20&gt;NEUTRAL!H1581,"W","L")</f>
        <v>L</v>
      </c>
      <c r="M1581">
        <f t="shared" ca="1" si="51"/>
        <v>140</v>
      </c>
      <c r="N1581" t="str">
        <f ca="1">IF((H1581+I1581)&gt;SIMULATION!$F$16,"Over","Under")</f>
        <v>Under</v>
      </c>
    </row>
    <row r="1582" spans="8:14" x14ac:dyDescent="0.25">
      <c r="H1582">
        <f ca="1">ROUND(NORMINV(RAND(),SIMULATION!$G$16,SIMULATION!$C$16),0)</f>
        <v>80</v>
      </c>
      <c r="I1582">
        <f ca="1">ROUND(NORMINV(RAND(),SIMULATION!$G$20,SIMULATION!$C$20),0)</f>
        <v>89</v>
      </c>
      <c r="J1582" t="str">
        <f t="shared" ca="1" si="50"/>
        <v>Home</v>
      </c>
      <c r="K1582" t="str">
        <f ca="1">IF(H1582+SIMULATION!$E$16&gt;NEUTRAL!I1582,"W","L")</f>
        <v>L</v>
      </c>
      <c r="L1582" t="str">
        <f ca="1">IF(I1582+SIMULATION!$E$20&gt;NEUTRAL!H1582,"W","L")</f>
        <v>W</v>
      </c>
      <c r="M1582">
        <f t="shared" ca="1" si="51"/>
        <v>169</v>
      </c>
      <c r="N1582" t="str">
        <f ca="1">IF((H1582+I1582)&gt;SIMULATION!$F$16,"Over","Under")</f>
        <v>Over</v>
      </c>
    </row>
    <row r="1583" spans="8:14" x14ac:dyDescent="0.25">
      <c r="H1583">
        <f ca="1">ROUND(NORMINV(RAND(),SIMULATION!$G$16,SIMULATION!$C$16),0)</f>
        <v>73</v>
      </c>
      <c r="I1583">
        <f ca="1">ROUND(NORMINV(RAND(),SIMULATION!$G$20,SIMULATION!$C$20),0)</f>
        <v>80</v>
      </c>
      <c r="J1583" t="str">
        <f t="shared" ca="1" si="50"/>
        <v>Home</v>
      </c>
      <c r="K1583" t="str">
        <f ca="1">IF(H1583+SIMULATION!$E$16&gt;NEUTRAL!I1583,"W","L")</f>
        <v>L</v>
      </c>
      <c r="L1583" t="str">
        <f ca="1">IF(I1583+SIMULATION!$E$20&gt;NEUTRAL!H1583,"W","L")</f>
        <v>W</v>
      </c>
      <c r="M1583">
        <f t="shared" ca="1" si="51"/>
        <v>153</v>
      </c>
      <c r="N1583" t="str">
        <f ca="1">IF((H1583+I1583)&gt;SIMULATION!$F$16,"Over","Under")</f>
        <v>Over</v>
      </c>
    </row>
    <row r="1584" spans="8:14" x14ac:dyDescent="0.25">
      <c r="H1584">
        <f ca="1">ROUND(NORMINV(RAND(),SIMULATION!$G$16,SIMULATION!$C$16),0)</f>
        <v>69</v>
      </c>
      <c r="I1584">
        <f ca="1">ROUND(NORMINV(RAND(),SIMULATION!$G$20,SIMULATION!$C$20),0)</f>
        <v>79</v>
      </c>
      <c r="J1584" t="str">
        <f t="shared" ca="1" si="50"/>
        <v>Home</v>
      </c>
      <c r="K1584" t="str">
        <f ca="1">IF(H1584+SIMULATION!$E$16&gt;NEUTRAL!I1584,"W","L")</f>
        <v>L</v>
      </c>
      <c r="L1584" t="str">
        <f ca="1">IF(I1584+SIMULATION!$E$20&gt;NEUTRAL!H1584,"W","L")</f>
        <v>W</v>
      </c>
      <c r="M1584">
        <f t="shared" ca="1" si="51"/>
        <v>148</v>
      </c>
      <c r="N1584" t="str">
        <f ca="1">IF((H1584+I1584)&gt;SIMULATION!$F$16,"Over","Under")</f>
        <v>Under</v>
      </c>
    </row>
    <row r="1585" spans="8:14" x14ac:dyDescent="0.25">
      <c r="H1585">
        <f ca="1">ROUND(NORMINV(RAND(),SIMULATION!$G$16,SIMULATION!$C$16),0)</f>
        <v>68</v>
      </c>
      <c r="I1585">
        <f ca="1">ROUND(NORMINV(RAND(),SIMULATION!$G$20,SIMULATION!$C$20),0)</f>
        <v>67</v>
      </c>
      <c r="J1585" t="str">
        <f t="shared" ca="1" si="50"/>
        <v>Away</v>
      </c>
      <c r="K1585" t="str">
        <f ca="1">IF(H1585+SIMULATION!$E$16&gt;NEUTRAL!I1585,"W","L")</f>
        <v>W</v>
      </c>
      <c r="L1585" t="str">
        <f ca="1">IF(I1585+SIMULATION!$E$20&gt;NEUTRAL!H1585,"W","L")</f>
        <v>L</v>
      </c>
      <c r="M1585">
        <f t="shared" ca="1" si="51"/>
        <v>135</v>
      </c>
      <c r="N1585" t="str">
        <f ca="1">IF((H1585+I1585)&gt;SIMULATION!$F$16,"Over","Under")</f>
        <v>Under</v>
      </c>
    </row>
    <row r="1586" spans="8:14" x14ac:dyDescent="0.25">
      <c r="H1586">
        <f ca="1">ROUND(NORMINV(RAND(),SIMULATION!$G$16,SIMULATION!$C$16),0)</f>
        <v>63</v>
      </c>
      <c r="I1586">
        <f ca="1">ROUND(NORMINV(RAND(),SIMULATION!$G$20,SIMULATION!$C$20),0)</f>
        <v>72</v>
      </c>
      <c r="J1586" t="str">
        <f t="shared" ca="1" si="50"/>
        <v>Home</v>
      </c>
      <c r="K1586" t="str">
        <f ca="1">IF(H1586+SIMULATION!$E$16&gt;NEUTRAL!I1586,"W","L")</f>
        <v>L</v>
      </c>
      <c r="L1586" t="str">
        <f ca="1">IF(I1586+SIMULATION!$E$20&gt;NEUTRAL!H1586,"W","L")</f>
        <v>W</v>
      </c>
      <c r="M1586">
        <f t="shared" ca="1" si="51"/>
        <v>135</v>
      </c>
      <c r="N1586" t="str">
        <f ca="1">IF((H1586+I1586)&gt;SIMULATION!$F$16,"Over","Under")</f>
        <v>Under</v>
      </c>
    </row>
    <row r="1587" spans="8:14" x14ac:dyDescent="0.25">
      <c r="H1587">
        <f ca="1">ROUND(NORMINV(RAND(),SIMULATION!$G$16,SIMULATION!$C$16),0)</f>
        <v>88</v>
      </c>
      <c r="I1587">
        <f ca="1">ROUND(NORMINV(RAND(),SIMULATION!$G$20,SIMULATION!$C$20),0)</f>
        <v>60</v>
      </c>
      <c r="J1587" t="str">
        <f t="shared" ca="1" si="50"/>
        <v>Away</v>
      </c>
      <c r="K1587" t="str">
        <f ca="1">IF(H1587+SIMULATION!$E$16&gt;NEUTRAL!I1587,"W","L")</f>
        <v>W</v>
      </c>
      <c r="L1587" t="str">
        <f ca="1">IF(I1587+SIMULATION!$E$20&gt;NEUTRAL!H1587,"W","L")</f>
        <v>L</v>
      </c>
      <c r="M1587">
        <f t="shared" ca="1" si="51"/>
        <v>148</v>
      </c>
      <c r="N1587" t="str">
        <f ca="1">IF((H1587+I1587)&gt;SIMULATION!$F$16,"Over","Under")</f>
        <v>Under</v>
      </c>
    </row>
    <row r="1588" spans="8:14" x14ac:dyDescent="0.25">
      <c r="H1588">
        <f ca="1">ROUND(NORMINV(RAND(),SIMULATION!$G$16,SIMULATION!$C$16),0)</f>
        <v>56</v>
      </c>
      <c r="I1588">
        <f ca="1">ROUND(NORMINV(RAND(),SIMULATION!$G$20,SIMULATION!$C$20),0)</f>
        <v>51</v>
      </c>
      <c r="J1588" t="str">
        <f t="shared" ca="1" si="50"/>
        <v>Away</v>
      </c>
      <c r="K1588" t="str">
        <f ca="1">IF(H1588+SIMULATION!$E$16&gt;NEUTRAL!I1588,"W","L")</f>
        <v>W</v>
      </c>
      <c r="L1588" t="str">
        <f ca="1">IF(I1588+SIMULATION!$E$20&gt;NEUTRAL!H1588,"W","L")</f>
        <v>L</v>
      </c>
      <c r="M1588">
        <f t="shared" ca="1" si="51"/>
        <v>107</v>
      </c>
      <c r="N1588" t="str">
        <f ca="1">IF((H1588+I1588)&gt;SIMULATION!$F$16,"Over","Under")</f>
        <v>Under</v>
      </c>
    </row>
    <row r="1589" spans="8:14" x14ac:dyDescent="0.25">
      <c r="H1589">
        <f ca="1">ROUND(NORMINV(RAND(),SIMULATION!$G$16,SIMULATION!$C$16),0)</f>
        <v>62</v>
      </c>
      <c r="I1589">
        <f ca="1">ROUND(NORMINV(RAND(),SIMULATION!$G$20,SIMULATION!$C$20),0)</f>
        <v>58</v>
      </c>
      <c r="J1589" t="str">
        <f t="shared" ca="1" si="50"/>
        <v>Away</v>
      </c>
      <c r="K1589" t="str">
        <f ca="1">IF(H1589+SIMULATION!$E$16&gt;NEUTRAL!I1589,"W","L")</f>
        <v>W</v>
      </c>
      <c r="L1589" t="str">
        <f ca="1">IF(I1589+SIMULATION!$E$20&gt;NEUTRAL!H1589,"W","L")</f>
        <v>L</v>
      </c>
      <c r="M1589">
        <f t="shared" ca="1" si="51"/>
        <v>120</v>
      </c>
      <c r="N1589" t="str">
        <f ca="1">IF((H1589+I1589)&gt;SIMULATION!$F$16,"Over","Under")</f>
        <v>Under</v>
      </c>
    </row>
    <row r="1590" spans="8:14" x14ac:dyDescent="0.25">
      <c r="H1590">
        <f ca="1">ROUND(NORMINV(RAND(),SIMULATION!$G$16,SIMULATION!$C$16),0)</f>
        <v>84</v>
      </c>
      <c r="I1590">
        <f ca="1">ROUND(NORMINV(RAND(),SIMULATION!$G$20,SIMULATION!$C$20),0)</f>
        <v>97</v>
      </c>
      <c r="J1590" t="str">
        <f t="shared" ca="1" si="50"/>
        <v>Home</v>
      </c>
      <c r="K1590" t="str">
        <f ca="1">IF(H1590+SIMULATION!$E$16&gt;NEUTRAL!I1590,"W","L")</f>
        <v>L</v>
      </c>
      <c r="L1590" t="str">
        <f ca="1">IF(I1590+SIMULATION!$E$20&gt;NEUTRAL!H1590,"W","L")</f>
        <v>W</v>
      </c>
      <c r="M1590">
        <f t="shared" ca="1" si="51"/>
        <v>181</v>
      </c>
      <c r="N1590" t="str">
        <f ca="1">IF((H1590+I1590)&gt;SIMULATION!$F$16,"Over","Under")</f>
        <v>Over</v>
      </c>
    </row>
    <row r="1591" spans="8:14" x14ac:dyDescent="0.25">
      <c r="H1591">
        <f ca="1">ROUND(NORMINV(RAND(),SIMULATION!$G$16,SIMULATION!$C$16),0)</f>
        <v>51</v>
      </c>
      <c r="I1591">
        <f ca="1">ROUND(NORMINV(RAND(),SIMULATION!$G$20,SIMULATION!$C$20),0)</f>
        <v>65</v>
      </c>
      <c r="J1591" t="str">
        <f t="shared" ca="1" si="50"/>
        <v>Home</v>
      </c>
      <c r="K1591" t="str">
        <f ca="1">IF(H1591+SIMULATION!$E$16&gt;NEUTRAL!I1591,"W","L")</f>
        <v>L</v>
      </c>
      <c r="L1591" t="str">
        <f ca="1">IF(I1591+SIMULATION!$E$20&gt;NEUTRAL!H1591,"W","L")</f>
        <v>W</v>
      </c>
      <c r="M1591">
        <f t="shared" ca="1" si="51"/>
        <v>116</v>
      </c>
      <c r="N1591" t="str">
        <f ca="1">IF((H1591+I1591)&gt;SIMULATION!$F$16,"Over","Under")</f>
        <v>Under</v>
      </c>
    </row>
    <row r="1592" spans="8:14" x14ac:dyDescent="0.25">
      <c r="H1592">
        <f ca="1">ROUND(NORMINV(RAND(),SIMULATION!$G$16,SIMULATION!$C$16),0)</f>
        <v>82</v>
      </c>
      <c r="I1592">
        <f ca="1">ROUND(NORMINV(RAND(),SIMULATION!$G$20,SIMULATION!$C$20),0)</f>
        <v>82</v>
      </c>
      <c r="J1592" t="str">
        <f t="shared" ca="1" si="50"/>
        <v>OT</v>
      </c>
      <c r="K1592" t="str">
        <f ca="1">IF(H1592+SIMULATION!$E$16&gt;NEUTRAL!I1592,"W","L")</f>
        <v>W</v>
      </c>
      <c r="L1592" t="str">
        <f ca="1">IF(I1592+SIMULATION!$E$20&gt;NEUTRAL!H1592,"W","L")</f>
        <v>L</v>
      </c>
      <c r="M1592">
        <f t="shared" ca="1" si="51"/>
        <v>164</v>
      </c>
      <c r="N1592" t="str">
        <f ca="1">IF((H1592+I1592)&gt;SIMULATION!$F$16,"Over","Under")</f>
        <v>Over</v>
      </c>
    </row>
    <row r="1593" spans="8:14" x14ac:dyDescent="0.25">
      <c r="H1593">
        <f ca="1">ROUND(NORMINV(RAND(),SIMULATION!$G$16,SIMULATION!$C$16),0)</f>
        <v>87</v>
      </c>
      <c r="I1593">
        <f ca="1">ROUND(NORMINV(RAND(),SIMULATION!$G$20,SIMULATION!$C$20),0)</f>
        <v>65</v>
      </c>
      <c r="J1593" t="str">
        <f t="shared" ca="1" si="50"/>
        <v>Away</v>
      </c>
      <c r="K1593" t="str">
        <f ca="1">IF(H1593+SIMULATION!$E$16&gt;NEUTRAL!I1593,"W","L")</f>
        <v>W</v>
      </c>
      <c r="L1593" t="str">
        <f ca="1">IF(I1593+SIMULATION!$E$20&gt;NEUTRAL!H1593,"W","L")</f>
        <v>L</v>
      </c>
      <c r="M1593">
        <f t="shared" ca="1" si="51"/>
        <v>152</v>
      </c>
      <c r="N1593" t="str">
        <f ca="1">IF((H1593+I1593)&gt;SIMULATION!$F$16,"Over","Under")</f>
        <v>Over</v>
      </c>
    </row>
    <row r="1594" spans="8:14" x14ac:dyDescent="0.25">
      <c r="H1594">
        <f ca="1">ROUND(NORMINV(RAND(),SIMULATION!$G$16,SIMULATION!$C$16),0)</f>
        <v>65</v>
      </c>
      <c r="I1594">
        <f ca="1">ROUND(NORMINV(RAND(),SIMULATION!$G$20,SIMULATION!$C$20),0)</f>
        <v>91</v>
      </c>
      <c r="J1594" t="str">
        <f t="shared" ca="1" si="50"/>
        <v>Home</v>
      </c>
      <c r="K1594" t="str">
        <f ca="1">IF(H1594+SIMULATION!$E$16&gt;NEUTRAL!I1594,"W","L")</f>
        <v>L</v>
      </c>
      <c r="L1594" t="str">
        <f ca="1">IF(I1594+SIMULATION!$E$20&gt;NEUTRAL!H1594,"W","L")</f>
        <v>W</v>
      </c>
      <c r="M1594">
        <f t="shared" ca="1" si="51"/>
        <v>156</v>
      </c>
      <c r="N1594" t="str">
        <f ca="1">IF((H1594+I1594)&gt;SIMULATION!$F$16,"Over","Under")</f>
        <v>Over</v>
      </c>
    </row>
    <row r="1595" spans="8:14" x14ac:dyDescent="0.25">
      <c r="H1595">
        <f ca="1">ROUND(NORMINV(RAND(),SIMULATION!$G$16,SIMULATION!$C$16),0)</f>
        <v>73</v>
      </c>
      <c r="I1595">
        <f ca="1">ROUND(NORMINV(RAND(),SIMULATION!$G$20,SIMULATION!$C$20),0)</f>
        <v>71</v>
      </c>
      <c r="J1595" t="str">
        <f t="shared" ca="1" si="50"/>
        <v>Away</v>
      </c>
      <c r="K1595" t="str">
        <f ca="1">IF(H1595+SIMULATION!$E$16&gt;NEUTRAL!I1595,"W","L")</f>
        <v>W</v>
      </c>
      <c r="L1595" t="str">
        <f ca="1">IF(I1595+SIMULATION!$E$20&gt;NEUTRAL!H1595,"W","L")</f>
        <v>L</v>
      </c>
      <c r="M1595">
        <f t="shared" ca="1" si="51"/>
        <v>144</v>
      </c>
      <c r="N1595" t="str">
        <f ca="1">IF((H1595+I1595)&gt;SIMULATION!$F$16,"Over","Under")</f>
        <v>Under</v>
      </c>
    </row>
    <row r="1596" spans="8:14" x14ac:dyDescent="0.25">
      <c r="H1596">
        <f ca="1">ROUND(NORMINV(RAND(),SIMULATION!$G$16,SIMULATION!$C$16),0)</f>
        <v>81</v>
      </c>
      <c r="I1596">
        <f ca="1">ROUND(NORMINV(RAND(),SIMULATION!$G$20,SIMULATION!$C$20),0)</f>
        <v>75</v>
      </c>
      <c r="J1596" t="str">
        <f t="shared" ca="1" si="50"/>
        <v>Away</v>
      </c>
      <c r="K1596" t="str">
        <f ca="1">IF(H1596+SIMULATION!$E$16&gt;NEUTRAL!I1596,"W","L")</f>
        <v>W</v>
      </c>
      <c r="L1596" t="str">
        <f ca="1">IF(I1596+SIMULATION!$E$20&gt;NEUTRAL!H1596,"W","L")</f>
        <v>L</v>
      </c>
      <c r="M1596">
        <f t="shared" ca="1" si="51"/>
        <v>156</v>
      </c>
      <c r="N1596" t="str">
        <f ca="1">IF((H1596+I1596)&gt;SIMULATION!$F$16,"Over","Under")</f>
        <v>Over</v>
      </c>
    </row>
    <row r="1597" spans="8:14" x14ac:dyDescent="0.25">
      <c r="H1597">
        <f ca="1">ROUND(NORMINV(RAND(),SIMULATION!$G$16,SIMULATION!$C$16),0)</f>
        <v>77</v>
      </c>
      <c r="I1597">
        <f ca="1">ROUND(NORMINV(RAND(),SIMULATION!$G$20,SIMULATION!$C$20),0)</f>
        <v>91</v>
      </c>
      <c r="J1597" t="str">
        <f t="shared" ca="1" si="50"/>
        <v>Home</v>
      </c>
      <c r="K1597" t="str">
        <f ca="1">IF(H1597+SIMULATION!$E$16&gt;NEUTRAL!I1597,"W","L")</f>
        <v>L</v>
      </c>
      <c r="L1597" t="str">
        <f ca="1">IF(I1597+SIMULATION!$E$20&gt;NEUTRAL!H1597,"W","L")</f>
        <v>W</v>
      </c>
      <c r="M1597">
        <f t="shared" ca="1" si="51"/>
        <v>168</v>
      </c>
      <c r="N1597" t="str">
        <f ca="1">IF((H1597+I1597)&gt;SIMULATION!$F$16,"Over","Under")</f>
        <v>Over</v>
      </c>
    </row>
    <row r="1598" spans="8:14" x14ac:dyDescent="0.25">
      <c r="H1598">
        <f ca="1">ROUND(NORMINV(RAND(),SIMULATION!$G$16,SIMULATION!$C$16),0)</f>
        <v>75</v>
      </c>
      <c r="I1598">
        <f ca="1">ROUND(NORMINV(RAND(),SIMULATION!$G$20,SIMULATION!$C$20),0)</f>
        <v>58</v>
      </c>
      <c r="J1598" t="str">
        <f t="shared" ca="1" si="50"/>
        <v>Away</v>
      </c>
      <c r="K1598" t="str">
        <f ca="1">IF(H1598+SIMULATION!$E$16&gt;NEUTRAL!I1598,"W","L")</f>
        <v>W</v>
      </c>
      <c r="L1598" t="str">
        <f ca="1">IF(I1598+SIMULATION!$E$20&gt;NEUTRAL!H1598,"W","L")</f>
        <v>L</v>
      </c>
      <c r="M1598">
        <f t="shared" ca="1" si="51"/>
        <v>133</v>
      </c>
      <c r="N1598" t="str">
        <f ca="1">IF((H1598+I1598)&gt;SIMULATION!$F$16,"Over","Under")</f>
        <v>Under</v>
      </c>
    </row>
    <row r="1599" spans="8:14" x14ac:dyDescent="0.25">
      <c r="H1599">
        <f ca="1">ROUND(NORMINV(RAND(),SIMULATION!$G$16,SIMULATION!$C$16),0)</f>
        <v>68</v>
      </c>
      <c r="I1599">
        <f ca="1">ROUND(NORMINV(RAND(),SIMULATION!$G$20,SIMULATION!$C$20),0)</f>
        <v>83</v>
      </c>
      <c r="J1599" t="str">
        <f t="shared" ca="1" si="50"/>
        <v>Home</v>
      </c>
      <c r="K1599" t="str">
        <f ca="1">IF(H1599+SIMULATION!$E$16&gt;NEUTRAL!I1599,"W","L")</f>
        <v>L</v>
      </c>
      <c r="L1599" t="str">
        <f ca="1">IF(I1599+SIMULATION!$E$20&gt;NEUTRAL!H1599,"W","L")</f>
        <v>W</v>
      </c>
      <c r="M1599">
        <f t="shared" ca="1" si="51"/>
        <v>151</v>
      </c>
      <c r="N1599" t="str">
        <f ca="1">IF((H1599+I1599)&gt;SIMULATION!$F$16,"Over","Under")</f>
        <v>Under</v>
      </c>
    </row>
    <row r="1600" spans="8:14" x14ac:dyDescent="0.25">
      <c r="H1600">
        <f ca="1">ROUND(NORMINV(RAND(),SIMULATION!$G$16,SIMULATION!$C$16),0)</f>
        <v>62</v>
      </c>
      <c r="I1600">
        <f ca="1">ROUND(NORMINV(RAND(),SIMULATION!$G$20,SIMULATION!$C$20),0)</f>
        <v>58</v>
      </c>
      <c r="J1600" t="str">
        <f t="shared" ca="1" si="50"/>
        <v>Away</v>
      </c>
      <c r="K1600" t="str">
        <f ca="1">IF(H1600+SIMULATION!$E$16&gt;NEUTRAL!I1600,"W","L")</f>
        <v>W</v>
      </c>
      <c r="L1600" t="str">
        <f ca="1">IF(I1600+SIMULATION!$E$20&gt;NEUTRAL!H1600,"W","L")</f>
        <v>L</v>
      </c>
      <c r="M1600">
        <f t="shared" ca="1" si="51"/>
        <v>120</v>
      </c>
      <c r="N1600" t="str">
        <f ca="1">IF((H1600+I1600)&gt;SIMULATION!$F$16,"Over","Under")</f>
        <v>Under</v>
      </c>
    </row>
    <row r="1601" spans="8:14" x14ac:dyDescent="0.25">
      <c r="H1601">
        <f ca="1">ROUND(NORMINV(RAND(),SIMULATION!$G$16,SIMULATION!$C$16),0)</f>
        <v>85</v>
      </c>
      <c r="I1601">
        <f ca="1">ROUND(NORMINV(RAND(),SIMULATION!$G$20,SIMULATION!$C$20),0)</f>
        <v>63</v>
      </c>
      <c r="J1601" t="str">
        <f t="shared" ca="1" si="50"/>
        <v>Away</v>
      </c>
      <c r="K1601" t="str">
        <f ca="1">IF(H1601+SIMULATION!$E$16&gt;NEUTRAL!I1601,"W","L")</f>
        <v>W</v>
      </c>
      <c r="L1601" t="str">
        <f ca="1">IF(I1601+SIMULATION!$E$20&gt;NEUTRAL!H1601,"W","L")</f>
        <v>L</v>
      </c>
      <c r="M1601">
        <f t="shared" ca="1" si="51"/>
        <v>148</v>
      </c>
      <c r="N1601" t="str">
        <f ca="1">IF((H1601+I1601)&gt;SIMULATION!$F$16,"Over","Under")</f>
        <v>Under</v>
      </c>
    </row>
    <row r="1602" spans="8:14" x14ac:dyDescent="0.25">
      <c r="H1602">
        <f ca="1">ROUND(NORMINV(RAND(),SIMULATION!$G$16,SIMULATION!$C$16),0)</f>
        <v>83</v>
      </c>
      <c r="I1602">
        <f ca="1">ROUND(NORMINV(RAND(),SIMULATION!$G$20,SIMULATION!$C$20),0)</f>
        <v>70</v>
      </c>
      <c r="J1602" t="str">
        <f t="shared" ca="1" si="50"/>
        <v>Away</v>
      </c>
      <c r="K1602" t="str">
        <f ca="1">IF(H1602+SIMULATION!$E$16&gt;NEUTRAL!I1602,"W","L")</f>
        <v>W</v>
      </c>
      <c r="L1602" t="str">
        <f ca="1">IF(I1602+SIMULATION!$E$20&gt;NEUTRAL!H1602,"W","L")</f>
        <v>L</v>
      </c>
      <c r="M1602">
        <f t="shared" ca="1" si="51"/>
        <v>153</v>
      </c>
      <c r="N1602" t="str">
        <f ca="1">IF((H1602+I1602)&gt;SIMULATION!$F$16,"Over","Under")</f>
        <v>Over</v>
      </c>
    </row>
    <row r="1603" spans="8:14" x14ac:dyDescent="0.25">
      <c r="H1603">
        <f ca="1">ROUND(NORMINV(RAND(),SIMULATION!$G$16,SIMULATION!$C$16),0)</f>
        <v>69</v>
      </c>
      <c r="I1603">
        <f ca="1">ROUND(NORMINV(RAND(),SIMULATION!$G$20,SIMULATION!$C$20),0)</f>
        <v>62</v>
      </c>
      <c r="J1603" t="str">
        <f t="shared" ca="1" si="50"/>
        <v>Away</v>
      </c>
      <c r="K1603" t="str">
        <f ca="1">IF(H1603+SIMULATION!$E$16&gt;NEUTRAL!I1603,"W","L")</f>
        <v>W</v>
      </c>
      <c r="L1603" t="str">
        <f ca="1">IF(I1603+SIMULATION!$E$20&gt;NEUTRAL!H1603,"W","L")</f>
        <v>L</v>
      </c>
      <c r="M1603">
        <f t="shared" ca="1" si="51"/>
        <v>131</v>
      </c>
      <c r="N1603" t="str">
        <f ca="1">IF((H1603+I1603)&gt;SIMULATION!$F$16,"Over","Under")</f>
        <v>Under</v>
      </c>
    </row>
    <row r="1604" spans="8:14" x14ac:dyDescent="0.25">
      <c r="H1604">
        <f ca="1">ROUND(NORMINV(RAND(),SIMULATION!$G$16,SIMULATION!$C$16),0)</f>
        <v>67</v>
      </c>
      <c r="I1604">
        <f ca="1">ROUND(NORMINV(RAND(),SIMULATION!$G$20,SIMULATION!$C$20),0)</f>
        <v>84</v>
      </c>
      <c r="J1604" t="str">
        <f t="shared" ca="1" si="50"/>
        <v>Home</v>
      </c>
      <c r="K1604" t="str">
        <f ca="1">IF(H1604+SIMULATION!$E$16&gt;NEUTRAL!I1604,"W","L")</f>
        <v>L</v>
      </c>
      <c r="L1604" t="str">
        <f ca="1">IF(I1604+SIMULATION!$E$20&gt;NEUTRAL!H1604,"W","L")</f>
        <v>W</v>
      </c>
      <c r="M1604">
        <f t="shared" ca="1" si="51"/>
        <v>151</v>
      </c>
      <c r="N1604" t="str">
        <f ca="1">IF((H1604+I1604)&gt;SIMULATION!$F$16,"Over","Under")</f>
        <v>Under</v>
      </c>
    </row>
    <row r="1605" spans="8:14" x14ac:dyDescent="0.25">
      <c r="H1605">
        <f ca="1">ROUND(NORMINV(RAND(),SIMULATION!$G$16,SIMULATION!$C$16),0)</f>
        <v>66</v>
      </c>
      <c r="I1605">
        <f ca="1">ROUND(NORMINV(RAND(),SIMULATION!$G$20,SIMULATION!$C$20),0)</f>
        <v>62</v>
      </c>
      <c r="J1605" t="str">
        <f t="shared" ca="1" si="50"/>
        <v>Away</v>
      </c>
      <c r="K1605" t="str">
        <f ca="1">IF(H1605+SIMULATION!$E$16&gt;NEUTRAL!I1605,"W","L")</f>
        <v>W</v>
      </c>
      <c r="L1605" t="str">
        <f ca="1">IF(I1605+SIMULATION!$E$20&gt;NEUTRAL!H1605,"W","L")</f>
        <v>L</v>
      </c>
      <c r="M1605">
        <f t="shared" ca="1" si="51"/>
        <v>128</v>
      </c>
      <c r="N1605" t="str">
        <f ca="1">IF((H1605+I1605)&gt;SIMULATION!$F$16,"Over","Under")</f>
        <v>Under</v>
      </c>
    </row>
    <row r="1606" spans="8:14" x14ac:dyDescent="0.25">
      <c r="H1606">
        <f ca="1">ROUND(NORMINV(RAND(),SIMULATION!$G$16,SIMULATION!$C$16),0)</f>
        <v>82</v>
      </c>
      <c r="I1606">
        <f ca="1">ROUND(NORMINV(RAND(),SIMULATION!$G$20,SIMULATION!$C$20),0)</f>
        <v>76</v>
      </c>
      <c r="J1606" t="str">
        <f t="shared" ca="1" si="50"/>
        <v>Away</v>
      </c>
      <c r="K1606" t="str">
        <f ca="1">IF(H1606+SIMULATION!$E$16&gt;NEUTRAL!I1606,"W","L")</f>
        <v>W</v>
      </c>
      <c r="L1606" t="str">
        <f ca="1">IF(I1606+SIMULATION!$E$20&gt;NEUTRAL!H1606,"W","L")</f>
        <v>L</v>
      </c>
      <c r="M1606">
        <f t="shared" ca="1" si="51"/>
        <v>158</v>
      </c>
      <c r="N1606" t="str">
        <f ca="1">IF((H1606+I1606)&gt;SIMULATION!$F$16,"Over","Under")</f>
        <v>Over</v>
      </c>
    </row>
    <row r="1607" spans="8:14" x14ac:dyDescent="0.25">
      <c r="H1607">
        <f ca="1">ROUND(NORMINV(RAND(),SIMULATION!$G$16,SIMULATION!$C$16),0)</f>
        <v>78</v>
      </c>
      <c r="I1607">
        <f ca="1">ROUND(NORMINV(RAND(),SIMULATION!$G$20,SIMULATION!$C$20),0)</f>
        <v>58</v>
      </c>
      <c r="J1607" t="str">
        <f t="shared" ca="1" si="50"/>
        <v>Away</v>
      </c>
      <c r="K1607" t="str">
        <f ca="1">IF(H1607+SIMULATION!$E$16&gt;NEUTRAL!I1607,"W","L")</f>
        <v>W</v>
      </c>
      <c r="L1607" t="str">
        <f ca="1">IF(I1607+SIMULATION!$E$20&gt;NEUTRAL!H1607,"W","L")</f>
        <v>L</v>
      </c>
      <c r="M1607">
        <f t="shared" ca="1" si="51"/>
        <v>136</v>
      </c>
      <c r="N1607" t="str">
        <f ca="1">IF((H1607+I1607)&gt;SIMULATION!$F$16,"Over","Under")</f>
        <v>Under</v>
      </c>
    </row>
    <row r="1608" spans="8:14" x14ac:dyDescent="0.25">
      <c r="H1608">
        <f ca="1">ROUND(NORMINV(RAND(),SIMULATION!$G$16,SIMULATION!$C$16),0)</f>
        <v>54</v>
      </c>
      <c r="I1608">
        <f ca="1">ROUND(NORMINV(RAND(),SIMULATION!$G$20,SIMULATION!$C$20),0)</f>
        <v>80</v>
      </c>
      <c r="J1608" t="str">
        <f t="shared" ca="1" si="50"/>
        <v>Home</v>
      </c>
      <c r="K1608" t="str">
        <f ca="1">IF(H1608+SIMULATION!$E$16&gt;NEUTRAL!I1608,"W","L")</f>
        <v>L</v>
      </c>
      <c r="L1608" t="str">
        <f ca="1">IF(I1608+SIMULATION!$E$20&gt;NEUTRAL!H1608,"W","L")</f>
        <v>W</v>
      </c>
      <c r="M1608">
        <f t="shared" ca="1" si="51"/>
        <v>134</v>
      </c>
      <c r="N1608" t="str">
        <f ca="1">IF((H1608+I1608)&gt;SIMULATION!$F$16,"Over","Under")</f>
        <v>Under</v>
      </c>
    </row>
    <row r="1609" spans="8:14" x14ac:dyDescent="0.25">
      <c r="H1609">
        <f ca="1">ROUND(NORMINV(RAND(),SIMULATION!$G$16,SIMULATION!$C$16),0)</f>
        <v>80</v>
      </c>
      <c r="I1609">
        <f ca="1">ROUND(NORMINV(RAND(),SIMULATION!$G$20,SIMULATION!$C$20),0)</f>
        <v>83</v>
      </c>
      <c r="J1609" t="str">
        <f t="shared" ca="1" si="50"/>
        <v>Home</v>
      </c>
      <c r="K1609" t="str">
        <f ca="1">IF(H1609+SIMULATION!$E$16&gt;NEUTRAL!I1609,"W","L")</f>
        <v>W</v>
      </c>
      <c r="L1609" t="str">
        <f ca="1">IF(I1609+SIMULATION!$E$20&gt;NEUTRAL!H1609,"W","L")</f>
        <v>L</v>
      </c>
      <c r="M1609">
        <f t="shared" ca="1" si="51"/>
        <v>163</v>
      </c>
      <c r="N1609" t="str">
        <f ca="1">IF((H1609+I1609)&gt;SIMULATION!$F$16,"Over","Under")</f>
        <v>Over</v>
      </c>
    </row>
    <row r="1610" spans="8:14" x14ac:dyDescent="0.25">
      <c r="H1610">
        <f ca="1">ROUND(NORMINV(RAND(),SIMULATION!$G$16,SIMULATION!$C$16),0)</f>
        <v>74</v>
      </c>
      <c r="I1610">
        <f ca="1">ROUND(NORMINV(RAND(),SIMULATION!$G$20,SIMULATION!$C$20),0)</f>
        <v>86</v>
      </c>
      <c r="J1610" t="str">
        <f t="shared" ca="1" si="50"/>
        <v>Home</v>
      </c>
      <c r="K1610" t="str">
        <f ca="1">IF(H1610+SIMULATION!$E$16&gt;NEUTRAL!I1610,"W","L")</f>
        <v>L</v>
      </c>
      <c r="L1610" t="str">
        <f ca="1">IF(I1610+SIMULATION!$E$20&gt;NEUTRAL!H1610,"W","L")</f>
        <v>W</v>
      </c>
      <c r="M1610">
        <f t="shared" ca="1" si="51"/>
        <v>160</v>
      </c>
      <c r="N1610" t="str">
        <f ca="1">IF((H1610+I1610)&gt;SIMULATION!$F$16,"Over","Under")</f>
        <v>Over</v>
      </c>
    </row>
    <row r="1611" spans="8:14" x14ac:dyDescent="0.25">
      <c r="H1611">
        <f ca="1">ROUND(NORMINV(RAND(),SIMULATION!$G$16,SIMULATION!$C$16),0)</f>
        <v>76</v>
      </c>
      <c r="I1611">
        <f ca="1">ROUND(NORMINV(RAND(),SIMULATION!$G$20,SIMULATION!$C$20),0)</f>
        <v>60</v>
      </c>
      <c r="J1611" t="str">
        <f t="shared" ca="1" si="50"/>
        <v>Away</v>
      </c>
      <c r="K1611" t="str">
        <f ca="1">IF(H1611+SIMULATION!$E$16&gt;NEUTRAL!I1611,"W","L")</f>
        <v>W</v>
      </c>
      <c r="L1611" t="str">
        <f ca="1">IF(I1611+SIMULATION!$E$20&gt;NEUTRAL!H1611,"W","L")</f>
        <v>L</v>
      </c>
      <c r="M1611">
        <f t="shared" ca="1" si="51"/>
        <v>136</v>
      </c>
      <c r="N1611" t="str">
        <f ca="1">IF((H1611+I1611)&gt;SIMULATION!$F$16,"Over","Under")</f>
        <v>Under</v>
      </c>
    </row>
    <row r="1612" spans="8:14" x14ac:dyDescent="0.25">
      <c r="H1612">
        <f ca="1">ROUND(NORMINV(RAND(),SIMULATION!$G$16,SIMULATION!$C$16),0)</f>
        <v>56</v>
      </c>
      <c r="I1612">
        <f ca="1">ROUND(NORMINV(RAND(),SIMULATION!$G$20,SIMULATION!$C$20),0)</f>
        <v>82</v>
      </c>
      <c r="J1612" t="str">
        <f t="shared" ca="1" si="50"/>
        <v>Home</v>
      </c>
      <c r="K1612" t="str">
        <f ca="1">IF(H1612+SIMULATION!$E$16&gt;NEUTRAL!I1612,"W","L")</f>
        <v>L</v>
      </c>
      <c r="L1612" t="str">
        <f ca="1">IF(I1612+SIMULATION!$E$20&gt;NEUTRAL!H1612,"W","L")</f>
        <v>W</v>
      </c>
      <c r="M1612">
        <f t="shared" ca="1" si="51"/>
        <v>138</v>
      </c>
      <c r="N1612" t="str">
        <f ca="1">IF((H1612+I1612)&gt;SIMULATION!$F$16,"Over","Under")</f>
        <v>Under</v>
      </c>
    </row>
    <row r="1613" spans="8:14" x14ac:dyDescent="0.25">
      <c r="H1613">
        <f ca="1">ROUND(NORMINV(RAND(),SIMULATION!$G$16,SIMULATION!$C$16),0)</f>
        <v>79</v>
      </c>
      <c r="I1613">
        <f ca="1">ROUND(NORMINV(RAND(),SIMULATION!$G$20,SIMULATION!$C$20),0)</f>
        <v>71</v>
      </c>
      <c r="J1613" t="str">
        <f t="shared" ca="1" si="50"/>
        <v>Away</v>
      </c>
      <c r="K1613" t="str">
        <f ca="1">IF(H1613+SIMULATION!$E$16&gt;NEUTRAL!I1613,"W","L")</f>
        <v>W</v>
      </c>
      <c r="L1613" t="str">
        <f ca="1">IF(I1613+SIMULATION!$E$20&gt;NEUTRAL!H1613,"W","L")</f>
        <v>L</v>
      </c>
      <c r="M1613">
        <f t="shared" ca="1" si="51"/>
        <v>150</v>
      </c>
      <c r="N1613" t="str">
        <f ca="1">IF((H1613+I1613)&gt;SIMULATION!$F$16,"Over","Under")</f>
        <v>Under</v>
      </c>
    </row>
    <row r="1614" spans="8:14" x14ac:dyDescent="0.25">
      <c r="H1614">
        <f ca="1">ROUND(NORMINV(RAND(),SIMULATION!$G$16,SIMULATION!$C$16),0)</f>
        <v>59</v>
      </c>
      <c r="I1614">
        <f ca="1">ROUND(NORMINV(RAND(),SIMULATION!$G$20,SIMULATION!$C$20),0)</f>
        <v>73</v>
      </c>
      <c r="J1614" t="str">
        <f t="shared" ca="1" si="50"/>
        <v>Home</v>
      </c>
      <c r="K1614" t="str">
        <f ca="1">IF(H1614+SIMULATION!$E$16&gt;NEUTRAL!I1614,"W","L")</f>
        <v>L</v>
      </c>
      <c r="L1614" t="str">
        <f ca="1">IF(I1614+SIMULATION!$E$20&gt;NEUTRAL!H1614,"W","L")</f>
        <v>W</v>
      </c>
      <c r="M1614">
        <f t="shared" ca="1" si="51"/>
        <v>132</v>
      </c>
      <c r="N1614" t="str">
        <f ca="1">IF((H1614+I1614)&gt;SIMULATION!$F$16,"Over","Under")</f>
        <v>Under</v>
      </c>
    </row>
    <row r="1615" spans="8:14" x14ac:dyDescent="0.25">
      <c r="H1615">
        <f ca="1">ROUND(NORMINV(RAND(),SIMULATION!$G$16,SIMULATION!$C$16),0)</f>
        <v>64</v>
      </c>
      <c r="I1615">
        <f ca="1">ROUND(NORMINV(RAND(),SIMULATION!$G$20,SIMULATION!$C$20),0)</f>
        <v>68</v>
      </c>
      <c r="J1615" t="str">
        <f t="shared" ca="1" si="50"/>
        <v>Home</v>
      </c>
      <c r="K1615" t="str">
        <f ca="1">IF(H1615+SIMULATION!$E$16&gt;NEUTRAL!I1615,"W","L")</f>
        <v>W</v>
      </c>
      <c r="L1615" t="str">
        <f ca="1">IF(I1615+SIMULATION!$E$20&gt;NEUTRAL!H1615,"W","L")</f>
        <v>L</v>
      </c>
      <c r="M1615">
        <f t="shared" ca="1" si="51"/>
        <v>132</v>
      </c>
      <c r="N1615" t="str">
        <f ca="1">IF((H1615+I1615)&gt;SIMULATION!$F$16,"Over","Under")</f>
        <v>Under</v>
      </c>
    </row>
    <row r="1616" spans="8:14" x14ac:dyDescent="0.25">
      <c r="H1616">
        <f ca="1">ROUND(NORMINV(RAND(),SIMULATION!$G$16,SIMULATION!$C$16),0)</f>
        <v>55</v>
      </c>
      <c r="I1616">
        <f ca="1">ROUND(NORMINV(RAND(),SIMULATION!$G$20,SIMULATION!$C$20),0)</f>
        <v>76</v>
      </c>
      <c r="J1616" t="str">
        <f t="shared" ca="1" si="50"/>
        <v>Home</v>
      </c>
      <c r="K1616" t="str">
        <f ca="1">IF(H1616+SIMULATION!$E$16&gt;NEUTRAL!I1616,"W","L")</f>
        <v>L</v>
      </c>
      <c r="L1616" t="str">
        <f ca="1">IF(I1616+SIMULATION!$E$20&gt;NEUTRAL!H1616,"W","L")</f>
        <v>W</v>
      </c>
      <c r="M1616">
        <f t="shared" ca="1" si="51"/>
        <v>131</v>
      </c>
      <c r="N1616" t="str">
        <f ca="1">IF((H1616+I1616)&gt;SIMULATION!$F$16,"Over","Under")</f>
        <v>Under</v>
      </c>
    </row>
    <row r="1617" spans="8:14" x14ac:dyDescent="0.25">
      <c r="H1617">
        <f ca="1">ROUND(NORMINV(RAND(),SIMULATION!$G$16,SIMULATION!$C$16),0)</f>
        <v>71</v>
      </c>
      <c r="I1617">
        <f ca="1">ROUND(NORMINV(RAND(),SIMULATION!$G$20,SIMULATION!$C$20),0)</f>
        <v>87</v>
      </c>
      <c r="J1617" t="str">
        <f t="shared" ca="1" si="50"/>
        <v>Home</v>
      </c>
      <c r="K1617" t="str">
        <f ca="1">IF(H1617+SIMULATION!$E$16&gt;NEUTRAL!I1617,"W","L")</f>
        <v>L</v>
      </c>
      <c r="L1617" t="str">
        <f ca="1">IF(I1617+SIMULATION!$E$20&gt;NEUTRAL!H1617,"W","L")</f>
        <v>W</v>
      </c>
      <c r="M1617">
        <f t="shared" ca="1" si="51"/>
        <v>158</v>
      </c>
      <c r="N1617" t="str">
        <f ca="1">IF((H1617+I1617)&gt;SIMULATION!$F$16,"Over","Under")</f>
        <v>Over</v>
      </c>
    </row>
    <row r="1618" spans="8:14" x14ac:dyDescent="0.25">
      <c r="H1618">
        <f ca="1">ROUND(NORMINV(RAND(),SIMULATION!$G$16,SIMULATION!$C$16),0)</f>
        <v>61</v>
      </c>
      <c r="I1618">
        <f ca="1">ROUND(NORMINV(RAND(),SIMULATION!$G$20,SIMULATION!$C$20),0)</f>
        <v>77</v>
      </c>
      <c r="J1618" t="str">
        <f t="shared" ca="1" si="50"/>
        <v>Home</v>
      </c>
      <c r="K1618" t="str">
        <f ca="1">IF(H1618+SIMULATION!$E$16&gt;NEUTRAL!I1618,"W","L")</f>
        <v>L</v>
      </c>
      <c r="L1618" t="str">
        <f ca="1">IF(I1618+SIMULATION!$E$20&gt;NEUTRAL!H1618,"W","L")</f>
        <v>W</v>
      </c>
      <c r="M1618">
        <f t="shared" ca="1" si="51"/>
        <v>138</v>
      </c>
      <c r="N1618" t="str">
        <f ca="1">IF((H1618+I1618)&gt;SIMULATION!$F$16,"Over","Under")</f>
        <v>Under</v>
      </c>
    </row>
    <row r="1619" spans="8:14" x14ac:dyDescent="0.25">
      <c r="H1619">
        <f ca="1">ROUND(NORMINV(RAND(),SIMULATION!$G$16,SIMULATION!$C$16),0)</f>
        <v>49</v>
      </c>
      <c r="I1619">
        <f ca="1">ROUND(NORMINV(RAND(),SIMULATION!$G$20,SIMULATION!$C$20),0)</f>
        <v>77</v>
      </c>
      <c r="J1619" t="str">
        <f t="shared" ca="1" si="50"/>
        <v>Home</v>
      </c>
      <c r="K1619" t="str">
        <f ca="1">IF(H1619+SIMULATION!$E$16&gt;NEUTRAL!I1619,"W","L")</f>
        <v>L</v>
      </c>
      <c r="L1619" t="str">
        <f ca="1">IF(I1619+SIMULATION!$E$20&gt;NEUTRAL!H1619,"W","L")</f>
        <v>W</v>
      </c>
      <c r="M1619">
        <f t="shared" ca="1" si="51"/>
        <v>126</v>
      </c>
      <c r="N1619" t="str">
        <f ca="1">IF((H1619+I1619)&gt;SIMULATION!$F$16,"Over","Under")</f>
        <v>Under</v>
      </c>
    </row>
    <row r="1620" spans="8:14" x14ac:dyDescent="0.25">
      <c r="H1620">
        <f ca="1">ROUND(NORMINV(RAND(),SIMULATION!$G$16,SIMULATION!$C$16),0)</f>
        <v>77</v>
      </c>
      <c r="I1620">
        <f ca="1">ROUND(NORMINV(RAND(),SIMULATION!$G$20,SIMULATION!$C$20),0)</f>
        <v>76</v>
      </c>
      <c r="J1620" t="str">
        <f t="shared" ca="1" si="50"/>
        <v>Away</v>
      </c>
      <c r="K1620" t="str">
        <f ca="1">IF(H1620+SIMULATION!$E$16&gt;NEUTRAL!I1620,"W","L")</f>
        <v>W</v>
      </c>
      <c r="L1620" t="str">
        <f ca="1">IF(I1620+SIMULATION!$E$20&gt;NEUTRAL!H1620,"W","L")</f>
        <v>L</v>
      </c>
      <c r="M1620">
        <f t="shared" ca="1" si="51"/>
        <v>153</v>
      </c>
      <c r="N1620" t="str">
        <f ca="1">IF((H1620+I1620)&gt;SIMULATION!$F$16,"Over","Under")</f>
        <v>Over</v>
      </c>
    </row>
    <row r="1621" spans="8:14" x14ac:dyDescent="0.25">
      <c r="H1621">
        <f ca="1">ROUND(NORMINV(RAND(),SIMULATION!$G$16,SIMULATION!$C$16),0)</f>
        <v>67</v>
      </c>
      <c r="I1621">
        <f ca="1">ROUND(NORMINV(RAND(),SIMULATION!$G$20,SIMULATION!$C$20),0)</f>
        <v>91</v>
      </c>
      <c r="J1621" t="str">
        <f t="shared" ca="1" si="50"/>
        <v>Home</v>
      </c>
      <c r="K1621" t="str">
        <f ca="1">IF(H1621+SIMULATION!$E$16&gt;NEUTRAL!I1621,"W","L")</f>
        <v>L</v>
      </c>
      <c r="L1621" t="str">
        <f ca="1">IF(I1621+SIMULATION!$E$20&gt;NEUTRAL!H1621,"W","L")</f>
        <v>W</v>
      </c>
      <c r="M1621">
        <f t="shared" ca="1" si="51"/>
        <v>158</v>
      </c>
      <c r="N1621" t="str">
        <f ca="1">IF((H1621+I1621)&gt;SIMULATION!$F$16,"Over","Under")</f>
        <v>Over</v>
      </c>
    </row>
    <row r="1622" spans="8:14" x14ac:dyDescent="0.25">
      <c r="H1622">
        <f ca="1">ROUND(NORMINV(RAND(),SIMULATION!$G$16,SIMULATION!$C$16),0)</f>
        <v>86</v>
      </c>
      <c r="I1622">
        <f ca="1">ROUND(NORMINV(RAND(),SIMULATION!$G$20,SIMULATION!$C$20),0)</f>
        <v>79</v>
      </c>
      <c r="J1622" t="str">
        <f t="shared" ca="1" si="50"/>
        <v>Away</v>
      </c>
      <c r="K1622" t="str">
        <f ca="1">IF(H1622+SIMULATION!$E$16&gt;NEUTRAL!I1622,"W","L")</f>
        <v>W</v>
      </c>
      <c r="L1622" t="str">
        <f ca="1">IF(I1622+SIMULATION!$E$20&gt;NEUTRAL!H1622,"W","L")</f>
        <v>L</v>
      </c>
      <c r="M1622">
        <f t="shared" ca="1" si="51"/>
        <v>165</v>
      </c>
      <c r="N1622" t="str">
        <f ca="1">IF((H1622+I1622)&gt;SIMULATION!$F$16,"Over","Under")</f>
        <v>Over</v>
      </c>
    </row>
    <row r="1623" spans="8:14" x14ac:dyDescent="0.25">
      <c r="H1623">
        <f ca="1">ROUND(NORMINV(RAND(),SIMULATION!$G$16,SIMULATION!$C$16),0)</f>
        <v>75</v>
      </c>
      <c r="I1623">
        <f ca="1">ROUND(NORMINV(RAND(),SIMULATION!$G$20,SIMULATION!$C$20),0)</f>
        <v>79</v>
      </c>
      <c r="J1623" t="str">
        <f t="shared" ca="1" si="50"/>
        <v>Home</v>
      </c>
      <c r="K1623" t="str">
        <f ca="1">IF(H1623+SIMULATION!$E$16&gt;NEUTRAL!I1623,"W","L")</f>
        <v>W</v>
      </c>
      <c r="L1623" t="str">
        <f ca="1">IF(I1623+SIMULATION!$E$20&gt;NEUTRAL!H1623,"W","L")</f>
        <v>L</v>
      </c>
      <c r="M1623">
        <f t="shared" ca="1" si="51"/>
        <v>154</v>
      </c>
      <c r="N1623" t="str">
        <f ca="1">IF((H1623+I1623)&gt;SIMULATION!$F$16,"Over","Under")</f>
        <v>Over</v>
      </c>
    </row>
    <row r="1624" spans="8:14" x14ac:dyDescent="0.25">
      <c r="H1624">
        <f ca="1">ROUND(NORMINV(RAND(),SIMULATION!$G$16,SIMULATION!$C$16),0)</f>
        <v>82</v>
      </c>
      <c r="I1624">
        <f ca="1">ROUND(NORMINV(RAND(),SIMULATION!$G$20,SIMULATION!$C$20),0)</f>
        <v>79</v>
      </c>
      <c r="J1624" t="str">
        <f t="shared" ca="1" si="50"/>
        <v>Away</v>
      </c>
      <c r="K1624" t="str">
        <f ca="1">IF(H1624+SIMULATION!$E$16&gt;NEUTRAL!I1624,"W","L")</f>
        <v>W</v>
      </c>
      <c r="L1624" t="str">
        <f ca="1">IF(I1624+SIMULATION!$E$20&gt;NEUTRAL!H1624,"W","L")</f>
        <v>L</v>
      </c>
      <c r="M1624">
        <f t="shared" ca="1" si="51"/>
        <v>161</v>
      </c>
      <c r="N1624" t="str">
        <f ca="1">IF((H1624+I1624)&gt;SIMULATION!$F$16,"Over","Under")</f>
        <v>Over</v>
      </c>
    </row>
    <row r="1625" spans="8:14" x14ac:dyDescent="0.25">
      <c r="H1625">
        <f ca="1">ROUND(NORMINV(RAND(),SIMULATION!$G$16,SIMULATION!$C$16),0)</f>
        <v>63</v>
      </c>
      <c r="I1625">
        <f ca="1">ROUND(NORMINV(RAND(),SIMULATION!$G$20,SIMULATION!$C$20),0)</f>
        <v>78</v>
      </c>
      <c r="J1625" t="str">
        <f t="shared" ca="1" si="50"/>
        <v>Home</v>
      </c>
      <c r="K1625" t="str">
        <f ca="1">IF(H1625+SIMULATION!$E$16&gt;NEUTRAL!I1625,"W","L")</f>
        <v>L</v>
      </c>
      <c r="L1625" t="str">
        <f ca="1">IF(I1625+SIMULATION!$E$20&gt;NEUTRAL!H1625,"W","L")</f>
        <v>W</v>
      </c>
      <c r="M1625">
        <f t="shared" ca="1" si="51"/>
        <v>141</v>
      </c>
      <c r="N1625" t="str">
        <f ca="1">IF((H1625+I1625)&gt;SIMULATION!$F$16,"Over","Under")</f>
        <v>Under</v>
      </c>
    </row>
    <row r="1626" spans="8:14" x14ac:dyDescent="0.25">
      <c r="H1626">
        <f ca="1">ROUND(NORMINV(RAND(),SIMULATION!$G$16,SIMULATION!$C$16),0)</f>
        <v>81</v>
      </c>
      <c r="I1626">
        <f ca="1">ROUND(NORMINV(RAND(),SIMULATION!$G$20,SIMULATION!$C$20),0)</f>
        <v>79</v>
      </c>
      <c r="J1626" t="str">
        <f t="shared" ca="1" si="50"/>
        <v>Away</v>
      </c>
      <c r="K1626" t="str">
        <f ca="1">IF(H1626+SIMULATION!$E$16&gt;NEUTRAL!I1626,"W","L")</f>
        <v>W</v>
      </c>
      <c r="L1626" t="str">
        <f ca="1">IF(I1626+SIMULATION!$E$20&gt;NEUTRAL!H1626,"W","L")</f>
        <v>L</v>
      </c>
      <c r="M1626">
        <f t="shared" ca="1" si="51"/>
        <v>160</v>
      </c>
      <c r="N1626" t="str">
        <f ca="1">IF((H1626+I1626)&gt;SIMULATION!$F$16,"Over","Under")</f>
        <v>Over</v>
      </c>
    </row>
    <row r="1627" spans="8:14" x14ac:dyDescent="0.25">
      <c r="H1627">
        <f ca="1">ROUND(NORMINV(RAND(),SIMULATION!$G$16,SIMULATION!$C$16),0)</f>
        <v>64</v>
      </c>
      <c r="I1627">
        <f ca="1">ROUND(NORMINV(RAND(),SIMULATION!$G$20,SIMULATION!$C$20),0)</f>
        <v>89</v>
      </c>
      <c r="J1627" t="str">
        <f t="shared" ref="J1627:J1690" ca="1" si="52">IF(H1627=I1627,"OT",IF(H1627&gt;I1627,"Away","Home"))</f>
        <v>Home</v>
      </c>
      <c r="K1627" t="str">
        <f ca="1">IF(H1627+SIMULATION!$E$16&gt;NEUTRAL!I1627,"W","L")</f>
        <v>L</v>
      </c>
      <c r="L1627" t="str">
        <f ca="1">IF(I1627+SIMULATION!$E$20&gt;NEUTRAL!H1627,"W","L")</f>
        <v>W</v>
      </c>
      <c r="M1627">
        <f t="shared" ref="M1627:M1690" ca="1" si="53">H1627+I1627</f>
        <v>153</v>
      </c>
      <c r="N1627" t="str">
        <f ca="1">IF((H1627+I1627)&gt;SIMULATION!$F$16,"Over","Under")</f>
        <v>Over</v>
      </c>
    </row>
    <row r="1628" spans="8:14" x14ac:dyDescent="0.25">
      <c r="H1628">
        <f ca="1">ROUND(NORMINV(RAND(),SIMULATION!$G$16,SIMULATION!$C$16),0)</f>
        <v>59</v>
      </c>
      <c r="I1628">
        <f ca="1">ROUND(NORMINV(RAND(),SIMULATION!$G$20,SIMULATION!$C$20),0)</f>
        <v>50</v>
      </c>
      <c r="J1628" t="str">
        <f t="shared" ca="1" si="52"/>
        <v>Away</v>
      </c>
      <c r="K1628" t="str">
        <f ca="1">IF(H1628+SIMULATION!$E$16&gt;NEUTRAL!I1628,"W","L")</f>
        <v>W</v>
      </c>
      <c r="L1628" t="str">
        <f ca="1">IF(I1628+SIMULATION!$E$20&gt;NEUTRAL!H1628,"W","L")</f>
        <v>L</v>
      </c>
      <c r="M1628">
        <f t="shared" ca="1" si="53"/>
        <v>109</v>
      </c>
      <c r="N1628" t="str">
        <f ca="1">IF((H1628+I1628)&gt;SIMULATION!$F$16,"Over","Under")</f>
        <v>Under</v>
      </c>
    </row>
    <row r="1629" spans="8:14" x14ac:dyDescent="0.25">
      <c r="H1629">
        <f ca="1">ROUND(NORMINV(RAND(),SIMULATION!$G$16,SIMULATION!$C$16),0)</f>
        <v>70</v>
      </c>
      <c r="I1629">
        <f ca="1">ROUND(NORMINV(RAND(),SIMULATION!$G$20,SIMULATION!$C$20),0)</f>
        <v>76</v>
      </c>
      <c r="J1629" t="str">
        <f t="shared" ca="1" si="52"/>
        <v>Home</v>
      </c>
      <c r="K1629" t="str">
        <f ca="1">IF(H1629+SIMULATION!$E$16&gt;NEUTRAL!I1629,"W","L")</f>
        <v>L</v>
      </c>
      <c r="L1629" t="str">
        <f ca="1">IF(I1629+SIMULATION!$E$20&gt;NEUTRAL!H1629,"W","L")</f>
        <v>W</v>
      </c>
      <c r="M1629">
        <f t="shared" ca="1" si="53"/>
        <v>146</v>
      </c>
      <c r="N1629" t="str">
        <f ca="1">IF((H1629+I1629)&gt;SIMULATION!$F$16,"Over","Under")</f>
        <v>Under</v>
      </c>
    </row>
    <row r="1630" spans="8:14" x14ac:dyDescent="0.25">
      <c r="H1630">
        <f ca="1">ROUND(NORMINV(RAND(),SIMULATION!$G$16,SIMULATION!$C$16),0)</f>
        <v>77</v>
      </c>
      <c r="I1630">
        <f ca="1">ROUND(NORMINV(RAND(),SIMULATION!$G$20,SIMULATION!$C$20),0)</f>
        <v>72</v>
      </c>
      <c r="J1630" t="str">
        <f t="shared" ca="1" si="52"/>
        <v>Away</v>
      </c>
      <c r="K1630" t="str">
        <f ca="1">IF(H1630+SIMULATION!$E$16&gt;NEUTRAL!I1630,"W","L")</f>
        <v>W</v>
      </c>
      <c r="L1630" t="str">
        <f ca="1">IF(I1630+SIMULATION!$E$20&gt;NEUTRAL!H1630,"W","L")</f>
        <v>L</v>
      </c>
      <c r="M1630">
        <f t="shared" ca="1" si="53"/>
        <v>149</v>
      </c>
      <c r="N1630" t="str">
        <f ca="1">IF((H1630+I1630)&gt;SIMULATION!$F$16,"Over","Under")</f>
        <v>Under</v>
      </c>
    </row>
    <row r="1631" spans="8:14" x14ac:dyDescent="0.25">
      <c r="H1631">
        <f ca="1">ROUND(NORMINV(RAND(),SIMULATION!$G$16,SIMULATION!$C$16),0)</f>
        <v>84</v>
      </c>
      <c r="I1631">
        <f ca="1">ROUND(NORMINV(RAND(),SIMULATION!$G$20,SIMULATION!$C$20),0)</f>
        <v>57</v>
      </c>
      <c r="J1631" t="str">
        <f t="shared" ca="1" si="52"/>
        <v>Away</v>
      </c>
      <c r="K1631" t="str">
        <f ca="1">IF(H1631+SIMULATION!$E$16&gt;NEUTRAL!I1631,"W","L")</f>
        <v>W</v>
      </c>
      <c r="L1631" t="str">
        <f ca="1">IF(I1631+SIMULATION!$E$20&gt;NEUTRAL!H1631,"W","L")</f>
        <v>L</v>
      </c>
      <c r="M1631">
        <f t="shared" ca="1" si="53"/>
        <v>141</v>
      </c>
      <c r="N1631" t="str">
        <f ca="1">IF((H1631+I1631)&gt;SIMULATION!$F$16,"Over","Under")</f>
        <v>Under</v>
      </c>
    </row>
    <row r="1632" spans="8:14" x14ac:dyDescent="0.25">
      <c r="H1632">
        <f ca="1">ROUND(NORMINV(RAND(),SIMULATION!$G$16,SIMULATION!$C$16),0)</f>
        <v>62</v>
      </c>
      <c r="I1632">
        <f ca="1">ROUND(NORMINV(RAND(),SIMULATION!$G$20,SIMULATION!$C$20),0)</f>
        <v>82</v>
      </c>
      <c r="J1632" t="str">
        <f t="shared" ca="1" si="52"/>
        <v>Home</v>
      </c>
      <c r="K1632" t="str">
        <f ca="1">IF(H1632+SIMULATION!$E$16&gt;NEUTRAL!I1632,"W","L")</f>
        <v>L</v>
      </c>
      <c r="L1632" t="str">
        <f ca="1">IF(I1632+SIMULATION!$E$20&gt;NEUTRAL!H1632,"W","L")</f>
        <v>W</v>
      </c>
      <c r="M1632">
        <f t="shared" ca="1" si="53"/>
        <v>144</v>
      </c>
      <c r="N1632" t="str">
        <f ca="1">IF((H1632+I1632)&gt;SIMULATION!$F$16,"Over","Under")</f>
        <v>Under</v>
      </c>
    </row>
    <row r="1633" spans="8:14" x14ac:dyDescent="0.25">
      <c r="H1633">
        <f ca="1">ROUND(NORMINV(RAND(),SIMULATION!$G$16,SIMULATION!$C$16),0)</f>
        <v>67</v>
      </c>
      <c r="I1633">
        <f ca="1">ROUND(NORMINV(RAND(),SIMULATION!$G$20,SIMULATION!$C$20),0)</f>
        <v>68</v>
      </c>
      <c r="J1633" t="str">
        <f t="shared" ca="1" si="52"/>
        <v>Home</v>
      </c>
      <c r="K1633" t="str">
        <f ca="1">IF(H1633+SIMULATION!$E$16&gt;NEUTRAL!I1633,"W","L")</f>
        <v>W</v>
      </c>
      <c r="L1633" t="str">
        <f ca="1">IF(I1633+SIMULATION!$E$20&gt;NEUTRAL!H1633,"W","L")</f>
        <v>L</v>
      </c>
      <c r="M1633">
        <f t="shared" ca="1" si="53"/>
        <v>135</v>
      </c>
      <c r="N1633" t="str">
        <f ca="1">IF((H1633+I1633)&gt;SIMULATION!$F$16,"Over","Under")</f>
        <v>Under</v>
      </c>
    </row>
    <row r="1634" spans="8:14" x14ac:dyDescent="0.25">
      <c r="H1634">
        <f ca="1">ROUND(NORMINV(RAND(),SIMULATION!$G$16,SIMULATION!$C$16),0)</f>
        <v>70</v>
      </c>
      <c r="I1634">
        <f ca="1">ROUND(NORMINV(RAND(),SIMULATION!$G$20,SIMULATION!$C$20),0)</f>
        <v>60</v>
      </c>
      <c r="J1634" t="str">
        <f t="shared" ca="1" si="52"/>
        <v>Away</v>
      </c>
      <c r="K1634" t="str">
        <f ca="1">IF(H1634+SIMULATION!$E$16&gt;NEUTRAL!I1634,"W","L")</f>
        <v>W</v>
      </c>
      <c r="L1634" t="str">
        <f ca="1">IF(I1634+SIMULATION!$E$20&gt;NEUTRAL!H1634,"W","L")</f>
        <v>L</v>
      </c>
      <c r="M1634">
        <f t="shared" ca="1" si="53"/>
        <v>130</v>
      </c>
      <c r="N1634" t="str">
        <f ca="1">IF((H1634+I1634)&gt;SIMULATION!$F$16,"Over","Under")</f>
        <v>Under</v>
      </c>
    </row>
    <row r="1635" spans="8:14" x14ac:dyDescent="0.25">
      <c r="H1635">
        <f ca="1">ROUND(NORMINV(RAND(),SIMULATION!$G$16,SIMULATION!$C$16),0)</f>
        <v>83</v>
      </c>
      <c r="I1635">
        <f ca="1">ROUND(NORMINV(RAND(),SIMULATION!$G$20,SIMULATION!$C$20),0)</f>
        <v>76</v>
      </c>
      <c r="J1635" t="str">
        <f t="shared" ca="1" si="52"/>
        <v>Away</v>
      </c>
      <c r="K1635" t="str">
        <f ca="1">IF(H1635+SIMULATION!$E$16&gt;NEUTRAL!I1635,"W","L")</f>
        <v>W</v>
      </c>
      <c r="L1635" t="str">
        <f ca="1">IF(I1635+SIMULATION!$E$20&gt;NEUTRAL!H1635,"W","L")</f>
        <v>L</v>
      </c>
      <c r="M1635">
        <f t="shared" ca="1" si="53"/>
        <v>159</v>
      </c>
      <c r="N1635" t="str">
        <f ca="1">IF((H1635+I1635)&gt;SIMULATION!$F$16,"Over","Under")</f>
        <v>Over</v>
      </c>
    </row>
    <row r="1636" spans="8:14" x14ac:dyDescent="0.25">
      <c r="H1636">
        <f ca="1">ROUND(NORMINV(RAND(),SIMULATION!$G$16,SIMULATION!$C$16),0)</f>
        <v>57</v>
      </c>
      <c r="I1636">
        <f ca="1">ROUND(NORMINV(RAND(),SIMULATION!$G$20,SIMULATION!$C$20),0)</f>
        <v>58</v>
      </c>
      <c r="J1636" t="str">
        <f t="shared" ca="1" si="52"/>
        <v>Home</v>
      </c>
      <c r="K1636" t="str">
        <f ca="1">IF(H1636+SIMULATION!$E$16&gt;NEUTRAL!I1636,"W","L")</f>
        <v>W</v>
      </c>
      <c r="L1636" t="str">
        <f ca="1">IF(I1636+SIMULATION!$E$20&gt;NEUTRAL!H1636,"W","L")</f>
        <v>L</v>
      </c>
      <c r="M1636">
        <f t="shared" ca="1" si="53"/>
        <v>115</v>
      </c>
      <c r="N1636" t="str">
        <f ca="1">IF((H1636+I1636)&gt;SIMULATION!$F$16,"Over","Under")</f>
        <v>Under</v>
      </c>
    </row>
    <row r="1637" spans="8:14" x14ac:dyDescent="0.25">
      <c r="H1637">
        <f ca="1">ROUND(NORMINV(RAND(),SIMULATION!$G$16,SIMULATION!$C$16),0)</f>
        <v>72</v>
      </c>
      <c r="I1637">
        <f ca="1">ROUND(NORMINV(RAND(),SIMULATION!$G$20,SIMULATION!$C$20),0)</f>
        <v>80</v>
      </c>
      <c r="J1637" t="str">
        <f t="shared" ca="1" si="52"/>
        <v>Home</v>
      </c>
      <c r="K1637" t="str">
        <f ca="1">IF(H1637+SIMULATION!$E$16&gt;NEUTRAL!I1637,"W","L")</f>
        <v>L</v>
      </c>
      <c r="L1637" t="str">
        <f ca="1">IF(I1637+SIMULATION!$E$20&gt;NEUTRAL!H1637,"W","L")</f>
        <v>W</v>
      </c>
      <c r="M1637">
        <f t="shared" ca="1" si="53"/>
        <v>152</v>
      </c>
      <c r="N1637" t="str">
        <f ca="1">IF((H1637+I1637)&gt;SIMULATION!$F$16,"Over","Under")</f>
        <v>Over</v>
      </c>
    </row>
    <row r="1638" spans="8:14" x14ac:dyDescent="0.25">
      <c r="H1638">
        <f ca="1">ROUND(NORMINV(RAND(),SIMULATION!$G$16,SIMULATION!$C$16),0)</f>
        <v>64</v>
      </c>
      <c r="I1638">
        <f ca="1">ROUND(NORMINV(RAND(),SIMULATION!$G$20,SIMULATION!$C$20),0)</f>
        <v>63</v>
      </c>
      <c r="J1638" t="str">
        <f t="shared" ca="1" si="52"/>
        <v>Away</v>
      </c>
      <c r="K1638" t="str">
        <f ca="1">IF(H1638+SIMULATION!$E$16&gt;NEUTRAL!I1638,"W","L")</f>
        <v>W</v>
      </c>
      <c r="L1638" t="str">
        <f ca="1">IF(I1638+SIMULATION!$E$20&gt;NEUTRAL!H1638,"W","L")</f>
        <v>L</v>
      </c>
      <c r="M1638">
        <f t="shared" ca="1" si="53"/>
        <v>127</v>
      </c>
      <c r="N1638" t="str">
        <f ca="1">IF((H1638+I1638)&gt;SIMULATION!$F$16,"Over","Under")</f>
        <v>Under</v>
      </c>
    </row>
    <row r="1639" spans="8:14" x14ac:dyDescent="0.25">
      <c r="H1639">
        <f ca="1">ROUND(NORMINV(RAND(),SIMULATION!$G$16,SIMULATION!$C$16),0)</f>
        <v>71</v>
      </c>
      <c r="I1639">
        <f ca="1">ROUND(NORMINV(RAND(),SIMULATION!$G$20,SIMULATION!$C$20),0)</f>
        <v>82</v>
      </c>
      <c r="J1639" t="str">
        <f t="shared" ca="1" si="52"/>
        <v>Home</v>
      </c>
      <c r="K1639" t="str">
        <f ca="1">IF(H1639+SIMULATION!$E$16&gt;NEUTRAL!I1639,"W","L")</f>
        <v>L</v>
      </c>
      <c r="L1639" t="str">
        <f ca="1">IF(I1639+SIMULATION!$E$20&gt;NEUTRAL!H1639,"W","L")</f>
        <v>W</v>
      </c>
      <c r="M1639">
        <f t="shared" ca="1" si="53"/>
        <v>153</v>
      </c>
      <c r="N1639" t="str">
        <f ca="1">IF((H1639+I1639)&gt;SIMULATION!$F$16,"Over","Under")</f>
        <v>Over</v>
      </c>
    </row>
    <row r="1640" spans="8:14" x14ac:dyDescent="0.25">
      <c r="H1640">
        <f ca="1">ROUND(NORMINV(RAND(),SIMULATION!$G$16,SIMULATION!$C$16),0)</f>
        <v>61</v>
      </c>
      <c r="I1640">
        <f ca="1">ROUND(NORMINV(RAND(),SIMULATION!$G$20,SIMULATION!$C$20),0)</f>
        <v>75</v>
      </c>
      <c r="J1640" t="str">
        <f t="shared" ca="1" si="52"/>
        <v>Home</v>
      </c>
      <c r="K1640" t="str">
        <f ca="1">IF(H1640+SIMULATION!$E$16&gt;NEUTRAL!I1640,"W","L")</f>
        <v>L</v>
      </c>
      <c r="L1640" t="str">
        <f ca="1">IF(I1640+SIMULATION!$E$20&gt;NEUTRAL!H1640,"W","L")</f>
        <v>W</v>
      </c>
      <c r="M1640">
        <f t="shared" ca="1" si="53"/>
        <v>136</v>
      </c>
      <c r="N1640" t="str">
        <f ca="1">IF((H1640+I1640)&gt;SIMULATION!$F$16,"Over","Under")</f>
        <v>Under</v>
      </c>
    </row>
    <row r="1641" spans="8:14" x14ac:dyDescent="0.25">
      <c r="H1641">
        <f ca="1">ROUND(NORMINV(RAND(),SIMULATION!$G$16,SIMULATION!$C$16),0)</f>
        <v>73</v>
      </c>
      <c r="I1641">
        <f ca="1">ROUND(NORMINV(RAND(),SIMULATION!$G$20,SIMULATION!$C$20),0)</f>
        <v>76</v>
      </c>
      <c r="J1641" t="str">
        <f t="shared" ca="1" si="52"/>
        <v>Home</v>
      </c>
      <c r="K1641" t="str">
        <f ca="1">IF(H1641+SIMULATION!$E$16&gt;NEUTRAL!I1641,"W","L")</f>
        <v>W</v>
      </c>
      <c r="L1641" t="str">
        <f ca="1">IF(I1641+SIMULATION!$E$20&gt;NEUTRAL!H1641,"W","L")</f>
        <v>L</v>
      </c>
      <c r="M1641">
        <f t="shared" ca="1" si="53"/>
        <v>149</v>
      </c>
      <c r="N1641" t="str">
        <f ca="1">IF((H1641+I1641)&gt;SIMULATION!$F$16,"Over","Under")</f>
        <v>Under</v>
      </c>
    </row>
    <row r="1642" spans="8:14" x14ac:dyDescent="0.25">
      <c r="H1642">
        <f ca="1">ROUND(NORMINV(RAND(),SIMULATION!$G$16,SIMULATION!$C$16),0)</f>
        <v>56</v>
      </c>
      <c r="I1642">
        <f ca="1">ROUND(NORMINV(RAND(),SIMULATION!$G$20,SIMULATION!$C$20),0)</f>
        <v>77</v>
      </c>
      <c r="J1642" t="str">
        <f t="shared" ca="1" si="52"/>
        <v>Home</v>
      </c>
      <c r="K1642" t="str">
        <f ca="1">IF(H1642+SIMULATION!$E$16&gt;NEUTRAL!I1642,"W","L")</f>
        <v>L</v>
      </c>
      <c r="L1642" t="str">
        <f ca="1">IF(I1642+SIMULATION!$E$20&gt;NEUTRAL!H1642,"W","L")</f>
        <v>W</v>
      </c>
      <c r="M1642">
        <f t="shared" ca="1" si="53"/>
        <v>133</v>
      </c>
      <c r="N1642" t="str">
        <f ca="1">IF((H1642+I1642)&gt;SIMULATION!$F$16,"Over","Under")</f>
        <v>Under</v>
      </c>
    </row>
    <row r="1643" spans="8:14" x14ac:dyDescent="0.25">
      <c r="H1643">
        <f ca="1">ROUND(NORMINV(RAND(),SIMULATION!$G$16,SIMULATION!$C$16),0)</f>
        <v>84</v>
      </c>
      <c r="I1643">
        <f ca="1">ROUND(NORMINV(RAND(),SIMULATION!$G$20,SIMULATION!$C$20),0)</f>
        <v>65</v>
      </c>
      <c r="J1643" t="str">
        <f t="shared" ca="1" si="52"/>
        <v>Away</v>
      </c>
      <c r="K1643" t="str">
        <f ca="1">IF(H1643+SIMULATION!$E$16&gt;NEUTRAL!I1643,"W","L")</f>
        <v>W</v>
      </c>
      <c r="L1643" t="str">
        <f ca="1">IF(I1643+SIMULATION!$E$20&gt;NEUTRAL!H1643,"W","L")</f>
        <v>L</v>
      </c>
      <c r="M1643">
        <f t="shared" ca="1" si="53"/>
        <v>149</v>
      </c>
      <c r="N1643" t="str">
        <f ca="1">IF((H1643+I1643)&gt;SIMULATION!$F$16,"Over","Under")</f>
        <v>Under</v>
      </c>
    </row>
    <row r="1644" spans="8:14" x14ac:dyDescent="0.25">
      <c r="H1644">
        <f ca="1">ROUND(NORMINV(RAND(),SIMULATION!$G$16,SIMULATION!$C$16),0)</f>
        <v>61</v>
      </c>
      <c r="I1644">
        <f ca="1">ROUND(NORMINV(RAND(),SIMULATION!$G$20,SIMULATION!$C$20),0)</f>
        <v>77</v>
      </c>
      <c r="J1644" t="str">
        <f t="shared" ca="1" si="52"/>
        <v>Home</v>
      </c>
      <c r="K1644" t="str">
        <f ca="1">IF(H1644+SIMULATION!$E$16&gt;NEUTRAL!I1644,"W","L")</f>
        <v>L</v>
      </c>
      <c r="L1644" t="str">
        <f ca="1">IF(I1644+SIMULATION!$E$20&gt;NEUTRAL!H1644,"W","L")</f>
        <v>W</v>
      </c>
      <c r="M1644">
        <f t="shared" ca="1" si="53"/>
        <v>138</v>
      </c>
      <c r="N1644" t="str">
        <f ca="1">IF((H1644+I1644)&gt;SIMULATION!$F$16,"Over","Under")</f>
        <v>Under</v>
      </c>
    </row>
    <row r="1645" spans="8:14" x14ac:dyDescent="0.25">
      <c r="H1645">
        <f ca="1">ROUND(NORMINV(RAND(),SIMULATION!$G$16,SIMULATION!$C$16),0)</f>
        <v>55</v>
      </c>
      <c r="I1645">
        <f ca="1">ROUND(NORMINV(RAND(),SIMULATION!$G$20,SIMULATION!$C$20),0)</f>
        <v>76</v>
      </c>
      <c r="J1645" t="str">
        <f t="shared" ca="1" si="52"/>
        <v>Home</v>
      </c>
      <c r="K1645" t="str">
        <f ca="1">IF(H1645+SIMULATION!$E$16&gt;NEUTRAL!I1645,"W","L")</f>
        <v>L</v>
      </c>
      <c r="L1645" t="str">
        <f ca="1">IF(I1645+SIMULATION!$E$20&gt;NEUTRAL!H1645,"W","L")</f>
        <v>W</v>
      </c>
      <c r="M1645">
        <f t="shared" ca="1" si="53"/>
        <v>131</v>
      </c>
      <c r="N1645" t="str">
        <f ca="1">IF((H1645+I1645)&gt;SIMULATION!$F$16,"Over","Under")</f>
        <v>Under</v>
      </c>
    </row>
    <row r="1646" spans="8:14" x14ac:dyDescent="0.25">
      <c r="H1646">
        <f ca="1">ROUND(NORMINV(RAND(),SIMULATION!$G$16,SIMULATION!$C$16),0)</f>
        <v>75</v>
      </c>
      <c r="I1646">
        <f ca="1">ROUND(NORMINV(RAND(),SIMULATION!$G$20,SIMULATION!$C$20),0)</f>
        <v>98</v>
      </c>
      <c r="J1646" t="str">
        <f t="shared" ca="1" si="52"/>
        <v>Home</v>
      </c>
      <c r="K1646" t="str">
        <f ca="1">IF(H1646+SIMULATION!$E$16&gt;NEUTRAL!I1646,"W","L")</f>
        <v>L</v>
      </c>
      <c r="L1646" t="str">
        <f ca="1">IF(I1646+SIMULATION!$E$20&gt;NEUTRAL!H1646,"W","L")</f>
        <v>W</v>
      </c>
      <c r="M1646">
        <f t="shared" ca="1" si="53"/>
        <v>173</v>
      </c>
      <c r="N1646" t="str">
        <f ca="1">IF((H1646+I1646)&gt;SIMULATION!$F$16,"Over","Under")</f>
        <v>Over</v>
      </c>
    </row>
    <row r="1647" spans="8:14" x14ac:dyDescent="0.25">
      <c r="H1647">
        <f ca="1">ROUND(NORMINV(RAND(),SIMULATION!$G$16,SIMULATION!$C$16),0)</f>
        <v>76</v>
      </c>
      <c r="I1647">
        <f ca="1">ROUND(NORMINV(RAND(),SIMULATION!$G$20,SIMULATION!$C$20),0)</f>
        <v>77</v>
      </c>
      <c r="J1647" t="str">
        <f t="shared" ca="1" si="52"/>
        <v>Home</v>
      </c>
      <c r="K1647" t="str">
        <f ca="1">IF(H1647+SIMULATION!$E$16&gt;NEUTRAL!I1647,"W","L")</f>
        <v>W</v>
      </c>
      <c r="L1647" t="str">
        <f ca="1">IF(I1647+SIMULATION!$E$20&gt;NEUTRAL!H1647,"W","L")</f>
        <v>L</v>
      </c>
      <c r="M1647">
        <f t="shared" ca="1" si="53"/>
        <v>153</v>
      </c>
      <c r="N1647" t="str">
        <f ca="1">IF((H1647+I1647)&gt;SIMULATION!$F$16,"Over","Under")</f>
        <v>Over</v>
      </c>
    </row>
    <row r="1648" spans="8:14" x14ac:dyDescent="0.25">
      <c r="H1648">
        <f ca="1">ROUND(NORMINV(RAND(),SIMULATION!$G$16,SIMULATION!$C$16),0)</f>
        <v>73</v>
      </c>
      <c r="I1648">
        <f ca="1">ROUND(NORMINV(RAND(),SIMULATION!$G$20,SIMULATION!$C$20),0)</f>
        <v>79</v>
      </c>
      <c r="J1648" t="str">
        <f t="shared" ca="1" si="52"/>
        <v>Home</v>
      </c>
      <c r="K1648" t="str">
        <f ca="1">IF(H1648+SIMULATION!$E$16&gt;NEUTRAL!I1648,"W","L")</f>
        <v>L</v>
      </c>
      <c r="L1648" t="str">
        <f ca="1">IF(I1648+SIMULATION!$E$20&gt;NEUTRAL!H1648,"W","L")</f>
        <v>W</v>
      </c>
      <c r="M1648">
        <f t="shared" ca="1" si="53"/>
        <v>152</v>
      </c>
      <c r="N1648" t="str">
        <f ca="1">IF((H1648+I1648)&gt;SIMULATION!$F$16,"Over","Under")</f>
        <v>Over</v>
      </c>
    </row>
    <row r="1649" spans="8:14" x14ac:dyDescent="0.25">
      <c r="H1649">
        <f ca="1">ROUND(NORMINV(RAND(),SIMULATION!$G$16,SIMULATION!$C$16),0)</f>
        <v>100</v>
      </c>
      <c r="I1649">
        <f ca="1">ROUND(NORMINV(RAND(),SIMULATION!$G$20,SIMULATION!$C$20),0)</f>
        <v>78</v>
      </c>
      <c r="J1649" t="str">
        <f t="shared" ca="1" si="52"/>
        <v>Away</v>
      </c>
      <c r="K1649" t="str">
        <f ca="1">IF(H1649+SIMULATION!$E$16&gt;NEUTRAL!I1649,"W","L")</f>
        <v>W</v>
      </c>
      <c r="L1649" t="str">
        <f ca="1">IF(I1649+SIMULATION!$E$20&gt;NEUTRAL!H1649,"W","L")</f>
        <v>L</v>
      </c>
      <c r="M1649">
        <f t="shared" ca="1" si="53"/>
        <v>178</v>
      </c>
      <c r="N1649" t="str">
        <f ca="1">IF((H1649+I1649)&gt;SIMULATION!$F$16,"Over","Under")</f>
        <v>Over</v>
      </c>
    </row>
    <row r="1650" spans="8:14" x14ac:dyDescent="0.25">
      <c r="H1650">
        <f ca="1">ROUND(NORMINV(RAND(),SIMULATION!$G$16,SIMULATION!$C$16),0)</f>
        <v>65</v>
      </c>
      <c r="I1650">
        <f ca="1">ROUND(NORMINV(RAND(),SIMULATION!$G$20,SIMULATION!$C$20),0)</f>
        <v>72</v>
      </c>
      <c r="J1650" t="str">
        <f t="shared" ca="1" si="52"/>
        <v>Home</v>
      </c>
      <c r="K1650" t="str">
        <f ca="1">IF(H1650+SIMULATION!$E$16&gt;NEUTRAL!I1650,"W","L")</f>
        <v>L</v>
      </c>
      <c r="L1650" t="str">
        <f ca="1">IF(I1650+SIMULATION!$E$20&gt;NEUTRAL!H1650,"W","L")</f>
        <v>W</v>
      </c>
      <c r="M1650">
        <f t="shared" ca="1" si="53"/>
        <v>137</v>
      </c>
      <c r="N1650" t="str">
        <f ca="1">IF((H1650+I1650)&gt;SIMULATION!$F$16,"Over","Under")</f>
        <v>Under</v>
      </c>
    </row>
    <row r="1651" spans="8:14" x14ac:dyDescent="0.25">
      <c r="H1651">
        <f ca="1">ROUND(NORMINV(RAND(),SIMULATION!$G$16,SIMULATION!$C$16),0)</f>
        <v>75</v>
      </c>
      <c r="I1651">
        <f ca="1">ROUND(NORMINV(RAND(),SIMULATION!$G$20,SIMULATION!$C$20),0)</f>
        <v>86</v>
      </c>
      <c r="J1651" t="str">
        <f t="shared" ca="1" si="52"/>
        <v>Home</v>
      </c>
      <c r="K1651" t="str">
        <f ca="1">IF(H1651+SIMULATION!$E$16&gt;NEUTRAL!I1651,"W","L")</f>
        <v>L</v>
      </c>
      <c r="L1651" t="str">
        <f ca="1">IF(I1651+SIMULATION!$E$20&gt;NEUTRAL!H1651,"W","L")</f>
        <v>W</v>
      </c>
      <c r="M1651">
        <f t="shared" ca="1" si="53"/>
        <v>161</v>
      </c>
      <c r="N1651" t="str">
        <f ca="1">IF((H1651+I1651)&gt;SIMULATION!$F$16,"Over","Under")</f>
        <v>Over</v>
      </c>
    </row>
    <row r="1652" spans="8:14" x14ac:dyDescent="0.25">
      <c r="H1652">
        <f ca="1">ROUND(NORMINV(RAND(),SIMULATION!$G$16,SIMULATION!$C$16),0)</f>
        <v>75</v>
      </c>
      <c r="I1652">
        <f ca="1">ROUND(NORMINV(RAND(),SIMULATION!$G$20,SIMULATION!$C$20),0)</f>
        <v>72</v>
      </c>
      <c r="J1652" t="str">
        <f t="shared" ca="1" si="52"/>
        <v>Away</v>
      </c>
      <c r="K1652" t="str">
        <f ca="1">IF(H1652+SIMULATION!$E$16&gt;NEUTRAL!I1652,"W","L")</f>
        <v>W</v>
      </c>
      <c r="L1652" t="str">
        <f ca="1">IF(I1652+SIMULATION!$E$20&gt;NEUTRAL!H1652,"W","L")</f>
        <v>L</v>
      </c>
      <c r="M1652">
        <f t="shared" ca="1" si="53"/>
        <v>147</v>
      </c>
      <c r="N1652" t="str">
        <f ca="1">IF((H1652+I1652)&gt;SIMULATION!$F$16,"Over","Under")</f>
        <v>Under</v>
      </c>
    </row>
    <row r="1653" spans="8:14" x14ac:dyDescent="0.25">
      <c r="H1653">
        <f ca="1">ROUND(NORMINV(RAND(),SIMULATION!$G$16,SIMULATION!$C$16),0)</f>
        <v>81</v>
      </c>
      <c r="I1653">
        <f ca="1">ROUND(NORMINV(RAND(),SIMULATION!$G$20,SIMULATION!$C$20),0)</f>
        <v>75</v>
      </c>
      <c r="J1653" t="str">
        <f t="shared" ca="1" si="52"/>
        <v>Away</v>
      </c>
      <c r="K1653" t="str">
        <f ca="1">IF(H1653+SIMULATION!$E$16&gt;NEUTRAL!I1653,"W","L")</f>
        <v>W</v>
      </c>
      <c r="L1653" t="str">
        <f ca="1">IF(I1653+SIMULATION!$E$20&gt;NEUTRAL!H1653,"W","L")</f>
        <v>L</v>
      </c>
      <c r="M1653">
        <f t="shared" ca="1" si="53"/>
        <v>156</v>
      </c>
      <c r="N1653" t="str">
        <f ca="1">IF((H1653+I1653)&gt;SIMULATION!$F$16,"Over","Under")</f>
        <v>Over</v>
      </c>
    </row>
    <row r="1654" spans="8:14" x14ac:dyDescent="0.25">
      <c r="H1654">
        <f ca="1">ROUND(NORMINV(RAND(),SIMULATION!$G$16,SIMULATION!$C$16),0)</f>
        <v>66</v>
      </c>
      <c r="I1654">
        <f ca="1">ROUND(NORMINV(RAND(),SIMULATION!$G$20,SIMULATION!$C$20),0)</f>
        <v>72</v>
      </c>
      <c r="J1654" t="str">
        <f t="shared" ca="1" si="52"/>
        <v>Home</v>
      </c>
      <c r="K1654" t="str">
        <f ca="1">IF(H1654+SIMULATION!$E$16&gt;NEUTRAL!I1654,"W","L")</f>
        <v>L</v>
      </c>
      <c r="L1654" t="str">
        <f ca="1">IF(I1654+SIMULATION!$E$20&gt;NEUTRAL!H1654,"W","L")</f>
        <v>W</v>
      </c>
      <c r="M1654">
        <f t="shared" ca="1" si="53"/>
        <v>138</v>
      </c>
      <c r="N1654" t="str">
        <f ca="1">IF((H1654+I1654)&gt;SIMULATION!$F$16,"Over","Under")</f>
        <v>Under</v>
      </c>
    </row>
    <row r="1655" spans="8:14" x14ac:dyDescent="0.25">
      <c r="H1655">
        <f ca="1">ROUND(NORMINV(RAND(),SIMULATION!$G$16,SIMULATION!$C$16),0)</f>
        <v>77</v>
      </c>
      <c r="I1655">
        <f ca="1">ROUND(NORMINV(RAND(),SIMULATION!$G$20,SIMULATION!$C$20),0)</f>
        <v>76</v>
      </c>
      <c r="J1655" t="str">
        <f t="shared" ca="1" si="52"/>
        <v>Away</v>
      </c>
      <c r="K1655" t="str">
        <f ca="1">IF(H1655+SIMULATION!$E$16&gt;NEUTRAL!I1655,"W","L")</f>
        <v>W</v>
      </c>
      <c r="L1655" t="str">
        <f ca="1">IF(I1655+SIMULATION!$E$20&gt;NEUTRAL!H1655,"W","L")</f>
        <v>L</v>
      </c>
      <c r="M1655">
        <f t="shared" ca="1" si="53"/>
        <v>153</v>
      </c>
      <c r="N1655" t="str">
        <f ca="1">IF((H1655+I1655)&gt;SIMULATION!$F$16,"Over","Under")</f>
        <v>Over</v>
      </c>
    </row>
    <row r="1656" spans="8:14" x14ac:dyDescent="0.25">
      <c r="H1656">
        <f ca="1">ROUND(NORMINV(RAND(),SIMULATION!$G$16,SIMULATION!$C$16),0)</f>
        <v>64</v>
      </c>
      <c r="I1656">
        <f ca="1">ROUND(NORMINV(RAND(),SIMULATION!$G$20,SIMULATION!$C$20),0)</f>
        <v>82</v>
      </c>
      <c r="J1656" t="str">
        <f t="shared" ca="1" si="52"/>
        <v>Home</v>
      </c>
      <c r="K1656" t="str">
        <f ca="1">IF(H1656+SIMULATION!$E$16&gt;NEUTRAL!I1656,"W","L")</f>
        <v>L</v>
      </c>
      <c r="L1656" t="str">
        <f ca="1">IF(I1656+SIMULATION!$E$20&gt;NEUTRAL!H1656,"W","L")</f>
        <v>W</v>
      </c>
      <c r="M1656">
        <f t="shared" ca="1" si="53"/>
        <v>146</v>
      </c>
      <c r="N1656" t="str">
        <f ca="1">IF((H1656+I1656)&gt;SIMULATION!$F$16,"Over","Under")</f>
        <v>Under</v>
      </c>
    </row>
    <row r="1657" spans="8:14" x14ac:dyDescent="0.25">
      <c r="H1657">
        <f ca="1">ROUND(NORMINV(RAND(),SIMULATION!$G$16,SIMULATION!$C$16),0)</f>
        <v>67</v>
      </c>
      <c r="I1657">
        <f ca="1">ROUND(NORMINV(RAND(),SIMULATION!$G$20,SIMULATION!$C$20),0)</f>
        <v>58</v>
      </c>
      <c r="J1657" t="str">
        <f t="shared" ca="1" si="52"/>
        <v>Away</v>
      </c>
      <c r="K1657" t="str">
        <f ca="1">IF(H1657+SIMULATION!$E$16&gt;NEUTRAL!I1657,"W","L")</f>
        <v>W</v>
      </c>
      <c r="L1657" t="str">
        <f ca="1">IF(I1657+SIMULATION!$E$20&gt;NEUTRAL!H1657,"W","L")</f>
        <v>L</v>
      </c>
      <c r="M1657">
        <f t="shared" ca="1" si="53"/>
        <v>125</v>
      </c>
      <c r="N1657" t="str">
        <f ca="1">IF((H1657+I1657)&gt;SIMULATION!$F$16,"Over","Under")</f>
        <v>Under</v>
      </c>
    </row>
    <row r="1658" spans="8:14" x14ac:dyDescent="0.25">
      <c r="H1658">
        <f ca="1">ROUND(NORMINV(RAND(),SIMULATION!$G$16,SIMULATION!$C$16),0)</f>
        <v>79</v>
      </c>
      <c r="I1658">
        <f ca="1">ROUND(NORMINV(RAND(),SIMULATION!$G$20,SIMULATION!$C$20),0)</f>
        <v>76</v>
      </c>
      <c r="J1658" t="str">
        <f t="shared" ca="1" si="52"/>
        <v>Away</v>
      </c>
      <c r="K1658" t="str">
        <f ca="1">IF(H1658+SIMULATION!$E$16&gt;NEUTRAL!I1658,"W","L")</f>
        <v>W</v>
      </c>
      <c r="L1658" t="str">
        <f ca="1">IF(I1658+SIMULATION!$E$20&gt;NEUTRAL!H1658,"W","L")</f>
        <v>L</v>
      </c>
      <c r="M1658">
        <f t="shared" ca="1" si="53"/>
        <v>155</v>
      </c>
      <c r="N1658" t="str">
        <f ca="1">IF((H1658+I1658)&gt;SIMULATION!$F$16,"Over","Under")</f>
        <v>Over</v>
      </c>
    </row>
    <row r="1659" spans="8:14" x14ac:dyDescent="0.25">
      <c r="H1659">
        <f ca="1">ROUND(NORMINV(RAND(),SIMULATION!$G$16,SIMULATION!$C$16),0)</f>
        <v>78</v>
      </c>
      <c r="I1659">
        <f ca="1">ROUND(NORMINV(RAND(),SIMULATION!$G$20,SIMULATION!$C$20),0)</f>
        <v>62</v>
      </c>
      <c r="J1659" t="str">
        <f t="shared" ca="1" si="52"/>
        <v>Away</v>
      </c>
      <c r="K1659" t="str">
        <f ca="1">IF(H1659+SIMULATION!$E$16&gt;NEUTRAL!I1659,"W","L")</f>
        <v>W</v>
      </c>
      <c r="L1659" t="str">
        <f ca="1">IF(I1659+SIMULATION!$E$20&gt;NEUTRAL!H1659,"W","L")</f>
        <v>L</v>
      </c>
      <c r="M1659">
        <f t="shared" ca="1" si="53"/>
        <v>140</v>
      </c>
      <c r="N1659" t="str">
        <f ca="1">IF((H1659+I1659)&gt;SIMULATION!$F$16,"Over","Under")</f>
        <v>Under</v>
      </c>
    </row>
    <row r="1660" spans="8:14" x14ac:dyDescent="0.25">
      <c r="H1660">
        <f ca="1">ROUND(NORMINV(RAND(),SIMULATION!$G$16,SIMULATION!$C$16),0)</f>
        <v>72</v>
      </c>
      <c r="I1660">
        <f ca="1">ROUND(NORMINV(RAND(),SIMULATION!$G$20,SIMULATION!$C$20),0)</f>
        <v>70</v>
      </c>
      <c r="J1660" t="str">
        <f t="shared" ca="1" si="52"/>
        <v>Away</v>
      </c>
      <c r="K1660" t="str">
        <f ca="1">IF(H1660+SIMULATION!$E$16&gt;NEUTRAL!I1660,"W","L")</f>
        <v>W</v>
      </c>
      <c r="L1660" t="str">
        <f ca="1">IF(I1660+SIMULATION!$E$20&gt;NEUTRAL!H1660,"W","L")</f>
        <v>L</v>
      </c>
      <c r="M1660">
        <f t="shared" ca="1" si="53"/>
        <v>142</v>
      </c>
      <c r="N1660" t="str">
        <f ca="1">IF((H1660+I1660)&gt;SIMULATION!$F$16,"Over","Under")</f>
        <v>Under</v>
      </c>
    </row>
    <row r="1661" spans="8:14" x14ac:dyDescent="0.25">
      <c r="H1661">
        <f ca="1">ROUND(NORMINV(RAND(),SIMULATION!$G$16,SIMULATION!$C$16),0)</f>
        <v>72</v>
      </c>
      <c r="I1661">
        <f ca="1">ROUND(NORMINV(RAND(),SIMULATION!$G$20,SIMULATION!$C$20),0)</f>
        <v>79</v>
      </c>
      <c r="J1661" t="str">
        <f t="shared" ca="1" si="52"/>
        <v>Home</v>
      </c>
      <c r="K1661" t="str">
        <f ca="1">IF(H1661+SIMULATION!$E$16&gt;NEUTRAL!I1661,"W","L")</f>
        <v>L</v>
      </c>
      <c r="L1661" t="str">
        <f ca="1">IF(I1661+SIMULATION!$E$20&gt;NEUTRAL!H1661,"W","L")</f>
        <v>W</v>
      </c>
      <c r="M1661">
        <f t="shared" ca="1" si="53"/>
        <v>151</v>
      </c>
      <c r="N1661" t="str">
        <f ca="1">IF((H1661+I1661)&gt;SIMULATION!$F$16,"Over","Under")</f>
        <v>Under</v>
      </c>
    </row>
    <row r="1662" spans="8:14" x14ac:dyDescent="0.25">
      <c r="H1662">
        <f ca="1">ROUND(NORMINV(RAND(),SIMULATION!$G$16,SIMULATION!$C$16),0)</f>
        <v>76</v>
      </c>
      <c r="I1662">
        <f ca="1">ROUND(NORMINV(RAND(),SIMULATION!$G$20,SIMULATION!$C$20),0)</f>
        <v>84</v>
      </c>
      <c r="J1662" t="str">
        <f t="shared" ca="1" si="52"/>
        <v>Home</v>
      </c>
      <c r="K1662" t="str">
        <f ca="1">IF(H1662+SIMULATION!$E$16&gt;NEUTRAL!I1662,"W","L")</f>
        <v>L</v>
      </c>
      <c r="L1662" t="str">
        <f ca="1">IF(I1662+SIMULATION!$E$20&gt;NEUTRAL!H1662,"W","L")</f>
        <v>W</v>
      </c>
      <c r="M1662">
        <f t="shared" ca="1" si="53"/>
        <v>160</v>
      </c>
      <c r="N1662" t="str">
        <f ca="1">IF((H1662+I1662)&gt;SIMULATION!$F$16,"Over","Under")</f>
        <v>Over</v>
      </c>
    </row>
    <row r="1663" spans="8:14" x14ac:dyDescent="0.25">
      <c r="H1663">
        <f ca="1">ROUND(NORMINV(RAND(),SIMULATION!$G$16,SIMULATION!$C$16),0)</f>
        <v>60</v>
      </c>
      <c r="I1663">
        <f ca="1">ROUND(NORMINV(RAND(),SIMULATION!$G$20,SIMULATION!$C$20),0)</f>
        <v>89</v>
      </c>
      <c r="J1663" t="str">
        <f t="shared" ca="1" si="52"/>
        <v>Home</v>
      </c>
      <c r="K1663" t="str">
        <f ca="1">IF(H1663+SIMULATION!$E$16&gt;NEUTRAL!I1663,"W","L")</f>
        <v>L</v>
      </c>
      <c r="L1663" t="str">
        <f ca="1">IF(I1663+SIMULATION!$E$20&gt;NEUTRAL!H1663,"W","L")</f>
        <v>W</v>
      </c>
      <c r="M1663">
        <f t="shared" ca="1" si="53"/>
        <v>149</v>
      </c>
      <c r="N1663" t="str">
        <f ca="1">IF((H1663+I1663)&gt;SIMULATION!$F$16,"Over","Under")</f>
        <v>Under</v>
      </c>
    </row>
    <row r="1664" spans="8:14" x14ac:dyDescent="0.25">
      <c r="H1664">
        <f ca="1">ROUND(NORMINV(RAND(),SIMULATION!$G$16,SIMULATION!$C$16),0)</f>
        <v>66</v>
      </c>
      <c r="I1664">
        <f ca="1">ROUND(NORMINV(RAND(),SIMULATION!$G$20,SIMULATION!$C$20),0)</f>
        <v>70</v>
      </c>
      <c r="J1664" t="str">
        <f t="shared" ca="1" si="52"/>
        <v>Home</v>
      </c>
      <c r="K1664" t="str">
        <f ca="1">IF(H1664+SIMULATION!$E$16&gt;NEUTRAL!I1664,"W","L")</f>
        <v>W</v>
      </c>
      <c r="L1664" t="str">
        <f ca="1">IF(I1664+SIMULATION!$E$20&gt;NEUTRAL!H1664,"W","L")</f>
        <v>L</v>
      </c>
      <c r="M1664">
        <f t="shared" ca="1" si="53"/>
        <v>136</v>
      </c>
      <c r="N1664" t="str">
        <f ca="1">IF((H1664+I1664)&gt;SIMULATION!$F$16,"Over","Under")</f>
        <v>Under</v>
      </c>
    </row>
    <row r="1665" spans="8:14" x14ac:dyDescent="0.25">
      <c r="H1665">
        <f ca="1">ROUND(NORMINV(RAND(),SIMULATION!$G$16,SIMULATION!$C$16),0)</f>
        <v>104</v>
      </c>
      <c r="I1665">
        <f ca="1">ROUND(NORMINV(RAND(),SIMULATION!$G$20,SIMULATION!$C$20),0)</f>
        <v>64</v>
      </c>
      <c r="J1665" t="str">
        <f t="shared" ca="1" si="52"/>
        <v>Away</v>
      </c>
      <c r="K1665" t="str">
        <f ca="1">IF(H1665+SIMULATION!$E$16&gt;NEUTRAL!I1665,"W","L")</f>
        <v>W</v>
      </c>
      <c r="L1665" t="str">
        <f ca="1">IF(I1665+SIMULATION!$E$20&gt;NEUTRAL!H1665,"W","L")</f>
        <v>L</v>
      </c>
      <c r="M1665">
        <f t="shared" ca="1" si="53"/>
        <v>168</v>
      </c>
      <c r="N1665" t="str">
        <f ca="1">IF((H1665+I1665)&gt;SIMULATION!$F$16,"Over","Under")</f>
        <v>Over</v>
      </c>
    </row>
    <row r="1666" spans="8:14" x14ac:dyDescent="0.25">
      <c r="H1666">
        <f ca="1">ROUND(NORMINV(RAND(),SIMULATION!$G$16,SIMULATION!$C$16),0)</f>
        <v>77</v>
      </c>
      <c r="I1666">
        <f ca="1">ROUND(NORMINV(RAND(),SIMULATION!$G$20,SIMULATION!$C$20),0)</f>
        <v>86</v>
      </c>
      <c r="J1666" t="str">
        <f t="shared" ca="1" si="52"/>
        <v>Home</v>
      </c>
      <c r="K1666" t="str">
        <f ca="1">IF(H1666+SIMULATION!$E$16&gt;NEUTRAL!I1666,"W","L")</f>
        <v>L</v>
      </c>
      <c r="L1666" t="str">
        <f ca="1">IF(I1666+SIMULATION!$E$20&gt;NEUTRAL!H1666,"W","L")</f>
        <v>W</v>
      </c>
      <c r="M1666">
        <f t="shared" ca="1" si="53"/>
        <v>163</v>
      </c>
      <c r="N1666" t="str">
        <f ca="1">IF((H1666+I1666)&gt;SIMULATION!$F$16,"Over","Under")</f>
        <v>Over</v>
      </c>
    </row>
    <row r="1667" spans="8:14" x14ac:dyDescent="0.25">
      <c r="H1667">
        <f ca="1">ROUND(NORMINV(RAND(),SIMULATION!$G$16,SIMULATION!$C$16),0)</f>
        <v>81</v>
      </c>
      <c r="I1667">
        <f ca="1">ROUND(NORMINV(RAND(),SIMULATION!$G$20,SIMULATION!$C$20),0)</f>
        <v>80</v>
      </c>
      <c r="J1667" t="str">
        <f t="shared" ca="1" si="52"/>
        <v>Away</v>
      </c>
      <c r="K1667" t="str">
        <f ca="1">IF(H1667+SIMULATION!$E$16&gt;NEUTRAL!I1667,"W","L")</f>
        <v>W</v>
      </c>
      <c r="L1667" t="str">
        <f ca="1">IF(I1667+SIMULATION!$E$20&gt;NEUTRAL!H1667,"W","L")</f>
        <v>L</v>
      </c>
      <c r="M1667">
        <f t="shared" ca="1" si="53"/>
        <v>161</v>
      </c>
      <c r="N1667" t="str">
        <f ca="1">IF((H1667+I1667)&gt;SIMULATION!$F$16,"Over","Under")</f>
        <v>Over</v>
      </c>
    </row>
    <row r="1668" spans="8:14" x14ac:dyDescent="0.25">
      <c r="H1668">
        <f ca="1">ROUND(NORMINV(RAND(),SIMULATION!$G$16,SIMULATION!$C$16),0)</f>
        <v>74</v>
      </c>
      <c r="I1668">
        <f ca="1">ROUND(NORMINV(RAND(),SIMULATION!$G$20,SIMULATION!$C$20),0)</f>
        <v>78</v>
      </c>
      <c r="J1668" t="str">
        <f t="shared" ca="1" si="52"/>
        <v>Home</v>
      </c>
      <c r="K1668" t="str">
        <f ca="1">IF(H1668+SIMULATION!$E$16&gt;NEUTRAL!I1668,"W","L")</f>
        <v>W</v>
      </c>
      <c r="L1668" t="str">
        <f ca="1">IF(I1668+SIMULATION!$E$20&gt;NEUTRAL!H1668,"W","L")</f>
        <v>L</v>
      </c>
      <c r="M1668">
        <f t="shared" ca="1" si="53"/>
        <v>152</v>
      </c>
      <c r="N1668" t="str">
        <f ca="1">IF((H1668+I1668)&gt;SIMULATION!$F$16,"Over","Under")</f>
        <v>Over</v>
      </c>
    </row>
    <row r="1669" spans="8:14" x14ac:dyDescent="0.25">
      <c r="H1669">
        <f ca="1">ROUND(NORMINV(RAND(),SIMULATION!$G$16,SIMULATION!$C$16),0)</f>
        <v>62</v>
      </c>
      <c r="I1669">
        <f ca="1">ROUND(NORMINV(RAND(),SIMULATION!$G$20,SIMULATION!$C$20),0)</f>
        <v>60</v>
      </c>
      <c r="J1669" t="str">
        <f t="shared" ca="1" si="52"/>
        <v>Away</v>
      </c>
      <c r="K1669" t="str">
        <f ca="1">IF(H1669+SIMULATION!$E$16&gt;NEUTRAL!I1669,"W","L")</f>
        <v>W</v>
      </c>
      <c r="L1669" t="str">
        <f ca="1">IF(I1669+SIMULATION!$E$20&gt;NEUTRAL!H1669,"W","L")</f>
        <v>L</v>
      </c>
      <c r="M1669">
        <f t="shared" ca="1" si="53"/>
        <v>122</v>
      </c>
      <c r="N1669" t="str">
        <f ca="1">IF((H1669+I1669)&gt;SIMULATION!$F$16,"Over","Under")</f>
        <v>Under</v>
      </c>
    </row>
    <row r="1670" spans="8:14" x14ac:dyDescent="0.25">
      <c r="H1670">
        <f ca="1">ROUND(NORMINV(RAND(),SIMULATION!$G$16,SIMULATION!$C$16),0)</f>
        <v>63</v>
      </c>
      <c r="I1670">
        <f ca="1">ROUND(NORMINV(RAND(),SIMULATION!$G$20,SIMULATION!$C$20),0)</f>
        <v>78</v>
      </c>
      <c r="J1670" t="str">
        <f t="shared" ca="1" si="52"/>
        <v>Home</v>
      </c>
      <c r="K1670" t="str">
        <f ca="1">IF(H1670+SIMULATION!$E$16&gt;NEUTRAL!I1670,"W","L")</f>
        <v>L</v>
      </c>
      <c r="L1670" t="str">
        <f ca="1">IF(I1670+SIMULATION!$E$20&gt;NEUTRAL!H1670,"W","L")</f>
        <v>W</v>
      </c>
      <c r="M1670">
        <f t="shared" ca="1" si="53"/>
        <v>141</v>
      </c>
      <c r="N1670" t="str">
        <f ca="1">IF((H1670+I1670)&gt;SIMULATION!$F$16,"Over","Under")</f>
        <v>Under</v>
      </c>
    </row>
    <row r="1671" spans="8:14" x14ac:dyDescent="0.25">
      <c r="H1671">
        <f ca="1">ROUND(NORMINV(RAND(),SIMULATION!$G$16,SIMULATION!$C$16),0)</f>
        <v>61</v>
      </c>
      <c r="I1671">
        <f ca="1">ROUND(NORMINV(RAND(),SIMULATION!$G$20,SIMULATION!$C$20),0)</f>
        <v>56</v>
      </c>
      <c r="J1671" t="str">
        <f t="shared" ca="1" si="52"/>
        <v>Away</v>
      </c>
      <c r="K1671" t="str">
        <f ca="1">IF(H1671+SIMULATION!$E$16&gt;NEUTRAL!I1671,"W","L")</f>
        <v>W</v>
      </c>
      <c r="L1671" t="str">
        <f ca="1">IF(I1671+SIMULATION!$E$20&gt;NEUTRAL!H1671,"W","L")</f>
        <v>L</v>
      </c>
      <c r="M1671">
        <f t="shared" ca="1" si="53"/>
        <v>117</v>
      </c>
      <c r="N1671" t="str">
        <f ca="1">IF((H1671+I1671)&gt;SIMULATION!$F$16,"Over","Under")</f>
        <v>Under</v>
      </c>
    </row>
    <row r="1672" spans="8:14" x14ac:dyDescent="0.25">
      <c r="H1672">
        <f ca="1">ROUND(NORMINV(RAND(),SIMULATION!$G$16,SIMULATION!$C$16),0)</f>
        <v>61</v>
      </c>
      <c r="I1672">
        <f ca="1">ROUND(NORMINV(RAND(),SIMULATION!$G$20,SIMULATION!$C$20),0)</f>
        <v>50</v>
      </c>
      <c r="J1672" t="str">
        <f t="shared" ca="1" si="52"/>
        <v>Away</v>
      </c>
      <c r="K1672" t="str">
        <f ca="1">IF(H1672+SIMULATION!$E$16&gt;NEUTRAL!I1672,"W","L")</f>
        <v>W</v>
      </c>
      <c r="L1672" t="str">
        <f ca="1">IF(I1672+SIMULATION!$E$20&gt;NEUTRAL!H1672,"W","L")</f>
        <v>L</v>
      </c>
      <c r="M1672">
        <f t="shared" ca="1" si="53"/>
        <v>111</v>
      </c>
      <c r="N1672" t="str">
        <f ca="1">IF((H1672+I1672)&gt;SIMULATION!$F$16,"Over","Under")</f>
        <v>Under</v>
      </c>
    </row>
    <row r="1673" spans="8:14" x14ac:dyDescent="0.25">
      <c r="H1673">
        <f ca="1">ROUND(NORMINV(RAND(),SIMULATION!$G$16,SIMULATION!$C$16),0)</f>
        <v>86</v>
      </c>
      <c r="I1673">
        <f ca="1">ROUND(NORMINV(RAND(),SIMULATION!$G$20,SIMULATION!$C$20),0)</f>
        <v>52</v>
      </c>
      <c r="J1673" t="str">
        <f t="shared" ca="1" si="52"/>
        <v>Away</v>
      </c>
      <c r="K1673" t="str">
        <f ca="1">IF(H1673+SIMULATION!$E$16&gt;NEUTRAL!I1673,"W","L")</f>
        <v>W</v>
      </c>
      <c r="L1673" t="str">
        <f ca="1">IF(I1673+SIMULATION!$E$20&gt;NEUTRAL!H1673,"W","L")</f>
        <v>L</v>
      </c>
      <c r="M1673">
        <f t="shared" ca="1" si="53"/>
        <v>138</v>
      </c>
      <c r="N1673" t="str">
        <f ca="1">IF((H1673+I1673)&gt;SIMULATION!$F$16,"Over","Under")</f>
        <v>Under</v>
      </c>
    </row>
    <row r="1674" spans="8:14" x14ac:dyDescent="0.25">
      <c r="H1674">
        <f ca="1">ROUND(NORMINV(RAND(),SIMULATION!$G$16,SIMULATION!$C$16),0)</f>
        <v>89</v>
      </c>
      <c r="I1674">
        <f ca="1">ROUND(NORMINV(RAND(),SIMULATION!$G$20,SIMULATION!$C$20),0)</f>
        <v>69</v>
      </c>
      <c r="J1674" t="str">
        <f t="shared" ca="1" si="52"/>
        <v>Away</v>
      </c>
      <c r="K1674" t="str">
        <f ca="1">IF(H1674+SIMULATION!$E$16&gt;NEUTRAL!I1674,"W","L")</f>
        <v>W</v>
      </c>
      <c r="L1674" t="str">
        <f ca="1">IF(I1674+SIMULATION!$E$20&gt;NEUTRAL!H1674,"W","L")</f>
        <v>L</v>
      </c>
      <c r="M1674">
        <f t="shared" ca="1" si="53"/>
        <v>158</v>
      </c>
      <c r="N1674" t="str">
        <f ca="1">IF((H1674+I1674)&gt;SIMULATION!$F$16,"Over","Under")</f>
        <v>Over</v>
      </c>
    </row>
    <row r="1675" spans="8:14" x14ac:dyDescent="0.25">
      <c r="H1675">
        <f ca="1">ROUND(NORMINV(RAND(),SIMULATION!$G$16,SIMULATION!$C$16),0)</f>
        <v>51</v>
      </c>
      <c r="I1675">
        <f ca="1">ROUND(NORMINV(RAND(),SIMULATION!$G$20,SIMULATION!$C$20),0)</f>
        <v>84</v>
      </c>
      <c r="J1675" t="str">
        <f t="shared" ca="1" si="52"/>
        <v>Home</v>
      </c>
      <c r="K1675" t="str">
        <f ca="1">IF(H1675+SIMULATION!$E$16&gt;NEUTRAL!I1675,"W","L")</f>
        <v>L</v>
      </c>
      <c r="L1675" t="str">
        <f ca="1">IF(I1675+SIMULATION!$E$20&gt;NEUTRAL!H1675,"W","L")</f>
        <v>W</v>
      </c>
      <c r="M1675">
        <f t="shared" ca="1" si="53"/>
        <v>135</v>
      </c>
      <c r="N1675" t="str">
        <f ca="1">IF((H1675+I1675)&gt;SIMULATION!$F$16,"Over","Under")</f>
        <v>Under</v>
      </c>
    </row>
    <row r="1676" spans="8:14" x14ac:dyDescent="0.25">
      <c r="H1676">
        <f ca="1">ROUND(NORMINV(RAND(),SIMULATION!$G$16,SIMULATION!$C$16),0)</f>
        <v>66</v>
      </c>
      <c r="I1676">
        <f ca="1">ROUND(NORMINV(RAND(),SIMULATION!$G$20,SIMULATION!$C$20),0)</f>
        <v>65</v>
      </c>
      <c r="J1676" t="str">
        <f t="shared" ca="1" si="52"/>
        <v>Away</v>
      </c>
      <c r="K1676" t="str">
        <f ca="1">IF(H1676+SIMULATION!$E$16&gt;NEUTRAL!I1676,"W","L")</f>
        <v>W</v>
      </c>
      <c r="L1676" t="str">
        <f ca="1">IF(I1676+SIMULATION!$E$20&gt;NEUTRAL!H1676,"W","L")</f>
        <v>L</v>
      </c>
      <c r="M1676">
        <f t="shared" ca="1" si="53"/>
        <v>131</v>
      </c>
      <c r="N1676" t="str">
        <f ca="1">IF((H1676+I1676)&gt;SIMULATION!$F$16,"Over","Under")</f>
        <v>Under</v>
      </c>
    </row>
    <row r="1677" spans="8:14" x14ac:dyDescent="0.25">
      <c r="H1677">
        <f ca="1">ROUND(NORMINV(RAND(),SIMULATION!$G$16,SIMULATION!$C$16),0)</f>
        <v>73</v>
      </c>
      <c r="I1677">
        <f ca="1">ROUND(NORMINV(RAND(),SIMULATION!$G$20,SIMULATION!$C$20),0)</f>
        <v>80</v>
      </c>
      <c r="J1677" t="str">
        <f t="shared" ca="1" si="52"/>
        <v>Home</v>
      </c>
      <c r="K1677" t="str">
        <f ca="1">IF(H1677+SIMULATION!$E$16&gt;NEUTRAL!I1677,"W","L")</f>
        <v>L</v>
      </c>
      <c r="L1677" t="str">
        <f ca="1">IF(I1677+SIMULATION!$E$20&gt;NEUTRAL!H1677,"W","L")</f>
        <v>W</v>
      </c>
      <c r="M1677">
        <f t="shared" ca="1" si="53"/>
        <v>153</v>
      </c>
      <c r="N1677" t="str">
        <f ca="1">IF((H1677+I1677)&gt;SIMULATION!$F$16,"Over","Under")</f>
        <v>Over</v>
      </c>
    </row>
    <row r="1678" spans="8:14" x14ac:dyDescent="0.25">
      <c r="H1678">
        <f ca="1">ROUND(NORMINV(RAND(),SIMULATION!$G$16,SIMULATION!$C$16),0)</f>
        <v>97</v>
      </c>
      <c r="I1678">
        <f ca="1">ROUND(NORMINV(RAND(),SIMULATION!$G$20,SIMULATION!$C$20),0)</f>
        <v>73</v>
      </c>
      <c r="J1678" t="str">
        <f t="shared" ca="1" si="52"/>
        <v>Away</v>
      </c>
      <c r="K1678" t="str">
        <f ca="1">IF(H1678+SIMULATION!$E$16&gt;NEUTRAL!I1678,"W","L")</f>
        <v>W</v>
      </c>
      <c r="L1678" t="str">
        <f ca="1">IF(I1678+SIMULATION!$E$20&gt;NEUTRAL!H1678,"W","L")</f>
        <v>L</v>
      </c>
      <c r="M1678">
        <f t="shared" ca="1" si="53"/>
        <v>170</v>
      </c>
      <c r="N1678" t="str">
        <f ca="1">IF((H1678+I1678)&gt;SIMULATION!$F$16,"Over","Under")</f>
        <v>Over</v>
      </c>
    </row>
    <row r="1679" spans="8:14" x14ac:dyDescent="0.25">
      <c r="H1679">
        <f ca="1">ROUND(NORMINV(RAND(),SIMULATION!$G$16,SIMULATION!$C$16),0)</f>
        <v>67</v>
      </c>
      <c r="I1679">
        <f ca="1">ROUND(NORMINV(RAND(),SIMULATION!$G$20,SIMULATION!$C$20),0)</f>
        <v>59</v>
      </c>
      <c r="J1679" t="str">
        <f t="shared" ca="1" si="52"/>
        <v>Away</v>
      </c>
      <c r="K1679" t="str">
        <f ca="1">IF(H1679+SIMULATION!$E$16&gt;NEUTRAL!I1679,"W","L")</f>
        <v>W</v>
      </c>
      <c r="L1679" t="str">
        <f ca="1">IF(I1679+SIMULATION!$E$20&gt;NEUTRAL!H1679,"W","L")</f>
        <v>L</v>
      </c>
      <c r="M1679">
        <f t="shared" ca="1" si="53"/>
        <v>126</v>
      </c>
      <c r="N1679" t="str">
        <f ca="1">IF((H1679+I1679)&gt;SIMULATION!$F$16,"Over","Under")</f>
        <v>Under</v>
      </c>
    </row>
    <row r="1680" spans="8:14" x14ac:dyDescent="0.25">
      <c r="H1680">
        <f ca="1">ROUND(NORMINV(RAND(),SIMULATION!$G$16,SIMULATION!$C$16),0)</f>
        <v>71</v>
      </c>
      <c r="I1680">
        <f ca="1">ROUND(NORMINV(RAND(),SIMULATION!$G$20,SIMULATION!$C$20),0)</f>
        <v>68</v>
      </c>
      <c r="J1680" t="str">
        <f t="shared" ca="1" si="52"/>
        <v>Away</v>
      </c>
      <c r="K1680" t="str">
        <f ca="1">IF(H1680+SIMULATION!$E$16&gt;NEUTRAL!I1680,"W","L")</f>
        <v>W</v>
      </c>
      <c r="L1680" t="str">
        <f ca="1">IF(I1680+SIMULATION!$E$20&gt;NEUTRAL!H1680,"W","L")</f>
        <v>L</v>
      </c>
      <c r="M1680">
        <f t="shared" ca="1" si="53"/>
        <v>139</v>
      </c>
      <c r="N1680" t="str">
        <f ca="1">IF((H1680+I1680)&gt;SIMULATION!$F$16,"Over","Under")</f>
        <v>Under</v>
      </c>
    </row>
    <row r="1681" spans="8:14" x14ac:dyDescent="0.25">
      <c r="H1681">
        <f ca="1">ROUND(NORMINV(RAND(),SIMULATION!$G$16,SIMULATION!$C$16),0)</f>
        <v>79</v>
      </c>
      <c r="I1681">
        <f ca="1">ROUND(NORMINV(RAND(),SIMULATION!$G$20,SIMULATION!$C$20),0)</f>
        <v>61</v>
      </c>
      <c r="J1681" t="str">
        <f t="shared" ca="1" si="52"/>
        <v>Away</v>
      </c>
      <c r="K1681" t="str">
        <f ca="1">IF(H1681+SIMULATION!$E$16&gt;NEUTRAL!I1681,"W","L")</f>
        <v>W</v>
      </c>
      <c r="L1681" t="str">
        <f ca="1">IF(I1681+SIMULATION!$E$20&gt;NEUTRAL!H1681,"W","L")</f>
        <v>L</v>
      </c>
      <c r="M1681">
        <f t="shared" ca="1" si="53"/>
        <v>140</v>
      </c>
      <c r="N1681" t="str">
        <f ca="1">IF((H1681+I1681)&gt;SIMULATION!$F$16,"Over","Under")</f>
        <v>Under</v>
      </c>
    </row>
    <row r="1682" spans="8:14" x14ac:dyDescent="0.25">
      <c r="H1682">
        <f ca="1">ROUND(NORMINV(RAND(),SIMULATION!$G$16,SIMULATION!$C$16),0)</f>
        <v>87</v>
      </c>
      <c r="I1682">
        <f ca="1">ROUND(NORMINV(RAND(),SIMULATION!$G$20,SIMULATION!$C$20),0)</f>
        <v>75</v>
      </c>
      <c r="J1682" t="str">
        <f t="shared" ca="1" si="52"/>
        <v>Away</v>
      </c>
      <c r="K1682" t="str">
        <f ca="1">IF(H1682+SIMULATION!$E$16&gt;NEUTRAL!I1682,"W","L")</f>
        <v>W</v>
      </c>
      <c r="L1682" t="str">
        <f ca="1">IF(I1682+SIMULATION!$E$20&gt;NEUTRAL!H1682,"W","L")</f>
        <v>L</v>
      </c>
      <c r="M1682">
        <f t="shared" ca="1" si="53"/>
        <v>162</v>
      </c>
      <c r="N1682" t="str">
        <f ca="1">IF((H1682+I1682)&gt;SIMULATION!$F$16,"Over","Under")</f>
        <v>Over</v>
      </c>
    </row>
    <row r="1683" spans="8:14" x14ac:dyDescent="0.25">
      <c r="H1683">
        <f ca="1">ROUND(NORMINV(RAND(),SIMULATION!$G$16,SIMULATION!$C$16),0)</f>
        <v>62</v>
      </c>
      <c r="I1683">
        <f ca="1">ROUND(NORMINV(RAND(),SIMULATION!$G$20,SIMULATION!$C$20),0)</f>
        <v>97</v>
      </c>
      <c r="J1683" t="str">
        <f t="shared" ca="1" si="52"/>
        <v>Home</v>
      </c>
      <c r="K1683" t="str">
        <f ca="1">IF(H1683+SIMULATION!$E$16&gt;NEUTRAL!I1683,"W","L")</f>
        <v>L</v>
      </c>
      <c r="L1683" t="str">
        <f ca="1">IF(I1683+SIMULATION!$E$20&gt;NEUTRAL!H1683,"W","L")</f>
        <v>W</v>
      </c>
      <c r="M1683">
        <f t="shared" ca="1" si="53"/>
        <v>159</v>
      </c>
      <c r="N1683" t="str">
        <f ca="1">IF((H1683+I1683)&gt;SIMULATION!$F$16,"Over","Under")</f>
        <v>Over</v>
      </c>
    </row>
    <row r="1684" spans="8:14" x14ac:dyDescent="0.25">
      <c r="H1684">
        <f ca="1">ROUND(NORMINV(RAND(),SIMULATION!$G$16,SIMULATION!$C$16),0)</f>
        <v>83</v>
      </c>
      <c r="I1684">
        <f ca="1">ROUND(NORMINV(RAND(),SIMULATION!$G$20,SIMULATION!$C$20),0)</f>
        <v>87</v>
      </c>
      <c r="J1684" t="str">
        <f t="shared" ca="1" si="52"/>
        <v>Home</v>
      </c>
      <c r="K1684" t="str">
        <f ca="1">IF(H1684+SIMULATION!$E$16&gt;NEUTRAL!I1684,"W","L")</f>
        <v>W</v>
      </c>
      <c r="L1684" t="str">
        <f ca="1">IF(I1684+SIMULATION!$E$20&gt;NEUTRAL!H1684,"W","L")</f>
        <v>L</v>
      </c>
      <c r="M1684">
        <f t="shared" ca="1" si="53"/>
        <v>170</v>
      </c>
      <c r="N1684" t="str">
        <f ca="1">IF((H1684+I1684)&gt;SIMULATION!$F$16,"Over","Under")</f>
        <v>Over</v>
      </c>
    </row>
    <row r="1685" spans="8:14" x14ac:dyDescent="0.25">
      <c r="H1685">
        <f ca="1">ROUND(NORMINV(RAND(),SIMULATION!$G$16,SIMULATION!$C$16),0)</f>
        <v>71</v>
      </c>
      <c r="I1685">
        <f ca="1">ROUND(NORMINV(RAND(),SIMULATION!$G$20,SIMULATION!$C$20),0)</f>
        <v>78</v>
      </c>
      <c r="J1685" t="str">
        <f t="shared" ca="1" si="52"/>
        <v>Home</v>
      </c>
      <c r="K1685" t="str">
        <f ca="1">IF(H1685+SIMULATION!$E$16&gt;NEUTRAL!I1685,"W","L")</f>
        <v>L</v>
      </c>
      <c r="L1685" t="str">
        <f ca="1">IF(I1685+SIMULATION!$E$20&gt;NEUTRAL!H1685,"W","L")</f>
        <v>W</v>
      </c>
      <c r="M1685">
        <f t="shared" ca="1" si="53"/>
        <v>149</v>
      </c>
      <c r="N1685" t="str">
        <f ca="1">IF((H1685+I1685)&gt;SIMULATION!$F$16,"Over","Under")</f>
        <v>Under</v>
      </c>
    </row>
    <row r="1686" spans="8:14" x14ac:dyDescent="0.25">
      <c r="H1686">
        <f ca="1">ROUND(NORMINV(RAND(),SIMULATION!$G$16,SIMULATION!$C$16),0)</f>
        <v>81</v>
      </c>
      <c r="I1686">
        <f ca="1">ROUND(NORMINV(RAND(),SIMULATION!$G$20,SIMULATION!$C$20),0)</f>
        <v>66</v>
      </c>
      <c r="J1686" t="str">
        <f t="shared" ca="1" si="52"/>
        <v>Away</v>
      </c>
      <c r="K1686" t="str">
        <f ca="1">IF(H1686+SIMULATION!$E$16&gt;NEUTRAL!I1686,"W","L")</f>
        <v>W</v>
      </c>
      <c r="L1686" t="str">
        <f ca="1">IF(I1686+SIMULATION!$E$20&gt;NEUTRAL!H1686,"W","L")</f>
        <v>L</v>
      </c>
      <c r="M1686">
        <f t="shared" ca="1" si="53"/>
        <v>147</v>
      </c>
      <c r="N1686" t="str">
        <f ca="1">IF((H1686+I1686)&gt;SIMULATION!$F$16,"Over","Under")</f>
        <v>Under</v>
      </c>
    </row>
    <row r="1687" spans="8:14" x14ac:dyDescent="0.25">
      <c r="H1687">
        <f ca="1">ROUND(NORMINV(RAND(),SIMULATION!$G$16,SIMULATION!$C$16),0)</f>
        <v>73</v>
      </c>
      <c r="I1687">
        <f ca="1">ROUND(NORMINV(RAND(),SIMULATION!$G$20,SIMULATION!$C$20),0)</f>
        <v>81</v>
      </c>
      <c r="J1687" t="str">
        <f t="shared" ca="1" si="52"/>
        <v>Home</v>
      </c>
      <c r="K1687" t="str">
        <f ca="1">IF(H1687+SIMULATION!$E$16&gt;NEUTRAL!I1687,"W","L")</f>
        <v>L</v>
      </c>
      <c r="L1687" t="str">
        <f ca="1">IF(I1687+SIMULATION!$E$20&gt;NEUTRAL!H1687,"W","L")</f>
        <v>W</v>
      </c>
      <c r="M1687">
        <f t="shared" ca="1" si="53"/>
        <v>154</v>
      </c>
      <c r="N1687" t="str">
        <f ca="1">IF((H1687+I1687)&gt;SIMULATION!$F$16,"Over","Under")</f>
        <v>Over</v>
      </c>
    </row>
    <row r="1688" spans="8:14" x14ac:dyDescent="0.25">
      <c r="H1688">
        <f ca="1">ROUND(NORMINV(RAND(),SIMULATION!$G$16,SIMULATION!$C$16),0)</f>
        <v>80</v>
      </c>
      <c r="I1688">
        <f ca="1">ROUND(NORMINV(RAND(),SIMULATION!$G$20,SIMULATION!$C$20),0)</f>
        <v>79</v>
      </c>
      <c r="J1688" t="str">
        <f t="shared" ca="1" si="52"/>
        <v>Away</v>
      </c>
      <c r="K1688" t="str">
        <f ca="1">IF(H1688+SIMULATION!$E$16&gt;NEUTRAL!I1688,"W","L")</f>
        <v>W</v>
      </c>
      <c r="L1688" t="str">
        <f ca="1">IF(I1688+SIMULATION!$E$20&gt;NEUTRAL!H1688,"W","L")</f>
        <v>L</v>
      </c>
      <c r="M1688">
        <f t="shared" ca="1" si="53"/>
        <v>159</v>
      </c>
      <c r="N1688" t="str">
        <f ca="1">IF((H1688+I1688)&gt;SIMULATION!$F$16,"Over","Under")</f>
        <v>Over</v>
      </c>
    </row>
    <row r="1689" spans="8:14" x14ac:dyDescent="0.25">
      <c r="H1689">
        <f ca="1">ROUND(NORMINV(RAND(),SIMULATION!$G$16,SIMULATION!$C$16),0)</f>
        <v>74</v>
      </c>
      <c r="I1689">
        <f ca="1">ROUND(NORMINV(RAND(),SIMULATION!$G$20,SIMULATION!$C$20),0)</f>
        <v>75</v>
      </c>
      <c r="J1689" t="str">
        <f t="shared" ca="1" si="52"/>
        <v>Home</v>
      </c>
      <c r="K1689" t="str">
        <f ca="1">IF(H1689+SIMULATION!$E$16&gt;NEUTRAL!I1689,"W","L")</f>
        <v>W</v>
      </c>
      <c r="L1689" t="str">
        <f ca="1">IF(I1689+SIMULATION!$E$20&gt;NEUTRAL!H1689,"W","L")</f>
        <v>L</v>
      </c>
      <c r="M1689">
        <f t="shared" ca="1" si="53"/>
        <v>149</v>
      </c>
      <c r="N1689" t="str">
        <f ca="1">IF((H1689+I1689)&gt;SIMULATION!$F$16,"Over","Under")</f>
        <v>Under</v>
      </c>
    </row>
    <row r="1690" spans="8:14" x14ac:dyDescent="0.25">
      <c r="H1690">
        <f ca="1">ROUND(NORMINV(RAND(),SIMULATION!$G$16,SIMULATION!$C$16),0)</f>
        <v>70</v>
      </c>
      <c r="I1690">
        <f ca="1">ROUND(NORMINV(RAND(),SIMULATION!$G$20,SIMULATION!$C$20),0)</f>
        <v>87</v>
      </c>
      <c r="J1690" t="str">
        <f t="shared" ca="1" si="52"/>
        <v>Home</v>
      </c>
      <c r="K1690" t="str">
        <f ca="1">IF(H1690+SIMULATION!$E$16&gt;NEUTRAL!I1690,"W","L")</f>
        <v>L</v>
      </c>
      <c r="L1690" t="str">
        <f ca="1">IF(I1690+SIMULATION!$E$20&gt;NEUTRAL!H1690,"W","L")</f>
        <v>W</v>
      </c>
      <c r="M1690">
        <f t="shared" ca="1" si="53"/>
        <v>157</v>
      </c>
      <c r="N1690" t="str">
        <f ca="1">IF((H1690+I1690)&gt;SIMULATION!$F$16,"Over","Under")</f>
        <v>Over</v>
      </c>
    </row>
    <row r="1691" spans="8:14" x14ac:dyDescent="0.25">
      <c r="H1691">
        <f ca="1">ROUND(NORMINV(RAND(),SIMULATION!$G$16,SIMULATION!$C$16),0)</f>
        <v>71</v>
      </c>
      <c r="I1691">
        <f ca="1">ROUND(NORMINV(RAND(),SIMULATION!$G$20,SIMULATION!$C$20),0)</f>
        <v>82</v>
      </c>
      <c r="J1691" t="str">
        <f t="shared" ref="J1691:J1754" ca="1" si="54">IF(H1691=I1691,"OT",IF(H1691&gt;I1691,"Away","Home"))</f>
        <v>Home</v>
      </c>
      <c r="K1691" t="str">
        <f ca="1">IF(H1691+SIMULATION!$E$16&gt;NEUTRAL!I1691,"W","L")</f>
        <v>L</v>
      </c>
      <c r="L1691" t="str">
        <f ca="1">IF(I1691+SIMULATION!$E$20&gt;NEUTRAL!H1691,"W","L")</f>
        <v>W</v>
      </c>
      <c r="M1691">
        <f t="shared" ref="M1691:M1754" ca="1" si="55">H1691+I1691</f>
        <v>153</v>
      </c>
      <c r="N1691" t="str">
        <f ca="1">IF((H1691+I1691)&gt;SIMULATION!$F$16,"Over","Under")</f>
        <v>Over</v>
      </c>
    </row>
    <row r="1692" spans="8:14" x14ac:dyDescent="0.25">
      <c r="H1692">
        <f ca="1">ROUND(NORMINV(RAND(),SIMULATION!$G$16,SIMULATION!$C$16),0)</f>
        <v>85</v>
      </c>
      <c r="I1692">
        <f ca="1">ROUND(NORMINV(RAND(),SIMULATION!$G$20,SIMULATION!$C$20),0)</f>
        <v>73</v>
      </c>
      <c r="J1692" t="str">
        <f t="shared" ca="1" si="54"/>
        <v>Away</v>
      </c>
      <c r="K1692" t="str">
        <f ca="1">IF(H1692+SIMULATION!$E$16&gt;NEUTRAL!I1692,"W","L")</f>
        <v>W</v>
      </c>
      <c r="L1692" t="str">
        <f ca="1">IF(I1692+SIMULATION!$E$20&gt;NEUTRAL!H1692,"W","L")</f>
        <v>L</v>
      </c>
      <c r="M1692">
        <f t="shared" ca="1" si="55"/>
        <v>158</v>
      </c>
      <c r="N1692" t="str">
        <f ca="1">IF((H1692+I1692)&gt;SIMULATION!$F$16,"Over","Under")</f>
        <v>Over</v>
      </c>
    </row>
    <row r="1693" spans="8:14" x14ac:dyDescent="0.25">
      <c r="H1693">
        <f ca="1">ROUND(NORMINV(RAND(),SIMULATION!$G$16,SIMULATION!$C$16),0)</f>
        <v>71</v>
      </c>
      <c r="I1693">
        <f ca="1">ROUND(NORMINV(RAND(),SIMULATION!$G$20,SIMULATION!$C$20),0)</f>
        <v>69</v>
      </c>
      <c r="J1693" t="str">
        <f t="shared" ca="1" si="54"/>
        <v>Away</v>
      </c>
      <c r="K1693" t="str">
        <f ca="1">IF(H1693+SIMULATION!$E$16&gt;NEUTRAL!I1693,"W","L")</f>
        <v>W</v>
      </c>
      <c r="L1693" t="str">
        <f ca="1">IF(I1693+SIMULATION!$E$20&gt;NEUTRAL!H1693,"W","L")</f>
        <v>L</v>
      </c>
      <c r="M1693">
        <f t="shared" ca="1" si="55"/>
        <v>140</v>
      </c>
      <c r="N1693" t="str">
        <f ca="1">IF((H1693+I1693)&gt;SIMULATION!$F$16,"Over","Under")</f>
        <v>Under</v>
      </c>
    </row>
    <row r="1694" spans="8:14" x14ac:dyDescent="0.25">
      <c r="H1694">
        <f ca="1">ROUND(NORMINV(RAND(),SIMULATION!$G$16,SIMULATION!$C$16),0)</f>
        <v>77</v>
      </c>
      <c r="I1694">
        <f ca="1">ROUND(NORMINV(RAND(),SIMULATION!$G$20,SIMULATION!$C$20),0)</f>
        <v>53</v>
      </c>
      <c r="J1694" t="str">
        <f t="shared" ca="1" si="54"/>
        <v>Away</v>
      </c>
      <c r="K1694" t="str">
        <f ca="1">IF(H1694+SIMULATION!$E$16&gt;NEUTRAL!I1694,"W","L")</f>
        <v>W</v>
      </c>
      <c r="L1694" t="str">
        <f ca="1">IF(I1694+SIMULATION!$E$20&gt;NEUTRAL!H1694,"W","L")</f>
        <v>L</v>
      </c>
      <c r="M1694">
        <f t="shared" ca="1" si="55"/>
        <v>130</v>
      </c>
      <c r="N1694" t="str">
        <f ca="1">IF((H1694+I1694)&gt;SIMULATION!$F$16,"Over","Under")</f>
        <v>Under</v>
      </c>
    </row>
    <row r="1695" spans="8:14" x14ac:dyDescent="0.25">
      <c r="H1695">
        <f ca="1">ROUND(NORMINV(RAND(),SIMULATION!$G$16,SIMULATION!$C$16),0)</f>
        <v>74</v>
      </c>
      <c r="I1695">
        <f ca="1">ROUND(NORMINV(RAND(),SIMULATION!$G$20,SIMULATION!$C$20),0)</f>
        <v>57</v>
      </c>
      <c r="J1695" t="str">
        <f t="shared" ca="1" si="54"/>
        <v>Away</v>
      </c>
      <c r="K1695" t="str">
        <f ca="1">IF(H1695+SIMULATION!$E$16&gt;NEUTRAL!I1695,"W","L")</f>
        <v>W</v>
      </c>
      <c r="L1695" t="str">
        <f ca="1">IF(I1695+SIMULATION!$E$20&gt;NEUTRAL!H1695,"W","L")</f>
        <v>L</v>
      </c>
      <c r="M1695">
        <f t="shared" ca="1" si="55"/>
        <v>131</v>
      </c>
      <c r="N1695" t="str">
        <f ca="1">IF((H1695+I1695)&gt;SIMULATION!$F$16,"Over","Under")</f>
        <v>Under</v>
      </c>
    </row>
    <row r="1696" spans="8:14" x14ac:dyDescent="0.25">
      <c r="H1696">
        <f ca="1">ROUND(NORMINV(RAND(),SIMULATION!$G$16,SIMULATION!$C$16),0)</f>
        <v>73</v>
      </c>
      <c r="I1696">
        <f ca="1">ROUND(NORMINV(RAND(),SIMULATION!$G$20,SIMULATION!$C$20),0)</f>
        <v>71</v>
      </c>
      <c r="J1696" t="str">
        <f t="shared" ca="1" si="54"/>
        <v>Away</v>
      </c>
      <c r="K1696" t="str">
        <f ca="1">IF(H1696+SIMULATION!$E$16&gt;NEUTRAL!I1696,"W","L")</f>
        <v>W</v>
      </c>
      <c r="L1696" t="str">
        <f ca="1">IF(I1696+SIMULATION!$E$20&gt;NEUTRAL!H1696,"W","L")</f>
        <v>L</v>
      </c>
      <c r="M1696">
        <f t="shared" ca="1" si="55"/>
        <v>144</v>
      </c>
      <c r="N1696" t="str">
        <f ca="1">IF((H1696+I1696)&gt;SIMULATION!$F$16,"Over","Under")</f>
        <v>Under</v>
      </c>
    </row>
    <row r="1697" spans="8:14" x14ac:dyDescent="0.25">
      <c r="H1697">
        <f ca="1">ROUND(NORMINV(RAND(),SIMULATION!$G$16,SIMULATION!$C$16),0)</f>
        <v>71</v>
      </c>
      <c r="I1697">
        <f ca="1">ROUND(NORMINV(RAND(),SIMULATION!$G$20,SIMULATION!$C$20),0)</f>
        <v>71</v>
      </c>
      <c r="J1697" t="str">
        <f t="shared" ca="1" si="54"/>
        <v>OT</v>
      </c>
      <c r="K1697" t="str">
        <f ca="1">IF(H1697+SIMULATION!$E$16&gt;NEUTRAL!I1697,"W","L")</f>
        <v>W</v>
      </c>
      <c r="L1697" t="str">
        <f ca="1">IF(I1697+SIMULATION!$E$20&gt;NEUTRAL!H1697,"W","L")</f>
        <v>L</v>
      </c>
      <c r="M1697">
        <f t="shared" ca="1" si="55"/>
        <v>142</v>
      </c>
      <c r="N1697" t="str">
        <f ca="1">IF((H1697+I1697)&gt;SIMULATION!$F$16,"Over","Under")</f>
        <v>Under</v>
      </c>
    </row>
    <row r="1698" spans="8:14" x14ac:dyDescent="0.25">
      <c r="H1698">
        <f ca="1">ROUND(NORMINV(RAND(),SIMULATION!$G$16,SIMULATION!$C$16),0)</f>
        <v>88</v>
      </c>
      <c r="I1698">
        <f ca="1">ROUND(NORMINV(RAND(),SIMULATION!$G$20,SIMULATION!$C$20),0)</f>
        <v>59</v>
      </c>
      <c r="J1698" t="str">
        <f t="shared" ca="1" si="54"/>
        <v>Away</v>
      </c>
      <c r="K1698" t="str">
        <f ca="1">IF(H1698+SIMULATION!$E$16&gt;NEUTRAL!I1698,"W","L")</f>
        <v>W</v>
      </c>
      <c r="L1698" t="str">
        <f ca="1">IF(I1698+SIMULATION!$E$20&gt;NEUTRAL!H1698,"W","L")</f>
        <v>L</v>
      </c>
      <c r="M1698">
        <f t="shared" ca="1" si="55"/>
        <v>147</v>
      </c>
      <c r="N1698" t="str">
        <f ca="1">IF((H1698+I1698)&gt;SIMULATION!$F$16,"Over","Under")</f>
        <v>Under</v>
      </c>
    </row>
    <row r="1699" spans="8:14" x14ac:dyDescent="0.25">
      <c r="H1699">
        <f ca="1">ROUND(NORMINV(RAND(),SIMULATION!$G$16,SIMULATION!$C$16),0)</f>
        <v>63</v>
      </c>
      <c r="I1699">
        <f ca="1">ROUND(NORMINV(RAND(),SIMULATION!$G$20,SIMULATION!$C$20),0)</f>
        <v>86</v>
      </c>
      <c r="J1699" t="str">
        <f t="shared" ca="1" si="54"/>
        <v>Home</v>
      </c>
      <c r="K1699" t="str">
        <f ca="1">IF(H1699+SIMULATION!$E$16&gt;NEUTRAL!I1699,"W","L")</f>
        <v>L</v>
      </c>
      <c r="L1699" t="str">
        <f ca="1">IF(I1699+SIMULATION!$E$20&gt;NEUTRAL!H1699,"W","L")</f>
        <v>W</v>
      </c>
      <c r="M1699">
        <f t="shared" ca="1" si="55"/>
        <v>149</v>
      </c>
      <c r="N1699" t="str">
        <f ca="1">IF((H1699+I1699)&gt;SIMULATION!$F$16,"Over","Under")</f>
        <v>Under</v>
      </c>
    </row>
    <row r="1700" spans="8:14" x14ac:dyDescent="0.25">
      <c r="H1700">
        <f ca="1">ROUND(NORMINV(RAND(),SIMULATION!$G$16,SIMULATION!$C$16),0)</f>
        <v>60</v>
      </c>
      <c r="I1700">
        <f ca="1">ROUND(NORMINV(RAND(),SIMULATION!$G$20,SIMULATION!$C$20),0)</f>
        <v>90</v>
      </c>
      <c r="J1700" t="str">
        <f t="shared" ca="1" si="54"/>
        <v>Home</v>
      </c>
      <c r="K1700" t="str">
        <f ca="1">IF(H1700+SIMULATION!$E$16&gt;NEUTRAL!I1700,"W","L")</f>
        <v>L</v>
      </c>
      <c r="L1700" t="str">
        <f ca="1">IF(I1700+SIMULATION!$E$20&gt;NEUTRAL!H1700,"W","L")</f>
        <v>W</v>
      </c>
      <c r="M1700">
        <f t="shared" ca="1" si="55"/>
        <v>150</v>
      </c>
      <c r="N1700" t="str">
        <f ca="1">IF((H1700+I1700)&gt;SIMULATION!$F$16,"Over","Under")</f>
        <v>Under</v>
      </c>
    </row>
    <row r="1701" spans="8:14" x14ac:dyDescent="0.25">
      <c r="H1701">
        <f ca="1">ROUND(NORMINV(RAND(),SIMULATION!$G$16,SIMULATION!$C$16),0)</f>
        <v>88</v>
      </c>
      <c r="I1701">
        <f ca="1">ROUND(NORMINV(RAND(),SIMULATION!$G$20,SIMULATION!$C$20),0)</f>
        <v>75</v>
      </c>
      <c r="J1701" t="str">
        <f t="shared" ca="1" si="54"/>
        <v>Away</v>
      </c>
      <c r="K1701" t="str">
        <f ca="1">IF(H1701+SIMULATION!$E$16&gt;NEUTRAL!I1701,"W","L")</f>
        <v>W</v>
      </c>
      <c r="L1701" t="str">
        <f ca="1">IF(I1701+SIMULATION!$E$20&gt;NEUTRAL!H1701,"W","L")</f>
        <v>L</v>
      </c>
      <c r="M1701">
        <f t="shared" ca="1" si="55"/>
        <v>163</v>
      </c>
      <c r="N1701" t="str">
        <f ca="1">IF((H1701+I1701)&gt;SIMULATION!$F$16,"Over","Under")</f>
        <v>Over</v>
      </c>
    </row>
    <row r="1702" spans="8:14" x14ac:dyDescent="0.25">
      <c r="H1702">
        <f ca="1">ROUND(NORMINV(RAND(),SIMULATION!$G$16,SIMULATION!$C$16),0)</f>
        <v>49</v>
      </c>
      <c r="I1702">
        <f ca="1">ROUND(NORMINV(RAND(),SIMULATION!$G$20,SIMULATION!$C$20),0)</f>
        <v>70</v>
      </c>
      <c r="J1702" t="str">
        <f t="shared" ca="1" si="54"/>
        <v>Home</v>
      </c>
      <c r="K1702" t="str">
        <f ca="1">IF(H1702+SIMULATION!$E$16&gt;NEUTRAL!I1702,"W","L")</f>
        <v>L</v>
      </c>
      <c r="L1702" t="str">
        <f ca="1">IF(I1702+SIMULATION!$E$20&gt;NEUTRAL!H1702,"W","L")</f>
        <v>W</v>
      </c>
      <c r="M1702">
        <f t="shared" ca="1" si="55"/>
        <v>119</v>
      </c>
      <c r="N1702" t="str">
        <f ca="1">IF((H1702+I1702)&gt;SIMULATION!$F$16,"Over","Under")</f>
        <v>Under</v>
      </c>
    </row>
    <row r="1703" spans="8:14" x14ac:dyDescent="0.25">
      <c r="H1703">
        <f ca="1">ROUND(NORMINV(RAND(),SIMULATION!$G$16,SIMULATION!$C$16),0)</f>
        <v>60</v>
      </c>
      <c r="I1703">
        <f ca="1">ROUND(NORMINV(RAND(),SIMULATION!$G$20,SIMULATION!$C$20),0)</f>
        <v>59</v>
      </c>
      <c r="J1703" t="str">
        <f t="shared" ca="1" si="54"/>
        <v>Away</v>
      </c>
      <c r="K1703" t="str">
        <f ca="1">IF(H1703+SIMULATION!$E$16&gt;NEUTRAL!I1703,"W","L")</f>
        <v>W</v>
      </c>
      <c r="L1703" t="str">
        <f ca="1">IF(I1703+SIMULATION!$E$20&gt;NEUTRAL!H1703,"W","L")</f>
        <v>L</v>
      </c>
      <c r="M1703">
        <f t="shared" ca="1" si="55"/>
        <v>119</v>
      </c>
      <c r="N1703" t="str">
        <f ca="1">IF((H1703+I1703)&gt;SIMULATION!$F$16,"Over","Under")</f>
        <v>Under</v>
      </c>
    </row>
    <row r="1704" spans="8:14" x14ac:dyDescent="0.25">
      <c r="H1704">
        <f ca="1">ROUND(NORMINV(RAND(),SIMULATION!$G$16,SIMULATION!$C$16),0)</f>
        <v>86</v>
      </c>
      <c r="I1704">
        <f ca="1">ROUND(NORMINV(RAND(),SIMULATION!$G$20,SIMULATION!$C$20),0)</f>
        <v>70</v>
      </c>
      <c r="J1704" t="str">
        <f t="shared" ca="1" si="54"/>
        <v>Away</v>
      </c>
      <c r="K1704" t="str">
        <f ca="1">IF(H1704+SIMULATION!$E$16&gt;NEUTRAL!I1704,"W","L")</f>
        <v>W</v>
      </c>
      <c r="L1704" t="str">
        <f ca="1">IF(I1704+SIMULATION!$E$20&gt;NEUTRAL!H1704,"W","L")</f>
        <v>L</v>
      </c>
      <c r="M1704">
        <f t="shared" ca="1" si="55"/>
        <v>156</v>
      </c>
      <c r="N1704" t="str">
        <f ca="1">IF((H1704+I1704)&gt;SIMULATION!$F$16,"Over","Under")</f>
        <v>Over</v>
      </c>
    </row>
    <row r="1705" spans="8:14" x14ac:dyDescent="0.25">
      <c r="H1705">
        <f ca="1">ROUND(NORMINV(RAND(),SIMULATION!$G$16,SIMULATION!$C$16),0)</f>
        <v>70</v>
      </c>
      <c r="I1705">
        <f ca="1">ROUND(NORMINV(RAND(),SIMULATION!$G$20,SIMULATION!$C$20),0)</f>
        <v>75</v>
      </c>
      <c r="J1705" t="str">
        <f t="shared" ca="1" si="54"/>
        <v>Home</v>
      </c>
      <c r="K1705" t="str">
        <f ca="1">IF(H1705+SIMULATION!$E$16&gt;NEUTRAL!I1705,"W","L")</f>
        <v>L</v>
      </c>
      <c r="L1705" t="str">
        <f ca="1">IF(I1705+SIMULATION!$E$20&gt;NEUTRAL!H1705,"W","L")</f>
        <v>W</v>
      </c>
      <c r="M1705">
        <f t="shared" ca="1" si="55"/>
        <v>145</v>
      </c>
      <c r="N1705" t="str">
        <f ca="1">IF((H1705+I1705)&gt;SIMULATION!$F$16,"Over","Under")</f>
        <v>Under</v>
      </c>
    </row>
    <row r="1706" spans="8:14" x14ac:dyDescent="0.25">
      <c r="H1706">
        <f ca="1">ROUND(NORMINV(RAND(),SIMULATION!$G$16,SIMULATION!$C$16),0)</f>
        <v>68</v>
      </c>
      <c r="I1706">
        <f ca="1">ROUND(NORMINV(RAND(),SIMULATION!$G$20,SIMULATION!$C$20),0)</f>
        <v>64</v>
      </c>
      <c r="J1706" t="str">
        <f t="shared" ca="1" si="54"/>
        <v>Away</v>
      </c>
      <c r="K1706" t="str">
        <f ca="1">IF(H1706+SIMULATION!$E$16&gt;NEUTRAL!I1706,"W","L")</f>
        <v>W</v>
      </c>
      <c r="L1706" t="str">
        <f ca="1">IF(I1706+SIMULATION!$E$20&gt;NEUTRAL!H1706,"W","L")</f>
        <v>L</v>
      </c>
      <c r="M1706">
        <f t="shared" ca="1" si="55"/>
        <v>132</v>
      </c>
      <c r="N1706" t="str">
        <f ca="1">IF((H1706+I1706)&gt;SIMULATION!$F$16,"Over","Under")</f>
        <v>Under</v>
      </c>
    </row>
    <row r="1707" spans="8:14" x14ac:dyDescent="0.25">
      <c r="H1707">
        <f ca="1">ROUND(NORMINV(RAND(),SIMULATION!$G$16,SIMULATION!$C$16),0)</f>
        <v>63</v>
      </c>
      <c r="I1707">
        <f ca="1">ROUND(NORMINV(RAND(),SIMULATION!$G$20,SIMULATION!$C$20),0)</f>
        <v>65</v>
      </c>
      <c r="J1707" t="str">
        <f t="shared" ca="1" si="54"/>
        <v>Home</v>
      </c>
      <c r="K1707" t="str">
        <f ca="1">IF(H1707+SIMULATION!$E$16&gt;NEUTRAL!I1707,"W","L")</f>
        <v>W</v>
      </c>
      <c r="L1707" t="str">
        <f ca="1">IF(I1707+SIMULATION!$E$20&gt;NEUTRAL!H1707,"W","L")</f>
        <v>L</v>
      </c>
      <c r="M1707">
        <f t="shared" ca="1" si="55"/>
        <v>128</v>
      </c>
      <c r="N1707" t="str">
        <f ca="1">IF((H1707+I1707)&gt;SIMULATION!$F$16,"Over","Under")</f>
        <v>Under</v>
      </c>
    </row>
    <row r="1708" spans="8:14" x14ac:dyDescent="0.25">
      <c r="H1708">
        <f ca="1">ROUND(NORMINV(RAND(),SIMULATION!$G$16,SIMULATION!$C$16),0)</f>
        <v>48</v>
      </c>
      <c r="I1708">
        <f ca="1">ROUND(NORMINV(RAND(),SIMULATION!$G$20,SIMULATION!$C$20),0)</f>
        <v>74</v>
      </c>
      <c r="J1708" t="str">
        <f t="shared" ca="1" si="54"/>
        <v>Home</v>
      </c>
      <c r="K1708" t="str">
        <f ca="1">IF(H1708+SIMULATION!$E$16&gt;NEUTRAL!I1708,"W","L")</f>
        <v>L</v>
      </c>
      <c r="L1708" t="str">
        <f ca="1">IF(I1708+SIMULATION!$E$20&gt;NEUTRAL!H1708,"W","L")</f>
        <v>W</v>
      </c>
      <c r="M1708">
        <f t="shared" ca="1" si="55"/>
        <v>122</v>
      </c>
      <c r="N1708" t="str">
        <f ca="1">IF((H1708+I1708)&gt;SIMULATION!$F$16,"Over","Under")</f>
        <v>Under</v>
      </c>
    </row>
    <row r="1709" spans="8:14" x14ac:dyDescent="0.25">
      <c r="H1709">
        <f ca="1">ROUND(NORMINV(RAND(),SIMULATION!$G$16,SIMULATION!$C$16),0)</f>
        <v>64</v>
      </c>
      <c r="I1709">
        <f ca="1">ROUND(NORMINV(RAND(),SIMULATION!$G$20,SIMULATION!$C$20),0)</f>
        <v>76</v>
      </c>
      <c r="J1709" t="str">
        <f t="shared" ca="1" si="54"/>
        <v>Home</v>
      </c>
      <c r="K1709" t="str">
        <f ca="1">IF(H1709+SIMULATION!$E$16&gt;NEUTRAL!I1709,"W","L")</f>
        <v>L</v>
      </c>
      <c r="L1709" t="str">
        <f ca="1">IF(I1709+SIMULATION!$E$20&gt;NEUTRAL!H1709,"W","L")</f>
        <v>W</v>
      </c>
      <c r="M1709">
        <f t="shared" ca="1" si="55"/>
        <v>140</v>
      </c>
      <c r="N1709" t="str">
        <f ca="1">IF((H1709+I1709)&gt;SIMULATION!$F$16,"Over","Under")</f>
        <v>Under</v>
      </c>
    </row>
    <row r="1710" spans="8:14" x14ac:dyDescent="0.25">
      <c r="H1710">
        <f ca="1">ROUND(NORMINV(RAND(),SIMULATION!$G$16,SIMULATION!$C$16),0)</f>
        <v>77</v>
      </c>
      <c r="I1710">
        <f ca="1">ROUND(NORMINV(RAND(),SIMULATION!$G$20,SIMULATION!$C$20),0)</f>
        <v>72</v>
      </c>
      <c r="J1710" t="str">
        <f t="shared" ca="1" si="54"/>
        <v>Away</v>
      </c>
      <c r="K1710" t="str">
        <f ca="1">IF(H1710+SIMULATION!$E$16&gt;NEUTRAL!I1710,"W","L")</f>
        <v>W</v>
      </c>
      <c r="L1710" t="str">
        <f ca="1">IF(I1710+SIMULATION!$E$20&gt;NEUTRAL!H1710,"W","L")</f>
        <v>L</v>
      </c>
      <c r="M1710">
        <f t="shared" ca="1" si="55"/>
        <v>149</v>
      </c>
      <c r="N1710" t="str">
        <f ca="1">IF((H1710+I1710)&gt;SIMULATION!$F$16,"Over","Under")</f>
        <v>Under</v>
      </c>
    </row>
    <row r="1711" spans="8:14" x14ac:dyDescent="0.25">
      <c r="H1711">
        <f ca="1">ROUND(NORMINV(RAND(),SIMULATION!$G$16,SIMULATION!$C$16),0)</f>
        <v>88</v>
      </c>
      <c r="I1711">
        <f ca="1">ROUND(NORMINV(RAND(),SIMULATION!$G$20,SIMULATION!$C$20),0)</f>
        <v>85</v>
      </c>
      <c r="J1711" t="str">
        <f t="shared" ca="1" si="54"/>
        <v>Away</v>
      </c>
      <c r="K1711" t="str">
        <f ca="1">IF(H1711+SIMULATION!$E$16&gt;NEUTRAL!I1711,"W","L")</f>
        <v>W</v>
      </c>
      <c r="L1711" t="str">
        <f ca="1">IF(I1711+SIMULATION!$E$20&gt;NEUTRAL!H1711,"W","L")</f>
        <v>L</v>
      </c>
      <c r="M1711">
        <f t="shared" ca="1" si="55"/>
        <v>173</v>
      </c>
      <c r="N1711" t="str">
        <f ca="1">IF((H1711+I1711)&gt;SIMULATION!$F$16,"Over","Under")</f>
        <v>Over</v>
      </c>
    </row>
    <row r="1712" spans="8:14" x14ac:dyDescent="0.25">
      <c r="H1712">
        <f ca="1">ROUND(NORMINV(RAND(),SIMULATION!$G$16,SIMULATION!$C$16),0)</f>
        <v>73</v>
      </c>
      <c r="I1712">
        <f ca="1">ROUND(NORMINV(RAND(),SIMULATION!$G$20,SIMULATION!$C$20),0)</f>
        <v>54</v>
      </c>
      <c r="J1712" t="str">
        <f t="shared" ca="1" si="54"/>
        <v>Away</v>
      </c>
      <c r="K1712" t="str">
        <f ca="1">IF(H1712+SIMULATION!$E$16&gt;NEUTRAL!I1712,"W","L")</f>
        <v>W</v>
      </c>
      <c r="L1712" t="str">
        <f ca="1">IF(I1712+SIMULATION!$E$20&gt;NEUTRAL!H1712,"W","L")</f>
        <v>L</v>
      </c>
      <c r="M1712">
        <f t="shared" ca="1" si="55"/>
        <v>127</v>
      </c>
      <c r="N1712" t="str">
        <f ca="1">IF((H1712+I1712)&gt;SIMULATION!$F$16,"Over","Under")</f>
        <v>Under</v>
      </c>
    </row>
    <row r="1713" spans="8:14" x14ac:dyDescent="0.25">
      <c r="H1713">
        <f ca="1">ROUND(NORMINV(RAND(),SIMULATION!$G$16,SIMULATION!$C$16),0)</f>
        <v>61</v>
      </c>
      <c r="I1713">
        <f ca="1">ROUND(NORMINV(RAND(),SIMULATION!$G$20,SIMULATION!$C$20),0)</f>
        <v>103</v>
      </c>
      <c r="J1713" t="str">
        <f t="shared" ca="1" si="54"/>
        <v>Home</v>
      </c>
      <c r="K1713" t="str">
        <f ca="1">IF(H1713+SIMULATION!$E$16&gt;NEUTRAL!I1713,"W","L")</f>
        <v>L</v>
      </c>
      <c r="L1713" t="str">
        <f ca="1">IF(I1713+SIMULATION!$E$20&gt;NEUTRAL!H1713,"W","L")</f>
        <v>W</v>
      </c>
      <c r="M1713">
        <f t="shared" ca="1" si="55"/>
        <v>164</v>
      </c>
      <c r="N1713" t="str">
        <f ca="1">IF((H1713+I1713)&gt;SIMULATION!$F$16,"Over","Under")</f>
        <v>Over</v>
      </c>
    </row>
    <row r="1714" spans="8:14" x14ac:dyDescent="0.25">
      <c r="H1714">
        <f ca="1">ROUND(NORMINV(RAND(),SIMULATION!$G$16,SIMULATION!$C$16),0)</f>
        <v>79</v>
      </c>
      <c r="I1714">
        <f ca="1">ROUND(NORMINV(RAND(),SIMULATION!$G$20,SIMULATION!$C$20),0)</f>
        <v>95</v>
      </c>
      <c r="J1714" t="str">
        <f t="shared" ca="1" si="54"/>
        <v>Home</v>
      </c>
      <c r="K1714" t="str">
        <f ca="1">IF(H1714+SIMULATION!$E$16&gt;NEUTRAL!I1714,"W","L")</f>
        <v>L</v>
      </c>
      <c r="L1714" t="str">
        <f ca="1">IF(I1714+SIMULATION!$E$20&gt;NEUTRAL!H1714,"W","L")</f>
        <v>W</v>
      </c>
      <c r="M1714">
        <f t="shared" ca="1" si="55"/>
        <v>174</v>
      </c>
      <c r="N1714" t="str">
        <f ca="1">IF((H1714+I1714)&gt;SIMULATION!$F$16,"Over","Under")</f>
        <v>Over</v>
      </c>
    </row>
    <row r="1715" spans="8:14" x14ac:dyDescent="0.25">
      <c r="H1715">
        <f ca="1">ROUND(NORMINV(RAND(),SIMULATION!$G$16,SIMULATION!$C$16),0)</f>
        <v>75</v>
      </c>
      <c r="I1715">
        <f ca="1">ROUND(NORMINV(RAND(),SIMULATION!$G$20,SIMULATION!$C$20),0)</f>
        <v>84</v>
      </c>
      <c r="J1715" t="str">
        <f t="shared" ca="1" si="54"/>
        <v>Home</v>
      </c>
      <c r="K1715" t="str">
        <f ca="1">IF(H1715+SIMULATION!$E$16&gt;NEUTRAL!I1715,"W","L")</f>
        <v>L</v>
      </c>
      <c r="L1715" t="str">
        <f ca="1">IF(I1715+SIMULATION!$E$20&gt;NEUTRAL!H1715,"W","L")</f>
        <v>W</v>
      </c>
      <c r="M1715">
        <f t="shared" ca="1" si="55"/>
        <v>159</v>
      </c>
      <c r="N1715" t="str">
        <f ca="1">IF((H1715+I1715)&gt;SIMULATION!$F$16,"Over","Under")</f>
        <v>Over</v>
      </c>
    </row>
    <row r="1716" spans="8:14" x14ac:dyDescent="0.25">
      <c r="H1716">
        <f ca="1">ROUND(NORMINV(RAND(),SIMULATION!$G$16,SIMULATION!$C$16),0)</f>
        <v>57</v>
      </c>
      <c r="I1716">
        <f ca="1">ROUND(NORMINV(RAND(),SIMULATION!$G$20,SIMULATION!$C$20),0)</f>
        <v>81</v>
      </c>
      <c r="J1716" t="str">
        <f t="shared" ca="1" si="54"/>
        <v>Home</v>
      </c>
      <c r="K1716" t="str">
        <f ca="1">IF(H1716+SIMULATION!$E$16&gt;NEUTRAL!I1716,"W","L")</f>
        <v>L</v>
      </c>
      <c r="L1716" t="str">
        <f ca="1">IF(I1716+SIMULATION!$E$20&gt;NEUTRAL!H1716,"W","L")</f>
        <v>W</v>
      </c>
      <c r="M1716">
        <f t="shared" ca="1" si="55"/>
        <v>138</v>
      </c>
      <c r="N1716" t="str">
        <f ca="1">IF((H1716+I1716)&gt;SIMULATION!$F$16,"Over","Under")</f>
        <v>Under</v>
      </c>
    </row>
    <row r="1717" spans="8:14" x14ac:dyDescent="0.25">
      <c r="H1717">
        <f ca="1">ROUND(NORMINV(RAND(),SIMULATION!$G$16,SIMULATION!$C$16),0)</f>
        <v>73</v>
      </c>
      <c r="I1717">
        <f ca="1">ROUND(NORMINV(RAND(),SIMULATION!$G$20,SIMULATION!$C$20),0)</f>
        <v>68</v>
      </c>
      <c r="J1717" t="str">
        <f t="shared" ca="1" si="54"/>
        <v>Away</v>
      </c>
      <c r="K1717" t="str">
        <f ca="1">IF(H1717+SIMULATION!$E$16&gt;NEUTRAL!I1717,"W","L")</f>
        <v>W</v>
      </c>
      <c r="L1717" t="str">
        <f ca="1">IF(I1717+SIMULATION!$E$20&gt;NEUTRAL!H1717,"W","L")</f>
        <v>L</v>
      </c>
      <c r="M1717">
        <f t="shared" ca="1" si="55"/>
        <v>141</v>
      </c>
      <c r="N1717" t="str">
        <f ca="1">IF((H1717+I1717)&gt;SIMULATION!$F$16,"Over","Under")</f>
        <v>Under</v>
      </c>
    </row>
    <row r="1718" spans="8:14" x14ac:dyDescent="0.25">
      <c r="H1718">
        <f ca="1">ROUND(NORMINV(RAND(),SIMULATION!$G$16,SIMULATION!$C$16),0)</f>
        <v>77</v>
      </c>
      <c r="I1718">
        <f ca="1">ROUND(NORMINV(RAND(),SIMULATION!$G$20,SIMULATION!$C$20),0)</f>
        <v>75</v>
      </c>
      <c r="J1718" t="str">
        <f t="shared" ca="1" si="54"/>
        <v>Away</v>
      </c>
      <c r="K1718" t="str">
        <f ca="1">IF(H1718+SIMULATION!$E$16&gt;NEUTRAL!I1718,"W","L")</f>
        <v>W</v>
      </c>
      <c r="L1718" t="str">
        <f ca="1">IF(I1718+SIMULATION!$E$20&gt;NEUTRAL!H1718,"W","L")</f>
        <v>L</v>
      </c>
      <c r="M1718">
        <f t="shared" ca="1" si="55"/>
        <v>152</v>
      </c>
      <c r="N1718" t="str">
        <f ca="1">IF((H1718+I1718)&gt;SIMULATION!$F$16,"Over","Under")</f>
        <v>Over</v>
      </c>
    </row>
    <row r="1719" spans="8:14" x14ac:dyDescent="0.25">
      <c r="H1719">
        <f ca="1">ROUND(NORMINV(RAND(),SIMULATION!$G$16,SIMULATION!$C$16),0)</f>
        <v>72</v>
      </c>
      <c r="I1719">
        <f ca="1">ROUND(NORMINV(RAND(),SIMULATION!$G$20,SIMULATION!$C$20),0)</f>
        <v>80</v>
      </c>
      <c r="J1719" t="str">
        <f t="shared" ca="1" si="54"/>
        <v>Home</v>
      </c>
      <c r="K1719" t="str">
        <f ca="1">IF(H1719+SIMULATION!$E$16&gt;NEUTRAL!I1719,"W","L")</f>
        <v>L</v>
      </c>
      <c r="L1719" t="str">
        <f ca="1">IF(I1719+SIMULATION!$E$20&gt;NEUTRAL!H1719,"W","L")</f>
        <v>W</v>
      </c>
      <c r="M1719">
        <f t="shared" ca="1" si="55"/>
        <v>152</v>
      </c>
      <c r="N1719" t="str">
        <f ca="1">IF((H1719+I1719)&gt;SIMULATION!$F$16,"Over","Under")</f>
        <v>Over</v>
      </c>
    </row>
    <row r="1720" spans="8:14" x14ac:dyDescent="0.25">
      <c r="H1720">
        <f ca="1">ROUND(NORMINV(RAND(),SIMULATION!$G$16,SIMULATION!$C$16),0)</f>
        <v>66</v>
      </c>
      <c r="I1720">
        <f ca="1">ROUND(NORMINV(RAND(),SIMULATION!$G$20,SIMULATION!$C$20),0)</f>
        <v>91</v>
      </c>
      <c r="J1720" t="str">
        <f t="shared" ca="1" si="54"/>
        <v>Home</v>
      </c>
      <c r="K1720" t="str">
        <f ca="1">IF(H1720+SIMULATION!$E$16&gt;NEUTRAL!I1720,"W","L")</f>
        <v>L</v>
      </c>
      <c r="L1720" t="str">
        <f ca="1">IF(I1720+SIMULATION!$E$20&gt;NEUTRAL!H1720,"W","L")</f>
        <v>W</v>
      </c>
      <c r="M1720">
        <f t="shared" ca="1" si="55"/>
        <v>157</v>
      </c>
      <c r="N1720" t="str">
        <f ca="1">IF((H1720+I1720)&gt;SIMULATION!$F$16,"Over","Under")</f>
        <v>Over</v>
      </c>
    </row>
    <row r="1721" spans="8:14" x14ac:dyDescent="0.25">
      <c r="H1721">
        <f ca="1">ROUND(NORMINV(RAND(),SIMULATION!$G$16,SIMULATION!$C$16),0)</f>
        <v>90</v>
      </c>
      <c r="I1721">
        <f ca="1">ROUND(NORMINV(RAND(),SIMULATION!$G$20,SIMULATION!$C$20),0)</f>
        <v>67</v>
      </c>
      <c r="J1721" t="str">
        <f t="shared" ca="1" si="54"/>
        <v>Away</v>
      </c>
      <c r="K1721" t="str">
        <f ca="1">IF(H1721+SIMULATION!$E$16&gt;NEUTRAL!I1721,"W","L")</f>
        <v>W</v>
      </c>
      <c r="L1721" t="str">
        <f ca="1">IF(I1721+SIMULATION!$E$20&gt;NEUTRAL!H1721,"W","L")</f>
        <v>L</v>
      </c>
      <c r="M1721">
        <f t="shared" ca="1" si="55"/>
        <v>157</v>
      </c>
      <c r="N1721" t="str">
        <f ca="1">IF((H1721+I1721)&gt;SIMULATION!$F$16,"Over","Under")</f>
        <v>Over</v>
      </c>
    </row>
    <row r="1722" spans="8:14" x14ac:dyDescent="0.25">
      <c r="H1722">
        <f ca="1">ROUND(NORMINV(RAND(),SIMULATION!$G$16,SIMULATION!$C$16),0)</f>
        <v>97</v>
      </c>
      <c r="I1722">
        <f ca="1">ROUND(NORMINV(RAND(),SIMULATION!$G$20,SIMULATION!$C$20),0)</f>
        <v>72</v>
      </c>
      <c r="J1722" t="str">
        <f t="shared" ca="1" si="54"/>
        <v>Away</v>
      </c>
      <c r="K1722" t="str">
        <f ca="1">IF(H1722+SIMULATION!$E$16&gt;NEUTRAL!I1722,"W","L")</f>
        <v>W</v>
      </c>
      <c r="L1722" t="str">
        <f ca="1">IF(I1722+SIMULATION!$E$20&gt;NEUTRAL!H1722,"W","L")</f>
        <v>L</v>
      </c>
      <c r="M1722">
        <f t="shared" ca="1" si="55"/>
        <v>169</v>
      </c>
      <c r="N1722" t="str">
        <f ca="1">IF((H1722+I1722)&gt;SIMULATION!$F$16,"Over","Under")</f>
        <v>Over</v>
      </c>
    </row>
    <row r="1723" spans="8:14" x14ac:dyDescent="0.25">
      <c r="H1723">
        <f ca="1">ROUND(NORMINV(RAND(),SIMULATION!$G$16,SIMULATION!$C$16),0)</f>
        <v>57</v>
      </c>
      <c r="I1723">
        <f ca="1">ROUND(NORMINV(RAND(),SIMULATION!$G$20,SIMULATION!$C$20),0)</f>
        <v>79</v>
      </c>
      <c r="J1723" t="str">
        <f t="shared" ca="1" si="54"/>
        <v>Home</v>
      </c>
      <c r="K1723" t="str">
        <f ca="1">IF(H1723+SIMULATION!$E$16&gt;NEUTRAL!I1723,"W","L")</f>
        <v>L</v>
      </c>
      <c r="L1723" t="str">
        <f ca="1">IF(I1723+SIMULATION!$E$20&gt;NEUTRAL!H1723,"W","L")</f>
        <v>W</v>
      </c>
      <c r="M1723">
        <f t="shared" ca="1" si="55"/>
        <v>136</v>
      </c>
      <c r="N1723" t="str">
        <f ca="1">IF((H1723+I1723)&gt;SIMULATION!$F$16,"Over","Under")</f>
        <v>Under</v>
      </c>
    </row>
    <row r="1724" spans="8:14" x14ac:dyDescent="0.25">
      <c r="H1724">
        <f ca="1">ROUND(NORMINV(RAND(),SIMULATION!$G$16,SIMULATION!$C$16),0)</f>
        <v>60</v>
      </c>
      <c r="I1724">
        <f ca="1">ROUND(NORMINV(RAND(),SIMULATION!$G$20,SIMULATION!$C$20),0)</f>
        <v>69</v>
      </c>
      <c r="J1724" t="str">
        <f t="shared" ca="1" si="54"/>
        <v>Home</v>
      </c>
      <c r="K1724" t="str">
        <f ca="1">IF(H1724+SIMULATION!$E$16&gt;NEUTRAL!I1724,"W","L")</f>
        <v>L</v>
      </c>
      <c r="L1724" t="str">
        <f ca="1">IF(I1724+SIMULATION!$E$20&gt;NEUTRAL!H1724,"W","L")</f>
        <v>W</v>
      </c>
      <c r="M1724">
        <f t="shared" ca="1" si="55"/>
        <v>129</v>
      </c>
      <c r="N1724" t="str">
        <f ca="1">IF((H1724+I1724)&gt;SIMULATION!$F$16,"Over","Under")</f>
        <v>Under</v>
      </c>
    </row>
    <row r="1725" spans="8:14" x14ac:dyDescent="0.25">
      <c r="H1725">
        <f ca="1">ROUND(NORMINV(RAND(),SIMULATION!$G$16,SIMULATION!$C$16),0)</f>
        <v>69</v>
      </c>
      <c r="I1725">
        <f ca="1">ROUND(NORMINV(RAND(),SIMULATION!$G$20,SIMULATION!$C$20),0)</f>
        <v>61</v>
      </c>
      <c r="J1725" t="str">
        <f t="shared" ca="1" si="54"/>
        <v>Away</v>
      </c>
      <c r="K1725" t="str">
        <f ca="1">IF(H1725+SIMULATION!$E$16&gt;NEUTRAL!I1725,"W","L")</f>
        <v>W</v>
      </c>
      <c r="L1725" t="str">
        <f ca="1">IF(I1725+SIMULATION!$E$20&gt;NEUTRAL!H1725,"W","L")</f>
        <v>L</v>
      </c>
      <c r="M1725">
        <f t="shared" ca="1" si="55"/>
        <v>130</v>
      </c>
      <c r="N1725" t="str">
        <f ca="1">IF((H1725+I1725)&gt;SIMULATION!$F$16,"Over","Under")</f>
        <v>Under</v>
      </c>
    </row>
    <row r="1726" spans="8:14" x14ac:dyDescent="0.25">
      <c r="H1726">
        <f ca="1">ROUND(NORMINV(RAND(),SIMULATION!$G$16,SIMULATION!$C$16),0)</f>
        <v>66</v>
      </c>
      <c r="I1726">
        <f ca="1">ROUND(NORMINV(RAND(),SIMULATION!$G$20,SIMULATION!$C$20),0)</f>
        <v>69</v>
      </c>
      <c r="J1726" t="str">
        <f t="shared" ca="1" si="54"/>
        <v>Home</v>
      </c>
      <c r="K1726" t="str">
        <f ca="1">IF(H1726+SIMULATION!$E$16&gt;NEUTRAL!I1726,"W","L")</f>
        <v>W</v>
      </c>
      <c r="L1726" t="str">
        <f ca="1">IF(I1726+SIMULATION!$E$20&gt;NEUTRAL!H1726,"W","L")</f>
        <v>L</v>
      </c>
      <c r="M1726">
        <f t="shared" ca="1" si="55"/>
        <v>135</v>
      </c>
      <c r="N1726" t="str">
        <f ca="1">IF((H1726+I1726)&gt;SIMULATION!$F$16,"Over","Under")</f>
        <v>Under</v>
      </c>
    </row>
    <row r="1727" spans="8:14" x14ac:dyDescent="0.25">
      <c r="H1727">
        <f ca="1">ROUND(NORMINV(RAND(),SIMULATION!$G$16,SIMULATION!$C$16),0)</f>
        <v>72</v>
      </c>
      <c r="I1727">
        <f ca="1">ROUND(NORMINV(RAND(),SIMULATION!$G$20,SIMULATION!$C$20),0)</f>
        <v>54</v>
      </c>
      <c r="J1727" t="str">
        <f t="shared" ca="1" si="54"/>
        <v>Away</v>
      </c>
      <c r="K1727" t="str">
        <f ca="1">IF(H1727+SIMULATION!$E$16&gt;NEUTRAL!I1727,"W","L")</f>
        <v>W</v>
      </c>
      <c r="L1727" t="str">
        <f ca="1">IF(I1727+SIMULATION!$E$20&gt;NEUTRAL!H1727,"W","L")</f>
        <v>L</v>
      </c>
      <c r="M1727">
        <f t="shared" ca="1" si="55"/>
        <v>126</v>
      </c>
      <c r="N1727" t="str">
        <f ca="1">IF((H1727+I1727)&gt;SIMULATION!$F$16,"Over","Under")</f>
        <v>Under</v>
      </c>
    </row>
    <row r="1728" spans="8:14" x14ac:dyDescent="0.25">
      <c r="H1728">
        <f ca="1">ROUND(NORMINV(RAND(),SIMULATION!$G$16,SIMULATION!$C$16),0)</f>
        <v>72</v>
      </c>
      <c r="I1728">
        <f ca="1">ROUND(NORMINV(RAND(),SIMULATION!$G$20,SIMULATION!$C$20),0)</f>
        <v>82</v>
      </c>
      <c r="J1728" t="str">
        <f t="shared" ca="1" si="54"/>
        <v>Home</v>
      </c>
      <c r="K1728" t="str">
        <f ca="1">IF(H1728+SIMULATION!$E$16&gt;NEUTRAL!I1728,"W","L")</f>
        <v>L</v>
      </c>
      <c r="L1728" t="str">
        <f ca="1">IF(I1728+SIMULATION!$E$20&gt;NEUTRAL!H1728,"W","L")</f>
        <v>W</v>
      </c>
      <c r="M1728">
        <f t="shared" ca="1" si="55"/>
        <v>154</v>
      </c>
      <c r="N1728" t="str">
        <f ca="1">IF((H1728+I1728)&gt;SIMULATION!$F$16,"Over","Under")</f>
        <v>Over</v>
      </c>
    </row>
    <row r="1729" spans="8:14" x14ac:dyDescent="0.25">
      <c r="H1729">
        <f ca="1">ROUND(NORMINV(RAND(),SIMULATION!$G$16,SIMULATION!$C$16),0)</f>
        <v>69</v>
      </c>
      <c r="I1729">
        <f ca="1">ROUND(NORMINV(RAND(),SIMULATION!$G$20,SIMULATION!$C$20),0)</f>
        <v>84</v>
      </c>
      <c r="J1729" t="str">
        <f t="shared" ca="1" si="54"/>
        <v>Home</v>
      </c>
      <c r="K1729" t="str">
        <f ca="1">IF(H1729+SIMULATION!$E$16&gt;NEUTRAL!I1729,"W","L")</f>
        <v>L</v>
      </c>
      <c r="L1729" t="str">
        <f ca="1">IF(I1729+SIMULATION!$E$20&gt;NEUTRAL!H1729,"W","L")</f>
        <v>W</v>
      </c>
      <c r="M1729">
        <f t="shared" ca="1" si="55"/>
        <v>153</v>
      </c>
      <c r="N1729" t="str">
        <f ca="1">IF((H1729+I1729)&gt;SIMULATION!$F$16,"Over","Under")</f>
        <v>Over</v>
      </c>
    </row>
    <row r="1730" spans="8:14" x14ac:dyDescent="0.25">
      <c r="H1730">
        <f ca="1">ROUND(NORMINV(RAND(),SIMULATION!$G$16,SIMULATION!$C$16),0)</f>
        <v>86</v>
      </c>
      <c r="I1730">
        <f ca="1">ROUND(NORMINV(RAND(),SIMULATION!$G$20,SIMULATION!$C$20),0)</f>
        <v>60</v>
      </c>
      <c r="J1730" t="str">
        <f t="shared" ca="1" si="54"/>
        <v>Away</v>
      </c>
      <c r="K1730" t="str">
        <f ca="1">IF(H1730+SIMULATION!$E$16&gt;NEUTRAL!I1730,"W","L")</f>
        <v>W</v>
      </c>
      <c r="L1730" t="str">
        <f ca="1">IF(I1730+SIMULATION!$E$20&gt;NEUTRAL!H1730,"W","L")</f>
        <v>L</v>
      </c>
      <c r="M1730">
        <f t="shared" ca="1" si="55"/>
        <v>146</v>
      </c>
      <c r="N1730" t="str">
        <f ca="1">IF((H1730+I1730)&gt;SIMULATION!$F$16,"Over","Under")</f>
        <v>Under</v>
      </c>
    </row>
    <row r="1731" spans="8:14" x14ac:dyDescent="0.25">
      <c r="H1731">
        <f ca="1">ROUND(NORMINV(RAND(),SIMULATION!$G$16,SIMULATION!$C$16),0)</f>
        <v>95</v>
      </c>
      <c r="I1731">
        <f ca="1">ROUND(NORMINV(RAND(),SIMULATION!$G$20,SIMULATION!$C$20),0)</f>
        <v>73</v>
      </c>
      <c r="J1731" t="str">
        <f t="shared" ca="1" si="54"/>
        <v>Away</v>
      </c>
      <c r="K1731" t="str">
        <f ca="1">IF(H1731+SIMULATION!$E$16&gt;NEUTRAL!I1731,"W","L")</f>
        <v>W</v>
      </c>
      <c r="L1731" t="str">
        <f ca="1">IF(I1731+SIMULATION!$E$20&gt;NEUTRAL!H1731,"W","L")</f>
        <v>L</v>
      </c>
      <c r="M1731">
        <f t="shared" ca="1" si="55"/>
        <v>168</v>
      </c>
      <c r="N1731" t="str">
        <f ca="1">IF((H1731+I1731)&gt;SIMULATION!$F$16,"Over","Under")</f>
        <v>Over</v>
      </c>
    </row>
    <row r="1732" spans="8:14" x14ac:dyDescent="0.25">
      <c r="H1732">
        <f ca="1">ROUND(NORMINV(RAND(),SIMULATION!$G$16,SIMULATION!$C$16),0)</f>
        <v>80</v>
      </c>
      <c r="I1732">
        <f ca="1">ROUND(NORMINV(RAND(),SIMULATION!$G$20,SIMULATION!$C$20),0)</f>
        <v>64</v>
      </c>
      <c r="J1732" t="str">
        <f t="shared" ca="1" si="54"/>
        <v>Away</v>
      </c>
      <c r="K1732" t="str">
        <f ca="1">IF(H1732+SIMULATION!$E$16&gt;NEUTRAL!I1732,"W","L")</f>
        <v>W</v>
      </c>
      <c r="L1732" t="str">
        <f ca="1">IF(I1732+SIMULATION!$E$20&gt;NEUTRAL!H1732,"W","L")</f>
        <v>L</v>
      </c>
      <c r="M1732">
        <f t="shared" ca="1" si="55"/>
        <v>144</v>
      </c>
      <c r="N1732" t="str">
        <f ca="1">IF((H1732+I1732)&gt;SIMULATION!$F$16,"Over","Under")</f>
        <v>Under</v>
      </c>
    </row>
    <row r="1733" spans="8:14" x14ac:dyDescent="0.25">
      <c r="H1733">
        <f ca="1">ROUND(NORMINV(RAND(),SIMULATION!$G$16,SIMULATION!$C$16),0)</f>
        <v>81</v>
      </c>
      <c r="I1733">
        <f ca="1">ROUND(NORMINV(RAND(),SIMULATION!$G$20,SIMULATION!$C$20),0)</f>
        <v>74</v>
      </c>
      <c r="J1733" t="str">
        <f t="shared" ca="1" si="54"/>
        <v>Away</v>
      </c>
      <c r="K1733" t="str">
        <f ca="1">IF(H1733+SIMULATION!$E$16&gt;NEUTRAL!I1733,"W","L")</f>
        <v>W</v>
      </c>
      <c r="L1733" t="str">
        <f ca="1">IF(I1733+SIMULATION!$E$20&gt;NEUTRAL!H1733,"W","L")</f>
        <v>L</v>
      </c>
      <c r="M1733">
        <f t="shared" ca="1" si="55"/>
        <v>155</v>
      </c>
      <c r="N1733" t="str">
        <f ca="1">IF((H1733+I1733)&gt;SIMULATION!$F$16,"Over","Under")</f>
        <v>Over</v>
      </c>
    </row>
    <row r="1734" spans="8:14" x14ac:dyDescent="0.25">
      <c r="H1734">
        <f ca="1">ROUND(NORMINV(RAND(),SIMULATION!$G$16,SIMULATION!$C$16),0)</f>
        <v>72</v>
      </c>
      <c r="I1734">
        <f ca="1">ROUND(NORMINV(RAND(),SIMULATION!$G$20,SIMULATION!$C$20),0)</f>
        <v>89</v>
      </c>
      <c r="J1734" t="str">
        <f t="shared" ca="1" si="54"/>
        <v>Home</v>
      </c>
      <c r="K1734" t="str">
        <f ca="1">IF(H1734+SIMULATION!$E$16&gt;NEUTRAL!I1734,"W","L")</f>
        <v>L</v>
      </c>
      <c r="L1734" t="str">
        <f ca="1">IF(I1734+SIMULATION!$E$20&gt;NEUTRAL!H1734,"W","L")</f>
        <v>W</v>
      </c>
      <c r="M1734">
        <f t="shared" ca="1" si="55"/>
        <v>161</v>
      </c>
      <c r="N1734" t="str">
        <f ca="1">IF((H1734+I1734)&gt;SIMULATION!$F$16,"Over","Under")</f>
        <v>Over</v>
      </c>
    </row>
    <row r="1735" spans="8:14" x14ac:dyDescent="0.25">
      <c r="H1735">
        <f ca="1">ROUND(NORMINV(RAND(),SIMULATION!$G$16,SIMULATION!$C$16),0)</f>
        <v>84</v>
      </c>
      <c r="I1735">
        <f ca="1">ROUND(NORMINV(RAND(),SIMULATION!$G$20,SIMULATION!$C$20),0)</f>
        <v>75</v>
      </c>
      <c r="J1735" t="str">
        <f t="shared" ca="1" si="54"/>
        <v>Away</v>
      </c>
      <c r="K1735" t="str">
        <f ca="1">IF(H1735+SIMULATION!$E$16&gt;NEUTRAL!I1735,"W","L")</f>
        <v>W</v>
      </c>
      <c r="L1735" t="str">
        <f ca="1">IF(I1735+SIMULATION!$E$20&gt;NEUTRAL!H1735,"W","L")</f>
        <v>L</v>
      </c>
      <c r="M1735">
        <f t="shared" ca="1" si="55"/>
        <v>159</v>
      </c>
      <c r="N1735" t="str">
        <f ca="1">IF((H1735+I1735)&gt;SIMULATION!$F$16,"Over","Under")</f>
        <v>Over</v>
      </c>
    </row>
    <row r="1736" spans="8:14" x14ac:dyDescent="0.25">
      <c r="H1736">
        <f ca="1">ROUND(NORMINV(RAND(),SIMULATION!$G$16,SIMULATION!$C$16),0)</f>
        <v>80</v>
      </c>
      <c r="I1736">
        <f ca="1">ROUND(NORMINV(RAND(),SIMULATION!$G$20,SIMULATION!$C$20),0)</f>
        <v>61</v>
      </c>
      <c r="J1736" t="str">
        <f t="shared" ca="1" si="54"/>
        <v>Away</v>
      </c>
      <c r="K1736" t="str">
        <f ca="1">IF(H1736+SIMULATION!$E$16&gt;NEUTRAL!I1736,"W","L")</f>
        <v>W</v>
      </c>
      <c r="L1736" t="str">
        <f ca="1">IF(I1736+SIMULATION!$E$20&gt;NEUTRAL!H1736,"W","L")</f>
        <v>L</v>
      </c>
      <c r="M1736">
        <f t="shared" ca="1" si="55"/>
        <v>141</v>
      </c>
      <c r="N1736" t="str">
        <f ca="1">IF((H1736+I1736)&gt;SIMULATION!$F$16,"Over","Under")</f>
        <v>Under</v>
      </c>
    </row>
    <row r="1737" spans="8:14" x14ac:dyDescent="0.25">
      <c r="H1737">
        <f ca="1">ROUND(NORMINV(RAND(),SIMULATION!$G$16,SIMULATION!$C$16),0)</f>
        <v>77</v>
      </c>
      <c r="I1737">
        <f ca="1">ROUND(NORMINV(RAND(),SIMULATION!$G$20,SIMULATION!$C$20),0)</f>
        <v>77</v>
      </c>
      <c r="J1737" t="str">
        <f t="shared" ca="1" si="54"/>
        <v>OT</v>
      </c>
      <c r="K1737" t="str">
        <f ca="1">IF(H1737+SIMULATION!$E$16&gt;NEUTRAL!I1737,"W","L")</f>
        <v>W</v>
      </c>
      <c r="L1737" t="str">
        <f ca="1">IF(I1737+SIMULATION!$E$20&gt;NEUTRAL!H1737,"W","L")</f>
        <v>L</v>
      </c>
      <c r="M1737">
        <f t="shared" ca="1" si="55"/>
        <v>154</v>
      </c>
      <c r="N1737" t="str">
        <f ca="1">IF((H1737+I1737)&gt;SIMULATION!$F$16,"Over","Under")</f>
        <v>Over</v>
      </c>
    </row>
    <row r="1738" spans="8:14" x14ac:dyDescent="0.25">
      <c r="H1738">
        <f ca="1">ROUND(NORMINV(RAND(),SIMULATION!$G$16,SIMULATION!$C$16),0)</f>
        <v>64</v>
      </c>
      <c r="I1738">
        <f ca="1">ROUND(NORMINV(RAND(),SIMULATION!$G$20,SIMULATION!$C$20),0)</f>
        <v>56</v>
      </c>
      <c r="J1738" t="str">
        <f t="shared" ca="1" si="54"/>
        <v>Away</v>
      </c>
      <c r="K1738" t="str">
        <f ca="1">IF(H1738+SIMULATION!$E$16&gt;NEUTRAL!I1738,"W","L")</f>
        <v>W</v>
      </c>
      <c r="L1738" t="str">
        <f ca="1">IF(I1738+SIMULATION!$E$20&gt;NEUTRAL!H1738,"W","L")</f>
        <v>L</v>
      </c>
      <c r="M1738">
        <f t="shared" ca="1" si="55"/>
        <v>120</v>
      </c>
      <c r="N1738" t="str">
        <f ca="1">IF((H1738+I1738)&gt;SIMULATION!$F$16,"Over","Under")</f>
        <v>Under</v>
      </c>
    </row>
    <row r="1739" spans="8:14" x14ac:dyDescent="0.25">
      <c r="H1739">
        <f ca="1">ROUND(NORMINV(RAND(),SIMULATION!$G$16,SIMULATION!$C$16),0)</f>
        <v>44</v>
      </c>
      <c r="I1739">
        <f ca="1">ROUND(NORMINV(RAND(),SIMULATION!$G$20,SIMULATION!$C$20),0)</f>
        <v>79</v>
      </c>
      <c r="J1739" t="str">
        <f t="shared" ca="1" si="54"/>
        <v>Home</v>
      </c>
      <c r="K1739" t="str">
        <f ca="1">IF(H1739+SIMULATION!$E$16&gt;NEUTRAL!I1739,"W","L")</f>
        <v>L</v>
      </c>
      <c r="L1739" t="str">
        <f ca="1">IF(I1739+SIMULATION!$E$20&gt;NEUTRAL!H1739,"W","L")</f>
        <v>W</v>
      </c>
      <c r="M1739">
        <f t="shared" ca="1" si="55"/>
        <v>123</v>
      </c>
      <c r="N1739" t="str">
        <f ca="1">IF((H1739+I1739)&gt;SIMULATION!$F$16,"Over","Under")</f>
        <v>Under</v>
      </c>
    </row>
    <row r="1740" spans="8:14" x14ac:dyDescent="0.25">
      <c r="H1740">
        <f ca="1">ROUND(NORMINV(RAND(),SIMULATION!$G$16,SIMULATION!$C$16),0)</f>
        <v>77</v>
      </c>
      <c r="I1740">
        <f ca="1">ROUND(NORMINV(RAND(),SIMULATION!$G$20,SIMULATION!$C$20),0)</f>
        <v>79</v>
      </c>
      <c r="J1740" t="str">
        <f t="shared" ca="1" si="54"/>
        <v>Home</v>
      </c>
      <c r="K1740" t="str">
        <f ca="1">IF(H1740+SIMULATION!$E$16&gt;NEUTRAL!I1740,"W","L")</f>
        <v>W</v>
      </c>
      <c r="L1740" t="str">
        <f ca="1">IF(I1740+SIMULATION!$E$20&gt;NEUTRAL!H1740,"W","L")</f>
        <v>L</v>
      </c>
      <c r="M1740">
        <f t="shared" ca="1" si="55"/>
        <v>156</v>
      </c>
      <c r="N1740" t="str">
        <f ca="1">IF((H1740+I1740)&gt;SIMULATION!$F$16,"Over","Under")</f>
        <v>Over</v>
      </c>
    </row>
    <row r="1741" spans="8:14" x14ac:dyDescent="0.25">
      <c r="H1741">
        <f ca="1">ROUND(NORMINV(RAND(),SIMULATION!$G$16,SIMULATION!$C$16),0)</f>
        <v>75</v>
      </c>
      <c r="I1741">
        <f ca="1">ROUND(NORMINV(RAND(),SIMULATION!$G$20,SIMULATION!$C$20),0)</f>
        <v>80</v>
      </c>
      <c r="J1741" t="str">
        <f t="shared" ca="1" si="54"/>
        <v>Home</v>
      </c>
      <c r="K1741" t="str">
        <f ca="1">IF(H1741+SIMULATION!$E$16&gt;NEUTRAL!I1741,"W","L")</f>
        <v>L</v>
      </c>
      <c r="L1741" t="str">
        <f ca="1">IF(I1741+SIMULATION!$E$20&gt;NEUTRAL!H1741,"W","L")</f>
        <v>W</v>
      </c>
      <c r="M1741">
        <f t="shared" ca="1" si="55"/>
        <v>155</v>
      </c>
      <c r="N1741" t="str">
        <f ca="1">IF((H1741+I1741)&gt;SIMULATION!$F$16,"Over","Under")</f>
        <v>Over</v>
      </c>
    </row>
    <row r="1742" spans="8:14" x14ac:dyDescent="0.25">
      <c r="H1742">
        <f ca="1">ROUND(NORMINV(RAND(),SIMULATION!$G$16,SIMULATION!$C$16),0)</f>
        <v>48</v>
      </c>
      <c r="I1742">
        <f ca="1">ROUND(NORMINV(RAND(),SIMULATION!$G$20,SIMULATION!$C$20),0)</f>
        <v>77</v>
      </c>
      <c r="J1742" t="str">
        <f t="shared" ca="1" si="54"/>
        <v>Home</v>
      </c>
      <c r="K1742" t="str">
        <f ca="1">IF(H1742+SIMULATION!$E$16&gt;NEUTRAL!I1742,"W","L")</f>
        <v>L</v>
      </c>
      <c r="L1742" t="str">
        <f ca="1">IF(I1742+SIMULATION!$E$20&gt;NEUTRAL!H1742,"W","L")</f>
        <v>W</v>
      </c>
      <c r="M1742">
        <f t="shared" ca="1" si="55"/>
        <v>125</v>
      </c>
      <c r="N1742" t="str">
        <f ca="1">IF((H1742+I1742)&gt;SIMULATION!$F$16,"Over","Under")</f>
        <v>Under</v>
      </c>
    </row>
    <row r="1743" spans="8:14" x14ac:dyDescent="0.25">
      <c r="H1743">
        <f ca="1">ROUND(NORMINV(RAND(),SIMULATION!$G$16,SIMULATION!$C$16),0)</f>
        <v>73</v>
      </c>
      <c r="I1743">
        <f ca="1">ROUND(NORMINV(RAND(),SIMULATION!$G$20,SIMULATION!$C$20),0)</f>
        <v>68</v>
      </c>
      <c r="J1743" t="str">
        <f t="shared" ca="1" si="54"/>
        <v>Away</v>
      </c>
      <c r="K1743" t="str">
        <f ca="1">IF(H1743+SIMULATION!$E$16&gt;NEUTRAL!I1743,"W","L")</f>
        <v>W</v>
      </c>
      <c r="L1743" t="str">
        <f ca="1">IF(I1743+SIMULATION!$E$20&gt;NEUTRAL!H1743,"W","L")</f>
        <v>L</v>
      </c>
      <c r="M1743">
        <f t="shared" ca="1" si="55"/>
        <v>141</v>
      </c>
      <c r="N1743" t="str">
        <f ca="1">IF((H1743+I1743)&gt;SIMULATION!$F$16,"Over","Under")</f>
        <v>Under</v>
      </c>
    </row>
    <row r="1744" spans="8:14" x14ac:dyDescent="0.25">
      <c r="H1744">
        <f ca="1">ROUND(NORMINV(RAND(),SIMULATION!$G$16,SIMULATION!$C$16),0)</f>
        <v>66</v>
      </c>
      <c r="I1744">
        <f ca="1">ROUND(NORMINV(RAND(),SIMULATION!$G$20,SIMULATION!$C$20),0)</f>
        <v>85</v>
      </c>
      <c r="J1744" t="str">
        <f t="shared" ca="1" si="54"/>
        <v>Home</v>
      </c>
      <c r="K1744" t="str">
        <f ca="1">IF(H1744+SIMULATION!$E$16&gt;NEUTRAL!I1744,"W","L")</f>
        <v>L</v>
      </c>
      <c r="L1744" t="str">
        <f ca="1">IF(I1744+SIMULATION!$E$20&gt;NEUTRAL!H1744,"W","L")</f>
        <v>W</v>
      </c>
      <c r="M1744">
        <f t="shared" ca="1" si="55"/>
        <v>151</v>
      </c>
      <c r="N1744" t="str">
        <f ca="1">IF((H1744+I1744)&gt;SIMULATION!$F$16,"Over","Under")</f>
        <v>Under</v>
      </c>
    </row>
    <row r="1745" spans="8:14" x14ac:dyDescent="0.25">
      <c r="H1745">
        <f ca="1">ROUND(NORMINV(RAND(),SIMULATION!$G$16,SIMULATION!$C$16),0)</f>
        <v>72</v>
      </c>
      <c r="I1745">
        <f ca="1">ROUND(NORMINV(RAND(),SIMULATION!$G$20,SIMULATION!$C$20),0)</f>
        <v>77</v>
      </c>
      <c r="J1745" t="str">
        <f t="shared" ca="1" si="54"/>
        <v>Home</v>
      </c>
      <c r="K1745" t="str">
        <f ca="1">IF(H1745+SIMULATION!$E$16&gt;NEUTRAL!I1745,"W","L")</f>
        <v>L</v>
      </c>
      <c r="L1745" t="str">
        <f ca="1">IF(I1745+SIMULATION!$E$20&gt;NEUTRAL!H1745,"W","L")</f>
        <v>W</v>
      </c>
      <c r="M1745">
        <f t="shared" ca="1" si="55"/>
        <v>149</v>
      </c>
      <c r="N1745" t="str">
        <f ca="1">IF((H1745+I1745)&gt;SIMULATION!$F$16,"Over","Under")</f>
        <v>Under</v>
      </c>
    </row>
    <row r="1746" spans="8:14" x14ac:dyDescent="0.25">
      <c r="H1746">
        <f ca="1">ROUND(NORMINV(RAND(),SIMULATION!$G$16,SIMULATION!$C$16),0)</f>
        <v>69</v>
      </c>
      <c r="I1746">
        <f ca="1">ROUND(NORMINV(RAND(),SIMULATION!$G$20,SIMULATION!$C$20),0)</f>
        <v>75</v>
      </c>
      <c r="J1746" t="str">
        <f t="shared" ca="1" si="54"/>
        <v>Home</v>
      </c>
      <c r="K1746" t="str">
        <f ca="1">IF(H1746+SIMULATION!$E$16&gt;NEUTRAL!I1746,"W","L")</f>
        <v>L</v>
      </c>
      <c r="L1746" t="str">
        <f ca="1">IF(I1746+SIMULATION!$E$20&gt;NEUTRAL!H1746,"W","L")</f>
        <v>W</v>
      </c>
      <c r="M1746">
        <f t="shared" ca="1" si="55"/>
        <v>144</v>
      </c>
      <c r="N1746" t="str">
        <f ca="1">IF((H1746+I1746)&gt;SIMULATION!$F$16,"Over","Under")</f>
        <v>Under</v>
      </c>
    </row>
    <row r="1747" spans="8:14" x14ac:dyDescent="0.25">
      <c r="H1747">
        <f ca="1">ROUND(NORMINV(RAND(),SIMULATION!$G$16,SIMULATION!$C$16),0)</f>
        <v>82</v>
      </c>
      <c r="I1747">
        <f ca="1">ROUND(NORMINV(RAND(),SIMULATION!$G$20,SIMULATION!$C$20),0)</f>
        <v>87</v>
      </c>
      <c r="J1747" t="str">
        <f t="shared" ca="1" si="54"/>
        <v>Home</v>
      </c>
      <c r="K1747" t="str">
        <f ca="1">IF(H1747+SIMULATION!$E$16&gt;NEUTRAL!I1747,"W","L")</f>
        <v>L</v>
      </c>
      <c r="L1747" t="str">
        <f ca="1">IF(I1747+SIMULATION!$E$20&gt;NEUTRAL!H1747,"W","L")</f>
        <v>W</v>
      </c>
      <c r="M1747">
        <f t="shared" ca="1" si="55"/>
        <v>169</v>
      </c>
      <c r="N1747" t="str">
        <f ca="1">IF((H1747+I1747)&gt;SIMULATION!$F$16,"Over","Under")</f>
        <v>Over</v>
      </c>
    </row>
    <row r="1748" spans="8:14" x14ac:dyDescent="0.25">
      <c r="H1748">
        <f ca="1">ROUND(NORMINV(RAND(),SIMULATION!$G$16,SIMULATION!$C$16),0)</f>
        <v>61</v>
      </c>
      <c r="I1748">
        <f ca="1">ROUND(NORMINV(RAND(),SIMULATION!$G$20,SIMULATION!$C$20),0)</f>
        <v>76</v>
      </c>
      <c r="J1748" t="str">
        <f t="shared" ca="1" si="54"/>
        <v>Home</v>
      </c>
      <c r="K1748" t="str">
        <f ca="1">IF(H1748+SIMULATION!$E$16&gt;NEUTRAL!I1748,"W","L")</f>
        <v>L</v>
      </c>
      <c r="L1748" t="str">
        <f ca="1">IF(I1748+SIMULATION!$E$20&gt;NEUTRAL!H1748,"W","L")</f>
        <v>W</v>
      </c>
      <c r="M1748">
        <f t="shared" ca="1" si="55"/>
        <v>137</v>
      </c>
      <c r="N1748" t="str">
        <f ca="1">IF((H1748+I1748)&gt;SIMULATION!$F$16,"Over","Under")</f>
        <v>Under</v>
      </c>
    </row>
    <row r="1749" spans="8:14" x14ac:dyDescent="0.25">
      <c r="H1749">
        <f ca="1">ROUND(NORMINV(RAND(),SIMULATION!$G$16,SIMULATION!$C$16),0)</f>
        <v>65</v>
      </c>
      <c r="I1749">
        <f ca="1">ROUND(NORMINV(RAND(),SIMULATION!$G$20,SIMULATION!$C$20),0)</f>
        <v>59</v>
      </c>
      <c r="J1749" t="str">
        <f t="shared" ca="1" si="54"/>
        <v>Away</v>
      </c>
      <c r="K1749" t="str">
        <f ca="1">IF(H1749+SIMULATION!$E$16&gt;NEUTRAL!I1749,"W","L")</f>
        <v>W</v>
      </c>
      <c r="L1749" t="str">
        <f ca="1">IF(I1749+SIMULATION!$E$20&gt;NEUTRAL!H1749,"W","L")</f>
        <v>L</v>
      </c>
      <c r="M1749">
        <f t="shared" ca="1" si="55"/>
        <v>124</v>
      </c>
      <c r="N1749" t="str">
        <f ca="1">IF((H1749+I1749)&gt;SIMULATION!$F$16,"Over","Under")</f>
        <v>Under</v>
      </c>
    </row>
    <row r="1750" spans="8:14" x14ac:dyDescent="0.25">
      <c r="H1750">
        <f ca="1">ROUND(NORMINV(RAND(),SIMULATION!$G$16,SIMULATION!$C$16),0)</f>
        <v>69</v>
      </c>
      <c r="I1750">
        <f ca="1">ROUND(NORMINV(RAND(),SIMULATION!$G$20,SIMULATION!$C$20),0)</f>
        <v>67</v>
      </c>
      <c r="J1750" t="str">
        <f t="shared" ca="1" si="54"/>
        <v>Away</v>
      </c>
      <c r="K1750" t="str">
        <f ca="1">IF(H1750+SIMULATION!$E$16&gt;NEUTRAL!I1750,"W","L")</f>
        <v>W</v>
      </c>
      <c r="L1750" t="str">
        <f ca="1">IF(I1750+SIMULATION!$E$20&gt;NEUTRAL!H1750,"W","L")</f>
        <v>L</v>
      </c>
      <c r="M1750">
        <f t="shared" ca="1" si="55"/>
        <v>136</v>
      </c>
      <c r="N1750" t="str">
        <f ca="1">IF((H1750+I1750)&gt;SIMULATION!$F$16,"Over","Under")</f>
        <v>Under</v>
      </c>
    </row>
    <row r="1751" spans="8:14" x14ac:dyDescent="0.25">
      <c r="H1751">
        <f ca="1">ROUND(NORMINV(RAND(),SIMULATION!$G$16,SIMULATION!$C$16),0)</f>
        <v>65</v>
      </c>
      <c r="I1751">
        <f ca="1">ROUND(NORMINV(RAND(),SIMULATION!$G$20,SIMULATION!$C$20),0)</f>
        <v>79</v>
      </c>
      <c r="J1751" t="str">
        <f t="shared" ca="1" si="54"/>
        <v>Home</v>
      </c>
      <c r="K1751" t="str">
        <f ca="1">IF(H1751+SIMULATION!$E$16&gt;NEUTRAL!I1751,"W","L")</f>
        <v>L</v>
      </c>
      <c r="L1751" t="str">
        <f ca="1">IF(I1751+SIMULATION!$E$20&gt;NEUTRAL!H1751,"W","L")</f>
        <v>W</v>
      </c>
      <c r="M1751">
        <f t="shared" ca="1" si="55"/>
        <v>144</v>
      </c>
      <c r="N1751" t="str">
        <f ca="1">IF((H1751+I1751)&gt;SIMULATION!$F$16,"Over","Under")</f>
        <v>Under</v>
      </c>
    </row>
    <row r="1752" spans="8:14" x14ac:dyDescent="0.25">
      <c r="H1752">
        <f ca="1">ROUND(NORMINV(RAND(),SIMULATION!$G$16,SIMULATION!$C$16),0)</f>
        <v>73</v>
      </c>
      <c r="I1752">
        <f ca="1">ROUND(NORMINV(RAND(),SIMULATION!$G$20,SIMULATION!$C$20),0)</f>
        <v>65</v>
      </c>
      <c r="J1752" t="str">
        <f t="shared" ca="1" si="54"/>
        <v>Away</v>
      </c>
      <c r="K1752" t="str">
        <f ca="1">IF(H1752+SIMULATION!$E$16&gt;NEUTRAL!I1752,"W","L")</f>
        <v>W</v>
      </c>
      <c r="L1752" t="str">
        <f ca="1">IF(I1752+SIMULATION!$E$20&gt;NEUTRAL!H1752,"W","L")</f>
        <v>L</v>
      </c>
      <c r="M1752">
        <f t="shared" ca="1" si="55"/>
        <v>138</v>
      </c>
      <c r="N1752" t="str">
        <f ca="1">IF((H1752+I1752)&gt;SIMULATION!$F$16,"Over","Under")</f>
        <v>Under</v>
      </c>
    </row>
    <row r="1753" spans="8:14" x14ac:dyDescent="0.25">
      <c r="H1753">
        <f ca="1">ROUND(NORMINV(RAND(),SIMULATION!$G$16,SIMULATION!$C$16),0)</f>
        <v>80</v>
      </c>
      <c r="I1753">
        <f ca="1">ROUND(NORMINV(RAND(),SIMULATION!$G$20,SIMULATION!$C$20),0)</f>
        <v>61</v>
      </c>
      <c r="J1753" t="str">
        <f t="shared" ca="1" si="54"/>
        <v>Away</v>
      </c>
      <c r="K1753" t="str">
        <f ca="1">IF(H1753+SIMULATION!$E$16&gt;NEUTRAL!I1753,"W","L")</f>
        <v>W</v>
      </c>
      <c r="L1753" t="str">
        <f ca="1">IF(I1753+SIMULATION!$E$20&gt;NEUTRAL!H1753,"W","L")</f>
        <v>L</v>
      </c>
      <c r="M1753">
        <f t="shared" ca="1" si="55"/>
        <v>141</v>
      </c>
      <c r="N1753" t="str">
        <f ca="1">IF((H1753+I1753)&gt;SIMULATION!$F$16,"Over","Under")</f>
        <v>Under</v>
      </c>
    </row>
    <row r="1754" spans="8:14" x14ac:dyDescent="0.25">
      <c r="H1754">
        <f ca="1">ROUND(NORMINV(RAND(),SIMULATION!$G$16,SIMULATION!$C$16),0)</f>
        <v>70</v>
      </c>
      <c r="I1754">
        <f ca="1">ROUND(NORMINV(RAND(),SIMULATION!$G$20,SIMULATION!$C$20),0)</f>
        <v>64</v>
      </c>
      <c r="J1754" t="str">
        <f t="shared" ca="1" si="54"/>
        <v>Away</v>
      </c>
      <c r="K1754" t="str">
        <f ca="1">IF(H1754+SIMULATION!$E$16&gt;NEUTRAL!I1754,"W","L")</f>
        <v>W</v>
      </c>
      <c r="L1754" t="str">
        <f ca="1">IF(I1754+SIMULATION!$E$20&gt;NEUTRAL!H1754,"W","L")</f>
        <v>L</v>
      </c>
      <c r="M1754">
        <f t="shared" ca="1" si="55"/>
        <v>134</v>
      </c>
      <c r="N1754" t="str">
        <f ca="1">IF((H1754+I1754)&gt;SIMULATION!$F$16,"Over","Under")</f>
        <v>Under</v>
      </c>
    </row>
    <row r="1755" spans="8:14" x14ac:dyDescent="0.25">
      <c r="H1755">
        <f ca="1">ROUND(NORMINV(RAND(),SIMULATION!$G$16,SIMULATION!$C$16),0)</f>
        <v>56</v>
      </c>
      <c r="I1755">
        <f ca="1">ROUND(NORMINV(RAND(),SIMULATION!$G$20,SIMULATION!$C$20),0)</f>
        <v>80</v>
      </c>
      <c r="J1755" t="str">
        <f t="shared" ref="J1755:J1818" ca="1" si="56">IF(H1755=I1755,"OT",IF(H1755&gt;I1755,"Away","Home"))</f>
        <v>Home</v>
      </c>
      <c r="K1755" t="str">
        <f ca="1">IF(H1755+SIMULATION!$E$16&gt;NEUTRAL!I1755,"W","L")</f>
        <v>L</v>
      </c>
      <c r="L1755" t="str">
        <f ca="1">IF(I1755+SIMULATION!$E$20&gt;NEUTRAL!H1755,"W","L")</f>
        <v>W</v>
      </c>
      <c r="M1755">
        <f t="shared" ref="M1755:M1818" ca="1" si="57">H1755+I1755</f>
        <v>136</v>
      </c>
      <c r="N1755" t="str">
        <f ca="1">IF((H1755+I1755)&gt;SIMULATION!$F$16,"Over","Under")</f>
        <v>Under</v>
      </c>
    </row>
    <row r="1756" spans="8:14" x14ac:dyDescent="0.25">
      <c r="H1756">
        <f ca="1">ROUND(NORMINV(RAND(),SIMULATION!$G$16,SIMULATION!$C$16),0)</f>
        <v>72</v>
      </c>
      <c r="I1756">
        <f ca="1">ROUND(NORMINV(RAND(),SIMULATION!$G$20,SIMULATION!$C$20),0)</f>
        <v>86</v>
      </c>
      <c r="J1756" t="str">
        <f t="shared" ca="1" si="56"/>
        <v>Home</v>
      </c>
      <c r="K1756" t="str">
        <f ca="1">IF(H1756+SIMULATION!$E$16&gt;NEUTRAL!I1756,"W","L")</f>
        <v>L</v>
      </c>
      <c r="L1756" t="str">
        <f ca="1">IF(I1756+SIMULATION!$E$20&gt;NEUTRAL!H1756,"W","L")</f>
        <v>W</v>
      </c>
      <c r="M1756">
        <f t="shared" ca="1" si="57"/>
        <v>158</v>
      </c>
      <c r="N1756" t="str">
        <f ca="1">IF((H1756+I1756)&gt;SIMULATION!$F$16,"Over","Under")</f>
        <v>Over</v>
      </c>
    </row>
    <row r="1757" spans="8:14" x14ac:dyDescent="0.25">
      <c r="H1757">
        <f ca="1">ROUND(NORMINV(RAND(),SIMULATION!$G$16,SIMULATION!$C$16),0)</f>
        <v>44</v>
      </c>
      <c r="I1757">
        <f ca="1">ROUND(NORMINV(RAND(),SIMULATION!$G$20,SIMULATION!$C$20),0)</f>
        <v>86</v>
      </c>
      <c r="J1757" t="str">
        <f t="shared" ca="1" si="56"/>
        <v>Home</v>
      </c>
      <c r="K1757" t="str">
        <f ca="1">IF(H1757+SIMULATION!$E$16&gt;NEUTRAL!I1757,"W","L")</f>
        <v>L</v>
      </c>
      <c r="L1757" t="str">
        <f ca="1">IF(I1757+SIMULATION!$E$20&gt;NEUTRAL!H1757,"W","L")</f>
        <v>W</v>
      </c>
      <c r="M1757">
        <f t="shared" ca="1" si="57"/>
        <v>130</v>
      </c>
      <c r="N1757" t="str">
        <f ca="1">IF((H1757+I1757)&gt;SIMULATION!$F$16,"Over","Under")</f>
        <v>Under</v>
      </c>
    </row>
    <row r="1758" spans="8:14" x14ac:dyDescent="0.25">
      <c r="H1758">
        <f ca="1">ROUND(NORMINV(RAND(),SIMULATION!$G$16,SIMULATION!$C$16),0)</f>
        <v>68</v>
      </c>
      <c r="I1758">
        <f ca="1">ROUND(NORMINV(RAND(),SIMULATION!$G$20,SIMULATION!$C$20),0)</f>
        <v>51</v>
      </c>
      <c r="J1758" t="str">
        <f t="shared" ca="1" si="56"/>
        <v>Away</v>
      </c>
      <c r="K1758" t="str">
        <f ca="1">IF(H1758+SIMULATION!$E$16&gt;NEUTRAL!I1758,"W","L")</f>
        <v>W</v>
      </c>
      <c r="L1758" t="str">
        <f ca="1">IF(I1758+SIMULATION!$E$20&gt;NEUTRAL!H1758,"W","L")</f>
        <v>L</v>
      </c>
      <c r="M1758">
        <f t="shared" ca="1" si="57"/>
        <v>119</v>
      </c>
      <c r="N1758" t="str">
        <f ca="1">IF((H1758+I1758)&gt;SIMULATION!$F$16,"Over","Under")</f>
        <v>Under</v>
      </c>
    </row>
    <row r="1759" spans="8:14" x14ac:dyDescent="0.25">
      <c r="H1759">
        <f ca="1">ROUND(NORMINV(RAND(),SIMULATION!$G$16,SIMULATION!$C$16),0)</f>
        <v>85</v>
      </c>
      <c r="I1759">
        <f ca="1">ROUND(NORMINV(RAND(),SIMULATION!$G$20,SIMULATION!$C$20),0)</f>
        <v>80</v>
      </c>
      <c r="J1759" t="str">
        <f t="shared" ca="1" si="56"/>
        <v>Away</v>
      </c>
      <c r="K1759" t="str">
        <f ca="1">IF(H1759+SIMULATION!$E$16&gt;NEUTRAL!I1759,"W","L")</f>
        <v>W</v>
      </c>
      <c r="L1759" t="str">
        <f ca="1">IF(I1759+SIMULATION!$E$20&gt;NEUTRAL!H1759,"W","L")</f>
        <v>L</v>
      </c>
      <c r="M1759">
        <f t="shared" ca="1" si="57"/>
        <v>165</v>
      </c>
      <c r="N1759" t="str">
        <f ca="1">IF((H1759+I1759)&gt;SIMULATION!$F$16,"Over","Under")</f>
        <v>Over</v>
      </c>
    </row>
    <row r="1760" spans="8:14" x14ac:dyDescent="0.25">
      <c r="H1760">
        <f ca="1">ROUND(NORMINV(RAND(),SIMULATION!$G$16,SIMULATION!$C$16),0)</f>
        <v>90</v>
      </c>
      <c r="I1760">
        <f ca="1">ROUND(NORMINV(RAND(),SIMULATION!$G$20,SIMULATION!$C$20),0)</f>
        <v>75</v>
      </c>
      <c r="J1760" t="str">
        <f t="shared" ca="1" si="56"/>
        <v>Away</v>
      </c>
      <c r="K1760" t="str">
        <f ca="1">IF(H1760+SIMULATION!$E$16&gt;NEUTRAL!I1760,"W","L")</f>
        <v>W</v>
      </c>
      <c r="L1760" t="str">
        <f ca="1">IF(I1760+SIMULATION!$E$20&gt;NEUTRAL!H1760,"W","L")</f>
        <v>L</v>
      </c>
      <c r="M1760">
        <f t="shared" ca="1" si="57"/>
        <v>165</v>
      </c>
      <c r="N1760" t="str">
        <f ca="1">IF((H1760+I1760)&gt;SIMULATION!$F$16,"Over","Under")</f>
        <v>Over</v>
      </c>
    </row>
    <row r="1761" spans="8:14" x14ac:dyDescent="0.25">
      <c r="H1761">
        <f ca="1">ROUND(NORMINV(RAND(),SIMULATION!$G$16,SIMULATION!$C$16),0)</f>
        <v>65</v>
      </c>
      <c r="I1761">
        <f ca="1">ROUND(NORMINV(RAND(),SIMULATION!$G$20,SIMULATION!$C$20),0)</f>
        <v>99</v>
      </c>
      <c r="J1761" t="str">
        <f t="shared" ca="1" si="56"/>
        <v>Home</v>
      </c>
      <c r="K1761" t="str">
        <f ca="1">IF(H1761+SIMULATION!$E$16&gt;NEUTRAL!I1761,"W","L")</f>
        <v>L</v>
      </c>
      <c r="L1761" t="str">
        <f ca="1">IF(I1761+SIMULATION!$E$20&gt;NEUTRAL!H1761,"W","L")</f>
        <v>W</v>
      </c>
      <c r="M1761">
        <f t="shared" ca="1" si="57"/>
        <v>164</v>
      </c>
      <c r="N1761" t="str">
        <f ca="1">IF((H1761+I1761)&gt;SIMULATION!$F$16,"Over","Under")</f>
        <v>Over</v>
      </c>
    </row>
    <row r="1762" spans="8:14" x14ac:dyDescent="0.25">
      <c r="H1762">
        <f ca="1">ROUND(NORMINV(RAND(),SIMULATION!$G$16,SIMULATION!$C$16),0)</f>
        <v>90</v>
      </c>
      <c r="I1762">
        <f ca="1">ROUND(NORMINV(RAND(),SIMULATION!$G$20,SIMULATION!$C$20),0)</f>
        <v>96</v>
      </c>
      <c r="J1762" t="str">
        <f t="shared" ca="1" si="56"/>
        <v>Home</v>
      </c>
      <c r="K1762" t="str">
        <f ca="1">IF(H1762+SIMULATION!$E$16&gt;NEUTRAL!I1762,"W","L")</f>
        <v>L</v>
      </c>
      <c r="L1762" t="str">
        <f ca="1">IF(I1762+SIMULATION!$E$20&gt;NEUTRAL!H1762,"W","L")</f>
        <v>W</v>
      </c>
      <c r="M1762">
        <f t="shared" ca="1" si="57"/>
        <v>186</v>
      </c>
      <c r="N1762" t="str">
        <f ca="1">IF((H1762+I1762)&gt;SIMULATION!$F$16,"Over","Under")</f>
        <v>Over</v>
      </c>
    </row>
    <row r="1763" spans="8:14" x14ac:dyDescent="0.25">
      <c r="H1763">
        <f ca="1">ROUND(NORMINV(RAND(),SIMULATION!$G$16,SIMULATION!$C$16),0)</f>
        <v>63</v>
      </c>
      <c r="I1763">
        <f ca="1">ROUND(NORMINV(RAND(),SIMULATION!$G$20,SIMULATION!$C$20),0)</f>
        <v>65</v>
      </c>
      <c r="J1763" t="str">
        <f t="shared" ca="1" si="56"/>
        <v>Home</v>
      </c>
      <c r="K1763" t="str">
        <f ca="1">IF(H1763+SIMULATION!$E$16&gt;NEUTRAL!I1763,"W","L")</f>
        <v>W</v>
      </c>
      <c r="L1763" t="str">
        <f ca="1">IF(I1763+SIMULATION!$E$20&gt;NEUTRAL!H1763,"W","L")</f>
        <v>L</v>
      </c>
      <c r="M1763">
        <f t="shared" ca="1" si="57"/>
        <v>128</v>
      </c>
      <c r="N1763" t="str">
        <f ca="1">IF((H1763+I1763)&gt;SIMULATION!$F$16,"Over","Under")</f>
        <v>Under</v>
      </c>
    </row>
    <row r="1764" spans="8:14" x14ac:dyDescent="0.25">
      <c r="H1764">
        <f ca="1">ROUND(NORMINV(RAND(),SIMULATION!$G$16,SIMULATION!$C$16),0)</f>
        <v>79</v>
      </c>
      <c r="I1764">
        <f ca="1">ROUND(NORMINV(RAND(),SIMULATION!$G$20,SIMULATION!$C$20),0)</f>
        <v>81</v>
      </c>
      <c r="J1764" t="str">
        <f t="shared" ca="1" si="56"/>
        <v>Home</v>
      </c>
      <c r="K1764" t="str">
        <f ca="1">IF(H1764+SIMULATION!$E$16&gt;NEUTRAL!I1764,"W","L")</f>
        <v>W</v>
      </c>
      <c r="L1764" t="str">
        <f ca="1">IF(I1764+SIMULATION!$E$20&gt;NEUTRAL!H1764,"W","L")</f>
        <v>L</v>
      </c>
      <c r="M1764">
        <f t="shared" ca="1" si="57"/>
        <v>160</v>
      </c>
      <c r="N1764" t="str">
        <f ca="1">IF((H1764+I1764)&gt;SIMULATION!$F$16,"Over","Under")</f>
        <v>Over</v>
      </c>
    </row>
    <row r="1765" spans="8:14" x14ac:dyDescent="0.25">
      <c r="H1765">
        <f ca="1">ROUND(NORMINV(RAND(),SIMULATION!$G$16,SIMULATION!$C$16),0)</f>
        <v>92</v>
      </c>
      <c r="I1765">
        <f ca="1">ROUND(NORMINV(RAND(),SIMULATION!$G$20,SIMULATION!$C$20),0)</f>
        <v>64</v>
      </c>
      <c r="J1765" t="str">
        <f t="shared" ca="1" si="56"/>
        <v>Away</v>
      </c>
      <c r="K1765" t="str">
        <f ca="1">IF(H1765+SIMULATION!$E$16&gt;NEUTRAL!I1765,"W","L")</f>
        <v>W</v>
      </c>
      <c r="L1765" t="str">
        <f ca="1">IF(I1765+SIMULATION!$E$20&gt;NEUTRAL!H1765,"W","L")</f>
        <v>L</v>
      </c>
      <c r="M1765">
        <f t="shared" ca="1" si="57"/>
        <v>156</v>
      </c>
      <c r="N1765" t="str">
        <f ca="1">IF((H1765+I1765)&gt;SIMULATION!$F$16,"Over","Under")</f>
        <v>Over</v>
      </c>
    </row>
    <row r="1766" spans="8:14" x14ac:dyDescent="0.25">
      <c r="H1766">
        <f ca="1">ROUND(NORMINV(RAND(),SIMULATION!$G$16,SIMULATION!$C$16),0)</f>
        <v>61</v>
      </c>
      <c r="I1766">
        <f ca="1">ROUND(NORMINV(RAND(),SIMULATION!$G$20,SIMULATION!$C$20),0)</f>
        <v>80</v>
      </c>
      <c r="J1766" t="str">
        <f t="shared" ca="1" si="56"/>
        <v>Home</v>
      </c>
      <c r="K1766" t="str">
        <f ca="1">IF(H1766+SIMULATION!$E$16&gt;NEUTRAL!I1766,"W","L")</f>
        <v>L</v>
      </c>
      <c r="L1766" t="str">
        <f ca="1">IF(I1766+SIMULATION!$E$20&gt;NEUTRAL!H1766,"W","L")</f>
        <v>W</v>
      </c>
      <c r="M1766">
        <f t="shared" ca="1" si="57"/>
        <v>141</v>
      </c>
      <c r="N1766" t="str">
        <f ca="1">IF((H1766+I1766)&gt;SIMULATION!$F$16,"Over","Under")</f>
        <v>Under</v>
      </c>
    </row>
    <row r="1767" spans="8:14" x14ac:dyDescent="0.25">
      <c r="H1767">
        <f ca="1">ROUND(NORMINV(RAND(),SIMULATION!$G$16,SIMULATION!$C$16),0)</f>
        <v>87</v>
      </c>
      <c r="I1767">
        <f ca="1">ROUND(NORMINV(RAND(),SIMULATION!$G$20,SIMULATION!$C$20),0)</f>
        <v>74</v>
      </c>
      <c r="J1767" t="str">
        <f t="shared" ca="1" si="56"/>
        <v>Away</v>
      </c>
      <c r="K1767" t="str">
        <f ca="1">IF(H1767+SIMULATION!$E$16&gt;NEUTRAL!I1767,"W","L")</f>
        <v>W</v>
      </c>
      <c r="L1767" t="str">
        <f ca="1">IF(I1767+SIMULATION!$E$20&gt;NEUTRAL!H1767,"W","L")</f>
        <v>L</v>
      </c>
      <c r="M1767">
        <f t="shared" ca="1" si="57"/>
        <v>161</v>
      </c>
      <c r="N1767" t="str">
        <f ca="1">IF((H1767+I1767)&gt;SIMULATION!$F$16,"Over","Under")</f>
        <v>Over</v>
      </c>
    </row>
    <row r="1768" spans="8:14" x14ac:dyDescent="0.25">
      <c r="H1768">
        <f ca="1">ROUND(NORMINV(RAND(),SIMULATION!$G$16,SIMULATION!$C$16),0)</f>
        <v>89</v>
      </c>
      <c r="I1768">
        <f ca="1">ROUND(NORMINV(RAND(),SIMULATION!$G$20,SIMULATION!$C$20),0)</f>
        <v>90</v>
      </c>
      <c r="J1768" t="str">
        <f t="shared" ca="1" si="56"/>
        <v>Home</v>
      </c>
      <c r="K1768" t="str">
        <f ca="1">IF(H1768+SIMULATION!$E$16&gt;NEUTRAL!I1768,"W","L")</f>
        <v>W</v>
      </c>
      <c r="L1768" t="str">
        <f ca="1">IF(I1768+SIMULATION!$E$20&gt;NEUTRAL!H1768,"W","L")</f>
        <v>L</v>
      </c>
      <c r="M1768">
        <f t="shared" ca="1" si="57"/>
        <v>179</v>
      </c>
      <c r="N1768" t="str">
        <f ca="1">IF((H1768+I1768)&gt;SIMULATION!$F$16,"Over","Under")</f>
        <v>Over</v>
      </c>
    </row>
    <row r="1769" spans="8:14" x14ac:dyDescent="0.25">
      <c r="H1769">
        <f ca="1">ROUND(NORMINV(RAND(),SIMULATION!$G$16,SIMULATION!$C$16),0)</f>
        <v>66</v>
      </c>
      <c r="I1769">
        <f ca="1">ROUND(NORMINV(RAND(),SIMULATION!$G$20,SIMULATION!$C$20),0)</f>
        <v>85</v>
      </c>
      <c r="J1769" t="str">
        <f t="shared" ca="1" si="56"/>
        <v>Home</v>
      </c>
      <c r="K1769" t="str">
        <f ca="1">IF(H1769+SIMULATION!$E$16&gt;NEUTRAL!I1769,"W","L")</f>
        <v>L</v>
      </c>
      <c r="L1769" t="str">
        <f ca="1">IF(I1769+SIMULATION!$E$20&gt;NEUTRAL!H1769,"W","L")</f>
        <v>W</v>
      </c>
      <c r="M1769">
        <f t="shared" ca="1" si="57"/>
        <v>151</v>
      </c>
      <c r="N1769" t="str">
        <f ca="1">IF((H1769+I1769)&gt;SIMULATION!$F$16,"Over","Under")</f>
        <v>Under</v>
      </c>
    </row>
    <row r="1770" spans="8:14" x14ac:dyDescent="0.25">
      <c r="H1770">
        <f ca="1">ROUND(NORMINV(RAND(),SIMULATION!$G$16,SIMULATION!$C$16),0)</f>
        <v>68</v>
      </c>
      <c r="I1770">
        <f ca="1">ROUND(NORMINV(RAND(),SIMULATION!$G$20,SIMULATION!$C$20),0)</f>
        <v>53</v>
      </c>
      <c r="J1770" t="str">
        <f t="shared" ca="1" si="56"/>
        <v>Away</v>
      </c>
      <c r="K1770" t="str">
        <f ca="1">IF(H1770+SIMULATION!$E$16&gt;NEUTRAL!I1770,"W","L")</f>
        <v>W</v>
      </c>
      <c r="L1770" t="str">
        <f ca="1">IF(I1770+SIMULATION!$E$20&gt;NEUTRAL!H1770,"W","L")</f>
        <v>L</v>
      </c>
      <c r="M1770">
        <f t="shared" ca="1" si="57"/>
        <v>121</v>
      </c>
      <c r="N1770" t="str">
        <f ca="1">IF((H1770+I1770)&gt;SIMULATION!$F$16,"Over","Under")</f>
        <v>Under</v>
      </c>
    </row>
    <row r="1771" spans="8:14" x14ac:dyDescent="0.25">
      <c r="H1771">
        <f ca="1">ROUND(NORMINV(RAND(),SIMULATION!$G$16,SIMULATION!$C$16),0)</f>
        <v>70</v>
      </c>
      <c r="I1771">
        <f ca="1">ROUND(NORMINV(RAND(),SIMULATION!$G$20,SIMULATION!$C$20),0)</f>
        <v>77</v>
      </c>
      <c r="J1771" t="str">
        <f t="shared" ca="1" si="56"/>
        <v>Home</v>
      </c>
      <c r="K1771" t="str">
        <f ca="1">IF(H1771+SIMULATION!$E$16&gt;NEUTRAL!I1771,"W","L")</f>
        <v>L</v>
      </c>
      <c r="L1771" t="str">
        <f ca="1">IF(I1771+SIMULATION!$E$20&gt;NEUTRAL!H1771,"W","L")</f>
        <v>W</v>
      </c>
      <c r="M1771">
        <f t="shared" ca="1" si="57"/>
        <v>147</v>
      </c>
      <c r="N1771" t="str">
        <f ca="1">IF((H1771+I1771)&gt;SIMULATION!$F$16,"Over","Under")</f>
        <v>Under</v>
      </c>
    </row>
    <row r="1772" spans="8:14" x14ac:dyDescent="0.25">
      <c r="H1772">
        <f ca="1">ROUND(NORMINV(RAND(),SIMULATION!$G$16,SIMULATION!$C$16),0)</f>
        <v>67</v>
      </c>
      <c r="I1772">
        <f ca="1">ROUND(NORMINV(RAND(),SIMULATION!$G$20,SIMULATION!$C$20),0)</f>
        <v>76</v>
      </c>
      <c r="J1772" t="str">
        <f t="shared" ca="1" si="56"/>
        <v>Home</v>
      </c>
      <c r="K1772" t="str">
        <f ca="1">IF(H1772+SIMULATION!$E$16&gt;NEUTRAL!I1772,"W","L")</f>
        <v>L</v>
      </c>
      <c r="L1772" t="str">
        <f ca="1">IF(I1772+SIMULATION!$E$20&gt;NEUTRAL!H1772,"W","L")</f>
        <v>W</v>
      </c>
      <c r="M1772">
        <f t="shared" ca="1" si="57"/>
        <v>143</v>
      </c>
      <c r="N1772" t="str">
        <f ca="1">IF((H1772+I1772)&gt;SIMULATION!$F$16,"Over","Under")</f>
        <v>Under</v>
      </c>
    </row>
    <row r="1773" spans="8:14" x14ac:dyDescent="0.25">
      <c r="H1773">
        <f ca="1">ROUND(NORMINV(RAND(),SIMULATION!$G$16,SIMULATION!$C$16),0)</f>
        <v>64</v>
      </c>
      <c r="I1773">
        <f ca="1">ROUND(NORMINV(RAND(),SIMULATION!$G$20,SIMULATION!$C$20),0)</f>
        <v>68</v>
      </c>
      <c r="J1773" t="str">
        <f t="shared" ca="1" si="56"/>
        <v>Home</v>
      </c>
      <c r="K1773" t="str">
        <f ca="1">IF(H1773+SIMULATION!$E$16&gt;NEUTRAL!I1773,"W","L")</f>
        <v>W</v>
      </c>
      <c r="L1773" t="str">
        <f ca="1">IF(I1773+SIMULATION!$E$20&gt;NEUTRAL!H1773,"W","L")</f>
        <v>L</v>
      </c>
      <c r="M1773">
        <f t="shared" ca="1" si="57"/>
        <v>132</v>
      </c>
      <c r="N1773" t="str">
        <f ca="1">IF((H1773+I1773)&gt;SIMULATION!$F$16,"Over","Under")</f>
        <v>Under</v>
      </c>
    </row>
    <row r="1774" spans="8:14" x14ac:dyDescent="0.25">
      <c r="H1774">
        <f ca="1">ROUND(NORMINV(RAND(),SIMULATION!$G$16,SIMULATION!$C$16),0)</f>
        <v>75</v>
      </c>
      <c r="I1774">
        <f ca="1">ROUND(NORMINV(RAND(),SIMULATION!$G$20,SIMULATION!$C$20),0)</f>
        <v>57</v>
      </c>
      <c r="J1774" t="str">
        <f t="shared" ca="1" si="56"/>
        <v>Away</v>
      </c>
      <c r="K1774" t="str">
        <f ca="1">IF(H1774+SIMULATION!$E$16&gt;NEUTRAL!I1774,"W","L")</f>
        <v>W</v>
      </c>
      <c r="L1774" t="str">
        <f ca="1">IF(I1774+SIMULATION!$E$20&gt;NEUTRAL!H1774,"W","L")</f>
        <v>L</v>
      </c>
      <c r="M1774">
        <f t="shared" ca="1" si="57"/>
        <v>132</v>
      </c>
      <c r="N1774" t="str">
        <f ca="1">IF((H1774+I1774)&gt;SIMULATION!$F$16,"Over","Under")</f>
        <v>Under</v>
      </c>
    </row>
    <row r="1775" spans="8:14" x14ac:dyDescent="0.25">
      <c r="H1775">
        <f ca="1">ROUND(NORMINV(RAND(),SIMULATION!$G$16,SIMULATION!$C$16),0)</f>
        <v>83</v>
      </c>
      <c r="I1775">
        <f ca="1">ROUND(NORMINV(RAND(),SIMULATION!$G$20,SIMULATION!$C$20),0)</f>
        <v>74</v>
      </c>
      <c r="J1775" t="str">
        <f t="shared" ca="1" si="56"/>
        <v>Away</v>
      </c>
      <c r="K1775" t="str">
        <f ca="1">IF(H1775+SIMULATION!$E$16&gt;NEUTRAL!I1775,"W","L")</f>
        <v>W</v>
      </c>
      <c r="L1775" t="str">
        <f ca="1">IF(I1775+SIMULATION!$E$20&gt;NEUTRAL!H1775,"W","L")</f>
        <v>L</v>
      </c>
      <c r="M1775">
        <f t="shared" ca="1" si="57"/>
        <v>157</v>
      </c>
      <c r="N1775" t="str">
        <f ca="1">IF((H1775+I1775)&gt;SIMULATION!$F$16,"Over","Under")</f>
        <v>Over</v>
      </c>
    </row>
    <row r="1776" spans="8:14" x14ac:dyDescent="0.25">
      <c r="H1776">
        <f ca="1">ROUND(NORMINV(RAND(),SIMULATION!$G$16,SIMULATION!$C$16),0)</f>
        <v>74</v>
      </c>
      <c r="I1776">
        <f ca="1">ROUND(NORMINV(RAND(),SIMULATION!$G$20,SIMULATION!$C$20),0)</f>
        <v>84</v>
      </c>
      <c r="J1776" t="str">
        <f t="shared" ca="1" si="56"/>
        <v>Home</v>
      </c>
      <c r="K1776" t="str">
        <f ca="1">IF(H1776+SIMULATION!$E$16&gt;NEUTRAL!I1776,"W","L")</f>
        <v>L</v>
      </c>
      <c r="L1776" t="str">
        <f ca="1">IF(I1776+SIMULATION!$E$20&gt;NEUTRAL!H1776,"W","L")</f>
        <v>W</v>
      </c>
      <c r="M1776">
        <f t="shared" ca="1" si="57"/>
        <v>158</v>
      </c>
      <c r="N1776" t="str">
        <f ca="1">IF((H1776+I1776)&gt;SIMULATION!$F$16,"Over","Under")</f>
        <v>Over</v>
      </c>
    </row>
    <row r="1777" spans="8:14" x14ac:dyDescent="0.25">
      <c r="H1777">
        <f ca="1">ROUND(NORMINV(RAND(),SIMULATION!$G$16,SIMULATION!$C$16),0)</f>
        <v>63</v>
      </c>
      <c r="I1777">
        <f ca="1">ROUND(NORMINV(RAND(),SIMULATION!$G$20,SIMULATION!$C$20),0)</f>
        <v>85</v>
      </c>
      <c r="J1777" t="str">
        <f t="shared" ca="1" si="56"/>
        <v>Home</v>
      </c>
      <c r="K1777" t="str">
        <f ca="1">IF(H1777+SIMULATION!$E$16&gt;NEUTRAL!I1777,"W","L")</f>
        <v>L</v>
      </c>
      <c r="L1777" t="str">
        <f ca="1">IF(I1777+SIMULATION!$E$20&gt;NEUTRAL!H1777,"W","L")</f>
        <v>W</v>
      </c>
      <c r="M1777">
        <f t="shared" ca="1" si="57"/>
        <v>148</v>
      </c>
      <c r="N1777" t="str">
        <f ca="1">IF((H1777+I1777)&gt;SIMULATION!$F$16,"Over","Under")</f>
        <v>Under</v>
      </c>
    </row>
    <row r="1778" spans="8:14" x14ac:dyDescent="0.25">
      <c r="H1778">
        <f ca="1">ROUND(NORMINV(RAND(),SIMULATION!$G$16,SIMULATION!$C$16),0)</f>
        <v>79</v>
      </c>
      <c r="I1778">
        <f ca="1">ROUND(NORMINV(RAND(),SIMULATION!$G$20,SIMULATION!$C$20),0)</f>
        <v>93</v>
      </c>
      <c r="J1778" t="str">
        <f t="shared" ca="1" si="56"/>
        <v>Home</v>
      </c>
      <c r="K1778" t="str">
        <f ca="1">IF(H1778+SIMULATION!$E$16&gt;NEUTRAL!I1778,"W","L")</f>
        <v>L</v>
      </c>
      <c r="L1778" t="str">
        <f ca="1">IF(I1778+SIMULATION!$E$20&gt;NEUTRAL!H1778,"W","L")</f>
        <v>W</v>
      </c>
      <c r="M1778">
        <f t="shared" ca="1" si="57"/>
        <v>172</v>
      </c>
      <c r="N1778" t="str">
        <f ca="1">IF((H1778+I1778)&gt;SIMULATION!$F$16,"Over","Under")</f>
        <v>Over</v>
      </c>
    </row>
    <row r="1779" spans="8:14" x14ac:dyDescent="0.25">
      <c r="H1779">
        <f ca="1">ROUND(NORMINV(RAND(),SIMULATION!$G$16,SIMULATION!$C$16),0)</f>
        <v>85</v>
      </c>
      <c r="I1779">
        <f ca="1">ROUND(NORMINV(RAND(),SIMULATION!$G$20,SIMULATION!$C$20),0)</f>
        <v>85</v>
      </c>
      <c r="J1779" t="str">
        <f t="shared" ca="1" si="56"/>
        <v>OT</v>
      </c>
      <c r="K1779" t="str">
        <f ca="1">IF(H1779+SIMULATION!$E$16&gt;NEUTRAL!I1779,"W","L")</f>
        <v>W</v>
      </c>
      <c r="L1779" t="str">
        <f ca="1">IF(I1779+SIMULATION!$E$20&gt;NEUTRAL!H1779,"W","L")</f>
        <v>L</v>
      </c>
      <c r="M1779">
        <f t="shared" ca="1" si="57"/>
        <v>170</v>
      </c>
      <c r="N1779" t="str">
        <f ca="1">IF((H1779+I1779)&gt;SIMULATION!$F$16,"Over","Under")</f>
        <v>Over</v>
      </c>
    </row>
    <row r="1780" spans="8:14" x14ac:dyDescent="0.25">
      <c r="H1780">
        <f ca="1">ROUND(NORMINV(RAND(),SIMULATION!$G$16,SIMULATION!$C$16),0)</f>
        <v>67</v>
      </c>
      <c r="I1780">
        <f ca="1">ROUND(NORMINV(RAND(),SIMULATION!$G$20,SIMULATION!$C$20),0)</f>
        <v>67</v>
      </c>
      <c r="J1780" t="str">
        <f t="shared" ca="1" si="56"/>
        <v>OT</v>
      </c>
      <c r="K1780" t="str">
        <f ca="1">IF(H1780+SIMULATION!$E$16&gt;NEUTRAL!I1780,"W","L")</f>
        <v>W</v>
      </c>
      <c r="L1780" t="str">
        <f ca="1">IF(I1780+SIMULATION!$E$20&gt;NEUTRAL!H1780,"W","L")</f>
        <v>L</v>
      </c>
      <c r="M1780">
        <f t="shared" ca="1" si="57"/>
        <v>134</v>
      </c>
      <c r="N1780" t="str">
        <f ca="1">IF((H1780+I1780)&gt;SIMULATION!$F$16,"Over","Under")</f>
        <v>Under</v>
      </c>
    </row>
    <row r="1781" spans="8:14" x14ac:dyDescent="0.25">
      <c r="H1781">
        <f ca="1">ROUND(NORMINV(RAND(),SIMULATION!$G$16,SIMULATION!$C$16),0)</f>
        <v>68</v>
      </c>
      <c r="I1781">
        <f ca="1">ROUND(NORMINV(RAND(),SIMULATION!$G$20,SIMULATION!$C$20),0)</f>
        <v>57</v>
      </c>
      <c r="J1781" t="str">
        <f t="shared" ca="1" si="56"/>
        <v>Away</v>
      </c>
      <c r="K1781" t="str">
        <f ca="1">IF(H1781+SIMULATION!$E$16&gt;NEUTRAL!I1781,"W","L")</f>
        <v>W</v>
      </c>
      <c r="L1781" t="str">
        <f ca="1">IF(I1781+SIMULATION!$E$20&gt;NEUTRAL!H1781,"W","L")</f>
        <v>L</v>
      </c>
      <c r="M1781">
        <f t="shared" ca="1" si="57"/>
        <v>125</v>
      </c>
      <c r="N1781" t="str">
        <f ca="1">IF((H1781+I1781)&gt;SIMULATION!$F$16,"Over","Under")</f>
        <v>Under</v>
      </c>
    </row>
    <row r="1782" spans="8:14" x14ac:dyDescent="0.25">
      <c r="H1782">
        <f ca="1">ROUND(NORMINV(RAND(),SIMULATION!$G$16,SIMULATION!$C$16),0)</f>
        <v>90</v>
      </c>
      <c r="I1782">
        <f ca="1">ROUND(NORMINV(RAND(),SIMULATION!$G$20,SIMULATION!$C$20),0)</f>
        <v>73</v>
      </c>
      <c r="J1782" t="str">
        <f t="shared" ca="1" si="56"/>
        <v>Away</v>
      </c>
      <c r="K1782" t="str">
        <f ca="1">IF(H1782+SIMULATION!$E$16&gt;NEUTRAL!I1782,"W","L")</f>
        <v>W</v>
      </c>
      <c r="L1782" t="str">
        <f ca="1">IF(I1782+SIMULATION!$E$20&gt;NEUTRAL!H1782,"W","L")</f>
        <v>L</v>
      </c>
      <c r="M1782">
        <f t="shared" ca="1" si="57"/>
        <v>163</v>
      </c>
      <c r="N1782" t="str">
        <f ca="1">IF((H1782+I1782)&gt;SIMULATION!$F$16,"Over","Under")</f>
        <v>Over</v>
      </c>
    </row>
    <row r="1783" spans="8:14" x14ac:dyDescent="0.25">
      <c r="H1783">
        <f ca="1">ROUND(NORMINV(RAND(),SIMULATION!$G$16,SIMULATION!$C$16),0)</f>
        <v>71</v>
      </c>
      <c r="I1783">
        <f ca="1">ROUND(NORMINV(RAND(),SIMULATION!$G$20,SIMULATION!$C$20),0)</f>
        <v>73</v>
      </c>
      <c r="J1783" t="str">
        <f t="shared" ca="1" si="56"/>
        <v>Home</v>
      </c>
      <c r="K1783" t="str">
        <f ca="1">IF(H1783+SIMULATION!$E$16&gt;NEUTRAL!I1783,"W","L")</f>
        <v>W</v>
      </c>
      <c r="L1783" t="str">
        <f ca="1">IF(I1783+SIMULATION!$E$20&gt;NEUTRAL!H1783,"W","L")</f>
        <v>L</v>
      </c>
      <c r="M1783">
        <f t="shared" ca="1" si="57"/>
        <v>144</v>
      </c>
      <c r="N1783" t="str">
        <f ca="1">IF((H1783+I1783)&gt;SIMULATION!$F$16,"Over","Under")</f>
        <v>Under</v>
      </c>
    </row>
    <row r="1784" spans="8:14" x14ac:dyDescent="0.25">
      <c r="H1784">
        <f ca="1">ROUND(NORMINV(RAND(),SIMULATION!$G$16,SIMULATION!$C$16),0)</f>
        <v>89</v>
      </c>
      <c r="I1784">
        <f ca="1">ROUND(NORMINV(RAND(),SIMULATION!$G$20,SIMULATION!$C$20),0)</f>
        <v>77</v>
      </c>
      <c r="J1784" t="str">
        <f t="shared" ca="1" si="56"/>
        <v>Away</v>
      </c>
      <c r="K1784" t="str">
        <f ca="1">IF(H1784+SIMULATION!$E$16&gt;NEUTRAL!I1784,"W","L")</f>
        <v>W</v>
      </c>
      <c r="L1784" t="str">
        <f ca="1">IF(I1784+SIMULATION!$E$20&gt;NEUTRAL!H1784,"W","L")</f>
        <v>L</v>
      </c>
      <c r="M1784">
        <f t="shared" ca="1" si="57"/>
        <v>166</v>
      </c>
      <c r="N1784" t="str">
        <f ca="1">IF((H1784+I1784)&gt;SIMULATION!$F$16,"Over","Under")</f>
        <v>Over</v>
      </c>
    </row>
    <row r="1785" spans="8:14" x14ac:dyDescent="0.25">
      <c r="H1785">
        <f ca="1">ROUND(NORMINV(RAND(),SIMULATION!$G$16,SIMULATION!$C$16),0)</f>
        <v>59</v>
      </c>
      <c r="I1785">
        <f ca="1">ROUND(NORMINV(RAND(),SIMULATION!$G$20,SIMULATION!$C$20),0)</f>
        <v>75</v>
      </c>
      <c r="J1785" t="str">
        <f t="shared" ca="1" si="56"/>
        <v>Home</v>
      </c>
      <c r="K1785" t="str">
        <f ca="1">IF(H1785+SIMULATION!$E$16&gt;NEUTRAL!I1785,"W","L")</f>
        <v>L</v>
      </c>
      <c r="L1785" t="str">
        <f ca="1">IF(I1785+SIMULATION!$E$20&gt;NEUTRAL!H1785,"W","L")</f>
        <v>W</v>
      </c>
      <c r="M1785">
        <f t="shared" ca="1" si="57"/>
        <v>134</v>
      </c>
      <c r="N1785" t="str">
        <f ca="1">IF((H1785+I1785)&gt;SIMULATION!$F$16,"Over","Under")</f>
        <v>Under</v>
      </c>
    </row>
    <row r="1786" spans="8:14" x14ac:dyDescent="0.25">
      <c r="H1786">
        <f ca="1">ROUND(NORMINV(RAND(),SIMULATION!$G$16,SIMULATION!$C$16),0)</f>
        <v>80</v>
      </c>
      <c r="I1786">
        <f ca="1">ROUND(NORMINV(RAND(),SIMULATION!$G$20,SIMULATION!$C$20),0)</f>
        <v>84</v>
      </c>
      <c r="J1786" t="str">
        <f t="shared" ca="1" si="56"/>
        <v>Home</v>
      </c>
      <c r="K1786" t="str">
        <f ca="1">IF(H1786+SIMULATION!$E$16&gt;NEUTRAL!I1786,"W","L")</f>
        <v>W</v>
      </c>
      <c r="L1786" t="str">
        <f ca="1">IF(I1786+SIMULATION!$E$20&gt;NEUTRAL!H1786,"W","L")</f>
        <v>L</v>
      </c>
      <c r="M1786">
        <f t="shared" ca="1" si="57"/>
        <v>164</v>
      </c>
      <c r="N1786" t="str">
        <f ca="1">IF((H1786+I1786)&gt;SIMULATION!$F$16,"Over","Under")</f>
        <v>Over</v>
      </c>
    </row>
    <row r="1787" spans="8:14" x14ac:dyDescent="0.25">
      <c r="H1787">
        <f ca="1">ROUND(NORMINV(RAND(),SIMULATION!$G$16,SIMULATION!$C$16),0)</f>
        <v>80</v>
      </c>
      <c r="I1787">
        <f ca="1">ROUND(NORMINV(RAND(),SIMULATION!$G$20,SIMULATION!$C$20),0)</f>
        <v>68</v>
      </c>
      <c r="J1787" t="str">
        <f t="shared" ca="1" si="56"/>
        <v>Away</v>
      </c>
      <c r="K1787" t="str">
        <f ca="1">IF(H1787+SIMULATION!$E$16&gt;NEUTRAL!I1787,"W","L")</f>
        <v>W</v>
      </c>
      <c r="L1787" t="str">
        <f ca="1">IF(I1787+SIMULATION!$E$20&gt;NEUTRAL!H1787,"W","L")</f>
        <v>L</v>
      </c>
      <c r="M1787">
        <f t="shared" ca="1" si="57"/>
        <v>148</v>
      </c>
      <c r="N1787" t="str">
        <f ca="1">IF((H1787+I1787)&gt;SIMULATION!$F$16,"Over","Under")</f>
        <v>Under</v>
      </c>
    </row>
    <row r="1788" spans="8:14" x14ac:dyDescent="0.25">
      <c r="H1788">
        <f ca="1">ROUND(NORMINV(RAND(),SIMULATION!$G$16,SIMULATION!$C$16),0)</f>
        <v>53</v>
      </c>
      <c r="I1788">
        <f ca="1">ROUND(NORMINV(RAND(),SIMULATION!$G$20,SIMULATION!$C$20),0)</f>
        <v>66</v>
      </c>
      <c r="J1788" t="str">
        <f t="shared" ca="1" si="56"/>
        <v>Home</v>
      </c>
      <c r="K1788" t="str">
        <f ca="1">IF(H1788+SIMULATION!$E$16&gt;NEUTRAL!I1788,"W","L")</f>
        <v>L</v>
      </c>
      <c r="L1788" t="str">
        <f ca="1">IF(I1788+SIMULATION!$E$20&gt;NEUTRAL!H1788,"W","L")</f>
        <v>W</v>
      </c>
      <c r="M1788">
        <f t="shared" ca="1" si="57"/>
        <v>119</v>
      </c>
      <c r="N1788" t="str">
        <f ca="1">IF((H1788+I1788)&gt;SIMULATION!$F$16,"Over","Under")</f>
        <v>Under</v>
      </c>
    </row>
    <row r="1789" spans="8:14" x14ac:dyDescent="0.25">
      <c r="H1789">
        <f ca="1">ROUND(NORMINV(RAND(),SIMULATION!$G$16,SIMULATION!$C$16),0)</f>
        <v>46</v>
      </c>
      <c r="I1789">
        <f ca="1">ROUND(NORMINV(RAND(),SIMULATION!$G$20,SIMULATION!$C$20),0)</f>
        <v>84</v>
      </c>
      <c r="J1789" t="str">
        <f t="shared" ca="1" si="56"/>
        <v>Home</v>
      </c>
      <c r="K1789" t="str">
        <f ca="1">IF(H1789+SIMULATION!$E$16&gt;NEUTRAL!I1789,"W","L")</f>
        <v>L</v>
      </c>
      <c r="L1789" t="str">
        <f ca="1">IF(I1789+SIMULATION!$E$20&gt;NEUTRAL!H1789,"W","L")</f>
        <v>W</v>
      </c>
      <c r="M1789">
        <f t="shared" ca="1" si="57"/>
        <v>130</v>
      </c>
      <c r="N1789" t="str">
        <f ca="1">IF((H1789+I1789)&gt;SIMULATION!$F$16,"Over","Under")</f>
        <v>Under</v>
      </c>
    </row>
    <row r="1790" spans="8:14" x14ac:dyDescent="0.25">
      <c r="H1790">
        <f ca="1">ROUND(NORMINV(RAND(),SIMULATION!$G$16,SIMULATION!$C$16),0)</f>
        <v>77</v>
      </c>
      <c r="I1790">
        <f ca="1">ROUND(NORMINV(RAND(),SIMULATION!$G$20,SIMULATION!$C$20),0)</f>
        <v>67</v>
      </c>
      <c r="J1790" t="str">
        <f t="shared" ca="1" si="56"/>
        <v>Away</v>
      </c>
      <c r="K1790" t="str">
        <f ca="1">IF(H1790+SIMULATION!$E$16&gt;NEUTRAL!I1790,"W","L")</f>
        <v>W</v>
      </c>
      <c r="L1790" t="str">
        <f ca="1">IF(I1790+SIMULATION!$E$20&gt;NEUTRAL!H1790,"W","L")</f>
        <v>L</v>
      </c>
      <c r="M1790">
        <f t="shared" ca="1" si="57"/>
        <v>144</v>
      </c>
      <c r="N1790" t="str">
        <f ca="1">IF((H1790+I1790)&gt;SIMULATION!$F$16,"Over","Under")</f>
        <v>Under</v>
      </c>
    </row>
    <row r="1791" spans="8:14" x14ac:dyDescent="0.25">
      <c r="H1791">
        <f ca="1">ROUND(NORMINV(RAND(),SIMULATION!$G$16,SIMULATION!$C$16),0)</f>
        <v>85</v>
      </c>
      <c r="I1791">
        <f ca="1">ROUND(NORMINV(RAND(),SIMULATION!$G$20,SIMULATION!$C$20),0)</f>
        <v>80</v>
      </c>
      <c r="J1791" t="str">
        <f t="shared" ca="1" si="56"/>
        <v>Away</v>
      </c>
      <c r="K1791" t="str">
        <f ca="1">IF(H1791+SIMULATION!$E$16&gt;NEUTRAL!I1791,"W","L")</f>
        <v>W</v>
      </c>
      <c r="L1791" t="str">
        <f ca="1">IF(I1791+SIMULATION!$E$20&gt;NEUTRAL!H1791,"W","L")</f>
        <v>L</v>
      </c>
      <c r="M1791">
        <f t="shared" ca="1" si="57"/>
        <v>165</v>
      </c>
      <c r="N1791" t="str">
        <f ca="1">IF((H1791+I1791)&gt;SIMULATION!$F$16,"Over","Under")</f>
        <v>Over</v>
      </c>
    </row>
    <row r="1792" spans="8:14" x14ac:dyDescent="0.25">
      <c r="H1792">
        <f ca="1">ROUND(NORMINV(RAND(),SIMULATION!$G$16,SIMULATION!$C$16),0)</f>
        <v>84</v>
      </c>
      <c r="I1792">
        <f ca="1">ROUND(NORMINV(RAND(),SIMULATION!$G$20,SIMULATION!$C$20),0)</f>
        <v>73</v>
      </c>
      <c r="J1792" t="str">
        <f t="shared" ca="1" si="56"/>
        <v>Away</v>
      </c>
      <c r="K1792" t="str">
        <f ca="1">IF(H1792+SIMULATION!$E$16&gt;NEUTRAL!I1792,"W","L")</f>
        <v>W</v>
      </c>
      <c r="L1792" t="str">
        <f ca="1">IF(I1792+SIMULATION!$E$20&gt;NEUTRAL!H1792,"W","L")</f>
        <v>L</v>
      </c>
      <c r="M1792">
        <f t="shared" ca="1" si="57"/>
        <v>157</v>
      </c>
      <c r="N1792" t="str">
        <f ca="1">IF((H1792+I1792)&gt;SIMULATION!$F$16,"Over","Under")</f>
        <v>Over</v>
      </c>
    </row>
    <row r="1793" spans="8:14" x14ac:dyDescent="0.25">
      <c r="H1793">
        <f ca="1">ROUND(NORMINV(RAND(),SIMULATION!$G$16,SIMULATION!$C$16),0)</f>
        <v>76</v>
      </c>
      <c r="I1793">
        <f ca="1">ROUND(NORMINV(RAND(),SIMULATION!$G$20,SIMULATION!$C$20),0)</f>
        <v>86</v>
      </c>
      <c r="J1793" t="str">
        <f t="shared" ca="1" si="56"/>
        <v>Home</v>
      </c>
      <c r="K1793" t="str">
        <f ca="1">IF(H1793+SIMULATION!$E$16&gt;NEUTRAL!I1793,"W","L")</f>
        <v>L</v>
      </c>
      <c r="L1793" t="str">
        <f ca="1">IF(I1793+SIMULATION!$E$20&gt;NEUTRAL!H1793,"W","L")</f>
        <v>W</v>
      </c>
      <c r="M1793">
        <f t="shared" ca="1" si="57"/>
        <v>162</v>
      </c>
      <c r="N1793" t="str">
        <f ca="1">IF((H1793+I1793)&gt;SIMULATION!$F$16,"Over","Under")</f>
        <v>Over</v>
      </c>
    </row>
    <row r="1794" spans="8:14" x14ac:dyDescent="0.25">
      <c r="H1794">
        <f ca="1">ROUND(NORMINV(RAND(),SIMULATION!$G$16,SIMULATION!$C$16),0)</f>
        <v>94</v>
      </c>
      <c r="I1794">
        <f ca="1">ROUND(NORMINV(RAND(),SIMULATION!$G$20,SIMULATION!$C$20),0)</f>
        <v>72</v>
      </c>
      <c r="J1794" t="str">
        <f t="shared" ca="1" si="56"/>
        <v>Away</v>
      </c>
      <c r="K1794" t="str">
        <f ca="1">IF(H1794+SIMULATION!$E$16&gt;NEUTRAL!I1794,"W","L")</f>
        <v>W</v>
      </c>
      <c r="L1794" t="str">
        <f ca="1">IF(I1794+SIMULATION!$E$20&gt;NEUTRAL!H1794,"W","L")</f>
        <v>L</v>
      </c>
      <c r="M1794">
        <f t="shared" ca="1" si="57"/>
        <v>166</v>
      </c>
      <c r="N1794" t="str">
        <f ca="1">IF((H1794+I1794)&gt;SIMULATION!$F$16,"Over","Under")</f>
        <v>Over</v>
      </c>
    </row>
    <row r="1795" spans="8:14" x14ac:dyDescent="0.25">
      <c r="H1795">
        <f ca="1">ROUND(NORMINV(RAND(),SIMULATION!$G$16,SIMULATION!$C$16),0)</f>
        <v>75</v>
      </c>
      <c r="I1795">
        <f ca="1">ROUND(NORMINV(RAND(),SIMULATION!$G$20,SIMULATION!$C$20),0)</f>
        <v>89</v>
      </c>
      <c r="J1795" t="str">
        <f t="shared" ca="1" si="56"/>
        <v>Home</v>
      </c>
      <c r="K1795" t="str">
        <f ca="1">IF(H1795+SIMULATION!$E$16&gt;NEUTRAL!I1795,"W","L")</f>
        <v>L</v>
      </c>
      <c r="L1795" t="str">
        <f ca="1">IF(I1795+SIMULATION!$E$20&gt;NEUTRAL!H1795,"W","L")</f>
        <v>W</v>
      </c>
      <c r="M1795">
        <f t="shared" ca="1" si="57"/>
        <v>164</v>
      </c>
      <c r="N1795" t="str">
        <f ca="1">IF((H1795+I1795)&gt;SIMULATION!$F$16,"Over","Under")</f>
        <v>Over</v>
      </c>
    </row>
    <row r="1796" spans="8:14" x14ac:dyDescent="0.25">
      <c r="H1796">
        <f ca="1">ROUND(NORMINV(RAND(),SIMULATION!$G$16,SIMULATION!$C$16),0)</f>
        <v>80</v>
      </c>
      <c r="I1796">
        <f ca="1">ROUND(NORMINV(RAND(),SIMULATION!$G$20,SIMULATION!$C$20),0)</f>
        <v>59</v>
      </c>
      <c r="J1796" t="str">
        <f t="shared" ca="1" si="56"/>
        <v>Away</v>
      </c>
      <c r="K1796" t="str">
        <f ca="1">IF(H1796+SIMULATION!$E$16&gt;NEUTRAL!I1796,"W","L")</f>
        <v>W</v>
      </c>
      <c r="L1796" t="str">
        <f ca="1">IF(I1796+SIMULATION!$E$20&gt;NEUTRAL!H1796,"W","L")</f>
        <v>L</v>
      </c>
      <c r="M1796">
        <f t="shared" ca="1" si="57"/>
        <v>139</v>
      </c>
      <c r="N1796" t="str">
        <f ca="1">IF((H1796+I1796)&gt;SIMULATION!$F$16,"Over","Under")</f>
        <v>Under</v>
      </c>
    </row>
    <row r="1797" spans="8:14" x14ac:dyDescent="0.25">
      <c r="H1797">
        <f ca="1">ROUND(NORMINV(RAND(),SIMULATION!$G$16,SIMULATION!$C$16),0)</f>
        <v>70</v>
      </c>
      <c r="I1797">
        <f ca="1">ROUND(NORMINV(RAND(),SIMULATION!$G$20,SIMULATION!$C$20),0)</f>
        <v>92</v>
      </c>
      <c r="J1797" t="str">
        <f t="shared" ca="1" si="56"/>
        <v>Home</v>
      </c>
      <c r="K1797" t="str">
        <f ca="1">IF(H1797+SIMULATION!$E$16&gt;NEUTRAL!I1797,"W","L")</f>
        <v>L</v>
      </c>
      <c r="L1797" t="str">
        <f ca="1">IF(I1797+SIMULATION!$E$20&gt;NEUTRAL!H1797,"W","L")</f>
        <v>W</v>
      </c>
      <c r="M1797">
        <f t="shared" ca="1" si="57"/>
        <v>162</v>
      </c>
      <c r="N1797" t="str">
        <f ca="1">IF((H1797+I1797)&gt;SIMULATION!$F$16,"Over","Under")</f>
        <v>Over</v>
      </c>
    </row>
    <row r="1798" spans="8:14" x14ac:dyDescent="0.25">
      <c r="H1798">
        <f ca="1">ROUND(NORMINV(RAND(),SIMULATION!$G$16,SIMULATION!$C$16),0)</f>
        <v>66</v>
      </c>
      <c r="I1798">
        <f ca="1">ROUND(NORMINV(RAND(),SIMULATION!$G$20,SIMULATION!$C$20),0)</f>
        <v>79</v>
      </c>
      <c r="J1798" t="str">
        <f t="shared" ca="1" si="56"/>
        <v>Home</v>
      </c>
      <c r="K1798" t="str">
        <f ca="1">IF(H1798+SIMULATION!$E$16&gt;NEUTRAL!I1798,"W","L")</f>
        <v>L</v>
      </c>
      <c r="L1798" t="str">
        <f ca="1">IF(I1798+SIMULATION!$E$20&gt;NEUTRAL!H1798,"W","L")</f>
        <v>W</v>
      </c>
      <c r="M1798">
        <f t="shared" ca="1" si="57"/>
        <v>145</v>
      </c>
      <c r="N1798" t="str">
        <f ca="1">IF((H1798+I1798)&gt;SIMULATION!$F$16,"Over","Under")</f>
        <v>Under</v>
      </c>
    </row>
    <row r="1799" spans="8:14" x14ac:dyDescent="0.25">
      <c r="H1799">
        <f ca="1">ROUND(NORMINV(RAND(),SIMULATION!$G$16,SIMULATION!$C$16),0)</f>
        <v>73</v>
      </c>
      <c r="I1799">
        <f ca="1">ROUND(NORMINV(RAND(),SIMULATION!$G$20,SIMULATION!$C$20),0)</f>
        <v>93</v>
      </c>
      <c r="J1799" t="str">
        <f t="shared" ca="1" si="56"/>
        <v>Home</v>
      </c>
      <c r="K1799" t="str">
        <f ca="1">IF(H1799+SIMULATION!$E$16&gt;NEUTRAL!I1799,"W","L")</f>
        <v>L</v>
      </c>
      <c r="L1799" t="str">
        <f ca="1">IF(I1799+SIMULATION!$E$20&gt;NEUTRAL!H1799,"W","L")</f>
        <v>W</v>
      </c>
      <c r="M1799">
        <f t="shared" ca="1" si="57"/>
        <v>166</v>
      </c>
      <c r="N1799" t="str">
        <f ca="1">IF((H1799+I1799)&gt;SIMULATION!$F$16,"Over","Under")</f>
        <v>Over</v>
      </c>
    </row>
    <row r="1800" spans="8:14" x14ac:dyDescent="0.25">
      <c r="H1800">
        <f ca="1">ROUND(NORMINV(RAND(),SIMULATION!$G$16,SIMULATION!$C$16),0)</f>
        <v>93</v>
      </c>
      <c r="I1800">
        <f ca="1">ROUND(NORMINV(RAND(),SIMULATION!$G$20,SIMULATION!$C$20),0)</f>
        <v>65</v>
      </c>
      <c r="J1800" t="str">
        <f t="shared" ca="1" si="56"/>
        <v>Away</v>
      </c>
      <c r="K1800" t="str">
        <f ca="1">IF(H1800+SIMULATION!$E$16&gt;NEUTRAL!I1800,"W","L")</f>
        <v>W</v>
      </c>
      <c r="L1800" t="str">
        <f ca="1">IF(I1800+SIMULATION!$E$20&gt;NEUTRAL!H1800,"W","L")</f>
        <v>L</v>
      </c>
      <c r="M1800">
        <f t="shared" ca="1" si="57"/>
        <v>158</v>
      </c>
      <c r="N1800" t="str">
        <f ca="1">IF((H1800+I1800)&gt;SIMULATION!$F$16,"Over","Under")</f>
        <v>Over</v>
      </c>
    </row>
    <row r="1801" spans="8:14" x14ac:dyDescent="0.25">
      <c r="H1801">
        <f ca="1">ROUND(NORMINV(RAND(),SIMULATION!$G$16,SIMULATION!$C$16),0)</f>
        <v>58</v>
      </c>
      <c r="I1801">
        <f ca="1">ROUND(NORMINV(RAND(),SIMULATION!$G$20,SIMULATION!$C$20),0)</f>
        <v>88</v>
      </c>
      <c r="J1801" t="str">
        <f t="shared" ca="1" si="56"/>
        <v>Home</v>
      </c>
      <c r="K1801" t="str">
        <f ca="1">IF(H1801+SIMULATION!$E$16&gt;NEUTRAL!I1801,"W","L")</f>
        <v>L</v>
      </c>
      <c r="L1801" t="str">
        <f ca="1">IF(I1801+SIMULATION!$E$20&gt;NEUTRAL!H1801,"W","L")</f>
        <v>W</v>
      </c>
      <c r="M1801">
        <f t="shared" ca="1" si="57"/>
        <v>146</v>
      </c>
      <c r="N1801" t="str">
        <f ca="1">IF((H1801+I1801)&gt;SIMULATION!$F$16,"Over","Under")</f>
        <v>Under</v>
      </c>
    </row>
    <row r="1802" spans="8:14" x14ac:dyDescent="0.25">
      <c r="H1802">
        <f ca="1">ROUND(NORMINV(RAND(),SIMULATION!$G$16,SIMULATION!$C$16),0)</f>
        <v>68</v>
      </c>
      <c r="I1802">
        <f ca="1">ROUND(NORMINV(RAND(),SIMULATION!$G$20,SIMULATION!$C$20),0)</f>
        <v>80</v>
      </c>
      <c r="J1802" t="str">
        <f t="shared" ca="1" si="56"/>
        <v>Home</v>
      </c>
      <c r="K1802" t="str">
        <f ca="1">IF(H1802+SIMULATION!$E$16&gt;NEUTRAL!I1802,"W","L")</f>
        <v>L</v>
      </c>
      <c r="L1802" t="str">
        <f ca="1">IF(I1802+SIMULATION!$E$20&gt;NEUTRAL!H1802,"W","L")</f>
        <v>W</v>
      </c>
      <c r="M1802">
        <f t="shared" ca="1" si="57"/>
        <v>148</v>
      </c>
      <c r="N1802" t="str">
        <f ca="1">IF((H1802+I1802)&gt;SIMULATION!$F$16,"Over","Under")</f>
        <v>Under</v>
      </c>
    </row>
    <row r="1803" spans="8:14" x14ac:dyDescent="0.25">
      <c r="H1803">
        <f ca="1">ROUND(NORMINV(RAND(),SIMULATION!$G$16,SIMULATION!$C$16),0)</f>
        <v>49</v>
      </c>
      <c r="I1803">
        <f ca="1">ROUND(NORMINV(RAND(),SIMULATION!$G$20,SIMULATION!$C$20),0)</f>
        <v>50</v>
      </c>
      <c r="J1803" t="str">
        <f t="shared" ca="1" si="56"/>
        <v>Home</v>
      </c>
      <c r="K1803" t="str">
        <f ca="1">IF(H1803+SIMULATION!$E$16&gt;NEUTRAL!I1803,"W","L")</f>
        <v>W</v>
      </c>
      <c r="L1803" t="str">
        <f ca="1">IF(I1803+SIMULATION!$E$20&gt;NEUTRAL!H1803,"W","L")</f>
        <v>L</v>
      </c>
      <c r="M1803">
        <f t="shared" ca="1" si="57"/>
        <v>99</v>
      </c>
      <c r="N1803" t="str">
        <f ca="1">IF((H1803+I1803)&gt;SIMULATION!$F$16,"Over","Under")</f>
        <v>Under</v>
      </c>
    </row>
    <row r="1804" spans="8:14" x14ac:dyDescent="0.25">
      <c r="H1804">
        <f ca="1">ROUND(NORMINV(RAND(),SIMULATION!$G$16,SIMULATION!$C$16),0)</f>
        <v>65</v>
      </c>
      <c r="I1804">
        <f ca="1">ROUND(NORMINV(RAND(),SIMULATION!$G$20,SIMULATION!$C$20),0)</f>
        <v>63</v>
      </c>
      <c r="J1804" t="str">
        <f t="shared" ca="1" si="56"/>
        <v>Away</v>
      </c>
      <c r="K1804" t="str">
        <f ca="1">IF(H1804+SIMULATION!$E$16&gt;NEUTRAL!I1804,"W","L")</f>
        <v>W</v>
      </c>
      <c r="L1804" t="str">
        <f ca="1">IF(I1804+SIMULATION!$E$20&gt;NEUTRAL!H1804,"W","L")</f>
        <v>L</v>
      </c>
      <c r="M1804">
        <f t="shared" ca="1" si="57"/>
        <v>128</v>
      </c>
      <c r="N1804" t="str">
        <f ca="1">IF((H1804+I1804)&gt;SIMULATION!$F$16,"Over","Under")</f>
        <v>Under</v>
      </c>
    </row>
    <row r="1805" spans="8:14" x14ac:dyDescent="0.25">
      <c r="H1805">
        <f ca="1">ROUND(NORMINV(RAND(),SIMULATION!$G$16,SIMULATION!$C$16),0)</f>
        <v>76</v>
      </c>
      <c r="I1805">
        <f ca="1">ROUND(NORMINV(RAND(),SIMULATION!$G$20,SIMULATION!$C$20),0)</f>
        <v>87</v>
      </c>
      <c r="J1805" t="str">
        <f t="shared" ca="1" si="56"/>
        <v>Home</v>
      </c>
      <c r="K1805" t="str">
        <f ca="1">IF(H1805+SIMULATION!$E$16&gt;NEUTRAL!I1805,"W","L")</f>
        <v>L</v>
      </c>
      <c r="L1805" t="str">
        <f ca="1">IF(I1805+SIMULATION!$E$20&gt;NEUTRAL!H1805,"W","L")</f>
        <v>W</v>
      </c>
      <c r="M1805">
        <f t="shared" ca="1" si="57"/>
        <v>163</v>
      </c>
      <c r="N1805" t="str">
        <f ca="1">IF((H1805+I1805)&gt;SIMULATION!$F$16,"Over","Under")</f>
        <v>Over</v>
      </c>
    </row>
    <row r="1806" spans="8:14" x14ac:dyDescent="0.25">
      <c r="H1806">
        <f ca="1">ROUND(NORMINV(RAND(),SIMULATION!$G$16,SIMULATION!$C$16),0)</f>
        <v>74</v>
      </c>
      <c r="I1806">
        <f ca="1">ROUND(NORMINV(RAND(),SIMULATION!$G$20,SIMULATION!$C$20),0)</f>
        <v>71</v>
      </c>
      <c r="J1806" t="str">
        <f t="shared" ca="1" si="56"/>
        <v>Away</v>
      </c>
      <c r="K1806" t="str">
        <f ca="1">IF(H1806+SIMULATION!$E$16&gt;NEUTRAL!I1806,"W","L")</f>
        <v>W</v>
      </c>
      <c r="L1806" t="str">
        <f ca="1">IF(I1806+SIMULATION!$E$20&gt;NEUTRAL!H1806,"W","L")</f>
        <v>L</v>
      </c>
      <c r="M1806">
        <f t="shared" ca="1" si="57"/>
        <v>145</v>
      </c>
      <c r="N1806" t="str">
        <f ca="1">IF((H1806+I1806)&gt;SIMULATION!$F$16,"Over","Under")</f>
        <v>Under</v>
      </c>
    </row>
    <row r="1807" spans="8:14" x14ac:dyDescent="0.25">
      <c r="H1807">
        <f ca="1">ROUND(NORMINV(RAND(),SIMULATION!$G$16,SIMULATION!$C$16),0)</f>
        <v>69</v>
      </c>
      <c r="I1807">
        <f ca="1">ROUND(NORMINV(RAND(),SIMULATION!$G$20,SIMULATION!$C$20),0)</f>
        <v>79</v>
      </c>
      <c r="J1807" t="str">
        <f t="shared" ca="1" si="56"/>
        <v>Home</v>
      </c>
      <c r="K1807" t="str">
        <f ca="1">IF(H1807+SIMULATION!$E$16&gt;NEUTRAL!I1807,"W","L")</f>
        <v>L</v>
      </c>
      <c r="L1807" t="str">
        <f ca="1">IF(I1807+SIMULATION!$E$20&gt;NEUTRAL!H1807,"W","L")</f>
        <v>W</v>
      </c>
      <c r="M1807">
        <f t="shared" ca="1" si="57"/>
        <v>148</v>
      </c>
      <c r="N1807" t="str">
        <f ca="1">IF((H1807+I1807)&gt;SIMULATION!$F$16,"Over","Under")</f>
        <v>Under</v>
      </c>
    </row>
    <row r="1808" spans="8:14" x14ac:dyDescent="0.25">
      <c r="H1808">
        <f ca="1">ROUND(NORMINV(RAND(),SIMULATION!$G$16,SIMULATION!$C$16),0)</f>
        <v>75</v>
      </c>
      <c r="I1808">
        <f ca="1">ROUND(NORMINV(RAND(),SIMULATION!$G$20,SIMULATION!$C$20),0)</f>
        <v>86</v>
      </c>
      <c r="J1808" t="str">
        <f t="shared" ca="1" si="56"/>
        <v>Home</v>
      </c>
      <c r="K1808" t="str">
        <f ca="1">IF(H1808+SIMULATION!$E$16&gt;NEUTRAL!I1808,"W","L")</f>
        <v>L</v>
      </c>
      <c r="L1808" t="str">
        <f ca="1">IF(I1808+SIMULATION!$E$20&gt;NEUTRAL!H1808,"W","L")</f>
        <v>W</v>
      </c>
      <c r="M1808">
        <f t="shared" ca="1" si="57"/>
        <v>161</v>
      </c>
      <c r="N1808" t="str">
        <f ca="1">IF((H1808+I1808)&gt;SIMULATION!$F$16,"Over","Under")</f>
        <v>Over</v>
      </c>
    </row>
    <row r="1809" spans="8:14" x14ac:dyDescent="0.25">
      <c r="H1809">
        <f ca="1">ROUND(NORMINV(RAND(),SIMULATION!$G$16,SIMULATION!$C$16),0)</f>
        <v>87</v>
      </c>
      <c r="I1809">
        <f ca="1">ROUND(NORMINV(RAND(),SIMULATION!$G$20,SIMULATION!$C$20),0)</f>
        <v>82</v>
      </c>
      <c r="J1809" t="str">
        <f t="shared" ca="1" si="56"/>
        <v>Away</v>
      </c>
      <c r="K1809" t="str">
        <f ca="1">IF(H1809+SIMULATION!$E$16&gt;NEUTRAL!I1809,"W","L")</f>
        <v>W</v>
      </c>
      <c r="L1809" t="str">
        <f ca="1">IF(I1809+SIMULATION!$E$20&gt;NEUTRAL!H1809,"W","L")</f>
        <v>L</v>
      </c>
      <c r="M1809">
        <f t="shared" ca="1" si="57"/>
        <v>169</v>
      </c>
      <c r="N1809" t="str">
        <f ca="1">IF((H1809+I1809)&gt;SIMULATION!$F$16,"Over","Under")</f>
        <v>Over</v>
      </c>
    </row>
    <row r="1810" spans="8:14" x14ac:dyDescent="0.25">
      <c r="H1810">
        <f ca="1">ROUND(NORMINV(RAND(),SIMULATION!$G$16,SIMULATION!$C$16),0)</f>
        <v>60</v>
      </c>
      <c r="I1810">
        <f ca="1">ROUND(NORMINV(RAND(),SIMULATION!$G$20,SIMULATION!$C$20),0)</f>
        <v>67</v>
      </c>
      <c r="J1810" t="str">
        <f t="shared" ca="1" si="56"/>
        <v>Home</v>
      </c>
      <c r="K1810" t="str">
        <f ca="1">IF(H1810+SIMULATION!$E$16&gt;NEUTRAL!I1810,"W","L")</f>
        <v>L</v>
      </c>
      <c r="L1810" t="str">
        <f ca="1">IF(I1810+SIMULATION!$E$20&gt;NEUTRAL!H1810,"W","L")</f>
        <v>W</v>
      </c>
      <c r="M1810">
        <f t="shared" ca="1" si="57"/>
        <v>127</v>
      </c>
      <c r="N1810" t="str">
        <f ca="1">IF((H1810+I1810)&gt;SIMULATION!$F$16,"Over","Under")</f>
        <v>Under</v>
      </c>
    </row>
    <row r="1811" spans="8:14" x14ac:dyDescent="0.25">
      <c r="H1811">
        <f ca="1">ROUND(NORMINV(RAND(),SIMULATION!$G$16,SIMULATION!$C$16),0)</f>
        <v>69</v>
      </c>
      <c r="I1811">
        <f ca="1">ROUND(NORMINV(RAND(),SIMULATION!$G$20,SIMULATION!$C$20),0)</f>
        <v>72</v>
      </c>
      <c r="J1811" t="str">
        <f t="shared" ca="1" si="56"/>
        <v>Home</v>
      </c>
      <c r="K1811" t="str">
        <f ca="1">IF(H1811+SIMULATION!$E$16&gt;NEUTRAL!I1811,"W","L")</f>
        <v>W</v>
      </c>
      <c r="L1811" t="str">
        <f ca="1">IF(I1811+SIMULATION!$E$20&gt;NEUTRAL!H1811,"W","L")</f>
        <v>L</v>
      </c>
      <c r="M1811">
        <f t="shared" ca="1" si="57"/>
        <v>141</v>
      </c>
      <c r="N1811" t="str">
        <f ca="1">IF((H1811+I1811)&gt;SIMULATION!$F$16,"Over","Under")</f>
        <v>Under</v>
      </c>
    </row>
    <row r="1812" spans="8:14" x14ac:dyDescent="0.25">
      <c r="H1812">
        <f ca="1">ROUND(NORMINV(RAND(),SIMULATION!$G$16,SIMULATION!$C$16),0)</f>
        <v>72</v>
      </c>
      <c r="I1812">
        <f ca="1">ROUND(NORMINV(RAND(),SIMULATION!$G$20,SIMULATION!$C$20),0)</f>
        <v>62</v>
      </c>
      <c r="J1812" t="str">
        <f t="shared" ca="1" si="56"/>
        <v>Away</v>
      </c>
      <c r="K1812" t="str">
        <f ca="1">IF(H1812+SIMULATION!$E$16&gt;NEUTRAL!I1812,"W","L")</f>
        <v>W</v>
      </c>
      <c r="L1812" t="str">
        <f ca="1">IF(I1812+SIMULATION!$E$20&gt;NEUTRAL!H1812,"W","L")</f>
        <v>L</v>
      </c>
      <c r="M1812">
        <f t="shared" ca="1" si="57"/>
        <v>134</v>
      </c>
      <c r="N1812" t="str">
        <f ca="1">IF((H1812+I1812)&gt;SIMULATION!$F$16,"Over","Under")</f>
        <v>Under</v>
      </c>
    </row>
    <row r="1813" spans="8:14" x14ac:dyDescent="0.25">
      <c r="H1813">
        <f ca="1">ROUND(NORMINV(RAND(),SIMULATION!$G$16,SIMULATION!$C$16),0)</f>
        <v>70</v>
      </c>
      <c r="I1813">
        <f ca="1">ROUND(NORMINV(RAND(),SIMULATION!$G$20,SIMULATION!$C$20),0)</f>
        <v>54</v>
      </c>
      <c r="J1813" t="str">
        <f t="shared" ca="1" si="56"/>
        <v>Away</v>
      </c>
      <c r="K1813" t="str">
        <f ca="1">IF(H1813+SIMULATION!$E$16&gt;NEUTRAL!I1813,"W","L")</f>
        <v>W</v>
      </c>
      <c r="L1813" t="str">
        <f ca="1">IF(I1813+SIMULATION!$E$20&gt;NEUTRAL!H1813,"W","L")</f>
        <v>L</v>
      </c>
      <c r="M1813">
        <f t="shared" ca="1" si="57"/>
        <v>124</v>
      </c>
      <c r="N1813" t="str">
        <f ca="1">IF((H1813+I1813)&gt;SIMULATION!$F$16,"Over","Under")</f>
        <v>Under</v>
      </c>
    </row>
    <row r="1814" spans="8:14" x14ac:dyDescent="0.25">
      <c r="H1814">
        <f ca="1">ROUND(NORMINV(RAND(),SIMULATION!$G$16,SIMULATION!$C$16),0)</f>
        <v>74</v>
      </c>
      <c r="I1814">
        <f ca="1">ROUND(NORMINV(RAND(),SIMULATION!$G$20,SIMULATION!$C$20),0)</f>
        <v>99</v>
      </c>
      <c r="J1814" t="str">
        <f t="shared" ca="1" si="56"/>
        <v>Home</v>
      </c>
      <c r="K1814" t="str">
        <f ca="1">IF(H1814+SIMULATION!$E$16&gt;NEUTRAL!I1814,"W","L")</f>
        <v>L</v>
      </c>
      <c r="L1814" t="str">
        <f ca="1">IF(I1814+SIMULATION!$E$20&gt;NEUTRAL!H1814,"W","L")</f>
        <v>W</v>
      </c>
      <c r="M1814">
        <f t="shared" ca="1" si="57"/>
        <v>173</v>
      </c>
      <c r="N1814" t="str">
        <f ca="1">IF((H1814+I1814)&gt;SIMULATION!$F$16,"Over","Under")</f>
        <v>Over</v>
      </c>
    </row>
    <row r="1815" spans="8:14" x14ac:dyDescent="0.25">
      <c r="H1815">
        <f ca="1">ROUND(NORMINV(RAND(),SIMULATION!$G$16,SIMULATION!$C$16),0)</f>
        <v>78</v>
      </c>
      <c r="I1815">
        <f ca="1">ROUND(NORMINV(RAND(),SIMULATION!$G$20,SIMULATION!$C$20),0)</f>
        <v>81</v>
      </c>
      <c r="J1815" t="str">
        <f t="shared" ca="1" si="56"/>
        <v>Home</v>
      </c>
      <c r="K1815" t="str">
        <f ca="1">IF(H1815+SIMULATION!$E$16&gt;NEUTRAL!I1815,"W","L")</f>
        <v>W</v>
      </c>
      <c r="L1815" t="str">
        <f ca="1">IF(I1815+SIMULATION!$E$20&gt;NEUTRAL!H1815,"W","L")</f>
        <v>L</v>
      </c>
      <c r="M1815">
        <f t="shared" ca="1" si="57"/>
        <v>159</v>
      </c>
      <c r="N1815" t="str">
        <f ca="1">IF((H1815+I1815)&gt;SIMULATION!$F$16,"Over","Under")</f>
        <v>Over</v>
      </c>
    </row>
    <row r="1816" spans="8:14" x14ac:dyDescent="0.25">
      <c r="H1816">
        <f ca="1">ROUND(NORMINV(RAND(),SIMULATION!$G$16,SIMULATION!$C$16),0)</f>
        <v>93</v>
      </c>
      <c r="I1816">
        <f ca="1">ROUND(NORMINV(RAND(),SIMULATION!$G$20,SIMULATION!$C$20),0)</f>
        <v>61</v>
      </c>
      <c r="J1816" t="str">
        <f t="shared" ca="1" si="56"/>
        <v>Away</v>
      </c>
      <c r="K1816" t="str">
        <f ca="1">IF(H1816+SIMULATION!$E$16&gt;NEUTRAL!I1816,"W","L")</f>
        <v>W</v>
      </c>
      <c r="L1816" t="str">
        <f ca="1">IF(I1816+SIMULATION!$E$20&gt;NEUTRAL!H1816,"W","L")</f>
        <v>L</v>
      </c>
      <c r="M1816">
        <f t="shared" ca="1" si="57"/>
        <v>154</v>
      </c>
      <c r="N1816" t="str">
        <f ca="1">IF((H1816+I1816)&gt;SIMULATION!$F$16,"Over","Under")</f>
        <v>Over</v>
      </c>
    </row>
    <row r="1817" spans="8:14" x14ac:dyDescent="0.25">
      <c r="H1817">
        <f ca="1">ROUND(NORMINV(RAND(),SIMULATION!$G$16,SIMULATION!$C$16),0)</f>
        <v>65</v>
      </c>
      <c r="I1817">
        <f ca="1">ROUND(NORMINV(RAND(),SIMULATION!$G$20,SIMULATION!$C$20),0)</f>
        <v>69</v>
      </c>
      <c r="J1817" t="str">
        <f t="shared" ca="1" si="56"/>
        <v>Home</v>
      </c>
      <c r="K1817" t="str">
        <f ca="1">IF(H1817+SIMULATION!$E$16&gt;NEUTRAL!I1817,"W","L")</f>
        <v>W</v>
      </c>
      <c r="L1817" t="str">
        <f ca="1">IF(I1817+SIMULATION!$E$20&gt;NEUTRAL!H1817,"W","L")</f>
        <v>L</v>
      </c>
      <c r="M1817">
        <f t="shared" ca="1" si="57"/>
        <v>134</v>
      </c>
      <c r="N1817" t="str">
        <f ca="1">IF((H1817+I1817)&gt;SIMULATION!$F$16,"Over","Under")</f>
        <v>Under</v>
      </c>
    </row>
    <row r="1818" spans="8:14" x14ac:dyDescent="0.25">
      <c r="H1818">
        <f ca="1">ROUND(NORMINV(RAND(),SIMULATION!$G$16,SIMULATION!$C$16),0)</f>
        <v>70</v>
      </c>
      <c r="I1818">
        <f ca="1">ROUND(NORMINV(RAND(),SIMULATION!$G$20,SIMULATION!$C$20),0)</f>
        <v>66</v>
      </c>
      <c r="J1818" t="str">
        <f t="shared" ca="1" si="56"/>
        <v>Away</v>
      </c>
      <c r="K1818" t="str">
        <f ca="1">IF(H1818+SIMULATION!$E$16&gt;NEUTRAL!I1818,"W","L")</f>
        <v>W</v>
      </c>
      <c r="L1818" t="str">
        <f ca="1">IF(I1818+SIMULATION!$E$20&gt;NEUTRAL!H1818,"W","L")</f>
        <v>L</v>
      </c>
      <c r="M1818">
        <f t="shared" ca="1" si="57"/>
        <v>136</v>
      </c>
      <c r="N1818" t="str">
        <f ca="1">IF((H1818+I1818)&gt;SIMULATION!$F$16,"Over","Under")</f>
        <v>Under</v>
      </c>
    </row>
    <row r="1819" spans="8:14" x14ac:dyDescent="0.25">
      <c r="H1819">
        <f ca="1">ROUND(NORMINV(RAND(),SIMULATION!$G$16,SIMULATION!$C$16),0)</f>
        <v>75</v>
      </c>
      <c r="I1819">
        <f ca="1">ROUND(NORMINV(RAND(),SIMULATION!$G$20,SIMULATION!$C$20),0)</f>
        <v>94</v>
      </c>
      <c r="J1819" t="str">
        <f t="shared" ref="J1819:J1882" ca="1" si="58">IF(H1819=I1819,"OT",IF(H1819&gt;I1819,"Away","Home"))</f>
        <v>Home</v>
      </c>
      <c r="K1819" t="str">
        <f ca="1">IF(H1819+SIMULATION!$E$16&gt;NEUTRAL!I1819,"W","L")</f>
        <v>L</v>
      </c>
      <c r="L1819" t="str">
        <f ca="1">IF(I1819+SIMULATION!$E$20&gt;NEUTRAL!H1819,"W","L")</f>
        <v>W</v>
      </c>
      <c r="M1819">
        <f t="shared" ref="M1819:M1882" ca="1" si="59">H1819+I1819</f>
        <v>169</v>
      </c>
      <c r="N1819" t="str">
        <f ca="1">IF((H1819+I1819)&gt;SIMULATION!$F$16,"Over","Under")</f>
        <v>Over</v>
      </c>
    </row>
    <row r="1820" spans="8:14" x14ac:dyDescent="0.25">
      <c r="H1820">
        <f ca="1">ROUND(NORMINV(RAND(),SIMULATION!$G$16,SIMULATION!$C$16),0)</f>
        <v>63</v>
      </c>
      <c r="I1820">
        <f ca="1">ROUND(NORMINV(RAND(),SIMULATION!$G$20,SIMULATION!$C$20),0)</f>
        <v>72</v>
      </c>
      <c r="J1820" t="str">
        <f t="shared" ca="1" si="58"/>
        <v>Home</v>
      </c>
      <c r="K1820" t="str">
        <f ca="1">IF(H1820+SIMULATION!$E$16&gt;NEUTRAL!I1820,"W","L")</f>
        <v>L</v>
      </c>
      <c r="L1820" t="str">
        <f ca="1">IF(I1820+SIMULATION!$E$20&gt;NEUTRAL!H1820,"W","L")</f>
        <v>W</v>
      </c>
      <c r="M1820">
        <f t="shared" ca="1" si="59"/>
        <v>135</v>
      </c>
      <c r="N1820" t="str">
        <f ca="1">IF((H1820+I1820)&gt;SIMULATION!$F$16,"Over","Under")</f>
        <v>Under</v>
      </c>
    </row>
    <row r="1821" spans="8:14" x14ac:dyDescent="0.25">
      <c r="H1821">
        <f ca="1">ROUND(NORMINV(RAND(),SIMULATION!$G$16,SIMULATION!$C$16),0)</f>
        <v>83</v>
      </c>
      <c r="I1821">
        <f ca="1">ROUND(NORMINV(RAND(),SIMULATION!$G$20,SIMULATION!$C$20),0)</f>
        <v>91</v>
      </c>
      <c r="J1821" t="str">
        <f t="shared" ca="1" si="58"/>
        <v>Home</v>
      </c>
      <c r="K1821" t="str">
        <f ca="1">IF(H1821+SIMULATION!$E$16&gt;NEUTRAL!I1821,"W","L")</f>
        <v>L</v>
      </c>
      <c r="L1821" t="str">
        <f ca="1">IF(I1821+SIMULATION!$E$20&gt;NEUTRAL!H1821,"W","L")</f>
        <v>W</v>
      </c>
      <c r="M1821">
        <f t="shared" ca="1" si="59"/>
        <v>174</v>
      </c>
      <c r="N1821" t="str">
        <f ca="1">IF((H1821+I1821)&gt;SIMULATION!$F$16,"Over","Under")</f>
        <v>Over</v>
      </c>
    </row>
    <row r="1822" spans="8:14" x14ac:dyDescent="0.25">
      <c r="H1822">
        <f ca="1">ROUND(NORMINV(RAND(),SIMULATION!$G$16,SIMULATION!$C$16),0)</f>
        <v>73</v>
      </c>
      <c r="I1822">
        <f ca="1">ROUND(NORMINV(RAND(),SIMULATION!$G$20,SIMULATION!$C$20),0)</f>
        <v>78</v>
      </c>
      <c r="J1822" t="str">
        <f t="shared" ca="1" si="58"/>
        <v>Home</v>
      </c>
      <c r="K1822" t="str">
        <f ca="1">IF(H1822+SIMULATION!$E$16&gt;NEUTRAL!I1822,"W","L")</f>
        <v>L</v>
      </c>
      <c r="L1822" t="str">
        <f ca="1">IF(I1822+SIMULATION!$E$20&gt;NEUTRAL!H1822,"W","L")</f>
        <v>W</v>
      </c>
      <c r="M1822">
        <f t="shared" ca="1" si="59"/>
        <v>151</v>
      </c>
      <c r="N1822" t="str">
        <f ca="1">IF((H1822+I1822)&gt;SIMULATION!$F$16,"Over","Under")</f>
        <v>Under</v>
      </c>
    </row>
    <row r="1823" spans="8:14" x14ac:dyDescent="0.25">
      <c r="H1823">
        <f ca="1">ROUND(NORMINV(RAND(),SIMULATION!$G$16,SIMULATION!$C$16),0)</f>
        <v>88</v>
      </c>
      <c r="I1823">
        <f ca="1">ROUND(NORMINV(RAND(),SIMULATION!$G$20,SIMULATION!$C$20),0)</f>
        <v>56</v>
      </c>
      <c r="J1823" t="str">
        <f t="shared" ca="1" si="58"/>
        <v>Away</v>
      </c>
      <c r="K1823" t="str">
        <f ca="1">IF(H1823+SIMULATION!$E$16&gt;NEUTRAL!I1823,"W","L")</f>
        <v>W</v>
      </c>
      <c r="L1823" t="str">
        <f ca="1">IF(I1823+SIMULATION!$E$20&gt;NEUTRAL!H1823,"W","L")</f>
        <v>L</v>
      </c>
      <c r="M1823">
        <f t="shared" ca="1" si="59"/>
        <v>144</v>
      </c>
      <c r="N1823" t="str">
        <f ca="1">IF((H1823+I1823)&gt;SIMULATION!$F$16,"Over","Under")</f>
        <v>Under</v>
      </c>
    </row>
    <row r="1824" spans="8:14" x14ac:dyDescent="0.25">
      <c r="H1824">
        <f ca="1">ROUND(NORMINV(RAND(),SIMULATION!$G$16,SIMULATION!$C$16),0)</f>
        <v>66</v>
      </c>
      <c r="I1824">
        <f ca="1">ROUND(NORMINV(RAND(),SIMULATION!$G$20,SIMULATION!$C$20),0)</f>
        <v>76</v>
      </c>
      <c r="J1824" t="str">
        <f t="shared" ca="1" si="58"/>
        <v>Home</v>
      </c>
      <c r="K1824" t="str">
        <f ca="1">IF(H1824+SIMULATION!$E$16&gt;NEUTRAL!I1824,"W","L")</f>
        <v>L</v>
      </c>
      <c r="L1824" t="str">
        <f ca="1">IF(I1824+SIMULATION!$E$20&gt;NEUTRAL!H1824,"W","L")</f>
        <v>W</v>
      </c>
      <c r="M1824">
        <f t="shared" ca="1" si="59"/>
        <v>142</v>
      </c>
      <c r="N1824" t="str">
        <f ca="1">IF((H1824+I1824)&gt;SIMULATION!$F$16,"Over","Under")</f>
        <v>Under</v>
      </c>
    </row>
    <row r="1825" spans="8:14" x14ac:dyDescent="0.25">
      <c r="H1825">
        <f ca="1">ROUND(NORMINV(RAND(),SIMULATION!$G$16,SIMULATION!$C$16),0)</f>
        <v>84</v>
      </c>
      <c r="I1825">
        <f ca="1">ROUND(NORMINV(RAND(),SIMULATION!$G$20,SIMULATION!$C$20),0)</f>
        <v>70</v>
      </c>
      <c r="J1825" t="str">
        <f t="shared" ca="1" si="58"/>
        <v>Away</v>
      </c>
      <c r="K1825" t="str">
        <f ca="1">IF(H1825+SIMULATION!$E$16&gt;NEUTRAL!I1825,"W","L")</f>
        <v>W</v>
      </c>
      <c r="L1825" t="str">
        <f ca="1">IF(I1825+SIMULATION!$E$20&gt;NEUTRAL!H1825,"W","L")</f>
        <v>L</v>
      </c>
      <c r="M1825">
        <f t="shared" ca="1" si="59"/>
        <v>154</v>
      </c>
      <c r="N1825" t="str">
        <f ca="1">IF((H1825+I1825)&gt;SIMULATION!$F$16,"Over","Under")</f>
        <v>Over</v>
      </c>
    </row>
    <row r="1826" spans="8:14" x14ac:dyDescent="0.25">
      <c r="H1826">
        <f ca="1">ROUND(NORMINV(RAND(),SIMULATION!$G$16,SIMULATION!$C$16),0)</f>
        <v>74</v>
      </c>
      <c r="I1826">
        <f ca="1">ROUND(NORMINV(RAND(),SIMULATION!$G$20,SIMULATION!$C$20),0)</f>
        <v>73</v>
      </c>
      <c r="J1826" t="str">
        <f t="shared" ca="1" si="58"/>
        <v>Away</v>
      </c>
      <c r="K1826" t="str">
        <f ca="1">IF(H1826+SIMULATION!$E$16&gt;NEUTRAL!I1826,"W","L")</f>
        <v>W</v>
      </c>
      <c r="L1826" t="str">
        <f ca="1">IF(I1826+SIMULATION!$E$20&gt;NEUTRAL!H1826,"W","L")</f>
        <v>L</v>
      </c>
      <c r="M1826">
        <f t="shared" ca="1" si="59"/>
        <v>147</v>
      </c>
      <c r="N1826" t="str">
        <f ca="1">IF((H1826+I1826)&gt;SIMULATION!$F$16,"Over","Under")</f>
        <v>Under</v>
      </c>
    </row>
    <row r="1827" spans="8:14" x14ac:dyDescent="0.25">
      <c r="H1827">
        <f ca="1">ROUND(NORMINV(RAND(),SIMULATION!$G$16,SIMULATION!$C$16),0)</f>
        <v>53</v>
      </c>
      <c r="I1827">
        <f ca="1">ROUND(NORMINV(RAND(),SIMULATION!$G$20,SIMULATION!$C$20),0)</f>
        <v>80</v>
      </c>
      <c r="J1827" t="str">
        <f t="shared" ca="1" si="58"/>
        <v>Home</v>
      </c>
      <c r="K1827" t="str">
        <f ca="1">IF(H1827+SIMULATION!$E$16&gt;NEUTRAL!I1827,"W","L")</f>
        <v>L</v>
      </c>
      <c r="L1827" t="str">
        <f ca="1">IF(I1827+SIMULATION!$E$20&gt;NEUTRAL!H1827,"W","L")</f>
        <v>W</v>
      </c>
      <c r="M1827">
        <f t="shared" ca="1" si="59"/>
        <v>133</v>
      </c>
      <c r="N1827" t="str">
        <f ca="1">IF((H1827+I1827)&gt;SIMULATION!$F$16,"Over","Under")</f>
        <v>Under</v>
      </c>
    </row>
    <row r="1828" spans="8:14" x14ac:dyDescent="0.25">
      <c r="H1828">
        <f ca="1">ROUND(NORMINV(RAND(),SIMULATION!$G$16,SIMULATION!$C$16),0)</f>
        <v>71</v>
      </c>
      <c r="I1828">
        <f ca="1">ROUND(NORMINV(RAND(),SIMULATION!$G$20,SIMULATION!$C$20),0)</f>
        <v>67</v>
      </c>
      <c r="J1828" t="str">
        <f t="shared" ca="1" si="58"/>
        <v>Away</v>
      </c>
      <c r="K1828" t="str">
        <f ca="1">IF(H1828+SIMULATION!$E$16&gt;NEUTRAL!I1828,"W","L")</f>
        <v>W</v>
      </c>
      <c r="L1828" t="str">
        <f ca="1">IF(I1828+SIMULATION!$E$20&gt;NEUTRAL!H1828,"W","L")</f>
        <v>L</v>
      </c>
      <c r="M1828">
        <f t="shared" ca="1" si="59"/>
        <v>138</v>
      </c>
      <c r="N1828" t="str">
        <f ca="1">IF((H1828+I1828)&gt;SIMULATION!$F$16,"Over","Under")</f>
        <v>Under</v>
      </c>
    </row>
    <row r="1829" spans="8:14" x14ac:dyDescent="0.25">
      <c r="H1829">
        <f ca="1">ROUND(NORMINV(RAND(),SIMULATION!$G$16,SIMULATION!$C$16),0)</f>
        <v>79</v>
      </c>
      <c r="I1829">
        <f ca="1">ROUND(NORMINV(RAND(),SIMULATION!$G$20,SIMULATION!$C$20),0)</f>
        <v>90</v>
      </c>
      <c r="J1829" t="str">
        <f t="shared" ca="1" si="58"/>
        <v>Home</v>
      </c>
      <c r="K1829" t="str">
        <f ca="1">IF(H1829+SIMULATION!$E$16&gt;NEUTRAL!I1829,"W","L")</f>
        <v>L</v>
      </c>
      <c r="L1829" t="str">
        <f ca="1">IF(I1829+SIMULATION!$E$20&gt;NEUTRAL!H1829,"W","L")</f>
        <v>W</v>
      </c>
      <c r="M1829">
        <f t="shared" ca="1" si="59"/>
        <v>169</v>
      </c>
      <c r="N1829" t="str">
        <f ca="1">IF((H1829+I1829)&gt;SIMULATION!$F$16,"Over","Under")</f>
        <v>Over</v>
      </c>
    </row>
    <row r="1830" spans="8:14" x14ac:dyDescent="0.25">
      <c r="H1830">
        <f ca="1">ROUND(NORMINV(RAND(),SIMULATION!$G$16,SIMULATION!$C$16),0)</f>
        <v>52</v>
      </c>
      <c r="I1830">
        <f ca="1">ROUND(NORMINV(RAND(),SIMULATION!$G$20,SIMULATION!$C$20),0)</f>
        <v>91</v>
      </c>
      <c r="J1830" t="str">
        <f t="shared" ca="1" si="58"/>
        <v>Home</v>
      </c>
      <c r="K1830" t="str">
        <f ca="1">IF(H1830+SIMULATION!$E$16&gt;NEUTRAL!I1830,"W","L")</f>
        <v>L</v>
      </c>
      <c r="L1830" t="str">
        <f ca="1">IF(I1830+SIMULATION!$E$20&gt;NEUTRAL!H1830,"W","L")</f>
        <v>W</v>
      </c>
      <c r="M1830">
        <f t="shared" ca="1" si="59"/>
        <v>143</v>
      </c>
      <c r="N1830" t="str">
        <f ca="1">IF((H1830+I1830)&gt;SIMULATION!$F$16,"Over","Under")</f>
        <v>Under</v>
      </c>
    </row>
    <row r="1831" spans="8:14" x14ac:dyDescent="0.25">
      <c r="H1831">
        <f ca="1">ROUND(NORMINV(RAND(),SIMULATION!$G$16,SIMULATION!$C$16),0)</f>
        <v>77</v>
      </c>
      <c r="I1831">
        <f ca="1">ROUND(NORMINV(RAND(),SIMULATION!$G$20,SIMULATION!$C$20),0)</f>
        <v>76</v>
      </c>
      <c r="J1831" t="str">
        <f t="shared" ca="1" si="58"/>
        <v>Away</v>
      </c>
      <c r="K1831" t="str">
        <f ca="1">IF(H1831+SIMULATION!$E$16&gt;NEUTRAL!I1831,"W","L")</f>
        <v>W</v>
      </c>
      <c r="L1831" t="str">
        <f ca="1">IF(I1831+SIMULATION!$E$20&gt;NEUTRAL!H1831,"W","L")</f>
        <v>L</v>
      </c>
      <c r="M1831">
        <f t="shared" ca="1" si="59"/>
        <v>153</v>
      </c>
      <c r="N1831" t="str">
        <f ca="1">IF((H1831+I1831)&gt;SIMULATION!$F$16,"Over","Under")</f>
        <v>Over</v>
      </c>
    </row>
    <row r="1832" spans="8:14" x14ac:dyDescent="0.25">
      <c r="H1832">
        <f ca="1">ROUND(NORMINV(RAND(),SIMULATION!$G$16,SIMULATION!$C$16),0)</f>
        <v>61</v>
      </c>
      <c r="I1832">
        <f ca="1">ROUND(NORMINV(RAND(),SIMULATION!$G$20,SIMULATION!$C$20),0)</f>
        <v>76</v>
      </c>
      <c r="J1832" t="str">
        <f t="shared" ca="1" si="58"/>
        <v>Home</v>
      </c>
      <c r="K1832" t="str">
        <f ca="1">IF(H1832+SIMULATION!$E$16&gt;NEUTRAL!I1832,"W","L")</f>
        <v>L</v>
      </c>
      <c r="L1832" t="str">
        <f ca="1">IF(I1832+SIMULATION!$E$20&gt;NEUTRAL!H1832,"W","L")</f>
        <v>W</v>
      </c>
      <c r="M1832">
        <f t="shared" ca="1" si="59"/>
        <v>137</v>
      </c>
      <c r="N1832" t="str">
        <f ca="1">IF((H1832+I1832)&gt;SIMULATION!$F$16,"Over","Under")</f>
        <v>Under</v>
      </c>
    </row>
    <row r="1833" spans="8:14" x14ac:dyDescent="0.25">
      <c r="H1833">
        <f ca="1">ROUND(NORMINV(RAND(),SIMULATION!$G$16,SIMULATION!$C$16),0)</f>
        <v>62</v>
      </c>
      <c r="I1833">
        <f ca="1">ROUND(NORMINV(RAND(),SIMULATION!$G$20,SIMULATION!$C$20),0)</f>
        <v>79</v>
      </c>
      <c r="J1833" t="str">
        <f t="shared" ca="1" si="58"/>
        <v>Home</v>
      </c>
      <c r="K1833" t="str">
        <f ca="1">IF(H1833+SIMULATION!$E$16&gt;NEUTRAL!I1833,"W","L")</f>
        <v>L</v>
      </c>
      <c r="L1833" t="str">
        <f ca="1">IF(I1833+SIMULATION!$E$20&gt;NEUTRAL!H1833,"W","L")</f>
        <v>W</v>
      </c>
      <c r="M1833">
        <f t="shared" ca="1" si="59"/>
        <v>141</v>
      </c>
      <c r="N1833" t="str">
        <f ca="1">IF((H1833+I1833)&gt;SIMULATION!$F$16,"Over","Under")</f>
        <v>Under</v>
      </c>
    </row>
    <row r="1834" spans="8:14" x14ac:dyDescent="0.25">
      <c r="H1834">
        <f ca="1">ROUND(NORMINV(RAND(),SIMULATION!$G$16,SIMULATION!$C$16),0)</f>
        <v>64</v>
      </c>
      <c r="I1834">
        <f ca="1">ROUND(NORMINV(RAND(),SIMULATION!$G$20,SIMULATION!$C$20),0)</f>
        <v>82</v>
      </c>
      <c r="J1834" t="str">
        <f t="shared" ca="1" si="58"/>
        <v>Home</v>
      </c>
      <c r="K1834" t="str">
        <f ca="1">IF(H1834+SIMULATION!$E$16&gt;NEUTRAL!I1834,"W","L")</f>
        <v>L</v>
      </c>
      <c r="L1834" t="str">
        <f ca="1">IF(I1834+SIMULATION!$E$20&gt;NEUTRAL!H1834,"W","L")</f>
        <v>W</v>
      </c>
      <c r="M1834">
        <f t="shared" ca="1" si="59"/>
        <v>146</v>
      </c>
      <c r="N1834" t="str">
        <f ca="1">IF((H1834+I1834)&gt;SIMULATION!$F$16,"Over","Under")</f>
        <v>Under</v>
      </c>
    </row>
    <row r="1835" spans="8:14" x14ac:dyDescent="0.25">
      <c r="H1835">
        <f ca="1">ROUND(NORMINV(RAND(),SIMULATION!$G$16,SIMULATION!$C$16),0)</f>
        <v>73</v>
      </c>
      <c r="I1835">
        <f ca="1">ROUND(NORMINV(RAND(),SIMULATION!$G$20,SIMULATION!$C$20),0)</f>
        <v>62</v>
      </c>
      <c r="J1835" t="str">
        <f t="shared" ca="1" si="58"/>
        <v>Away</v>
      </c>
      <c r="K1835" t="str">
        <f ca="1">IF(H1835+SIMULATION!$E$16&gt;NEUTRAL!I1835,"W","L")</f>
        <v>W</v>
      </c>
      <c r="L1835" t="str">
        <f ca="1">IF(I1835+SIMULATION!$E$20&gt;NEUTRAL!H1835,"W","L")</f>
        <v>L</v>
      </c>
      <c r="M1835">
        <f t="shared" ca="1" si="59"/>
        <v>135</v>
      </c>
      <c r="N1835" t="str">
        <f ca="1">IF((H1835+I1835)&gt;SIMULATION!$F$16,"Over","Under")</f>
        <v>Under</v>
      </c>
    </row>
    <row r="1836" spans="8:14" x14ac:dyDescent="0.25">
      <c r="H1836">
        <f ca="1">ROUND(NORMINV(RAND(),SIMULATION!$G$16,SIMULATION!$C$16),0)</f>
        <v>65</v>
      </c>
      <c r="I1836">
        <f ca="1">ROUND(NORMINV(RAND(),SIMULATION!$G$20,SIMULATION!$C$20),0)</f>
        <v>76</v>
      </c>
      <c r="J1836" t="str">
        <f t="shared" ca="1" si="58"/>
        <v>Home</v>
      </c>
      <c r="K1836" t="str">
        <f ca="1">IF(H1836+SIMULATION!$E$16&gt;NEUTRAL!I1836,"W","L")</f>
        <v>L</v>
      </c>
      <c r="L1836" t="str">
        <f ca="1">IF(I1836+SIMULATION!$E$20&gt;NEUTRAL!H1836,"W","L")</f>
        <v>W</v>
      </c>
      <c r="M1836">
        <f t="shared" ca="1" si="59"/>
        <v>141</v>
      </c>
      <c r="N1836" t="str">
        <f ca="1">IF((H1836+I1836)&gt;SIMULATION!$F$16,"Over","Under")</f>
        <v>Under</v>
      </c>
    </row>
    <row r="1837" spans="8:14" x14ac:dyDescent="0.25">
      <c r="H1837">
        <f ca="1">ROUND(NORMINV(RAND(),SIMULATION!$G$16,SIMULATION!$C$16),0)</f>
        <v>70</v>
      </c>
      <c r="I1837">
        <f ca="1">ROUND(NORMINV(RAND(),SIMULATION!$G$20,SIMULATION!$C$20),0)</f>
        <v>69</v>
      </c>
      <c r="J1837" t="str">
        <f t="shared" ca="1" si="58"/>
        <v>Away</v>
      </c>
      <c r="K1837" t="str">
        <f ca="1">IF(H1837+SIMULATION!$E$16&gt;NEUTRAL!I1837,"W","L")</f>
        <v>W</v>
      </c>
      <c r="L1837" t="str">
        <f ca="1">IF(I1837+SIMULATION!$E$20&gt;NEUTRAL!H1837,"W","L")</f>
        <v>L</v>
      </c>
      <c r="M1837">
        <f t="shared" ca="1" si="59"/>
        <v>139</v>
      </c>
      <c r="N1837" t="str">
        <f ca="1">IF((H1837+I1837)&gt;SIMULATION!$F$16,"Over","Under")</f>
        <v>Under</v>
      </c>
    </row>
    <row r="1838" spans="8:14" x14ac:dyDescent="0.25">
      <c r="H1838">
        <f ca="1">ROUND(NORMINV(RAND(),SIMULATION!$G$16,SIMULATION!$C$16),0)</f>
        <v>68</v>
      </c>
      <c r="I1838">
        <f ca="1">ROUND(NORMINV(RAND(),SIMULATION!$G$20,SIMULATION!$C$20),0)</f>
        <v>78</v>
      </c>
      <c r="J1838" t="str">
        <f t="shared" ca="1" si="58"/>
        <v>Home</v>
      </c>
      <c r="K1838" t="str">
        <f ca="1">IF(H1838+SIMULATION!$E$16&gt;NEUTRAL!I1838,"W","L")</f>
        <v>L</v>
      </c>
      <c r="L1838" t="str">
        <f ca="1">IF(I1838+SIMULATION!$E$20&gt;NEUTRAL!H1838,"W","L")</f>
        <v>W</v>
      </c>
      <c r="M1838">
        <f t="shared" ca="1" si="59"/>
        <v>146</v>
      </c>
      <c r="N1838" t="str">
        <f ca="1">IF((H1838+I1838)&gt;SIMULATION!$F$16,"Over","Under")</f>
        <v>Under</v>
      </c>
    </row>
    <row r="1839" spans="8:14" x14ac:dyDescent="0.25">
      <c r="H1839">
        <f ca="1">ROUND(NORMINV(RAND(),SIMULATION!$G$16,SIMULATION!$C$16),0)</f>
        <v>42</v>
      </c>
      <c r="I1839">
        <f ca="1">ROUND(NORMINV(RAND(),SIMULATION!$G$20,SIMULATION!$C$20),0)</f>
        <v>74</v>
      </c>
      <c r="J1839" t="str">
        <f t="shared" ca="1" si="58"/>
        <v>Home</v>
      </c>
      <c r="K1839" t="str">
        <f ca="1">IF(H1839+SIMULATION!$E$16&gt;NEUTRAL!I1839,"W","L")</f>
        <v>L</v>
      </c>
      <c r="L1839" t="str">
        <f ca="1">IF(I1839+SIMULATION!$E$20&gt;NEUTRAL!H1839,"W","L")</f>
        <v>W</v>
      </c>
      <c r="M1839">
        <f t="shared" ca="1" si="59"/>
        <v>116</v>
      </c>
      <c r="N1839" t="str">
        <f ca="1">IF((H1839+I1839)&gt;SIMULATION!$F$16,"Over","Under")</f>
        <v>Under</v>
      </c>
    </row>
    <row r="1840" spans="8:14" x14ac:dyDescent="0.25">
      <c r="H1840">
        <f ca="1">ROUND(NORMINV(RAND(),SIMULATION!$G$16,SIMULATION!$C$16),0)</f>
        <v>78</v>
      </c>
      <c r="I1840">
        <f ca="1">ROUND(NORMINV(RAND(),SIMULATION!$G$20,SIMULATION!$C$20),0)</f>
        <v>75</v>
      </c>
      <c r="J1840" t="str">
        <f t="shared" ca="1" si="58"/>
        <v>Away</v>
      </c>
      <c r="K1840" t="str">
        <f ca="1">IF(H1840+SIMULATION!$E$16&gt;NEUTRAL!I1840,"W","L")</f>
        <v>W</v>
      </c>
      <c r="L1840" t="str">
        <f ca="1">IF(I1840+SIMULATION!$E$20&gt;NEUTRAL!H1840,"W","L")</f>
        <v>L</v>
      </c>
      <c r="M1840">
        <f t="shared" ca="1" si="59"/>
        <v>153</v>
      </c>
      <c r="N1840" t="str">
        <f ca="1">IF((H1840+I1840)&gt;SIMULATION!$F$16,"Over","Under")</f>
        <v>Over</v>
      </c>
    </row>
    <row r="1841" spans="8:14" x14ac:dyDescent="0.25">
      <c r="H1841">
        <f ca="1">ROUND(NORMINV(RAND(),SIMULATION!$G$16,SIMULATION!$C$16),0)</f>
        <v>84</v>
      </c>
      <c r="I1841">
        <f ca="1">ROUND(NORMINV(RAND(),SIMULATION!$G$20,SIMULATION!$C$20),0)</f>
        <v>90</v>
      </c>
      <c r="J1841" t="str">
        <f t="shared" ca="1" si="58"/>
        <v>Home</v>
      </c>
      <c r="K1841" t="str">
        <f ca="1">IF(H1841+SIMULATION!$E$16&gt;NEUTRAL!I1841,"W","L")</f>
        <v>L</v>
      </c>
      <c r="L1841" t="str">
        <f ca="1">IF(I1841+SIMULATION!$E$20&gt;NEUTRAL!H1841,"W","L")</f>
        <v>W</v>
      </c>
      <c r="M1841">
        <f t="shared" ca="1" si="59"/>
        <v>174</v>
      </c>
      <c r="N1841" t="str">
        <f ca="1">IF((H1841+I1841)&gt;SIMULATION!$F$16,"Over","Under")</f>
        <v>Over</v>
      </c>
    </row>
    <row r="1842" spans="8:14" x14ac:dyDescent="0.25">
      <c r="H1842">
        <f ca="1">ROUND(NORMINV(RAND(),SIMULATION!$G$16,SIMULATION!$C$16),0)</f>
        <v>87</v>
      </c>
      <c r="I1842">
        <f ca="1">ROUND(NORMINV(RAND(),SIMULATION!$G$20,SIMULATION!$C$20),0)</f>
        <v>60</v>
      </c>
      <c r="J1842" t="str">
        <f t="shared" ca="1" si="58"/>
        <v>Away</v>
      </c>
      <c r="K1842" t="str">
        <f ca="1">IF(H1842+SIMULATION!$E$16&gt;NEUTRAL!I1842,"W","L")</f>
        <v>W</v>
      </c>
      <c r="L1842" t="str">
        <f ca="1">IF(I1842+SIMULATION!$E$20&gt;NEUTRAL!H1842,"W","L")</f>
        <v>L</v>
      </c>
      <c r="M1842">
        <f t="shared" ca="1" si="59"/>
        <v>147</v>
      </c>
      <c r="N1842" t="str">
        <f ca="1">IF((H1842+I1842)&gt;SIMULATION!$F$16,"Over","Under")</f>
        <v>Under</v>
      </c>
    </row>
    <row r="1843" spans="8:14" x14ac:dyDescent="0.25">
      <c r="H1843">
        <f ca="1">ROUND(NORMINV(RAND(),SIMULATION!$G$16,SIMULATION!$C$16),0)</f>
        <v>75</v>
      </c>
      <c r="I1843">
        <f ca="1">ROUND(NORMINV(RAND(),SIMULATION!$G$20,SIMULATION!$C$20),0)</f>
        <v>66</v>
      </c>
      <c r="J1843" t="str">
        <f t="shared" ca="1" si="58"/>
        <v>Away</v>
      </c>
      <c r="K1843" t="str">
        <f ca="1">IF(H1843+SIMULATION!$E$16&gt;NEUTRAL!I1843,"W","L")</f>
        <v>W</v>
      </c>
      <c r="L1843" t="str">
        <f ca="1">IF(I1843+SIMULATION!$E$20&gt;NEUTRAL!H1843,"W","L")</f>
        <v>L</v>
      </c>
      <c r="M1843">
        <f t="shared" ca="1" si="59"/>
        <v>141</v>
      </c>
      <c r="N1843" t="str">
        <f ca="1">IF((H1843+I1843)&gt;SIMULATION!$F$16,"Over","Under")</f>
        <v>Under</v>
      </c>
    </row>
    <row r="1844" spans="8:14" x14ac:dyDescent="0.25">
      <c r="H1844">
        <f ca="1">ROUND(NORMINV(RAND(),SIMULATION!$G$16,SIMULATION!$C$16),0)</f>
        <v>69</v>
      </c>
      <c r="I1844">
        <f ca="1">ROUND(NORMINV(RAND(),SIMULATION!$G$20,SIMULATION!$C$20),0)</f>
        <v>72</v>
      </c>
      <c r="J1844" t="str">
        <f t="shared" ca="1" si="58"/>
        <v>Home</v>
      </c>
      <c r="K1844" t="str">
        <f ca="1">IF(H1844+SIMULATION!$E$16&gt;NEUTRAL!I1844,"W","L")</f>
        <v>W</v>
      </c>
      <c r="L1844" t="str">
        <f ca="1">IF(I1844+SIMULATION!$E$20&gt;NEUTRAL!H1844,"W","L")</f>
        <v>L</v>
      </c>
      <c r="M1844">
        <f t="shared" ca="1" si="59"/>
        <v>141</v>
      </c>
      <c r="N1844" t="str">
        <f ca="1">IF((H1844+I1844)&gt;SIMULATION!$F$16,"Over","Under")</f>
        <v>Under</v>
      </c>
    </row>
    <row r="1845" spans="8:14" x14ac:dyDescent="0.25">
      <c r="H1845">
        <f ca="1">ROUND(NORMINV(RAND(),SIMULATION!$G$16,SIMULATION!$C$16),0)</f>
        <v>78</v>
      </c>
      <c r="I1845">
        <f ca="1">ROUND(NORMINV(RAND(),SIMULATION!$G$20,SIMULATION!$C$20),0)</f>
        <v>67</v>
      </c>
      <c r="J1845" t="str">
        <f t="shared" ca="1" si="58"/>
        <v>Away</v>
      </c>
      <c r="K1845" t="str">
        <f ca="1">IF(H1845+SIMULATION!$E$16&gt;NEUTRAL!I1845,"W","L")</f>
        <v>W</v>
      </c>
      <c r="L1845" t="str">
        <f ca="1">IF(I1845+SIMULATION!$E$20&gt;NEUTRAL!H1845,"W","L")</f>
        <v>L</v>
      </c>
      <c r="M1845">
        <f t="shared" ca="1" si="59"/>
        <v>145</v>
      </c>
      <c r="N1845" t="str">
        <f ca="1">IF((H1845+I1845)&gt;SIMULATION!$F$16,"Over","Under")</f>
        <v>Under</v>
      </c>
    </row>
    <row r="1846" spans="8:14" x14ac:dyDescent="0.25">
      <c r="H1846">
        <f ca="1">ROUND(NORMINV(RAND(),SIMULATION!$G$16,SIMULATION!$C$16),0)</f>
        <v>84</v>
      </c>
      <c r="I1846">
        <f ca="1">ROUND(NORMINV(RAND(),SIMULATION!$G$20,SIMULATION!$C$20),0)</f>
        <v>65</v>
      </c>
      <c r="J1846" t="str">
        <f t="shared" ca="1" si="58"/>
        <v>Away</v>
      </c>
      <c r="K1846" t="str">
        <f ca="1">IF(H1846+SIMULATION!$E$16&gt;NEUTRAL!I1846,"W","L")</f>
        <v>W</v>
      </c>
      <c r="L1846" t="str">
        <f ca="1">IF(I1846+SIMULATION!$E$20&gt;NEUTRAL!H1846,"W","L")</f>
        <v>L</v>
      </c>
      <c r="M1846">
        <f t="shared" ca="1" si="59"/>
        <v>149</v>
      </c>
      <c r="N1846" t="str">
        <f ca="1">IF((H1846+I1846)&gt;SIMULATION!$F$16,"Over","Under")</f>
        <v>Under</v>
      </c>
    </row>
    <row r="1847" spans="8:14" x14ac:dyDescent="0.25">
      <c r="H1847">
        <f ca="1">ROUND(NORMINV(RAND(),SIMULATION!$G$16,SIMULATION!$C$16),0)</f>
        <v>87</v>
      </c>
      <c r="I1847">
        <f ca="1">ROUND(NORMINV(RAND(),SIMULATION!$G$20,SIMULATION!$C$20),0)</f>
        <v>80</v>
      </c>
      <c r="J1847" t="str">
        <f t="shared" ca="1" si="58"/>
        <v>Away</v>
      </c>
      <c r="K1847" t="str">
        <f ca="1">IF(H1847+SIMULATION!$E$16&gt;NEUTRAL!I1847,"W","L")</f>
        <v>W</v>
      </c>
      <c r="L1847" t="str">
        <f ca="1">IF(I1847+SIMULATION!$E$20&gt;NEUTRAL!H1847,"W","L")</f>
        <v>L</v>
      </c>
      <c r="M1847">
        <f t="shared" ca="1" si="59"/>
        <v>167</v>
      </c>
      <c r="N1847" t="str">
        <f ca="1">IF((H1847+I1847)&gt;SIMULATION!$F$16,"Over","Under")</f>
        <v>Over</v>
      </c>
    </row>
    <row r="1848" spans="8:14" x14ac:dyDescent="0.25">
      <c r="H1848">
        <f ca="1">ROUND(NORMINV(RAND(),SIMULATION!$G$16,SIMULATION!$C$16),0)</f>
        <v>77</v>
      </c>
      <c r="I1848">
        <f ca="1">ROUND(NORMINV(RAND(),SIMULATION!$G$20,SIMULATION!$C$20),0)</f>
        <v>59</v>
      </c>
      <c r="J1848" t="str">
        <f t="shared" ca="1" si="58"/>
        <v>Away</v>
      </c>
      <c r="K1848" t="str">
        <f ca="1">IF(H1848+SIMULATION!$E$16&gt;NEUTRAL!I1848,"W","L")</f>
        <v>W</v>
      </c>
      <c r="L1848" t="str">
        <f ca="1">IF(I1848+SIMULATION!$E$20&gt;NEUTRAL!H1848,"W","L")</f>
        <v>L</v>
      </c>
      <c r="M1848">
        <f t="shared" ca="1" si="59"/>
        <v>136</v>
      </c>
      <c r="N1848" t="str">
        <f ca="1">IF((H1848+I1848)&gt;SIMULATION!$F$16,"Over","Under")</f>
        <v>Under</v>
      </c>
    </row>
    <row r="1849" spans="8:14" x14ac:dyDescent="0.25">
      <c r="H1849">
        <f ca="1">ROUND(NORMINV(RAND(),SIMULATION!$G$16,SIMULATION!$C$16),0)</f>
        <v>76</v>
      </c>
      <c r="I1849">
        <f ca="1">ROUND(NORMINV(RAND(),SIMULATION!$G$20,SIMULATION!$C$20),0)</f>
        <v>64</v>
      </c>
      <c r="J1849" t="str">
        <f t="shared" ca="1" si="58"/>
        <v>Away</v>
      </c>
      <c r="K1849" t="str">
        <f ca="1">IF(H1849+SIMULATION!$E$16&gt;NEUTRAL!I1849,"W","L")</f>
        <v>W</v>
      </c>
      <c r="L1849" t="str">
        <f ca="1">IF(I1849+SIMULATION!$E$20&gt;NEUTRAL!H1849,"W","L")</f>
        <v>L</v>
      </c>
      <c r="M1849">
        <f t="shared" ca="1" si="59"/>
        <v>140</v>
      </c>
      <c r="N1849" t="str">
        <f ca="1">IF((H1849+I1849)&gt;SIMULATION!$F$16,"Over","Under")</f>
        <v>Under</v>
      </c>
    </row>
    <row r="1850" spans="8:14" x14ac:dyDescent="0.25">
      <c r="H1850">
        <f ca="1">ROUND(NORMINV(RAND(),SIMULATION!$G$16,SIMULATION!$C$16),0)</f>
        <v>77</v>
      </c>
      <c r="I1850">
        <f ca="1">ROUND(NORMINV(RAND(),SIMULATION!$G$20,SIMULATION!$C$20),0)</f>
        <v>86</v>
      </c>
      <c r="J1850" t="str">
        <f t="shared" ca="1" si="58"/>
        <v>Home</v>
      </c>
      <c r="K1850" t="str">
        <f ca="1">IF(H1850+SIMULATION!$E$16&gt;NEUTRAL!I1850,"W","L")</f>
        <v>L</v>
      </c>
      <c r="L1850" t="str">
        <f ca="1">IF(I1850+SIMULATION!$E$20&gt;NEUTRAL!H1850,"W","L")</f>
        <v>W</v>
      </c>
      <c r="M1850">
        <f t="shared" ca="1" si="59"/>
        <v>163</v>
      </c>
      <c r="N1850" t="str">
        <f ca="1">IF((H1850+I1850)&gt;SIMULATION!$F$16,"Over","Under")</f>
        <v>Over</v>
      </c>
    </row>
    <row r="1851" spans="8:14" x14ac:dyDescent="0.25">
      <c r="H1851">
        <f ca="1">ROUND(NORMINV(RAND(),SIMULATION!$G$16,SIMULATION!$C$16),0)</f>
        <v>47</v>
      </c>
      <c r="I1851">
        <f ca="1">ROUND(NORMINV(RAND(),SIMULATION!$G$20,SIMULATION!$C$20),0)</f>
        <v>75</v>
      </c>
      <c r="J1851" t="str">
        <f t="shared" ca="1" si="58"/>
        <v>Home</v>
      </c>
      <c r="K1851" t="str">
        <f ca="1">IF(H1851+SIMULATION!$E$16&gt;NEUTRAL!I1851,"W","L")</f>
        <v>L</v>
      </c>
      <c r="L1851" t="str">
        <f ca="1">IF(I1851+SIMULATION!$E$20&gt;NEUTRAL!H1851,"W","L")</f>
        <v>W</v>
      </c>
      <c r="M1851">
        <f t="shared" ca="1" si="59"/>
        <v>122</v>
      </c>
      <c r="N1851" t="str">
        <f ca="1">IF((H1851+I1851)&gt;SIMULATION!$F$16,"Over","Under")</f>
        <v>Under</v>
      </c>
    </row>
    <row r="1852" spans="8:14" x14ac:dyDescent="0.25">
      <c r="H1852">
        <f ca="1">ROUND(NORMINV(RAND(),SIMULATION!$G$16,SIMULATION!$C$16),0)</f>
        <v>83</v>
      </c>
      <c r="I1852">
        <f ca="1">ROUND(NORMINV(RAND(),SIMULATION!$G$20,SIMULATION!$C$20),0)</f>
        <v>56</v>
      </c>
      <c r="J1852" t="str">
        <f t="shared" ca="1" si="58"/>
        <v>Away</v>
      </c>
      <c r="K1852" t="str">
        <f ca="1">IF(H1852+SIMULATION!$E$16&gt;NEUTRAL!I1852,"W","L")</f>
        <v>W</v>
      </c>
      <c r="L1852" t="str">
        <f ca="1">IF(I1852+SIMULATION!$E$20&gt;NEUTRAL!H1852,"W","L")</f>
        <v>L</v>
      </c>
      <c r="M1852">
        <f t="shared" ca="1" si="59"/>
        <v>139</v>
      </c>
      <c r="N1852" t="str">
        <f ca="1">IF((H1852+I1852)&gt;SIMULATION!$F$16,"Over","Under")</f>
        <v>Under</v>
      </c>
    </row>
    <row r="1853" spans="8:14" x14ac:dyDescent="0.25">
      <c r="H1853">
        <f ca="1">ROUND(NORMINV(RAND(),SIMULATION!$G$16,SIMULATION!$C$16),0)</f>
        <v>84</v>
      </c>
      <c r="I1853">
        <f ca="1">ROUND(NORMINV(RAND(),SIMULATION!$G$20,SIMULATION!$C$20),0)</f>
        <v>66</v>
      </c>
      <c r="J1853" t="str">
        <f t="shared" ca="1" si="58"/>
        <v>Away</v>
      </c>
      <c r="K1853" t="str">
        <f ca="1">IF(H1853+SIMULATION!$E$16&gt;NEUTRAL!I1853,"W","L")</f>
        <v>W</v>
      </c>
      <c r="L1853" t="str">
        <f ca="1">IF(I1853+SIMULATION!$E$20&gt;NEUTRAL!H1853,"W","L")</f>
        <v>L</v>
      </c>
      <c r="M1853">
        <f t="shared" ca="1" si="59"/>
        <v>150</v>
      </c>
      <c r="N1853" t="str">
        <f ca="1">IF((H1853+I1853)&gt;SIMULATION!$F$16,"Over","Under")</f>
        <v>Under</v>
      </c>
    </row>
    <row r="1854" spans="8:14" x14ac:dyDescent="0.25">
      <c r="H1854">
        <f ca="1">ROUND(NORMINV(RAND(),SIMULATION!$G$16,SIMULATION!$C$16),0)</f>
        <v>63</v>
      </c>
      <c r="I1854">
        <f ca="1">ROUND(NORMINV(RAND(),SIMULATION!$G$20,SIMULATION!$C$20),0)</f>
        <v>88</v>
      </c>
      <c r="J1854" t="str">
        <f t="shared" ca="1" si="58"/>
        <v>Home</v>
      </c>
      <c r="K1854" t="str">
        <f ca="1">IF(H1854+SIMULATION!$E$16&gt;NEUTRAL!I1854,"W","L")</f>
        <v>L</v>
      </c>
      <c r="L1854" t="str">
        <f ca="1">IF(I1854+SIMULATION!$E$20&gt;NEUTRAL!H1854,"W","L")</f>
        <v>W</v>
      </c>
      <c r="M1854">
        <f t="shared" ca="1" si="59"/>
        <v>151</v>
      </c>
      <c r="N1854" t="str">
        <f ca="1">IF((H1854+I1854)&gt;SIMULATION!$F$16,"Over","Under")</f>
        <v>Under</v>
      </c>
    </row>
    <row r="1855" spans="8:14" x14ac:dyDescent="0.25">
      <c r="H1855">
        <f ca="1">ROUND(NORMINV(RAND(),SIMULATION!$G$16,SIMULATION!$C$16),0)</f>
        <v>64</v>
      </c>
      <c r="I1855">
        <f ca="1">ROUND(NORMINV(RAND(),SIMULATION!$G$20,SIMULATION!$C$20),0)</f>
        <v>80</v>
      </c>
      <c r="J1855" t="str">
        <f t="shared" ca="1" si="58"/>
        <v>Home</v>
      </c>
      <c r="K1855" t="str">
        <f ca="1">IF(H1855+SIMULATION!$E$16&gt;NEUTRAL!I1855,"W","L")</f>
        <v>L</v>
      </c>
      <c r="L1855" t="str">
        <f ca="1">IF(I1855+SIMULATION!$E$20&gt;NEUTRAL!H1855,"W","L")</f>
        <v>W</v>
      </c>
      <c r="M1855">
        <f t="shared" ca="1" si="59"/>
        <v>144</v>
      </c>
      <c r="N1855" t="str">
        <f ca="1">IF((H1855+I1855)&gt;SIMULATION!$F$16,"Over","Under")</f>
        <v>Under</v>
      </c>
    </row>
    <row r="1856" spans="8:14" x14ac:dyDescent="0.25">
      <c r="H1856">
        <f ca="1">ROUND(NORMINV(RAND(),SIMULATION!$G$16,SIMULATION!$C$16),0)</f>
        <v>51</v>
      </c>
      <c r="I1856">
        <f ca="1">ROUND(NORMINV(RAND(),SIMULATION!$G$20,SIMULATION!$C$20),0)</f>
        <v>64</v>
      </c>
      <c r="J1856" t="str">
        <f t="shared" ca="1" si="58"/>
        <v>Home</v>
      </c>
      <c r="K1856" t="str">
        <f ca="1">IF(H1856+SIMULATION!$E$16&gt;NEUTRAL!I1856,"W","L")</f>
        <v>L</v>
      </c>
      <c r="L1856" t="str">
        <f ca="1">IF(I1856+SIMULATION!$E$20&gt;NEUTRAL!H1856,"W","L")</f>
        <v>W</v>
      </c>
      <c r="M1856">
        <f t="shared" ca="1" si="59"/>
        <v>115</v>
      </c>
      <c r="N1856" t="str">
        <f ca="1">IF((H1856+I1856)&gt;SIMULATION!$F$16,"Over","Under")</f>
        <v>Under</v>
      </c>
    </row>
    <row r="1857" spans="8:14" x14ac:dyDescent="0.25">
      <c r="H1857">
        <f ca="1">ROUND(NORMINV(RAND(),SIMULATION!$G$16,SIMULATION!$C$16),0)</f>
        <v>65</v>
      </c>
      <c r="I1857">
        <f ca="1">ROUND(NORMINV(RAND(),SIMULATION!$G$20,SIMULATION!$C$20),0)</f>
        <v>66</v>
      </c>
      <c r="J1857" t="str">
        <f t="shared" ca="1" si="58"/>
        <v>Home</v>
      </c>
      <c r="K1857" t="str">
        <f ca="1">IF(H1857+SIMULATION!$E$16&gt;NEUTRAL!I1857,"W","L")</f>
        <v>W</v>
      </c>
      <c r="L1857" t="str">
        <f ca="1">IF(I1857+SIMULATION!$E$20&gt;NEUTRAL!H1857,"W","L")</f>
        <v>L</v>
      </c>
      <c r="M1857">
        <f t="shared" ca="1" si="59"/>
        <v>131</v>
      </c>
      <c r="N1857" t="str">
        <f ca="1">IF((H1857+I1857)&gt;SIMULATION!$F$16,"Over","Under")</f>
        <v>Under</v>
      </c>
    </row>
    <row r="1858" spans="8:14" x14ac:dyDescent="0.25">
      <c r="H1858">
        <f ca="1">ROUND(NORMINV(RAND(),SIMULATION!$G$16,SIMULATION!$C$16),0)</f>
        <v>62</v>
      </c>
      <c r="I1858">
        <f ca="1">ROUND(NORMINV(RAND(),SIMULATION!$G$20,SIMULATION!$C$20),0)</f>
        <v>52</v>
      </c>
      <c r="J1858" t="str">
        <f t="shared" ca="1" si="58"/>
        <v>Away</v>
      </c>
      <c r="K1858" t="str">
        <f ca="1">IF(H1858+SIMULATION!$E$16&gt;NEUTRAL!I1858,"W","L")</f>
        <v>W</v>
      </c>
      <c r="L1858" t="str">
        <f ca="1">IF(I1858+SIMULATION!$E$20&gt;NEUTRAL!H1858,"W","L")</f>
        <v>L</v>
      </c>
      <c r="M1858">
        <f t="shared" ca="1" si="59"/>
        <v>114</v>
      </c>
      <c r="N1858" t="str">
        <f ca="1">IF((H1858+I1858)&gt;SIMULATION!$F$16,"Over","Under")</f>
        <v>Under</v>
      </c>
    </row>
    <row r="1859" spans="8:14" x14ac:dyDescent="0.25">
      <c r="H1859">
        <f ca="1">ROUND(NORMINV(RAND(),SIMULATION!$G$16,SIMULATION!$C$16),0)</f>
        <v>75</v>
      </c>
      <c r="I1859">
        <f ca="1">ROUND(NORMINV(RAND(),SIMULATION!$G$20,SIMULATION!$C$20),0)</f>
        <v>75</v>
      </c>
      <c r="J1859" t="str">
        <f t="shared" ca="1" si="58"/>
        <v>OT</v>
      </c>
      <c r="K1859" t="str">
        <f ca="1">IF(H1859+SIMULATION!$E$16&gt;NEUTRAL!I1859,"W","L")</f>
        <v>W</v>
      </c>
      <c r="L1859" t="str">
        <f ca="1">IF(I1859+SIMULATION!$E$20&gt;NEUTRAL!H1859,"W","L")</f>
        <v>L</v>
      </c>
      <c r="M1859">
        <f t="shared" ca="1" si="59"/>
        <v>150</v>
      </c>
      <c r="N1859" t="str">
        <f ca="1">IF((H1859+I1859)&gt;SIMULATION!$F$16,"Over","Under")</f>
        <v>Under</v>
      </c>
    </row>
    <row r="1860" spans="8:14" x14ac:dyDescent="0.25">
      <c r="H1860">
        <f ca="1">ROUND(NORMINV(RAND(),SIMULATION!$G$16,SIMULATION!$C$16),0)</f>
        <v>77</v>
      </c>
      <c r="I1860">
        <f ca="1">ROUND(NORMINV(RAND(),SIMULATION!$G$20,SIMULATION!$C$20),0)</f>
        <v>78</v>
      </c>
      <c r="J1860" t="str">
        <f t="shared" ca="1" si="58"/>
        <v>Home</v>
      </c>
      <c r="K1860" t="str">
        <f ca="1">IF(H1860+SIMULATION!$E$16&gt;NEUTRAL!I1860,"W","L")</f>
        <v>W</v>
      </c>
      <c r="L1860" t="str">
        <f ca="1">IF(I1860+SIMULATION!$E$20&gt;NEUTRAL!H1860,"W","L")</f>
        <v>L</v>
      </c>
      <c r="M1860">
        <f t="shared" ca="1" si="59"/>
        <v>155</v>
      </c>
      <c r="N1860" t="str">
        <f ca="1">IF((H1860+I1860)&gt;SIMULATION!$F$16,"Over","Under")</f>
        <v>Over</v>
      </c>
    </row>
    <row r="1861" spans="8:14" x14ac:dyDescent="0.25">
      <c r="H1861">
        <f ca="1">ROUND(NORMINV(RAND(),SIMULATION!$G$16,SIMULATION!$C$16),0)</f>
        <v>85</v>
      </c>
      <c r="I1861">
        <f ca="1">ROUND(NORMINV(RAND(),SIMULATION!$G$20,SIMULATION!$C$20),0)</f>
        <v>72</v>
      </c>
      <c r="J1861" t="str">
        <f t="shared" ca="1" si="58"/>
        <v>Away</v>
      </c>
      <c r="K1861" t="str">
        <f ca="1">IF(H1861+SIMULATION!$E$16&gt;NEUTRAL!I1861,"W","L")</f>
        <v>W</v>
      </c>
      <c r="L1861" t="str">
        <f ca="1">IF(I1861+SIMULATION!$E$20&gt;NEUTRAL!H1861,"W","L")</f>
        <v>L</v>
      </c>
      <c r="M1861">
        <f t="shared" ca="1" si="59"/>
        <v>157</v>
      </c>
      <c r="N1861" t="str">
        <f ca="1">IF((H1861+I1861)&gt;SIMULATION!$F$16,"Over","Under")</f>
        <v>Over</v>
      </c>
    </row>
    <row r="1862" spans="8:14" x14ac:dyDescent="0.25">
      <c r="H1862">
        <f ca="1">ROUND(NORMINV(RAND(),SIMULATION!$G$16,SIMULATION!$C$16),0)</f>
        <v>69</v>
      </c>
      <c r="I1862">
        <f ca="1">ROUND(NORMINV(RAND(),SIMULATION!$G$20,SIMULATION!$C$20),0)</f>
        <v>73</v>
      </c>
      <c r="J1862" t="str">
        <f t="shared" ca="1" si="58"/>
        <v>Home</v>
      </c>
      <c r="K1862" t="str">
        <f ca="1">IF(H1862+SIMULATION!$E$16&gt;NEUTRAL!I1862,"W","L")</f>
        <v>W</v>
      </c>
      <c r="L1862" t="str">
        <f ca="1">IF(I1862+SIMULATION!$E$20&gt;NEUTRAL!H1862,"W","L")</f>
        <v>L</v>
      </c>
      <c r="M1862">
        <f t="shared" ca="1" si="59"/>
        <v>142</v>
      </c>
      <c r="N1862" t="str">
        <f ca="1">IF((H1862+I1862)&gt;SIMULATION!$F$16,"Over","Under")</f>
        <v>Under</v>
      </c>
    </row>
    <row r="1863" spans="8:14" x14ac:dyDescent="0.25">
      <c r="H1863">
        <f ca="1">ROUND(NORMINV(RAND(),SIMULATION!$G$16,SIMULATION!$C$16),0)</f>
        <v>69</v>
      </c>
      <c r="I1863">
        <f ca="1">ROUND(NORMINV(RAND(),SIMULATION!$G$20,SIMULATION!$C$20),0)</f>
        <v>49</v>
      </c>
      <c r="J1863" t="str">
        <f t="shared" ca="1" si="58"/>
        <v>Away</v>
      </c>
      <c r="K1863" t="str">
        <f ca="1">IF(H1863+SIMULATION!$E$16&gt;NEUTRAL!I1863,"W","L")</f>
        <v>W</v>
      </c>
      <c r="L1863" t="str">
        <f ca="1">IF(I1863+SIMULATION!$E$20&gt;NEUTRAL!H1863,"W","L")</f>
        <v>L</v>
      </c>
      <c r="M1863">
        <f t="shared" ca="1" si="59"/>
        <v>118</v>
      </c>
      <c r="N1863" t="str">
        <f ca="1">IF((H1863+I1863)&gt;SIMULATION!$F$16,"Over","Under")</f>
        <v>Under</v>
      </c>
    </row>
    <row r="1864" spans="8:14" x14ac:dyDescent="0.25">
      <c r="H1864">
        <f ca="1">ROUND(NORMINV(RAND(),SIMULATION!$G$16,SIMULATION!$C$16),0)</f>
        <v>66</v>
      </c>
      <c r="I1864">
        <f ca="1">ROUND(NORMINV(RAND(),SIMULATION!$G$20,SIMULATION!$C$20),0)</f>
        <v>58</v>
      </c>
      <c r="J1864" t="str">
        <f t="shared" ca="1" si="58"/>
        <v>Away</v>
      </c>
      <c r="K1864" t="str">
        <f ca="1">IF(H1864+SIMULATION!$E$16&gt;NEUTRAL!I1864,"W","L")</f>
        <v>W</v>
      </c>
      <c r="L1864" t="str">
        <f ca="1">IF(I1864+SIMULATION!$E$20&gt;NEUTRAL!H1864,"W","L")</f>
        <v>L</v>
      </c>
      <c r="M1864">
        <f t="shared" ca="1" si="59"/>
        <v>124</v>
      </c>
      <c r="N1864" t="str">
        <f ca="1">IF((H1864+I1864)&gt;SIMULATION!$F$16,"Over","Under")</f>
        <v>Under</v>
      </c>
    </row>
    <row r="1865" spans="8:14" x14ac:dyDescent="0.25">
      <c r="H1865">
        <f ca="1">ROUND(NORMINV(RAND(),SIMULATION!$G$16,SIMULATION!$C$16),0)</f>
        <v>58</v>
      </c>
      <c r="I1865">
        <f ca="1">ROUND(NORMINV(RAND(),SIMULATION!$G$20,SIMULATION!$C$20),0)</f>
        <v>92</v>
      </c>
      <c r="J1865" t="str">
        <f t="shared" ca="1" si="58"/>
        <v>Home</v>
      </c>
      <c r="K1865" t="str">
        <f ca="1">IF(H1865+SIMULATION!$E$16&gt;NEUTRAL!I1865,"W","L")</f>
        <v>L</v>
      </c>
      <c r="L1865" t="str">
        <f ca="1">IF(I1865+SIMULATION!$E$20&gt;NEUTRAL!H1865,"W","L")</f>
        <v>W</v>
      </c>
      <c r="M1865">
        <f t="shared" ca="1" si="59"/>
        <v>150</v>
      </c>
      <c r="N1865" t="str">
        <f ca="1">IF((H1865+I1865)&gt;SIMULATION!$F$16,"Over","Under")</f>
        <v>Under</v>
      </c>
    </row>
    <row r="1866" spans="8:14" x14ac:dyDescent="0.25">
      <c r="H1866">
        <f ca="1">ROUND(NORMINV(RAND(),SIMULATION!$G$16,SIMULATION!$C$16),0)</f>
        <v>71</v>
      </c>
      <c r="I1866">
        <f ca="1">ROUND(NORMINV(RAND(),SIMULATION!$G$20,SIMULATION!$C$20),0)</f>
        <v>69</v>
      </c>
      <c r="J1866" t="str">
        <f t="shared" ca="1" si="58"/>
        <v>Away</v>
      </c>
      <c r="K1866" t="str">
        <f ca="1">IF(H1866+SIMULATION!$E$16&gt;NEUTRAL!I1866,"W","L")</f>
        <v>W</v>
      </c>
      <c r="L1866" t="str">
        <f ca="1">IF(I1866+SIMULATION!$E$20&gt;NEUTRAL!H1866,"W","L")</f>
        <v>L</v>
      </c>
      <c r="M1866">
        <f t="shared" ca="1" si="59"/>
        <v>140</v>
      </c>
      <c r="N1866" t="str">
        <f ca="1">IF((H1866+I1866)&gt;SIMULATION!$F$16,"Over","Under")</f>
        <v>Under</v>
      </c>
    </row>
    <row r="1867" spans="8:14" x14ac:dyDescent="0.25">
      <c r="H1867">
        <f ca="1">ROUND(NORMINV(RAND(),SIMULATION!$G$16,SIMULATION!$C$16),0)</f>
        <v>53</v>
      </c>
      <c r="I1867">
        <f ca="1">ROUND(NORMINV(RAND(),SIMULATION!$G$20,SIMULATION!$C$20),0)</f>
        <v>75</v>
      </c>
      <c r="J1867" t="str">
        <f t="shared" ca="1" si="58"/>
        <v>Home</v>
      </c>
      <c r="K1867" t="str">
        <f ca="1">IF(H1867+SIMULATION!$E$16&gt;NEUTRAL!I1867,"W","L")</f>
        <v>L</v>
      </c>
      <c r="L1867" t="str">
        <f ca="1">IF(I1867+SIMULATION!$E$20&gt;NEUTRAL!H1867,"W","L")</f>
        <v>W</v>
      </c>
      <c r="M1867">
        <f t="shared" ca="1" si="59"/>
        <v>128</v>
      </c>
      <c r="N1867" t="str">
        <f ca="1">IF((H1867+I1867)&gt;SIMULATION!$F$16,"Over","Under")</f>
        <v>Under</v>
      </c>
    </row>
    <row r="1868" spans="8:14" x14ac:dyDescent="0.25">
      <c r="H1868">
        <f ca="1">ROUND(NORMINV(RAND(),SIMULATION!$G$16,SIMULATION!$C$16),0)</f>
        <v>61</v>
      </c>
      <c r="I1868">
        <f ca="1">ROUND(NORMINV(RAND(),SIMULATION!$G$20,SIMULATION!$C$20),0)</f>
        <v>78</v>
      </c>
      <c r="J1868" t="str">
        <f t="shared" ca="1" si="58"/>
        <v>Home</v>
      </c>
      <c r="K1868" t="str">
        <f ca="1">IF(H1868+SIMULATION!$E$16&gt;NEUTRAL!I1868,"W","L")</f>
        <v>L</v>
      </c>
      <c r="L1868" t="str">
        <f ca="1">IF(I1868+SIMULATION!$E$20&gt;NEUTRAL!H1868,"W","L")</f>
        <v>W</v>
      </c>
      <c r="M1868">
        <f t="shared" ca="1" si="59"/>
        <v>139</v>
      </c>
      <c r="N1868" t="str">
        <f ca="1">IF((H1868+I1868)&gt;SIMULATION!$F$16,"Over","Under")</f>
        <v>Under</v>
      </c>
    </row>
    <row r="1869" spans="8:14" x14ac:dyDescent="0.25">
      <c r="H1869">
        <f ca="1">ROUND(NORMINV(RAND(),SIMULATION!$G$16,SIMULATION!$C$16),0)</f>
        <v>68</v>
      </c>
      <c r="I1869">
        <f ca="1">ROUND(NORMINV(RAND(),SIMULATION!$G$20,SIMULATION!$C$20),0)</f>
        <v>72</v>
      </c>
      <c r="J1869" t="str">
        <f t="shared" ca="1" si="58"/>
        <v>Home</v>
      </c>
      <c r="K1869" t="str">
        <f ca="1">IF(H1869+SIMULATION!$E$16&gt;NEUTRAL!I1869,"W","L")</f>
        <v>W</v>
      </c>
      <c r="L1869" t="str">
        <f ca="1">IF(I1869+SIMULATION!$E$20&gt;NEUTRAL!H1869,"W","L")</f>
        <v>L</v>
      </c>
      <c r="M1869">
        <f t="shared" ca="1" si="59"/>
        <v>140</v>
      </c>
      <c r="N1869" t="str">
        <f ca="1">IF((H1869+I1869)&gt;SIMULATION!$F$16,"Over","Under")</f>
        <v>Under</v>
      </c>
    </row>
    <row r="1870" spans="8:14" x14ac:dyDescent="0.25">
      <c r="H1870">
        <f ca="1">ROUND(NORMINV(RAND(),SIMULATION!$G$16,SIMULATION!$C$16),0)</f>
        <v>69</v>
      </c>
      <c r="I1870">
        <f ca="1">ROUND(NORMINV(RAND(),SIMULATION!$G$20,SIMULATION!$C$20),0)</f>
        <v>76</v>
      </c>
      <c r="J1870" t="str">
        <f t="shared" ca="1" si="58"/>
        <v>Home</v>
      </c>
      <c r="K1870" t="str">
        <f ca="1">IF(H1870+SIMULATION!$E$16&gt;NEUTRAL!I1870,"W","L")</f>
        <v>L</v>
      </c>
      <c r="L1870" t="str">
        <f ca="1">IF(I1870+SIMULATION!$E$20&gt;NEUTRAL!H1870,"W","L")</f>
        <v>W</v>
      </c>
      <c r="M1870">
        <f t="shared" ca="1" si="59"/>
        <v>145</v>
      </c>
      <c r="N1870" t="str">
        <f ca="1">IF((H1870+I1870)&gt;SIMULATION!$F$16,"Over","Under")</f>
        <v>Under</v>
      </c>
    </row>
    <row r="1871" spans="8:14" x14ac:dyDescent="0.25">
      <c r="H1871">
        <f ca="1">ROUND(NORMINV(RAND(),SIMULATION!$G$16,SIMULATION!$C$16),0)</f>
        <v>71</v>
      </c>
      <c r="I1871">
        <f ca="1">ROUND(NORMINV(RAND(),SIMULATION!$G$20,SIMULATION!$C$20),0)</f>
        <v>92</v>
      </c>
      <c r="J1871" t="str">
        <f t="shared" ca="1" si="58"/>
        <v>Home</v>
      </c>
      <c r="K1871" t="str">
        <f ca="1">IF(H1871+SIMULATION!$E$16&gt;NEUTRAL!I1871,"W","L")</f>
        <v>L</v>
      </c>
      <c r="L1871" t="str">
        <f ca="1">IF(I1871+SIMULATION!$E$20&gt;NEUTRAL!H1871,"W","L")</f>
        <v>W</v>
      </c>
      <c r="M1871">
        <f t="shared" ca="1" si="59"/>
        <v>163</v>
      </c>
      <c r="N1871" t="str">
        <f ca="1">IF((H1871+I1871)&gt;SIMULATION!$F$16,"Over","Under")</f>
        <v>Over</v>
      </c>
    </row>
    <row r="1872" spans="8:14" x14ac:dyDescent="0.25">
      <c r="H1872">
        <f ca="1">ROUND(NORMINV(RAND(),SIMULATION!$G$16,SIMULATION!$C$16),0)</f>
        <v>95</v>
      </c>
      <c r="I1872">
        <f ca="1">ROUND(NORMINV(RAND(),SIMULATION!$G$20,SIMULATION!$C$20),0)</f>
        <v>69</v>
      </c>
      <c r="J1872" t="str">
        <f t="shared" ca="1" si="58"/>
        <v>Away</v>
      </c>
      <c r="K1872" t="str">
        <f ca="1">IF(H1872+SIMULATION!$E$16&gt;NEUTRAL!I1872,"W","L")</f>
        <v>W</v>
      </c>
      <c r="L1872" t="str">
        <f ca="1">IF(I1872+SIMULATION!$E$20&gt;NEUTRAL!H1872,"W","L")</f>
        <v>L</v>
      </c>
      <c r="M1872">
        <f t="shared" ca="1" si="59"/>
        <v>164</v>
      </c>
      <c r="N1872" t="str">
        <f ca="1">IF((H1872+I1872)&gt;SIMULATION!$F$16,"Over","Under")</f>
        <v>Over</v>
      </c>
    </row>
    <row r="1873" spans="8:14" x14ac:dyDescent="0.25">
      <c r="H1873">
        <f ca="1">ROUND(NORMINV(RAND(),SIMULATION!$G$16,SIMULATION!$C$16),0)</f>
        <v>80</v>
      </c>
      <c r="I1873">
        <f ca="1">ROUND(NORMINV(RAND(),SIMULATION!$G$20,SIMULATION!$C$20),0)</f>
        <v>68</v>
      </c>
      <c r="J1873" t="str">
        <f t="shared" ca="1" si="58"/>
        <v>Away</v>
      </c>
      <c r="K1873" t="str">
        <f ca="1">IF(H1873+SIMULATION!$E$16&gt;NEUTRAL!I1873,"W","L")</f>
        <v>W</v>
      </c>
      <c r="L1873" t="str">
        <f ca="1">IF(I1873+SIMULATION!$E$20&gt;NEUTRAL!H1873,"W","L")</f>
        <v>L</v>
      </c>
      <c r="M1873">
        <f t="shared" ca="1" si="59"/>
        <v>148</v>
      </c>
      <c r="N1873" t="str">
        <f ca="1">IF((H1873+I1873)&gt;SIMULATION!$F$16,"Over","Under")</f>
        <v>Under</v>
      </c>
    </row>
    <row r="1874" spans="8:14" x14ac:dyDescent="0.25">
      <c r="H1874">
        <f ca="1">ROUND(NORMINV(RAND(),SIMULATION!$G$16,SIMULATION!$C$16),0)</f>
        <v>87</v>
      </c>
      <c r="I1874">
        <f ca="1">ROUND(NORMINV(RAND(),SIMULATION!$G$20,SIMULATION!$C$20),0)</f>
        <v>73</v>
      </c>
      <c r="J1874" t="str">
        <f t="shared" ca="1" si="58"/>
        <v>Away</v>
      </c>
      <c r="K1874" t="str">
        <f ca="1">IF(H1874+SIMULATION!$E$16&gt;NEUTRAL!I1874,"W","L")</f>
        <v>W</v>
      </c>
      <c r="L1874" t="str">
        <f ca="1">IF(I1874+SIMULATION!$E$20&gt;NEUTRAL!H1874,"W","L")</f>
        <v>L</v>
      </c>
      <c r="M1874">
        <f t="shared" ca="1" si="59"/>
        <v>160</v>
      </c>
      <c r="N1874" t="str">
        <f ca="1">IF((H1874+I1874)&gt;SIMULATION!$F$16,"Over","Under")</f>
        <v>Over</v>
      </c>
    </row>
    <row r="1875" spans="8:14" x14ac:dyDescent="0.25">
      <c r="H1875">
        <f ca="1">ROUND(NORMINV(RAND(),SIMULATION!$G$16,SIMULATION!$C$16),0)</f>
        <v>85</v>
      </c>
      <c r="I1875">
        <f ca="1">ROUND(NORMINV(RAND(),SIMULATION!$G$20,SIMULATION!$C$20),0)</f>
        <v>78</v>
      </c>
      <c r="J1875" t="str">
        <f t="shared" ca="1" si="58"/>
        <v>Away</v>
      </c>
      <c r="K1875" t="str">
        <f ca="1">IF(H1875+SIMULATION!$E$16&gt;NEUTRAL!I1875,"W","L")</f>
        <v>W</v>
      </c>
      <c r="L1875" t="str">
        <f ca="1">IF(I1875+SIMULATION!$E$20&gt;NEUTRAL!H1875,"W","L")</f>
        <v>L</v>
      </c>
      <c r="M1875">
        <f t="shared" ca="1" si="59"/>
        <v>163</v>
      </c>
      <c r="N1875" t="str">
        <f ca="1">IF((H1875+I1875)&gt;SIMULATION!$F$16,"Over","Under")</f>
        <v>Over</v>
      </c>
    </row>
    <row r="1876" spans="8:14" x14ac:dyDescent="0.25">
      <c r="H1876">
        <f ca="1">ROUND(NORMINV(RAND(),SIMULATION!$G$16,SIMULATION!$C$16),0)</f>
        <v>84</v>
      </c>
      <c r="I1876">
        <f ca="1">ROUND(NORMINV(RAND(),SIMULATION!$G$20,SIMULATION!$C$20),0)</f>
        <v>68</v>
      </c>
      <c r="J1876" t="str">
        <f t="shared" ca="1" si="58"/>
        <v>Away</v>
      </c>
      <c r="K1876" t="str">
        <f ca="1">IF(H1876+SIMULATION!$E$16&gt;NEUTRAL!I1876,"W","L")</f>
        <v>W</v>
      </c>
      <c r="L1876" t="str">
        <f ca="1">IF(I1876+SIMULATION!$E$20&gt;NEUTRAL!H1876,"W","L")</f>
        <v>L</v>
      </c>
      <c r="M1876">
        <f t="shared" ca="1" si="59"/>
        <v>152</v>
      </c>
      <c r="N1876" t="str">
        <f ca="1">IF((H1876+I1876)&gt;SIMULATION!$F$16,"Over","Under")</f>
        <v>Over</v>
      </c>
    </row>
    <row r="1877" spans="8:14" x14ac:dyDescent="0.25">
      <c r="H1877">
        <f ca="1">ROUND(NORMINV(RAND(),SIMULATION!$G$16,SIMULATION!$C$16),0)</f>
        <v>54</v>
      </c>
      <c r="I1877">
        <f ca="1">ROUND(NORMINV(RAND(),SIMULATION!$G$20,SIMULATION!$C$20),0)</f>
        <v>67</v>
      </c>
      <c r="J1877" t="str">
        <f t="shared" ca="1" si="58"/>
        <v>Home</v>
      </c>
      <c r="K1877" t="str">
        <f ca="1">IF(H1877+SIMULATION!$E$16&gt;NEUTRAL!I1877,"W","L")</f>
        <v>L</v>
      </c>
      <c r="L1877" t="str">
        <f ca="1">IF(I1877+SIMULATION!$E$20&gt;NEUTRAL!H1877,"W","L")</f>
        <v>W</v>
      </c>
      <c r="M1877">
        <f t="shared" ca="1" si="59"/>
        <v>121</v>
      </c>
      <c r="N1877" t="str">
        <f ca="1">IF((H1877+I1877)&gt;SIMULATION!$F$16,"Over","Under")</f>
        <v>Under</v>
      </c>
    </row>
    <row r="1878" spans="8:14" x14ac:dyDescent="0.25">
      <c r="H1878">
        <f ca="1">ROUND(NORMINV(RAND(),SIMULATION!$G$16,SIMULATION!$C$16),0)</f>
        <v>83</v>
      </c>
      <c r="I1878">
        <f ca="1">ROUND(NORMINV(RAND(),SIMULATION!$G$20,SIMULATION!$C$20),0)</f>
        <v>86</v>
      </c>
      <c r="J1878" t="str">
        <f t="shared" ca="1" si="58"/>
        <v>Home</v>
      </c>
      <c r="K1878" t="str">
        <f ca="1">IF(H1878+SIMULATION!$E$16&gt;NEUTRAL!I1878,"W","L")</f>
        <v>W</v>
      </c>
      <c r="L1878" t="str">
        <f ca="1">IF(I1878+SIMULATION!$E$20&gt;NEUTRAL!H1878,"W","L")</f>
        <v>L</v>
      </c>
      <c r="M1878">
        <f t="shared" ca="1" si="59"/>
        <v>169</v>
      </c>
      <c r="N1878" t="str">
        <f ca="1">IF((H1878+I1878)&gt;SIMULATION!$F$16,"Over","Under")</f>
        <v>Over</v>
      </c>
    </row>
    <row r="1879" spans="8:14" x14ac:dyDescent="0.25">
      <c r="H1879">
        <f ca="1">ROUND(NORMINV(RAND(),SIMULATION!$G$16,SIMULATION!$C$16),0)</f>
        <v>97</v>
      </c>
      <c r="I1879">
        <f ca="1">ROUND(NORMINV(RAND(),SIMULATION!$G$20,SIMULATION!$C$20),0)</f>
        <v>60</v>
      </c>
      <c r="J1879" t="str">
        <f t="shared" ca="1" si="58"/>
        <v>Away</v>
      </c>
      <c r="K1879" t="str">
        <f ca="1">IF(H1879+SIMULATION!$E$16&gt;NEUTRAL!I1879,"W","L")</f>
        <v>W</v>
      </c>
      <c r="L1879" t="str">
        <f ca="1">IF(I1879+SIMULATION!$E$20&gt;NEUTRAL!H1879,"W","L")</f>
        <v>L</v>
      </c>
      <c r="M1879">
        <f t="shared" ca="1" si="59"/>
        <v>157</v>
      </c>
      <c r="N1879" t="str">
        <f ca="1">IF((H1879+I1879)&gt;SIMULATION!$F$16,"Over","Under")</f>
        <v>Over</v>
      </c>
    </row>
    <row r="1880" spans="8:14" x14ac:dyDescent="0.25">
      <c r="H1880">
        <f ca="1">ROUND(NORMINV(RAND(),SIMULATION!$G$16,SIMULATION!$C$16),0)</f>
        <v>79</v>
      </c>
      <c r="I1880">
        <f ca="1">ROUND(NORMINV(RAND(),SIMULATION!$G$20,SIMULATION!$C$20),0)</f>
        <v>73</v>
      </c>
      <c r="J1880" t="str">
        <f t="shared" ca="1" si="58"/>
        <v>Away</v>
      </c>
      <c r="K1880" t="str">
        <f ca="1">IF(H1880+SIMULATION!$E$16&gt;NEUTRAL!I1880,"W","L")</f>
        <v>W</v>
      </c>
      <c r="L1880" t="str">
        <f ca="1">IF(I1880+SIMULATION!$E$20&gt;NEUTRAL!H1880,"W","L")</f>
        <v>L</v>
      </c>
      <c r="M1880">
        <f t="shared" ca="1" si="59"/>
        <v>152</v>
      </c>
      <c r="N1880" t="str">
        <f ca="1">IF((H1880+I1880)&gt;SIMULATION!$F$16,"Over","Under")</f>
        <v>Over</v>
      </c>
    </row>
    <row r="1881" spans="8:14" x14ac:dyDescent="0.25">
      <c r="H1881">
        <f ca="1">ROUND(NORMINV(RAND(),SIMULATION!$G$16,SIMULATION!$C$16),0)</f>
        <v>69</v>
      </c>
      <c r="I1881">
        <f ca="1">ROUND(NORMINV(RAND(),SIMULATION!$G$20,SIMULATION!$C$20),0)</f>
        <v>77</v>
      </c>
      <c r="J1881" t="str">
        <f t="shared" ca="1" si="58"/>
        <v>Home</v>
      </c>
      <c r="K1881" t="str">
        <f ca="1">IF(H1881+SIMULATION!$E$16&gt;NEUTRAL!I1881,"W","L")</f>
        <v>L</v>
      </c>
      <c r="L1881" t="str">
        <f ca="1">IF(I1881+SIMULATION!$E$20&gt;NEUTRAL!H1881,"W","L")</f>
        <v>W</v>
      </c>
      <c r="M1881">
        <f t="shared" ca="1" si="59"/>
        <v>146</v>
      </c>
      <c r="N1881" t="str">
        <f ca="1">IF((H1881+I1881)&gt;SIMULATION!$F$16,"Over","Under")</f>
        <v>Under</v>
      </c>
    </row>
    <row r="1882" spans="8:14" x14ac:dyDescent="0.25">
      <c r="H1882">
        <f ca="1">ROUND(NORMINV(RAND(),SIMULATION!$G$16,SIMULATION!$C$16),0)</f>
        <v>77</v>
      </c>
      <c r="I1882">
        <f ca="1">ROUND(NORMINV(RAND(),SIMULATION!$G$20,SIMULATION!$C$20),0)</f>
        <v>74</v>
      </c>
      <c r="J1882" t="str">
        <f t="shared" ca="1" si="58"/>
        <v>Away</v>
      </c>
      <c r="K1882" t="str">
        <f ca="1">IF(H1882+SIMULATION!$E$16&gt;NEUTRAL!I1882,"W","L")</f>
        <v>W</v>
      </c>
      <c r="L1882" t="str">
        <f ca="1">IF(I1882+SIMULATION!$E$20&gt;NEUTRAL!H1882,"W","L")</f>
        <v>L</v>
      </c>
      <c r="M1882">
        <f t="shared" ca="1" si="59"/>
        <v>151</v>
      </c>
      <c r="N1882" t="str">
        <f ca="1">IF((H1882+I1882)&gt;SIMULATION!$F$16,"Over","Under")</f>
        <v>Under</v>
      </c>
    </row>
    <row r="1883" spans="8:14" x14ac:dyDescent="0.25">
      <c r="H1883">
        <f ca="1">ROUND(NORMINV(RAND(),SIMULATION!$G$16,SIMULATION!$C$16),0)</f>
        <v>55</v>
      </c>
      <c r="I1883">
        <f ca="1">ROUND(NORMINV(RAND(),SIMULATION!$G$20,SIMULATION!$C$20),0)</f>
        <v>79</v>
      </c>
      <c r="J1883" t="str">
        <f t="shared" ref="J1883:J1946" ca="1" si="60">IF(H1883=I1883,"OT",IF(H1883&gt;I1883,"Away","Home"))</f>
        <v>Home</v>
      </c>
      <c r="K1883" t="str">
        <f ca="1">IF(H1883+SIMULATION!$E$16&gt;NEUTRAL!I1883,"W","L")</f>
        <v>L</v>
      </c>
      <c r="L1883" t="str">
        <f ca="1">IF(I1883+SIMULATION!$E$20&gt;NEUTRAL!H1883,"W","L")</f>
        <v>W</v>
      </c>
      <c r="M1883">
        <f t="shared" ref="M1883:M1946" ca="1" si="61">H1883+I1883</f>
        <v>134</v>
      </c>
      <c r="N1883" t="str">
        <f ca="1">IF((H1883+I1883)&gt;SIMULATION!$F$16,"Over","Under")</f>
        <v>Under</v>
      </c>
    </row>
    <row r="1884" spans="8:14" x14ac:dyDescent="0.25">
      <c r="H1884">
        <f ca="1">ROUND(NORMINV(RAND(),SIMULATION!$G$16,SIMULATION!$C$16),0)</f>
        <v>74</v>
      </c>
      <c r="I1884">
        <f ca="1">ROUND(NORMINV(RAND(),SIMULATION!$G$20,SIMULATION!$C$20),0)</f>
        <v>85</v>
      </c>
      <c r="J1884" t="str">
        <f t="shared" ca="1" si="60"/>
        <v>Home</v>
      </c>
      <c r="K1884" t="str">
        <f ca="1">IF(H1884+SIMULATION!$E$16&gt;NEUTRAL!I1884,"W","L")</f>
        <v>L</v>
      </c>
      <c r="L1884" t="str">
        <f ca="1">IF(I1884+SIMULATION!$E$20&gt;NEUTRAL!H1884,"W","L")</f>
        <v>W</v>
      </c>
      <c r="M1884">
        <f t="shared" ca="1" si="61"/>
        <v>159</v>
      </c>
      <c r="N1884" t="str">
        <f ca="1">IF((H1884+I1884)&gt;SIMULATION!$F$16,"Over","Under")</f>
        <v>Over</v>
      </c>
    </row>
    <row r="1885" spans="8:14" x14ac:dyDescent="0.25">
      <c r="H1885">
        <f ca="1">ROUND(NORMINV(RAND(),SIMULATION!$G$16,SIMULATION!$C$16),0)</f>
        <v>67</v>
      </c>
      <c r="I1885">
        <f ca="1">ROUND(NORMINV(RAND(),SIMULATION!$G$20,SIMULATION!$C$20),0)</f>
        <v>86</v>
      </c>
      <c r="J1885" t="str">
        <f t="shared" ca="1" si="60"/>
        <v>Home</v>
      </c>
      <c r="K1885" t="str">
        <f ca="1">IF(H1885+SIMULATION!$E$16&gt;NEUTRAL!I1885,"W","L")</f>
        <v>L</v>
      </c>
      <c r="L1885" t="str">
        <f ca="1">IF(I1885+SIMULATION!$E$20&gt;NEUTRAL!H1885,"W","L")</f>
        <v>W</v>
      </c>
      <c r="M1885">
        <f t="shared" ca="1" si="61"/>
        <v>153</v>
      </c>
      <c r="N1885" t="str">
        <f ca="1">IF((H1885+I1885)&gt;SIMULATION!$F$16,"Over","Under")</f>
        <v>Over</v>
      </c>
    </row>
    <row r="1886" spans="8:14" x14ac:dyDescent="0.25">
      <c r="H1886">
        <f ca="1">ROUND(NORMINV(RAND(),SIMULATION!$G$16,SIMULATION!$C$16),0)</f>
        <v>83</v>
      </c>
      <c r="I1886">
        <f ca="1">ROUND(NORMINV(RAND(),SIMULATION!$G$20,SIMULATION!$C$20),0)</f>
        <v>65</v>
      </c>
      <c r="J1886" t="str">
        <f t="shared" ca="1" si="60"/>
        <v>Away</v>
      </c>
      <c r="K1886" t="str">
        <f ca="1">IF(H1886+SIMULATION!$E$16&gt;NEUTRAL!I1886,"W","L")</f>
        <v>W</v>
      </c>
      <c r="L1886" t="str">
        <f ca="1">IF(I1886+SIMULATION!$E$20&gt;NEUTRAL!H1886,"W","L")</f>
        <v>L</v>
      </c>
      <c r="M1886">
        <f t="shared" ca="1" si="61"/>
        <v>148</v>
      </c>
      <c r="N1886" t="str">
        <f ca="1">IF((H1886+I1886)&gt;SIMULATION!$F$16,"Over","Under")</f>
        <v>Under</v>
      </c>
    </row>
    <row r="1887" spans="8:14" x14ac:dyDescent="0.25">
      <c r="H1887">
        <f ca="1">ROUND(NORMINV(RAND(),SIMULATION!$G$16,SIMULATION!$C$16),0)</f>
        <v>78</v>
      </c>
      <c r="I1887">
        <f ca="1">ROUND(NORMINV(RAND(),SIMULATION!$G$20,SIMULATION!$C$20),0)</f>
        <v>83</v>
      </c>
      <c r="J1887" t="str">
        <f t="shared" ca="1" si="60"/>
        <v>Home</v>
      </c>
      <c r="K1887" t="str">
        <f ca="1">IF(H1887+SIMULATION!$E$16&gt;NEUTRAL!I1887,"W","L")</f>
        <v>L</v>
      </c>
      <c r="L1887" t="str">
        <f ca="1">IF(I1887+SIMULATION!$E$20&gt;NEUTRAL!H1887,"W","L")</f>
        <v>W</v>
      </c>
      <c r="M1887">
        <f t="shared" ca="1" si="61"/>
        <v>161</v>
      </c>
      <c r="N1887" t="str">
        <f ca="1">IF((H1887+I1887)&gt;SIMULATION!$F$16,"Over","Under")</f>
        <v>Over</v>
      </c>
    </row>
    <row r="1888" spans="8:14" x14ac:dyDescent="0.25">
      <c r="H1888">
        <f ca="1">ROUND(NORMINV(RAND(),SIMULATION!$G$16,SIMULATION!$C$16),0)</f>
        <v>78</v>
      </c>
      <c r="I1888">
        <f ca="1">ROUND(NORMINV(RAND(),SIMULATION!$G$20,SIMULATION!$C$20),0)</f>
        <v>66</v>
      </c>
      <c r="J1888" t="str">
        <f t="shared" ca="1" si="60"/>
        <v>Away</v>
      </c>
      <c r="K1888" t="str">
        <f ca="1">IF(H1888+SIMULATION!$E$16&gt;NEUTRAL!I1888,"W","L")</f>
        <v>W</v>
      </c>
      <c r="L1888" t="str">
        <f ca="1">IF(I1888+SIMULATION!$E$20&gt;NEUTRAL!H1888,"W","L")</f>
        <v>L</v>
      </c>
      <c r="M1888">
        <f t="shared" ca="1" si="61"/>
        <v>144</v>
      </c>
      <c r="N1888" t="str">
        <f ca="1">IF((H1888+I1888)&gt;SIMULATION!$F$16,"Over","Under")</f>
        <v>Under</v>
      </c>
    </row>
    <row r="1889" spans="8:14" x14ac:dyDescent="0.25">
      <c r="H1889">
        <f ca="1">ROUND(NORMINV(RAND(),SIMULATION!$G$16,SIMULATION!$C$16),0)</f>
        <v>66</v>
      </c>
      <c r="I1889">
        <f ca="1">ROUND(NORMINV(RAND(),SIMULATION!$G$20,SIMULATION!$C$20),0)</f>
        <v>73</v>
      </c>
      <c r="J1889" t="str">
        <f t="shared" ca="1" si="60"/>
        <v>Home</v>
      </c>
      <c r="K1889" t="str">
        <f ca="1">IF(H1889+SIMULATION!$E$16&gt;NEUTRAL!I1889,"W","L")</f>
        <v>L</v>
      </c>
      <c r="L1889" t="str">
        <f ca="1">IF(I1889+SIMULATION!$E$20&gt;NEUTRAL!H1889,"W","L")</f>
        <v>W</v>
      </c>
      <c r="M1889">
        <f t="shared" ca="1" si="61"/>
        <v>139</v>
      </c>
      <c r="N1889" t="str">
        <f ca="1">IF((H1889+I1889)&gt;SIMULATION!$F$16,"Over","Under")</f>
        <v>Under</v>
      </c>
    </row>
    <row r="1890" spans="8:14" x14ac:dyDescent="0.25">
      <c r="H1890">
        <f ca="1">ROUND(NORMINV(RAND(),SIMULATION!$G$16,SIMULATION!$C$16),0)</f>
        <v>68</v>
      </c>
      <c r="I1890">
        <f ca="1">ROUND(NORMINV(RAND(),SIMULATION!$G$20,SIMULATION!$C$20),0)</f>
        <v>66</v>
      </c>
      <c r="J1890" t="str">
        <f t="shared" ca="1" si="60"/>
        <v>Away</v>
      </c>
      <c r="K1890" t="str">
        <f ca="1">IF(H1890+SIMULATION!$E$16&gt;NEUTRAL!I1890,"W","L")</f>
        <v>W</v>
      </c>
      <c r="L1890" t="str">
        <f ca="1">IF(I1890+SIMULATION!$E$20&gt;NEUTRAL!H1890,"W","L")</f>
        <v>L</v>
      </c>
      <c r="M1890">
        <f t="shared" ca="1" si="61"/>
        <v>134</v>
      </c>
      <c r="N1890" t="str">
        <f ca="1">IF((H1890+I1890)&gt;SIMULATION!$F$16,"Over","Under")</f>
        <v>Under</v>
      </c>
    </row>
    <row r="1891" spans="8:14" x14ac:dyDescent="0.25">
      <c r="H1891">
        <f ca="1">ROUND(NORMINV(RAND(),SIMULATION!$G$16,SIMULATION!$C$16),0)</f>
        <v>66</v>
      </c>
      <c r="I1891">
        <f ca="1">ROUND(NORMINV(RAND(),SIMULATION!$G$20,SIMULATION!$C$20),0)</f>
        <v>75</v>
      </c>
      <c r="J1891" t="str">
        <f t="shared" ca="1" si="60"/>
        <v>Home</v>
      </c>
      <c r="K1891" t="str">
        <f ca="1">IF(H1891+SIMULATION!$E$16&gt;NEUTRAL!I1891,"W","L")</f>
        <v>L</v>
      </c>
      <c r="L1891" t="str">
        <f ca="1">IF(I1891+SIMULATION!$E$20&gt;NEUTRAL!H1891,"W","L")</f>
        <v>W</v>
      </c>
      <c r="M1891">
        <f t="shared" ca="1" si="61"/>
        <v>141</v>
      </c>
      <c r="N1891" t="str">
        <f ca="1">IF((H1891+I1891)&gt;SIMULATION!$F$16,"Over","Under")</f>
        <v>Under</v>
      </c>
    </row>
    <row r="1892" spans="8:14" x14ac:dyDescent="0.25">
      <c r="H1892">
        <f ca="1">ROUND(NORMINV(RAND(),SIMULATION!$G$16,SIMULATION!$C$16),0)</f>
        <v>85</v>
      </c>
      <c r="I1892">
        <f ca="1">ROUND(NORMINV(RAND(),SIMULATION!$G$20,SIMULATION!$C$20),0)</f>
        <v>83</v>
      </c>
      <c r="J1892" t="str">
        <f t="shared" ca="1" si="60"/>
        <v>Away</v>
      </c>
      <c r="K1892" t="str">
        <f ca="1">IF(H1892+SIMULATION!$E$16&gt;NEUTRAL!I1892,"W","L")</f>
        <v>W</v>
      </c>
      <c r="L1892" t="str">
        <f ca="1">IF(I1892+SIMULATION!$E$20&gt;NEUTRAL!H1892,"W","L")</f>
        <v>L</v>
      </c>
      <c r="M1892">
        <f t="shared" ca="1" si="61"/>
        <v>168</v>
      </c>
      <c r="N1892" t="str">
        <f ca="1">IF((H1892+I1892)&gt;SIMULATION!$F$16,"Over","Under")</f>
        <v>Over</v>
      </c>
    </row>
    <row r="1893" spans="8:14" x14ac:dyDescent="0.25">
      <c r="H1893">
        <f ca="1">ROUND(NORMINV(RAND(),SIMULATION!$G$16,SIMULATION!$C$16),0)</f>
        <v>78</v>
      </c>
      <c r="I1893">
        <f ca="1">ROUND(NORMINV(RAND(),SIMULATION!$G$20,SIMULATION!$C$20),0)</f>
        <v>81</v>
      </c>
      <c r="J1893" t="str">
        <f t="shared" ca="1" si="60"/>
        <v>Home</v>
      </c>
      <c r="K1893" t="str">
        <f ca="1">IF(H1893+SIMULATION!$E$16&gt;NEUTRAL!I1893,"W","L")</f>
        <v>W</v>
      </c>
      <c r="L1893" t="str">
        <f ca="1">IF(I1893+SIMULATION!$E$20&gt;NEUTRAL!H1893,"W","L")</f>
        <v>L</v>
      </c>
      <c r="M1893">
        <f t="shared" ca="1" si="61"/>
        <v>159</v>
      </c>
      <c r="N1893" t="str">
        <f ca="1">IF((H1893+I1893)&gt;SIMULATION!$F$16,"Over","Under")</f>
        <v>Over</v>
      </c>
    </row>
    <row r="1894" spans="8:14" x14ac:dyDescent="0.25">
      <c r="H1894">
        <f ca="1">ROUND(NORMINV(RAND(),SIMULATION!$G$16,SIMULATION!$C$16),0)</f>
        <v>86</v>
      </c>
      <c r="I1894">
        <f ca="1">ROUND(NORMINV(RAND(),SIMULATION!$G$20,SIMULATION!$C$20),0)</f>
        <v>77</v>
      </c>
      <c r="J1894" t="str">
        <f t="shared" ca="1" si="60"/>
        <v>Away</v>
      </c>
      <c r="K1894" t="str">
        <f ca="1">IF(H1894+SIMULATION!$E$16&gt;NEUTRAL!I1894,"W","L")</f>
        <v>W</v>
      </c>
      <c r="L1894" t="str">
        <f ca="1">IF(I1894+SIMULATION!$E$20&gt;NEUTRAL!H1894,"W","L")</f>
        <v>L</v>
      </c>
      <c r="M1894">
        <f t="shared" ca="1" si="61"/>
        <v>163</v>
      </c>
      <c r="N1894" t="str">
        <f ca="1">IF((H1894+I1894)&gt;SIMULATION!$F$16,"Over","Under")</f>
        <v>Over</v>
      </c>
    </row>
    <row r="1895" spans="8:14" x14ac:dyDescent="0.25">
      <c r="H1895">
        <f ca="1">ROUND(NORMINV(RAND(),SIMULATION!$G$16,SIMULATION!$C$16),0)</f>
        <v>81</v>
      </c>
      <c r="I1895">
        <f ca="1">ROUND(NORMINV(RAND(),SIMULATION!$G$20,SIMULATION!$C$20),0)</f>
        <v>59</v>
      </c>
      <c r="J1895" t="str">
        <f t="shared" ca="1" si="60"/>
        <v>Away</v>
      </c>
      <c r="K1895" t="str">
        <f ca="1">IF(H1895+SIMULATION!$E$16&gt;NEUTRAL!I1895,"W","L")</f>
        <v>W</v>
      </c>
      <c r="L1895" t="str">
        <f ca="1">IF(I1895+SIMULATION!$E$20&gt;NEUTRAL!H1895,"W","L")</f>
        <v>L</v>
      </c>
      <c r="M1895">
        <f t="shared" ca="1" si="61"/>
        <v>140</v>
      </c>
      <c r="N1895" t="str">
        <f ca="1">IF((H1895+I1895)&gt;SIMULATION!$F$16,"Over","Under")</f>
        <v>Under</v>
      </c>
    </row>
    <row r="1896" spans="8:14" x14ac:dyDescent="0.25">
      <c r="H1896">
        <f ca="1">ROUND(NORMINV(RAND(),SIMULATION!$G$16,SIMULATION!$C$16),0)</f>
        <v>79</v>
      </c>
      <c r="I1896">
        <f ca="1">ROUND(NORMINV(RAND(),SIMULATION!$G$20,SIMULATION!$C$20),0)</f>
        <v>86</v>
      </c>
      <c r="J1896" t="str">
        <f t="shared" ca="1" si="60"/>
        <v>Home</v>
      </c>
      <c r="K1896" t="str">
        <f ca="1">IF(H1896+SIMULATION!$E$16&gt;NEUTRAL!I1896,"W","L")</f>
        <v>L</v>
      </c>
      <c r="L1896" t="str">
        <f ca="1">IF(I1896+SIMULATION!$E$20&gt;NEUTRAL!H1896,"W","L")</f>
        <v>W</v>
      </c>
      <c r="M1896">
        <f t="shared" ca="1" si="61"/>
        <v>165</v>
      </c>
      <c r="N1896" t="str">
        <f ca="1">IF((H1896+I1896)&gt;SIMULATION!$F$16,"Over","Under")</f>
        <v>Over</v>
      </c>
    </row>
    <row r="1897" spans="8:14" x14ac:dyDescent="0.25">
      <c r="H1897">
        <f ca="1">ROUND(NORMINV(RAND(),SIMULATION!$G$16,SIMULATION!$C$16),0)</f>
        <v>46</v>
      </c>
      <c r="I1897">
        <f ca="1">ROUND(NORMINV(RAND(),SIMULATION!$G$20,SIMULATION!$C$20),0)</f>
        <v>51</v>
      </c>
      <c r="J1897" t="str">
        <f t="shared" ca="1" si="60"/>
        <v>Home</v>
      </c>
      <c r="K1897" t="str">
        <f ca="1">IF(H1897+SIMULATION!$E$16&gt;NEUTRAL!I1897,"W","L")</f>
        <v>L</v>
      </c>
      <c r="L1897" t="str">
        <f ca="1">IF(I1897+SIMULATION!$E$20&gt;NEUTRAL!H1897,"W","L")</f>
        <v>W</v>
      </c>
      <c r="M1897">
        <f t="shared" ca="1" si="61"/>
        <v>97</v>
      </c>
      <c r="N1897" t="str">
        <f ca="1">IF((H1897+I1897)&gt;SIMULATION!$F$16,"Over","Under")</f>
        <v>Under</v>
      </c>
    </row>
    <row r="1898" spans="8:14" x14ac:dyDescent="0.25">
      <c r="H1898">
        <f ca="1">ROUND(NORMINV(RAND(),SIMULATION!$G$16,SIMULATION!$C$16),0)</f>
        <v>90</v>
      </c>
      <c r="I1898">
        <f ca="1">ROUND(NORMINV(RAND(),SIMULATION!$G$20,SIMULATION!$C$20),0)</f>
        <v>67</v>
      </c>
      <c r="J1898" t="str">
        <f t="shared" ca="1" si="60"/>
        <v>Away</v>
      </c>
      <c r="K1898" t="str">
        <f ca="1">IF(H1898+SIMULATION!$E$16&gt;NEUTRAL!I1898,"W","L")</f>
        <v>W</v>
      </c>
      <c r="L1898" t="str">
        <f ca="1">IF(I1898+SIMULATION!$E$20&gt;NEUTRAL!H1898,"W","L")</f>
        <v>L</v>
      </c>
      <c r="M1898">
        <f t="shared" ca="1" si="61"/>
        <v>157</v>
      </c>
      <c r="N1898" t="str">
        <f ca="1">IF((H1898+I1898)&gt;SIMULATION!$F$16,"Over","Under")</f>
        <v>Over</v>
      </c>
    </row>
    <row r="1899" spans="8:14" x14ac:dyDescent="0.25">
      <c r="H1899">
        <f ca="1">ROUND(NORMINV(RAND(),SIMULATION!$G$16,SIMULATION!$C$16),0)</f>
        <v>79</v>
      </c>
      <c r="I1899">
        <f ca="1">ROUND(NORMINV(RAND(),SIMULATION!$G$20,SIMULATION!$C$20),0)</f>
        <v>63</v>
      </c>
      <c r="J1899" t="str">
        <f t="shared" ca="1" si="60"/>
        <v>Away</v>
      </c>
      <c r="K1899" t="str">
        <f ca="1">IF(H1899+SIMULATION!$E$16&gt;NEUTRAL!I1899,"W","L")</f>
        <v>W</v>
      </c>
      <c r="L1899" t="str">
        <f ca="1">IF(I1899+SIMULATION!$E$20&gt;NEUTRAL!H1899,"W","L")</f>
        <v>L</v>
      </c>
      <c r="M1899">
        <f t="shared" ca="1" si="61"/>
        <v>142</v>
      </c>
      <c r="N1899" t="str">
        <f ca="1">IF((H1899+I1899)&gt;SIMULATION!$F$16,"Over","Under")</f>
        <v>Under</v>
      </c>
    </row>
    <row r="1900" spans="8:14" x14ac:dyDescent="0.25">
      <c r="H1900">
        <f ca="1">ROUND(NORMINV(RAND(),SIMULATION!$G$16,SIMULATION!$C$16),0)</f>
        <v>48</v>
      </c>
      <c r="I1900">
        <f ca="1">ROUND(NORMINV(RAND(),SIMULATION!$G$20,SIMULATION!$C$20),0)</f>
        <v>62</v>
      </c>
      <c r="J1900" t="str">
        <f t="shared" ca="1" si="60"/>
        <v>Home</v>
      </c>
      <c r="K1900" t="str">
        <f ca="1">IF(H1900+SIMULATION!$E$16&gt;NEUTRAL!I1900,"W","L")</f>
        <v>L</v>
      </c>
      <c r="L1900" t="str">
        <f ca="1">IF(I1900+SIMULATION!$E$20&gt;NEUTRAL!H1900,"W","L")</f>
        <v>W</v>
      </c>
      <c r="M1900">
        <f t="shared" ca="1" si="61"/>
        <v>110</v>
      </c>
      <c r="N1900" t="str">
        <f ca="1">IF((H1900+I1900)&gt;SIMULATION!$F$16,"Over","Under")</f>
        <v>Under</v>
      </c>
    </row>
    <row r="1901" spans="8:14" x14ac:dyDescent="0.25">
      <c r="H1901">
        <f ca="1">ROUND(NORMINV(RAND(),SIMULATION!$G$16,SIMULATION!$C$16),0)</f>
        <v>89</v>
      </c>
      <c r="I1901">
        <f ca="1">ROUND(NORMINV(RAND(),SIMULATION!$G$20,SIMULATION!$C$20),0)</f>
        <v>84</v>
      </c>
      <c r="J1901" t="str">
        <f t="shared" ca="1" si="60"/>
        <v>Away</v>
      </c>
      <c r="K1901" t="str">
        <f ca="1">IF(H1901+SIMULATION!$E$16&gt;NEUTRAL!I1901,"W","L")</f>
        <v>W</v>
      </c>
      <c r="L1901" t="str">
        <f ca="1">IF(I1901+SIMULATION!$E$20&gt;NEUTRAL!H1901,"W","L")</f>
        <v>L</v>
      </c>
      <c r="M1901">
        <f t="shared" ca="1" si="61"/>
        <v>173</v>
      </c>
      <c r="N1901" t="str">
        <f ca="1">IF((H1901+I1901)&gt;SIMULATION!$F$16,"Over","Under")</f>
        <v>Over</v>
      </c>
    </row>
    <row r="1902" spans="8:14" x14ac:dyDescent="0.25">
      <c r="H1902">
        <f ca="1">ROUND(NORMINV(RAND(),SIMULATION!$G$16,SIMULATION!$C$16),0)</f>
        <v>69</v>
      </c>
      <c r="I1902">
        <f ca="1">ROUND(NORMINV(RAND(),SIMULATION!$G$20,SIMULATION!$C$20),0)</f>
        <v>89</v>
      </c>
      <c r="J1902" t="str">
        <f t="shared" ca="1" si="60"/>
        <v>Home</v>
      </c>
      <c r="K1902" t="str">
        <f ca="1">IF(H1902+SIMULATION!$E$16&gt;NEUTRAL!I1902,"W","L")</f>
        <v>L</v>
      </c>
      <c r="L1902" t="str">
        <f ca="1">IF(I1902+SIMULATION!$E$20&gt;NEUTRAL!H1902,"W","L")</f>
        <v>W</v>
      </c>
      <c r="M1902">
        <f t="shared" ca="1" si="61"/>
        <v>158</v>
      </c>
      <c r="N1902" t="str">
        <f ca="1">IF((H1902+I1902)&gt;SIMULATION!$F$16,"Over","Under")</f>
        <v>Over</v>
      </c>
    </row>
    <row r="1903" spans="8:14" x14ac:dyDescent="0.25">
      <c r="H1903">
        <f ca="1">ROUND(NORMINV(RAND(),SIMULATION!$G$16,SIMULATION!$C$16),0)</f>
        <v>63</v>
      </c>
      <c r="I1903">
        <f ca="1">ROUND(NORMINV(RAND(),SIMULATION!$G$20,SIMULATION!$C$20),0)</f>
        <v>63</v>
      </c>
      <c r="J1903" t="str">
        <f t="shared" ca="1" si="60"/>
        <v>OT</v>
      </c>
      <c r="K1903" t="str">
        <f ca="1">IF(H1903+SIMULATION!$E$16&gt;NEUTRAL!I1903,"W","L")</f>
        <v>W</v>
      </c>
      <c r="L1903" t="str">
        <f ca="1">IF(I1903+SIMULATION!$E$20&gt;NEUTRAL!H1903,"W","L")</f>
        <v>L</v>
      </c>
      <c r="M1903">
        <f t="shared" ca="1" si="61"/>
        <v>126</v>
      </c>
      <c r="N1903" t="str">
        <f ca="1">IF((H1903+I1903)&gt;SIMULATION!$F$16,"Over","Under")</f>
        <v>Under</v>
      </c>
    </row>
    <row r="1904" spans="8:14" x14ac:dyDescent="0.25">
      <c r="H1904">
        <f ca="1">ROUND(NORMINV(RAND(),SIMULATION!$G$16,SIMULATION!$C$16),0)</f>
        <v>68</v>
      </c>
      <c r="I1904">
        <f ca="1">ROUND(NORMINV(RAND(),SIMULATION!$G$20,SIMULATION!$C$20),0)</f>
        <v>69</v>
      </c>
      <c r="J1904" t="str">
        <f t="shared" ca="1" si="60"/>
        <v>Home</v>
      </c>
      <c r="K1904" t="str">
        <f ca="1">IF(H1904+SIMULATION!$E$16&gt;NEUTRAL!I1904,"W","L")</f>
        <v>W</v>
      </c>
      <c r="L1904" t="str">
        <f ca="1">IF(I1904+SIMULATION!$E$20&gt;NEUTRAL!H1904,"W","L")</f>
        <v>L</v>
      </c>
      <c r="M1904">
        <f t="shared" ca="1" si="61"/>
        <v>137</v>
      </c>
      <c r="N1904" t="str">
        <f ca="1">IF((H1904+I1904)&gt;SIMULATION!$F$16,"Over","Under")</f>
        <v>Under</v>
      </c>
    </row>
    <row r="1905" spans="8:14" x14ac:dyDescent="0.25">
      <c r="H1905">
        <f ca="1">ROUND(NORMINV(RAND(),SIMULATION!$G$16,SIMULATION!$C$16),0)</f>
        <v>80</v>
      </c>
      <c r="I1905">
        <f ca="1">ROUND(NORMINV(RAND(),SIMULATION!$G$20,SIMULATION!$C$20),0)</f>
        <v>77</v>
      </c>
      <c r="J1905" t="str">
        <f t="shared" ca="1" si="60"/>
        <v>Away</v>
      </c>
      <c r="K1905" t="str">
        <f ca="1">IF(H1905+SIMULATION!$E$16&gt;NEUTRAL!I1905,"W","L")</f>
        <v>W</v>
      </c>
      <c r="L1905" t="str">
        <f ca="1">IF(I1905+SIMULATION!$E$20&gt;NEUTRAL!H1905,"W","L")</f>
        <v>L</v>
      </c>
      <c r="M1905">
        <f t="shared" ca="1" si="61"/>
        <v>157</v>
      </c>
      <c r="N1905" t="str">
        <f ca="1">IF((H1905+I1905)&gt;SIMULATION!$F$16,"Over","Under")</f>
        <v>Over</v>
      </c>
    </row>
    <row r="1906" spans="8:14" x14ac:dyDescent="0.25">
      <c r="H1906">
        <f ca="1">ROUND(NORMINV(RAND(),SIMULATION!$G$16,SIMULATION!$C$16),0)</f>
        <v>68</v>
      </c>
      <c r="I1906">
        <f ca="1">ROUND(NORMINV(RAND(),SIMULATION!$G$20,SIMULATION!$C$20),0)</f>
        <v>68</v>
      </c>
      <c r="J1906" t="str">
        <f t="shared" ca="1" si="60"/>
        <v>OT</v>
      </c>
      <c r="K1906" t="str">
        <f ca="1">IF(H1906+SIMULATION!$E$16&gt;NEUTRAL!I1906,"W","L")</f>
        <v>W</v>
      </c>
      <c r="L1906" t="str">
        <f ca="1">IF(I1906+SIMULATION!$E$20&gt;NEUTRAL!H1906,"W","L")</f>
        <v>L</v>
      </c>
      <c r="M1906">
        <f t="shared" ca="1" si="61"/>
        <v>136</v>
      </c>
      <c r="N1906" t="str">
        <f ca="1">IF((H1906+I1906)&gt;SIMULATION!$F$16,"Over","Under")</f>
        <v>Under</v>
      </c>
    </row>
    <row r="1907" spans="8:14" x14ac:dyDescent="0.25">
      <c r="H1907">
        <f ca="1">ROUND(NORMINV(RAND(),SIMULATION!$G$16,SIMULATION!$C$16),0)</f>
        <v>60</v>
      </c>
      <c r="I1907">
        <f ca="1">ROUND(NORMINV(RAND(),SIMULATION!$G$20,SIMULATION!$C$20),0)</f>
        <v>94</v>
      </c>
      <c r="J1907" t="str">
        <f t="shared" ca="1" si="60"/>
        <v>Home</v>
      </c>
      <c r="K1907" t="str">
        <f ca="1">IF(H1907+SIMULATION!$E$16&gt;NEUTRAL!I1907,"W","L")</f>
        <v>L</v>
      </c>
      <c r="L1907" t="str">
        <f ca="1">IF(I1907+SIMULATION!$E$20&gt;NEUTRAL!H1907,"W","L")</f>
        <v>W</v>
      </c>
      <c r="M1907">
        <f t="shared" ca="1" si="61"/>
        <v>154</v>
      </c>
      <c r="N1907" t="str">
        <f ca="1">IF((H1907+I1907)&gt;SIMULATION!$F$16,"Over","Under")</f>
        <v>Over</v>
      </c>
    </row>
    <row r="1908" spans="8:14" x14ac:dyDescent="0.25">
      <c r="H1908">
        <f ca="1">ROUND(NORMINV(RAND(),SIMULATION!$G$16,SIMULATION!$C$16),0)</f>
        <v>75</v>
      </c>
      <c r="I1908">
        <f ca="1">ROUND(NORMINV(RAND(),SIMULATION!$G$20,SIMULATION!$C$20),0)</f>
        <v>80</v>
      </c>
      <c r="J1908" t="str">
        <f t="shared" ca="1" si="60"/>
        <v>Home</v>
      </c>
      <c r="K1908" t="str">
        <f ca="1">IF(H1908+SIMULATION!$E$16&gt;NEUTRAL!I1908,"W","L")</f>
        <v>L</v>
      </c>
      <c r="L1908" t="str">
        <f ca="1">IF(I1908+SIMULATION!$E$20&gt;NEUTRAL!H1908,"W","L")</f>
        <v>W</v>
      </c>
      <c r="M1908">
        <f t="shared" ca="1" si="61"/>
        <v>155</v>
      </c>
      <c r="N1908" t="str">
        <f ca="1">IF((H1908+I1908)&gt;SIMULATION!$F$16,"Over","Under")</f>
        <v>Over</v>
      </c>
    </row>
    <row r="1909" spans="8:14" x14ac:dyDescent="0.25">
      <c r="H1909">
        <f ca="1">ROUND(NORMINV(RAND(),SIMULATION!$G$16,SIMULATION!$C$16),0)</f>
        <v>85</v>
      </c>
      <c r="I1909">
        <f ca="1">ROUND(NORMINV(RAND(),SIMULATION!$G$20,SIMULATION!$C$20),0)</f>
        <v>74</v>
      </c>
      <c r="J1909" t="str">
        <f t="shared" ca="1" si="60"/>
        <v>Away</v>
      </c>
      <c r="K1909" t="str">
        <f ca="1">IF(H1909+SIMULATION!$E$16&gt;NEUTRAL!I1909,"W","L")</f>
        <v>W</v>
      </c>
      <c r="L1909" t="str">
        <f ca="1">IF(I1909+SIMULATION!$E$20&gt;NEUTRAL!H1909,"W","L")</f>
        <v>L</v>
      </c>
      <c r="M1909">
        <f t="shared" ca="1" si="61"/>
        <v>159</v>
      </c>
      <c r="N1909" t="str">
        <f ca="1">IF((H1909+I1909)&gt;SIMULATION!$F$16,"Over","Under")</f>
        <v>Over</v>
      </c>
    </row>
    <row r="1910" spans="8:14" x14ac:dyDescent="0.25">
      <c r="H1910">
        <f ca="1">ROUND(NORMINV(RAND(),SIMULATION!$G$16,SIMULATION!$C$16),0)</f>
        <v>76</v>
      </c>
      <c r="I1910">
        <f ca="1">ROUND(NORMINV(RAND(),SIMULATION!$G$20,SIMULATION!$C$20),0)</f>
        <v>87</v>
      </c>
      <c r="J1910" t="str">
        <f t="shared" ca="1" si="60"/>
        <v>Home</v>
      </c>
      <c r="K1910" t="str">
        <f ca="1">IF(H1910+SIMULATION!$E$16&gt;NEUTRAL!I1910,"W","L")</f>
        <v>L</v>
      </c>
      <c r="L1910" t="str">
        <f ca="1">IF(I1910+SIMULATION!$E$20&gt;NEUTRAL!H1910,"W","L")</f>
        <v>W</v>
      </c>
      <c r="M1910">
        <f t="shared" ca="1" si="61"/>
        <v>163</v>
      </c>
      <c r="N1910" t="str">
        <f ca="1">IF((H1910+I1910)&gt;SIMULATION!$F$16,"Over","Under")</f>
        <v>Over</v>
      </c>
    </row>
    <row r="1911" spans="8:14" x14ac:dyDescent="0.25">
      <c r="H1911">
        <f ca="1">ROUND(NORMINV(RAND(),SIMULATION!$G$16,SIMULATION!$C$16),0)</f>
        <v>74</v>
      </c>
      <c r="I1911">
        <f ca="1">ROUND(NORMINV(RAND(),SIMULATION!$G$20,SIMULATION!$C$20),0)</f>
        <v>61</v>
      </c>
      <c r="J1911" t="str">
        <f t="shared" ca="1" si="60"/>
        <v>Away</v>
      </c>
      <c r="K1911" t="str">
        <f ca="1">IF(H1911+SIMULATION!$E$16&gt;NEUTRAL!I1911,"W","L")</f>
        <v>W</v>
      </c>
      <c r="L1911" t="str">
        <f ca="1">IF(I1911+SIMULATION!$E$20&gt;NEUTRAL!H1911,"W","L")</f>
        <v>L</v>
      </c>
      <c r="M1911">
        <f t="shared" ca="1" si="61"/>
        <v>135</v>
      </c>
      <c r="N1911" t="str">
        <f ca="1">IF((H1911+I1911)&gt;SIMULATION!$F$16,"Over","Under")</f>
        <v>Under</v>
      </c>
    </row>
    <row r="1912" spans="8:14" x14ac:dyDescent="0.25">
      <c r="H1912">
        <f ca="1">ROUND(NORMINV(RAND(),SIMULATION!$G$16,SIMULATION!$C$16),0)</f>
        <v>75</v>
      </c>
      <c r="I1912">
        <f ca="1">ROUND(NORMINV(RAND(),SIMULATION!$G$20,SIMULATION!$C$20),0)</f>
        <v>79</v>
      </c>
      <c r="J1912" t="str">
        <f t="shared" ca="1" si="60"/>
        <v>Home</v>
      </c>
      <c r="K1912" t="str">
        <f ca="1">IF(H1912+SIMULATION!$E$16&gt;NEUTRAL!I1912,"W","L")</f>
        <v>W</v>
      </c>
      <c r="L1912" t="str">
        <f ca="1">IF(I1912+SIMULATION!$E$20&gt;NEUTRAL!H1912,"W","L")</f>
        <v>L</v>
      </c>
      <c r="M1912">
        <f t="shared" ca="1" si="61"/>
        <v>154</v>
      </c>
      <c r="N1912" t="str">
        <f ca="1">IF((H1912+I1912)&gt;SIMULATION!$F$16,"Over","Under")</f>
        <v>Over</v>
      </c>
    </row>
    <row r="1913" spans="8:14" x14ac:dyDescent="0.25">
      <c r="H1913">
        <f ca="1">ROUND(NORMINV(RAND(),SIMULATION!$G$16,SIMULATION!$C$16),0)</f>
        <v>60</v>
      </c>
      <c r="I1913">
        <f ca="1">ROUND(NORMINV(RAND(),SIMULATION!$G$20,SIMULATION!$C$20),0)</f>
        <v>73</v>
      </c>
      <c r="J1913" t="str">
        <f t="shared" ca="1" si="60"/>
        <v>Home</v>
      </c>
      <c r="K1913" t="str">
        <f ca="1">IF(H1913+SIMULATION!$E$16&gt;NEUTRAL!I1913,"W","L")</f>
        <v>L</v>
      </c>
      <c r="L1913" t="str">
        <f ca="1">IF(I1913+SIMULATION!$E$20&gt;NEUTRAL!H1913,"W","L")</f>
        <v>W</v>
      </c>
      <c r="M1913">
        <f t="shared" ca="1" si="61"/>
        <v>133</v>
      </c>
      <c r="N1913" t="str">
        <f ca="1">IF((H1913+I1913)&gt;SIMULATION!$F$16,"Over","Under")</f>
        <v>Under</v>
      </c>
    </row>
    <row r="1914" spans="8:14" x14ac:dyDescent="0.25">
      <c r="H1914">
        <f ca="1">ROUND(NORMINV(RAND(),SIMULATION!$G$16,SIMULATION!$C$16),0)</f>
        <v>54</v>
      </c>
      <c r="I1914">
        <f ca="1">ROUND(NORMINV(RAND(),SIMULATION!$G$20,SIMULATION!$C$20),0)</f>
        <v>83</v>
      </c>
      <c r="J1914" t="str">
        <f t="shared" ca="1" si="60"/>
        <v>Home</v>
      </c>
      <c r="K1914" t="str">
        <f ca="1">IF(H1914+SIMULATION!$E$16&gt;NEUTRAL!I1914,"W","L")</f>
        <v>L</v>
      </c>
      <c r="L1914" t="str">
        <f ca="1">IF(I1914+SIMULATION!$E$20&gt;NEUTRAL!H1914,"W","L")</f>
        <v>W</v>
      </c>
      <c r="M1914">
        <f t="shared" ca="1" si="61"/>
        <v>137</v>
      </c>
      <c r="N1914" t="str">
        <f ca="1">IF((H1914+I1914)&gt;SIMULATION!$F$16,"Over","Under")</f>
        <v>Under</v>
      </c>
    </row>
    <row r="1915" spans="8:14" x14ac:dyDescent="0.25">
      <c r="H1915">
        <f ca="1">ROUND(NORMINV(RAND(),SIMULATION!$G$16,SIMULATION!$C$16),0)</f>
        <v>79</v>
      </c>
      <c r="I1915">
        <f ca="1">ROUND(NORMINV(RAND(),SIMULATION!$G$20,SIMULATION!$C$20),0)</f>
        <v>65</v>
      </c>
      <c r="J1915" t="str">
        <f t="shared" ca="1" si="60"/>
        <v>Away</v>
      </c>
      <c r="K1915" t="str">
        <f ca="1">IF(H1915+SIMULATION!$E$16&gt;NEUTRAL!I1915,"W","L")</f>
        <v>W</v>
      </c>
      <c r="L1915" t="str">
        <f ca="1">IF(I1915+SIMULATION!$E$20&gt;NEUTRAL!H1915,"W","L")</f>
        <v>L</v>
      </c>
      <c r="M1915">
        <f t="shared" ca="1" si="61"/>
        <v>144</v>
      </c>
      <c r="N1915" t="str">
        <f ca="1">IF((H1915+I1915)&gt;SIMULATION!$F$16,"Over","Under")</f>
        <v>Under</v>
      </c>
    </row>
    <row r="1916" spans="8:14" x14ac:dyDescent="0.25">
      <c r="H1916">
        <f ca="1">ROUND(NORMINV(RAND(),SIMULATION!$G$16,SIMULATION!$C$16),0)</f>
        <v>82</v>
      </c>
      <c r="I1916">
        <f ca="1">ROUND(NORMINV(RAND(),SIMULATION!$G$20,SIMULATION!$C$20),0)</f>
        <v>94</v>
      </c>
      <c r="J1916" t="str">
        <f t="shared" ca="1" si="60"/>
        <v>Home</v>
      </c>
      <c r="K1916" t="str">
        <f ca="1">IF(H1916+SIMULATION!$E$16&gt;NEUTRAL!I1916,"W","L")</f>
        <v>L</v>
      </c>
      <c r="L1916" t="str">
        <f ca="1">IF(I1916+SIMULATION!$E$20&gt;NEUTRAL!H1916,"W","L")</f>
        <v>W</v>
      </c>
      <c r="M1916">
        <f t="shared" ca="1" si="61"/>
        <v>176</v>
      </c>
      <c r="N1916" t="str">
        <f ca="1">IF((H1916+I1916)&gt;SIMULATION!$F$16,"Over","Under")</f>
        <v>Over</v>
      </c>
    </row>
    <row r="1917" spans="8:14" x14ac:dyDescent="0.25">
      <c r="H1917">
        <f ca="1">ROUND(NORMINV(RAND(),SIMULATION!$G$16,SIMULATION!$C$16),0)</f>
        <v>59</v>
      </c>
      <c r="I1917">
        <f ca="1">ROUND(NORMINV(RAND(),SIMULATION!$G$20,SIMULATION!$C$20),0)</f>
        <v>85</v>
      </c>
      <c r="J1917" t="str">
        <f t="shared" ca="1" si="60"/>
        <v>Home</v>
      </c>
      <c r="K1917" t="str">
        <f ca="1">IF(H1917+SIMULATION!$E$16&gt;NEUTRAL!I1917,"W","L")</f>
        <v>L</v>
      </c>
      <c r="L1917" t="str">
        <f ca="1">IF(I1917+SIMULATION!$E$20&gt;NEUTRAL!H1917,"W","L")</f>
        <v>W</v>
      </c>
      <c r="M1917">
        <f t="shared" ca="1" si="61"/>
        <v>144</v>
      </c>
      <c r="N1917" t="str">
        <f ca="1">IF((H1917+I1917)&gt;SIMULATION!$F$16,"Over","Under")</f>
        <v>Under</v>
      </c>
    </row>
    <row r="1918" spans="8:14" x14ac:dyDescent="0.25">
      <c r="H1918">
        <f ca="1">ROUND(NORMINV(RAND(),SIMULATION!$G$16,SIMULATION!$C$16),0)</f>
        <v>79</v>
      </c>
      <c r="I1918">
        <f ca="1">ROUND(NORMINV(RAND(),SIMULATION!$G$20,SIMULATION!$C$20),0)</f>
        <v>78</v>
      </c>
      <c r="J1918" t="str">
        <f t="shared" ca="1" si="60"/>
        <v>Away</v>
      </c>
      <c r="K1918" t="str">
        <f ca="1">IF(H1918+SIMULATION!$E$16&gt;NEUTRAL!I1918,"W","L")</f>
        <v>W</v>
      </c>
      <c r="L1918" t="str">
        <f ca="1">IF(I1918+SIMULATION!$E$20&gt;NEUTRAL!H1918,"W","L")</f>
        <v>L</v>
      </c>
      <c r="M1918">
        <f t="shared" ca="1" si="61"/>
        <v>157</v>
      </c>
      <c r="N1918" t="str">
        <f ca="1">IF((H1918+I1918)&gt;SIMULATION!$F$16,"Over","Under")</f>
        <v>Over</v>
      </c>
    </row>
    <row r="1919" spans="8:14" x14ac:dyDescent="0.25">
      <c r="H1919">
        <f ca="1">ROUND(NORMINV(RAND(),SIMULATION!$G$16,SIMULATION!$C$16),0)</f>
        <v>92</v>
      </c>
      <c r="I1919">
        <f ca="1">ROUND(NORMINV(RAND(),SIMULATION!$G$20,SIMULATION!$C$20),0)</f>
        <v>79</v>
      </c>
      <c r="J1919" t="str">
        <f t="shared" ca="1" si="60"/>
        <v>Away</v>
      </c>
      <c r="K1919" t="str">
        <f ca="1">IF(H1919+SIMULATION!$E$16&gt;NEUTRAL!I1919,"W","L")</f>
        <v>W</v>
      </c>
      <c r="L1919" t="str">
        <f ca="1">IF(I1919+SIMULATION!$E$20&gt;NEUTRAL!H1919,"W","L")</f>
        <v>L</v>
      </c>
      <c r="M1919">
        <f t="shared" ca="1" si="61"/>
        <v>171</v>
      </c>
      <c r="N1919" t="str">
        <f ca="1">IF((H1919+I1919)&gt;SIMULATION!$F$16,"Over","Under")</f>
        <v>Over</v>
      </c>
    </row>
    <row r="1920" spans="8:14" x14ac:dyDescent="0.25">
      <c r="H1920">
        <f ca="1">ROUND(NORMINV(RAND(),SIMULATION!$G$16,SIMULATION!$C$16),0)</f>
        <v>77</v>
      </c>
      <c r="I1920">
        <f ca="1">ROUND(NORMINV(RAND(),SIMULATION!$G$20,SIMULATION!$C$20),0)</f>
        <v>83</v>
      </c>
      <c r="J1920" t="str">
        <f t="shared" ca="1" si="60"/>
        <v>Home</v>
      </c>
      <c r="K1920" t="str">
        <f ca="1">IF(H1920+SIMULATION!$E$16&gt;NEUTRAL!I1920,"W","L")</f>
        <v>L</v>
      </c>
      <c r="L1920" t="str">
        <f ca="1">IF(I1920+SIMULATION!$E$20&gt;NEUTRAL!H1920,"W","L")</f>
        <v>W</v>
      </c>
      <c r="M1920">
        <f t="shared" ca="1" si="61"/>
        <v>160</v>
      </c>
      <c r="N1920" t="str">
        <f ca="1">IF((H1920+I1920)&gt;SIMULATION!$F$16,"Over","Under")</f>
        <v>Over</v>
      </c>
    </row>
    <row r="1921" spans="8:14" x14ac:dyDescent="0.25">
      <c r="H1921">
        <f ca="1">ROUND(NORMINV(RAND(),SIMULATION!$G$16,SIMULATION!$C$16),0)</f>
        <v>76</v>
      </c>
      <c r="I1921">
        <f ca="1">ROUND(NORMINV(RAND(),SIMULATION!$G$20,SIMULATION!$C$20),0)</f>
        <v>69</v>
      </c>
      <c r="J1921" t="str">
        <f t="shared" ca="1" si="60"/>
        <v>Away</v>
      </c>
      <c r="K1921" t="str">
        <f ca="1">IF(H1921+SIMULATION!$E$16&gt;NEUTRAL!I1921,"W","L")</f>
        <v>W</v>
      </c>
      <c r="L1921" t="str">
        <f ca="1">IF(I1921+SIMULATION!$E$20&gt;NEUTRAL!H1921,"W","L")</f>
        <v>L</v>
      </c>
      <c r="M1921">
        <f t="shared" ca="1" si="61"/>
        <v>145</v>
      </c>
      <c r="N1921" t="str">
        <f ca="1">IF((H1921+I1921)&gt;SIMULATION!$F$16,"Over","Under")</f>
        <v>Under</v>
      </c>
    </row>
    <row r="1922" spans="8:14" x14ac:dyDescent="0.25">
      <c r="H1922">
        <f ca="1">ROUND(NORMINV(RAND(),SIMULATION!$G$16,SIMULATION!$C$16),0)</f>
        <v>87</v>
      </c>
      <c r="I1922">
        <f ca="1">ROUND(NORMINV(RAND(),SIMULATION!$G$20,SIMULATION!$C$20),0)</f>
        <v>65</v>
      </c>
      <c r="J1922" t="str">
        <f t="shared" ca="1" si="60"/>
        <v>Away</v>
      </c>
      <c r="K1922" t="str">
        <f ca="1">IF(H1922+SIMULATION!$E$16&gt;NEUTRAL!I1922,"W","L")</f>
        <v>W</v>
      </c>
      <c r="L1922" t="str">
        <f ca="1">IF(I1922+SIMULATION!$E$20&gt;NEUTRAL!H1922,"W","L")</f>
        <v>L</v>
      </c>
      <c r="M1922">
        <f t="shared" ca="1" si="61"/>
        <v>152</v>
      </c>
      <c r="N1922" t="str">
        <f ca="1">IF((H1922+I1922)&gt;SIMULATION!$F$16,"Over","Under")</f>
        <v>Over</v>
      </c>
    </row>
    <row r="1923" spans="8:14" x14ac:dyDescent="0.25">
      <c r="H1923">
        <f ca="1">ROUND(NORMINV(RAND(),SIMULATION!$G$16,SIMULATION!$C$16),0)</f>
        <v>56</v>
      </c>
      <c r="I1923">
        <f ca="1">ROUND(NORMINV(RAND(),SIMULATION!$G$20,SIMULATION!$C$20),0)</f>
        <v>59</v>
      </c>
      <c r="J1923" t="str">
        <f t="shared" ca="1" si="60"/>
        <v>Home</v>
      </c>
      <c r="K1923" t="str">
        <f ca="1">IF(H1923+SIMULATION!$E$16&gt;NEUTRAL!I1923,"W","L")</f>
        <v>W</v>
      </c>
      <c r="L1923" t="str">
        <f ca="1">IF(I1923+SIMULATION!$E$20&gt;NEUTRAL!H1923,"W","L")</f>
        <v>L</v>
      </c>
      <c r="M1923">
        <f t="shared" ca="1" si="61"/>
        <v>115</v>
      </c>
      <c r="N1923" t="str">
        <f ca="1">IF((H1923+I1923)&gt;SIMULATION!$F$16,"Over","Under")</f>
        <v>Under</v>
      </c>
    </row>
    <row r="1924" spans="8:14" x14ac:dyDescent="0.25">
      <c r="H1924">
        <f ca="1">ROUND(NORMINV(RAND(),SIMULATION!$G$16,SIMULATION!$C$16),0)</f>
        <v>89</v>
      </c>
      <c r="I1924">
        <f ca="1">ROUND(NORMINV(RAND(),SIMULATION!$G$20,SIMULATION!$C$20),0)</f>
        <v>91</v>
      </c>
      <c r="J1924" t="str">
        <f t="shared" ca="1" si="60"/>
        <v>Home</v>
      </c>
      <c r="K1924" t="str">
        <f ca="1">IF(H1924+SIMULATION!$E$16&gt;NEUTRAL!I1924,"W","L")</f>
        <v>W</v>
      </c>
      <c r="L1924" t="str">
        <f ca="1">IF(I1924+SIMULATION!$E$20&gt;NEUTRAL!H1924,"W","L")</f>
        <v>L</v>
      </c>
      <c r="M1924">
        <f t="shared" ca="1" si="61"/>
        <v>180</v>
      </c>
      <c r="N1924" t="str">
        <f ca="1">IF((H1924+I1924)&gt;SIMULATION!$F$16,"Over","Under")</f>
        <v>Over</v>
      </c>
    </row>
    <row r="1925" spans="8:14" x14ac:dyDescent="0.25">
      <c r="H1925">
        <f ca="1">ROUND(NORMINV(RAND(),SIMULATION!$G$16,SIMULATION!$C$16),0)</f>
        <v>83</v>
      </c>
      <c r="I1925">
        <f ca="1">ROUND(NORMINV(RAND(),SIMULATION!$G$20,SIMULATION!$C$20),0)</f>
        <v>76</v>
      </c>
      <c r="J1925" t="str">
        <f t="shared" ca="1" si="60"/>
        <v>Away</v>
      </c>
      <c r="K1925" t="str">
        <f ca="1">IF(H1925+SIMULATION!$E$16&gt;NEUTRAL!I1925,"W","L")</f>
        <v>W</v>
      </c>
      <c r="L1925" t="str">
        <f ca="1">IF(I1925+SIMULATION!$E$20&gt;NEUTRAL!H1925,"W","L")</f>
        <v>L</v>
      </c>
      <c r="M1925">
        <f t="shared" ca="1" si="61"/>
        <v>159</v>
      </c>
      <c r="N1925" t="str">
        <f ca="1">IF((H1925+I1925)&gt;SIMULATION!$F$16,"Over","Under")</f>
        <v>Over</v>
      </c>
    </row>
    <row r="1926" spans="8:14" x14ac:dyDescent="0.25">
      <c r="H1926">
        <f ca="1">ROUND(NORMINV(RAND(),SIMULATION!$G$16,SIMULATION!$C$16),0)</f>
        <v>85</v>
      </c>
      <c r="I1926">
        <f ca="1">ROUND(NORMINV(RAND(),SIMULATION!$G$20,SIMULATION!$C$20),0)</f>
        <v>63</v>
      </c>
      <c r="J1926" t="str">
        <f t="shared" ca="1" si="60"/>
        <v>Away</v>
      </c>
      <c r="K1926" t="str">
        <f ca="1">IF(H1926+SIMULATION!$E$16&gt;NEUTRAL!I1926,"W","L")</f>
        <v>W</v>
      </c>
      <c r="L1926" t="str">
        <f ca="1">IF(I1926+SIMULATION!$E$20&gt;NEUTRAL!H1926,"W","L")</f>
        <v>L</v>
      </c>
      <c r="M1926">
        <f t="shared" ca="1" si="61"/>
        <v>148</v>
      </c>
      <c r="N1926" t="str">
        <f ca="1">IF((H1926+I1926)&gt;SIMULATION!$F$16,"Over","Under")</f>
        <v>Under</v>
      </c>
    </row>
    <row r="1927" spans="8:14" x14ac:dyDescent="0.25">
      <c r="H1927">
        <f ca="1">ROUND(NORMINV(RAND(),SIMULATION!$G$16,SIMULATION!$C$16),0)</f>
        <v>76</v>
      </c>
      <c r="I1927">
        <f ca="1">ROUND(NORMINV(RAND(),SIMULATION!$G$20,SIMULATION!$C$20),0)</f>
        <v>69</v>
      </c>
      <c r="J1927" t="str">
        <f t="shared" ca="1" si="60"/>
        <v>Away</v>
      </c>
      <c r="K1927" t="str">
        <f ca="1">IF(H1927+SIMULATION!$E$16&gt;NEUTRAL!I1927,"W","L")</f>
        <v>W</v>
      </c>
      <c r="L1927" t="str">
        <f ca="1">IF(I1927+SIMULATION!$E$20&gt;NEUTRAL!H1927,"W","L")</f>
        <v>L</v>
      </c>
      <c r="M1927">
        <f t="shared" ca="1" si="61"/>
        <v>145</v>
      </c>
      <c r="N1927" t="str">
        <f ca="1">IF((H1927+I1927)&gt;SIMULATION!$F$16,"Over","Under")</f>
        <v>Under</v>
      </c>
    </row>
    <row r="1928" spans="8:14" x14ac:dyDescent="0.25">
      <c r="H1928">
        <f ca="1">ROUND(NORMINV(RAND(),SIMULATION!$G$16,SIMULATION!$C$16),0)</f>
        <v>80</v>
      </c>
      <c r="I1928">
        <f ca="1">ROUND(NORMINV(RAND(),SIMULATION!$G$20,SIMULATION!$C$20),0)</f>
        <v>64</v>
      </c>
      <c r="J1928" t="str">
        <f t="shared" ca="1" si="60"/>
        <v>Away</v>
      </c>
      <c r="K1928" t="str">
        <f ca="1">IF(H1928+SIMULATION!$E$16&gt;NEUTRAL!I1928,"W","L")</f>
        <v>W</v>
      </c>
      <c r="L1928" t="str">
        <f ca="1">IF(I1928+SIMULATION!$E$20&gt;NEUTRAL!H1928,"W","L")</f>
        <v>L</v>
      </c>
      <c r="M1928">
        <f t="shared" ca="1" si="61"/>
        <v>144</v>
      </c>
      <c r="N1928" t="str">
        <f ca="1">IF((H1928+I1928)&gt;SIMULATION!$F$16,"Over","Under")</f>
        <v>Under</v>
      </c>
    </row>
    <row r="1929" spans="8:14" x14ac:dyDescent="0.25">
      <c r="H1929">
        <f ca="1">ROUND(NORMINV(RAND(),SIMULATION!$G$16,SIMULATION!$C$16),0)</f>
        <v>79</v>
      </c>
      <c r="I1929">
        <f ca="1">ROUND(NORMINV(RAND(),SIMULATION!$G$20,SIMULATION!$C$20),0)</f>
        <v>77</v>
      </c>
      <c r="J1929" t="str">
        <f t="shared" ca="1" si="60"/>
        <v>Away</v>
      </c>
      <c r="K1929" t="str">
        <f ca="1">IF(H1929+SIMULATION!$E$16&gt;NEUTRAL!I1929,"W","L")</f>
        <v>W</v>
      </c>
      <c r="L1929" t="str">
        <f ca="1">IF(I1929+SIMULATION!$E$20&gt;NEUTRAL!H1929,"W","L")</f>
        <v>L</v>
      </c>
      <c r="M1929">
        <f t="shared" ca="1" si="61"/>
        <v>156</v>
      </c>
      <c r="N1929" t="str">
        <f ca="1">IF((H1929+I1929)&gt;SIMULATION!$F$16,"Over","Under")</f>
        <v>Over</v>
      </c>
    </row>
    <row r="1930" spans="8:14" x14ac:dyDescent="0.25">
      <c r="H1930">
        <f ca="1">ROUND(NORMINV(RAND(),SIMULATION!$G$16,SIMULATION!$C$16),0)</f>
        <v>76</v>
      </c>
      <c r="I1930">
        <f ca="1">ROUND(NORMINV(RAND(),SIMULATION!$G$20,SIMULATION!$C$20),0)</f>
        <v>78</v>
      </c>
      <c r="J1930" t="str">
        <f t="shared" ca="1" si="60"/>
        <v>Home</v>
      </c>
      <c r="K1930" t="str">
        <f ca="1">IF(H1930+SIMULATION!$E$16&gt;NEUTRAL!I1930,"W","L")</f>
        <v>W</v>
      </c>
      <c r="L1930" t="str">
        <f ca="1">IF(I1930+SIMULATION!$E$20&gt;NEUTRAL!H1930,"W","L")</f>
        <v>L</v>
      </c>
      <c r="M1930">
        <f t="shared" ca="1" si="61"/>
        <v>154</v>
      </c>
      <c r="N1930" t="str">
        <f ca="1">IF((H1930+I1930)&gt;SIMULATION!$F$16,"Over","Under")</f>
        <v>Over</v>
      </c>
    </row>
    <row r="1931" spans="8:14" x14ac:dyDescent="0.25">
      <c r="H1931">
        <f ca="1">ROUND(NORMINV(RAND(),SIMULATION!$G$16,SIMULATION!$C$16),0)</f>
        <v>74</v>
      </c>
      <c r="I1931">
        <f ca="1">ROUND(NORMINV(RAND(),SIMULATION!$G$20,SIMULATION!$C$20),0)</f>
        <v>79</v>
      </c>
      <c r="J1931" t="str">
        <f t="shared" ca="1" si="60"/>
        <v>Home</v>
      </c>
      <c r="K1931" t="str">
        <f ca="1">IF(H1931+SIMULATION!$E$16&gt;NEUTRAL!I1931,"W","L")</f>
        <v>L</v>
      </c>
      <c r="L1931" t="str">
        <f ca="1">IF(I1931+SIMULATION!$E$20&gt;NEUTRAL!H1931,"W","L")</f>
        <v>W</v>
      </c>
      <c r="M1931">
        <f t="shared" ca="1" si="61"/>
        <v>153</v>
      </c>
      <c r="N1931" t="str">
        <f ca="1">IF((H1931+I1931)&gt;SIMULATION!$F$16,"Over","Under")</f>
        <v>Over</v>
      </c>
    </row>
    <row r="1932" spans="8:14" x14ac:dyDescent="0.25">
      <c r="H1932">
        <f ca="1">ROUND(NORMINV(RAND(),SIMULATION!$G$16,SIMULATION!$C$16),0)</f>
        <v>75</v>
      </c>
      <c r="I1932">
        <f ca="1">ROUND(NORMINV(RAND(),SIMULATION!$G$20,SIMULATION!$C$20),0)</f>
        <v>81</v>
      </c>
      <c r="J1932" t="str">
        <f t="shared" ca="1" si="60"/>
        <v>Home</v>
      </c>
      <c r="K1932" t="str">
        <f ca="1">IF(H1932+SIMULATION!$E$16&gt;NEUTRAL!I1932,"W","L")</f>
        <v>L</v>
      </c>
      <c r="L1932" t="str">
        <f ca="1">IF(I1932+SIMULATION!$E$20&gt;NEUTRAL!H1932,"W","L")</f>
        <v>W</v>
      </c>
      <c r="M1932">
        <f t="shared" ca="1" si="61"/>
        <v>156</v>
      </c>
      <c r="N1932" t="str">
        <f ca="1">IF((H1932+I1932)&gt;SIMULATION!$F$16,"Over","Under")</f>
        <v>Over</v>
      </c>
    </row>
    <row r="1933" spans="8:14" x14ac:dyDescent="0.25">
      <c r="H1933">
        <f ca="1">ROUND(NORMINV(RAND(),SIMULATION!$G$16,SIMULATION!$C$16),0)</f>
        <v>67</v>
      </c>
      <c r="I1933">
        <f ca="1">ROUND(NORMINV(RAND(),SIMULATION!$G$20,SIMULATION!$C$20),0)</f>
        <v>72</v>
      </c>
      <c r="J1933" t="str">
        <f t="shared" ca="1" si="60"/>
        <v>Home</v>
      </c>
      <c r="K1933" t="str">
        <f ca="1">IF(H1933+SIMULATION!$E$16&gt;NEUTRAL!I1933,"W","L")</f>
        <v>L</v>
      </c>
      <c r="L1933" t="str">
        <f ca="1">IF(I1933+SIMULATION!$E$20&gt;NEUTRAL!H1933,"W","L")</f>
        <v>W</v>
      </c>
      <c r="M1933">
        <f t="shared" ca="1" si="61"/>
        <v>139</v>
      </c>
      <c r="N1933" t="str">
        <f ca="1">IF((H1933+I1933)&gt;SIMULATION!$F$16,"Over","Under")</f>
        <v>Under</v>
      </c>
    </row>
    <row r="1934" spans="8:14" x14ac:dyDescent="0.25">
      <c r="H1934">
        <f ca="1">ROUND(NORMINV(RAND(),SIMULATION!$G$16,SIMULATION!$C$16),0)</f>
        <v>76</v>
      </c>
      <c r="I1934">
        <f ca="1">ROUND(NORMINV(RAND(),SIMULATION!$G$20,SIMULATION!$C$20),0)</f>
        <v>72</v>
      </c>
      <c r="J1934" t="str">
        <f t="shared" ca="1" si="60"/>
        <v>Away</v>
      </c>
      <c r="K1934" t="str">
        <f ca="1">IF(H1934+SIMULATION!$E$16&gt;NEUTRAL!I1934,"W","L")</f>
        <v>W</v>
      </c>
      <c r="L1934" t="str">
        <f ca="1">IF(I1934+SIMULATION!$E$20&gt;NEUTRAL!H1934,"W","L")</f>
        <v>L</v>
      </c>
      <c r="M1934">
        <f t="shared" ca="1" si="61"/>
        <v>148</v>
      </c>
      <c r="N1934" t="str">
        <f ca="1">IF((H1934+I1934)&gt;SIMULATION!$F$16,"Over","Under")</f>
        <v>Under</v>
      </c>
    </row>
    <row r="1935" spans="8:14" x14ac:dyDescent="0.25">
      <c r="H1935">
        <f ca="1">ROUND(NORMINV(RAND(),SIMULATION!$G$16,SIMULATION!$C$16),0)</f>
        <v>60</v>
      </c>
      <c r="I1935">
        <f ca="1">ROUND(NORMINV(RAND(),SIMULATION!$G$20,SIMULATION!$C$20),0)</f>
        <v>79</v>
      </c>
      <c r="J1935" t="str">
        <f t="shared" ca="1" si="60"/>
        <v>Home</v>
      </c>
      <c r="K1935" t="str">
        <f ca="1">IF(H1935+SIMULATION!$E$16&gt;NEUTRAL!I1935,"W","L")</f>
        <v>L</v>
      </c>
      <c r="L1935" t="str">
        <f ca="1">IF(I1935+SIMULATION!$E$20&gt;NEUTRAL!H1935,"W","L")</f>
        <v>W</v>
      </c>
      <c r="M1935">
        <f t="shared" ca="1" si="61"/>
        <v>139</v>
      </c>
      <c r="N1935" t="str">
        <f ca="1">IF((H1935+I1935)&gt;SIMULATION!$F$16,"Over","Under")</f>
        <v>Under</v>
      </c>
    </row>
    <row r="1936" spans="8:14" x14ac:dyDescent="0.25">
      <c r="H1936">
        <f ca="1">ROUND(NORMINV(RAND(),SIMULATION!$G$16,SIMULATION!$C$16),0)</f>
        <v>69</v>
      </c>
      <c r="I1936">
        <f ca="1">ROUND(NORMINV(RAND(),SIMULATION!$G$20,SIMULATION!$C$20),0)</f>
        <v>69</v>
      </c>
      <c r="J1936" t="str">
        <f t="shared" ca="1" si="60"/>
        <v>OT</v>
      </c>
      <c r="K1936" t="str">
        <f ca="1">IF(H1936+SIMULATION!$E$16&gt;NEUTRAL!I1936,"W","L")</f>
        <v>W</v>
      </c>
      <c r="L1936" t="str">
        <f ca="1">IF(I1936+SIMULATION!$E$20&gt;NEUTRAL!H1936,"W","L")</f>
        <v>L</v>
      </c>
      <c r="M1936">
        <f t="shared" ca="1" si="61"/>
        <v>138</v>
      </c>
      <c r="N1936" t="str">
        <f ca="1">IF((H1936+I1936)&gt;SIMULATION!$F$16,"Over","Under")</f>
        <v>Under</v>
      </c>
    </row>
    <row r="1937" spans="8:14" x14ac:dyDescent="0.25">
      <c r="H1937">
        <f ca="1">ROUND(NORMINV(RAND(),SIMULATION!$G$16,SIMULATION!$C$16),0)</f>
        <v>86</v>
      </c>
      <c r="I1937">
        <f ca="1">ROUND(NORMINV(RAND(),SIMULATION!$G$20,SIMULATION!$C$20),0)</f>
        <v>80</v>
      </c>
      <c r="J1937" t="str">
        <f t="shared" ca="1" si="60"/>
        <v>Away</v>
      </c>
      <c r="K1937" t="str">
        <f ca="1">IF(H1937+SIMULATION!$E$16&gt;NEUTRAL!I1937,"W","L")</f>
        <v>W</v>
      </c>
      <c r="L1937" t="str">
        <f ca="1">IF(I1937+SIMULATION!$E$20&gt;NEUTRAL!H1937,"W","L")</f>
        <v>L</v>
      </c>
      <c r="M1937">
        <f t="shared" ca="1" si="61"/>
        <v>166</v>
      </c>
      <c r="N1937" t="str">
        <f ca="1">IF((H1937+I1937)&gt;SIMULATION!$F$16,"Over","Under")</f>
        <v>Over</v>
      </c>
    </row>
    <row r="1938" spans="8:14" x14ac:dyDescent="0.25">
      <c r="H1938">
        <f ca="1">ROUND(NORMINV(RAND(),SIMULATION!$G$16,SIMULATION!$C$16),0)</f>
        <v>81</v>
      </c>
      <c r="I1938">
        <f ca="1">ROUND(NORMINV(RAND(),SIMULATION!$G$20,SIMULATION!$C$20),0)</f>
        <v>77</v>
      </c>
      <c r="J1938" t="str">
        <f t="shared" ca="1" si="60"/>
        <v>Away</v>
      </c>
      <c r="K1938" t="str">
        <f ca="1">IF(H1938+SIMULATION!$E$16&gt;NEUTRAL!I1938,"W","L")</f>
        <v>W</v>
      </c>
      <c r="L1938" t="str">
        <f ca="1">IF(I1938+SIMULATION!$E$20&gt;NEUTRAL!H1938,"W","L")</f>
        <v>L</v>
      </c>
      <c r="M1938">
        <f t="shared" ca="1" si="61"/>
        <v>158</v>
      </c>
      <c r="N1938" t="str">
        <f ca="1">IF((H1938+I1938)&gt;SIMULATION!$F$16,"Over","Under")</f>
        <v>Over</v>
      </c>
    </row>
    <row r="1939" spans="8:14" x14ac:dyDescent="0.25">
      <c r="H1939">
        <f ca="1">ROUND(NORMINV(RAND(),SIMULATION!$G$16,SIMULATION!$C$16),0)</f>
        <v>71</v>
      </c>
      <c r="I1939">
        <f ca="1">ROUND(NORMINV(RAND(),SIMULATION!$G$20,SIMULATION!$C$20),0)</f>
        <v>87</v>
      </c>
      <c r="J1939" t="str">
        <f t="shared" ca="1" si="60"/>
        <v>Home</v>
      </c>
      <c r="K1939" t="str">
        <f ca="1">IF(H1939+SIMULATION!$E$16&gt;NEUTRAL!I1939,"W","L")</f>
        <v>L</v>
      </c>
      <c r="L1939" t="str">
        <f ca="1">IF(I1939+SIMULATION!$E$20&gt;NEUTRAL!H1939,"W","L")</f>
        <v>W</v>
      </c>
      <c r="M1939">
        <f t="shared" ca="1" si="61"/>
        <v>158</v>
      </c>
      <c r="N1939" t="str">
        <f ca="1">IF((H1939+I1939)&gt;SIMULATION!$F$16,"Over","Under")</f>
        <v>Over</v>
      </c>
    </row>
    <row r="1940" spans="8:14" x14ac:dyDescent="0.25">
      <c r="H1940">
        <f ca="1">ROUND(NORMINV(RAND(),SIMULATION!$G$16,SIMULATION!$C$16),0)</f>
        <v>77</v>
      </c>
      <c r="I1940">
        <f ca="1">ROUND(NORMINV(RAND(),SIMULATION!$G$20,SIMULATION!$C$20),0)</f>
        <v>84</v>
      </c>
      <c r="J1940" t="str">
        <f t="shared" ca="1" si="60"/>
        <v>Home</v>
      </c>
      <c r="K1940" t="str">
        <f ca="1">IF(H1940+SIMULATION!$E$16&gt;NEUTRAL!I1940,"W","L")</f>
        <v>L</v>
      </c>
      <c r="L1940" t="str">
        <f ca="1">IF(I1940+SIMULATION!$E$20&gt;NEUTRAL!H1940,"W","L")</f>
        <v>W</v>
      </c>
      <c r="M1940">
        <f t="shared" ca="1" si="61"/>
        <v>161</v>
      </c>
      <c r="N1940" t="str">
        <f ca="1">IF((H1940+I1940)&gt;SIMULATION!$F$16,"Over","Under")</f>
        <v>Over</v>
      </c>
    </row>
    <row r="1941" spans="8:14" x14ac:dyDescent="0.25">
      <c r="H1941">
        <f ca="1">ROUND(NORMINV(RAND(),SIMULATION!$G$16,SIMULATION!$C$16),0)</f>
        <v>68</v>
      </c>
      <c r="I1941">
        <f ca="1">ROUND(NORMINV(RAND(),SIMULATION!$G$20,SIMULATION!$C$20),0)</f>
        <v>63</v>
      </c>
      <c r="J1941" t="str">
        <f t="shared" ca="1" si="60"/>
        <v>Away</v>
      </c>
      <c r="K1941" t="str">
        <f ca="1">IF(H1941+SIMULATION!$E$16&gt;NEUTRAL!I1941,"W","L")</f>
        <v>W</v>
      </c>
      <c r="L1941" t="str">
        <f ca="1">IF(I1941+SIMULATION!$E$20&gt;NEUTRAL!H1941,"W","L")</f>
        <v>L</v>
      </c>
      <c r="M1941">
        <f t="shared" ca="1" si="61"/>
        <v>131</v>
      </c>
      <c r="N1941" t="str">
        <f ca="1">IF((H1941+I1941)&gt;SIMULATION!$F$16,"Over","Under")</f>
        <v>Under</v>
      </c>
    </row>
    <row r="1942" spans="8:14" x14ac:dyDescent="0.25">
      <c r="H1942">
        <f ca="1">ROUND(NORMINV(RAND(),SIMULATION!$G$16,SIMULATION!$C$16),0)</f>
        <v>63</v>
      </c>
      <c r="I1942">
        <f ca="1">ROUND(NORMINV(RAND(),SIMULATION!$G$20,SIMULATION!$C$20),0)</f>
        <v>93</v>
      </c>
      <c r="J1942" t="str">
        <f t="shared" ca="1" si="60"/>
        <v>Home</v>
      </c>
      <c r="K1942" t="str">
        <f ca="1">IF(H1942+SIMULATION!$E$16&gt;NEUTRAL!I1942,"W","L")</f>
        <v>L</v>
      </c>
      <c r="L1942" t="str">
        <f ca="1">IF(I1942+SIMULATION!$E$20&gt;NEUTRAL!H1942,"W","L")</f>
        <v>W</v>
      </c>
      <c r="M1942">
        <f t="shared" ca="1" si="61"/>
        <v>156</v>
      </c>
      <c r="N1942" t="str">
        <f ca="1">IF((H1942+I1942)&gt;SIMULATION!$F$16,"Over","Under")</f>
        <v>Over</v>
      </c>
    </row>
    <row r="1943" spans="8:14" x14ac:dyDescent="0.25">
      <c r="H1943">
        <f ca="1">ROUND(NORMINV(RAND(),SIMULATION!$G$16,SIMULATION!$C$16),0)</f>
        <v>54</v>
      </c>
      <c r="I1943">
        <f ca="1">ROUND(NORMINV(RAND(),SIMULATION!$G$20,SIMULATION!$C$20),0)</f>
        <v>96</v>
      </c>
      <c r="J1943" t="str">
        <f t="shared" ca="1" si="60"/>
        <v>Home</v>
      </c>
      <c r="K1943" t="str">
        <f ca="1">IF(H1943+SIMULATION!$E$16&gt;NEUTRAL!I1943,"W","L")</f>
        <v>L</v>
      </c>
      <c r="L1943" t="str">
        <f ca="1">IF(I1943+SIMULATION!$E$20&gt;NEUTRAL!H1943,"W","L")</f>
        <v>W</v>
      </c>
      <c r="M1943">
        <f t="shared" ca="1" si="61"/>
        <v>150</v>
      </c>
      <c r="N1943" t="str">
        <f ca="1">IF((H1943+I1943)&gt;SIMULATION!$F$16,"Over","Under")</f>
        <v>Under</v>
      </c>
    </row>
    <row r="1944" spans="8:14" x14ac:dyDescent="0.25">
      <c r="H1944">
        <f ca="1">ROUND(NORMINV(RAND(),SIMULATION!$G$16,SIMULATION!$C$16),0)</f>
        <v>75</v>
      </c>
      <c r="I1944">
        <f ca="1">ROUND(NORMINV(RAND(),SIMULATION!$G$20,SIMULATION!$C$20),0)</f>
        <v>73</v>
      </c>
      <c r="J1944" t="str">
        <f t="shared" ca="1" si="60"/>
        <v>Away</v>
      </c>
      <c r="K1944" t="str">
        <f ca="1">IF(H1944+SIMULATION!$E$16&gt;NEUTRAL!I1944,"W","L")</f>
        <v>W</v>
      </c>
      <c r="L1944" t="str">
        <f ca="1">IF(I1944+SIMULATION!$E$20&gt;NEUTRAL!H1944,"W","L")</f>
        <v>L</v>
      </c>
      <c r="M1944">
        <f t="shared" ca="1" si="61"/>
        <v>148</v>
      </c>
      <c r="N1944" t="str">
        <f ca="1">IF((H1944+I1944)&gt;SIMULATION!$F$16,"Over","Under")</f>
        <v>Under</v>
      </c>
    </row>
    <row r="1945" spans="8:14" x14ac:dyDescent="0.25">
      <c r="H1945">
        <f ca="1">ROUND(NORMINV(RAND(),SIMULATION!$G$16,SIMULATION!$C$16),0)</f>
        <v>67</v>
      </c>
      <c r="I1945">
        <f ca="1">ROUND(NORMINV(RAND(),SIMULATION!$G$20,SIMULATION!$C$20),0)</f>
        <v>74</v>
      </c>
      <c r="J1945" t="str">
        <f t="shared" ca="1" si="60"/>
        <v>Home</v>
      </c>
      <c r="K1945" t="str">
        <f ca="1">IF(H1945+SIMULATION!$E$16&gt;NEUTRAL!I1945,"W","L")</f>
        <v>L</v>
      </c>
      <c r="L1945" t="str">
        <f ca="1">IF(I1945+SIMULATION!$E$20&gt;NEUTRAL!H1945,"W","L")</f>
        <v>W</v>
      </c>
      <c r="M1945">
        <f t="shared" ca="1" si="61"/>
        <v>141</v>
      </c>
      <c r="N1945" t="str">
        <f ca="1">IF((H1945+I1945)&gt;SIMULATION!$F$16,"Over","Under")</f>
        <v>Under</v>
      </c>
    </row>
    <row r="1946" spans="8:14" x14ac:dyDescent="0.25">
      <c r="H1946">
        <f ca="1">ROUND(NORMINV(RAND(),SIMULATION!$G$16,SIMULATION!$C$16),0)</f>
        <v>99</v>
      </c>
      <c r="I1946">
        <f ca="1">ROUND(NORMINV(RAND(),SIMULATION!$G$20,SIMULATION!$C$20),0)</f>
        <v>77</v>
      </c>
      <c r="J1946" t="str">
        <f t="shared" ca="1" si="60"/>
        <v>Away</v>
      </c>
      <c r="K1946" t="str">
        <f ca="1">IF(H1946+SIMULATION!$E$16&gt;NEUTRAL!I1946,"W","L")</f>
        <v>W</v>
      </c>
      <c r="L1946" t="str">
        <f ca="1">IF(I1946+SIMULATION!$E$20&gt;NEUTRAL!H1946,"W","L")</f>
        <v>L</v>
      </c>
      <c r="M1946">
        <f t="shared" ca="1" si="61"/>
        <v>176</v>
      </c>
      <c r="N1946" t="str">
        <f ca="1">IF((H1946+I1946)&gt;SIMULATION!$F$16,"Over","Under")</f>
        <v>Over</v>
      </c>
    </row>
    <row r="1947" spans="8:14" x14ac:dyDescent="0.25">
      <c r="H1947">
        <f ca="1">ROUND(NORMINV(RAND(),SIMULATION!$G$16,SIMULATION!$C$16),0)</f>
        <v>67</v>
      </c>
      <c r="I1947">
        <f ca="1">ROUND(NORMINV(RAND(),SIMULATION!$G$20,SIMULATION!$C$20),0)</f>
        <v>62</v>
      </c>
      <c r="J1947" t="str">
        <f t="shared" ref="J1947:J2001" ca="1" si="62">IF(H1947=I1947,"OT",IF(H1947&gt;I1947,"Away","Home"))</f>
        <v>Away</v>
      </c>
      <c r="K1947" t="str">
        <f ca="1">IF(H1947+SIMULATION!$E$16&gt;NEUTRAL!I1947,"W","L")</f>
        <v>W</v>
      </c>
      <c r="L1947" t="str">
        <f ca="1">IF(I1947+SIMULATION!$E$20&gt;NEUTRAL!H1947,"W","L")</f>
        <v>L</v>
      </c>
      <c r="M1947">
        <f t="shared" ref="M1947:M2001" ca="1" si="63">H1947+I1947</f>
        <v>129</v>
      </c>
      <c r="N1947" t="str">
        <f ca="1">IF((H1947+I1947)&gt;SIMULATION!$F$16,"Over","Under")</f>
        <v>Under</v>
      </c>
    </row>
    <row r="1948" spans="8:14" x14ac:dyDescent="0.25">
      <c r="H1948">
        <f ca="1">ROUND(NORMINV(RAND(),SIMULATION!$G$16,SIMULATION!$C$16),0)</f>
        <v>64</v>
      </c>
      <c r="I1948">
        <f ca="1">ROUND(NORMINV(RAND(),SIMULATION!$G$20,SIMULATION!$C$20),0)</f>
        <v>91</v>
      </c>
      <c r="J1948" t="str">
        <f t="shared" ca="1" si="62"/>
        <v>Home</v>
      </c>
      <c r="K1948" t="str">
        <f ca="1">IF(H1948+SIMULATION!$E$16&gt;NEUTRAL!I1948,"W","L")</f>
        <v>L</v>
      </c>
      <c r="L1948" t="str">
        <f ca="1">IF(I1948+SIMULATION!$E$20&gt;NEUTRAL!H1948,"W","L")</f>
        <v>W</v>
      </c>
      <c r="M1948">
        <f t="shared" ca="1" si="63"/>
        <v>155</v>
      </c>
      <c r="N1948" t="str">
        <f ca="1">IF((H1948+I1948)&gt;SIMULATION!$F$16,"Over","Under")</f>
        <v>Over</v>
      </c>
    </row>
    <row r="1949" spans="8:14" x14ac:dyDescent="0.25">
      <c r="H1949">
        <f ca="1">ROUND(NORMINV(RAND(),SIMULATION!$G$16,SIMULATION!$C$16),0)</f>
        <v>87</v>
      </c>
      <c r="I1949">
        <f ca="1">ROUND(NORMINV(RAND(),SIMULATION!$G$20,SIMULATION!$C$20),0)</f>
        <v>68</v>
      </c>
      <c r="J1949" t="str">
        <f t="shared" ca="1" si="62"/>
        <v>Away</v>
      </c>
      <c r="K1949" t="str">
        <f ca="1">IF(H1949+SIMULATION!$E$16&gt;NEUTRAL!I1949,"W","L")</f>
        <v>W</v>
      </c>
      <c r="L1949" t="str">
        <f ca="1">IF(I1949+SIMULATION!$E$20&gt;NEUTRAL!H1949,"W","L")</f>
        <v>L</v>
      </c>
      <c r="M1949">
        <f t="shared" ca="1" si="63"/>
        <v>155</v>
      </c>
      <c r="N1949" t="str">
        <f ca="1">IF((H1949+I1949)&gt;SIMULATION!$F$16,"Over","Under")</f>
        <v>Over</v>
      </c>
    </row>
    <row r="1950" spans="8:14" x14ac:dyDescent="0.25">
      <c r="H1950">
        <f ca="1">ROUND(NORMINV(RAND(),SIMULATION!$G$16,SIMULATION!$C$16),0)</f>
        <v>69</v>
      </c>
      <c r="I1950">
        <f ca="1">ROUND(NORMINV(RAND(),SIMULATION!$G$20,SIMULATION!$C$20),0)</f>
        <v>79</v>
      </c>
      <c r="J1950" t="str">
        <f t="shared" ca="1" si="62"/>
        <v>Home</v>
      </c>
      <c r="K1950" t="str">
        <f ca="1">IF(H1950+SIMULATION!$E$16&gt;NEUTRAL!I1950,"W","L")</f>
        <v>L</v>
      </c>
      <c r="L1950" t="str">
        <f ca="1">IF(I1950+SIMULATION!$E$20&gt;NEUTRAL!H1950,"W","L")</f>
        <v>W</v>
      </c>
      <c r="M1950">
        <f t="shared" ca="1" si="63"/>
        <v>148</v>
      </c>
      <c r="N1950" t="str">
        <f ca="1">IF((H1950+I1950)&gt;SIMULATION!$F$16,"Over","Under")</f>
        <v>Under</v>
      </c>
    </row>
    <row r="1951" spans="8:14" x14ac:dyDescent="0.25">
      <c r="H1951">
        <f ca="1">ROUND(NORMINV(RAND(),SIMULATION!$G$16,SIMULATION!$C$16),0)</f>
        <v>67</v>
      </c>
      <c r="I1951">
        <f ca="1">ROUND(NORMINV(RAND(),SIMULATION!$G$20,SIMULATION!$C$20),0)</f>
        <v>66</v>
      </c>
      <c r="J1951" t="str">
        <f t="shared" ca="1" si="62"/>
        <v>Away</v>
      </c>
      <c r="K1951" t="str">
        <f ca="1">IF(H1951+SIMULATION!$E$16&gt;NEUTRAL!I1951,"W","L")</f>
        <v>W</v>
      </c>
      <c r="L1951" t="str">
        <f ca="1">IF(I1951+SIMULATION!$E$20&gt;NEUTRAL!H1951,"W","L")</f>
        <v>L</v>
      </c>
      <c r="M1951">
        <f t="shared" ca="1" si="63"/>
        <v>133</v>
      </c>
      <c r="N1951" t="str">
        <f ca="1">IF((H1951+I1951)&gt;SIMULATION!$F$16,"Over","Under")</f>
        <v>Under</v>
      </c>
    </row>
    <row r="1952" spans="8:14" x14ac:dyDescent="0.25">
      <c r="H1952">
        <f ca="1">ROUND(NORMINV(RAND(),SIMULATION!$G$16,SIMULATION!$C$16),0)</f>
        <v>65</v>
      </c>
      <c r="I1952">
        <f ca="1">ROUND(NORMINV(RAND(),SIMULATION!$G$20,SIMULATION!$C$20),0)</f>
        <v>80</v>
      </c>
      <c r="J1952" t="str">
        <f t="shared" ca="1" si="62"/>
        <v>Home</v>
      </c>
      <c r="K1952" t="str">
        <f ca="1">IF(H1952+SIMULATION!$E$16&gt;NEUTRAL!I1952,"W","L")</f>
        <v>L</v>
      </c>
      <c r="L1952" t="str">
        <f ca="1">IF(I1952+SIMULATION!$E$20&gt;NEUTRAL!H1952,"W","L")</f>
        <v>W</v>
      </c>
      <c r="M1952">
        <f t="shared" ca="1" si="63"/>
        <v>145</v>
      </c>
      <c r="N1952" t="str">
        <f ca="1">IF((H1952+I1952)&gt;SIMULATION!$F$16,"Over","Under")</f>
        <v>Under</v>
      </c>
    </row>
    <row r="1953" spans="8:14" x14ac:dyDescent="0.25">
      <c r="H1953">
        <f ca="1">ROUND(NORMINV(RAND(),SIMULATION!$G$16,SIMULATION!$C$16),0)</f>
        <v>59</v>
      </c>
      <c r="I1953">
        <f ca="1">ROUND(NORMINV(RAND(),SIMULATION!$G$20,SIMULATION!$C$20),0)</f>
        <v>84</v>
      </c>
      <c r="J1953" t="str">
        <f t="shared" ca="1" si="62"/>
        <v>Home</v>
      </c>
      <c r="K1953" t="str">
        <f ca="1">IF(H1953+SIMULATION!$E$16&gt;NEUTRAL!I1953,"W","L")</f>
        <v>L</v>
      </c>
      <c r="L1953" t="str">
        <f ca="1">IF(I1953+SIMULATION!$E$20&gt;NEUTRAL!H1953,"W","L")</f>
        <v>W</v>
      </c>
      <c r="M1953">
        <f t="shared" ca="1" si="63"/>
        <v>143</v>
      </c>
      <c r="N1953" t="str">
        <f ca="1">IF((H1953+I1953)&gt;SIMULATION!$F$16,"Over","Under")</f>
        <v>Under</v>
      </c>
    </row>
    <row r="1954" spans="8:14" x14ac:dyDescent="0.25">
      <c r="H1954">
        <f ca="1">ROUND(NORMINV(RAND(),SIMULATION!$G$16,SIMULATION!$C$16),0)</f>
        <v>69</v>
      </c>
      <c r="I1954">
        <f ca="1">ROUND(NORMINV(RAND(),SIMULATION!$G$20,SIMULATION!$C$20),0)</f>
        <v>72</v>
      </c>
      <c r="J1954" t="str">
        <f t="shared" ca="1" si="62"/>
        <v>Home</v>
      </c>
      <c r="K1954" t="str">
        <f ca="1">IF(H1954+SIMULATION!$E$16&gt;NEUTRAL!I1954,"W","L")</f>
        <v>W</v>
      </c>
      <c r="L1954" t="str">
        <f ca="1">IF(I1954+SIMULATION!$E$20&gt;NEUTRAL!H1954,"W","L")</f>
        <v>L</v>
      </c>
      <c r="M1954">
        <f t="shared" ca="1" si="63"/>
        <v>141</v>
      </c>
      <c r="N1954" t="str">
        <f ca="1">IF((H1954+I1954)&gt;SIMULATION!$F$16,"Over","Under")</f>
        <v>Under</v>
      </c>
    </row>
    <row r="1955" spans="8:14" x14ac:dyDescent="0.25">
      <c r="H1955">
        <f ca="1">ROUND(NORMINV(RAND(),SIMULATION!$G$16,SIMULATION!$C$16),0)</f>
        <v>87</v>
      </c>
      <c r="I1955">
        <f ca="1">ROUND(NORMINV(RAND(),SIMULATION!$G$20,SIMULATION!$C$20),0)</f>
        <v>79</v>
      </c>
      <c r="J1955" t="str">
        <f t="shared" ca="1" si="62"/>
        <v>Away</v>
      </c>
      <c r="K1955" t="str">
        <f ca="1">IF(H1955+SIMULATION!$E$16&gt;NEUTRAL!I1955,"W","L")</f>
        <v>W</v>
      </c>
      <c r="L1955" t="str">
        <f ca="1">IF(I1955+SIMULATION!$E$20&gt;NEUTRAL!H1955,"W","L")</f>
        <v>L</v>
      </c>
      <c r="M1955">
        <f t="shared" ca="1" si="63"/>
        <v>166</v>
      </c>
      <c r="N1955" t="str">
        <f ca="1">IF((H1955+I1955)&gt;SIMULATION!$F$16,"Over","Under")</f>
        <v>Over</v>
      </c>
    </row>
    <row r="1956" spans="8:14" x14ac:dyDescent="0.25">
      <c r="H1956">
        <f ca="1">ROUND(NORMINV(RAND(),SIMULATION!$G$16,SIMULATION!$C$16),0)</f>
        <v>78</v>
      </c>
      <c r="I1956">
        <f ca="1">ROUND(NORMINV(RAND(),SIMULATION!$G$20,SIMULATION!$C$20),0)</f>
        <v>80</v>
      </c>
      <c r="J1956" t="str">
        <f t="shared" ca="1" si="62"/>
        <v>Home</v>
      </c>
      <c r="K1956" t="str">
        <f ca="1">IF(H1956+SIMULATION!$E$16&gt;NEUTRAL!I1956,"W","L")</f>
        <v>W</v>
      </c>
      <c r="L1956" t="str">
        <f ca="1">IF(I1956+SIMULATION!$E$20&gt;NEUTRAL!H1956,"W","L")</f>
        <v>L</v>
      </c>
      <c r="M1956">
        <f t="shared" ca="1" si="63"/>
        <v>158</v>
      </c>
      <c r="N1956" t="str">
        <f ca="1">IF((H1956+I1956)&gt;SIMULATION!$F$16,"Over","Under")</f>
        <v>Over</v>
      </c>
    </row>
    <row r="1957" spans="8:14" x14ac:dyDescent="0.25">
      <c r="H1957">
        <f ca="1">ROUND(NORMINV(RAND(),SIMULATION!$G$16,SIMULATION!$C$16),0)</f>
        <v>69</v>
      </c>
      <c r="I1957">
        <f ca="1">ROUND(NORMINV(RAND(),SIMULATION!$G$20,SIMULATION!$C$20),0)</f>
        <v>79</v>
      </c>
      <c r="J1957" t="str">
        <f t="shared" ca="1" si="62"/>
        <v>Home</v>
      </c>
      <c r="K1957" t="str">
        <f ca="1">IF(H1957+SIMULATION!$E$16&gt;NEUTRAL!I1957,"W","L")</f>
        <v>L</v>
      </c>
      <c r="L1957" t="str">
        <f ca="1">IF(I1957+SIMULATION!$E$20&gt;NEUTRAL!H1957,"W","L")</f>
        <v>W</v>
      </c>
      <c r="M1957">
        <f t="shared" ca="1" si="63"/>
        <v>148</v>
      </c>
      <c r="N1957" t="str">
        <f ca="1">IF((H1957+I1957)&gt;SIMULATION!$F$16,"Over","Under")</f>
        <v>Under</v>
      </c>
    </row>
    <row r="1958" spans="8:14" x14ac:dyDescent="0.25">
      <c r="H1958">
        <f ca="1">ROUND(NORMINV(RAND(),SIMULATION!$G$16,SIMULATION!$C$16),0)</f>
        <v>66</v>
      </c>
      <c r="I1958">
        <f ca="1">ROUND(NORMINV(RAND(),SIMULATION!$G$20,SIMULATION!$C$20),0)</f>
        <v>100</v>
      </c>
      <c r="J1958" t="str">
        <f t="shared" ca="1" si="62"/>
        <v>Home</v>
      </c>
      <c r="K1958" t="str">
        <f ca="1">IF(H1958+SIMULATION!$E$16&gt;NEUTRAL!I1958,"W","L")</f>
        <v>L</v>
      </c>
      <c r="L1958" t="str">
        <f ca="1">IF(I1958+SIMULATION!$E$20&gt;NEUTRAL!H1958,"W","L")</f>
        <v>W</v>
      </c>
      <c r="M1958">
        <f t="shared" ca="1" si="63"/>
        <v>166</v>
      </c>
      <c r="N1958" t="str">
        <f ca="1">IF((H1958+I1958)&gt;SIMULATION!$F$16,"Over","Under")</f>
        <v>Over</v>
      </c>
    </row>
    <row r="1959" spans="8:14" x14ac:dyDescent="0.25">
      <c r="H1959">
        <f ca="1">ROUND(NORMINV(RAND(),SIMULATION!$G$16,SIMULATION!$C$16),0)</f>
        <v>69</v>
      </c>
      <c r="I1959">
        <f ca="1">ROUND(NORMINV(RAND(),SIMULATION!$G$20,SIMULATION!$C$20),0)</f>
        <v>73</v>
      </c>
      <c r="J1959" t="str">
        <f t="shared" ca="1" si="62"/>
        <v>Home</v>
      </c>
      <c r="K1959" t="str">
        <f ca="1">IF(H1959+SIMULATION!$E$16&gt;NEUTRAL!I1959,"W","L")</f>
        <v>W</v>
      </c>
      <c r="L1959" t="str">
        <f ca="1">IF(I1959+SIMULATION!$E$20&gt;NEUTRAL!H1959,"W","L")</f>
        <v>L</v>
      </c>
      <c r="M1959">
        <f t="shared" ca="1" si="63"/>
        <v>142</v>
      </c>
      <c r="N1959" t="str">
        <f ca="1">IF((H1959+I1959)&gt;SIMULATION!$F$16,"Over","Under")</f>
        <v>Under</v>
      </c>
    </row>
    <row r="1960" spans="8:14" x14ac:dyDescent="0.25">
      <c r="H1960">
        <f ca="1">ROUND(NORMINV(RAND(),SIMULATION!$G$16,SIMULATION!$C$16),0)</f>
        <v>74</v>
      </c>
      <c r="I1960">
        <f ca="1">ROUND(NORMINV(RAND(),SIMULATION!$G$20,SIMULATION!$C$20),0)</f>
        <v>79</v>
      </c>
      <c r="J1960" t="str">
        <f t="shared" ca="1" si="62"/>
        <v>Home</v>
      </c>
      <c r="K1960" t="str">
        <f ca="1">IF(H1960+SIMULATION!$E$16&gt;NEUTRAL!I1960,"W","L")</f>
        <v>L</v>
      </c>
      <c r="L1960" t="str">
        <f ca="1">IF(I1960+SIMULATION!$E$20&gt;NEUTRAL!H1960,"W","L")</f>
        <v>W</v>
      </c>
      <c r="M1960">
        <f t="shared" ca="1" si="63"/>
        <v>153</v>
      </c>
      <c r="N1960" t="str">
        <f ca="1">IF((H1960+I1960)&gt;SIMULATION!$F$16,"Over","Under")</f>
        <v>Over</v>
      </c>
    </row>
    <row r="1961" spans="8:14" x14ac:dyDescent="0.25">
      <c r="H1961">
        <f ca="1">ROUND(NORMINV(RAND(),SIMULATION!$G$16,SIMULATION!$C$16),0)</f>
        <v>73</v>
      </c>
      <c r="I1961">
        <f ca="1">ROUND(NORMINV(RAND(),SIMULATION!$G$20,SIMULATION!$C$20),0)</f>
        <v>60</v>
      </c>
      <c r="J1961" t="str">
        <f t="shared" ca="1" si="62"/>
        <v>Away</v>
      </c>
      <c r="K1961" t="str">
        <f ca="1">IF(H1961+SIMULATION!$E$16&gt;NEUTRAL!I1961,"W","L")</f>
        <v>W</v>
      </c>
      <c r="L1961" t="str">
        <f ca="1">IF(I1961+SIMULATION!$E$20&gt;NEUTRAL!H1961,"W","L")</f>
        <v>L</v>
      </c>
      <c r="M1961">
        <f t="shared" ca="1" si="63"/>
        <v>133</v>
      </c>
      <c r="N1961" t="str">
        <f ca="1">IF((H1961+I1961)&gt;SIMULATION!$F$16,"Over","Under")</f>
        <v>Under</v>
      </c>
    </row>
    <row r="1962" spans="8:14" x14ac:dyDescent="0.25">
      <c r="H1962">
        <f ca="1">ROUND(NORMINV(RAND(),SIMULATION!$G$16,SIMULATION!$C$16),0)</f>
        <v>77</v>
      </c>
      <c r="I1962">
        <f ca="1">ROUND(NORMINV(RAND(),SIMULATION!$G$20,SIMULATION!$C$20),0)</f>
        <v>78</v>
      </c>
      <c r="J1962" t="str">
        <f t="shared" ca="1" si="62"/>
        <v>Home</v>
      </c>
      <c r="K1962" t="str">
        <f ca="1">IF(H1962+SIMULATION!$E$16&gt;NEUTRAL!I1962,"W","L")</f>
        <v>W</v>
      </c>
      <c r="L1962" t="str">
        <f ca="1">IF(I1962+SIMULATION!$E$20&gt;NEUTRAL!H1962,"W","L")</f>
        <v>L</v>
      </c>
      <c r="M1962">
        <f t="shared" ca="1" si="63"/>
        <v>155</v>
      </c>
      <c r="N1962" t="str">
        <f ca="1">IF((H1962+I1962)&gt;SIMULATION!$F$16,"Over","Under")</f>
        <v>Over</v>
      </c>
    </row>
    <row r="1963" spans="8:14" x14ac:dyDescent="0.25">
      <c r="H1963">
        <f ca="1">ROUND(NORMINV(RAND(),SIMULATION!$G$16,SIMULATION!$C$16),0)</f>
        <v>70</v>
      </c>
      <c r="I1963">
        <f ca="1">ROUND(NORMINV(RAND(),SIMULATION!$G$20,SIMULATION!$C$20),0)</f>
        <v>71</v>
      </c>
      <c r="J1963" t="str">
        <f t="shared" ca="1" si="62"/>
        <v>Home</v>
      </c>
      <c r="K1963" t="str">
        <f ca="1">IF(H1963+SIMULATION!$E$16&gt;NEUTRAL!I1963,"W","L")</f>
        <v>W</v>
      </c>
      <c r="L1963" t="str">
        <f ca="1">IF(I1963+SIMULATION!$E$20&gt;NEUTRAL!H1963,"W","L")</f>
        <v>L</v>
      </c>
      <c r="M1963">
        <f t="shared" ca="1" si="63"/>
        <v>141</v>
      </c>
      <c r="N1963" t="str">
        <f ca="1">IF((H1963+I1963)&gt;SIMULATION!$F$16,"Over","Under")</f>
        <v>Under</v>
      </c>
    </row>
    <row r="1964" spans="8:14" x14ac:dyDescent="0.25">
      <c r="H1964">
        <f ca="1">ROUND(NORMINV(RAND(),SIMULATION!$G$16,SIMULATION!$C$16),0)</f>
        <v>78</v>
      </c>
      <c r="I1964">
        <f ca="1">ROUND(NORMINV(RAND(),SIMULATION!$G$20,SIMULATION!$C$20),0)</f>
        <v>87</v>
      </c>
      <c r="J1964" t="str">
        <f t="shared" ca="1" si="62"/>
        <v>Home</v>
      </c>
      <c r="K1964" t="str">
        <f ca="1">IF(H1964+SIMULATION!$E$16&gt;NEUTRAL!I1964,"W","L")</f>
        <v>L</v>
      </c>
      <c r="L1964" t="str">
        <f ca="1">IF(I1964+SIMULATION!$E$20&gt;NEUTRAL!H1964,"W","L")</f>
        <v>W</v>
      </c>
      <c r="M1964">
        <f t="shared" ca="1" si="63"/>
        <v>165</v>
      </c>
      <c r="N1964" t="str">
        <f ca="1">IF((H1964+I1964)&gt;SIMULATION!$F$16,"Over","Under")</f>
        <v>Over</v>
      </c>
    </row>
    <row r="1965" spans="8:14" x14ac:dyDescent="0.25">
      <c r="H1965">
        <f ca="1">ROUND(NORMINV(RAND(),SIMULATION!$G$16,SIMULATION!$C$16),0)</f>
        <v>68</v>
      </c>
      <c r="I1965">
        <f ca="1">ROUND(NORMINV(RAND(),SIMULATION!$G$20,SIMULATION!$C$20),0)</f>
        <v>78</v>
      </c>
      <c r="J1965" t="str">
        <f t="shared" ca="1" si="62"/>
        <v>Home</v>
      </c>
      <c r="K1965" t="str">
        <f ca="1">IF(H1965+SIMULATION!$E$16&gt;NEUTRAL!I1965,"W","L")</f>
        <v>L</v>
      </c>
      <c r="L1965" t="str">
        <f ca="1">IF(I1965+SIMULATION!$E$20&gt;NEUTRAL!H1965,"W","L")</f>
        <v>W</v>
      </c>
      <c r="M1965">
        <f t="shared" ca="1" si="63"/>
        <v>146</v>
      </c>
      <c r="N1965" t="str">
        <f ca="1">IF((H1965+I1965)&gt;SIMULATION!$F$16,"Over","Under")</f>
        <v>Under</v>
      </c>
    </row>
    <row r="1966" spans="8:14" x14ac:dyDescent="0.25">
      <c r="H1966">
        <f ca="1">ROUND(NORMINV(RAND(),SIMULATION!$G$16,SIMULATION!$C$16),0)</f>
        <v>95</v>
      </c>
      <c r="I1966">
        <f ca="1">ROUND(NORMINV(RAND(),SIMULATION!$G$20,SIMULATION!$C$20),0)</f>
        <v>79</v>
      </c>
      <c r="J1966" t="str">
        <f t="shared" ca="1" si="62"/>
        <v>Away</v>
      </c>
      <c r="K1966" t="str">
        <f ca="1">IF(H1966+SIMULATION!$E$16&gt;NEUTRAL!I1966,"W","L")</f>
        <v>W</v>
      </c>
      <c r="L1966" t="str">
        <f ca="1">IF(I1966+SIMULATION!$E$20&gt;NEUTRAL!H1966,"W","L")</f>
        <v>L</v>
      </c>
      <c r="M1966">
        <f t="shared" ca="1" si="63"/>
        <v>174</v>
      </c>
      <c r="N1966" t="str">
        <f ca="1">IF((H1966+I1966)&gt;SIMULATION!$F$16,"Over","Under")</f>
        <v>Over</v>
      </c>
    </row>
    <row r="1967" spans="8:14" x14ac:dyDescent="0.25">
      <c r="H1967">
        <f ca="1">ROUND(NORMINV(RAND(),SIMULATION!$G$16,SIMULATION!$C$16),0)</f>
        <v>88</v>
      </c>
      <c r="I1967">
        <f ca="1">ROUND(NORMINV(RAND(),SIMULATION!$G$20,SIMULATION!$C$20),0)</f>
        <v>75</v>
      </c>
      <c r="J1967" t="str">
        <f t="shared" ca="1" si="62"/>
        <v>Away</v>
      </c>
      <c r="K1967" t="str">
        <f ca="1">IF(H1967+SIMULATION!$E$16&gt;NEUTRAL!I1967,"W","L")</f>
        <v>W</v>
      </c>
      <c r="L1967" t="str">
        <f ca="1">IF(I1967+SIMULATION!$E$20&gt;NEUTRAL!H1967,"W","L")</f>
        <v>L</v>
      </c>
      <c r="M1967">
        <f t="shared" ca="1" si="63"/>
        <v>163</v>
      </c>
      <c r="N1967" t="str">
        <f ca="1">IF((H1967+I1967)&gt;SIMULATION!$F$16,"Over","Under")</f>
        <v>Over</v>
      </c>
    </row>
    <row r="1968" spans="8:14" x14ac:dyDescent="0.25">
      <c r="H1968">
        <f ca="1">ROUND(NORMINV(RAND(),SIMULATION!$G$16,SIMULATION!$C$16),0)</f>
        <v>73</v>
      </c>
      <c r="I1968">
        <f ca="1">ROUND(NORMINV(RAND(),SIMULATION!$G$20,SIMULATION!$C$20),0)</f>
        <v>97</v>
      </c>
      <c r="J1968" t="str">
        <f t="shared" ca="1" si="62"/>
        <v>Home</v>
      </c>
      <c r="K1968" t="str">
        <f ca="1">IF(H1968+SIMULATION!$E$16&gt;NEUTRAL!I1968,"W","L")</f>
        <v>L</v>
      </c>
      <c r="L1968" t="str">
        <f ca="1">IF(I1968+SIMULATION!$E$20&gt;NEUTRAL!H1968,"W","L")</f>
        <v>W</v>
      </c>
      <c r="M1968">
        <f t="shared" ca="1" si="63"/>
        <v>170</v>
      </c>
      <c r="N1968" t="str">
        <f ca="1">IF((H1968+I1968)&gt;SIMULATION!$F$16,"Over","Under")</f>
        <v>Over</v>
      </c>
    </row>
    <row r="1969" spans="8:14" x14ac:dyDescent="0.25">
      <c r="H1969">
        <f ca="1">ROUND(NORMINV(RAND(),SIMULATION!$G$16,SIMULATION!$C$16),0)</f>
        <v>51</v>
      </c>
      <c r="I1969">
        <f ca="1">ROUND(NORMINV(RAND(),SIMULATION!$G$20,SIMULATION!$C$20),0)</f>
        <v>74</v>
      </c>
      <c r="J1969" t="str">
        <f t="shared" ca="1" si="62"/>
        <v>Home</v>
      </c>
      <c r="K1969" t="str">
        <f ca="1">IF(H1969+SIMULATION!$E$16&gt;NEUTRAL!I1969,"W","L")</f>
        <v>L</v>
      </c>
      <c r="L1969" t="str">
        <f ca="1">IF(I1969+SIMULATION!$E$20&gt;NEUTRAL!H1969,"W","L")</f>
        <v>W</v>
      </c>
      <c r="M1969">
        <f t="shared" ca="1" si="63"/>
        <v>125</v>
      </c>
      <c r="N1969" t="str">
        <f ca="1">IF((H1969+I1969)&gt;SIMULATION!$F$16,"Over","Under")</f>
        <v>Under</v>
      </c>
    </row>
    <row r="1970" spans="8:14" x14ac:dyDescent="0.25">
      <c r="H1970">
        <f ca="1">ROUND(NORMINV(RAND(),SIMULATION!$G$16,SIMULATION!$C$16),0)</f>
        <v>43</v>
      </c>
      <c r="I1970">
        <f ca="1">ROUND(NORMINV(RAND(),SIMULATION!$G$20,SIMULATION!$C$20),0)</f>
        <v>91</v>
      </c>
      <c r="J1970" t="str">
        <f t="shared" ca="1" si="62"/>
        <v>Home</v>
      </c>
      <c r="K1970" t="str">
        <f ca="1">IF(H1970+SIMULATION!$E$16&gt;NEUTRAL!I1970,"W","L")</f>
        <v>L</v>
      </c>
      <c r="L1970" t="str">
        <f ca="1">IF(I1970+SIMULATION!$E$20&gt;NEUTRAL!H1970,"W","L")</f>
        <v>W</v>
      </c>
      <c r="M1970">
        <f t="shared" ca="1" si="63"/>
        <v>134</v>
      </c>
      <c r="N1970" t="str">
        <f ca="1">IF((H1970+I1970)&gt;SIMULATION!$F$16,"Over","Under")</f>
        <v>Under</v>
      </c>
    </row>
    <row r="1971" spans="8:14" x14ac:dyDescent="0.25">
      <c r="H1971">
        <f ca="1">ROUND(NORMINV(RAND(),SIMULATION!$G$16,SIMULATION!$C$16),0)</f>
        <v>91</v>
      </c>
      <c r="I1971">
        <f ca="1">ROUND(NORMINV(RAND(),SIMULATION!$G$20,SIMULATION!$C$20),0)</f>
        <v>64</v>
      </c>
      <c r="J1971" t="str">
        <f t="shared" ca="1" si="62"/>
        <v>Away</v>
      </c>
      <c r="K1971" t="str">
        <f ca="1">IF(H1971+SIMULATION!$E$16&gt;NEUTRAL!I1971,"W","L")</f>
        <v>W</v>
      </c>
      <c r="L1971" t="str">
        <f ca="1">IF(I1971+SIMULATION!$E$20&gt;NEUTRAL!H1971,"W","L")</f>
        <v>L</v>
      </c>
      <c r="M1971">
        <f t="shared" ca="1" si="63"/>
        <v>155</v>
      </c>
      <c r="N1971" t="str">
        <f ca="1">IF((H1971+I1971)&gt;SIMULATION!$F$16,"Over","Under")</f>
        <v>Over</v>
      </c>
    </row>
    <row r="1972" spans="8:14" x14ac:dyDescent="0.25">
      <c r="H1972">
        <f ca="1">ROUND(NORMINV(RAND(),SIMULATION!$G$16,SIMULATION!$C$16),0)</f>
        <v>56</v>
      </c>
      <c r="I1972">
        <f ca="1">ROUND(NORMINV(RAND(),SIMULATION!$G$20,SIMULATION!$C$20),0)</f>
        <v>67</v>
      </c>
      <c r="J1972" t="str">
        <f t="shared" ca="1" si="62"/>
        <v>Home</v>
      </c>
      <c r="K1972" t="str">
        <f ca="1">IF(H1972+SIMULATION!$E$16&gt;NEUTRAL!I1972,"W","L")</f>
        <v>L</v>
      </c>
      <c r="L1972" t="str">
        <f ca="1">IF(I1972+SIMULATION!$E$20&gt;NEUTRAL!H1972,"W","L")</f>
        <v>W</v>
      </c>
      <c r="M1972">
        <f t="shared" ca="1" si="63"/>
        <v>123</v>
      </c>
      <c r="N1972" t="str">
        <f ca="1">IF((H1972+I1972)&gt;SIMULATION!$F$16,"Over","Under")</f>
        <v>Under</v>
      </c>
    </row>
    <row r="1973" spans="8:14" x14ac:dyDescent="0.25">
      <c r="H1973">
        <f ca="1">ROUND(NORMINV(RAND(),SIMULATION!$G$16,SIMULATION!$C$16),0)</f>
        <v>79</v>
      </c>
      <c r="I1973">
        <f ca="1">ROUND(NORMINV(RAND(),SIMULATION!$G$20,SIMULATION!$C$20),0)</f>
        <v>80</v>
      </c>
      <c r="J1973" t="str">
        <f t="shared" ca="1" si="62"/>
        <v>Home</v>
      </c>
      <c r="K1973" t="str">
        <f ca="1">IF(H1973+SIMULATION!$E$16&gt;NEUTRAL!I1973,"W","L")</f>
        <v>W</v>
      </c>
      <c r="L1973" t="str">
        <f ca="1">IF(I1973+SIMULATION!$E$20&gt;NEUTRAL!H1973,"W","L")</f>
        <v>L</v>
      </c>
      <c r="M1973">
        <f t="shared" ca="1" si="63"/>
        <v>159</v>
      </c>
      <c r="N1973" t="str">
        <f ca="1">IF((H1973+I1973)&gt;SIMULATION!$F$16,"Over","Under")</f>
        <v>Over</v>
      </c>
    </row>
    <row r="1974" spans="8:14" x14ac:dyDescent="0.25">
      <c r="H1974">
        <f ca="1">ROUND(NORMINV(RAND(),SIMULATION!$G$16,SIMULATION!$C$16),0)</f>
        <v>64</v>
      </c>
      <c r="I1974">
        <f ca="1">ROUND(NORMINV(RAND(),SIMULATION!$G$20,SIMULATION!$C$20),0)</f>
        <v>74</v>
      </c>
      <c r="J1974" t="str">
        <f t="shared" ca="1" si="62"/>
        <v>Home</v>
      </c>
      <c r="K1974" t="str">
        <f ca="1">IF(H1974+SIMULATION!$E$16&gt;NEUTRAL!I1974,"W","L")</f>
        <v>L</v>
      </c>
      <c r="L1974" t="str">
        <f ca="1">IF(I1974+SIMULATION!$E$20&gt;NEUTRAL!H1974,"W","L")</f>
        <v>W</v>
      </c>
      <c r="M1974">
        <f t="shared" ca="1" si="63"/>
        <v>138</v>
      </c>
      <c r="N1974" t="str">
        <f ca="1">IF((H1974+I1974)&gt;SIMULATION!$F$16,"Over","Under")</f>
        <v>Under</v>
      </c>
    </row>
    <row r="1975" spans="8:14" x14ac:dyDescent="0.25">
      <c r="H1975">
        <f ca="1">ROUND(NORMINV(RAND(),SIMULATION!$G$16,SIMULATION!$C$16),0)</f>
        <v>63</v>
      </c>
      <c r="I1975">
        <f ca="1">ROUND(NORMINV(RAND(),SIMULATION!$G$20,SIMULATION!$C$20),0)</f>
        <v>68</v>
      </c>
      <c r="J1975" t="str">
        <f t="shared" ca="1" si="62"/>
        <v>Home</v>
      </c>
      <c r="K1975" t="str">
        <f ca="1">IF(H1975+SIMULATION!$E$16&gt;NEUTRAL!I1975,"W","L")</f>
        <v>L</v>
      </c>
      <c r="L1975" t="str">
        <f ca="1">IF(I1975+SIMULATION!$E$20&gt;NEUTRAL!H1975,"W","L")</f>
        <v>W</v>
      </c>
      <c r="M1975">
        <f t="shared" ca="1" si="63"/>
        <v>131</v>
      </c>
      <c r="N1975" t="str">
        <f ca="1">IF((H1975+I1975)&gt;SIMULATION!$F$16,"Over","Under")</f>
        <v>Under</v>
      </c>
    </row>
    <row r="1976" spans="8:14" x14ac:dyDescent="0.25">
      <c r="H1976">
        <f ca="1">ROUND(NORMINV(RAND(),SIMULATION!$G$16,SIMULATION!$C$16),0)</f>
        <v>79</v>
      </c>
      <c r="I1976">
        <f ca="1">ROUND(NORMINV(RAND(),SIMULATION!$G$20,SIMULATION!$C$20),0)</f>
        <v>80</v>
      </c>
      <c r="J1976" t="str">
        <f t="shared" ca="1" si="62"/>
        <v>Home</v>
      </c>
      <c r="K1976" t="str">
        <f ca="1">IF(H1976+SIMULATION!$E$16&gt;NEUTRAL!I1976,"W","L")</f>
        <v>W</v>
      </c>
      <c r="L1976" t="str">
        <f ca="1">IF(I1976+SIMULATION!$E$20&gt;NEUTRAL!H1976,"W","L")</f>
        <v>L</v>
      </c>
      <c r="M1976">
        <f t="shared" ca="1" si="63"/>
        <v>159</v>
      </c>
      <c r="N1976" t="str">
        <f ca="1">IF((H1976+I1976)&gt;SIMULATION!$F$16,"Over","Under")</f>
        <v>Over</v>
      </c>
    </row>
    <row r="1977" spans="8:14" x14ac:dyDescent="0.25">
      <c r="H1977">
        <f ca="1">ROUND(NORMINV(RAND(),SIMULATION!$G$16,SIMULATION!$C$16),0)</f>
        <v>87</v>
      </c>
      <c r="I1977">
        <f ca="1">ROUND(NORMINV(RAND(),SIMULATION!$G$20,SIMULATION!$C$20),0)</f>
        <v>67</v>
      </c>
      <c r="J1977" t="str">
        <f t="shared" ca="1" si="62"/>
        <v>Away</v>
      </c>
      <c r="K1977" t="str">
        <f ca="1">IF(H1977+SIMULATION!$E$16&gt;NEUTRAL!I1977,"W","L")</f>
        <v>W</v>
      </c>
      <c r="L1977" t="str">
        <f ca="1">IF(I1977+SIMULATION!$E$20&gt;NEUTRAL!H1977,"W","L")</f>
        <v>L</v>
      </c>
      <c r="M1977">
        <f t="shared" ca="1" si="63"/>
        <v>154</v>
      </c>
      <c r="N1977" t="str">
        <f ca="1">IF((H1977+I1977)&gt;SIMULATION!$F$16,"Over","Under")</f>
        <v>Over</v>
      </c>
    </row>
    <row r="1978" spans="8:14" x14ac:dyDescent="0.25">
      <c r="H1978">
        <f ca="1">ROUND(NORMINV(RAND(),SIMULATION!$G$16,SIMULATION!$C$16),0)</f>
        <v>66</v>
      </c>
      <c r="I1978">
        <f ca="1">ROUND(NORMINV(RAND(),SIMULATION!$G$20,SIMULATION!$C$20),0)</f>
        <v>78</v>
      </c>
      <c r="J1978" t="str">
        <f t="shared" ca="1" si="62"/>
        <v>Home</v>
      </c>
      <c r="K1978" t="str">
        <f ca="1">IF(H1978+SIMULATION!$E$16&gt;NEUTRAL!I1978,"W","L")</f>
        <v>L</v>
      </c>
      <c r="L1978" t="str">
        <f ca="1">IF(I1978+SIMULATION!$E$20&gt;NEUTRAL!H1978,"W","L")</f>
        <v>W</v>
      </c>
      <c r="M1978">
        <f t="shared" ca="1" si="63"/>
        <v>144</v>
      </c>
      <c r="N1978" t="str">
        <f ca="1">IF((H1978+I1978)&gt;SIMULATION!$F$16,"Over","Under")</f>
        <v>Under</v>
      </c>
    </row>
    <row r="1979" spans="8:14" x14ac:dyDescent="0.25">
      <c r="H1979">
        <f ca="1">ROUND(NORMINV(RAND(),SIMULATION!$G$16,SIMULATION!$C$16),0)</f>
        <v>63</v>
      </c>
      <c r="I1979">
        <f ca="1">ROUND(NORMINV(RAND(),SIMULATION!$G$20,SIMULATION!$C$20),0)</f>
        <v>77</v>
      </c>
      <c r="J1979" t="str">
        <f t="shared" ca="1" si="62"/>
        <v>Home</v>
      </c>
      <c r="K1979" t="str">
        <f ca="1">IF(H1979+SIMULATION!$E$16&gt;NEUTRAL!I1979,"W","L")</f>
        <v>L</v>
      </c>
      <c r="L1979" t="str">
        <f ca="1">IF(I1979+SIMULATION!$E$20&gt;NEUTRAL!H1979,"W","L")</f>
        <v>W</v>
      </c>
      <c r="M1979">
        <f t="shared" ca="1" si="63"/>
        <v>140</v>
      </c>
      <c r="N1979" t="str">
        <f ca="1">IF((H1979+I1979)&gt;SIMULATION!$F$16,"Over","Under")</f>
        <v>Under</v>
      </c>
    </row>
    <row r="1980" spans="8:14" x14ac:dyDescent="0.25">
      <c r="H1980">
        <f ca="1">ROUND(NORMINV(RAND(),SIMULATION!$G$16,SIMULATION!$C$16),0)</f>
        <v>101</v>
      </c>
      <c r="I1980">
        <f ca="1">ROUND(NORMINV(RAND(),SIMULATION!$G$20,SIMULATION!$C$20),0)</f>
        <v>55</v>
      </c>
      <c r="J1980" t="str">
        <f t="shared" ca="1" si="62"/>
        <v>Away</v>
      </c>
      <c r="K1980" t="str">
        <f ca="1">IF(H1980+SIMULATION!$E$16&gt;NEUTRAL!I1980,"W","L")</f>
        <v>W</v>
      </c>
      <c r="L1980" t="str">
        <f ca="1">IF(I1980+SIMULATION!$E$20&gt;NEUTRAL!H1980,"W","L")</f>
        <v>L</v>
      </c>
      <c r="M1980">
        <f t="shared" ca="1" si="63"/>
        <v>156</v>
      </c>
      <c r="N1980" t="str">
        <f ca="1">IF((H1980+I1980)&gt;SIMULATION!$F$16,"Over","Under")</f>
        <v>Over</v>
      </c>
    </row>
    <row r="1981" spans="8:14" x14ac:dyDescent="0.25">
      <c r="H1981">
        <f ca="1">ROUND(NORMINV(RAND(),SIMULATION!$G$16,SIMULATION!$C$16),0)</f>
        <v>62</v>
      </c>
      <c r="I1981">
        <f ca="1">ROUND(NORMINV(RAND(),SIMULATION!$G$20,SIMULATION!$C$20),0)</f>
        <v>99</v>
      </c>
      <c r="J1981" t="str">
        <f t="shared" ca="1" si="62"/>
        <v>Home</v>
      </c>
      <c r="K1981" t="str">
        <f ca="1">IF(H1981+SIMULATION!$E$16&gt;NEUTRAL!I1981,"W","L")</f>
        <v>L</v>
      </c>
      <c r="L1981" t="str">
        <f ca="1">IF(I1981+SIMULATION!$E$20&gt;NEUTRAL!H1981,"W","L")</f>
        <v>W</v>
      </c>
      <c r="M1981">
        <f t="shared" ca="1" si="63"/>
        <v>161</v>
      </c>
      <c r="N1981" t="str">
        <f ca="1">IF((H1981+I1981)&gt;SIMULATION!$F$16,"Over","Under")</f>
        <v>Over</v>
      </c>
    </row>
    <row r="1982" spans="8:14" x14ac:dyDescent="0.25">
      <c r="H1982">
        <f ca="1">ROUND(NORMINV(RAND(),SIMULATION!$G$16,SIMULATION!$C$16),0)</f>
        <v>75</v>
      </c>
      <c r="I1982">
        <f ca="1">ROUND(NORMINV(RAND(),SIMULATION!$G$20,SIMULATION!$C$20),0)</f>
        <v>83</v>
      </c>
      <c r="J1982" t="str">
        <f t="shared" ca="1" si="62"/>
        <v>Home</v>
      </c>
      <c r="K1982" t="str">
        <f ca="1">IF(H1982+SIMULATION!$E$16&gt;NEUTRAL!I1982,"W","L")</f>
        <v>L</v>
      </c>
      <c r="L1982" t="str">
        <f ca="1">IF(I1982+SIMULATION!$E$20&gt;NEUTRAL!H1982,"W","L")</f>
        <v>W</v>
      </c>
      <c r="M1982">
        <f t="shared" ca="1" si="63"/>
        <v>158</v>
      </c>
      <c r="N1982" t="str">
        <f ca="1">IF((H1982+I1982)&gt;SIMULATION!$F$16,"Over","Under")</f>
        <v>Over</v>
      </c>
    </row>
    <row r="1983" spans="8:14" x14ac:dyDescent="0.25">
      <c r="H1983">
        <f ca="1">ROUND(NORMINV(RAND(),SIMULATION!$G$16,SIMULATION!$C$16),0)</f>
        <v>91</v>
      </c>
      <c r="I1983">
        <f ca="1">ROUND(NORMINV(RAND(),SIMULATION!$G$20,SIMULATION!$C$20),0)</f>
        <v>84</v>
      </c>
      <c r="J1983" t="str">
        <f t="shared" ca="1" si="62"/>
        <v>Away</v>
      </c>
      <c r="K1983" t="str">
        <f ca="1">IF(H1983+SIMULATION!$E$16&gt;NEUTRAL!I1983,"W","L")</f>
        <v>W</v>
      </c>
      <c r="L1983" t="str">
        <f ca="1">IF(I1983+SIMULATION!$E$20&gt;NEUTRAL!H1983,"W","L")</f>
        <v>L</v>
      </c>
      <c r="M1983">
        <f t="shared" ca="1" si="63"/>
        <v>175</v>
      </c>
      <c r="N1983" t="str">
        <f ca="1">IF((H1983+I1983)&gt;SIMULATION!$F$16,"Over","Under")</f>
        <v>Over</v>
      </c>
    </row>
    <row r="1984" spans="8:14" x14ac:dyDescent="0.25">
      <c r="H1984">
        <f ca="1">ROUND(NORMINV(RAND(),SIMULATION!$G$16,SIMULATION!$C$16),0)</f>
        <v>64</v>
      </c>
      <c r="I1984">
        <f ca="1">ROUND(NORMINV(RAND(),SIMULATION!$G$20,SIMULATION!$C$20),0)</f>
        <v>68</v>
      </c>
      <c r="J1984" t="str">
        <f t="shared" ca="1" si="62"/>
        <v>Home</v>
      </c>
      <c r="K1984" t="str">
        <f ca="1">IF(H1984+SIMULATION!$E$16&gt;NEUTRAL!I1984,"W","L")</f>
        <v>W</v>
      </c>
      <c r="L1984" t="str">
        <f ca="1">IF(I1984+SIMULATION!$E$20&gt;NEUTRAL!H1984,"W","L")</f>
        <v>L</v>
      </c>
      <c r="M1984">
        <f t="shared" ca="1" si="63"/>
        <v>132</v>
      </c>
      <c r="N1984" t="str">
        <f ca="1">IF((H1984+I1984)&gt;SIMULATION!$F$16,"Over","Under")</f>
        <v>Under</v>
      </c>
    </row>
    <row r="1985" spans="8:14" x14ac:dyDescent="0.25">
      <c r="H1985">
        <f ca="1">ROUND(NORMINV(RAND(),SIMULATION!$G$16,SIMULATION!$C$16),0)</f>
        <v>76</v>
      </c>
      <c r="I1985">
        <f ca="1">ROUND(NORMINV(RAND(),SIMULATION!$G$20,SIMULATION!$C$20),0)</f>
        <v>75</v>
      </c>
      <c r="J1985" t="str">
        <f t="shared" ca="1" si="62"/>
        <v>Away</v>
      </c>
      <c r="K1985" t="str">
        <f ca="1">IF(H1985+SIMULATION!$E$16&gt;NEUTRAL!I1985,"W","L")</f>
        <v>W</v>
      </c>
      <c r="L1985" t="str">
        <f ca="1">IF(I1985+SIMULATION!$E$20&gt;NEUTRAL!H1985,"W","L")</f>
        <v>L</v>
      </c>
      <c r="M1985">
        <f t="shared" ca="1" si="63"/>
        <v>151</v>
      </c>
      <c r="N1985" t="str">
        <f ca="1">IF((H1985+I1985)&gt;SIMULATION!$F$16,"Over","Under")</f>
        <v>Under</v>
      </c>
    </row>
    <row r="1986" spans="8:14" x14ac:dyDescent="0.25">
      <c r="H1986">
        <f ca="1">ROUND(NORMINV(RAND(),SIMULATION!$G$16,SIMULATION!$C$16),0)</f>
        <v>58</v>
      </c>
      <c r="I1986">
        <f ca="1">ROUND(NORMINV(RAND(),SIMULATION!$G$20,SIMULATION!$C$20),0)</f>
        <v>83</v>
      </c>
      <c r="J1986" t="str">
        <f t="shared" ca="1" si="62"/>
        <v>Home</v>
      </c>
      <c r="K1986" t="str">
        <f ca="1">IF(H1986+SIMULATION!$E$16&gt;NEUTRAL!I1986,"W","L")</f>
        <v>L</v>
      </c>
      <c r="L1986" t="str">
        <f ca="1">IF(I1986+SIMULATION!$E$20&gt;NEUTRAL!H1986,"W","L")</f>
        <v>W</v>
      </c>
      <c r="M1986">
        <f t="shared" ca="1" si="63"/>
        <v>141</v>
      </c>
      <c r="N1986" t="str">
        <f ca="1">IF((H1986+I1986)&gt;SIMULATION!$F$16,"Over","Under")</f>
        <v>Under</v>
      </c>
    </row>
    <row r="1987" spans="8:14" x14ac:dyDescent="0.25">
      <c r="H1987">
        <f ca="1">ROUND(NORMINV(RAND(),SIMULATION!$G$16,SIMULATION!$C$16),0)</f>
        <v>61</v>
      </c>
      <c r="I1987">
        <f ca="1">ROUND(NORMINV(RAND(),SIMULATION!$G$20,SIMULATION!$C$20),0)</f>
        <v>60</v>
      </c>
      <c r="J1987" t="str">
        <f t="shared" ca="1" si="62"/>
        <v>Away</v>
      </c>
      <c r="K1987" t="str">
        <f ca="1">IF(H1987+SIMULATION!$E$16&gt;NEUTRAL!I1987,"W","L")</f>
        <v>W</v>
      </c>
      <c r="L1987" t="str">
        <f ca="1">IF(I1987+SIMULATION!$E$20&gt;NEUTRAL!H1987,"W","L")</f>
        <v>L</v>
      </c>
      <c r="M1987">
        <f t="shared" ca="1" si="63"/>
        <v>121</v>
      </c>
      <c r="N1987" t="str">
        <f ca="1">IF((H1987+I1987)&gt;SIMULATION!$F$16,"Over","Under")</f>
        <v>Under</v>
      </c>
    </row>
    <row r="1988" spans="8:14" x14ac:dyDescent="0.25">
      <c r="H1988">
        <f ca="1">ROUND(NORMINV(RAND(),SIMULATION!$G$16,SIMULATION!$C$16),0)</f>
        <v>61</v>
      </c>
      <c r="I1988">
        <f ca="1">ROUND(NORMINV(RAND(),SIMULATION!$G$20,SIMULATION!$C$20),0)</f>
        <v>81</v>
      </c>
      <c r="J1988" t="str">
        <f t="shared" ca="1" si="62"/>
        <v>Home</v>
      </c>
      <c r="K1988" t="str">
        <f ca="1">IF(H1988+SIMULATION!$E$16&gt;NEUTRAL!I1988,"W","L")</f>
        <v>L</v>
      </c>
      <c r="L1988" t="str">
        <f ca="1">IF(I1988+SIMULATION!$E$20&gt;NEUTRAL!H1988,"W","L")</f>
        <v>W</v>
      </c>
      <c r="M1988">
        <f t="shared" ca="1" si="63"/>
        <v>142</v>
      </c>
      <c r="N1988" t="str">
        <f ca="1">IF((H1988+I1988)&gt;SIMULATION!$F$16,"Over","Under")</f>
        <v>Under</v>
      </c>
    </row>
    <row r="1989" spans="8:14" x14ac:dyDescent="0.25">
      <c r="H1989">
        <f ca="1">ROUND(NORMINV(RAND(),SIMULATION!$G$16,SIMULATION!$C$16),0)</f>
        <v>66</v>
      </c>
      <c r="I1989">
        <f ca="1">ROUND(NORMINV(RAND(),SIMULATION!$G$20,SIMULATION!$C$20),0)</f>
        <v>71</v>
      </c>
      <c r="J1989" t="str">
        <f t="shared" ca="1" si="62"/>
        <v>Home</v>
      </c>
      <c r="K1989" t="str">
        <f ca="1">IF(H1989+SIMULATION!$E$16&gt;NEUTRAL!I1989,"W","L")</f>
        <v>L</v>
      </c>
      <c r="L1989" t="str">
        <f ca="1">IF(I1989+SIMULATION!$E$20&gt;NEUTRAL!H1989,"W","L")</f>
        <v>W</v>
      </c>
      <c r="M1989">
        <f t="shared" ca="1" si="63"/>
        <v>137</v>
      </c>
      <c r="N1989" t="str">
        <f ca="1">IF((H1989+I1989)&gt;SIMULATION!$F$16,"Over","Under")</f>
        <v>Under</v>
      </c>
    </row>
    <row r="1990" spans="8:14" x14ac:dyDescent="0.25">
      <c r="H1990">
        <f ca="1">ROUND(NORMINV(RAND(),SIMULATION!$G$16,SIMULATION!$C$16),0)</f>
        <v>72</v>
      </c>
      <c r="I1990">
        <f ca="1">ROUND(NORMINV(RAND(),SIMULATION!$G$20,SIMULATION!$C$20),0)</f>
        <v>56</v>
      </c>
      <c r="J1990" t="str">
        <f t="shared" ca="1" si="62"/>
        <v>Away</v>
      </c>
      <c r="K1990" t="str">
        <f ca="1">IF(H1990+SIMULATION!$E$16&gt;NEUTRAL!I1990,"W","L")</f>
        <v>W</v>
      </c>
      <c r="L1990" t="str">
        <f ca="1">IF(I1990+SIMULATION!$E$20&gt;NEUTRAL!H1990,"W","L")</f>
        <v>L</v>
      </c>
      <c r="M1990">
        <f t="shared" ca="1" si="63"/>
        <v>128</v>
      </c>
      <c r="N1990" t="str">
        <f ca="1">IF((H1990+I1990)&gt;SIMULATION!$F$16,"Over","Under")</f>
        <v>Under</v>
      </c>
    </row>
    <row r="1991" spans="8:14" x14ac:dyDescent="0.25">
      <c r="H1991">
        <f ca="1">ROUND(NORMINV(RAND(),SIMULATION!$G$16,SIMULATION!$C$16),0)</f>
        <v>67</v>
      </c>
      <c r="I1991">
        <f ca="1">ROUND(NORMINV(RAND(),SIMULATION!$G$20,SIMULATION!$C$20),0)</f>
        <v>86</v>
      </c>
      <c r="J1991" t="str">
        <f t="shared" ca="1" si="62"/>
        <v>Home</v>
      </c>
      <c r="K1991" t="str">
        <f ca="1">IF(H1991+SIMULATION!$E$16&gt;NEUTRAL!I1991,"W","L")</f>
        <v>L</v>
      </c>
      <c r="L1991" t="str">
        <f ca="1">IF(I1991+SIMULATION!$E$20&gt;NEUTRAL!H1991,"W","L")</f>
        <v>W</v>
      </c>
      <c r="M1991">
        <f t="shared" ca="1" si="63"/>
        <v>153</v>
      </c>
      <c r="N1991" t="str">
        <f ca="1">IF((H1991+I1991)&gt;SIMULATION!$F$16,"Over","Under")</f>
        <v>Over</v>
      </c>
    </row>
    <row r="1992" spans="8:14" x14ac:dyDescent="0.25">
      <c r="H1992">
        <f ca="1">ROUND(NORMINV(RAND(),SIMULATION!$G$16,SIMULATION!$C$16),0)</f>
        <v>56</v>
      </c>
      <c r="I1992">
        <f ca="1">ROUND(NORMINV(RAND(),SIMULATION!$G$20,SIMULATION!$C$20),0)</f>
        <v>74</v>
      </c>
      <c r="J1992" t="str">
        <f t="shared" ca="1" si="62"/>
        <v>Home</v>
      </c>
      <c r="K1992" t="str">
        <f ca="1">IF(H1992+SIMULATION!$E$16&gt;NEUTRAL!I1992,"W","L")</f>
        <v>L</v>
      </c>
      <c r="L1992" t="str">
        <f ca="1">IF(I1992+SIMULATION!$E$20&gt;NEUTRAL!H1992,"W","L")</f>
        <v>W</v>
      </c>
      <c r="M1992">
        <f t="shared" ca="1" si="63"/>
        <v>130</v>
      </c>
      <c r="N1992" t="str">
        <f ca="1">IF((H1992+I1992)&gt;SIMULATION!$F$16,"Over","Under")</f>
        <v>Under</v>
      </c>
    </row>
    <row r="1993" spans="8:14" x14ac:dyDescent="0.25">
      <c r="H1993">
        <f ca="1">ROUND(NORMINV(RAND(),SIMULATION!$G$16,SIMULATION!$C$16),0)</f>
        <v>62</v>
      </c>
      <c r="I1993">
        <f ca="1">ROUND(NORMINV(RAND(),SIMULATION!$G$20,SIMULATION!$C$20),0)</f>
        <v>66</v>
      </c>
      <c r="J1993" t="str">
        <f t="shared" ca="1" si="62"/>
        <v>Home</v>
      </c>
      <c r="K1993" t="str">
        <f ca="1">IF(H1993+SIMULATION!$E$16&gt;NEUTRAL!I1993,"W","L")</f>
        <v>W</v>
      </c>
      <c r="L1993" t="str">
        <f ca="1">IF(I1993+SIMULATION!$E$20&gt;NEUTRAL!H1993,"W","L")</f>
        <v>L</v>
      </c>
      <c r="M1993">
        <f t="shared" ca="1" si="63"/>
        <v>128</v>
      </c>
      <c r="N1993" t="str">
        <f ca="1">IF((H1993+I1993)&gt;SIMULATION!$F$16,"Over","Under")</f>
        <v>Under</v>
      </c>
    </row>
    <row r="1994" spans="8:14" x14ac:dyDescent="0.25">
      <c r="H1994">
        <f ca="1">ROUND(NORMINV(RAND(),SIMULATION!$G$16,SIMULATION!$C$16),0)</f>
        <v>79</v>
      </c>
      <c r="I1994">
        <f ca="1">ROUND(NORMINV(RAND(),SIMULATION!$G$20,SIMULATION!$C$20),0)</f>
        <v>73</v>
      </c>
      <c r="J1994" t="str">
        <f t="shared" ca="1" si="62"/>
        <v>Away</v>
      </c>
      <c r="K1994" t="str">
        <f ca="1">IF(H1994+SIMULATION!$E$16&gt;NEUTRAL!I1994,"W","L")</f>
        <v>W</v>
      </c>
      <c r="L1994" t="str">
        <f ca="1">IF(I1994+SIMULATION!$E$20&gt;NEUTRAL!H1994,"W","L")</f>
        <v>L</v>
      </c>
      <c r="M1994">
        <f t="shared" ca="1" si="63"/>
        <v>152</v>
      </c>
      <c r="N1994" t="str">
        <f ca="1">IF((H1994+I1994)&gt;SIMULATION!$F$16,"Over","Under")</f>
        <v>Over</v>
      </c>
    </row>
    <row r="1995" spans="8:14" x14ac:dyDescent="0.25">
      <c r="H1995">
        <f ca="1">ROUND(NORMINV(RAND(),SIMULATION!$G$16,SIMULATION!$C$16),0)</f>
        <v>59</v>
      </c>
      <c r="I1995">
        <f ca="1">ROUND(NORMINV(RAND(),SIMULATION!$G$20,SIMULATION!$C$20),0)</f>
        <v>80</v>
      </c>
      <c r="J1995" t="str">
        <f t="shared" ca="1" si="62"/>
        <v>Home</v>
      </c>
      <c r="K1995" t="str">
        <f ca="1">IF(H1995+SIMULATION!$E$16&gt;NEUTRAL!I1995,"W","L")</f>
        <v>L</v>
      </c>
      <c r="L1995" t="str">
        <f ca="1">IF(I1995+SIMULATION!$E$20&gt;NEUTRAL!H1995,"W","L")</f>
        <v>W</v>
      </c>
      <c r="M1995">
        <f t="shared" ca="1" si="63"/>
        <v>139</v>
      </c>
      <c r="N1995" t="str">
        <f ca="1">IF((H1995+I1995)&gt;SIMULATION!$F$16,"Over","Under")</f>
        <v>Under</v>
      </c>
    </row>
    <row r="1996" spans="8:14" x14ac:dyDescent="0.25">
      <c r="H1996">
        <f ca="1">ROUND(NORMINV(RAND(),SIMULATION!$G$16,SIMULATION!$C$16),0)</f>
        <v>84</v>
      </c>
      <c r="I1996">
        <f ca="1">ROUND(NORMINV(RAND(),SIMULATION!$G$20,SIMULATION!$C$20),0)</f>
        <v>83</v>
      </c>
      <c r="J1996" t="str">
        <f t="shared" ca="1" si="62"/>
        <v>Away</v>
      </c>
      <c r="K1996" t="str">
        <f ca="1">IF(H1996+SIMULATION!$E$16&gt;NEUTRAL!I1996,"W","L")</f>
        <v>W</v>
      </c>
      <c r="L1996" t="str">
        <f ca="1">IF(I1996+SIMULATION!$E$20&gt;NEUTRAL!H1996,"W","L")</f>
        <v>L</v>
      </c>
      <c r="M1996">
        <f t="shared" ca="1" si="63"/>
        <v>167</v>
      </c>
      <c r="N1996" t="str">
        <f ca="1">IF((H1996+I1996)&gt;SIMULATION!$F$16,"Over","Under")</f>
        <v>Over</v>
      </c>
    </row>
    <row r="1997" spans="8:14" x14ac:dyDescent="0.25">
      <c r="H1997">
        <f ca="1">ROUND(NORMINV(RAND(),SIMULATION!$G$16,SIMULATION!$C$16),0)</f>
        <v>72</v>
      </c>
      <c r="I1997">
        <f ca="1">ROUND(NORMINV(RAND(),SIMULATION!$G$20,SIMULATION!$C$20),0)</f>
        <v>84</v>
      </c>
      <c r="J1997" t="str">
        <f t="shared" ca="1" si="62"/>
        <v>Home</v>
      </c>
      <c r="K1997" t="str">
        <f ca="1">IF(H1997+SIMULATION!$E$16&gt;NEUTRAL!I1997,"W","L")</f>
        <v>L</v>
      </c>
      <c r="L1997" t="str">
        <f ca="1">IF(I1997+SIMULATION!$E$20&gt;NEUTRAL!H1997,"W","L")</f>
        <v>W</v>
      </c>
      <c r="M1997">
        <f t="shared" ca="1" si="63"/>
        <v>156</v>
      </c>
      <c r="N1997" t="str">
        <f ca="1">IF((H1997+I1997)&gt;SIMULATION!$F$16,"Over","Under")</f>
        <v>Over</v>
      </c>
    </row>
    <row r="1998" spans="8:14" x14ac:dyDescent="0.25">
      <c r="H1998">
        <f ca="1">ROUND(NORMINV(RAND(),SIMULATION!$G$16,SIMULATION!$C$16),0)</f>
        <v>82</v>
      </c>
      <c r="I1998">
        <f ca="1">ROUND(NORMINV(RAND(),SIMULATION!$G$20,SIMULATION!$C$20),0)</f>
        <v>74</v>
      </c>
      <c r="J1998" t="str">
        <f t="shared" ca="1" si="62"/>
        <v>Away</v>
      </c>
      <c r="K1998" t="str">
        <f ca="1">IF(H1998+SIMULATION!$E$16&gt;NEUTRAL!I1998,"W","L")</f>
        <v>W</v>
      </c>
      <c r="L1998" t="str">
        <f ca="1">IF(I1998+SIMULATION!$E$20&gt;NEUTRAL!H1998,"W","L")</f>
        <v>L</v>
      </c>
      <c r="M1998">
        <f t="shared" ca="1" si="63"/>
        <v>156</v>
      </c>
      <c r="N1998" t="str">
        <f ca="1">IF((H1998+I1998)&gt;SIMULATION!$F$16,"Over","Under")</f>
        <v>Over</v>
      </c>
    </row>
    <row r="1999" spans="8:14" x14ac:dyDescent="0.25">
      <c r="H1999">
        <f ca="1">ROUND(NORMINV(RAND(),SIMULATION!$G$16,SIMULATION!$C$16),0)</f>
        <v>77</v>
      </c>
      <c r="I1999">
        <f ca="1">ROUND(NORMINV(RAND(),SIMULATION!$G$20,SIMULATION!$C$20),0)</f>
        <v>58</v>
      </c>
      <c r="J1999" t="str">
        <f t="shared" ca="1" si="62"/>
        <v>Away</v>
      </c>
      <c r="K1999" t="str">
        <f ca="1">IF(H1999+SIMULATION!$E$16&gt;NEUTRAL!I1999,"W","L")</f>
        <v>W</v>
      </c>
      <c r="L1999" t="str">
        <f ca="1">IF(I1999+SIMULATION!$E$20&gt;NEUTRAL!H1999,"W","L")</f>
        <v>L</v>
      </c>
      <c r="M1999">
        <f t="shared" ca="1" si="63"/>
        <v>135</v>
      </c>
      <c r="N1999" t="str">
        <f ca="1">IF((H1999+I1999)&gt;SIMULATION!$F$16,"Over","Under")</f>
        <v>Under</v>
      </c>
    </row>
    <row r="2000" spans="8:14" x14ac:dyDescent="0.25">
      <c r="H2000">
        <f ca="1">ROUND(NORMINV(RAND(),SIMULATION!$G$16,SIMULATION!$C$16),0)</f>
        <v>61</v>
      </c>
      <c r="I2000">
        <f ca="1">ROUND(NORMINV(RAND(),SIMULATION!$G$20,SIMULATION!$C$20),0)</f>
        <v>68</v>
      </c>
      <c r="J2000" t="str">
        <f t="shared" ca="1" si="62"/>
        <v>Home</v>
      </c>
      <c r="K2000" t="str">
        <f ca="1">IF(H2000+SIMULATION!$E$16&gt;NEUTRAL!I2000,"W","L")</f>
        <v>L</v>
      </c>
      <c r="L2000" t="str">
        <f ca="1">IF(I2000+SIMULATION!$E$20&gt;NEUTRAL!H2000,"W","L")</f>
        <v>W</v>
      </c>
      <c r="M2000">
        <f t="shared" ca="1" si="63"/>
        <v>129</v>
      </c>
      <c r="N2000" t="str">
        <f ca="1">IF((H2000+I2000)&gt;SIMULATION!$F$16,"Over","Under")</f>
        <v>Under</v>
      </c>
    </row>
    <row r="2001" spans="8:14" x14ac:dyDescent="0.25">
      <c r="H2001">
        <f ca="1">ROUND(NORMINV(RAND(),SIMULATION!$G$16,SIMULATION!$C$16),0)</f>
        <v>67</v>
      </c>
      <c r="I2001">
        <f ca="1">ROUND(NORMINV(RAND(),SIMULATION!$G$20,SIMULATION!$C$20),0)</f>
        <v>80</v>
      </c>
      <c r="J2001" t="str">
        <f t="shared" ca="1" si="62"/>
        <v>Home</v>
      </c>
      <c r="K2001" t="str">
        <f ca="1">IF(H2001+SIMULATION!$E$16&gt;NEUTRAL!I2001,"W","L")</f>
        <v>L</v>
      </c>
      <c r="L2001" t="str">
        <f ca="1">IF(I2001+SIMULATION!$E$20&gt;NEUTRAL!H2001,"W","L")</f>
        <v>W</v>
      </c>
      <c r="M2001">
        <f t="shared" ca="1" si="63"/>
        <v>147</v>
      </c>
      <c r="N2001" t="str">
        <f ca="1">IF((H2001+I2001)&gt;SIMULATION!$F$16,"Over","Under")</f>
        <v>Under</v>
      </c>
    </row>
    <row r="2002" spans="8:14" x14ac:dyDescent="0.25">
      <c r="H2002">
        <f ca="1">ROUND(NORMINV(RAND(),SIMULATION!$G$16,SIMULATION!$C$16),0)</f>
        <v>82</v>
      </c>
      <c r="I2002">
        <f ca="1">ROUND(NORMINV(RAND(),SIMULATION!$G$20,SIMULATION!$C$20),0)</f>
        <v>79</v>
      </c>
      <c r="J2002" t="str">
        <f t="shared" ref="J2002:J2065" ca="1" si="64">IF(H2002=I2002,"OT",IF(H2002&gt;I2002,"Away","Home"))</f>
        <v>Away</v>
      </c>
      <c r="K2002" t="str">
        <f ca="1">IF(H2002+SIMULATION!$E$16&gt;NEUTRAL!I2002,"W","L")</f>
        <v>W</v>
      </c>
      <c r="L2002" t="str">
        <f ca="1">IF(I2002+SIMULATION!$E$20&gt;NEUTRAL!H2002,"W","L")</f>
        <v>L</v>
      </c>
      <c r="M2002">
        <f t="shared" ref="M2002:M2065" ca="1" si="65">H2002+I2002</f>
        <v>161</v>
      </c>
      <c r="N2002" t="str">
        <f ca="1">IF((H2002+I2002)&gt;SIMULATION!$F$16,"Over","Under")</f>
        <v>Over</v>
      </c>
    </row>
    <row r="2003" spans="8:14" x14ac:dyDescent="0.25">
      <c r="H2003">
        <f ca="1">ROUND(NORMINV(RAND(),SIMULATION!$G$16,SIMULATION!$C$16),0)</f>
        <v>69</v>
      </c>
      <c r="I2003">
        <f ca="1">ROUND(NORMINV(RAND(),SIMULATION!$G$20,SIMULATION!$C$20),0)</f>
        <v>87</v>
      </c>
      <c r="J2003" t="str">
        <f t="shared" ca="1" si="64"/>
        <v>Home</v>
      </c>
      <c r="K2003" t="str">
        <f ca="1">IF(H2003+SIMULATION!$E$16&gt;NEUTRAL!I2003,"W","L")</f>
        <v>L</v>
      </c>
      <c r="L2003" t="str">
        <f ca="1">IF(I2003+SIMULATION!$E$20&gt;NEUTRAL!H2003,"W","L")</f>
        <v>W</v>
      </c>
      <c r="M2003">
        <f t="shared" ca="1" si="65"/>
        <v>156</v>
      </c>
      <c r="N2003" t="str">
        <f ca="1">IF((H2003+I2003)&gt;SIMULATION!$F$16,"Over","Under")</f>
        <v>Over</v>
      </c>
    </row>
    <row r="2004" spans="8:14" x14ac:dyDescent="0.25">
      <c r="H2004">
        <f ca="1">ROUND(NORMINV(RAND(),SIMULATION!$G$16,SIMULATION!$C$16),0)</f>
        <v>79</v>
      </c>
      <c r="I2004">
        <f ca="1">ROUND(NORMINV(RAND(),SIMULATION!$G$20,SIMULATION!$C$20),0)</f>
        <v>76</v>
      </c>
      <c r="J2004" t="str">
        <f t="shared" ca="1" si="64"/>
        <v>Away</v>
      </c>
      <c r="K2004" t="str">
        <f ca="1">IF(H2004+SIMULATION!$E$16&gt;NEUTRAL!I2004,"W","L")</f>
        <v>W</v>
      </c>
      <c r="L2004" t="str">
        <f ca="1">IF(I2004+SIMULATION!$E$20&gt;NEUTRAL!H2004,"W","L")</f>
        <v>L</v>
      </c>
      <c r="M2004">
        <f t="shared" ca="1" si="65"/>
        <v>155</v>
      </c>
      <c r="N2004" t="str">
        <f ca="1">IF((H2004+I2004)&gt;SIMULATION!$F$16,"Over","Under")</f>
        <v>Over</v>
      </c>
    </row>
    <row r="2005" spans="8:14" x14ac:dyDescent="0.25">
      <c r="H2005">
        <f ca="1">ROUND(NORMINV(RAND(),SIMULATION!$G$16,SIMULATION!$C$16),0)</f>
        <v>54</v>
      </c>
      <c r="I2005">
        <f ca="1">ROUND(NORMINV(RAND(),SIMULATION!$G$20,SIMULATION!$C$20),0)</f>
        <v>91</v>
      </c>
      <c r="J2005" t="str">
        <f t="shared" ca="1" si="64"/>
        <v>Home</v>
      </c>
      <c r="K2005" t="str">
        <f ca="1">IF(H2005+SIMULATION!$E$16&gt;NEUTRAL!I2005,"W","L")</f>
        <v>L</v>
      </c>
      <c r="L2005" t="str">
        <f ca="1">IF(I2005+SIMULATION!$E$20&gt;NEUTRAL!H2005,"W","L")</f>
        <v>W</v>
      </c>
      <c r="M2005">
        <f t="shared" ca="1" si="65"/>
        <v>145</v>
      </c>
      <c r="N2005" t="str">
        <f ca="1">IF((H2005+I2005)&gt;SIMULATION!$F$16,"Over","Under")</f>
        <v>Under</v>
      </c>
    </row>
    <row r="2006" spans="8:14" x14ac:dyDescent="0.25">
      <c r="H2006">
        <f ca="1">ROUND(NORMINV(RAND(),SIMULATION!$G$16,SIMULATION!$C$16),0)</f>
        <v>72</v>
      </c>
      <c r="I2006">
        <f ca="1">ROUND(NORMINV(RAND(),SIMULATION!$G$20,SIMULATION!$C$20),0)</f>
        <v>70</v>
      </c>
      <c r="J2006" t="str">
        <f t="shared" ca="1" si="64"/>
        <v>Away</v>
      </c>
      <c r="K2006" t="str">
        <f ca="1">IF(H2006+SIMULATION!$E$16&gt;NEUTRAL!I2006,"W","L")</f>
        <v>W</v>
      </c>
      <c r="L2006" t="str">
        <f ca="1">IF(I2006+SIMULATION!$E$20&gt;NEUTRAL!H2006,"W","L")</f>
        <v>L</v>
      </c>
      <c r="M2006">
        <f t="shared" ca="1" si="65"/>
        <v>142</v>
      </c>
      <c r="N2006" t="str">
        <f ca="1">IF((H2006+I2006)&gt;SIMULATION!$F$16,"Over","Under")</f>
        <v>Under</v>
      </c>
    </row>
    <row r="2007" spans="8:14" x14ac:dyDescent="0.25">
      <c r="H2007">
        <f ca="1">ROUND(NORMINV(RAND(),SIMULATION!$G$16,SIMULATION!$C$16),0)</f>
        <v>67</v>
      </c>
      <c r="I2007">
        <f ca="1">ROUND(NORMINV(RAND(),SIMULATION!$G$20,SIMULATION!$C$20),0)</f>
        <v>79</v>
      </c>
      <c r="J2007" t="str">
        <f t="shared" ca="1" si="64"/>
        <v>Home</v>
      </c>
      <c r="K2007" t="str">
        <f ca="1">IF(H2007+SIMULATION!$E$16&gt;NEUTRAL!I2007,"W","L")</f>
        <v>L</v>
      </c>
      <c r="L2007" t="str">
        <f ca="1">IF(I2007+SIMULATION!$E$20&gt;NEUTRAL!H2007,"W","L")</f>
        <v>W</v>
      </c>
      <c r="M2007">
        <f t="shared" ca="1" si="65"/>
        <v>146</v>
      </c>
      <c r="N2007" t="str">
        <f ca="1">IF((H2007+I2007)&gt;SIMULATION!$F$16,"Over","Under")</f>
        <v>Under</v>
      </c>
    </row>
    <row r="2008" spans="8:14" x14ac:dyDescent="0.25">
      <c r="H2008">
        <f ca="1">ROUND(NORMINV(RAND(),SIMULATION!$G$16,SIMULATION!$C$16),0)</f>
        <v>79</v>
      </c>
      <c r="I2008">
        <f ca="1">ROUND(NORMINV(RAND(),SIMULATION!$G$20,SIMULATION!$C$20),0)</f>
        <v>50</v>
      </c>
      <c r="J2008" t="str">
        <f t="shared" ca="1" si="64"/>
        <v>Away</v>
      </c>
      <c r="K2008" t="str">
        <f ca="1">IF(H2008+SIMULATION!$E$16&gt;NEUTRAL!I2008,"W","L")</f>
        <v>W</v>
      </c>
      <c r="L2008" t="str">
        <f ca="1">IF(I2008+SIMULATION!$E$20&gt;NEUTRAL!H2008,"W","L")</f>
        <v>L</v>
      </c>
      <c r="M2008">
        <f t="shared" ca="1" si="65"/>
        <v>129</v>
      </c>
      <c r="N2008" t="str">
        <f ca="1">IF((H2008+I2008)&gt;SIMULATION!$F$16,"Over","Under")</f>
        <v>Under</v>
      </c>
    </row>
    <row r="2009" spans="8:14" x14ac:dyDescent="0.25">
      <c r="H2009">
        <f ca="1">ROUND(NORMINV(RAND(),SIMULATION!$G$16,SIMULATION!$C$16),0)</f>
        <v>95</v>
      </c>
      <c r="I2009">
        <f ca="1">ROUND(NORMINV(RAND(),SIMULATION!$G$20,SIMULATION!$C$20),0)</f>
        <v>66</v>
      </c>
      <c r="J2009" t="str">
        <f t="shared" ca="1" si="64"/>
        <v>Away</v>
      </c>
      <c r="K2009" t="str">
        <f ca="1">IF(H2009+SIMULATION!$E$16&gt;NEUTRAL!I2009,"W","L")</f>
        <v>W</v>
      </c>
      <c r="L2009" t="str">
        <f ca="1">IF(I2009+SIMULATION!$E$20&gt;NEUTRAL!H2009,"W","L")</f>
        <v>L</v>
      </c>
      <c r="M2009">
        <f t="shared" ca="1" si="65"/>
        <v>161</v>
      </c>
      <c r="N2009" t="str">
        <f ca="1">IF((H2009+I2009)&gt;SIMULATION!$F$16,"Over","Under")</f>
        <v>Over</v>
      </c>
    </row>
    <row r="2010" spans="8:14" x14ac:dyDescent="0.25">
      <c r="H2010">
        <f ca="1">ROUND(NORMINV(RAND(),SIMULATION!$G$16,SIMULATION!$C$16),0)</f>
        <v>85</v>
      </c>
      <c r="I2010">
        <f ca="1">ROUND(NORMINV(RAND(),SIMULATION!$G$20,SIMULATION!$C$20),0)</f>
        <v>57</v>
      </c>
      <c r="J2010" t="str">
        <f t="shared" ca="1" si="64"/>
        <v>Away</v>
      </c>
      <c r="K2010" t="str">
        <f ca="1">IF(H2010+SIMULATION!$E$16&gt;NEUTRAL!I2010,"W","L")</f>
        <v>W</v>
      </c>
      <c r="L2010" t="str">
        <f ca="1">IF(I2010+SIMULATION!$E$20&gt;NEUTRAL!H2010,"W","L")</f>
        <v>L</v>
      </c>
      <c r="M2010">
        <f t="shared" ca="1" si="65"/>
        <v>142</v>
      </c>
      <c r="N2010" t="str">
        <f ca="1">IF((H2010+I2010)&gt;SIMULATION!$F$16,"Over","Under")</f>
        <v>Under</v>
      </c>
    </row>
    <row r="2011" spans="8:14" x14ac:dyDescent="0.25">
      <c r="H2011">
        <f ca="1">ROUND(NORMINV(RAND(),SIMULATION!$G$16,SIMULATION!$C$16),0)</f>
        <v>66</v>
      </c>
      <c r="I2011">
        <f ca="1">ROUND(NORMINV(RAND(),SIMULATION!$G$20,SIMULATION!$C$20),0)</f>
        <v>65</v>
      </c>
      <c r="J2011" t="str">
        <f t="shared" ca="1" si="64"/>
        <v>Away</v>
      </c>
      <c r="K2011" t="str">
        <f ca="1">IF(H2011+SIMULATION!$E$16&gt;NEUTRAL!I2011,"W","L")</f>
        <v>W</v>
      </c>
      <c r="L2011" t="str">
        <f ca="1">IF(I2011+SIMULATION!$E$20&gt;NEUTRAL!H2011,"W","L")</f>
        <v>L</v>
      </c>
      <c r="M2011">
        <f t="shared" ca="1" si="65"/>
        <v>131</v>
      </c>
      <c r="N2011" t="str">
        <f ca="1">IF((H2011+I2011)&gt;SIMULATION!$F$16,"Over","Under")</f>
        <v>Under</v>
      </c>
    </row>
    <row r="2012" spans="8:14" x14ac:dyDescent="0.25">
      <c r="H2012">
        <f ca="1">ROUND(NORMINV(RAND(),SIMULATION!$G$16,SIMULATION!$C$16),0)</f>
        <v>88</v>
      </c>
      <c r="I2012">
        <f ca="1">ROUND(NORMINV(RAND(),SIMULATION!$G$20,SIMULATION!$C$20),0)</f>
        <v>58</v>
      </c>
      <c r="J2012" t="str">
        <f t="shared" ca="1" si="64"/>
        <v>Away</v>
      </c>
      <c r="K2012" t="str">
        <f ca="1">IF(H2012+SIMULATION!$E$16&gt;NEUTRAL!I2012,"W","L")</f>
        <v>W</v>
      </c>
      <c r="L2012" t="str">
        <f ca="1">IF(I2012+SIMULATION!$E$20&gt;NEUTRAL!H2012,"W","L")</f>
        <v>L</v>
      </c>
      <c r="M2012">
        <f t="shared" ca="1" si="65"/>
        <v>146</v>
      </c>
      <c r="N2012" t="str">
        <f ca="1">IF((H2012+I2012)&gt;SIMULATION!$F$16,"Over","Under")</f>
        <v>Under</v>
      </c>
    </row>
    <row r="2013" spans="8:14" x14ac:dyDescent="0.25">
      <c r="H2013">
        <f ca="1">ROUND(NORMINV(RAND(),SIMULATION!$G$16,SIMULATION!$C$16),0)</f>
        <v>76</v>
      </c>
      <c r="I2013">
        <f ca="1">ROUND(NORMINV(RAND(),SIMULATION!$G$20,SIMULATION!$C$20),0)</f>
        <v>75</v>
      </c>
      <c r="J2013" t="str">
        <f t="shared" ca="1" si="64"/>
        <v>Away</v>
      </c>
      <c r="K2013" t="str">
        <f ca="1">IF(H2013+SIMULATION!$E$16&gt;NEUTRAL!I2013,"W","L")</f>
        <v>W</v>
      </c>
      <c r="L2013" t="str">
        <f ca="1">IF(I2013+SIMULATION!$E$20&gt;NEUTRAL!H2013,"W","L")</f>
        <v>L</v>
      </c>
      <c r="M2013">
        <f t="shared" ca="1" si="65"/>
        <v>151</v>
      </c>
      <c r="N2013" t="str">
        <f ca="1">IF((H2013+I2013)&gt;SIMULATION!$F$16,"Over","Under")</f>
        <v>Under</v>
      </c>
    </row>
    <row r="2014" spans="8:14" x14ac:dyDescent="0.25">
      <c r="H2014">
        <f ca="1">ROUND(NORMINV(RAND(),SIMULATION!$G$16,SIMULATION!$C$16),0)</f>
        <v>80</v>
      </c>
      <c r="I2014">
        <f ca="1">ROUND(NORMINV(RAND(),SIMULATION!$G$20,SIMULATION!$C$20),0)</f>
        <v>74</v>
      </c>
      <c r="J2014" t="str">
        <f t="shared" ca="1" si="64"/>
        <v>Away</v>
      </c>
      <c r="K2014" t="str">
        <f ca="1">IF(H2014+SIMULATION!$E$16&gt;NEUTRAL!I2014,"W","L")</f>
        <v>W</v>
      </c>
      <c r="L2014" t="str">
        <f ca="1">IF(I2014+SIMULATION!$E$20&gt;NEUTRAL!H2014,"W","L")</f>
        <v>L</v>
      </c>
      <c r="M2014">
        <f t="shared" ca="1" si="65"/>
        <v>154</v>
      </c>
      <c r="N2014" t="str">
        <f ca="1">IF((H2014+I2014)&gt;SIMULATION!$F$16,"Over","Under")</f>
        <v>Over</v>
      </c>
    </row>
    <row r="2015" spans="8:14" x14ac:dyDescent="0.25">
      <c r="H2015">
        <f ca="1">ROUND(NORMINV(RAND(),SIMULATION!$G$16,SIMULATION!$C$16),0)</f>
        <v>84</v>
      </c>
      <c r="I2015">
        <f ca="1">ROUND(NORMINV(RAND(),SIMULATION!$G$20,SIMULATION!$C$20),0)</f>
        <v>69</v>
      </c>
      <c r="J2015" t="str">
        <f t="shared" ca="1" si="64"/>
        <v>Away</v>
      </c>
      <c r="K2015" t="str">
        <f ca="1">IF(H2015+SIMULATION!$E$16&gt;NEUTRAL!I2015,"W","L")</f>
        <v>W</v>
      </c>
      <c r="L2015" t="str">
        <f ca="1">IF(I2015+SIMULATION!$E$20&gt;NEUTRAL!H2015,"W","L")</f>
        <v>L</v>
      </c>
      <c r="M2015">
        <f t="shared" ca="1" si="65"/>
        <v>153</v>
      </c>
      <c r="N2015" t="str">
        <f ca="1">IF((H2015+I2015)&gt;SIMULATION!$F$16,"Over","Under")</f>
        <v>Over</v>
      </c>
    </row>
    <row r="2016" spans="8:14" x14ac:dyDescent="0.25">
      <c r="H2016">
        <f ca="1">ROUND(NORMINV(RAND(),SIMULATION!$G$16,SIMULATION!$C$16),0)</f>
        <v>88</v>
      </c>
      <c r="I2016">
        <f ca="1">ROUND(NORMINV(RAND(),SIMULATION!$G$20,SIMULATION!$C$20),0)</f>
        <v>66</v>
      </c>
      <c r="J2016" t="str">
        <f t="shared" ca="1" si="64"/>
        <v>Away</v>
      </c>
      <c r="K2016" t="str">
        <f ca="1">IF(H2016+SIMULATION!$E$16&gt;NEUTRAL!I2016,"W","L")</f>
        <v>W</v>
      </c>
      <c r="L2016" t="str">
        <f ca="1">IF(I2016+SIMULATION!$E$20&gt;NEUTRAL!H2016,"W","L")</f>
        <v>L</v>
      </c>
      <c r="M2016">
        <f t="shared" ca="1" si="65"/>
        <v>154</v>
      </c>
      <c r="N2016" t="str">
        <f ca="1">IF((H2016+I2016)&gt;SIMULATION!$F$16,"Over","Under")</f>
        <v>Over</v>
      </c>
    </row>
    <row r="2017" spans="8:14" x14ac:dyDescent="0.25">
      <c r="H2017">
        <f ca="1">ROUND(NORMINV(RAND(),SIMULATION!$G$16,SIMULATION!$C$16),0)</f>
        <v>67</v>
      </c>
      <c r="I2017">
        <f ca="1">ROUND(NORMINV(RAND(),SIMULATION!$G$20,SIMULATION!$C$20),0)</f>
        <v>88</v>
      </c>
      <c r="J2017" t="str">
        <f t="shared" ca="1" si="64"/>
        <v>Home</v>
      </c>
      <c r="K2017" t="str">
        <f ca="1">IF(H2017+SIMULATION!$E$16&gt;NEUTRAL!I2017,"W","L")</f>
        <v>L</v>
      </c>
      <c r="L2017" t="str">
        <f ca="1">IF(I2017+SIMULATION!$E$20&gt;NEUTRAL!H2017,"W","L")</f>
        <v>W</v>
      </c>
      <c r="M2017">
        <f t="shared" ca="1" si="65"/>
        <v>155</v>
      </c>
      <c r="N2017" t="str">
        <f ca="1">IF((H2017+I2017)&gt;SIMULATION!$F$16,"Over","Under")</f>
        <v>Over</v>
      </c>
    </row>
    <row r="2018" spans="8:14" x14ac:dyDescent="0.25">
      <c r="H2018">
        <f ca="1">ROUND(NORMINV(RAND(),SIMULATION!$G$16,SIMULATION!$C$16),0)</f>
        <v>57</v>
      </c>
      <c r="I2018">
        <f ca="1">ROUND(NORMINV(RAND(),SIMULATION!$G$20,SIMULATION!$C$20),0)</f>
        <v>72</v>
      </c>
      <c r="J2018" t="str">
        <f t="shared" ca="1" si="64"/>
        <v>Home</v>
      </c>
      <c r="K2018" t="str">
        <f ca="1">IF(H2018+SIMULATION!$E$16&gt;NEUTRAL!I2018,"W","L")</f>
        <v>L</v>
      </c>
      <c r="L2018" t="str">
        <f ca="1">IF(I2018+SIMULATION!$E$20&gt;NEUTRAL!H2018,"W","L")</f>
        <v>W</v>
      </c>
      <c r="M2018">
        <f t="shared" ca="1" si="65"/>
        <v>129</v>
      </c>
      <c r="N2018" t="str">
        <f ca="1">IF((H2018+I2018)&gt;SIMULATION!$F$16,"Over","Under")</f>
        <v>Under</v>
      </c>
    </row>
    <row r="2019" spans="8:14" x14ac:dyDescent="0.25">
      <c r="H2019">
        <f ca="1">ROUND(NORMINV(RAND(),SIMULATION!$G$16,SIMULATION!$C$16),0)</f>
        <v>69</v>
      </c>
      <c r="I2019">
        <f ca="1">ROUND(NORMINV(RAND(),SIMULATION!$G$20,SIMULATION!$C$20),0)</f>
        <v>90</v>
      </c>
      <c r="J2019" t="str">
        <f t="shared" ca="1" si="64"/>
        <v>Home</v>
      </c>
      <c r="K2019" t="str">
        <f ca="1">IF(H2019+SIMULATION!$E$16&gt;NEUTRAL!I2019,"W","L")</f>
        <v>L</v>
      </c>
      <c r="L2019" t="str">
        <f ca="1">IF(I2019+SIMULATION!$E$20&gt;NEUTRAL!H2019,"W","L")</f>
        <v>W</v>
      </c>
      <c r="M2019">
        <f t="shared" ca="1" si="65"/>
        <v>159</v>
      </c>
      <c r="N2019" t="str">
        <f ca="1">IF((H2019+I2019)&gt;SIMULATION!$F$16,"Over","Under")</f>
        <v>Over</v>
      </c>
    </row>
    <row r="2020" spans="8:14" x14ac:dyDescent="0.25">
      <c r="H2020">
        <f ca="1">ROUND(NORMINV(RAND(),SIMULATION!$G$16,SIMULATION!$C$16),0)</f>
        <v>87</v>
      </c>
      <c r="I2020">
        <f ca="1">ROUND(NORMINV(RAND(),SIMULATION!$G$20,SIMULATION!$C$20),0)</f>
        <v>77</v>
      </c>
      <c r="J2020" t="str">
        <f t="shared" ca="1" si="64"/>
        <v>Away</v>
      </c>
      <c r="K2020" t="str">
        <f ca="1">IF(H2020+SIMULATION!$E$16&gt;NEUTRAL!I2020,"W","L")</f>
        <v>W</v>
      </c>
      <c r="L2020" t="str">
        <f ca="1">IF(I2020+SIMULATION!$E$20&gt;NEUTRAL!H2020,"W","L")</f>
        <v>L</v>
      </c>
      <c r="M2020">
        <f t="shared" ca="1" si="65"/>
        <v>164</v>
      </c>
      <c r="N2020" t="str">
        <f ca="1">IF((H2020+I2020)&gt;SIMULATION!$F$16,"Over","Under")</f>
        <v>Over</v>
      </c>
    </row>
    <row r="2021" spans="8:14" x14ac:dyDescent="0.25">
      <c r="H2021">
        <f ca="1">ROUND(NORMINV(RAND(),SIMULATION!$G$16,SIMULATION!$C$16),0)</f>
        <v>61</v>
      </c>
      <c r="I2021">
        <f ca="1">ROUND(NORMINV(RAND(),SIMULATION!$G$20,SIMULATION!$C$20),0)</f>
        <v>65</v>
      </c>
      <c r="J2021" t="str">
        <f t="shared" ca="1" si="64"/>
        <v>Home</v>
      </c>
      <c r="K2021" t="str">
        <f ca="1">IF(H2021+SIMULATION!$E$16&gt;NEUTRAL!I2021,"W","L")</f>
        <v>W</v>
      </c>
      <c r="L2021" t="str">
        <f ca="1">IF(I2021+SIMULATION!$E$20&gt;NEUTRAL!H2021,"W","L")</f>
        <v>L</v>
      </c>
      <c r="M2021">
        <f t="shared" ca="1" si="65"/>
        <v>126</v>
      </c>
      <c r="N2021" t="str">
        <f ca="1">IF((H2021+I2021)&gt;SIMULATION!$F$16,"Over","Under")</f>
        <v>Under</v>
      </c>
    </row>
    <row r="2022" spans="8:14" x14ac:dyDescent="0.25">
      <c r="H2022">
        <f ca="1">ROUND(NORMINV(RAND(),SIMULATION!$G$16,SIMULATION!$C$16),0)</f>
        <v>61</v>
      </c>
      <c r="I2022">
        <f ca="1">ROUND(NORMINV(RAND(),SIMULATION!$G$20,SIMULATION!$C$20),0)</f>
        <v>77</v>
      </c>
      <c r="J2022" t="str">
        <f t="shared" ca="1" si="64"/>
        <v>Home</v>
      </c>
      <c r="K2022" t="str">
        <f ca="1">IF(H2022+SIMULATION!$E$16&gt;NEUTRAL!I2022,"W","L")</f>
        <v>L</v>
      </c>
      <c r="L2022" t="str">
        <f ca="1">IF(I2022+SIMULATION!$E$20&gt;NEUTRAL!H2022,"W","L")</f>
        <v>W</v>
      </c>
      <c r="M2022">
        <f t="shared" ca="1" si="65"/>
        <v>138</v>
      </c>
      <c r="N2022" t="str">
        <f ca="1">IF((H2022+I2022)&gt;SIMULATION!$F$16,"Over","Under")</f>
        <v>Under</v>
      </c>
    </row>
    <row r="2023" spans="8:14" x14ac:dyDescent="0.25">
      <c r="H2023">
        <f ca="1">ROUND(NORMINV(RAND(),SIMULATION!$G$16,SIMULATION!$C$16),0)</f>
        <v>71</v>
      </c>
      <c r="I2023">
        <f ca="1">ROUND(NORMINV(RAND(),SIMULATION!$G$20,SIMULATION!$C$20),0)</f>
        <v>75</v>
      </c>
      <c r="J2023" t="str">
        <f t="shared" ca="1" si="64"/>
        <v>Home</v>
      </c>
      <c r="K2023" t="str">
        <f ca="1">IF(H2023+SIMULATION!$E$16&gt;NEUTRAL!I2023,"W","L")</f>
        <v>W</v>
      </c>
      <c r="L2023" t="str">
        <f ca="1">IF(I2023+SIMULATION!$E$20&gt;NEUTRAL!H2023,"W","L")</f>
        <v>L</v>
      </c>
      <c r="M2023">
        <f t="shared" ca="1" si="65"/>
        <v>146</v>
      </c>
      <c r="N2023" t="str">
        <f ca="1">IF((H2023+I2023)&gt;SIMULATION!$F$16,"Over","Under")</f>
        <v>Under</v>
      </c>
    </row>
    <row r="2024" spans="8:14" x14ac:dyDescent="0.25">
      <c r="H2024">
        <f ca="1">ROUND(NORMINV(RAND(),SIMULATION!$G$16,SIMULATION!$C$16),0)</f>
        <v>82</v>
      </c>
      <c r="I2024">
        <f ca="1">ROUND(NORMINV(RAND(),SIMULATION!$G$20,SIMULATION!$C$20),0)</f>
        <v>78</v>
      </c>
      <c r="J2024" t="str">
        <f t="shared" ca="1" si="64"/>
        <v>Away</v>
      </c>
      <c r="K2024" t="str">
        <f ca="1">IF(H2024+SIMULATION!$E$16&gt;NEUTRAL!I2024,"W","L")</f>
        <v>W</v>
      </c>
      <c r="L2024" t="str">
        <f ca="1">IF(I2024+SIMULATION!$E$20&gt;NEUTRAL!H2024,"W","L")</f>
        <v>L</v>
      </c>
      <c r="M2024">
        <f t="shared" ca="1" si="65"/>
        <v>160</v>
      </c>
      <c r="N2024" t="str">
        <f ca="1">IF((H2024+I2024)&gt;SIMULATION!$F$16,"Over","Under")</f>
        <v>Over</v>
      </c>
    </row>
    <row r="2025" spans="8:14" x14ac:dyDescent="0.25">
      <c r="H2025">
        <f ca="1">ROUND(NORMINV(RAND(),SIMULATION!$G$16,SIMULATION!$C$16),0)</f>
        <v>88</v>
      </c>
      <c r="I2025">
        <f ca="1">ROUND(NORMINV(RAND(),SIMULATION!$G$20,SIMULATION!$C$20),0)</f>
        <v>86</v>
      </c>
      <c r="J2025" t="str">
        <f t="shared" ca="1" si="64"/>
        <v>Away</v>
      </c>
      <c r="K2025" t="str">
        <f ca="1">IF(H2025+SIMULATION!$E$16&gt;NEUTRAL!I2025,"W","L")</f>
        <v>W</v>
      </c>
      <c r="L2025" t="str">
        <f ca="1">IF(I2025+SIMULATION!$E$20&gt;NEUTRAL!H2025,"W","L")</f>
        <v>L</v>
      </c>
      <c r="M2025">
        <f t="shared" ca="1" si="65"/>
        <v>174</v>
      </c>
      <c r="N2025" t="str">
        <f ca="1">IF((H2025+I2025)&gt;SIMULATION!$F$16,"Over","Under")</f>
        <v>Over</v>
      </c>
    </row>
    <row r="2026" spans="8:14" x14ac:dyDescent="0.25">
      <c r="H2026">
        <f ca="1">ROUND(NORMINV(RAND(),SIMULATION!$G$16,SIMULATION!$C$16),0)</f>
        <v>87</v>
      </c>
      <c r="I2026">
        <f ca="1">ROUND(NORMINV(RAND(),SIMULATION!$G$20,SIMULATION!$C$20),0)</f>
        <v>81</v>
      </c>
      <c r="J2026" t="str">
        <f t="shared" ca="1" si="64"/>
        <v>Away</v>
      </c>
      <c r="K2026" t="str">
        <f ca="1">IF(H2026+SIMULATION!$E$16&gt;NEUTRAL!I2026,"W","L")</f>
        <v>W</v>
      </c>
      <c r="L2026" t="str">
        <f ca="1">IF(I2026+SIMULATION!$E$20&gt;NEUTRAL!H2026,"W","L")</f>
        <v>L</v>
      </c>
      <c r="M2026">
        <f t="shared" ca="1" si="65"/>
        <v>168</v>
      </c>
      <c r="N2026" t="str">
        <f ca="1">IF((H2026+I2026)&gt;SIMULATION!$F$16,"Over","Under")</f>
        <v>Over</v>
      </c>
    </row>
    <row r="2027" spans="8:14" x14ac:dyDescent="0.25">
      <c r="H2027">
        <f ca="1">ROUND(NORMINV(RAND(),SIMULATION!$G$16,SIMULATION!$C$16),0)</f>
        <v>79</v>
      </c>
      <c r="I2027">
        <f ca="1">ROUND(NORMINV(RAND(),SIMULATION!$G$20,SIMULATION!$C$20),0)</f>
        <v>91</v>
      </c>
      <c r="J2027" t="str">
        <f t="shared" ca="1" si="64"/>
        <v>Home</v>
      </c>
      <c r="K2027" t="str">
        <f ca="1">IF(H2027+SIMULATION!$E$16&gt;NEUTRAL!I2027,"W","L")</f>
        <v>L</v>
      </c>
      <c r="L2027" t="str">
        <f ca="1">IF(I2027+SIMULATION!$E$20&gt;NEUTRAL!H2027,"W","L")</f>
        <v>W</v>
      </c>
      <c r="M2027">
        <f t="shared" ca="1" si="65"/>
        <v>170</v>
      </c>
      <c r="N2027" t="str">
        <f ca="1">IF((H2027+I2027)&gt;SIMULATION!$F$16,"Over","Under")</f>
        <v>Over</v>
      </c>
    </row>
    <row r="2028" spans="8:14" x14ac:dyDescent="0.25">
      <c r="H2028">
        <f ca="1">ROUND(NORMINV(RAND(),SIMULATION!$G$16,SIMULATION!$C$16),0)</f>
        <v>77</v>
      </c>
      <c r="I2028">
        <f ca="1">ROUND(NORMINV(RAND(),SIMULATION!$G$20,SIMULATION!$C$20),0)</f>
        <v>85</v>
      </c>
      <c r="J2028" t="str">
        <f t="shared" ca="1" si="64"/>
        <v>Home</v>
      </c>
      <c r="K2028" t="str">
        <f ca="1">IF(H2028+SIMULATION!$E$16&gt;NEUTRAL!I2028,"W","L")</f>
        <v>L</v>
      </c>
      <c r="L2028" t="str">
        <f ca="1">IF(I2028+SIMULATION!$E$20&gt;NEUTRAL!H2028,"W","L")</f>
        <v>W</v>
      </c>
      <c r="M2028">
        <f t="shared" ca="1" si="65"/>
        <v>162</v>
      </c>
      <c r="N2028" t="str">
        <f ca="1">IF((H2028+I2028)&gt;SIMULATION!$F$16,"Over","Under")</f>
        <v>Over</v>
      </c>
    </row>
    <row r="2029" spans="8:14" x14ac:dyDescent="0.25">
      <c r="H2029">
        <f ca="1">ROUND(NORMINV(RAND(),SIMULATION!$G$16,SIMULATION!$C$16),0)</f>
        <v>61</v>
      </c>
      <c r="I2029">
        <f ca="1">ROUND(NORMINV(RAND(),SIMULATION!$G$20,SIMULATION!$C$20),0)</f>
        <v>60</v>
      </c>
      <c r="J2029" t="str">
        <f t="shared" ca="1" si="64"/>
        <v>Away</v>
      </c>
      <c r="K2029" t="str">
        <f ca="1">IF(H2029+SIMULATION!$E$16&gt;NEUTRAL!I2029,"W","L")</f>
        <v>W</v>
      </c>
      <c r="L2029" t="str">
        <f ca="1">IF(I2029+SIMULATION!$E$20&gt;NEUTRAL!H2029,"W","L")</f>
        <v>L</v>
      </c>
      <c r="M2029">
        <f t="shared" ca="1" si="65"/>
        <v>121</v>
      </c>
      <c r="N2029" t="str">
        <f ca="1">IF((H2029+I2029)&gt;SIMULATION!$F$16,"Over","Under")</f>
        <v>Under</v>
      </c>
    </row>
    <row r="2030" spans="8:14" x14ac:dyDescent="0.25">
      <c r="H2030">
        <f ca="1">ROUND(NORMINV(RAND(),SIMULATION!$G$16,SIMULATION!$C$16),0)</f>
        <v>85</v>
      </c>
      <c r="I2030">
        <f ca="1">ROUND(NORMINV(RAND(),SIMULATION!$G$20,SIMULATION!$C$20),0)</f>
        <v>91</v>
      </c>
      <c r="J2030" t="str">
        <f t="shared" ca="1" si="64"/>
        <v>Home</v>
      </c>
      <c r="K2030" t="str">
        <f ca="1">IF(H2030+SIMULATION!$E$16&gt;NEUTRAL!I2030,"W","L")</f>
        <v>L</v>
      </c>
      <c r="L2030" t="str">
        <f ca="1">IF(I2030+SIMULATION!$E$20&gt;NEUTRAL!H2030,"W","L")</f>
        <v>W</v>
      </c>
      <c r="M2030">
        <f t="shared" ca="1" si="65"/>
        <v>176</v>
      </c>
      <c r="N2030" t="str">
        <f ca="1">IF((H2030+I2030)&gt;SIMULATION!$F$16,"Over","Under")</f>
        <v>Over</v>
      </c>
    </row>
    <row r="2031" spans="8:14" x14ac:dyDescent="0.25">
      <c r="H2031">
        <f ca="1">ROUND(NORMINV(RAND(),SIMULATION!$G$16,SIMULATION!$C$16),0)</f>
        <v>82</v>
      </c>
      <c r="I2031">
        <f ca="1">ROUND(NORMINV(RAND(),SIMULATION!$G$20,SIMULATION!$C$20),0)</f>
        <v>75</v>
      </c>
      <c r="J2031" t="str">
        <f t="shared" ca="1" si="64"/>
        <v>Away</v>
      </c>
      <c r="K2031" t="str">
        <f ca="1">IF(H2031+SIMULATION!$E$16&gt;NEUTRAL!I2031,"W","L")</f>
        <v>W</v>
      </c>
      <c r="L2031" t="str">
        <f ca="1">IF(I2031+SIMULATION!$E$20&gt;NEUTRAL!H2031,"W","L")</f>
        <v>L</v>
      </c>
      <c r="M2031">
        <f t="shared" ca="1" si="65"/>
        <v>157</v>
      </c>
      <c r="N2031" t="str">
        <f ca="1">IF((H2031+I2031)&gt;SIMULATION!$F$16,"Over","Under")</f>
        <v>Over</v>
      </c>
    </row>
    <row r="2032" spans="8:14" x14ac:dyDescent="0.25">
      <c r="H2032">
        <f ca="1">ROUND(NORMINV(RAND(),SIMULATION!$G$16,SIMULATION!$C$16),0)</f>
        <v>58</v>
      </c>
      <c r="I2032">
        <f ca="1">ROUND(NORMINV(RAND(),SIMULATION!$G$20,SIMULATION!$C$20),0)</f>
        <v>68</v>
      </c>
      <c r="J2032" t="str">
        <f t="shared" ca="1" si="64"/>
        <v>Home</v>
      </c>
      <c r="K2032" t="str">
        <f ca="1">IF(H2032+SIMULATION!$E$16&gt;NEUTRAL!I2032,"W","L")</f>
        <v>L</v>
      </c>
      <c r="L2032" t="str">
        <f ca="1">IF(I2032+SIMULATION!$E$20&gt;NEUTRAL!H2032,"W","L")</f>
        <v>W</v>
      </c>
      <c r="M2032">
        <f t="shared" ca="1" si="65"/>
        <v>126</v>
      </c>
      <c r="N2032" t="str">
        <f ca="1">IF((H2032+I2032)&gt;SIMULATION!$F$16,"Over","Under")</f>
        <v>Under</v>
      </c>
    </row>
    <row r="2033" spans="8:14" x14ac:dyDescent="0.25">
      <c r="H2033">
        <f ca="1">ROUND(NORMINV(RAND(),SIMULATION!$G$16,SIMULATION!$C$16),0)</f>
        <v>84</v>
      </c>
      <c r="I2033">
        <f ca="1">ROUND(NORMINV(RAND(),SIMULATION!$G$20,SIMULATION!$C$20),0)</f>
        <v>74</v>
      </c>
      <c r="J2033" t="str">
        <f t="shared" ca="1" si="64"/>
        <v>Away</v>
      </c>
      <c r="K2033" t="str">
        <f ca="1">IF(H2033+SIMULATION!$E$16&gt;NEUTRAL!I2033,"W","L")</f>
        <v>W</v>
      </c>
      <c r="L2033" t="str">
        <f ca="1">IF(I2033+SIMULATION!$E$20&gt;NEUTRAL!H2033,"W","L")</f>
        <v>L</v>
      </c>
      <c r="M2033">
        <f t="shared" ca="1" si="65"/>
        <v>158</v>
      </c>
      <c r="N2033" t="str">
        <f ca="1">IF((H2033+I2033)&gt;SIMULATION!$F$16,"Over","Under")</f>
        <v>Over</v>
      </c>
    </row>
    <row r="2034" spans="8:14" x14ac:dyDescent="0.25">
      <c r="H2034">
        <f ca="1">ROUND(NORMINV(RAND(),SIMULATION!$G$16,SIMULATION!$C$16),0)</f>
        <v>76</v>
      </c>
      <c r="I2034">
        <f ca="1">ROUND(NORMINV(RAND(),SIMULATION!$G$20,SIMULATION!$C$20),0)</f>
        <v>89</v>
      </c>
      <c r="J2034" t="str">
        <f t="shared" ca="1" si="64"/>
        <v>Home</v>
      </c>
      <c r="K2034" t="str">
        <f ca="1">IF(H2034+SIMULATION!$E$16&gt;NEUTRAL!I2034,"W","L")</f>
        <v>L</v>
      </c>
      <c r="L2034" t="str">
        <f ca="1">IF(I2034+SIMULATION!$E$20&gt;NEUTRAL!H2034,"W","L")</f>
        <v>W</v>
      </c>
      <c r="M2034">
        <f t="shared" ca="1" si="65"/>
        <v>165</v>
      </c>
      <c r="N2034" t="str">
        <f ca="1">IF((H2034+I2034)&gt;SIMULATION!$F$16,"Over","Under")</f>
        <v>Over</v>
      </c>
    </row>
    <row r="2035" spans="8:14" x14ac:dyDescent="0.25">
      <c r="H2035">
        <f ca="1">ROUND(NORMINV(RAND(),SIMULATION!$G$16,SIMULATION!$C$16),0)</f>
        <v>90</v>
      </c>
      <c r="I2035">
        <f ca="1">ROUND(NORMINV(RAND(),SIMULATION!$G$20,SIMULATION!$C$20),0)</f>
        <v>65</v>
      </c>
      <c r="J2035" t="str">
        <f t="shared" ca="1" si="64"/>
        <v>Away</v>
      </c>
      <c r="K2035" t="str">
        <f ca="1">IF(H2035+SIMULATION!$E$16&gt;NEUTRAL!I2035,"W","L")</f>
        <v>W</v>
      </c>
      <c r="L2035" t="str">
        <f ca="1">IF(I2035+SIMULATION!$E$20&gt;NEUTRAL!H2035,"W","L")</f>
        <v>L</v>
      </c>
      <c r="M2035">
        <f t="shared" ca="1" si="65"/>
        <v>155</v>
      </c>
      <c r="N2035" t="str">
        <f ca="1">IF((H2035+I2035)&gt;SIMULATION!$F$16,"Over","Under")</f>
        <v>Over</v>
      </c>
    </row>
    <row r="2036" spans="8:14" x14ac:dyDescent="0.25">
      <c r="H2036">
        <f ca="1">ROUND(NORMINV(RAND(),SIMULATION!$G$16,SIMULATION!$C$16),0)</f>
        <v>85</v>
      </c>
      <c r="I2036">
        <f ca="1">ROUND(NORMINV(RAND(),SIMULATION!$G$20,SIMULATION!$C$20),0)</f>
        <v>53</v>
      </c>
      <c r="J2036" t="str">
        <f t="shared" ca="1" si="64"/>
        <v>Away</v>
      </c>
      <c r="K2036" t="str">
        <f ca="1">IF(H2036+SIMULATION!$E$16&gt;NEUTRAL!I2036,"W","L")</f>
        <v>W</v>
      </c>
      <c r="L2036" t="str">
        <f ca="1">IF(I2036+SIMULATION!$E$20&gt;NEUTRAL!H2036,"W","L")</f>
        <v>L</v>
      </c>
      <c r="M2036">
        <f t="shared" ca="1" si="65"/>
        <v>138</v>
      </c>
      <c r="N2036" t="str">
        <f ca="1">IF((H2036+I2036)&gt;SIMULATION!$F$16,"Over","Under")</f>
        <v>Under</v>
      </c>
    </row>
    <row r="2037" spans="8:14" x14ac:dyDescent="0.25">
      <c r="H2037">
        <f ca="1">ROUND(NORMINV(RAND(),SIMULATION!$G$16,SIMULATION!$C$16),0)</f>
        <v>55</v>
      </c>
      <c r="I2037">
        <f ca="1">ROUND(NORMINV(RAND(),SIMULATION!$G$20,SIMULATION!$C$20),0)</f>
        <v>85</v>
      </c>
      <c r="J2037" t="str">
        <f t="shared" ca="1" si="64"/>
        <v>Home</v>
      </c>
      <c r="K2037" t="str">
        <f ca="1">IF(H2037+SIMULATION!$E$16&gt;NEUTRAL!I2037,"W","L")</f>
        <v>L</v>
      </c>
      <c r="L2037" t="str">
        <f ca="1">IF(I2037+SIMULATION!$E$20&gt;NEUTRAL!H2037,"W","L")</f>
        <v>W</v>
      </c>
      <c r="M2037">
        <f t="shared" ca="1" si="65"/>
        <v>140</v>
      </c>
      <c r="N2037" t="str">
        <f ca="1">IF((H2037+I2037)&gt;SIMULATION!$F$16,"Over","Under")</f>
        <v>Under</v>
      </c>
    </row>
    <row r="2038" spans="8:14" x14ac:dyDescent="0.25">
      <c r="H2038">
        <f ca="1">ROUND(NORMINV(RAND(),SIMULATION!$G$16,SIMULATION!$C$16),0)</f>
        <v>75</v>
      </c>
      <c r="I2038">
        <f ca="1">ROUND(NORMINV(RAND(),SIMULATION!$G$20,SIMULATION!$C$20),0)</f>
        <v>97</v>
      </c>
      <c r="J2038" t="str">
        <f t="shared" ca="1" si="64"/>
        <v>Home</v>
      </c>
      <c r="K2038" t="str">
        <f ca="1">IF(H2038+SIMULATION!$E$16&gt;NEUTRAL!I2038,"W","L")</f>
        <v>L</v>
      </c>
      <c r="L2038" t="str">
        <f ca="1">IF(I2038+SIMULATION!$E$20&gt;NEUTRAL!H2038,"W","L")</f>
        <v>W</v>
      </c>
      <c r="M2038">
        <f t="shared" ca="1" si="65"/>
        <v>172</v>
      </c>
      <c r="N2038" t="str">
        <f ca="1">IF((H2038+I2038)&gt;SIMULATION!$F$16,"Over","Under")</f>
        <v>Over</v>
      </c>
    </row>
    <row r="2039" spans="8:14" x14ac:dyDescent="0.25">
      <c r="H2039">
        <f ca="1">ROUND(NORMINV(RAND(),SIMULATION!$G$16,SIMULATION!$C$16),0)</f>
        <v>80</v>
      </c>
      <c r="I2039">
        <f ca="1">ROUND(NORMINV(RAND(),SIMULATION!$G$20,SIMULATION!$C$20),0)</f>
        <v>75</v>
      </c>
      <c r="J2039" t="str">
        <f t="shared" ca="1" si="64"/>
        <v>Away</v>
      </c>
      <c r="K2039" t="str">
        <f ca="1">IF(H2039+SIMULATION!$E$16&gt;NEUTRAL!I2039,"W","L")</f>
        <v>W</v>
      </c>
      <c r="L2039" t="str">
        <f ca="1">IF(I2039+SIMULATION!$E$20&gt;NEUTRAL!H2039,"W","L")</f>
        <v>L</v>
      </c>
      <c r="M2039">
        <f t="shared" ca="1" si="65"/>
        <v>155</v>
      </c>
      <c r="N2039" t="str">
        <f ca="1">IF((H2039+I2039)&gt;SIMULATION!$F$16,"Over","Under")</f>
        <v>Over</v>
      </c>
    </row>
    <row r="2040" spans="8:14" x14ac:dyDescent="0.25">
      <c r="H2040">
        <f ca="1">ROUND(NORMINV(RAND(),SIMULATION!$G$16,SIMULATION!$C$16),0)</f>
        <v>61</v>
      </c>
      <c r="I2040">
        <f ca="1">ROUND(NORMINV(RAND(),SIMULATION!$G$20,SIMULATION!$C$20),0)</f>
        <v>91</v>
      </c>
      <c r="J2040" t="str">
        <f t="shared" ca="1" si="64"/>
        <v>Home</v>
      </c>
      <c r="K2040" t="str">
        <f ca="1">IF(H2040+SIMULATION!$E$16&gt;NEUTRAL!I2040,"W","L")</f>
        <v>L</v>
      </c>
      <c r="L2040" t="str">
        <f ca="1">IF(I2040+SIMULATION!$E$20&gt;NEUTRAL!H2040,"W","L")</f>
        <v>W</v>
      </c>
      <c r="M2040">
        <f t="shared" ca="1" si="65"/>
        <v>152</v>
      </c>
      <c r="N2040" t="str">
        <f ca="1">IF((H2040+I2040)&gt;SIMULATION!$F$16,"Over","Under")</f>
        <v>Over</v>
      </c>
    </row>
    <row r="2041" spans="8:14" x14ac:dyDescent="0.25">
      <c r="H2041">
        <f ca="1">ROUND(NORMINV(RAND(),SIMULATION!$G$16,SIMULATION!$C$16),0)</f>
        <v>66</v>
      </c>
      <c r="I2041">
        <f ca="1">ROUND(NORMINV(RAND(),SIMULATION!$G$20,SIMULATION!$C$20),0)</f>
        <v>61</v>
      </c>
      <c r="J2041" t="str">
        <f t="shared" ca="1" si="64"/>
        <v>Away</v>
      </c>
      <c r="K2041" t="str">
        <f ca="1">IF(H2041+SIMULATION!$E$16&gt;NEUTRAL!I2041,"W","L")</f>
        <v>W</v>
      </c>
      <c r="L2041" t="str">
        <f ca="1">IF(I2041+SIMULATION!$E$20&gt;NEUTRAL!H2041,"W","L")</f>
        <v>L</v>
      </c>
      <c r="M2041">
        <f t="shared" ca="1" si="65"/>
        <v>127</v>
      </c>
      <c r="N2041" t="str">
        <f ca="1">IF((H2041+I2041)&gt;SIMULATION!$F$16,"Over","Under")</f>
        <v>Under</v>
      </c>
    </row>
    <row r="2042" spans="8:14" x14ac:dyDescent="0.25">
      <c r="H2042">
        <f ca="1">ROUND(NORMINV(RAND(),SIMULATION!$G$16,SIMULATION!$C$16),0)</f>
        <v>55</v>
      </c>
      <c r="I2042">
        <f ca="1">ROUND(NORMINV(RAND(),SIMULATION!$G$20,SIMULATION!$C$20),0)</f>
        <v>69</v>
      </c>
      <c r="J2042" t="str">
        <f t="shared" ca="1" si="64"/>
        <v>Home</v>
      </c>
      <c r="K2042" t="str">
        <f ca="1">IF(H2042+SIMULATION!$E$16&gt;NEUTRAL!I2042,"W","L")</f>
        <v>L</v>
      </c>
      <c r="L2042" t="str">
        <f ca="1">IF(I2042+SIMULATION!$E$20&gt;NEUTRAL!H2042,"W","L")</f>
        <v>W</v>
      </c>
      <c r="M2042">
        <f t="shared" ca="1" si="65"/>
        <v>124</v>
      </c>
      <c r="N2042" t="str">
        <f ca="1">IF((H2042+I2042)&gt;SIMULATION!$F$16,"Over","Under")</f>
        <v>Under</v>
      </c>
    </row>
    <row r="2043" spans="8:14" x14ac:dyDescent="0.25">
      <c r="H2043">
        <f ca="1">ROUND(NORMINV(RAND(),SIMULATION!$G$16,SIMULATION!$C$16),0)</f>
        <v>71</v>
      </c>
      <c r="I2043">
        <f ca="1">ROUND(NORMINV(RAND(),SIMULATION!$G$20,SIMULATION!$C$20),0)</f>
        <v>62</v>
      </c>
      <c r="J2043" t="str">
        <f t="shared" ca="1" si="64"/>
        <v>Away</v>
      </c>
      <c r="K2043" t="str">
        <f ca="1">IF(H2043+SIMULATION!$E$16&gt;NEUTRAL!I2043,"W","L")</f>
        <v>W</v>
      </c>
      <c r="L2043" t="str">
        <f ca="1">IF(I2043+SIMULATION!$E$20&gt;NEUTRAL!H2043,"W","L")</f>
        <v>L</v>
      </c>
      <c r="M2043">
        <f t="shared" ca="1" si="65"/>
        <v>133</v>
      </c>
      <c r="N2043" t="str">
        <f ca="1">IF((H2043+I2043)&gt;SIMULATION!$F$16,"Over","Under")</f>
        <v>Under</v>
      </c>
    </row>
    <row r="2044" spans="8:14" x14ac:dyDescent="0.25">
      <c r="H2044">
        <f ca="1">ROUND(NORMINV(RAND(),SIMULATION!$G$16,SIMULATION!$C$16),0)</f>
        <v>78</v>
      </c>
      <c r="I2044">
        <f ca="1">ROUND(NORMINV(RAND(),SIMULATION!$G$20,SIMULATION!$C$20),0)</f>
        <v>76</v>
      </c>
      <c r="J2044" t="str">
        <f t="shared" ca="1" si="64"/>
        <v>Away</v>
      </c>
      <c r="K2044" t="str">
        <f ca="1">IF(H2044+SIMULATION!$E$16&gt;NEUTRAL!I2044,"W","L")</f>
        <v>W</v>
      </c>
      <c r="L2044" t="str">
        <f ca="1">IF(I2044+SIMULATION!$E$20&gt;NEUTRAL!H2044,"W","L")</f>
        <v>L</v>
      </c>
      <c r="M2044">
        <f t="shared" ca="1" si="65"/>
        <v>154</v>
      </c>
      <c r="N2044" t="str">
        <f ca="1">IF((H2044+I2044)&gt;SIMULATION!$F$16,"Over","Under")</f>
        <v>Over</v>
      </c>
    </row>
    <row r="2045" spans="8:14" x14ac:dyDescent="0.25">
      <c r="H2045">
        <f ca="1">ROUND(NORMINV(RAND(),SIMULATION!$G$16,SIMULATION!$C$16),0)</f>
        <v>66</v>
      </c>
      <c r="I2045">
        <f ca="1">ROUND(NORMINV(RAND(),SIMULATION!$G$20,SIMULATION!$C$20),0)</f>
        <v>86</v>
      </c>
      <c r="J2045" t="str">
        <f t="shared" ca="1" si="64"/>
        <v>Home</v>
      </c>
      <c r="K2045" t="str">
        <f ca="1">IF(H2045+SIMULATION!$E$16&gt;NEUTRAL!I2045,"W","L")</f>
        <v>L</v>
      </c>
      <c r="L2045" t="str">
        <f ca="1">IF(I2045+SIMULATION!$E$20&gt;NEUTRAL!H2045,"W","L")</f>
        <v>W</v>
      </c>
      <c r="M2045">
        <f t="shared" ca="1" si="65"/>
        <v>152</v>
      </c>
      <c r="N2045" t="str">
        <f ca="1">IF((H2045+I2045)&gt;SIMULATION!$F$16,"Over","Under")</f>
        <v>Over</v>
      </c>
    </row>
    <row r="2046" spans="8:14" x14ac:dyDescent="0.25">
      <c r="H2046">
        <f ca="1">ROUND(NORMINV(RAND(),SIMULATION!$G$16,SIMULATION!$C$16),0)</f>
        <v>79</v>
      </c>
      <c r="I2046">
        <f ca="1">ROUND(NORMINV(RAND(),SIMULATION!$G$20,SIMULATION!$C$20),0)</f>
        <v>61</v>
      </c>
      <c r="J2046" t="str">
        <f t="shared" ca="1" si="64"/>
        <v>Away</v>
      </c>
      <c r="K2046" t="str">
        <f ca="1">IF(H2046+SIMULATION!$E$16&gt;NEUTRAL!I2046,"W","L")</f>
        <v>W</v>
      </c>
      <c r="L2046" t="str">
        <f ca="1">IF(I2046+SIMULATION!$E$20&gt;NEUTRAL!H2046,"W","L")</f>
        <v>L</v>
      </c>
      <c r="M2046">
        <f t="shared" ca="1" si="65"/>
        <v>140</v>
      </c>
      <c r="N2046" t="str">
        <f ca="1">IF((H2046+I2046)&gt;SIMULATION!$F$16,"Over","Under")</f>
        <v>Under</v>
      </c>
    </row>
    <row r="2047" spans="8:14" x14ac:dyDescent="0.25">
      <c r="H2047">
        <f ca="1">ROUND(NORMINV(RAND(),SIMULATION!$G$16,SIMULATION!$C$16),0)</f>
        <v>69</v>
      </c>
      <c r="I2047">
        <f ca="1">ROUND(NORMINV(RAND(),SIMULATION!$G$20,SIMULATION!$C$20),0)</f>
        <v>68</v>
      </c>
      <c r="J2047" t="str">
        <f t="shared" ca="1" si="64"/>
        <v>Away</v>
      </c>
      <c r="K2047" t="str">
        <f ca="1">IF(H2047+SIMULATION!$E$16&gt;NEUTRAL!I2047,"W","L")</f>
        <v>W</v>
      </c>
      <c r="L2047" t="str">
        <f ca="1">IF(I2047+SIMULATION!$E$20&gt;NEUTRAL!H2047,"W","L")</f>
        <v>L</v>
      </c>
      <c r="M2047">
        <f t="shared" ca="1" si="65"/>
        <v>137</v>
      </c>
      <c r="N2047" t="str">
        <f ca="1">IF((H2047+I2047)&gt;SIMULATION!$F$16,"Over","Under")</f>
        <v>Under</v>
      </c>
    </row>
    <row r="2048" spans="8:14" x14ac:dyDescent="0.25">
      <c r="H2048">
        <f ca="1">ROUND(NORMINV(RAND(),SIMULATION!$G$16,SIMULATION!$C$16),0)</f>
        <v>63</v>
      </c>
      <c r="I2048">
        <f ca="1">ROUND(NORMINV(RAND(),SIMULATION!$G$20,SIMULATION!$C$20),0)</f>
        <v>64</v>
      </c>
      <c r="J2048" t="str">
        <f t="shared" ca="1" si="64"/>
        <v>Home</v>
      </c>
      <c r="K2048" t="str">
        <f ca="1">IF(H2048+SIMULATION!$E$16&gt;NEUTRAL!I2048,"W","L")</f>
        <v>W</v>
      </c>
      <c r="L2048" t="str">
        <f ca="1">IF(I2048+SIMULATION!$E$20&gt;NEUTRAL!H2048,"W","L")</f>
        <v>L</v>
      </c>
      <c r="M2048">
        <f t="shared" ca="1" si="65"/>
        <v>127</v>
      </c>
      <c r="N2048" t="str">
        <f ca="1">IF((H2048+I2048)&gt;SIMULATION!$F$16,"Over","Under")</f>
        <v>Under</v>
      </c>
    </row>
    <row r="2049" spans="8:14" x14ac:dyDescent="0.25">
      <c r="H2049">
        <f ca="1">ROUND(NORMINV(RAND(),SIMULATION!$G$16,SIMULATION!$C$16),0)</f>
        <v>79</v>
      </c>
      <c r="I2049">
        <f ca="1">ROUND(NORMINV(RAND(),SIMULATION!$G$20,SIMULATION!$C$20),0)</f>
        <v>61</v>
      </c>
      <c r="J2049" t="str">
        <f t="shared" ca="1" si="64"/>
        <v>Away</v>
      </c>
      <c r="K2049" t="str">
        <f ca="1">IF(H2049+SIMULATION!$E$16&gt;NEUTRAL!I2049,"W","L")</f>
        <v>W</v>
      </c>
      <c r="L2049" t="str">
        <f ca="1">IF(I2049+SIMULATION!$E$20&gt;NEUTRAL!H2049,"W","L")</f>
        <v>L</v>
      </c>
      <c r="M2049">
        <f t="shared" ca="1" si="65"/>
        <v>140</v>
      </c>
      <c r="N2049" t="str">
        <f ca="1">IF((H2049+I2049)&gt;SIMULATION!$F$16,"Over","Under")</f>
        <v>Under</v>
      </c>
    </row>
    <row r="2050" spans="8:14" x14ac:dyDescent="0.25">
      <c r="H2050">
        <f ca="1">ROUND(NORMINV(RAND(),SIMULATION!$G$16,SIMULATION!$C$16),0)</f>
        <v>70</v>
      </c>
      <c r="I2050">
        <f ca="1">ROUND(NORMINV(RAND(),SIMULATION!$G$20,SIMULATION!$C$20),0)</f>
        <v>56</v>
      </c>
      <c r="J2050" t="str">
        <f t="shared" ca="1" si="64"/>
        <v>Away</v>
      </c>
      <c r="K2050" t="str">
        <f ca="1">IF(H2050+SIMULATION!$E$16&gt;NEUTRAL!I2050,"W","L")</f>
        <v>W</v>
      </c>
      <c r="L2050" t="str">
        <f ca="1">IF(I2050+SIMULATION!$E$20&gt;NEUTRAL!H2050,"W","L")</f>
        <v>L</v>
      </c>
      <c r="M2050">
        <f t="shared" ca="1" si="65"/>
        <v>126</v>
      </c>
      <c r="N2050" t="str">
        <f ca="1">IF((H2050+I2050)&gt;SIMULATION!$F$16,"Over","Under")</f>
        <v>Under</v>
      </c>
    </row>
    <row r="2051" spans="8:14" x14ac:dyDescent="0.25">
      <c r="H2051">
        <f ca="1">ROUND(NORMINV(RAND(),SIMULATION!$G$16,SIMULATION!$C$16),0)</f>
        <v>69</v>
      </c>
      <c r="I2051">
        <f ca="1">ROUND(NORMINV(RAND(),SIMULATION!$G$20,SIMULATION!$C$20),0)</f>
        <v>74</v>
      </c>
      <c r="J2051" t="str">
        <f t="shared" ca="1" si="64"/>
        <v>Home</v>
      </c>
      <c r="K2051" t="str">
        <f ca="1">IF(H2051+SIMULATION!$E$16&gt;NEUTRAL!I2051,"W","L")</f>
        <v>L</v>
      </c>
      <c r="L2051" t="str">
        <f ca="1">IF(I2051+SIMULATION!$E$20&gt;NEUTRAL!H2051,"W","L")</f>
        <v>W</v>
      </c>
      <c r="M2051">
        <f t="shared" ca="1" si="65"/>
        <v>143</v>
      </c>
      <c r="N2051" t="str">
        <f ca="1">IF((H2051+I2051)&gt;SIMULATION!$F$16,"Over","Under")</f>
        <v>Under</v>
      </c>
    </row>
    <row r="2052" spans="8:14" x14ac:dyDescent="0.25">
      <c r="H2052">
        <f ca="1">ROUND(NORMINV(RAND(),SIMULATION!$G$16,SIMULATION!$C$16),0)</f>
        <v>85</v>
      </c>
      <c r="I2052">
        <f ca="1">ROUND(NORMINV(RAND(),SIMULATION!$G$20,SIMULATION!$C$20),0)</f>
        <v>78</v>
      </c>
      <c r="J2052" t="str">
        <f t="shared" ca="1" si="64"/>
        <v>Away</v>
      </c>
      <c r="K2052" t="str">
        <f ca="1">IF(H2052+SIMULATION!$E$16&gt;NEUTRAL!I2052,"W","L")</f>
        <v>W</v>
      </c>
      <c r="L2052" t="str">
        <f ca="1">IF(I2052+SIMULATION!$E$20&gt;NEUTRAL!H2052,"W","L")</f>
        <v>L</v>
      </c>
      <c r="M2052">
        <f t="shared" ca="1" si="65"/>
        <v>163</v>
      </c>
      <c r="N2052" t="str">
        <f ca="1">IF((H2052+I2052)&gt;SIMULATION!$F$16,"Over","Under")</f>
        <v>Over</v>
      </c>
    </row>
    <row r="2053" spans="8:14" x14ac:dyDescent="0.25">
      <c r="H2053">
        <f ca="1">ROUND(NORMINV(RAND(),SIMULATION!$G$16,SIMULATION!$C$16),0)</f>
        <v>66</v>
      </c>
      <c r="I2053">
        <f ca="1">ROUND(NORMINV(RAND(),SIMULATION!$G$20,SIMULATION!$C$20),0)</f>
        <v>80</v>
      </c>
      <c r="J2053" t="str">
        <f t="shared" ca="1" si="64"/>
        <v>Home</v>
      </c>
      <c r="K2053" t="str">
        <f ca="1">IF(H2053+SIMULATION!$E$16&gt;NEUTRAL!I2053,"W","L")</f>
        <v>L</v>
      </c>
      <c r="L2053" t="str">
        <f ca="1">IF(I2053+SIMULATION!$E$20&gt;NEUTRAL!H2053,"W","L")</f>
        <v>W</v>
      </c>
      <c r="M2053">
        <f t="shared" ca="1" si="65"/>
        <v>146</v>
      </c>
      <c r="N2053" t="str">
        <f ca="1">IF((H2053+I2053)&gt;SIMULATION!$F$16,"Over","Under")</f>
        <v>Under</v>
      </c>
    </row>
    <row r="2054" spans="8:14" x14ac:dyDescent="0.25">
      <c r="H2054">
        <f ca="1">ROUND(NORMINV(RAND(),SIMULATION!$G$16,SIMULATION!$C$16),0)</f>
        <v>74</v>
      </c>
      <c r="I2054">
        <f ca="1">ROUND(NORMINV(RAND(),SIMULATION!$G$20,SIMULATION!$C$20),0)</f>
        <v>74</v>
      </c>
      <c r="J2054" t="str">
        <f t="shared" ca="1" si="64"/>
        <v>OT</v>
      </c>
      <c r="K2054" t="str">
        <f ca="1">IF(H2054+SIMULATION!$E$16&gt;NEUTRAL!I2054,"W","L")</f>
        <v>W</v>
      </c>
      <c r="L2054" t="str">
        <f ca="1">IF(I2054+SIMULATION!$E$20&gt;NEUTRAL!H2054,"W","L")</f>
        <v>L</v>
      </c>
      <c r="M2054">
        <f t="shared" ca="1" si="65"/>
        <v>148</v>
      </c>
      <c r="N2054" t="str">
        <f ca="1">IF((H2054+I2054)&gt;SIMULATION!$F$16,"Over","Under")</f>
        <v>Under</v>
      </c>
    </row>
    <row r="2055" spans="8:14" x14ac:dyDescent="0.25">
      <c r="H2055">
        <f ca="1">ROUND(NORMINV(RAND(),SIMULATION!$G$16,SIMULATION!$C$16),0)</f>
        <v>73</v>
      </c>
      <c r="I2055">
        <f ca="1">ROUND(NORMINV(RAND(),SIMULATION!$G$20,SIMULATION!$C$20),0)</f>
        <v>87</v>
      </c>
      <c r="J2055" t="str">
        <f t="shared" ca="1" si="64"/>
        <v>Home</v>
      </c>
      <c r="K2055" t="str">
        <f ca="1">IF(H2055+SIMULATION!$E$16&gt;NEUTRAL!I2055,"W","L")</f>
        <v>L</v>
      </c>
      <c r="L2055" t="str">
        <f ca="1">IF(I2055+SIMULATION!$E$20&gt;NEUTRAL!H2055,"W","L")</f>
        <v>W</v>
      </c>
      <c r="M2055">
        <f t="shared" ca="1" si="65"/>
        <v>160</v>
      </c>
      <c r="N2055" t="str">
        <f ca="1">IF((H2055+I2055)&gt;SIMULATION!$F$16,"Over","Under")</f>
        <v>Over</v>
      </c>
    </row>
    <row r="2056" spans="8:14" x14ac:dyDescent="0.25">
      <c r="H2056">
        <f ca="1">ROUND(NORMINV(RAND(),SIMULATION!$G$16,SIMULATION!$C$16),0)</f>
        <v>97</v>
      </c>
      <c r="I2056">
        <f ca="1">ROUND(NORMINV(RAND(),SIMULATION!$G$20,SIMULATION!$C$20),0)</f>
        <v>66</v>
      </c>
      <c r="J2056" t="str">
        <f t="shared" ca="1" si="64"/>
        <v>Away</v>
      </c>
      <c r="K2056" t="str">
        <f ca="1">IF(H2056+SIMULATION!$E$16&gt;NEUTRAL!I2056,"W","L")</f>
        <v>W</v>
      </c>
      <c r="L2056" t="str">
        <f ca="1">IF(I2056+SIMULATION!$E$20&gt;NEUTRAL!H2056,"W","L")</f>
        <v>L</v>
      </c>
      <c r="M2056">
        <f t="shared" ca="1" si="65"/>
        <v>163</v>
      </c>
      <c r="N2056" t="str">
        <f ca="1">IF((H2056+I2056)&gt;SIMULATION!$F$16,"Over","Under")</f>
        <v>Over</v>
      </c>
    </row>
    <row r="2057" spans="8:14" x14ac:dyDescent="0.25">
      <c r="H2057">
        <f ca="1">ROUND(NORMINV(RAND(),SIMULATION!$G$16,SIMULATION!$C$16),0)</f>
        <v>56</v>
      </c>
      <c r="I2057">
        <f ca="1">ROUND(NORMINV(RAND(),SIMULATION!$G$20,SIMULATION!$C$20),0)</f>
        <v>90</v>
      </c>
      <c r="J2057" t="str">
        <f t="shared" ca="1" si="64"/>
        <v>Home</v>
      </c>
      <c r="K2057" t="str">
        <f ca="1">IF(H2057+SIMULATION!$E$16&gt;NEUTRAL!I2057,"W","L")</f>
        <v>L</v>
      </c>
      <c r="L2057" t="str">
        <f ca="1">IF(I2057+SIMULATION!$E$20&gt;NEUTRAL!H2057,"W","L")</f>
        <v>W</v>
      </c>
      <c r="M2057">
        <f t="shared" ca="1" si="65"/>
        <v>146</v>
      </c>
      <c r="N2057" t="str">
        <f ca="1">IF((H2057+I2057)&gt;SIMULATION!$F$16,"Over","Under")</f>
        <v>Under</v>
      </c>
    </row>
    <row r="2058" spans="8:14" x14ac:dyDescent="0.25">
      <c r="H2058">
        <f ca="1">ROUND(NORMINV(RAND(),SIMULATION!$G$16,SIMULATION!$C$16),0)</f>
        <v>88</v>
      </c>
      <c r="I2058">
        <f ca="1">ROUND(NORMINV(RAND(),SIMULATION!$G$20,SIMULATION!$C$20),0)</f>
        <v>75</v>
      </c>
      <c r="J2058" t="str">
        <f t="shared" ca="1" si="64"/>
        <v>Away</v>
      </c>
      <c r="K2058" t="str">
        <f ca="1">IF(H2058+SIMULATION!$E$16&gt;NEUTRAL!I2058,"W","L")</f>
        <v>W</v>
      </c>
      <c r="L2058" t="str">
        <f ca="1">IF(I2058+SIMULATION!$E$20&gt;NEUTRAL!H2058,"W","L")</f>
        <v>L</v>
      </c>
      <c r="M2058">
        <f t="shared" ca="1" si="65"/>
        <v>163</v>
      </c>
      <c r="N2058" t="str">
        <f ca="1">IF((H2058+I2058)&gt;SIMULATION!$F$16,"Over","Under")</f>
        <v>Over</v>
      </c>
    </row>
    <row r="2059" spans="8:14" x14ac:dyDescent="0.25">
      <c r="H2059">
        <f ca="1">ROUND(NORMINV(RAND(),SIMULATION!$G$16,SIMULATION!$C$16),0)</f>
        <v>75</v>
      </c>
      <c r="I2059">
        <f ca="1">ROUND(NORMINV(RAND(),SIMULATION!$G$20,SIMULATION!$C$20),0)</f>
        <v>70</v>
      </c>
      <c r="J2059" t="str">
        <f t="shared" ca="1" si="64"/>
        <v>Away</v>
      </c>
      <c r="K2059" t="str">
        <f ca="1">IF(H2059+SIMULATION!$E$16&gt;NEUTRAL!I2059,"W","L")</f>
        <v>W</v>
      </c>
      <c r="L2059" t="str">
        <f ca="1">IF(I2059+SIMULATION!$E$20&gt;NEUTRAL!H2059,"W","L")</f>
        <v>L</v>
      </c>
      <c r="M2059">
        <f t="shared" ca="1" si="65"/>
        <v>145</v>
      </c>
      <c r="N2059" t="str">
        <f ca="1">IF((H2059+I2059)&gt;SIMULATION!$F$16,"Over","Under")</f>
        <v>Under</v>
      </c>
    </row>
    <row r="2060" spans="8:14" x14ac:dyDescent="0.25">
      <c r="H2060">
        <f ca="1">ROUND(NORMINV(RAND(),SIMULATION!$G$16,SIMULATION!$C$16),0)</f>
        <v>85</v>
      </c>
      <c r="I2060">
        <f ca="1">ROUND(NORMINV(RAND(),SIMULATION!$G$20,SIMULATION!$C$20),0)</f>
        <v>63</v>
      </c>
      <c r="J2060" t="str">
        <f t="shared" ca="1" si="64"/>
        <v>Away</v>
      </c>
      <c r="K2060" t="str">
        <f ca="1">IF(H2060+SIMULATION!$E$16&gt;NEUTRAL!I2060,"W","L")</f>
        <v>W</v>
      </c>
      <c r="L2060" t="str">
        <f ca="1">IF(I2060+SIMULATION!$E$20&gt;NEUTRAL!H2060,"W","L")</f>
        <v>L</v>
      </c>
      <c r="M2060">
        <f t="shared" ca="1" si="65"/>
        <v>148</v>
      </c>
      <c r="N2060" t="str">
        <f ca="1">IF((H2060+I2060)&gt;SIMULATION!$F$16,"Over","Under")</f>
        <v>Under</v>
      </c>
    </row>
    <row r="2061" spans="8:14" x14ac:dyDescent="0.25">
      <c r="H2061">
        <f ca="1">ROUND(NORMINV(RAND(),SIMULATION!$G$16,SIMULATION!$C$16),0)</f>
        <v>91</v>
      </c>
      <c r="I2061">
        <f ca="1">ROUND(NORMINV(RAND(),SIMULATION!$G$20,SIMULATION!$C$20),0)</f>
        <v>71</v>
      </c>
      <c r="J2061" t="str">
        <f t="shared" ca="1" si="64"/>
        <v>Away</v>
      </c>
      <c r="K2061" t="str">
        <f ca="1">IF(H2061+SIMULATION!$E$16&gt;NEUTRAL!I2061,"W","L")</f>
        <v>W</v>
      </c>
      <c r="L2061" t="str">
        <f ca="1">IF(I2061+SIMULATION!$E$20&gt;NEUTRAL!H2061,"W","L")</f>
        <v>L</v>
      </c>
      <c r="M2061">
        <f t="shared" ca="1" si="65"/>
        <v>162</v>
      </c>
      <c r="N2061" t="str">
        <f ca="1">IF((H2061+I2061)&gt;SIMULATION!$F$16,"Over","Under")</f>
        <v>Over</v>
      </c>
    </row>
    <row r="2062" spans="8:14" x14ac:dyDescent="0.25">
      <c r="H2062">
        <f ca="1">ROUND(NORMINV(RAND(),SIMULATION!$G$16,SIMULATION!$C$16),0)</f>
        <v>68</v>
      </c>
      <c r="I2062">
        <f ca="1">ROUND(NORMINV(RAND(),SIMULATION!$G$20,SIMULATION!$C$20),0)</f>
        <v>88</v>
      </c>
      <c r="J2062" t="str">
        <f t="shared" ca="1" si="64"/>
        <v>Home</v>
      </c>
      <c r="K2062" t="str">
        <f ca="1">IF(H2062+SIMULATION!$E$16&gt;NEUTRAL!I2062,"W","L")</f>
        <v>L</v>
      </c>
      <c r="L2062" t="str">
        <f ca="1">IF(I2062+SIMULATION!$E$20&gt;NEUTRAL!H2062,"W","L")</f>
        <v>W</v>
      </c>
      <c r="M2062">
        <f t="shared" ca="1" si="65"/>
        <v>156</v>
      </c>
      <c r="N2062" t="str">
        <f ca="1">IF((H2062+I2062)&gt;SIMULATION!$F$16,"Over","Under")</f>
        <v>Over</v>
      </c>
    </row>
    <row r="2063" spans="8:14" x14ac:dyDescent="0.25">
      <c r="H2063">
        <f ca="1">ROUND(NORMINV(RAND(),SIMULATION!$G$16,SIMULATION!$C$16),0)</f>
        <v>65</v>
      </c>
      <c r="I2063">
        <f ca="1">ROUND(NORMINV(RAND(),SIMULATION!$G$20,SIMULATION!$C$20),0)</f>
        <v>77</v>
      </c>
      <c r="J2063" t="str">
        <f t="shared" ca="1" si="64"/>
        <v>Home</v>
      </c>
      <c r="K2063" t="str">
        <f ca="1">IF(H2063+SIMULATION!$E$16&gt;NEUTRAL!I2063,"W","L")</f>
        <v>L</v>
      </c>
      <c r="L2063" t="str">
        <f ca="1">IF(I2063+SIMULATION!$E$20&gt;NEUTRAL!H2063,"W","L")</f>
        <v>W</v>
      </c>
      <c r="M2063">
        <f t="shared" ca="1" si="65"/>
        <v>142</v>
      </c>
      <c r="N2063" t="str">
        <f ca="1">IF((H2063+I2063)&gt;SIMULATION!$F$16,"Over","Under")</f>
        <v>Under</v>
      </c>
    </row>
    <row r="2064" spans="8:14" x14ac:dyDescent="0.25">
      <c r="H2064">
        <f ca="1">ROUND(NORMINV(RAND(),SIMULATION!$G$16,SIMULATION!$C$16),0)</f>
        <v>90</v>
      </c>
      <c r="I2064">
        <f ca="1">ROUND(NORMINV(RAND(),SIMULATION!$G$20,SIMULATION!$C$20),0)</f>
        <v>83</v>
      </c>
      <c r="J2064" t="str">
        <f t="shared" ca="1" si="64"/>
        <v>Away</v>
      </c>
      <c r="K2064" t="str">
        <f ca="1">IF(H2064+SIMULATION!$E$16&gt;NEUTRAL!I2064,"W","L")</f>
        <v>W</v>
      </c>
      <c r="L2064" t="str">
        <f ca="1">IF(I2064+SIMULATION!$E$20&gt;NEUTRAL!H2064,"W","L")</f>
        <v>L</v>
      </c>
      <c r="M2064">
        <f t="shared" ca="1" si="65"/>
        <v>173</v>
      </c>
      <c r="N2064" t="str">
        <f ca="1">IF((H2064+I2064)&gt;SIMULATION!$F$16,"Over","Under")</f>
        <v>Over</v>
      </c>
    </row>
    <row r="2065" spans="8:14" x14ac:dyDescent="0.25">
      <c r="H2065">
        <f ca="1">ROUND(NORMINV(RAND(),SIMULATION!$G$16,SIMULATION!$C$16),0)</f>
        <v>63</v>
      </c>
      <c r="I2065">
        <f ca="1">ROUND(NORMINV(RAND(),SIMULATION!$G$20,SIMULATION!$C$20),0)</f>
        <v>75</v>
      </c>
      <c r="J2065" t="str">
        <f t="shared" ca="1" si="64"/>
        <v>Home</v>
      </c>
      <c r="K2065" t="str">
        <f ca="1">IF(H2065+SIMULATION!$E$16&gt;NEUTRAL!I2065,"W","L")</f>
        <v>L</v>
      </c>
      <c r="L2065" t="str">
        <f ca="1">IF(I2065+SIMULATION!$E$20&gt;NEUTRAL!H2065,"W","L")</f>
        <v>W</v>
      </c>
      <c r="M2065">
        <f t="shared" ca="1" si="65"/>
        <v>138</v>
      </c>
      <c r="N2065" t="str">
        <f ca="1">IF((H2065+I2065)&gt;SIMULATION!$F$16,"Over","Under")</f>
        <v>Under</v>
      </c>
    </row>
    <row r="2066" spans="8:14" x14ac:dyDescent="0.25">
      <c r="H2066">
        <f ca="1">ROUND(NORMINV(RAND(),SIMULATION!$G$16,SIMULATION!$C$16),0)</f>
        <v>48</v>
      </c>
      <c r="I2066">
        <f ca="1">ROUND(NORMINV(RAND(),SIMULATION!$G$20,SIMULATION!$C$20),0)</f>
        <v>75</v>
      </c>
      <c r="J2066" t="str">
        <f t="shared" ref="J2066:J2129" ca="1" si="66">IF(H2066=I2066,"OT",IF(H2066&gt;I2066,"Away","Home"))</f>
        <v>Home</v>
      </c>
      <c r="K2066" t="str">
        <f ca="1">IF(H2066+SIMULATION!$E$16&gt;NEUTRAL!I2066,"W","L")</f>
        <v>L</v>
      </c>
      <c r="L2066" t="str">
        <f ca="1">IF(I2066+SIMULATION!$E$20&gt;NEUTRAL!H2066,"W","L")</f>
        <v>W</v>
      </c>
      <c r="M2066">
        <f t="shared" ref="M2066:M2129" ca="1" si="67">H2066+I2066</f>
        <v>123</v>
      </c>
      <c r="N2066" t="str">
        <f ca="1">IF((H2066+I2066)&gt;SIMULATION!$F$16,"Over","Under")</f>
        <v>Under</v>
      </c>
    </row>
    <row r="2067" spans="8:14" x14ac:dyDescent="0.25">
      <c r="H2067">
        <f ca="1">ROUND(NORMINV(RAND(),SIMULATION!$G$16,SIMULATION!$C$16),0)</f>
        <v>77</v>
      </c>
      <c r="I2067">
        <f ca="1">ROUND(NORMINV(RAND(),SIMULATION!$G$20,SIMULATION!$C$20),0)</f>
        <v>83</v>
      </c>
      <c r="J2067" t="str">
        <f t="shared" ca="1" si="66"/>
        <v>Home</v>
      </c>
      <c r="K2067" t="str">
        <f ca="1">IF(H2067+SIMULATION!$E$16&gt;NEUTRAL!I2067,"W","L")</f>
        <v>L</v>
      </c>
      <c r="L2067" t="str">
        <f ca="1">IF(I2067+SIMULATION!$E$20&gt;NEUTRAL!H2067,"W","L")</f>
        <v>W</v>
      </c>
      <c r="M2067">
        <f t="shared" ca="1" si="67"/>
        <v>160</v>
      </c>
      <c r="N2067" t="str">
        <f ca="1">IF((H2067+I2067)&gt;SIMULATION!$F$16,"Over","Under")</f>
        <v>Over</v>
      </c>
    </row>
    <row r="2068" spans="8:14" x14ac:dyDescent="0.25">
      <c r="H2068">
        <f ca="1">ROUND(NORMINV(RAND(),SIMULATION!$G$16,SIMULATION!$C$16),0)</f>
        <v>82</v>
      </c>
      <c r="I2068">
        <f ca="1">ROUND(NORMINV(RAND(),SIMULATION!$G$20,SIMULATION!$C$20),0)</f>
        <v>90</v>
      </c>
      <c r="J2068" t="str">
        <f t="shared" ca="1" si="66"/>
        <v>Home</v>
      </c>
      <c r="K2068" t="str">
        <f ca="1">IF(H2068+SIMULATION!$E$16&gt;NEUTRAL!I2068,"W","L")</f>
        <v>L</v>
      </c>
      <c r="L2068" t="str">
        <f ca="1">IF(I2068+SIMULATION!$E$20&gt;NEUTRAL!H2068,"W","L")</f>
        <v>W</v>
      </c>
      <c r="M2068">
        <f t="shared" ca="1" si="67"/>
        <v>172</v>
      </c>
      <c r="N2068" t="str">
        <f ca="1">IF((H2068+I2068)&gt;SIMULATION!$F$16,"Over","Under")</f>
        <v>Over</v>
      </c>
    </row>
    <row r="2069" spans="8:14" x14ac:dyDescent="0.25">
      <c r="H2069">
        <f ca="1">ROUND(NORMINV(RAND(),SIMULATION!$G$16,SIMULATION!$C$16),0)</f>
        <v>42</v>
      </c>
      <c r="I2069">
        <f ca="1">ROUND(NORMINV(RAND(),SIMULATION!$G$20,SIMULATION!$C$20),0)</f>
        <v>78</v>
      </c>
      <c r="J2069" t="str">
        <f t="shared" ca="1" si="66"/>
        <v>Home</v>
      </c>
      <c r="K2069" t="str">
        <f ca="1">IF(H2069+SIMULATION!$E$16&gt;NEUTRAL!I2069,"W","L")</f>
        <v>L</v>
      </c>
      <c r="L2069" t="str">
        <f ca="1">IF(I2069+SIMULATION!$E$20&gt;NEUTRAL!H2069,"W","L")</f>
        <v>W</v>
      </c>
      <c r="M2069">
        <f t="shared" ca="1" si="67"/>
        <v>120</v>
      </c>
      <c r="N2069" t="str">
        <f ca="1">IF((H2069+I2069)&gt;SIMULATION!$F$16,"Over","Under")</f>
        <v>Under</v>
      </c>
    </row>
    <row r="2070" spans="8:14" x14ac:dyDescent="0.25">
      <c r="H2070">
        <f ca="1">ROUND(NORMINV(RAND(),SIMULATION!$G$16,SIMULATION!$C$16),0)</f>
        <v>73</v>
      </c>
      <c r="I2070">
        <f ca="1">ROUND(NORMINV(RAND(),SIMULATION!$G$20,SIMULATION!$C$20),0)</f>
        <v>51</v>
      </c>
      <c r="J2070" t="str">
        <f t="shared" ca="1" si="66"/>
        <v>Away</v>
      </c>
      <c r="K2070" t="str">
        <f ca="1">IF(H2070+SIMULATION!$E$16&gt;NEUTRAL!I2070,"W","L")</f>
        <v>W</v>
      </c>
      <c r="L2070" t="str">
        <f ca="1">IF(I2070+SIMULATION!$E$20&gt;NEUTRAL!H2070,"W","L")</f>
        <v>L</v>
      </c>
      <c r="M2070">
        <f t="shared" ca="1" si="67"/>
        <v>124</v>
      </c>
      <c r="N2070" t="str">
        <f ca="1">IF((H2070+I2070)&gt;SIMULATION!$F$16,"Over","Under")</f>
        <v>Under</v>
      </c>
    </row>
    <row r="2071" spans="8:14" x14ac:dyDescent="0.25">
      <c r="H2071">
        <f ca="1">ROUND(NORMINV(RAND(),SIMULATION!$G$16,SIMULATION!$C$16),0)</f>
        <v>95</v>
      </c>
      <c r="I2071">
        <f ca="1">ROUND(NORMINV(RAND(),SIMULATION!$G$20,SIMULATION!$C$20),0)</f>
        <v>92</v>
      </c>
      <c r="J2071" t="str">
        <f t="shared" ca="1" si="66"/>
        <v>Away</v>
      </c>
      <c r="K2071" t="str">
        <f ca="1">IF(H2071+SIMULATION!$E$16&gt;NEUTRAL!I2071,"W","L")</f>
        <v>W</v>
      </c>
      <c r="L2071" t="str">
        <f ca="1">IF(I2071+SIMULATION!$E$20&gt;NEUTRAL!H2071,"W","L")</f>
        <v>L</v>
      </c>
      <c r="M2071">
        <f t="shared" ca="1" si="67"/>
        <v>187</v>
      </c>
      <c r="N2071" t="str">
        <f ca="1">IF((H2071+I2071)&gt;SIMULATION!$F$16,"Over","Under")</f>
        <v>Over</v>
      </c>
    </row>
    <row r="2072" spans="8:14" x14ac:dyDescent="0.25">
      <c r="H2072">
        <f ca="1">ROUND(NORMINV(RAND(),SIMULATION!$G$16,SIMULATION!$C$16),0)</f>
        <v>83</v>
      </c>
      <c r="I2072">
        <f ca="1">ROUND(NORMINV(RAND(),SIMULATION!$G$20,SIMULATION!$C$20),0)</f>
        <v>81</v>
      </c>
      <c r="J2072" t="str">
        <f t="shared" ca="1" si="66"/>
        <v>Away</v>
      </c>
      <c r="K2072" t="str">
        <f ca="1">IF(H2072+SIMULATION!$E$16&gt;NEUTRAL!I2072,"W","L")</f>
        <v>W</v>
      </c>
      <c r="L2072" t="str">
        <f ca="1">IF(I2072+SIMULATION!$E$20&gt;NEUTRAL!H2072,"W","L")</f>
        <v>L</v>
      </c>
      <c r="M2072">
        <f t="shared" ca="1" si="67"/>
        <v>164</v>
      </c>
      <c r="N2072" t="str">
        <f ca="1">IF((H2072+I2072)&gt;SIMULATION!$F$16,"Over","Under")</f>
        <v>Over</v>
      </c>
    </row>
    <row r="2073" spans="8:14" x14ac:dyDescent="0.25">
      <c r="H2073">
        <f ca="1">ROUND(NORMINV(RAND(),SIMULATION!$G$16,SIMULATION!$C$16),0)</f>
        <v>83</v>
      </c>
      <c r="I2073">
        <f ca="1">ROUND(NORMINV(RAND(),SIMULATION!$G$20,SIMULATION!$C$20),0)</f>
        <v>84</v>
      </c>
      <c r="J2073" t="str">
        <f t="shared" ca="1" si="66"/>
        <v>Home</v>
      </c>
      <c r="K2073" t="str">
        <f ca="1">IF(H2073+SIMULATION!$E$16&gt;NEUTRAL!I2073,"W","L")</f>
        <v>W</v>
      </c>
      <c r="L2073" t="str">
        <f ca="1">IF(I2073+SIMULATION!$E$20&gt;NEUTRAL!H2073,"W","L")</f>
        <v>L</v>
      </c>
      <c r="M2073">
        <f t="shared" ca="1" si="67"/>
        <v>167</v>
      </c>
      <c r="N2073" t="str">
        <f ca="1">IF((H2073+I2073)&gt;SIMULATION!$F$16,"Over","Under")</f>
        <v>Over</v>
      </c>
    </row>
    <row r="2074" spans="8:14" x14ac:dyDescent="0.25">
      <c r="H2074">
        <f ca="1">ROUND(NORMINV(RAND(),SIMULATION!$G$16,SIMULATION!$C$16),0)</f>
        <v>78</v>
      </c>
      <c r="I2074">
        <f ca="1">ROUND(NORMINV(RAND(),SIMULATION!$G$20,SIMULATION!$C$20),0)</f>
        <v>69</v>
      </c>
      <c r="J2074" t="str">
        <f t="shared" ca="1" si="66"/>
        <v>Away</v>
      </c>
      <c r="K2074" t="str">
        <f ca="1">IF(H2074+SIMULATION!$E$16&gt;NEUTRAL!I2074,"W","L")</f>
        <v>W</v>
      </c>
      <c r="L2074" t="str">
        <f ca="1">IF(I2074+SIMULATION!$E$20&gt;NEUTRAL!H2074,"W","L")</f>
        <v>L</v>
      </c>
      <c r="M2074">
        <f t="shared" ca="1" si="67"/>
        <v>147</v>
      </c>
      <c r="N2074" t="str">
        <f ca="1">IF((H2074+I2074)&gt;SIMULATION!$F$16,"Over","Under")</f>
        <v>Under</v>
      </c>
    </row>
    <row r="2075" spans="8:14" x14ac:dyDescent="0.25">
      <c r="H2075">
        <f ca="1">ROUND(NORMINV(RAND(),SIMULATION!$G$16,SIMULATION!$C$16),0)</f>
        <v>68</v>
      </c>
      <c r="I2075">
        <f ca="1">ROUND(NORMINV(RAND(),SIMULATION!$G$20,SIMULATION!$C$20),0)</f>
        <v>86</v>
      </c>
      <c r="J2075" t="str">
        <f t="shared" ca="1" si="66"/>
        <v>Home</v>
      </c>
      <c r="K2075" t="str">
        <f ca="1">IF(H2075+SIMULATION!$E$16&gt;NEUTRAL!I2075,"W","L")</f>
        <v>L</v>
      </c>
      <c r="L2075" t="str">
        <f ca="1">IF(I2075+SIMULATION!$E$20&gt;NEUTRAL!H2075,"W","L")</f>
        <v>W</v>
      </c>
      <c r="M2075">
        <f t="shared" ca="1" si="67"/>
        <v>154</v>
      </c>
      <c r="N2075" t="str">
        <f ca="1">IF((H2075+I2075)&gt;SIMULATION!$F$16,"Over","Under")</f>
        <v>Over</v>
      </c>
    </row>
    <row r="2076" spans="8:14" x14ac:dyDescent="0.25">
      <c r="H2076">
        <f ca="1">ROUND(NORMINV(RAND(),SIMULATION!$G$16,SIMULATION!$C$16),0)</f>
        <v>81</v>
      </c>
      <c r="I2076">
        <f ca="1">ROUND(NORMINV(RAND(),SIMULATION!$G$20,SIMULATION!$C$20),0)</f>
        <v>66</v>
      </c>
      <c r="J2076" t="str">
        <f t="shared" ca="1" si="66"/>
        <v>Away</v>
      </c>
      <c r="K2076" t="str">
        <f ca="1">IF(H2076+SIMULATION!$E$16&gt;NEUTRAL!I2076,"W","L")</f>
        <v>W</v>
      </c>
      <c r="L2076" t="str">
        <f ca="1">IF(I2076+SIMULATION!$E$20&gt;NEUTRAL!H2076,"W","L")</f>
        <v>L</v>
      </c>
      <c r="M2076">
        <f t="shared" ca="1" si="67"/>
        <v>147</v>
      </c>
      <c r="N2076" t="str">
        <f ca="1">IF((H2076+I2076)&gt;SIMULATION!$F$16,"Over","Under")</f>
        <v>Under</v>
      </c>
    </row>
    <row r="2077" spans="8:14" x14ac:dyDescent="0.25">
      <c r="H2077">
        <f ca="1">ROUND(NORMINV(RAND(),SIMULATION!$G$16,SIMULATION!$C$16),0)</f>
        <v>75</v>
      </c>
      <c r="I2077">
        <f ca="1">ROUND(NORMINV(RAND(),SIMULATION!$G$20,SIMULATION!$C$20),0)</f>
        <v>78</v>
      </c>
      <c r="J2077" t="str">
        <f t="shared" ca="1" si="66"/>
        <v>Home</v>
      </c>
      <c r="K2077" t="str">
        <f ca="1">IF(H2077+SIMULATION!$E$16&gt;NEUTRAL!I2077,"W","L")</f>
        <v>W</v>
      </c>
      <c r="L2077" t="str">
        <f ca="1">IF(I2077+SIMULATION!$E$20&gt;NEUTRAL!H2077,"W","L")</f>
        <v>L</v>
      </c>
      <c r="M2077">
        <f t="shared" ca="1" si="67"/>
        <v>153</v>
      </c>
      <c r="N2077" t="str">
        <f ca="1">IF((H2077+I2077)&gt;SIMULATION!$F$16,"Over","Under")</f>
        <v>Over</v>
      </c>
    </row>
    <row r="2078" spans="8:14" x14ac:dyDescent="0.25">
      <c r="H2078">
        <f ca="1">ROUND(NORMINV(RAND(),SIMULATION!$G$16,SIMULATION!$C$16),0)</f>
        <v>93</v>
      </c>
      <c r="I2078">
        <f ca="1">ROUND(NORMINV(RAND(),SIMULATION!$G$20,SIMULATION!$C$20),0)</f>
        <v>70</v>
      </c>
      <c r="J2078" t="str">
        <f t="shared" ca="1" si="66"/>
        <v>Away</v>
      </c>
      <c r="K2078" t="str">
        <f ca="1">IF(H2078+SIMULATION!$E$16&gt;NEUTRAL!I2078,"W","L")</f>
        <v>W</v>
      </c>
      <c r="L2078" t="str">
        <f ca="1">IF(I2078+SIMULATION!$E$20&gt;NEUTRAL!H2078,"W","L")</f>
        <v>L</v>
      </c>
      <c r="M2078">
        <f t="shared" ca="1" si="67"/>
        <v>163</v>
      </c>
      <c r="N2078" t="str">
        <f ca="1">IF((H2078+I2078)&gt;SIMULATION!$F$16,"Over","Under")</f>
        <v>Over</v>
      </c>
    </row>
    <row r="2079" spans="8:14" x14ac:dyDescent="0.25">
      <c r="H2079">
        <f ca="1">ROUND(NORMINV(RAND(),SIMULATION!$G$16,SIMULATION!$C$16),0)</f>
        <v>71</v>
      </c>
      <c r="I2079">
        <f ca="1">ROUND(NORMINV(RAND(),SIMULATION!$G$20,SIMULATION!$C$20),0)</f>
        <v>67</v>
      </c>
      <c r="J2079" t="str">
        <f t="shared" ca="1" si="66"/>
        <v>Away</v>
      </c>
      <c r="K2079" t="str">
        <f ca="1">IF(H2079+SIMULATION!$E$16&gt;NEUTRAL!I2079,"W","L")</f>
        <v>W</v>
      </c>
      <c r="L2079" t="str">
        <f ca="1">IF(I2079+SIMULATION!$E$20&gt;NEUTRAL!H2079,"W","L")</f>
        <v>L</v>
      </c>
      <c r="M2079">
        <f t="shared" ca="1" si="67"/>
        <v>138</v>
      </c>
      <c r="N2079" t="str">
        <f ca="1">IF((H2079+I2079)&gt;SIMULATION!$F$16,"Over","Under")</f>
        <v>Under</v>
      </c>
    </row>
    <row r="2080" spans="8:14" x14ac:dyDescent="0.25">
      <c r="H2080">
        <f ca="1">ROUND(NORMINV(RAND(),SIMULATION!$G$16,SIMULATION!$C$16),0)</f>
        <v>58</v>
      </c>
      <c r="I2080">
        <f ca="1">ROUND(NORMINV(RAND(),SIMULATION!$G$20,SIMULATION!$C$20),0)</f>
        <v>67</v>
      </c>
      <c r="J2080" t="str">
        <f t="shared" ca="1" si="66"/>
        <v>Home</v>
      </c>
      <c r="K2080" t="str">
        <f ca="1">IF(H2080+SIMULATION!$E$16&gt;NEUTRAL!I2080,"W","L")</f>
        <v>L</v>
      </c>
      <c r="L2080" t="str">
        <f ca="1">IF(I2080+SIMULATION!$E$20&gt;NEUTRAL!H2080,"W","L")</f>
        <v>W</v>
      </c>
      <c r="M2080">
        <f t="shared" ca="1" si="67"/>
        <v>125</v>
      </c>
      <c r="N2080" t="str">
        <f ca="1">IF((H2080+I2080)&gt;SIMULATION!$F$16,"Over","Under")</f>
        <v>Under</v>
      </c>
    </row>
    <row r="2081" spans="8:14" x14ac:dyDescent="0.25">
      <c r="H2081">
        <f ca="1">ROUND(NORMINV(RAND(),SIMULATION!$G$16,SIMULATION!$C$16),0)</f>
        <v>71</v>
      </c>
      <c r="I2081">
        <f ca="1">ROUND(NORMINV(RAND(),SIMULATION!$G$20,SIMULATION!$C$20),0)</f>
        <v>74</v>
      </c>
      <c r="J2081" t="str">
        <f t="shared" ca="1" si="66"/>
        <v>Home</v>
      </c>
      <c r="K2081" t="str">
        <f ca="1">IF(H2081+SIMULATION!$E$16&gt;NEUTRAL!I2081,"W","L")</f>
        <v>W</v>
      </c>
      <c r="L2081" t="str">
        <f ca="1">IF(I2081+SIMULATION!$E$20&gt;NEUTRAL!H2081,"W","L")</f>
        <v>L</v>
      </c>
      <c r="M2081">
        <f t="shared" ca="1" si="67"/>
        <v>145</v>
      </c>
      <c r="N2081" t="str">
        <f ca="1">IF((H2081+I2081)&gt;SIMULATION!$F$16,"Over","Under")</f>
        <v>Under</v>
      </c>
    </row>
    <row r="2082" spans="8:14" x14ac:dyDescent="0.25">
      <c r="H2082">
        <f ca="1">ROUND(NORMINV(RAND(),SIMULATION!$G$16,SIMULATION!$C$16),0)</f>
        <v>81</v>
      </c>
      <c r="I2082">
        <f ca="1">ROUND(NORMINV(RAND(),SIMULATION!$G$20,SIMULATION!$C$20),0)</f>
        <v>84</v>
      </c>
      <c r="J2082" t="str">
        <f t="shared" ca="1" si="66"/>
        <v>Home</v>
      </c>
      <c r="K2082" t="str">
        <f ca="1">IF(H2082+SIMULATION!$E$16&gt;NEUTRAL!I2082,"W","L")</f>
        <v>W</v>
      </c>
      <c r="L2082" t="str">
        <f ca="1">IF(I2082+SIMULATION!$E$20&gt;NEUTRAL!H2082,"W","L")</f>
        <v>L</v>
      </c>
      <c r="M2082">
        <f t="shared" ca="1" si="67"/>
        <v>165</v>
      </c>
      <c r="N2082" t="str">
        <f ca="1">IF((H2082+I2082)&gt;SIMULATION!$F$16,"Over","Under")</f>
        <v>Over</v>
      </c>
    </row>
    <row r="2083" spans="8:14" x14ac:dyDescent="0.25">
      <c r="H2083">
        <f ca="1">ROUND(NORMINV(RAND(),SIMULATION!$G$16,SIMULATION!$C$16),0)</f>
        <v>50</v>
      </c>
      <c r="I2083">
        <f ca="1">ROUND(NORMINV(RAND(),SIMULATION!$G$20,SIMULATION!$C$20),0)</f>
        <v>77</v>
      </c>
      <c r="J2083" t="str">
        <f t="shared" ca="1" si="66"/>
        <v>Home</v>
      </c>
      <c r="K2083" t="str">
        <f ca="1">IF(H2083+SIMULATION!$E$16&gt;NEUTRAL!I2083,"W","L")</f>
        <v>L</v>
      </c>
      <c r="L2083" t="str">
        <f ca="1">IF(I2083+SIMULATION!$E$20&gt;NEUTRAL!H2083,"W","L")</f>
        <v>W</v>
      </c>
      <c r="M2083">
        <f t="shared" ca="1" si="67"/>
        <v>127</v>
      </c>
      <c r="N2083" t="str">
        <f ca="1">IF((H2083+I2083)&gt;SIMULATION!$F$16,"Over","Under")</f>
        <v>Under</v>
      </c>
    </row>
    <row r="2084" spans="8:14" x14ac:dyDescent="0.25">
      <c r="H2084">
        <f ca="1">ROUND(NORMINV(RAND(),SIMULATION!$G$16,SIMULATION!$C$16),0)</f>
        <v>62</v>
      </c>
      <c r="I2084">
        <f ca="1">ROUND(NORMINV(RAND(),SIMULATION!$G$20,SIMULATION!$C$20),0)</f>
        <v>76</v>
      </c>
      <c r="J2084" t="str">
        <f t="shared" ca="1" si="66"/>
        <v>Home</v>
      </c>
      <c r="K2084" t="str">
        <f ca="1">IF(H2084+SIMULATION!$E$16&gt;NEUTRAL!I2084,"W","L")</f>
        <v>L</v>
      </c>
      <c r="L2084" t="str">
        <f ca="1">IF(I2084+SIMULATION!$E$20&gt;NEUTRAL!H2084,"W","L")</f>
        <v>W</v>
      </c>
      <c r="M2084">
        <f t="shared" ca="1" si="67"/>
        <v>138</v>
      </c>
      <c r="N2084" t="str">
        <f ca="1">IF((H2084+I2084)&gt;SIMULATION!$F$16,"Over","Under")</f>
        <v>Under</v>
      </c>
    </row>
    <row r="2085" spans="8:14" x14ac:dyDescent="0.25">
      <c r="H2085">
        <f ca="1">ROUND(NORMINV(RAND(),SIMULATION!$G$16,SIMULATION!$C$16),0)</f>
        <v>78</v>
      </c>
      <c r="I2085">
        <f ca="1">ROUND(NORMINV(RAND(),SIMULATION!$G$20,SIMULATION!$C$20),0)</f>
        <v>75</v>
      </c>
      <c r="J2085" t="str">
        <f t="shared" ca="1" si="66"/>
        <v>Away</v>
      </c>
      <c r="K2085" t="str">
        <f ca="1">IF(H2085+SIMULATION!$E$16&gt;NEUTRAL!I2085,"W","L")</f>
        <v>W</v>
      </c>
      <c r="L2085" t="str">
        <f ca="1">IF(I2085+SIMULATION!$E$20&gt;NEUTRAL!H2085,"W","L")</f>
        <v>L</v>
      </c>
      <c r="M2085">
        <f t="shared" ca="1" si="67"/>
        <v>153</v>
      </c>
      <c r="N2085" t="str">
        <f ca="1">IF((H2085+I2085)&gt;SIMULATION!$F$16,"Over","Under")</f>
        <v>Over</v>
      </c>
    </row>
    <row r="2086" spans="8:14" x14ac:dyDescent="0.25">
      <c r="H2086">
        <f ca="1">ROUND(NORMINV(RAND(),SIMULATION!$G$16,SIMULATION!$C$16),0)</f>
        <v>82</v>
      </c>
      <c r="I2086">
        <f ca="1">ROUND(NORMINV(RAND(),SIMULATION!$G$20,SIMULATION!$C$20),0)</f>
        <v>44</v>
      </c>
      <c r="J2086" t="str">
        <f t="shared" ca="1" si="66"/>
        <v>Away</v>
      </c>
      <c r="K2086" t="str">
        <f ca="1">IF(H2086+SIMULATION!$E$16&gt;NEUTRAL!I2086,"W","L")</f>
        <v>W</v>
      </c>
      <c r="L2086" t="str">
        <f ca="1">IF(I2086+SIMULATION!$E$20&gt;NEUTRAL!H2086,"W","L")</f>
        <v>L</v>
      </c>
      <c r="M2086">
        <f t="shared" ca="1" si="67"/>
        <v>126</v>
      </c>
      <c r="N2086" t="str">
        <f ca="1">IF((H2086+I2086)&gt;SIMULATION!$F$16,"Over","Under")</f>
        <v>Under</v>
      </c>
    </row>
    <row r="2087" spans="8:14" x14ac:dyDescent="0.25">
      <c r="H2087">
        <f ca="1">ROUND(NORMINV(RAND(),SIMULATION!$G$16,SIMULATION!$C$16),0)</f>
        <v>79</v>
      </c>
      <c r="I2087">
        <f ca="1">ROUND(NORMINV(RAND(),SIMULATION!$G$20,SIMULATION!$C$20),0)</f>
        <v>90</v>
      </c>
      <c r="J2087" t="str">
        <f t="shared" ca="1" si="66"/>
        <v>Home</v>
      </c>
      <c r="K2087" t="str">
        <f ca="1">IF(H2087+SIMULATION!$E$16&gt;NEUTRAL!I2087,"W","L")</f>
        <v>L</v>
      </c>
      <c r="L2087" t="str">
        <f ca="1">IF(I2087+SIMULATION!$E$20&gt;NEUTRAL!H2087,"W","L")</f>
        <v>W</v>
      </c>
      <c r="M2087">
        <f t="shared" ca="1" si="67"/>
        <v>169</v>
      </c>
      <c r="N2087" t="str">
        <f ca="1">IF((H2087+I2087)&gt;SIMULATION!$F$16,"Over","Under")</f>
        <v>Over</v>
      </c>
    </row>
    <row r="2088" spans="8:14" x14ac:dyDescent="0.25">
      <c r="H2088">
        <f ca="1">ROUND(NORMINV(RAND(),SIMULATION!$G$16,SIMULATION!$C$16),0)</f>
        <v>60</v>
      </c>
      <c r="I2088">
        <f ca="1">ROUND(NORMINV(RAND(),SIMULATION!$G$20,SIMULATION!$C$20),0)</f>
        <v>81</v>
      </c>
      <c r="J2088" t="str">
        <f t="shared" ca="1" si="66"/>
        <v>Home</v>
      </c>
      <c r="K2088" t="str">
        <f ca="1">IF(H2088+SIMULATION!$E$16&gt;NEUTRAL!I2088,"W","L")</f>
        <v>L</v>
      </c>
      <c r="L2088" t="str">
        <f ca="1">IF(I2088+SIMULATION!$E$20&gt;NEUTRAL!H2088,"W","L")</f>
        <v>W</v>
      </c>
      <c r="M2088">
        <f t="shared" ca="1" si="67"/>
        <v>141</v>
      </c>
      <c r="N2088" t="str">
        <f ca="1">IF((H2088+I2088)&gt;SIMULATION!$F$16,"Over","Under")</f>
        <v>Under</v>
      </c>
    </row>
    <row r="2089" spans="8:14" x14ac:dyDescent="0.25">
      <c r="H2089">
        <f ca="1">ROUND(NORMINV(RAND(),SIMULATION!$G$16,SIMULATION!$C$16),0)</f>
        <v>67</v>
      </c>
      <c r="I2089">
        <f ca="1">ROUND(NORMINV(RAND(),SIMULATION!$G$20,SIMULATION!$C$20),0)</f>
        <v>83</v>
      </c>
      <c r="J2089" t="str">
        <f t="shared" ca="1" si="66"/>
        <v>Home</v>
      </c>
      <c r="K2089" t="str">
        <f ca="1">IF(H2089+SIMULATION!$E$16&gt;NEUTRAL!I2089,"W","L")</f>
        <v>L</v>
      </c>
      <c r="L2089" t="str">
        <f ca="1">IF(I2089+SIMULATION!$E$20&gt;NEUTRAL!H2089,"W","L")</f>
        <v>W</v>
      </c>
      <c r="M2089">
        <f t="shared" ca="1" si="67"/>
        <v>150</v>
      </c>
      <c r="N2089" t="str">
        <f ca="1">IF((H2089+I2089)&gt;SIMULATION!$F$16,"Over","Under")</f>
        <v>Under</v>
      </c>
    </row>
    <row r="2090" spans="8:14" x14ac:dyDescent="0.25">
      <c r="H2090">
        <f ca="1">ROUND(NORMINV(RAND(),SIMULATION!$G$16,SIMULATION!$C$16),0)</f>
        <v>85</v>
      </c>
      <c r="I2090">
        <f ca="1">ROUND(NORMINV(RAND(),SIMULATION!$G$20,SIMULATION!$C$20),0)</f>
        <v>79</v>
      </c>
      <c r="J2090" t="str">
        <f t="shared" ca="1" si="66"/>
        <v>Away</v>
      </c>
      <c r="K2090" t="str">
        <f ca="1">IF(H2090+SIMULATION!$E$16&gt;NEUTRAL!I2090,"W","L")</f>
        <v>W</v>
      </c>
      <c r="L2090" t="str">
        <f ca="1">IF(I2090+SIMULATION!$E$20&gt;NEUTRAL!H2090,"W","L")</f>
        <v>L</v>
      </c>
      <c r="M2090">
        <f t="shared" ca="1" si="67"/>
        <v>164</v>
      </c>
      <c r="N2090" t="str">
        <f ca="1">IF((H2090+I2090)&gt;SIMULATION!$F$16,"Over","Under")</f>
        <v>Over</v>
      </c>
    </row>
    <row r="2091" spans="8:14" x14ac:dyDescent="0.25">
      <c r="H2091">
        <f ca="1">ROUND(NORMINV(RAND(),SIMULATION!$G$16,SIMULATION!$C$16),0)</f>
        <v>57</v>
      </c>
      <c r="I2091">
        <f ca="1">ROUND(NORMINV(RAND(),SIMULATION!$G$20,SIMULATION!$C$20),0)</f>
        <v>84</v>
      </c>
      <c r="J2091" t="str">
        <f t="shared" ca="1" si="66"/>
        <v>Home</v>
      </c>
      <c r="K2091" t="str">
        <f ca="1">IF(H2091+SIMULATION!$E$16&gt;NEUTRAL!I2091,"W","L")</f>
        <v>L</v>
      </c>
      <c r="L2091" t="str">
        <f ca="1">IF(I2091+SIMULATION!$E$20&gt;NEUTRAL!H2091,"W","L")</f>
        <v>W</v>
      </c>
      <c r="M2091">
        <f t="shared" ca="1" si="67"/>
        <v>141</v>
      </c>
      <c r="N2091" t="str">
        <f ca="1">IF((H2091+I2091)&gt;SIMULATION!$F$16,"Over","Under")</f>
        <v>Under</v>
      </c>
    </row>
    <row r="2092" spans="8:14" x14ac:dyDescent="0.25">
      <c r="H2092">
        <f ca="1">ROUND(NORMINV(RAND(),SIMULATION!$G$16,SIMULATION!$C$16),0)</f>
        <v>69</v>
      </c>
      <c r="I2092">
        <f ca="1">ROUND(NORMINV(RAND(),SIMULATION!$G$20,SIMULATION!$C$20),0)</f>
        <v>85</v>
      </c>
      <c r="J2092" t="str">
        <f t="shared" ca="1" si="66"/>
        <v>Home</v>
      </c>
      <c r="K2092" t="str">
        <f ca="1">IF(H2092+SIMULATION!$E$16&gt;NEUTRAL!I2092,"W","L")</f>
        <v>L</v>
      </c>
      <c r="L2092" t="str">
        <f ca="1">IF(I2092+SIMULATION!$E$20&gt;NEUTRAL!H2092,"W","L")</f>
        <v>W</v>
      </c>
      <c r="M2092">
        <f t="shared" ca="1" si="67"/>
        <v>154</v>
      </c>
      <c r="N2092" t="str">
        <f ca="1">IF((H2092+I2092)&gt;SIMULATION!$F$16,"Over","Under")</f>
        <v>Over</v>
      </c>
    </row>
    <row r="2093" spans="8:14" x14ac:dyDescent="0.25">
      <c r="H2093">
        <f ca="1">ROUND(NORMINV(RAND(),SIMULATION!$G$16,SIMULATION!$C$16),0)</f>
        <v>80</v>
      </c>
      <c r="I2093">
        <f ca="1">ROUND(NORMINV(RAND(),SIMULATION!$G$20,SIMULATION!$C$20),0)</f>
        <v>83</v>
      </c>
      <c r="J2093" t="str">
        <f t="shared" ca="1" si="66"/>
        <v>Home</v>
      </c>
      <c r="K2093" t="str">
        <f ca="1">IF(H2093+SIMULATION!$E$16&gt;NEUTRAL!I2093,"W","L")</f>
        <v>W</v>
      </c>
      <c r="L2093" t="str">
        <f ca="1">IF(I2093+SIMULATION!$E$20&gt;NEUTRAL!H2093,"W","L")</f>
        <v>L</v>
      </c>
      <c r="M2093">
        <f t="shared" ca="1" si="67"/>
        <v>163</v>
      </c>
      <c r="N2093" t="str">
        <f ca="1">IF((H2093+I2093)&gt;SIMULATION!$F$16,"Over","Under")</f>
        <v>Over</v>
      </c>
    </row>
    <row r="2094" spans="8:14" x14ac:dyDescent="0.25">
      <c r="H2094">
        <f ca="1">ROUND(NORMINV(RAND(),SIMULATION!$G$16,SIMULATION!$C$16),0)</f>
        <v>65</v>
      </c>
      <c r="I2094">
        <f ca="1">ROUND(NORMINV(RAND(),SIMULATION!$G$20,SIMULATION!$C$20),0)</f>
        <v>75</v>
      </c>
      <c r="J2094" t="str">
        <f t="shared" ca="1" si="66"/>
        <v>Home</v>
      </c>
      <c r="K2094" t="str">
        <f ca="1">IF(H2094+SIMULATION!$E$16&gt;NEUTRAL!I2094,"W","L")</f>
        <v>L</v>
      </c>
      <c r="L2094" t="str">
        <f ca="1">IF(I2094+SIMULATION!$E$20&gt;NEUTRAL!H2094,"W","L")</f>
        <v>W</v>
      </c>
      <c r="M2094">
        <f t="shared" ca="1" si="67"/>
        <v>140</v>
      </c>
      <c r="N2094" t="str">
        <f ca="1">IF((H2094+I2094)&gt;SIMULATION!$F$16,"Over","Under")</f>
        <v>Under</v>
      </c>
    </row>
    <row r="2095" spans="8:14" x14ac:dyDescent="0.25">
      <c r="H2095">
        <f ca="1">ROUND(NORMINV(RAND(),SIMULATION!$G$16,SIMULATION!$C$16),0)</f>
        <v>73</v>
      </c>
      <c r="I2095">
        <f ca="1">ROUND(NORMINV(RAND(),SIMULATION!$G$20,SIMULATION!$C$20),0)</f>
        <v>71</v>
      </c>
      <c r="J2095" t="str">
        <f t="shared" ca="1" si="66"/>
        <v>Away</v>
      </c>
      <c r="K2095" t="str">
        <f ca="1">IF(H2095+SIMULATION!$E$16&gt;NEUTRAL!I2095,"W","L")</f>
        <v>W</v>
      </c>
      <c r="L2095" t="str">
        <f ca="1">IF(I2095+SIMULATION!$E$20&gt;NEUTRAL!H2095,"W","L")</f>
        <v>L</v>
      </c>
      <c r="M2095">
        <f t="shared" ca="1" si="67"/>
        <v>144</v>
      </c>
      <c r="N2095" t="str">
        <f ca="1">IF((H2095+I2095)&gt;SIMULATION!$F$16,"Over","Under")</f>
        <v>Under</v>
      </c>
    </row>
    <row r="2096" spans="8:14" x14ac:dyDescent="0.25">
      <c r="H2096">
        <f ca="1">ROUND(NORMINV(RAND(),SIMULATION!$G$16,SIMULATION!$C$16),0)</f>
        <v>53</v>
      </c>
      <c r="I2096">
        <f ca="1">ROUND(NORMINV(RAND(),SIMULATION!$G$20,SIMULATION!$C$20),0)</f>
        <v>74</v>
      </c>
      <c r="J2096" t="str">
        <f t="shared" ca="1" si="66"/>
        <v>Home</v>
      </c>
      <c r="K2096" t="str">
        <f ca="1">IF(H2096+SIMULATION!$E$16&gt;NEUTRAL!I2096,"W","L")</f>
        <v>L</v>
      </c>
      <c r="L2096" t="str">
        <f ca="1">IF(I2096+SIMULATION!$E$20&gt;NEUTRAL!H2096,"W","L")</f>
        <v>W</v>
      </c>
      <c r="M2096">
        <f t="shared" ca="1" si="67"/>
        <v>127</v>
      </c>
      <c r="N2096" t="str">
        <f ca="1">IF((H2096+I2096)&gt;SIMULATION!$F$16,"Over","Under")</f>
        <v>Under</v>
      </c>
    </row>
    <row r="2097" spans="8:14" x14ac:dyDescent="0.25">
      <c r="H2097">
        <f ca="1">ROUND(NORMINV(RAND(),SIMULATION!$G$16,SIMULATION!$C$16),0)</f>
        <v>79</v>
      </c>
      <c r="I2097">
        <f ca="1">ROUND(NORMINV(RAND(),SIMULATION!$G$20,SIMULATION!$C$20),0)</f>
        <v>75</v>
      </c>
      <c r="J2097" t="str">
        <f t="shared" ca="1" si="66"/>
        <v>Away</v>
      </c>
      <c r="K2097" t="str">
        <f ca="1">IF(H2097+SIMULATION!$E$16&gt;NEUTRAL!I2097,"W","L")</f>
        <v>W</v>
      </c>
      <c r="L2097" t="str">
        <f ca="1">IF(I2097+SIMULATION!$E$20&gt;NEUTRAL!H2097,"W","L")</f>
        <v>L</v>
      </c>
      <c r="M2097">
        <f t="shared" ca="1" si="67"/>
        <v>154</v>
      </c>
      <c r="N2097" t="str">
        <f ca="1">IF((H2097+I2097)&gt;SIMULATION!$F$16,"Over","Under")</f>
        <v>Over</v>
      </c>
    </row>
    <row r="2098" spans="8:14" x14ac:dyDescent="0.25">
      <c r="H2098">
        <f ca="1">ROUND(NORMINV(RAND(),SIMULATION!$G$16,SIMULATION!$C$16),0)</f>
        <v>72</v>
      </c>
      <c r="I2098">
        <f ca="1">ROUND(NORMINV(RAND(),SIMULATION!$G$20,SIMULATION!$C$20),0)</f>
        <v>68</v>
      </c>
      <c r="J2098" t="str">
        <f t="shared" ca="1" si="66"/>
        <v>Away</v>
      </c>
      <c r="K2098" t="str">
        <f ca="1">IF(H2098+SIMULATION!$E$16&gt;NEUTRAL!I2098,"W","L")</f>
        <v>W</v>
      </c>
      <c r="L2098" t="str">
        <f ca="1">IF(I2098+SIMULATION!$E$20&gt;NEUTRAL!H2098,"W","L")</f>
        <v>L</v>
      </c>
      <c r="M2098">
        <f t="shared" ca="1" si="67"/>
        <v>140</v>
      </c>
      <c r="N2098" t="str">
        <f ca="1">IF((H2098+I2098)&gt;SIMULATION!$F$16,"Over","Under")</f>
        <v>Under</v>
      </c>
    </row>
    <row r="2099" spans="8:14" x14ac:dyDescent="0.25">
      <c r="H2099">
        <f ca="1">ROUND(NORMINV(RAND(),SIMULATION!$G$16,SIMULATION!$C$16),0)</f>
        <v>72</v>
      </c>
      <c r="I2099">
        <f ca="1">ROUND(NORMINV(RAND(),SIMULATION!$G$20,SIMULATION!$C$20),0)</f>
        <v>84</v>
      </c>
      <c r="J2099" t="str">
        <f t="shared" ca="1" si="66"/>
        <v>Home</v>
      </c>
      <c r="K2099" t="str">
        <f ca="1">IF(H2099+SIMULATION!$E$16&gt;NEUTRAL!I2099,"W","L")</f>
        <v>L</v>
      </c>
      <c r="L2099" t="str">
        <f ca="1">IF(I2099+SIMULATION!$E$20&gt;NEUTRAL!H2099,"W","L")</f>
        <v>W</v>
      </c>
      <c r="M2099">
        <f t="shared" ca="1" si="67"/>
        <v>156</v>
      </c>
      <c r="N2099" t="str">
        <f ca="1">IF((H2099+I2099)&gt;SIMULATION!$F$16,"Over","Under")</f>
        <v>Over</v>
      </c>
    </row>
    <row r="2100" spans="8:14" x14ac:dyDescent="0.25">
      <c r="H2100">
        <f ca="1">ROUND(NORMINV(RAND(),SIMULATION!$G$16,SIMULATION!$C$16),0)</f>
        <v>51</v>
      </c>
      <c r="I2100">
        <f ca="1">ROUND(NORMINV(RAND(),SIMULATION!$G$20,SIMULATION!$C$20),0)</f>
        <v>67</v>
      </c>
      <c r="J2100" t="str">
        <f t="shared" ca="1" si="66"/>
        <v>Home</v>
      </c>
      <c r="K2100" t="str">
        <f ca="1">IF(H2100+SIMULATION!$E$16&gt;NEUTRAL!I2100,"W","L")</f>
        <v>L</v>
      </c>
      <c r="L2100" t="str">
        <f ca="1">IF(I2100+SIMULATION!$E$20&gt;NEUTRAL!H2100,"W","L")</f>
        <v>W</v>
      </c>
      <c r="M2100">
        <f t="shared" ca="1" si="67"/>
        <v>118</v>
      </c>
      <c r="N2100" t="str">
        <f ca="1">IF((H2100+I2100)&gt;SIMULATION!$F$16,"Over","Under")</f>
        <v>Under</v>
      </c>
    </row>
    <row r="2101" spans="8:14" x14ac:dyDescent="0.25">
      <c r="H2101">
        <f ca="1">ROUND(NORMINV(RAND(),SIMULATION!$G$16,SIMULATION!$C$16),0)</f>
        <v>75</v>
      </c>
      <c r="I2101">
        <f ca="1">ROUND(NORMINV(RAND(),SIMULATION!$G$20,SIMULATION!$C$20),0)</f>
        <v>90</v>
      </c>
      <c r="J2101" t="str">
        <f t="shared" ca="1" si="66"/>
        <v>Home</v>
      </c>
      <c r="K2101" t="str">
        <f ca="1">IF(H2101+SIMULATION!$E$16&gt;NEUTRAL!I2101,"W","L")</f>
        <v>L</v>
      </c>
      <c r="L2101" t="str">
        <f ca="1">IF(I2101+SIMULATION!$E$20&gt;NEUTRAL!H2101,"W","L")</f>
        <v>W</v>
      </c>
      <c r="M2101">
        <f t="shared" ca="1" si="67"/>
        <v>165</v>
      </c>
      <c r="N2101" t="str">
        <f ca="1">IF((H2101+I2101)&gt;SIMULATION!$F$16,"Over","Under")</f>
        <v>Over</v>
      </c>
    </row>
    <row r="2102" spans="8:14" x14ac:dyDescent="0.25">
      <c r="H2102">
        <f ca="1">ROUND(NORMINV(RAND(),SIMULATION!$G$16,SIMULATION!$C$16),0)</f>
        <v>71</v>
      </c>
      <c r="I2102">
        <f ca="1">ROUND(NORMINV(RAND(),SIMULATION!$G$20,SIMULATION!$C$20),0)</f>
        <v>75</v>
      </c>
      <c r="J2102" t="str">
        <f t="shared" ca="1" si="66"/>
        <v>Home</v>
      </c>
      <c r="K2102" t="str">
        <f ca="1">IF(H2102+SIMULATION!$E$16&gt;NEUTRAL!I2102,"W","L")</f>
        <v>W</v>
      </c>
      <c r="L2102" t="str">
        <f ca="1">IF(I2102+SIMULATION!$E$20&gt;NEUTRAL!H2102,"W","L")</f>
        <v>L</v>
      </c>
      <c r="M2102">
        <f t="shared" ca="1" si="67"/>
        <v>146</v>
      </c>
      <c r="N2102" t="str">
        <f ca="1">IF((H2102+I2102)&gt;SIMULATION!$F$16,"Over","Under")</f>
        <v>Under</v>
      </c>
    </row>
    <row r="2103" spans="8:14" x14ac:dyDescent="0.25">
      <c r="H2103">
        <f ca="1">ROUND(NORMINV(RAND(),SIMULATION!$G$16,SIMULATION!$C$16),0)</f>
        <v>62</v>
      </c>
      <c r="I2103">
        <f ca="1">ROUND(NORMINV(RAND(),SIMULATION!$G$20,SIMULATION!$C$20),0)</f>
        <v>63</v>
      </c>
      <c r="J2103" t="str">
        <f t="shared" ca="1" si="66"/>
        <v>Home</v>
      </c>
      <c r="K2103" t="str">
        <f ca="1">IF(H2103+SIMULATION!$E$16&gt;NEUTRAL!I2103,"W","L")</f>
        <v>W</v>
      </c>
      <c r="L2103" t="str">
        <f ca="1">IF(I2103+SIMULATION!$E$20&gt;NEUTRAL!H2103,"W","L")</f>
        <v>L</v>
      </c>
      <c r="M2103">
        <f t="shared" ca="1" si="67"/>
        <v>125</v>
      </c>
      <c r="N2103" t="str">
        <f ca="1">IF((H2103+I2103)&gt;SIMULATION!$F$16,"Over","Under")</f>
        <v>Under</v>
      </c>
    </row>
    <row r="2104" spans="8:14" x14ac:dyDescent="0.25">
      <c r="H2104">
        <f ca="1">ROUND(NORMINV(RAND(),SIMULATION!$G$16,SIMULATION!$C$16),0)</f>
        <v>66</v>
      </c>
      <c r="I2104">
        <f ca="1">ROUND(NORMINV(RAND(),SIMULATION!$G$20,SIMULATION!$C$20),0)</f>
        <v>69</v>
      </c>
      <c r="J2104" t="str">
        <f t="shared" ca="1" si="66"/>
        <v>Home</v>
      </c>
      <c r="K2104" t="str">
        <f ca="1">IF(H2104+SIMULATION!$E$16&gt;NEUTRAL!I2104,"W","L")</f>
        <v>W</v>
      </c>
      <c r="L2104" t="str">
        <f ca="1">IF(I2104+SIMULATION!$E$20&gt;NEUTRAL!H2104,"W","L")</f>
        <v>L</v>
      </c>
      <c r="M2104">
        <f t="shared" ca="1" si="67"/>
        <v>135</v>
      </c>
      <c r="N2104" t="str">
        <f ca="1">IF((H2104+I2104)&gt;SIMULATION!$F$16,"Over","Under")</f>
        <v>Under</v>
      </c>
    </row>
    <row r="2105" spans="8:14" x14ac:dyDescent="0.25">
      <c r="H2105">
        <f ca="1">ROUND(NORMINV(RAND(),SIMULATION!$G$16,SIMULATION!$C$16),0)</f>
        <v>64</v>
      </c>
      <c r="I2105">
        <f ca="1">ROUND(NORMINV(RAND(),SIMULATION!$G$20,SIMULATION!$C$20),0)</f>
        <v>67</v>
      </c>
      <c r="J2105" t="str">
        <f t="shared" ca="1" si="66"/>
        <v>Home</v>
      </c>
      <c r="K2105" t="str">
        <f ca="1">IF(H2105+SIMULATION!$E$16&gt;NEUTRAL!I2105,"W","L")</f>
        <v>W</v>
      </c>
      <c r="L2105" t="str">
        <f ca="1">IF(I2105+SIMULATION!$E$20&gt;NEUTRAL!H2105,"W","L")</f>
        <v>L</v>
      </c>
      <c r="M2105">
        <f t="shared" ca="1" si="67"/>
        <v>131</v>
      </c>
      <c r="N2105" t="str">
        <f ca="1">IF((H2105+I2105)&gt;SIMULATION!$F$16,"Over","Under")</f>
        <v>Under</v>
      </c>
    </row>
    <row r="2106" spans="8:14" x14ac:dyDescent="0.25">
      <c r="H2106">
        <f ca="1">ROUND(NORMINV(RAND(),SIMULATION!$G$16,SIMULATION!$C$16),0)</f>
        <v>75</v>
      </c>
      <c r="I2106">
        <f ca="1">ROUND(NORMINV(RAND(),SIMULATION!$G$20,SIMULATION!$C$20),0)</f>
        <v>56</v>
      </c>
      <c r="J2106" t="str">
        <f t="shared" ca="1" si="66"/>
        <v>Away</v>
      </c>
      <c r="K2106" t="str">
        <f ca="1">IF(H2106+SIMULATION!$E$16&gt;NEUTRAL!I2106,"W","L")</f>
        <v>W</v>
      </c>
      <c r="L2106" t="str">
        <f ca="1">IF(I2106+SIMULATION!$E$20&gt;NEUTRAL!H2106,"W","L")</f>
        <v>L</v>
      </c>
      <c r="M2106">
        <f t="shared" ca="1" si="67"/>
        <v>131</v>
      </c>
      <c r="N2106" t="str">
        <f ca="1">IF((H2106+I2106)&gt;SIMULATION!$F$16,"Over","Under")</f>
        <v>Under</v>
      </c>
    </row>
    <row r="2107" spans="8:14" x14ac:dyDescent="0.25">
      <c r="H2107">
        <f ca="1">ROUND(NORMINV(RAND(),SIMULATION!$G$16,SIMULATION!$C$16),0)</f>
        <v>75</v>
      </c>
      <c r="I2107">
        <f ca="1">ROUND(NORMINV(RAND(),SIMULATION!$G$20,SIMULATION!$C$20),0)</f>
        <v>91</v>
      </c>
      <c r="J2107" t="str">
        <f t="shared" ca="1" si="66"/>
        <v>Home</v>
      </c>
      <c r="K2107" t="str">
        <f ca="1">IF(H2107+SIMULATION!$E$16&gt;NEUTRAL!I2107,"W","L")</f>
        <v>L</v>
      </c>
      <c r="L2107" t="str">
        <f ca="1">IF(I2107+SIMULATION!$E$20&gt;NEUTRAL!H2107,"W","L")</f>
        <v>W</v>
      </c>
      <c r="M2107">
        <f t="shared" ca="1" si="67"/>
        <v>166</v>
      </c>
      <c r="N2107" t="str">
        <f ca="1">IF((H2107+I2107)&gt;SIMULATION!$F$16,"Over","Under")</f>
        <v>Over</v>
      </c>
    </row>
    <row r="2108" spans="8:14" x14ac:dyDescent="0.25">
      <c r="H2108">
        <f ca="1">ROUND(NORMINV(RAND(),SIMULATION!$G$16,SIMULATION!$C$16),0)</f>
        <v>74</v>
      </c>
      <c r="I2108">
        <f ca="1">ROUND(NORMINV(RAND(),SIMULATION!$G$20,SIMULATION!$C$20),0)</f>
        <v>73</v>
      </c>
      <c r="J2108" t="str">
        <f t="shared" ca="1" si="66"/>
        <v>Away</v>
      </c>
      <c r="K2108" t="str">
        <f ca="1">IF(H2108+SIMULATION!$E$16&gt;NEUTRAL!I2108,"W","L")</f>
        <v>W</v>
      </c>
      <c r="L2108" t="str">
        <f ca="1">IF(I2108+SIMULATION!$E$20&gt;NEUTRAL!H2108,"W","L")</f>
        <v>L</v>
      </c>
      <c r="M2108">
        <f t="shared" ca="1" si="67"/>
        <v>147</v>
      </c>
      <c r="N2108" t="str">
        <f ca="1">IF((H2108+I2108)&gt;SIMULATION!$F$16,"Over","Under")</f>
        <v>Under</v>
      </c>
    </row>
    <row r="2109" spans="8:14" x14ac:dyDescent="0.25">
      <c r="H2109">
        <f ca="1">ROUND(NORMINV(RAND(),SIMULATION!$G$16,SIMULATION!$C$16),0)</f>
        <v>74</v>
      </c>
      <c r="I2109">
        <f ca="1">ROUND(NORMINV(RAND(),SIMULATION!$G$20,SIMULATION!$C$20),0)</f>
        <v>79</v>
      </c>
      <c r="J2109" t="str">
        <f t="shared" ca="1" si="66"/>
        <v>Home</v>
      </c>
      <c r="K2109" t="str">
        <f ca="1">IF(H2109+SIMULATION!$E$16&gt;NEUTRAL!I2109,"W","L")</f>
        <v>L</v>
      </c>
      <c r="L2109" t="str">
        <f ca="1">IF(I2109+SIMULATION!$E$20&gt;NEUTRAL!H2109,"W","L")</f>
        <v>W</v>
      </c>
      <c r="M2109">
        <f t="shared" ca="1" si="67"/>
        <v>153</v>
      </c>
      <c r="N2109" t="str">
        <f ca="1">IF((H2109+I2109)&gt;SIMULATION!$F$16,"Over","Under")</f>
        <v>Over</v>
      </c>
    </row>
    <row r="2110" spans="8:14" x14ac:dyDescent="0.25">
      <c r="H2110">
        <f ca="1">ROUND(NORMINV(RAND(),SIMULATION!$G$16,SIMULATION!$C$16),0)</f>
        <v>73</v>
      </c>
      <c r="I2110">
        <f ca="1">ROUND(NORMINV(RAND(),SIMULATION!$G$20,SIMULATION!$C$20),0)</f>
        <v>55</v>
      </c>
      <c r="J2110" t="str">
        <f t="shared" ca="1" si="66"/>
        <v>Away</v>
      </c>
      <c r="K2110" t="str">
        <f ca="1">IF(H2110+SIMULATION!$E$16&gt;NEUTRAL!I2110,"W","L")</f>
        <v>W</v>
      </c>
      <c r="L2110" t="str">
        <f ca="1">IF(I2110+SIMULATION!$E$20&gt;NEUTRAL!H2110,"W","L")</f>
        <v>L</v>
      </c>
      <c r="M2110">
        <f t="shared" ca="1" si="67"/>
        <v>128</v>
      </c>
      <c r="N2110" t="str">
        <f ca="1">IF((H2110+I2110)&gt;SIMULATION!$F$16,"Over","Under")</f>
        <v>Under</v>
      </c>
    </row>
    <row r="2111" spans="8:14" x14ac:dyDescent="0.25">
      <c r="H2111">
        <f ca="1">ROUND(NORMINV(RAND(),SIMULATION!$G$16,SIMULATION!$C$16),0)</f>
        <v>75</v>
      </c>
      <c r="I2111">
        <f ca="1">ROUND(NORMINV(RAND(),SIMULATION!$G$20,SIMULATION!$C$20),0)</f>
        <v>93</v>
      </c>
      <c r="J2111" t="str">
        <f t="shared" ca="1" si="66"/>
        <v>Home</v>
      </c>
      <c r="K2111" t="str">
        <f ca="1">IF(H2111+SIMULATION!$E$16&gt;NEUTRAL!I2111,"W","L")</f>
        <v>L</v>
      </c>
      <c r="L2111" t="str">
        <f ca="1">IF(I2111+SIMULATION!$E$20&gt;NEUTRAL!H2111,"W","L")</f>
        <v>W</v>
      </c>
      <c r="M2111">
        <f t="shared" ca="1" si="67"/>
        <v>168</v>
      </c>
      <c r="N2111" t="str">
        <f ca="1">IF((H2111+I2111)&gt;SIMULATION!$F$16,"Over","Under")</f>
        <v>Over</v>
      </c>
    </row>
    <row r="2112" spans="8:14" x14ac:dyDescent="0.25">
      <c r="H2112">
        <f ca="1">ROUND(NORMINV(RAND(),SIMULATION!$G$16,SIMULATION!$C$16),0)</f>
        <v>97</v>
      </c>
      <c r="I2112">
        <f ca="1">ROUND(NORMINV(RAND(),SIMULATION!$G$20,SIMULATION!$C$20),0)</f>
        <v>77</v>
      </c>
      <c r="J2112" t="str">
        <f t="shared" ca="1" si="66"/>
        <v>Away</v>
      </c>
      <c r="K2112" t="str">
        <f ca="1">IF(H2112+SIMULATION!$E$16&gt;NEUTRAL!I2112,"W","L")</f>
        <v>W</v>
      </c>
      <c r="L2112" t="str">
        <f ca="1">IF(I2112+SIMULATION!$E$20&gt;NEUTRAL!H2112,"W","L")</f>
        <v>L</v>
      </c>
      <c r="M2112">
        <f t="shared" ca="1" si="67"/>
        <v>174</v>
      </c>
      <c r="N2112" t="str">
        <f ca="1">IF((H2112+I2112)&gt;SIMULATION!$F$16,"Over","Under")</f>
        <v>Over</v>
      </c>
    </row>
    <row r="2113" spans="8:14" x14ac:dyDescent="0.25">
      <c r="H2113">
        <f ca="1">ROUND(NORMINV(RAND(),SIMULATION!$G$16,SIMULATION!$C$16),0)</f>
        <v>93</v>
      </c>
      <c r="I2113">
        <f ca="1">ROUND(NORMINV(RAND(),SIMULATION!$G$20,SIMULATION!$C$20),0)</f>
        <v>81</v>
      </c>
      <c r="J2113" t="str">
        <f t="shared" ca="1" si="66"/>
        <v>Away</v>
      </c>
      <c r="K2113" t="str">
        <f ca="1">IF(H2113+SIMULATION!$E$16&gt;NEUTRAL!I2113,"W","L")</f>
        <v>W</v>
      </c>
      <c r="L2113" t="str">
        <f ca="1">IF(I2113+SIMULATION!$E$20&gt;NEUTRAL!H2113,"W","L")</f>
        <v>L</v>
      </c>
      <c r="M2113">
        <f t="shared" ca="1" si="67"/>
        <v>174</v>
      </c>
      <c r="N2113" t="str">
        <f ca="1">IF((H2113+I2113)&gt;SIMULATION!$F$16,"Over","Under")</f>
        <v>Over</v>
      </c>
    </row>
    <row r="2114" spans="8:14" x14ac:dyDescent="0.25">
      <c r="H2114">
        <f ca="1">ROUND(NORMINV(RAND(),SIMULATION!$G$16,SIMULATION!$C$16),0)</f>
        <v>61</v>
      </c>
      <c r="I2114">
        <f ca="1">ROUND(NORMINV(RAND(),SIMULATION!$G$20,SIMULATION!$C$20),0)</f>
        <v>78</v>
      </c>
      <c r="J2114" t="str">
        <f t="shared" ca="1" si="66"/>
        <v>Home</v>
      </c>
      <c r="K2114" t="str">
        <f ca="1">IF(H2114+SIMULATION!$E$16&gt;NEUTRAL!I2114,"W","L")</f>
        <v>L</v>
      </c>
      <c r="L2114" t="str">
        <f ca="1">IF(I2114+SIMULATION!$E$20&gt;NEUTRAL!H2114,"W","L")</f>
        <v>W</v>
      </c>
      <c r="M2114">
        <f t="shared" ca="1" si="67"/>
        <v>139</v>
      </c>
      <c r="N2114" t="str">
        <f ca="1">IF((H2114+I2114)&gt;SIMULATION!$F$16,"Over","Under")</f>
        <v>Under</v>
      </c>
    </row>
    <row r="2115" spans="8:14" x14ac:dyDescent="0.25">
      <c r="H2115">
        <f ca="1">ROUND(NORMINV(RAND(),SIMULATION!$G$16,SIMULATION!$C$16),0)</f>
        <v>61</v>
      </c>
      <c r="I2115">
        <f ca="1">ROUND(NORMINV(RAND(),SIMULATION!$G$20,SIMULATION!$C$20),0)</f>
        <v>71</v>
      </c>
      <c r="J2115" t="str">
        <f t="shared" ca="1" si="66"/>
        <v>Home</v>
      </c>
      <c r="K2115" t="str">
        <f ca="1">IF(H2115+SIMULATION!$E$16&gt;NEUTRAL!I2115,"W","L")</f>
        <v>L</v>
      </c>
      <c r="L2115" t="str">
        <f ca="1">IF(I2115+SIMULATION!$E$20&gt;NEUTRAL!H2115,"W","L")</f>
        <v>W</v>
      </c>
      <c r="M2115">
        <f t="shared" ca="1" si="67"/>
        <v>132</v>
      </c>
      <c r="N2115" t="str">
        <f ca="1">IF((H2115+I2115)&gt;SIMULATION!$F$16,"Over","Under")</f>
        <v>Under</v>
      </c>
    </row>
    <row r="2116" spans="8:14" x14ac:dyDescent="0.25">
      <c r="H2116">
        <f ca="1">ROUND(NORMINV(RAND(),SIMULATION!$G$16,SIMULATION!$C$16),0)</f>
        <v>60</v>
      </c>
      <c r="I2116">
        <f ca="1">ROUND(NORMINV(RAND(),SIMULATION!$G$20,SIMULATION!$C$20),0)</f>
        <v>69</v>
      </c>
      <c r="J2116" t="str">
        <f t="shared" ca="1" si="66"/>
        <v>Home</v>
      </c>
      <c r="K2116" t="str">
        <f ca="1">IF(H2116+SIMULATION!$E$16&gt;NEUTRAL!I2116,"W","L")</f>
        <v>L</v>
      </c>
      <c r="L2116" t="str">
        <f ca="1">IF(I2116+SIMULATION!$E$20&gt;NEUTRAL!H2116,"W","L")</f>
        <v>W</v>
      </c>
      <c r="M2116">
        <f t="shared" ca="1" si="67"/>
        <v>129</v>
      </c>
      <c r="N2116" t="str">
        <f ca="1">IF((H2116+I2116)&gt;SIMULATION!$F$16,"Over","Under")</f>
        <v>Under</v>
      </c>
    </row>
    <row r="2117" spans="8:14" x14ac:dyDescent="0.25">
      <c r="H2117">
        <f ca="1">ROUND(NORMINV(RAND(),SIMULATION!$G$16,SIMULATION!$C$16),0)</f>
        <v>64</v>
      </c>
      <c r="I2117">
        <f ca="1">ROUND(NORMINV(RAND(),SIMULATION!$G$20,SIMULATION!$C$20),0)</f>
        <v>87</v>
      </c>
      <c r="J2117" t="str">
        <f t="shared" ca="1" si="66"/>
        <v>Home</v>
      </c>
      <c r="K2117" t="str">
        <f ca="1">IF(H2117+SIMULATION!$E$16&gt;NEUTRAL!I2117,"W","L")</f>
        <v>L</v>
      </c>
      <c r="L2117" t="str">
        <f ca="1">IF(I2117+SIMULATION!$E$20&gt;NEUTRAL!H2117,"W","L")</f>
        <v>W</v>
      </c>
      <c r="M2117">
        <f t="shared" ca="1" si="67"/>
        <v>151</v>
      </c>
      <c r="N2117" t="str">
        <f ca="1">IF((H2117+I2117)&gt;SIMULATION!$F$16,"Over","Under")</f>
        <v>Under</v>
      </c>
    </row>
    <row r="2118" spans="8:14" x14ac:dyDescent="0.25">
      <c r="H2118">
        <f ca="1">ROUND(NORMINV(RAND(),SIMULATION!$G$16,SIMULATION!$C$16),0)</f>
        <v>91</v>
      </c>
      <c r="I2118">
        <f ca="1">ROUND(NORMINV(RAND(),SIMULATION!$G$20,SIMULATION!$C$20),0)</f>
        <v>78</v>
      </c>
      <c r="J2118" t="str">
        <f t="shared" ca="1" si="66"/>
        <v>Away</v>
      </c>
      <c r="K2118" t="str">
        <f ca="1">IF(H2118+SIMULATION!$E$16&gt;NEUTRAL!I2118,"W","L")</f>
        <v>W</v>
      </c>
      <c r="L2118" t="str">
        <f ca="1">IF(I2118+SIMULATION!$E$20&gt;NEUTRAL!H2118,"W","L")</f>
        <v>L</v>
      </c>
      <c r="M2118">
        <f t="shared" ca="1" si="67"/>
        <v>169</v>
      </c>
      <c r="N2118" t="str">
        <f ca="1">IF((H2118+I2118)&gt;SIMULATION!$F$16,"Over","Under")</f>
        <v>Over</v>
      </c>
    </row>
    <row r="2119" spans="8:14" x14ac:dyDescent="0.25">
      <c r="H2119">
        <f ca="1">ROUND(NORMINV(RAND(),SIMULATION!$G$16,SIMULATION!$C$16),0)</f>
        <v>66</v>
      </c>
      <c r="I2119">
        <f ca="1">ROUND(NORMINV(RAND(),SIMULATION!$G$20,SIMULATION!$C$20),0)</f>
        <v>83</v>
      </c>
      <c r="J2119" t="str">
        <f t="shared" ca="1" si="66"/>
        <v>Home</v>
      </c>
      <c r="K2119" t="str">
        <f ca="1">IF(H2119+SIMULATION!$E$16&gt;NEUTRAL!I2119,"W","L")</f>
        <v>L</v>
      </c>
      <c r="L2119" t="str">
        <f ca="1">IF(I2119+SIMULATION!$E$20&gt;NEUTRAL!H2119,"W","L")</f>
        <v>W</v>
      </c>
      <c r="M2119">
        <f t="shared" ca="1" si="67"/>
        <v>149</v>
      </c>
      <c r="N2119" t="str">
        <f ca="1">IF((H2119+I2119)&gt;SIMULATION!$F$16,"Over","Under")</f>
        <v>Under</v>
      </c>
    </row>
    <row r="2120" spans="8:14" x14ac:dyDescent="0.25">
      <c r="H2120">
        <f ca="1">ROUND(NORMINV(RAND(),SIMULATION!$G$16,SIMULATION!$C$16),0)</f>
        <v>57</v>
      </c>
      <c r="I2120">
        <f ca="1">ROUND(NORMINV(RAND(),SIMULATION!$G$20,SIMULATION!$C$20),0)</f>
        <v>88</v>
      </c>
      <c r="J2120" t="str">
        <f t="shared" ca="1" si="66"/>
        <v>Home</v>
      </c>
      <c r="K2120" t="str">
        <f ca="1">IF(H2120+SIMULATION!$E$16&gt;NEUTRAL!I2120,"W","L")</f>
        <v>L</v>
      </c>
      <c r="L2120" t="str">
        <f ca="1">IF(I2120+SIMULATION!$E$20&gt;NEUTRAL!H2120,"W","L")</f>
        <v>W</v>
      </c>
      <c r="M2120">
        <f t="shared" ca="1" si="67"/>
        <v>145</v>
      </c>
      <c r="N2120" t="str">
        <f ca="1">IF((H2120+I2120)&gt;SIMULATION!$F$16,"Over","Under")</f>
        <v>Under</v>
      </c>
    </row>
    <row r="2121" spans="8:14" x14ac:dyDescent="0.25">
      <c r="H2121">
        <f ca="1">ROUND(NORMINV(RAND(),SIMULATION!$G$16,SIMULATION!$C$16),0)</f>
        <v>68</v>
      </c>
      <c r="I2121">
        <f ca="1">ROUND(NORMINV(RAND(),SIMULATION!$G$20,SIMULATION!$C$20),0)</f>
        <v>79</v>
      </c>
      <c r="J2121" t="str">
        <f t="shared" ca="1" si="66"/>
        <v>Home</v>
      </c>
      <c r="K2121" t="str">
        <f ca="1">IF(H2121+SIMULATION!$E$16&gt;NEUTRAL!I2121,"W","L")</f>
        <v>L</v>
      </c>
      <c r="L2121" t="str">
        <f ca="1">IF(I2121+SIMULATION!$E$20&gt;NEUTRAL!H2121,"W","L")</f>
        <v>W</v>
      </c>
      <c r="M2121">
        <f t="shared" ca="1" si="67"/>
        <v>147</v>
      </c>
      <c r="N2121" t="str">
        <f ca="1">IF((H2121+I2121)&gt;SIMULATION!$F$16,"Over","Under")</f>
        <v>Under</v>
      </c>
    </row>
    <row r="2122" spans="8:14" x14ac:dyDescent="0.25">
      <c r="H2122">
        <f ca="1">ROUND(NORMINV(RAND(),SIMULATION!$G$16,SIMULATION!$C$16),0)</f>
        <v>64</v>
      </c>
      <c r="I2122">
        <f ca="1">ROUND(NORMINV(RAND(),SIMULATION!$G$20,SIMULATION!$C$20),0)</f>
        <v>74</v>
      </c>
      <c r="J2122" t="str">
        <f t="shared" ca="1" si="66"/>
        <v>Home</v>
      </c>
      <c r="K2122" t="str">
        <f ca="1">IF(H2122+SIMULATION!$E$16&gt;NEUTRAL!I2122,"W","L")</f>
        <v>L</v>
      </c>
      <c r="L2122" t="str">
        <f ca="1">IF(I2122+SIMULATION!$E$20&gt;NEUTRAL!H2122,"W","L")</f>
        <v>W</v>
      </c>
      <c r="M2122">
        <f t="shared" ca="1" si="67"/>
        <v>138</v>
      </c>
      <c r="N2122" t="str">
        <f ca="1">IF((H2122+I2122)&gt;SIMULATION!$F$16,"Over","Under")</f>
        <v>Under</v>
      </c>
    </row>
    <row r="2123" spans="8:14" x14ac:dyDescent="0.25">
      <c r="H2123">
        <f ca="1">ROUND(NORMINV(RAND(),SIMULATION!$G$16,SIMULATION!$C$16),0)</f>
        <v>78</v>
      </c>
      <c r="I2123">
        <f ca="1">ROUND(NORMINV(RAND(),SIMULATION!$G$20,SIMULATION!$C$20),0)</f>
        <v>82</v>
      </c>
      <c r="J2123" t="str">
        <f t="shared" ca="1" si="66"/>
        <v>Home</v>
      </c>
      <c r="K2123" t="str">
        <f ca="1">IF(H2123+SIMULATION!$E$16&gt;NEUTRAL!I2123,"W","L")</f>
        <v>W</v>
      </c>
      <c r="L2123" t="str">
        <f ca="1">IF(I2123+SIMULATION!$E$20&gt;NEUTRAL!H2123,"W","L")</f>
        <v>L</v>
      </c>
      <c r="M2123">
        <f t="shared" ca="1" si="67"/>
        <v>160</v>
      </c>
      <c r="N2123" t="str">
        <f ca="1">IF((H2123+I2123)&gt;SIMULATION!$F$16,"Over","Under")</f>
        <v>Over</v>
      </c>
    </row>
    <row r="2124" spans="8:14" x14ac:dyDescent="0.25">
      <c r="H2124">
        <f ca="1">ROUND(NORMINV(RAND(),SIMULATION!$G$16,SIMULATION!$C$16),0)</f>
        <v>63</v>
      </c>
      <c r="I2124">
        <f ca="1">ROUND(NORMINV(RAND(),SIMULATION!$G$20,SIMULATION!$C$20),0)</f>
        <v>56</v>
      </c>
      <c r="J2124" t="str">
        <f t="shared" ca="1" si="66"/>
        <v>Away</v>
      </c>
      <c r="K2124" t="str">
        <f ca="1">IF(H2124+SIMULATION!$E$16&gt;NEUTRAL!I2124,"W","L")</f>
        <v>W</v>
      </c>
      <c r="L2124" t="str">
        <f ca="1">IF(I2124+SIMULATION!$E$20&gt;NEUTRAL!H2124,"W","L")</f>
        <v>L</v>
      </c>
      <c r="M2124">
        <f t="shared" ca="1" si="67"/>
        <v>119</v>
      </c>
      <c r="N2124" t="str">
        <f ca="1">IF((H2124+I2124)&gt;SIMULATION!$F$16,"Over","Under")</f>
        <v>Under</v>
      </c>
    </row>
    <row r="2125" spans="8:14" x14ac:dyDescent="0.25">
      <c r="H2125">
        <f ca="1">ROUND(NORMINV(RAND(),SIMULATION!$G$16,SIMULATION!$C$16),0)</f>
        <v>64</v>
      </c>
      <c r="I2125">
        <f ca="1">ROUND(NORMINV(RAND(),SIMULATION!$G$20,SIMULATION!$C$20),0)</f>
        <v>65</v>
      </c>
      <c r="J2125" t="str">
        <f t="shared" ca="1" si="66"/>
        <v>Home</v>
      </c>
      <c r="K2125" t="str">
        <f ca="1">IF(H2125+SIMULATION!$E$16&gt;NEUTRAL!I2125,"W","L")</f>
        <v>W</v>
      </c>
      <c r="L2125" t="str">
        <f ca="1">IF(I2125+SIMULATION!$E$20&gt;NEUTRAL!H2125,"W","L")</f>
        <v>L</v>
      </c>
      <c r="M2125">
        <f t="shared" ca="1" si="67"/>
        <v>129</v>
      </c>
      <c r="N2125" t="str">
        <f ca="1">IF((H2125+I2125)&gt;SIMULATION!$F$16,"Over","Under")</f>
        <v>Under</v>
      </c>
    </row>
    <row r="2126" spans="8:14" x14ac:dyDescent="0.25">
      <c r="H2126">
        <f ca="1">ROUND(NORMINV(RAND(),SIMULATION!$G$16,SIMULATION!$C$16),0)</f>
        <v>76</v>
      </c>
      <c r="I2126">
        <f ca="1">ROUND(NORMINV(RAND(),SIMULATION!$G$20,SIMULATION!$C$20),0)</f>
        <v>73</v>
      </c>
      <c r="J2126" t="str">
        <f t="shared" ca="1" si="66"/>
        <v>Away</v>
      </c>
      <c r="K2126" t="str">
        <f ca="1">IF(H2126+SIMULATION!$E$16&gt;NEUTRAL!I2126,"W","L")</f>
        <v>W</v>
      </c>
      <c r="L2126" t="str">
        <f ca="1">IF(I2126+SIMULATION!$E$20&gt;NEUTRAL!H2126,"W","L")</f>
        <v>L</v>
      </c>
      <c r="M2126">
        <f t="shared" ca="1" si="67"/>
        <v>149</v>
      </c>
      <c r="N2126" t="str">
        <f ca="1">IF((H2126+I2126)&gt;SIMULATION!$F$16,"Over","Under")</f>
        <v>Under</v>
      </c>
    </row>
    <row r="2127" spans="8:14" x14ac:dyDescent="0.25">
      <c r="H2127">
        <f ca="1">ROUND(NORMINV(RAND(),SIMULATION!$G$16,SIMULATION!$C$16),0)</f>
        <v>89</v>
      </c>
      <c r="I2127">
        <f ca="1">ROUND(NORMINV(RAND(),SIMULATION!$G$20,SIMULATION!$C$20),0)</f>
        <v>80</v>
      </c>
      <c r="J2127" t="str">
        <f t="shared" ca="1" si="66"/>
        <v>Away</v>
      </c>
      <c r="K2127" t="str">
        <f ca="1">IF(H2127+SIMULATION!$E$16&gt;NEUTRAL!I2127,"W","L")</f>
        <v>W</v>
      </c>
      <c r="L2127" t="str">
        <f ca="1">IF(I2127+SIMULATION!$E$20&gt;NEUTRAL!H2127,"W","L")</f>
        <v>L</v>
      </c>
      <c r="M2127">
        <f t="shared" ca="1" si="67"/>
        <v>169</v>
      </c>
      <c r="N2127" t="str">
        <f ca="1">IF((H2127+I2127)&gt;SIMULATION!$F$16,"Over","Under")</f>
        <v>Over</v>
      </c>
    </row>
    <row r="2128" spans="8:14" x14ac:dyDescent="0.25">
      <c r="H2128">
        <f ca="1">ROUND(NORMINV(RAND(),SIMULATION!$G$16,SIMULATION!$C$16),0)</f>
        <v>85</v>
      </c>
      <c r="I2128">
        <f ca="1">ROUND(NORMINV(RAND(),SIMULATION!$G$20,SIMULATION!$C$20),0)</f>
        <v>69</v>
      </c>
      <c r="J2128" t="str">
        <f t="shared" ca="1" si="66"/>
        <v>Away</v>
      </c>
      <c r="K2128" t="str">
        <f ca="1">IF(H2128+SIMULATION!$E$16&gt;NEUTRAL!I2128,"W","L")</f>
        <v>W</v>
      </c>
      <c r="L2128" t="str">
        <f ca="1">IF(I2128+SIMULATION!$E$20&gt;NEUTRAL!H2128,"W","L")</f>
        <v>L</v>
      </c>
      <c r="M2128">
        <f t="shared" ca="1" si="67"/>
        <v>154</v>
      </c>
      <c r="N2128" t="str">
        <f ca="1">IF((H2128+I2128)&gt;SIMULATION!$F$16,"Over","Under")</f>
        <v>Over</v>
      </c>
    </row>
    <row r="2129" spans="8:14" x14ac:dyDescent="0.25">
      <c r="H2129">
        <f ca="1">ROUND(NORMINV(RAND(),SIMULATION!$G$16,SIMULATION!$C$16),0)</f>
        <v>71</v>
      </c>
      <c r="I2129">
        <f ca="1">ROUND(NORMINV(RAND(),SIMULATION!$G$20,SIMULATION!$C$20),0)</f>
        <v>77</v>
      </c>
      <c r="J2129" t="str">
        <f t="shared" ca="1" si="66"/>
        <v>Home</v>
      </c>
      <c r="K2129" t="str">
        <f ca="1">IF(H2129+SIMULATION!$E$16&gt;NEUTRAL!I2129,"W","L")</f>
        <v>L</v>
      </c>
      <c r="L2129" t="str">
        <f ca="1">IF(I2129+SIMULATION!$E$20&gt;NEUTRAL!H2129,"W","L")</f>
        <v>W</v>
      </c>
      <c r="M2129">
        <f t="shared" ca="1" si="67"/>
        <v>148</v>
      </c>
      <c r="N2129" t="str">
        <f ca="1">IF((H2129+I2129)&gt;SIMULATION!$F$16,"Over","Under")</f>
        <v>Under</v>
      </c>
    </row>
    <row r="2130" spans="8:14" x14ac:dyDescent="0.25">
      <c r="H2130">
        <f ca="1">ROUND(NORMINV(RAND(),SIMULATION!$G$16,SIMULATION!$C$16),0)</f>
        <v>77</v>
      </c>
      <c r="I2130">
        <f ca="1">ROUND(NORMINV(RAND(),SIMULATION!$G$20,SIMULATION!$C$20),0)</f>
        <v>61</v>
      </c>
      <c r="J2130" t="str">
        <f t="shared" ref="J2130:J2193" ca="1" si="68">IF(H2130=I2130,"OT",IF(H2130&gt;I2130,"Away","Home"))</f>
        <v>Away</v>
      </c>
      <c r="K2130" t="str">
        <f ca="1">IF(H2130+SIMULATION!$E$16&gt;NEUTRAL!I2130,"W","L")</f>
        <v>W</v>
      </c>
      <c r="L2130" t="str">
        <f ca="1">IF(I2130+SIMULATION!$E$20&gt;NEUTRAL!H2130,"W","L")</f>
        <v>L</v>
      </c>
      <c r="M2130">
        <f t="shared" ref="M2130:M2193" ca="1" si="69">H2130+I2130</f>
        <v>138</v>
      </c>
      <c r="N2130" t="str">
        <f ca="1">IF((H2130+I2130)&gt;SIMULATION!$F$16,"Over","Under")</f>
        <v>Under</v>
      </c>
    </row>
    <row r="2131" spans="8:14" x14ac:dyDescent="0.25">
      <c r="H2131">
        <f ca="1">ROUND(NORMINV(RAND(),SIMULATION!$G$16,SIMULATION!$C$16),0)</f>
        <v>53</v>
      </c>
      <c r="I2131">
        <f ca="1">ROUND(NORMINV(RAND(),SIMULATION!$G$20,SIMULATION!$C$20),0)</f>
        <v>67</v>
      </c>
      <c r="J2131" t="str">
        <f t="shared" ca="1" si="68"/>
        <v>Home</v>
      </c>
      <c r="K2131" t="str">
        <f ca="1">IF(H2131+SIMULATION!$E$16&gt;NEUTRAL!I2131,"W","L")</f>
        <v>L</v>
      </c>
      <c r="L2131" t="str">
        <f ca="1">IF(I2131+SIMULATION!$E$20&gt;NEUTRAL!H2131,"W","L")</f>
        <v>W</v>
      </c>
      <c r="M2131">
        <f t="shared" ca="1" si="69"/>
        <v>120</v>
      </c>
      <c r="N2131" t="str">
        <f ca="1">IF((H2131+I2131)&gt;SIMULATION!$F$16,"Over","Under")</f>
        <v>Under</v>
      </c>
    </row>
    <row r="2132" spans="8:14" x14ac:dyDescent="0.25">
      <c r="H2132">
        <f ca="1">ROUND(NORMINV(RAND(),SIMULATION!$G$16,SIMULATION!$C$16),0)</f>
        <v>60</v>
      </c>
      <c r="I2132">
        <f ca="1">ROUND(NORMINV(RAND(),SIMULATION!$G$20,SIMULATION!$C$20),0)</f>
        <v>83</v>
      </c>
      <c r="J2132" t="str">
        <f t="shared" ca="1" si="68"/>
        <v>Home</v>
      </c>
      <c r="K2132" t="str">
        <f ca="1">IF(H2132+SIMULATION!$E$16&gt;NEUTRAL!I2132,"W","L")</f>
        <v>L</v>
      </c>
      <c r="L2132" t="str">
        <f ca="1">IF(I2132+SIMULATION!$E$20&gt;NEUTRAL!H2132,"W","L")</f>
        <v>W</v>
      </c>
      <c r="M2132">
        <f t="shared" ca="1" si="69"/>
        <v>143</v>
      </c>
      <c r="N2132" t="str">
        <f ca="1">IF((H2132+I2132)&gt;SIMULATION!$F$16,"Over","Under")</f>
        <v>Under</v>
      </c>
    </row>
    <row r="2133" spans="8:14" x14ac:dyDescent="0.25">
      <c r="H2133">
        <f ca="1">ROUND(NORMINV(RAND(),SIMULATION!$G$16,SIMULATION!$C$16),0)</f>
        <v>87</v>
      </c>
      <c r="I2133">
        <f ca="1">ROUND(NORMINV(RAND(),SIMULATION!$G$20,SIMULATION!$C$20),0)</f>
        <v>84</v>
      </c>
      <c r="J2133" t="str">
        <f t="shared" ca="1" si="68"/>
        <v>Away</v>
      </c>
      <c r="K2133" t="str">
        <f ca="1">IF(H2133+SIMULATION!$E$16&gt;NEUTRAL!I2133,"W","L")</f>
        <v>W</v>
      </c>
      <c r="L2133" t="str">
        <f ca="1">IF(I2133+SIMULATION!$E$20&gt;NEUTRAL!H2133,"W","L")</f>
        <v>L</v>
      </c>
      <c r="M2133">
        <f t="shared" ca="1" si="69"/>
        <v>171</v>
      </c>
      <c r="N2133" t="str">
        <f ca="1">IF((H2133+I2133)&gt;SIMULATION!$F$16,"Over","Under")</f>
        <v>Over</v>
      </c>
    </row>
    <row r="2134" spans="8:14" x14ac:dyDescent="0.25">
      <c r="H2134">
        <f ca="1">ROUND(NORMINV(RAND(),SIMULATION!$G$16,SIMULATION!$C$16),0)</f>
        <v>81</v>
      </c>
      <c r="I2134">
        <f ca="1">ROUND(NORMINV(RAND(),SIMULATION!$G$20,SIMULATION!$C$20),0)</f>
        <v>67</v>
      </c>
      <c r="J2134" t="str">
        <f t="shared" ca="1" si="68"/>
        <v>Away</v>
      </c>
      <c r="K2134" t="str">
        <f ca="1">IF(H2134+SIMULATION!$E$16&gt;NEUTRAL!I2134,"W","L")</f>
        <v>W</v>
      </c>
      <c r="L2134" t="str">
        <f ca="1">IF(I2134+SIMULATION!$E$20&gt;NEUTRAL!H2134,"W","L")</f>
        <v>L</v>
      </c>
      <c r="M2134">
        <f t="shared" ca="1" si="69"/>
        <v>148</v>
      </c>
      <c r="N2134" t="str">
        <f ca="1">IF((H2134+I2134)&gt;SIMULATION!$F$16,"Over","Under")</f>
        <v>Under</v>
      </c>
    </row>
    <row r="2135" spans="8:14" x14ac:dyDescent="0.25">
      <c r="H2135">
        <f ca="1">ROUND(NORMINV(RAND(),SIMULATION!$G$16,SIMULATION!$C$16),0)</f>
        <v>80</v>
      </c>
      <c r="I2135">
        <f ca="1">ROUND(NORMINV(RAND(),SIMULATION!$G$20,SIMULATION!$C$20),0)</f>
        <v>73</v>
      </c>
      <c r="J2135" t="str">
        <f t="shared" ca="1" si="68"/>
        <v>Away</v>
      </c>
      <c r="K2135" t="str">
        <f ca="1">IF(H2135+SIMULATION!$E$16&gt;NEUTRAL!I2135,"W","L")</f>
        <v>W</v>
      </c>
      <c r="L2135" t="str">
        <f ca="1">IF(I2135+SIMULATION!$E$20&gt;NEUTRAL!H2135,"W","L")</f>
        <v>L</v>
      </c>
      <c r="M2135">
        <f t="shared" ca="1" si="69"/>
        <v>153</v>
      </c>
      <c r="N2135" t="str">
        <f ca="1">IF((H2135+I2135)&gt;SIMULATION!$F$16,"Over","Under")</f>
        <v>Over</v>
      </c>
    </row>
    <row r="2136" spans="8:14" x14ac:dyDescent="0.25">
      <c r="H2136">
        <f ca="1">ROUND(NORMINV(RAND(),SIMULATION!$G$16,SIMULATION!$C$16),0)</f>
        <v>72</v>
      </c>
      <c r="I2136">
        <f ca="1">ROUND(NORMINV(RAND(),SIMULATION!$G$20,SIMULATION!$C$20),0)</f>
        <v>77</v>
      </c>
      <c r="J2136" t="str">
        <f t="shared" ca="1" si="68"/>
        <v>Home</v>
      </c>
      <c r="K2136" t="str">
        <f ca="1">IF(H2136+SIMULATION!$E$16&gt;NEUTRAL!I2136,"W","L")</f>
        <v>L</v>
      </c>
      <c r="L2136" t="str">
        <f ca="1">IF(I2136+SIMULATION!$E$20&gt;NEUTRAL!H2136,"W","L")</f>
        <v>W</v>
      </c>
      <c r="M2136">
        <f t="shared" ca="1" si="69"/>
        <v>149</v>
      </c>
      <c r="N2136" t="str">
        <f ca="1">IF((H2136+I2136)&gt;SIMULATION!$F$16,"Over","Under")</f>
        <v>Under</v>
      </c>
    </row>
    <row r="2137" spans="8:14" x14ac:dyDescent="0.25">
      <c r="H2137">
        <f ca="1">ROUND(NORMINV(RAND(),SIMULATION!$G$16,SIMULATION!$C$16),0)</f>
        <v>66</v>
      </c>
      <c r="I2137">
        <f ca="1">ROUND(NORMINV(RAND(),SIMULATION!$G$20,SIMULATION!$C$20),0)</f>
        <v>81</v>
      </c>
      <c r="J2137" t="str">
        <f t="shared" ca="1" si="68"/>
        <v>Home</v>
      </c>
      <c r="K2137" t="str">
        <f ca="1">IF(H2137+SIMULATION!$E$16&gt;NEUTRAL!I2137,"W","L")</f>
        <v>L</v>
      </c>
      <c r="L2137" t="str">
        <f ca="1">IF(I2137+SIMULATION!$E$20&gt;NEUTRAL!H2137,"W","L")</f>
        <v>W</v>
      </c>
      <c r="M2137">
        <f t="shared" ca="1" si="69"/>
        <v>147</v>
      </c>
      <c r="N2137" t="str">
        <f ca="1">IF((H2137+I2137)&gt;SIMULATION!$F$16,"Over","Under")</f>
        <v>Under</v>
      </c>
    </row>
    <row r="2138" spans="8:14" x14ac:dyDescent="0.25">
      <c r="H2138">
        <f ca="1">ROUND(NORMINV(RAND(),SIMULATION!$G$16,SIMULATION!$C$16),0)</f>
        <v>66</v>
      </c>
      <c r="I2138">
        <f ca="1">ROUND(NORMINV(RAND(),SIMULATION!$G$20,SIMULATION!$C$20),0)</f>
        <v>79</v>
      </c>
      <c r="J2138" t="str">
        <f t="shared" ca="1" si="68"/>
        <v>Home</v>
      </c>
      <c r="K2138" t="str">
        <f ca="1">IF(H2138+SIMULATION!$E$16&gt;NEUTRAL!I2138,"W","L")</f>
        <v>L</v>
      </c>
      <c r="L2138" t="str">
        <f ca="1">IF(I2138+SIMULATION!$E$20&gt;NEUTRAL!H2138,"W","L")</f>
        <v>W</v>
      </c>
      <c r="M2138">
        <f t="shared" ca="1" si="69"/>
        <v>145</v>
      </c>
      <c r="N2138" t="str">
        <f ca="1">IF((H2138+I2138)&gt;SIMULATION!$F$16,"Over","Under")</f>
        <v>Under</v>
      </c>
    </row>
    <row r="2139" spans="8:14" x14ac:dyDescent="0.25">
      <c r="H2139">
        <f ca="1">ROUND(NORMINV(RAND(),SIMULATION!$G$16,SIMULATION!$C$16),0)</f>
        <v>67</v>
      </c>
      <c r="I2139">
        <f ca="1">ROUND(NORMINV(RAND(),SIMULATION!$G$20,SIMULATION!$C$20),0)</f>
        <v>94</v>
      </c>
      <c r="J2139" t="str">
        <f t="shared" ca="1" si="68"/>
        <v>Home</v>
      </c>
      <c r="K2139" t="str">
        <f ca="1">IF(H2139+SIMULATION!$E$16&gt;NEUTRAL!I2139,"W","L")</f>
        <v>L</v>
      </c>
      <c r="L2139" t="str">
        <f ca="1">IF(I2139+SIMULATION!$E$20&gt;NEUTRAL!H2139,"W","L")</f>
        <v>W</v>
      </c>
      <c r="M2139">
        <f t="shared" ca="1" si="69"/>
        <v>161</v>
      </c>
      <c r="N2139" t="str">
        <f ca="1">IF((H2139+I2139)&gt;SIMULATION!$F$16,"Over","Under")</f>
        <v>Over</v>
      </c>
    </row>
    <row r="2140" spans="8:14" x14ac:dyDescent="0.25">
      <c r="H2140">
        <f ca="1">ROUND(NORMINV(RAND(),SIMULATION!$G$16,SIMULATION!$C$16),0)</f>
        <v>71</v>
      </c>
      <c r="I2140">
        <f ca="1">ROUND(NORMINV(RAND(),SIMULATION!$G$20,SIMULATION!$C$20),0)</f>
        <v>71</v>
      </c>
      <c r="J2140" t="str">
        <f t="shared" ca="1" si="68"/>
        <v>OT</v>
      </c>
      <c r="K2140" t="str">
        <f ca="1">IF(H2140+SIMULATION!$E$16&gt;NEUTRAL!I2140,"W","L")</f>
        <v>W</v>
      </c>
      <c r="L2140" t="str">
        <f ca="1">IF(I2140+SIMULATION!$E$20&gt;NEUTRAL!H2140,"W","L")</f>
        <v>L</v>
      </c>
      <c r="M2140">
        <f t="shared" ca="1" si="69"/>
        <v>142</v>
      </c>
      <c r="N2140" t="str">
        <f ca="1">IF((H2140+I2140)&gt;SIMULATION!$F$16,"Over","Under")</f>
        <v>Under</v>
      </c>
    </row>
    <row r="2141" spans="8:14" x14ac:dyDescent="0.25">
      <c r="H2141">
        <f ca="1">ROUND(NORMINV(RAND(),SIMULATION!$G$16,SIMULATION!$C$16),0)</f>
        <v>81</v>
      </c>
      <c r="I2141">
        <f ca="1">ROUND(NORMINV(RAND(),SIMULATION!$G$20,SIMULATION!$C$20),0)</f>
        <v>82</v>
      </c>
      <c r="J2141" t="str">
        <f t="shared" ca="1" si="68"/>
        <v>Home</v>
      </c>
      <c r="K2141" t="str">
        <f ca="1">IF(H2141+SIMULATION!$E$16&gt;NEUTRAL!I2141,"W","L")</f>
        <v>W</v>
      </c>
      <c r="L2141" t="str">
        <f ca="1">IF(I2141+SIMULATION!$E$20&gt;NEUTRAL!H2141,"W","L")</f>
        <v>L</v>
      </c>
      <c r="M2141">
        <f t="shared" ca="1" si="69"/>
        <v>163</v>
      </c>
      <c r="N2141" t="str">
        <f ca="1">IF((H2141+I2141)&gt;SIMULATION!$F$16,"Over","Under")</f>
        <v>Over</v>
      </c>
    </row>
    <row r="2142" spans="8:14" x14ac:dyDescent="0.25">
      <c r="H2142">
        <f ca="1">ROUND(NORMINV(RAND(),SIMULATION!$G$16,SIMULATION!$C$16),0)</f>
        <v>91</v>
      </c>
      <c r="I2142">
        <f ca="1">ROUND(NORMINV(RAND(),SIMULATION!$G$20,SIMULATION!$C$20),0)</f>
        <v>70</v>
      </c>
      <c r="J2142" t="str">
        <f t="shared" ca="1" si="68"/>
        <v>Away</v>
      </c>
      <c r="K2142" t="str">
        <f ca="1">IF(H2142+SIMULATION!$E$16&gt;NEUTRAL!I2142,"W","L")</f>
        <v>W</v>
      </c>
      <c r="L2142" t="str">
        <f ca="1">IF(I2142+SIMULATION!$E$20&gt;NEUTRAL!H2142,"W","L")</f>
        <v>L</v>
      </c>
      <c r="M2142">
        <f t="shared" ca="1" si="69"/>
        <v>161</v>
      </c>
      <c r="N2142" t="str">
        <f ca="1">IF((H2142+I2142)&gt;SIMULATION!$F$16,"Over","Under")</f>
        <v>Over</v>
      </c>
    </row>
    <row r="2143" spans="8:14" x14ac:dyDescent="0.25">
      <c r="H2143">
        <f ca="1">ROUND(NORMINV(RAND(),SIMULATION!$G$16,SIMULATION!$C$16),0)</f>
        <v>75</v>
      </c>
      <c r="I2143">
        <f ca="1">ROUND(NORMINV(RAND(),SIMULATION!$G$20,SIMULATION!$C$20),0)</f>
        <v>71</v>
      </c>
      <c r="J2143" t="str">
        <f t="shared" ca="1" si="68"/>
        <v>Away</v>
      </c>
      <c r="K2143" t="str">
        <f ca="1">IF(H2143+SIMULATION!$E$16&gt;NEUTRAL!I2143,"W","L")</f>
        <v>W</v>
      </c>
      <c r="L2143" t="str">
        <f ca="1">IF(I2143+SIMULATION!$E$20&gt;NEUTRAL!H2143,"W","L")</f>
        <v>L</v>
      </c>
      <c r="M2143">
        <f t="shared" ca="1" si="69"/>
        <v>146</v>
      </c>
      <c r="N2143" t="str">
        <f ca="1">IF((H2143+I2143)&gt;SIMULATION!$F$16,"Over","Under")</f>
        <v>Under</v>
      </c>
    </row>
    <row r="2144" spans="8:14" x14ac:dyDescent="0.25">
      <c r="H2144">
        <f ca="1">ROUND(NORMINV(RAND(),SIMULATION!$G$16,SIMULATION!$C$16),0)</f>
        <v>66</v>
      </c>
      <c r="I2144">
        <f ca="1">ROUND(NORMINV(RAND(),SIMULATION!$G$20,SIMULATION!$C$20),0)</f>
        <v>57</v>
      </c>
      <c r="J2144" t="str">
        <f t="shared" ca="1" si="68"/>
        <v>Away</v>
      </c>
      <c r="K2144" t="str">
        <f ca="1">IF(H2144+SIMULATION!$E$16&gt;NEUTRAL!I2144,"W","L")</f>
        <v>W</v>
      </c>
      <c r="L2144" t="str">
        <f ca="1">IF(I2144+SIMULATION!$E$20&gt;NEUTRAL!H2144,"W","L")</f>
        <v>L</v>
      </c>
      <c r="M2144">
        <f t="shared" ca="1" si="69"/>
        <v>123</v>
      </c>
      <c r="N2144" t="str">
        <f ca="1">IF((H2144+I2144)&gt;SIMULATION!$F$16,"Over","Under")</f>
        <v>Under</v>
      </c>
    </row>
    <row r="2145" spans="8:14" x14ac:dyDescent="0.25">
      <c r="H2145">
        <f ca="1">ROUND(NORMINV(RAND(),SIMULATION!$G$16,SIMULATION!$C$16),0)</f>
        <v>72</v>
      </c>
      <c r="I2145">
        <f ca="1">ROUND(NORMINV(RAND(),SIMULATION!$G$20,SIMULATION!$C$20),0)</f>
        <v>68</v>
      </c>
      <c r="J2145" t="str">
        <f t="shared" ca="1" si="68"/>
        <v>Away</v>
      </c>
      <c r="K2145" t="str">
        <f ca="1">IF(H2145+SIMULATION!$E$16&gt;NEUTRAL!I2145,"W","L")</f>
        <v>W</v>
      </c>
      <c r="L2145" t="str">
        <f ca="1">IF(I2145+SIMULATION!$E$20&gt;NEUTRAL!H2145,"W","L")</f>
        <v>L</v>
      </c>
      <c r="M2145">
        <f t="shared" ca="1" si="69"/>
        <v>140</v>
      </c>
      <c r="N2145" t="str">
        <f ca="1">IF((H2145+I2145)&gt;SIMULATION!$F$16,"Over","Under")</f>
        <v>Under</v>
      </c>
    </row>
    <row r="2146" spans="8:14" x14ac:dyDescent="0.25">
      <c r="H2146">
        <f ca="1">ROUND(NORMINV(RAND(),SIMULATION!$G$16,SIMULATION!$C$16),0)</f>
        <v>73</v>
      </c>
      <c r="I2146">
        <f ca="1">ROUND(NORMINV(RAND(),SIMULATION!$G$20,SIMULATION!$C$20),0)</f>
        <v>81</v>
      </c>
      <c r="J2146" t="str">
        <f t="shared" ca="1" si="68"/>
        <v>Home</v>
      </c>
      <c r="K2146" t="str">
        <f ca="1">IF(H2146+SIMULATION!$E$16&gt;NEUTRAL!I2146,"W","L")</f>
        <v>L</v>
      </c>
      <c r="L2146" t="str">
        <f ca="1">IF(I2146+SIMULATION!$E$20&gt;NEUTRAL!H2146,"W","L")</f>
        <v>W</v>
      </c>
      <c r="M2146">
        <f t="shared" ca="1" si="69"/>
        <v>154</v>
      </c>
      <c r="N2146" t="str">
        <f ca="1">IF((H2146+I2146)&gt;SIMULATION!$F$16,"Over","Under")</f>
        <v>Over</v>
      </c>
    </row>
    <row r="2147" spans="8:14" x14ac:dyDescent="0.25">
      <c r="H2147">
        <f ca="1">ROUND(NORMINV(RAND(),SIMULATION!$G$16,SIMULATION!$C$16),0)</f>
        <v>57</v>
      </c>
      <c r="I2147">
        <f ca="1">ROUND(NORMINV(RAND(),SIMULATION!$G$20,SIMULATION!$C$20),0)</f>
        <v>84</v>
      </c>
      <c r="J2147" t="str">
        <f t="shared" ca="1" si="68"/>
        <v>Home</v>
      </c>
      <c r="K2147" t="str">
        <f ca="1">IF(H2147+SIMULATION!$E$16&gt;NEUTRAL!I2147,"W","L")</f>
        <v>L</v>
      </c>
      <c r="L2147" t="str">
        <f ca="1">IF(I2147+SIMULATION!$E$20&gt;NEUTRAL!H2147,"W","L")</f>
        <v>W</v>
      </c>
      <c r="M2147">
        <f t="shared" ca="1" si="69"/>
        <v>141</v>
      </c>
      <c r="N2147" t="str">
        <f ca="1">IF((H2147+I2147)&gt;SIMULATION!$F$16,"Over","Under")</f>
        <v>Under</v>
      </c>
    </row>
    <row r="2148" spans="8:14" x14ac:dyDescent="0.25">
      <c r="H2148">
        <f ca="1">ROUND(NORMINV(RAND(),SIMULATION!$G$16,SIMULATION!$C$16),0)</f>
        <v>73</v>
      </c>
      <c r="I2148">
        <f ca="1">ROUND(NORMINV(RAND(),SIMULATION!$G$20,SIMULATION!$C$20),0)</f>
        <v>81</v>
      </c>
      <c r="J2148" t="str">
        <f t="shared" ca="1" si="68"/>
        <v>Home</v>
      </c>
      <c r="K2148" t="str">
        <f ca="1">IF(H2148+SIMULATION!$E$16&gt;NEUTRAL!I2148,"W","L")</f>
        <v>L</v>
      </c>
      <c r="L2148" t="str">
        <f ca="1">IF(I2148+SIMULATION!$E$20&gt;NEUTRAL!H2148,"W","L")</f>
        <v>W</v>
      </c>
      <c r="M2148">
        <f t="shared" ca="1" si="69"/>
        <v>154</v>
      </c>
      <c r="N2148" t="str">
        <f ca="1">IF((H2148+I2148)&gt;SIMULATION!$F$16,"Over","Under")</f>
        <v>Over</v>
      </c>
    </row>
    <row r="2149" spans="8:14" x14ac:dyDescent="0.25">
      <c r="H2149">
        <f ca="1">ROUND(NORMINV(RAND(),SIMULATION!$G$16,SIMULATION!$C$16),0)</f>
        <v>86</v>
      </c>
      <c r="I2149">
        <f ca="1">ROUND(NORMINV(RAND(),SIMULATION!$G$20,SIMULATION!$C$20),0)</f>
        <v>81</v>
      </c>
      <c r="J2149" t="str">
        <f t="shared" ca="1" si="68"/>
        <v>Away</v>
      </c>
      <c r="K2149" t="str">
        <f ca="1">IF(H2149+SIMULATION!$E$16&gt;NEUTRAL!I2149,"W","L")</f>
        <v>W</v>
      </c>
      <c r="L2149" t="str">
        <f ca="1">IF(I2149+SIMULATION!$E$20&gt;NEUTRAL!H2149,"W","L")</f>
        <v>L</v>
      </c>
      <c r="M2149">
        <f t="shared" ca="1" si="69"/>
        <v>167</v>
      </c>
      <c r="N2149" t="str">
        <f ca="1">IF((H2149+I2149)&gt;SIMULATION!$F$16,"Over","Under")</f>
        <v>Over</v>
      </c>
    </row>
    <row r="2150" spans="8:14" x14ac:dyDescent="0.25">
      <c r="H2150">
        <f ca="1">ROUND(NORMINV(RAND(),SIMULATION!$G$16,SIMULATION!$C$16),0)</f>
        <v>73</v>
      </c>
      <c r="I2150">
        <f ca="1">ROUND(NORMINV(RAND(),SIMULATION!$G$20,SIMULATION!$C$20),0)</f>
        <v>62</v>
      </c>
      <c r="J2150" t="str">
        <f t="shared" ca="1" si="68"/>
        <v>Away</v>
      </c>
      <c r="K2150" t="str">
        <f ca="1">IF(H2150+SIMULATION!$E$16&gt;NEUTRAL!I2150,"W","L")</f>
        <v>W</v>
      </c>
      <c r="L2150" t="str">
        <f ca="1">IF(I2150+SIMULATION!$E$20&gt;NEUTRAL!H2150,"W","L")</f>
        <v>L</v>
      </c>
      <c r="M2150">
        <f t="shared" ca="1" si="69"/>
        <v>135</v>
      </c>
      <c r="N2150" t="str">
        <f ca="1">IF((H2150+I2150)&gt;SIMULATION!$F$16,"Over","Under")</f>
        <v>Under</v>
      </c>
    </row>
    <row r="2151" spans="8:14" x14ac:dyDescent="0.25">
      <c r="H2151">
        <f ca="1">ROUND(NORMINV(RAND(),SIMULATION!$G$16,SIMULATION!$C$16),0)</f>
        <v>37</v>
      </c>
      <c r="I2151">
        <f ca="1">ROUND(NORMINV(RAND(),SIMULATION!$G$20,SIMULATION!$C$20),0)</f>
        <v>69</v>
      </c>
      <c r="J2151" t="str">
        <f t="shared" ca="1" si="68"/>
        <v>Home</v>
      </c>
      <c r="K2151" t="str">
        <f ca="1">IF(H2151+SIMULATION!$E$16&gt;NEUTRAL!I2151,"W","L")</f>
        <v>L</v>
      </c>
      <c r="L2151" t="str">
        <f ca="1">IF(I2151+SIMULATION!$E$20&gt;NEUTRAL!H2151,"W","L")</f>
        <v>W</v>
      </c>
      <c r="M2151">
        <f t="shared" ca="1" si="69"/>
        <v>106</v>
      </c>
      <c r="N2151" t="str">
        <f ca="1">IF((H2151+I2151)&gt;SIMULATION!$F$16,"Over","Under")</f>
        <v>Under</v>
      </c>
    </row>
    <row r="2152" spans="8:14" x14ac:dyDescent="0.25">
      <c r="H2152">
        <f ca="1">ROUND(NORMINV(RAND(),SIMULATION!$G$16,SIMULATION!$C$16),0)</f>
        <v>67</v>
      </c>
      <c r="I2152">
        <f ca="1">ROUND(NORMINV(RAND(),SIMULATION!$G$20,SIMULATION!$C$20),0)</f>
        <v>63</v>
      </c>
      <c r="J2152" t="str">
        <f t="shared" ca="1" si="68"/>
        <v>Away</v>
      </c>
      <c r="K2152" t="str">
        <f ca="1">IF(H2152+SIMULATION!$E$16&gt;NEUTRAL!I2152,"W","L")</f>
        <v>W</v>
      </c>
      <c r="L2152" t="str">
        <f ca="1">IF(I2152+SIMULATION!$E$20&gt;NEUTRAL!H2152,"W","L")</f>
        <v>L</v>
      </c>
      <c r="M2152">
        <f t="shared" ca="1" si="69"/>
        <v>130</v>
      </c>
      <c r="N2152" t="str">
        <f ca="1">IF((H2152+I2152)&gt;SIMULATION!$F$16,"Over","Under")</f>
        <v>Under</v>
      </c>
    </row>
    <row r="2153" spans="8:14" x14ac:dyDescent="0.25">
      <c r="H2153">
        <f ca="1">ROUND(NORMINV(RAND(),SIMULATION!$G$16,SIMULATION!$C$16),0)</f>
        <v>70</v>
      </c>
      <c r="I2153">
        <f ca="1">ROUND(NORMINV(RAND(),SIMULATION!$G$20,SIMULATION!$C$20),0)</f>
        <v>85</v>
      </c>
      <c r="J2153" t="str">
        <f t="shared" ca="1" si="68"/>
        <v>Home</v>
      </c>
      <c r="K2153" t="str">
        <f ca="1">IF(H2153+SIMULATION!$E$16&gt;NEUTRAL!I2153,"W","L")</f>
        <v>L</v>
      </c>
      <c r="L2153" t="str">
        <f ca="1">IF(I2153+SIMULATION!$E$20&gt;NEUTRAL!H2153,"W","L")</f>
        <v>W</v>
      </c>
      <c r="M2153">
        <f t="shared" ca="1" si="69"/>
        <v>155</v>
      </c>
      <c r="N2153" t="str">
        <f ca="1">IF((H2153+I2153)&gt;SIMULATION!$F$16,"Over","Under")</f>
        <v>Over</v>
      </c>
    </row>
    <row r="2154" spans="8:14" x14ac:dyDescent="0.25">
      <c r="H2154">
        <f ca="1">ROUND(NORMINV(RAND(),SIMULATION!$G$16,SIMULATION!$C$16),0)</f>
        <v>88</v>
      </c>
      <c r="I2154">
        <f ca="1">ROUND(NORMINV(RAND(),SIMULATION!$G$20,SIMULATION!$C$20),0)</f>
        <v>78</v>
      </c>
      <c r="J2154" t="str">
        <f t="shared" ca="1" si="68"/>
        <v>Away</v>
      </c>
      <c r="K2154" t="str">
        <f ca="1">IF(H2154+SIMULATION!$E$16&gt;NEUTRAL!I2154,"W","L")</f>
        <v>W</v>
      </c>
      <c r="L2154" t="str">
        <f ca="1">IF(I2154+SIMULATION!$E$20&gt;NEUTRAL!H2154,"W","L")</f>
        <v>L</v>
      </c>
      <c r="M2154">
        <f t="shared" ca="1" si="69"/>
        <v>166</v>
      </c>
      <c r="N2154" t="str">
        <f ca="1">IF((H2154+I2154)&gt;SIMULATION!$F$16,"Over","Under")</f>
        <v>Over</v>
      </c>
    </row>
    <row r="2155" spans="8:14" x14ac:dyDescent="0.25">
      <c r="H2155">
        <f ca="1">ROUND(NORMINV(RAND(),SIMULATION!$G$16,SIMULATION!$C$16),0)</f>
        <v>66</v>
      </c>
      <c r="I2155">
        <f ca="1">ROUND(NORMINV(RAND(),SIMULATION!$G$20,SIMULATION!$C$20),0)</f>
        <v>81</v>
      </c>
      <c r="J2155" t="str">
        <f t="shared" ca="1" si="68"/>
        <v>Home</v>
      </c>
      <c r="K2155" t="str">
        <f ca="1">IF(H2155+SIMULATION!$E$16&gt;NEUTRAL!I2155,"W","L")</f>
        <v>L</v>
      </c>
      <c r="L2155" t="str">
        <f ca="1">IF(I2155+SIMULATION!$E$20&gt;NEUTRAL!H2155,"W","L")</f>
        <v>W</v>
      </c>
      <c r="M2155">
        <f t="shared" ca="1" si="69"/>
        <v>147</v>
      </c>
      <c r="N2155" t="str">
        <f ca="1">IF((H2155+I2155)&gt;SIMULATION!$F$16,"Over","Under")</f>
        <v>Under</v>
      </c>
    </row>
    <row r="2156" spans="8:14" x14ac:dyDescent="0.25">
      <c r="H2156">
        <f ca="1">ROUND(NORMINV(RAND(),SIMULATION!$G$16,SIMULATION!$C$16),0)</f>
        <v>56</v>
      </c>
      <c r="I2156">
        <f ca="1">ROUND(NORMINV(RAND(),SIMULATION!$G$20,SIMULATION!$C$20),0)</f>
        <v>79</v>
      </c>
      <c r="J2156" t="str">
        <f t="shared" ca="1" si="68"/>
        <v>Home</v>
      </c>
      <c r="K2156" t="str">
        <f ca="1">IF(H2156+SIMULATION!$E$16&gt;NEUTRAL!I2156,"W","L")</f>
        <v>L</v>
      </c>
      <c r="L2156" t="str">
        <f ca="1">IF(I2156+SIMULATION!$E$20&gt;NEUTRAL!H2156,"W","L")</f>
        <v>W</v>
      </c>
      <c r="M2156">
        <f t="shared" ca="1" si="69"/>
        <v>135</v>
      </c>
      <c r="N2156" t="str">
        <f ca="1">IF((H2156+I2156)&gt;SIMULATION!$F$16,"Over","Under")</f>
        <v>Under</v>
      </c>
    </row>
    <row r="2157" spans="8:14" x14ac:dyDescent="0.25">
      <c r="H2157">
        <f ca="1">ROUND(NORMINV(RAND(),SIMULATION!$G$16,SIMULATION!$C$16),0)</f>
        <v>79</v>
      </c>
      <c r="I2157">
        <f ca="1">ROUND(NORMINV(RAND(),SIMULATION!$G$20,SIMULATION!$C$20),0)</f>
        <v>89</v>
      </c>
      <c r="J2157" t="str">
        <f t="shared" ca="1" si="68"/>
        <v>Home</v>
      </c>
      <c r="K2157" t="str">
        <f ca="1">IF(H2157+SIMULATION!$E$16&gt;NEUTRAL!I2157,"W","L")</f>
        <v>L</v>
      </c>
      <c r="L2157" t="str">
        <f ca="1">IF(I2157+SIMULATION!$E$20&gt;NEUTRAL!H2157,"W","L")</f>
        <v>W</v>
      </c>
      <c r="M2157">
        <f t="shared" ca="1" si="69"/>
        <v>168</v>
      </c>
      <c r="N2157" t="str">
        <f ca="1">IF((H2157+I2157)&gt;SIMULATION!$F$16,"Over","Under")</f>
        <v>Over</v>
      </c>
    </row>
    <row r="2158" spans="8:14" x14ac:dyDescent="0.25">
      <c r="H2158">
        <f ca="1">ROUND(NORMINV(RAND(),SIMULATION!$G$16,SIMULATION!$C$16),0)</f>
        <v>91</v>
      </c>
      <c r="I2158">
        <f ca="1">ROUND(NORMINV(RAND(),SIMULATION!$G$20,SIMULATION!$C$20),0)</f>
        <v>78</v>
      </c>
      <c r="J2158" t="str">
        <f t="shared" ca="1" si="68"/>
        <v>Away</v>
      </c>
      <c r="K2158" t="str">
        <f ca="1">IF(H2158+SIMULATION!$E$16&gt;NEUTRAL!I2158,"W","L")</f>
        <v>W</v>
      </c>
      <c r="L2158" t="str">
        <f ca="1">IF(I2158+SIMULATION!$E$20&gt;NEUTRAL!H2158,"W","L")</f>
        <v>L</v>
      </c>
      <c r="M2158">
        <f t="shared" ca="1" si="69"/>
        <v>169</v>
      </c>
      <c r="N2158" t="str">
        <f ca="1">IF((H2158+I2158)&gt;SIMULATION!$F$16,"Over","Under")</f>
        <v>Over</v>
      </c>
    </row>
    <row r="2159" spans="8:14" x14ac:dyDescent="0.25">
      <c r="H2159">
        <f ca="1">ROUND(NORMINV(RAND(),SIMULATION!$G$16,SIMULATION!$C$16),0)</f>
        <v>89</v>
      </c>
      <c r="I2159">
        <f ca="1">ROUND(NORMINV(RAND(),SIMULATION!$G$20,SIMULATION!$C$20),0)</f>
        <v>89</v>
      </c>
      <c r="J2159" t="str">
        <f t="shared" ca="1" si="68"/>
        <v>OT</v>
      </c>
      <c r="K2159" t="str">
        <f ca="1">IF(H2159+SIMULATION!$E$16&gt;NEUTRAL!I2159,"W","L")</f>
        <v>W</v>
      </c>
      <c r="L2159" t="str">
        <f ca="1">IF(I2159+SIMULATION!$E$20&gt;NEUTRAL!H2159,"W","L")</f>
        <v>L</v>
      </c>
      <c r="M2159">
        <f t="shared" ca="1" si="69"/>
        <v>178</v>
      </c>
      <c r="N2159" t="str">
        <f ca="1">IF((H2159+I2159)&gt;SIMULATION!$F$16,"Over","Under")</f>
        <v>Over</v>
      </c>
    </row>
    <row r="2160" spans="8:14" x14ac:dyDescent="0.25">
      <c r="H2160">
        <f ca="1">ROUND(NORMINV(RAND(),SIMULATION!$G$16,SIMULATION!$C$16),0)</f>
        <v>76</v>
      </c>
      <c r="I2160">
        <f ca="1">ROUND(NORMINV(RAND(),SIMULATION!$G$20,SIMULATION!$C$20),0)</f>
        <v>74</v>
      </c>
      <c r="J2160" t="str">
        <f t="shared" ca="1" si="68"/>
        <v>Away</v>
      </c>
      <c r="K2160" t="str">
        <f ca="1">IF(H2160+SIMULATION!$E$16&gt;NEUTRAL!I2160,"W","L")</f>
        <v>W</v>
      </c>
      <c r="L2160" t="str">
        <f ca="1">IF(I2160+SIMULATION!$E$20&gt;NEUTRAL!H2160,"W","L")</f>
        <v>L</v>
      </c>
      <c r="M2160">
        <f t="shared" ca="1" si="69"/>
        <v>150</v>
      </c>
      <c r="N2160" t="str">
        <f ca="1">IF((H2160+I2160)&gt;SIMULATION!$F$16,"Over","Under")</f>
        <v>Under</v>
      </c>
    </row>
    <row r="2161" spans="8:14" x14ac:dyDescent="0.25">
      <c r="H2161">
        <f ca="1">ROUND(NORMINV(RAND(),SIMULATION!$G$16,SIMULATION!$C$16),0)</f>
        <v>45</v>
      </c>
      <c r="I2161">
        <f ca="1">ROUND(NORMINV(RAND(),SIMULATION!$G$20,SIMULATION!$C$20),0)</f>
        <v>89</v>
      </c>
      <c r="J2161" t="str">
        <f t="shared" ca="1" si="68"/>
        <v>Home</v>
      </c>
      <c r="K2161" t="str">
        <f ca="1">IF(H2161+SIMULATION!$E$16&gt;NEUTRAL!I2161,"W","L")</f>
        <v>L</v>
      </c>
      <c r="L2161" t="str">
        <f ca="1">IF(I2161+SIMULATION!$E$20&gt;NEUTRAL!H2161,"W","L")</f>
        <v>W</v>
      </c>
      <c r="M2161">
        <f t="shared" ca="1" si="69"/>
        <v>134</v>
      </c>
      <c r="N2161" t="str">
        <f ca="1">IF((H2161+I2161)&gt;SIMULATION!$F$16,"Over","Under")</f>
        <v>Under</v>
      </c>
    </row>
    <row r="2162" spans="8:14" x14ac:dyDescent="0.25">
      <c r="H2162">
        <f ca="1">ROUND(NORMINV(RAND(),SIMULATION!$G$16,SIMULATION!$C$16),0)</f>
        <v>78</v>
      </c>
      <c r="I2162">
        <f ca="1">ROUND(NORMINV(RAND(),SIMULATION!$G$20,SIMULATION!$C$20),0)</f>
        <v>71</v>
      </c>
      <c r="J2162" t="str">
        <f t="shared" ca="1" si="68"/>
        <v>Away</v>
      </c>
      <c r="K2162" t="str">
        <f ca="1">IF(H2162+SIMULATION!$E$16&gt;NEUTRAL!I2162,"W","L")</f>
        <v>W</v>
      </c>
      <c r="L2162" t="str">
        <f ca="1">IF(I2162+SIMULATION!$E$20&gt;NEUTRAL!H2162,"W","L")</f>
        <v>L</v>
      </c>
      <c r="M2162">
        <f t="shared" ca="1" si="69"/>
        <v>149</v>
      </c>
      <c r="N2162" t="str">
        <f ca="1">IF((H2162+I2162)&gt;SIMULATION!$F$16,"Over","Under")</f>
        <v>Under</v>
      </c>
    </row>
    <row r="2163" spans="8:14" x14ac:dyDescent="0.25">
      <c r="H2163">
        <f ca="1">ROUND(NORMINV(RAND(),SIMULATION!$G$16,SIMULATION!$C$16),0)</f>
        <v>58</v>
      </c>
      <c r="I2163">
        <f ca="1">ROUND(NORMINV(RAND(),SIMULATION!$G$20,SIMULATION!$C$20),0)</f>
        <v>91</v>
      </c>
      <c r="J2163" t="str">
        <f t="shared" ca="1" si="68"/>
        <v>Home</v>
      </c>
      <c r="K2163" t="str">
        <f ca="1">IF(H2163+SIMULATION!$E$16&gt;NEUTRAL!I2163,"W","L")</f>
        <v>L</v>
      </c>
      <c r="L2163" t="str">
        <f ca="1">IF(I2163+SIMULATION!$E$20&gt;NEUTRAL!H2163,"W","L")</f>
        <v>W</v>
      </c>
      <c r="M2163">
        <f t="shared" ca="1" si="69"/>
        <v>149</v>
      </c>
      <c r="N2163" t="str">
        <f ca="1">IF((H2163+I2163)&gt;SIMULATION!$F$16,"Over","Under")</f>
        <v>Under</v>
      </c>
    </row>
    <row r="2164" spans="8:14" x14ac:dyDescent="0.25">
      <c r="H2164">
        <f ca="1">ROUND(NORMINV(RAND(),SIMULATION!$G$16,SIMULATION!$C$16),0)</f>
        <v>85</v>
      </c>
      <c r="I2164">
        <f ca="1">ROUND(NORMINV(RAND(),SIMULATION!$G$20,SIMULATION!$C$20),0)</f>
        <v>70</v>
      </c>
      <c r="J2164" t="str">
        <f t="shared" ca="1" si="68"/>
        <v>Away</v>
      </c>
      <c r="K2164" t="str">
        <f ca="1">IF(H2164+SIMULATION!$E$16&gt;NEUTRAL!I2164,"W","L")</f>
        <v>W</v>
      </c>
      <c r="L2164" t="str">
        <f ca="1">IF(I2164+SIMULATION!$E$20&gt;NEUTRAL!H2164,"W","L")</f>
        <v>L</v>
      </c>
      <c r="M2164">
        <f t="shared" ca="1" si="69"/>
        <v>155</v>
      </c>
      <c r="N2164" t="str">
        <f ca="1">IF((H2164+I2164)&gt;SIMULATION!$F$16,"Over","Under")</f>
        <v>Over</v>
      </c>
    </row>
    <row r="2165" spans="8:14" x14ac:dyDescent="0.25">
      <c r="H2165">
        <f ca="1">ROUND(NORMINV(RAND(),SIMULATION!$G$16,SIMULATION!$C$16),0)</f>
        <v>74</v>
      </c>
      <c r="I2165">
        <f ca="1">ROUND(NORMINV(RAND(),SIMULATION!$G$20,SIMULATION!$C$20),0)</f>
        <v>93</v>
      </c>
      <c r="J2165" t="str">
        <f t="shared" ca="1" si="68"/>
        <v>Home</v>
      </c>
      <c r="K2165" t="str">
        <f ca="1">IF(H2165+SIMULATION!$E$16&gt;NEUTRAL!I2165,"W","L")</f>
        <v>L</v>
      </c>
      <c r="L2165" t="str">
        <f ca="1">IF(I2165+SIMULATION!$E$20&gt;NEUTRAL!H2165,"W","L")</f>
        <v>W</v>
      </c>
      <c r="M2165">
        <f t="shared" ca="1" si="69"/>
        <v>167</v>
      </c>
      <c r="N2165" t="str">
        <f ca="1">IF((H2165+I2165)&gt;SIMULATION!$F$16,"Over","Under")</f>
        <v>Over</v>
      </c>
    </row>
    <row r="2166" spans="8:14" x14ac:dyDescent="0.25">
      <c r="H2166">
        <f ca="1">ROUND(NORMINV(RAND(),SIMULATION!$G$16,SIMULATION!$C$16),0)</f>
        <v>76</v>
      </c>
      <c r="I2166">
        <f ca="1">ROUND(NORMINV(RAND(),SIMULATION!$G$20,SIMULATION!$C$20),0)</f>
        <v>71</v>
      </c>
      <c r="J2166" t="str">
        <f t="shared" ca="1" si="68"/>
        <v>Away</v>
      </c>
      <c r="K2166" t="str">
        <f ca="1">IF(H2166+SIMULATION!$E$16&gt;NEUTRAL!I2166,"W","L")</f>
        <v>W</v>
      </c>
      <c r="L2166" t="str">
        <f ca="1">IF(I2166+SIMULATION!$E$20&gt;NEUTRAL!H2166,"W","L")</f>
        <v>L</v>
      </c>
      <c r="M2166">
        <f t="shared" ca="1" si="69"/>
        <v>147</v>
      </c>
      <c r="N2166" t="str">
        <f ca="1">IF((H2166+I2166)&gt;SIMULATION!$F$16,"Over","Under")</f>
        <v>Under</v>
      </c>
    </row>
    <row r="2167" spans="8:14" x14ac:dyDescent="0.25">
      <c r="H2167">
        <f ca="1">ROUND(NORMINV(RAND(),SIMULATION!$G$16,SIMULATION!$C$16),0)</f>
        <v>81</v>
      </c>
      <c r="I2167">
        <f ca="1">ROUND(NORMINV(RAND(),SIMULATION!$G$20,SIMULATION!$C$20),0)</f>
        <v>69</v>
      </c>
      <c r="J2167" t="str">
        <f t="shared" ca="1" si="68"/>
        <v>Away</v>
      </c>
      <c r="K2167" t="str">
        <f ca="1">IF(H2167+SIMULATION!$E$16&gt;NEUTRAL!I2167,"W","L")</f>
        <v>W</v>
      </c>
      <c r="L2167" t="str">
        <f ca="1">IF(I2167+SIMULATION!$E$20&gt;NEUTRAL!H2167,"W","L")</f>
        <v>L</v>
      </c>
      <c r="M2167">
        <f t="shared" ca="1" si="69"/>
        <v>150</v>
      </c>
      <c r="N2167" t="str">
        <f ca="1">IF((H2167+I2167)&gt;SIMULATION!$F$16,"Over","Under")</f>
        <v>Under</v>
      </c>
    </row>
    <row r="2168" spans="8:14" x14ac:dyDescent="0.25">
      <c r="H2168">
        <f ca="1">ROUND(NORMINV(RAND(),SIMULATION!$G$16,SIMULATION!$C$16),0)</f>
        <v>77</v>
      </c>
      <c r="I2168">
        <f ca="1">ROUND(NORMINV(RAND(),SIMULATION!$G$20,SIMULATION!$C$20),0)</f>
        <v>86</v>
      </c>
      <c r="J2168" t="str">
        <f t="shared" ca="1" si="68"/>
        <v>Home</v>
      </c>
      <c r="K2168" t="str">
        <f ca="1">IF(H2168+SIMULATION!$E$16&gt;NEUTRAL!I2168,"W","L")</f>
        <v>L</v>
      </c>
      <c r="L2168" t="str">
        <f ca="1">IF(I2168+SIMULATION!$E$20&gt;NEUTRAL!H2168,"W","L")</f>
        <v>W</v>
      </c>
      <c r="M2168">
        <f t="shared" ca="1" si="69"/>
        <v>163</v>
      </c>
      <c r="N2168" t="str">
        <f ca="1">IF((H2168+I2168)&gt;SIMULATION!$F$16,"Over","Under")</f>
        <v>Over</v>
      </c>
    </row>
    <row r="2169" spans="8:14" x14ac:dyDescent="0.25">
      <c r="H2169">
        <f ca="1">ROUND(NORMINV(RAND(),SIMULATION!$G$16,SIMULATION!$C$16),0)</f>
        <v>77</v>
      </c>
      <c r="I2169">
        <f ca="1">ROUND(NORMINV(RAND(),SIMULATION!$G$20,SIMULATION!$C$20),0)</f>
        <v>80</v>
      </c>
      <c r="J2169" t="str">
        <f t="shared" ca="1" si="68"/>
        <v>Home</v>
      </c>
      <c r="K2169" t="str">
        <f ca="1">IF(H2169+SIMULATION!$E$16&gt;NEUTRAL!I2169,"W","L")</f>
        <v>W</v>
      </c>
      <c r="L2169" t="str">
        <f ca="1">IF(I2169+SIMULATION!$E$20&gt;NEUTRAL!H2169,"W","L")</f>
        <v>L</v>
      </c>
      <c r="M2169">
        <f t="shared" ca="1" si="69"/>
        <v>157</v>
      </c>
      <c r="N2169" t="str">
        <f ca="1">IF((H2169+I2169)&gt;SIMULATION!$F$16,"Over","Under")</f>
        <v>Over</v>
      </c>
    </row>
    <row r="2170" spans="8:14" x14ac:dyDescent="0.25">
      <c r="H2170">
        <f ca="1">ROUND(NORMINV(RAND(),SIMULATION!$G$16,SIMULATION!$C$16),0)</f>
        <v>74</v>
      </c>
      <c r="I2170">
        <f ca="1">ROUND(NORMINV(RAND(),SIMULATION!$G$20,SIMULATION!$C$20),0)</f>
        <v>63</v>
      </c>
      <c r="J2170" t="str">
        <f t="shared" ca="1" si="68"/>
        <v>Away</v>
      </c>
      <c r="K2170" t="str">
        <f ca="1">IF(H2170+SIMULATION!$E$16&gt;NEUTRAL!I2170,"W","L")</f>
        <v>W</v>
      </c>
      <c r="L2170" t="str">
        <f ca="1">IF(I2170+SIMULATION!$E$20&gt;NEUTRAL!H2170,"W","L")</f>
        <v>L</v>
      </c>
      <c r="M2170">
        <f t="shared" ca="1" si="69"/>
        <v>137</v>
      </c>
      <c r="N2170" t="str">
        <f ca="1">IF((H2170+I2170)&gt;SIMULATION!$F$16,"Over","Under")</f>
        <v>Under</v>
      </c>
    </row>
    <row r="2171" spans="8:14" x14ac:dyDescent="0.25">
      <c r="H2171">
        <f ca="1">ROUND(NORMINV(RAND(),SIMULATION!$G$16,SIMULATION!$C$16),0)</f>
        <v>71</v>
      </c>
      <c r="I2171">
        <f ca="1">ROUND(NORMINV(RAND(),SIMULATION!$G$20,SIMULATION!$C$20),0)</f>
        <v>62</v>
      </c>
      <c r="J2171" t="str">
        <f t="shared" ca="1" si="68"/>
        <v>Away</v>
      </c>
      <c r="K2171" t="str">
        <f ca="1">IF(H2171+SIMULATION!$E$16&gt;NEUTRAL!I2171,"W","L")</f>
        <v>W</v>
      </c>
      <c r="L2171" t="str">
        <f ca="1">IF(I2171+SIMULATION!$E$20&gt;NEUTRAL!H2171,"W","L")</f>
        <v>L</v>
      </c>
      <c r="M2171">
        <f t="shared" ca="1" si="69"/>
        <v>133</v>
      </c>
      <c r="N2171" t="str">
        <f ca="1">IF((H2171+I2171)&gt;SIMULATION!$F$16,"Over","Under")</f>
        <v>Under</v>
      </c>
    </row>
    <row r="2172" spans="8:14" x14ac:dyDescent="0.25">
      <c r="H2172">
        <f ca="1">ROUND(NORMINV(RAND(),SIMULATION!$G$16,SIMULATION!$C$16),0)</f>
        <v>95</v>
      </c>
      <c r="I2172">
        <f ca="1">ROUND(NORMINV(RAND(),SIMULATION!$G$20,SIMULATION!$C$20),0)</f>
        <v>86</v>
      </c>
      <c r="J2172" t="str">
        <f t="shared" ca="1" si="68"/>
        <v>Away</v>
      </c>
      <c r="K2172" t="str">
        <f ca="1">IF(H2172+SIMULATION!$E$16&gt;NEUTRAL!I2172,"W","L")</f>
        <v>W</v>
      </c>
      <c r="L2172" t="str">
        <f ca="1">IF(I2172+SIMULATION!$E$20&gt;NEUTRAL!H2172,"W","L")</f>
        <v>L</v>
      </c>
      <c r="M2172">
        <f t="shared" ca="1" si="69"/>
        <v>181</v>
      </c>
      <c r="N2172" t="str">
        <f ca="1">IF((H2172+I2172)&gt;SIMULATION!$F$16,"Over","Under")</f>
        <v>Over</v>
      </c>
    </row>
    <row r="2173" spans="8:14" x14ac:dyDescent="0.25">
      <c r="H2173">
        <f ca="1">ROUND(NORMINV(RAND(),SIMULATION!$G$16,SIMULATION!$C$16),0)</f>
        <v>66</v>
      </c>
      <c r="I2173">
        <f ca="1">ROUND(NORMINV(RAND(),SIMULATION!$G$20,SIMULATION!$C$20),0)</f>
        <v>81</v>
      </c>
      <c r="J2173" t="str">
        <f t="shared" ca="1" si="68"/>
        <v>Home</v>
      </c>
      <c r="K2173" t="str">
        <f ca="1">IF(H2173+SIMULATION!$E$16&gt;NEUTRAL!I2173,"W","L")</f>
        <v>L</v>
      </c>
      <c r="L2173" t="str">
        <f ca="1">IF(I2173+SIMULATION!$E$20&gt;NEUTRAL!H2173,"W","L")</f>
        <v>W</v>
      </c>
      <c r="M2173">
        <f t="shared" ca="1" si="69"/>
        <v>147</v>
      </c>
      <c r="N2173" t="str">
        <f ca="1">IF((H2173+I2173)&gt;SIMULATION!$F$16,"Over","Under")</f>
        <v>Under</v>
      </c>
    </row>
    <row r="2174" spans="8:14" x14ac:dyDescent="0.25">
      <c r="H2174">
        <f ca="1">ROUND(NORMINV(RAND(),SIMULATION!$G$16,SIMULATION!$C$16),0)</f>
        <v>57</v>
      </c>
      <c r="I2174">
        <f ca="1">ROUND(NORMINV(RAND(),SIMULATION!$G$20,SIMULATION!$C$20),0)</f>
        <v>56</v>
      </c>
      <c r="J2174" t="str">
        <f t="shared" ca="1" si="68"/>
        <v>Away</v>
      </c>
      <c r="K2174" t="str">
        <f ca="1">IF(H2174+SIMULATION!$E$16&gt;NEUTRAL!I2174,"W","L")</f>
        <v>W</v>
      </c>
      <c r="L2174" t="str">
        <f ca="1">IF(I2174+SIMULATION!$E$20&gt;NEUTRAL!H2174,"W","L")</f>
        <v>L</v>
      </c>
      <c r="M2174">
        <f t="shared" ca="1" si="69"/>
        <v>113</v>
      </c>
      <c r="N2174" t="str">
        <f ca="1">IF((H2174+I2174)&gt;SIMULATION!$F$16,"Over","Under")</f>
        <v>Under</v>
      </c>
    </row>
    <row r="2175" spans="8:14" x14ac:dyDescent="0.25">
      <c r="H2175">
        <f ca="1">ROUND(NORMINV(RAND(),SIMULATION!$G$16,SIMULATION!$C$16),0)</f>
        <v>62</v>
      </c>
      <c r="I2175">
        <f ca="1">ROUND(NORMINV(RAND(),SIMULATION!$G$20,SIMULATION!$C$20),0)</f>
        <v>74</v>
      </c>
      <c r="J2175" t="str">
        <f t="shared" ca="1" si="68"/>
        <v>Home</v>
      </c>
      <c r="K2175" t="str">
        <f ca="1">IF(H2175+SIMULATION!$E$16&gt;NEUTRAL!I2175,"W","L")</f>
        <v>L</v>
      </c>
      <c r="L2175" t="str">
        <f ca="1">IF(I2175+SIMULATION!$E$20&gt;NEUTRAL!H2175,"W","L")</f>
        <v>W</v>
      </c>
      <c r="M2175">
        <f t="shared" ca="1" si="69"/>
        <v>136</v>
      </c>
      <c r="N2175" t="str">
        <f ca="1">IF((H2175+I2175)&gt;SIMULATION!$F$16,"Over","Under")</f>
        <v>Under</v>
      </c>
    </row>
    <row r="2176" spans="8:14" x14ac:dyDescent="0.25">
      <c r="H2176">
        <f ca="1">ROUND(NORMINV(RAND(),SIMULATION!$G$16,SIMULATION!$C$16),0)</f>
        <v>60</v>
      </c>
      <c r="I2176">
        <f ca="1">ROUND(NORMINV(RAND(),SIMULATION!$G$20,SIMULATION!$C$20),0)</f>
        <v>87</v>
      </c>
      <c r="J2176" t="str">
        <f t="shared" ca="1" si="68"/>
        <v>Home</v>
      </c>
      <c r="K2176" t="str">
        <f ca="1">IF(H2176+SIMULATION!$E$16&gt;NEUTRAL!I2176,"W","L")</f>
        <v>L</v>
      </c>
      <c r="L2176" t="str">
        <f ca="1">IF(I2176+SIMULATION!$E$20&gt;NEUTRAL!H2176,"W","L")</f>
        <v>W</v>
      </c>
      <c r="M2176">
        <f t="shared" ca="1" si="69"/>
        <v>147</v>
      </c>
      <c r="N2176" t="str">
        <f ca="1">IF((H2176+I2176)&gt;SIMULATION!$F$16,"Over","Under")</f>
        <v>Under</v>
      </c>
    </row>
    <row r="2177" spans="8:14" x14ac:dyDescent="0.25">
      <c r="H2177">
        <f ca="1">ROUND(NORMINV(RAND(),SIMULATION!$G$16,SIMULATION!$C$16),0)</f>
        <v>56</v>
      </c>
      <c r="I2177">
        <f ca="1">ROUND(NORMINV(RAND(),SIMULATION!$G$20,SIMULATION!$C$20),0)</f>
        <v>69</v>
      </c>
      <c r="J2177" t="str">
        <f t="shared" ca="1" si="68"/>
        <v>Home</v>
      </c>
      <c r="K2177" t="str">
        <f ca="1">IF(H2177+SIMULATION!$E$16&gt;NEUTRAL!I2177,"W","L")</f>
        <v>L</v>
      </c>
      <c r="L2177" t="str">
        <f ca="1">IF(I2177+SIMULATION!$E$20&gt;NEUTRAL!H2177,"W","L")</f>
        <v>W</v>
      </c>
      <c r="M2177">
        <f t="shared" ca="1" si="69"/>
        <v>125</v>
      </c>
      <c r="N2177" t="str">
        <f ca="1">IF((H2177+I2177)&gt;SIMULATION!$F$16,"Over","Under")</f>
        <v>Under</v>
      </c>
    </row>
    <row r="2178" spans="8:14" x14ac:dyDescent="0.25">
      <c r="H2178">
        <f ca="1">ROUND(NORMINV(RAND(),SIMULATION!$G$16,SIMULATION!$C$16),0)</f>
        <v>78</v>
      </c>
      <c r="I2178">
        <f ca="1">ROUND(NORMINV(RAND(),SIMULATION!$G$20,SIMULATION!$C$20),0)</f>
        <v>88</v>
      </c>
      <c r="J2178" t="str">
        <f t="shared" ca="1" si="68"/>
        <v>Home</v>
      </c>
      <c r="K2178" t="str">
        <f ca="1">IF(H2178+SIMULATION!$E$16&gt;NEUTRAL!I2178,"W","L")</f>
        <v>L</v>
      </c>
      <c r="L2178" t="str">
        <f ca="1">IF(I2178+SIMULATION!$E$20&gt;NEUTRAL!H2178,"W","L")</f>
        <v>W</v>
      </c>
      <c r="M2178">
        <f t="shared" ca="1" si="69"/>
        <v>166</v>
      </c>
      <c r="N2178" t="str">
        <f ca="1">IF((H2178+I2178)&gt;SIMULATION!$F$16,"Over","Under")</f>
        <v>Over</v>
      </c>
    </row>
    <row r="2179" spans="8:14" x14ac:dyDescent="0.25">
      <c r="H2179">
        <f ca="1">ROUND(NORMINV(RAND(),SIMULATION!$G$16,SIMULATION!$C$16),0)</f>
        <v>80</v>
      </c>
      <c r="I2179">
        <f ca="1">ROUND(NORMINV(RAND(),SIMULATION!$G$20,SIMULATION!$C$20),0)</f>
        <v>57</v>
      </c>
      <c r="J2179" t="str">
        <f t="shared" ca="1" si="68"/>
        <v>Away</v>
      </c>
      <c r="K2179" t="str">
        <f ca="1">IF(H2179+SIMULATION!$E$16&gt;NEUTRAL!I2179,"W","L")</f>
        <v>W</v>
      </c>
      <c r="L2179" t="str">
        <f ca="1">IF(I2179+SIMULATION!$E$20&gt;NEUTRAL!H2179,"W","L")</f>
        <v>L</v>
      </c>
      <c r="M2179">
        <f t="shared" ca="1" si="69"/>
        <v>137</v>
      </c>
      <c r="N2179" t="str">
        <f ca="1">IF((H2179+I2179)&gt;SIMULATION!$F$16,"Over","Under")</f>
        <v>Under</v>
      </c>
    </row>
    <row r="2180" spans="8:14" x14ac:dyDescent="0.25">
      <c r="H2180">
        <f ca="1">ROUND(NORMINV(RAND(),SIMULATION!$G$16,SIMULATION!$C$16),0)</f>
        <v>54</v>
      </c>
      <c r="I2180">
        <f ca="1">ROUND(NORMINV(RAND(),SIMULATION!$G$20,SIMULATION!$C$20),0)</f>
        <v>75</v>
      </c>
      <c r="J2180" t="str">
        <f t="shared" ca="1" si="68"/>
        <v>Home</v>
      </c>
      <c r="K2180" t="str">
        <f ca="1">IF(H2180+SIMULATION!$E$16&gt;NEUTRAL!I2180,"W","L")</f>
        <v>L</v>
      </c>
      <c r="L2180" t="str">
        <f ca="1">IF(I2180+SIMULATION!$E$20&gt;NEUTRAL!H2180,"W","L")</f>
        <v>W</v>
      </c>
      <c r="M2180">
        <f t="shared" ca="1" si="69"/>
        <v>129</v>
      </c>
      <c r="N2180" t="str">
        <f ca="1">IF((H2180+I2180)&gt;SIMULATION!$F$16,"Over","Under")</f>
        <v>Under</v>
      </c>
    </row>
    <row r="2181" spans="8:14" x14ac:dyDescent="0.25">
      <c r="H2181">
        <f ca="1">ROUND(NORMINV(RAND(),SIMULATION!$G$16,SIMULATION!$C$16),0)</f>
        <v>70</v>
      </c>
      <c r="I2181">
        <f ca="1">ROUND(NORMINV(RAND(),SIMULATION!$G$20,SIMULATION!$C$20),0)</f>
        <v>85</v>
      </c>
      <c r="J2181" t="str">
        <f t="shared" ca="1" si="68"/>
        <v>Home</v>
      </c>
      <c r="K2181" t="str">
        <f ca="1">IF(H2181+SIMULATION!$E$16&gt;NEUTRAL!I2181,"W","L")</f>
        <v>L</v>
      </c>
      <c r="L2181" t="str">
        <f ca="1">IF(I2181+SIMULATION!$E$20&gt;NEUTRAL!H2181,"W","L")</f>
        <v>W</v>
      </c>
      <c r="M2181">
        <f t="shared" ca="1" si="69"/>
        <v>155</v>
      </c>
      <c r="N2181" t="str">
        <f ca="1">IF((H2181+I2181)&gt;SIMULATION!$F$16,"Over","Under")</f>
        <v>Over</v>
      </c>
    </row>
    <row r="2182" spans="8:14" x14ac:dyDescent="0.25">
      <c r="H2182">
        <f ca="1">ROUND(NORMINV(RAND(),SIMULATION!$G$16,SIMULATION!$C$16),0)</f>
        <v>71</v>
      </c>
      <c r="I2182">
        <f ca="1">ROUND(NORMINV(RAND(),SIMULATION!$G$20,SIMULATION!$C$20),0)</f>
        <v>68</v>
      </c>
      <c r="J2182" t="str">
        <f t="shared" ca="1" si="68"/>
        <v>Away</v>
      </c>
      <c r="K2182" t="str">
        <f ca="1">IF(H2182+SIMULATION!$E$16&gt;NEUTRAL!I2182,"W","L")</f>
        <v>W</v>
      </c>
      <c r="L2182" t="str">
        <f ca="1">IF(I2182+SIMULATION!$E$20&gt;NEUTRAL!H2182,"W","L")</f>
        <v>L</v>
      </c>
      <c r="M2182">
        <f t="shared" ca="1" si="69"/>
        <v>139</v>
      </c>
      <c r="N2182" t="str">
        <f ca="1">IF((H2182+I2182)&gt;SIMULATION!$F$16,"Over","Under")</f>
        <v>Under</v>
      </c>
    </row>
    <row r="2183" spans="8:14" x14ac:dyDescent="0.25">
      <c r="H2183">
        <f ca="1">ROUND(NORMINV(RAND(),SIMULATION!$G$16,SIMULATION!$C$16),0)</f>
        <v>62</v>
      </c>
      <c r="I2183">
        <f ca="1">ROUND(NORMINV(RAND(),SIMULATION!$G$20,SIMULATION!$C$20),0)</f>
        <v>68</v>
      </c>
      <c r="J2183" t="str">
        <f t="shared" ca="1" si="68"/>
        <v>Home</v>
      </c>
      <c r="K2183" t="str">
        <f ca="1">IF(H2183+SIMULATION!$E$16&gt;NEUTRAL!I2183,"W","L")</f>
        <v>L</v>
      </c>
      <c r="L2183" t="str">
        <f ca="1">IF(I2183+SIMULATION!$E$20&gt;NEUTRAL!H2183,"W","L")</f>
        <v>W</v>
      </c>
      <c r="M2183">
        <f t="shared" ca="1" si="69"/>
        <v>130</v>
      </c>
      <c r="N2183" t="str">
        <f ca="1">IF((H2183+I2183)&gt;SIMULATION!$F$16,"Over","Under")</f>
        <v>Under</v>
      </c>
    </row>
    <row r="2184" spans="8:14" x14ac:dyDescent="0.25">
      <c r="H2184">
        <f ca="1">ROUND(NORMINV(RAND(),SIMULATION!$G$16,SIMULATION!$C$16),0)</f>
        <v>81</v>
      </c>
      <c r="I2184">
        <f ca="1">ROUND(NORMINV(RAND(),SIMULATION!$G$20,SIMULATION!$C$20),0)</f>
        <v>77</v>
      </c>
      <c r="J2184" t="str">
        <f t="shared" ca="1" si="68"/>
        <v>Away</v>
      </c>
      <c r="K2184" t="str">
        <f ca="1">IF(H2184+SIMULATION!$E$16&gt;NEUTRAL!I2184,"W","L")</f>
        <v>W</v>
      </c>
      <c r="L2184" t="str">
        <f ca="1">IF(I2184+SIMULATION!$E$20&gt;NEUTRAL!H2184,"W","L")</f>
        <v>L</v>
      </c>
      <c r="M2184">
        <f t="shared" ca="1" si="69"/>
        <v>158</v>
      </c>
      <c r="N2184" t="str">
        <f ca="1">IF((H2184+I2184)&gt;SIMULATION!$F$16,"Over","Under")</f>
        <v>Over</v>
      </c>
    </row>
    <row r="2185" spans="8:14" x14ac:dyDescent="0.25">
      <c r="H2185">
        <f ca="1">ROUND(NORMINV(RAND(),SIMULATION!$G$16,SIMULATION!$C$16),0)</f>
        <v>80</v>
      </c>
      <c r="I2185">
        <f ca="1">ROUND(NORMINV(RAND(),SIMULATION!$G$20,SIMULATION!$C$20),0)</f>
        <v>71</v>
      </c>
      <c r="J2185" t="str">
        <f t="shared" ca="1" si="68"/>
        <v>Away</v>
      </c>
      <c r="K2185" t="str">
        <f ca="1">IF(H2185+SIMULATION!$E$16&gt;NEUTRAL!I2185,"W","L")</f>
        <v>W</v>
      </c>
      <c r="L2185" t="str">
        <f ca="1">IF(I2185+SIMULATION!$E$20&gt;NEUTRAL!H2185,"W","L")</f>
        <v>L</v>
      </c>
      <c r="M2185">
        <f t="shared" ca="1" si="69"/>
        <v>151</v>
      </c>
      <c r="N2185" t="str">
        <f ca="1">IF((H2185+I2185)&gt;SIMULATION!$F$16,"Over","Under")</f>
        <v>Under</v>
      </c>
    </row>
    <row r="2186" spans="8:14" x14ac:dyDescent="0.25">
      <c r="H2186">
        <f ca="1">ROUND(NORMINV(RAND(),SIMULATION!$G$16,SIMULATION!$C$16),0)</f>
        <v>77</v>
      </c>
      <c r="I2186">
        <f ca="1">ROUND(NORMINV(RAND(),SIMULATION!$G$20,SIMULATION!$C$20),0)</f>
        <v>74</v>
      </c>
      <c r="J2186" t="str">
        <f t="shared" ca="1" si="68"/>
        <v>Away</v>
      </c>
      <c r="K2186" t="str">
        <f ca="1">IF(H2186+SIMULATION!$E$16&gt;NEUTRAL!I2186,"W","L")</f>
        <v>W</v>
      </c>
      <c r="L2186" t="str">
        <f ca="1">IF(I2186+SIMULATION!$E$20&gt;NEUTRAL!H2186,"W","L")</f>
        <v>L</v>
      </c>
      <c r="M2186">
        <f t="shared" ca="1" si="69"/>
        <v>151</v>
      </c>
      <c r="N2186" t="str">
        <f ca="1">IF((H2186+I2186)&gt;SIMULATION!$F$16,"Over","Under")</f>
        <v>Under</v>
      </c>
    </row>
    <row r="2187" spans="8:14" x14ac:dyDescent="0.25">
      <c r="H2187">
        <f ca="1">ROUND(NORMINV(RAND(),SIMULATION!$G$16,SIMULATION!$C$16),0)</f>
        <v>65</v>
      </c>
      <c r="I2187">
        <f ca="1">ROUND(NORMINV(RAND(),SIMULATION!$G$20,SIMULATION!$C$20),0)</f>
        <v>65</v>
      </c>
      <c r="J2187" t="str">
        <f t="shared" ca="1" si="68"/>
        <v>OT</v>
      </c>
      <c r="K2187" t="str">
        <f ca="1">IF(H2187+SIMULATION!$E$16&gt;NEUTRAL!I2187,"W","L")</f>
        <v>W</v>
      </c>
      <c r="L2187" t="str">
        <f ca="1">IF(I2187+SIMULATION!$E$20&gt;NEUTRAL!H2187,"W","L")</f>
        <v>L</v>
      </c>
      <c r="M2187">
        <f t="shared" ca="1" si="69"/>
        <v>130</v>
      </c>
      <c r="N2187" t="str">
        <f ca="1">IF((H2187+I2187)&gt;SIMULATION!$F$16,"Over","Under")</f>
        <v>Under</v>
      </c>
    </row>
    <row r="2188" spans="8:14" x14ac:dyDescent="0.25">
      <c r="H2188">
        <f ca="1">ROUND(NORMINV(RAND(),SIMULATION!$G$16,SIMULATION!$C$16),0)</f>
        <v>70</v>
      </c>
      <c r="I2188">
        <f ca="1">ROUND(NORMINV(RAND(),SIMULATION!$G$20,SIMULATION!$C$20),0)</f>
        <v>64</v>
      </c>
      <c r="J2188" t="str">
        <f t="shared" ca="1" si="68"/>
        <v>Away</v>
      </c>
      <c r="K2188" t="str">
        <f ca="1">IF(H2188+SIMULATION!$E$16&gt;NEUTRAL!I2188,"W","L")</f>
        <v>W</v>
      </c>
      <c r="L2188" t="str">
        <f ca="1">IF(I2188+SIMULATION!$E$20&gt;NEUTRAL!H2188,"W","L")</f>
        <v>L</v>
      </c>
      <c r="M2188">
        <f t="shared" ca="1" si="69"/>
        <v>134</v>
      </c>
      <c r="N2188" t="str">
        <f ca="1">IF((H2188+I2188)&gt;SIMULATION!$F$16,"Over","Under")</f>
        <v>Under</v>
      </c>
    </row>
    <row r="2189" spans="8:14" x14ac:dyDescent="0.25">
      <c r="H2189">
        <f ca="1">ROUND(NORMINV(RAND(),SIMULATION!$G$16,SIMULATION!$C$16),0)</f>
        <v>44</v>
      </c>
      <c r="I2189">
        <f ca="1">ROUND(NORMINV(RAND(),SIMULATION!$G$20,SIMULATION!$C$20),0)</f>
        <v>54</v>
      </c>
      <c r="J2189" t="str">
        <f t="shared" ca="1" si="68"/>
        <v>Home</v>
      </c>
      <c r="K2189" t="str">
        <f ca="1">IF(H2189+SIMULATION!$E$16&gt;NEUTRAL!I2189,"W","L")</f>
        <v>L</v>
      </c>
      <c r="L2189" t="str">
        <f ca="1">IF(I2189+SIMULATION!$E$20&gt;NEUTRAL!H2189,"W","L")</f>
        <v>W</v>
      </c>
      <c r="M2189">
        <f t="shared" ca="1" si="69"/>
        <v>98</v>
      </c>
      <c r="N2189" t="str">
        <f ca="1">IF((H2189+I2189)&gt;SIMULATION!$F$16,"Over","Under")</f>
        <v>Under</v>
      </c>
    </row>
    <row r="2190" spans="8:14" x14ac:dyDescent="0.25">
      <c r="H2190">
        <f ca="1">ROUND(NORMINV(RAND(),SIMULATION!$G$16,SIMULATION!$C$16),0)</f>
        <v>62</v>
      </c>
      <c r="I2190">
        <f ca="1">ROUND(NORMINV(RAND(),SIMULATION!$G$20,SIMULATION!$C$20),0)</f>
        <v>70</v>
      </c>
      <c r="J2190" t="str">
        <f t="shared" ca="1" si="68"/>
        <v>Home</v>
      </c>
      <c r="K2190" t="str">
        <f ca="1">IF(H2190+SIMULATION!$E$16&gt;NEUTRAL!I2190,"W","L")</f>
        <v>L</v>
      </c>
      <c r="L2190" t="str">
        <f ca="1">IF(I2190+SIMULATION!$E$20&gt;NEUTRAL!H2190,"W","L")</f>
        <v>W</v>
      </c>
      <c r="M2190">
        <f t="shared" ca="1" si="69"/>
        <v>132</v>
      </c>
      <c r="N2190" t="str">
        <f ca="1">IF((H2190+I2190)&gt;SIMULATION!$F$16,"Over","Under")</f>
        <v>Under</v>
      </c>
    </row>
    <row r="2191" spans="8:14" x14ac:dyDescent="0.25">
      <c r="H2191">
        <f ca="1">ROUND(NORMINV(RAND(),SIMULATION!$G$16,SIMULATION!$C$16),0)</f>
        <v>82</v>
      </c>
      <c r="I2191">
        <f ca="1">ROUND(NORMINV(RAND(),SIMULATION!$G$20,SIMULATION!$C$20),0)</f>
        <v>78</v>
      </c>
      <c r="J2191" t="str">
        <f t="shared" ca="1" si="68"/>
        <v>Away</v>
      </c>
      <c r="K2191" t="str">
        <f ca="1">IF(H2191+SIMULATION!$E$16&gt;NEUTRAL!I2191,"W","L")</f>
        <v>W</v>
      </c>
      <c r="L2191" t="str">
        <f ca="1">IF(I2191+SIMULATION!$E$20&gt;NEUTRAL!H2191,"W","L")</f>
        <v>L</v>
      </c>
      <c r="M2191">
        <f t="shared" ca="1" si="69"/>
        <v>160</v>
      </c>
      <c r="N2191" t="str">
        <f ca="1">IF((H2191+I2191)&gt;SIMULATION!$F$16,"Over","Under")</f>
        <v>Over</v>
      </c>
    </row>
    <row r="2192" spans="8:14" x14ac:dyDescent="0.25">
      <c r="H2192">
        <f ca="1">ROUND(NORMINV(RAND(),SIMULATION!$G$16,SIMULATION!$C$16),0)</f>
        <v>64</v>
      </c>
      <c r="I2192">
        <f ca="1">ROUND(NORMINV(RAND(),SIMULATION!$G$20,SIMULATION!$C$20),0)</f>
        <v>84</v>
      </c>
      <c r="J2192" t="str">
        <f t="shared" ca="1" si="68"/>
        <v>Home</v>
      </c>
      <c r="K2192" t="str">
        <f ca="1">IF(H2192+SIMULATION!$E$16&gt;NEUTRAL!I2192,"W","L")</f>
        <v>L</v>
      </c>
      <c r="L2192" t="str">
        <f ca="1">IF(I2192+SIMULATION!$E$20&gt;NEUTRAL!H2192,"W","L")</f>
        <v>W</v>
      </c>
      <c r="M2192">
        <f t="shared" ca="1" si="69"/>
        <v>148</v>
      </c>
      <c r="N2192" t="str">
        <f ca="1">IF((H2192+I2192)&gt;SIMULATION!$F$16,"Over","Under")</f>
        <v>Under</v>
      </c>
    </row>
    <row r="2193" spans="8:14" x14ac:dyDescent="0.25">
      <c r="H2193">
        <f ca="1">ROUND(NORMINV(RAND(),SIMULATION!$G$16,SIMULATION!$C$16),0)</f>
        <v>67</v>
      </c>
      <c r="I2193">
        <f ca="1">ROUND(NORMINV(RAND(),SIMULATION!$G$20,SIMULATION!$C$20),0)</f>
        <v>92</v>
      </c>
      <c r="J2193" t="str">
        <f t="shared" ca="1" si="68"/>
        <v>Home</v>
      </c>
      <c r="K2193" t="str">
        <f ca="1">IF(H2193+SIMULATION!$E$16&gt;NEUTRAL!I2193,"W","L")</f>
        <v>L</v>
      </c>
      <c r="L2193" t="str">
        <f ca="1">IF(I2193+SIMULATION!$E$20&gt;NEUTRAL!H2193,"W","L")</f>
        <v>W</v>
      </c>
      <c r="M2193">
        <f t="shared" ca="1" si="69"/>
        <v>159</v>
      </c>
      <c r="N2193" t="str">
        <f ca="1">IF((H2193+I2193)&gt;SIMULATION!$F$16,"Over","Under")</f>
        <v>Over</v>
      </c>
    </row>
    <row r="2194" spans="8:14" x14ac:dyDescent="0.25">
      <c r="H2194">
        <f ca="1">ROUND(NORMINV(RAND(),SIMULATION!$G$16,SIMULATION!$C$16),0)</f>
        <v>79</v>
      </c>
      <c r="I2194">
        <f ca="1">ROUND(NORMINV(RAND(),SIMULATION!$G$20,SIMULATION!$C$20),0)</f>
        <v>57</v>
      </c>
      <c r="J2194" t="str">
        <f t="shared" ref="J2194:J2257" ca="1" si="70">IF(H2194=I2194,"OT",IF(H2194&gt;I2194,"Away","Home"))</f>
        <v>Away</v>
      </c>
      <c r="K2194" t="str">
        <f ca="1">IF(H2194+SIMULATION!$E$16&gt;NEUTRAL!I2194,"W","L")</f>
        <v>W</v>
      </c>
      <c r="L2194" t="str">
        <f ca="1">IF(I2194+SIMULATION!$E$20&gt;NEUTRAL!H2194,"W","L")</f>
        <v>L</v>
      </c>
      <c r="M2194">
        <f t="shared" ref="M2194:M2257" ca="1" si="71">H2194+I2194</f>
        <v>136</v>
      </c>
      <c r="N2194" t="str">
        <f ca="1">IF((H2194+I2194)&gt;SIMULATION!$F$16,"Over","Under")</f>
        <v>Under</v>
      </c>
    </row>
    <row r="2195" spans="8:14" x14ac:dyDescent="0.25">
      <c r="H2195">
        <f ca="1">ROUND(NORMINV(RAND(),SIMULATION!$G$16,SIMULATION!$C$16),0)</f>
        <v>83</v>
      </c>
      <c r="I2195">
        <f ca="1">ROUND(NORMINV(RAND(),SIMULATION!$G$20,SIMULATION!$C$20),0)</f>
        <v>79</v>
      </c>
      <c r="J2195" t="str">
        <f t="shared" ca="1" si="70"/>
        <v>Away</v>
      </c>
      <c r="K2195" t="str">
        <f ca="1">IF(H2195+SIMULATION!$E$16&gt;NEUTRAL!I2195,"W","L")</f>
        <v>W</v>
      </c>
      <c r="L2195" t="str">
        <f ca="1">IF(I2195+SIMULATION!$E$20&gt;NEUTRAL!H2195,"W","L")</f>
        <v>L</v>
      </c>
      <c r="M2195">
        <f t="shared" ca="1" si="71"/>
        <v>162</v>
      </c>
      <c r="N2195" t="str">
        <f ca="1">IF((H2195+I2195)&gt;SIMULATION!$F$16,"Over","Under")</f>
        <v>Over</v>
      </c>
    </row>
    <row r="2196" spans="8:14" x14ac:dyDescent="0.25">
      <c r="H2196">
        <f ca="1">ROUND(NORMINV(RAND(),SIMULATION!$G$16,SIMULATION!$C$16),0)</f>
        <v>81</v>
      </c>
      <c r="I2196">
        <f ca="1">ROUND(NORMINV(RAND(),SIMULATION!$G$20,SIMULATION!$C$20),0)</f>
        <v>78</v>
      </c>
      <c r="J2196" t="str">
        <f t="shared" ca="1" si="70"/>
        <v>Away</v>
      </c>
      <c r="K2196" t="str">
        <f ca="1">IF(H2196+SIMULATION!$E$16&gt;NEUTRAL!I2196,"W","L")</f>
        <v>W</v>
      </c>
      <c r="L2196" t="str">
        <f ca="1">IF(I2196+SIMULATION!$E$20&gt;NEUTRAL!H2196,"W","L")</f>
        <v>L</v>
      </c>
      <c r="M2196">
        <f t="shared" ca="1" si="71"/>
        <v>159</v>
      </c>
      <c r="N2196" t="str">
        <f ca="1">IF((H2196+I2196)&gt;SIMULATION!$F$16,"Over","Under")</f>
        <v>Over</v>
      </c>
    </row>
    <row r="2197" spans="8:14" x14ac:dyDescent="0.25">
      <c r="H2197">
        <f ca="1">ROUND(NORMINV(RAND(),SIMULATION!$G$16,SIMULATION!$C$16),0)</f>
        <v>79</v>
      </c>
      <c r="I2197">
        <f ca="1">ROUND(NORMINV(RAND(),SIMULATION!$G$20,SIMULATION!$C$20),0)</f>
        <v>79</v>
      </c>
      <c r="J2197" t="str">
        <f t="shared" ca="1" si="70"/>
        <v>OT</v>
      </c>
      <c r="K2197" t="str">
        <f ca="1">IF(H2197+SIMULATION!$E$16&gt;NEUTRAL!I2197,"W","L")</f>
        <v>W</v>
      </c>
      <c r="L2197" t="str">
        <f ca="1">IF(I2197+SIMULATION!$E$20&gt;NEUTRAL!H2197,"W","L")</f>
        <v>L</v>
      </c>
      <c r="M2197">
        <f t="shared" ca="1" si="71"/>
        <v>158</v>
      </c>
      <c r="N2197" t="str">
        <f ca="1">IF((H2197+I2197)&gt;SIMULATION!$F$16,"Over","Under")</f>
        <v>Over</v>
      </c>
    </row>
    <row r="2198" spans="8:14" x14ac:dyDescent="0.25">
      <c r="H2198">
        <f ca="1">ROUND(NORMINV(RAND(),SIMULATION!$G$16,SIMULATION!$C$16),0)</f>
        <v>68</v>
      </c>
      <c r="I2198">
        <f ca="1">ROUND(NORMINV(RAND(),SIMULATION!$G$20,SIMULATION!$C$20),0)</f>
        <v>67</v>
      </c>
      <c r="J2198" t="str">
        <f t="shared" ca="1" si="70"/>
        <v>Away</v>
      </c>
      <c r="K2198" t="str">
        <f ca="1">IF(H2198+SIMULATION!$E$16&gt;NEUTRAL!I2198,"W","L")</f>
        <v>W</v>
      </c>
      <c r="L2198" t="str">
        <f ca="1">IF(I2198+SIMULATION!$E$20&gt;NEUTRAL!H2198,"W","L")</f>
        <v>L</v>
      </c>
      <c r="M2198">
        <f t="shared" ca="1" si="71"/>
        <v>135</v>
      </c>
      <c r="N2198" t="str">
        <f ca="1">IF((H2198+I2198)&gt;SIMULATION!$F$16,"Over","Under")</f>
        <v>Under</v>
      </c>
    </row>
    <row r="2199" spans="8:14" x14ac:dyDescent="0.25">
      <c r="H2199">
        <f ca="1">ROUND(NORMINV(RAND(),SIMULATION!$G$16,SIMULATION!$C$16),0)</f>
        <v>103</v>
      </c>
      <c r="I2199">
        <f ca="1">ROUND(NORMINV(RAND(),SIMULATION!$G$20,SIMULATION!$C$20),0)</f>
        <v>55</v>
      </c>
      <c r="J2199" t="str">
        <f t="shared" ca="1" si="70"/>
        <v>Away</v>
      </c>
      <c r="K2199" t="str">
        <f ca="1">IF(H2199+SIMULATION!$E$16&gt;NEUTRAL!I2199,"W","L")</f>
        <v>W</v>
      </c>
      <c r="L2199" t="str">
        <f ca="1">IF(I2199+SIMULATION!$E$20&gt;NEUTRAL!H2199,"W","L")</f>
        <v>L</v>
      </c>
      <c r="M2199">
        <f t="shared" ca="1" si="71"/>
        <v>158</v>
      </c>
      <c r="N2199" t="str">
        <f ca="1">IF((H2199+I2199)&gt;SIMULATION!$F$16,"Over","Under")</f>
        <v>Over</v>
      </c>
    </row>
    <row r="2200" spans="8:14" x14ac:dyDescent="0.25">
      <c r="H2200">
        <f ca="1">ROUND(NORMINV(RAND(),SIMULATION!$G$16,SIMULATION!$C$16),0)</f>
        <v>73</v>
      </c>
      <c r="I2200">
        <f ca="1">ROUND(NORMINV(RAND(),SIMULATION!$G$20,SIMULATION!$C$20),0)</f>
        <v>75</v>
      </c>
      <c r="J2200" t="str">
        <f t="shared" ca="1" si="70"/>
        <v>Home</v>
      </c>
      <c r="K2200" t="str">
        <f ca="1">IF(H2200+SIMULATION!$E$16&gt;NEUTRAL!I2200,"W","L")</f>
        <v>W</v>
      </c>
      <c r="L2200" t="str">
        <f ca="1">IF(I2200+SIMULATION!$E$20&gt;NEUTRAL!H2200,"W","L")</f>
        <v>L</v>
      </c>
      <c r="M2200">
        <f t="shared" ca="1" si="71"/>
        <v>148</v>
      </c>
      <c r="N2200" t="str">
        <f ca="1">IF((H2200+I2200)&gt;SIMULATION!$F$16,"Over","Under")</f>
        <v>Under</v>
      </c>
    </row>
    <row r="2201" spans="8:14" x14ac:dyDescent="0.25">
      <c r="H2201">
        <f ca="1">ROUND(NORMINV(RAND(),SIMULATION!$G$16,SIMULATION!$C$16),0)</f>
        <v>65</v>
      </c>
      <c r="I2201">
        <f ca="1">ROUND(NORMINV(RAND(),SIMULATION!$G$20,SIMULATION!$C$20),0)</f>
        <v>97</v>
      </c>
      <c r="J2201" t="str">
        <f t="shared" ca="1" si="70"/>
        <v>Home</v>
      </c>
      <c r="K2201" t="str">
        <f ca="1">IF(H2201+SIMULATION!$E$16&gt;NEUTRAL!I2201,"W","L")</f>
        <v>L</v>
      </c>
      <c r="L2201" t="str">
        <f ca="1">IF(I2201+SIMULATION!$E$20&gt;NEUTRAL!H2201,"W","L")</f>
        <v>W</v>
      </c>
      <c r="M2201">
        <f t="shared" ca="1" si="71"/>
        <v>162</v>
      </c>
      <c r="N2201" t="str">
        <f ca="1">IF((H2201+I2201)&gt;SIMULATION!$F$16,"Over","Under")</f>
        <v>Over</v>
      </c>
    </row>
    <row r="2202" spans="8:14" x14ac:dyDescent="0.25">
      <c r="H2202">
        <f ca="1">ROUND(NORMINV(RAND(),SIMULATION!$G$16,SIMULATION!$C$16),0)</f>
        <v>72</v>
      </c>
      <c r="I2202">
        <f ca="1">ROUND(NORMINV(RAND(),SIMULATION!$G$20,SIMULATION!$C$20),0)</f>
        <v>81</v>
      </c>
      <c r="J2202" t="str">
        <f t="shared" ca="1" si="70"/>
        <v>Home</v>
      </c>
      <c r="K2202" t="str">
        <f ca="1">IF(H2202+SIMULATION!$E$16&gt;NEUTRAL!I2202,"W","L")</f>
        <v>L</v>
      </c>
      <c r="L2202" t="str">
        <f ca="1">IF(I2202+SIMULATION!$E$20&gt;NEUTRAL!H2202,"W","L")</f>
        <v>W</v>
      </c>
      <c r="M2202">
        <f t="shared" ca="1" si="71"/>
        <v>153</v>
      </c>
      <c r="N2202" t="str">
        <f ca="1">IF((H2202+I2202)&gt;SIMULATION!$F$16,"Over","Under")</f>
        <v>Over</v>
      </c>
    </row>
    <row r="2203" spans="8:14" x14ac:dyDescent="0.25">
      <c r="H2203">
        <f ca="1">ROUND(NORMINV(RAND(),SIMULATION!$G$16,SIMULATION!$C$16),0)</f>
        <v>78</v>
      </c>
      <c r="I2203">
        <f ca="1">ROUND(NORMINV(RAND(),SIMULATION!$G$20,SIMULATION!$C$20),0)</f>
        <v>76</v>
      </c>
      <c r="J2203" t="str">
        <f t="shared" ca="1" si="70"/>
        <v>Away</v>
      </c>
      <c r="K2203" t="str">
        <f ca="1">IF(H2203+SIMULATION!$E$16&gt;NEUTRAL!I2203,"W","L")</f>
        <v>W</v>
      </c>
      <c r="L2203" t="str">
        <f ca="1">IF(I2203+SIMULATION!$E$20&gt;NEUTRAL!H2203,"W","L")</f>
        <v>L</v>
      </c>
      <c r="M2203">
        <f t="shared" ca="1" si="71"/>
        <v>154</v>
      </c>
      <c r="N2203" t="str">
        <f ca="1">IF((H2203+I2203)&gt;SIMULATION!$F$16,"Over","Under")</f>
        <v>Over</v>
      </c>
    </row>
    <row r="2204" spans="8:14" x14ac:dyDescent="0.25">
      <c r="H2204">
        <f ca="1">ROUND(NORMINV(RAND(),SIMULATION!$G$16,SIMULATION!$C$16),0)</f>
        <v>77</v>
      </c>
      <c r="I2204">
        <f ca="1">ROUND(NORMINV(RAND(),SIMULATION!$G$20,SIMULATION!$C$20),0)</f>
        <v>76</v>
      </c>
      <c r="J2204" t="str">
        <f t="shared" ca="1" si="70"/>
        <v>Away</v>
      </c>
      <c r="K2204" t="str">
        <f ca="1">IF(H2204+SIMULATION!$E$16&gt;NEUTRAL!I2204,"W","L")</f>
        <v>W</v>
      </c>
      <c r="L2204" t="str">
        <f ca="1">IF(I2204+SIMULATION!$E$20&gt;NEUTRAL!H2204,"W","L")</f>
        <v>L</v>
      </c>
      <c r="M2204">
        <f t="shared" ca="1" si="71"/>
        <v>153</v>
      </c>
      <c r="N2204" t="str">
        <f ca="1">IF((H2204+I2204)&gt;SIMULATION!$F$16,"Over","Under")</f>
        <v>Over</v>
      </c>
    </row>
    <row r="2205" spans="8:14" x14ac:dyDescent="0.25">
      <c r="H2205">
        <f ca="1">ROUND(NORMINV(RAND(),SIMULATION!$G$16,SIMULATION!$C$16),0)</f>
        <v>70</v>
      </c>
      <c r="I2205">
        <f ca="1">ROUND(NORMINV(RAND(),SIMULATION!$G$20,SIMULATION!$C$20),0)</f>
        <v>83</v>
      </c>
      <c r="J2205" t="str">
        <f t="shared" ca="1" si="70"/>
        <v>Home</v>
      </c>
      <c r="K2205" t="str">
        <f ca="1">IF(H2205+SIMULATION!$E$16&gt;NEUTRAL!I2205,"W","L")</f>
        <v>L</v>
      </c>
      <c r="L2205" t="str">
        <f ca="1">IF(I2205+SIMULATION!$E$20&gt;NEUTRAL!H2205,"W","L")</f>
        <v>W</v>
      </c>
      <c r="M2205">
        <f t="shared" ca="1" si="71"/>
        <v>153</v>
      </c>
      <c r="N2205" t="str">
        <f ca="1">IF((H2205+I2205)&gt;SIMULATION!$F$16,"Over","Under")</f>
        <v>Over</v>
      </c>
    </row>
    <row r="2206" spans="8:14" x14ac:dyDescent="0.25">
      <c r="H2206">
        <f ca="1">ROUND(NORMINV(RAND(),SIMULATION!$G$16,SIMULATION!$C$16),0)</f>
        <v>83</v>
      </c>
      <c r="I2206">
        <f ca="1">ROUND(NORMINV(RAND(),SIMULATION!$G$20,SIMULATION!$C$20),0)</f>
        <v>49</v>
      </c>
      <c r="J2206" t="str">
        <f t="shared" ca="1" si="70"/>
        <v>Away</v>
      </c>
      <c r="K2206" t="str">
        <f ca="1">IF(H2206+SIMULATION!$E$16&gt;NEUTRAL!I2206,"W","L")</f>
        <v>W</v>
      </c>
      <c r="L2206" t="str">
        <f ca="1">IF(I2206+SIMULATION!$E$20&gt;NEUTRAL!H2206,"W","L")</f>
        <v>L</v>
      </c>
      <c r="M2206">
        <f t="shared" ca="1" si="71"/>
        <v>132</v>
      </c>
      <c r="N2206" t="str">
        <f ca="1">IF((H2206+I2206)&gt;SIMULATION!$F$16,"Over","Under")</f>
        <v>Under</v>
      </c>
    </row>
    <row r="2207" spans="8:14" x14ac:dyDescent="0.25">
      <c r="H2207">
        <f ca="1">ROUND(NORMINV(RAND(),SIMULATION!$G$16,SIMULATION!$C$16),0)</f>
        <v>78</v>
      </c>
      <c r="I2207">
        <f ca="1">ROUND(NORMINV(RAND(),SIMULATION!$G$20,SIMULATION!$C$20),0)</f>
        <v>85</v>
      </c>
      <c r="J2207" t="str">
        <f t="shared" ca="1" si="70"/>
        <v>Home</v>
      </c>
      <c r="K2207" t="str">
        <f ca="1">IF(H2207+SIMULATION!$E$16&gt;NEUTRAL!I2207,"W","L")</f>
        <v>L</v>
      </c>
      <c r="L2207" t="str">
        <f ca="1">IF(I2207+SIMULATION!$E$20&gt;NEUTRAL!H2207,"W","L")</f>
        <v>W</v>
      </c>
      <c r="M2207">
        <f t="shared" ca="1" si="71"/>
        <v>163</v>
      </c>
      <c r="N2207" t="str">
        <f ca="1">IF((H2207+I2207)&gt;SIMULATION!$F$16,"Over","Under")</f>
        <v>Over</v>
      </c>
    </row>
    <row r="2208" spans="8:14" x14ac:dyDescent="0.25">
      <c r="H2208">
        <f ca="1">ROUND(NORMINV(RAND(),SIMULATION!$G$16,SIMULATION!$C$16),0)</f>
        <v>74</v>
      </c>
      <c r="I2208">
        <f ca="1">ROUND(NORMINV(RAND(),SIMULATION!$G$20,SIMULATION!$C$20),0)</f>
        <v>68</v>
      </c>
      <c r="J2208" t="str">
        <f t="shared" ca="1" si="70"/>
        <v>Away</v>
      </c>
      <c r="K2208" t="str">
        <f ca="1">IF(H2208+SIMULATION!$E$16&gt;NEUTRAL!I2208,"W","L")</f>
        <v>W</v>
      </c>
      <c r="L2208" t="str">
        <f ca="1">IF(I2208+SIMULATION!$E$20&gt;NEUTRAL!H2208,"W","L")</f>
        <v>L</v>
      </c>
      <c r="M2208">
        <f t="shared" ca="1" si="71"/>
        <v>142</v>
      </c>
      <c r="N2208" t="str">
        <f ca="1">IF((H2208+I2208)&gt;SIMULATION!$F$16,"Over","Under")</f>
        <v>Under</v>
      </c>
    </row>
    <row r="2209" spans="8:14" x14ac:dyDescent="0.25">
      <c r="H2209">
        <f ca="1">ROUND(NORMINV(RAND(),SIMULATION!$G$16,SIMULATION!$C$16),0)</f>
        <v>59</v>
      </c>
      <c r="I2209">
        <f ca="1">ROUND(NORMINV(RAND(),SIMULATION!$G$20,SIMULATION!$C$20),0)</f>
        <v>59</v>
      </c>
      <c r="J2209" t="str">
        <f t="shared" ca="1" si="70"/>
        <v>OT</v>
      </c>
      <c r="K2209" t="str">
        <f ca="1">IF(H2209+SIMULATION!$E$16&gt;NEUTRAL!I2209,"W","L")</f>
        <v>W</v>
      </c>
      <c r="L2209" t="str">
        <f ca="1">IF(I2209+SIMULATION!$E$20&gt;NEUTRAL!H2209,"W","L")</f>
        <v>L</v>
      </c>
      <c r="M2209">
        <f t="shared" ca="1" si="71"/>
        <v>118</v>
      </c>
      <c r="N2209" t="str">
        <f ca="1">IF((H2209+I2209)&gt;SIMULATION!$F$16,"Over","Under")</f>
        <v>Under</v>
      </c>
    </row>
    <row r="2210" spans="8:14" x14ac:dyDescent="0.25">
      <c r="H2210">
        <f ca="1">ROUND(NORMINV(RAND(),SIMULATION!$G$16,SIMULATION!$C$16),0)</f>
        <v>57</v>
      </c>
      <c r="I2210">
        <f ca="1">ROUND(NORMINV(RAND(),SIMULATION!$G$20,SIMULATION!$C$20),0)</f>
        <v>65</v>
      </c>
      <c r="J2210" t="str">
        <f t="shared" ca="1" si="70"/>
        <v>Home</v>
      </c>
      <c r="K2210" t="str">
        <f ca="1">IF(H2210+SIMULATION!$E$16&gt;NEUTRAL!I2210,"W","L")</f>
        <v>L</v>
      </c>
      <c r="L2210" t="str">
        <f ca="1">IF(I2210+SIMULATION!$E$20&gt;NEUTRAL!H2210,"W","L")</f>
        <v>W</v>
      </c>
      <c r="M2210">
        <f t="shared" ca="1" si="71"/>
        <v>122</v>
      </c>
      <c r="N2210" t="str">
        <f ca="1">IF((H2210+I2210)&gt;SIMULATION!$F$16,"Over","Under")</f>
        <v>Under</v>
      </c>
    </row>
    <row r="2211" spans="8:14" x14ac:dyDescent="0.25">
      <c r="H2211">
        <f ca="1">ROUND(NORMINV(RAND(),SIMULATION!$G$16,SIMULATION!$C$16),0)</f>
        <v>83</v>
      </c>
      <c r="I2211">
        <f ca="1">ROUND(NORMINV(RAND(),SIMULATION!$G$20,SIMULATION!$C$20),0)</f>
        <v>82</v>
      </c>
      <c r="J2211" t="str">
        <f t="shared" ca="1" si="70"/>
        <v>Away</v>
      </c>
      <c r="K2211" t="str">
        <f ca="1">IF(H2211+SIMULATION!$E$16&gt;NEUTRAL!I2211,"W","L")</f>
        <v>W</v>
      </c>
      <c r="L2211" t="str">
        <f ca="1">IF(I2211+SIMULATION!$E$20&gt;NEUTRAL!H2211,"W","L")</f>
        <v>L</v>
      </c>
      <c r="M2211">
        <f t="shared" ca="1" si="71"/>
        <v>165</v>
      </c>
      <c r="N2211" t="str">
        <f ca="1">IF((H2211+I2211)&gt;SIMULATION!$F$16,"Over","Under")</f>
        <v>Over</v>
      </c>
    </row>
    <row r="2212" spans="8:14" x14ac:dyDescent="0.25">
      <c r="H2212">
        <f ca="1">ROUND(NORMINV(RAND(),SIMULATION!$G$16,SIMULATION!$C$16),0)</f>
        <v>71</v>
      </c>
      <c r="I2212">
        <f ca="1">ROUND(NORMINV(RAND(),SIMULATION!$G$20,SIMULATION!$C$20),0)</f>
        <v>98</v>
      </c>
      <c r="J2212" t="str">
        <f t="shared" ca="1" si="70"/>
        <v>Home</v>
      </c>
      <c r="K2212" t="str">
        <f ca="1">IF(H2212+SIMULATION!$E$16&gt;NEUTRAL!I2212,"W","L")</f>
        <v>L</v>
      </c>
      <c r="L2212" t="str">
        <f ca="1">IF(I2212+SIMULATION!$E$20&gt;NEUTRAL!H2212,"W","L")</f>
        <v>W</v>
      </c>
      <c r="M2212">
        <f t="shared" ca="1" si="71"/>
        <v>169</v>
      </c>
      <c r="N2212" t="str">
        <f ca="1">IF((H2212+I2212)&gt;SIMULATION!$F$16,"Over","Under")</f>
        <v>Over</v>
      </c>
    </row>
    <row r="2213" spans="8:14" x14ac:dyDescent="0.25">
      <c r="H2213">
        <f ca="1">ROUND(NORMINV(RAND(),SIMULATION!$G$16,SIMULATION!$C$16),0)</f>
        <v>76</v>
      </c>
      <c r="I2213">
        <f ca="1">ROUND(NORMINV(RAND(),SIMULATION!$G$20,SIMULATION!$C$20),0)</f>
        <v>83</v>
      </c>
      <c r="J2213" t="str">
        <f t="shared" ca="1" si="70"/>
        <v>Home</v>
      </c>
      <c r="K2213" t="str">
        <f ca="1">IF(H2213+SIMULATION!$E$16&gt;NEUTRAL!I2213,"W","L")</f>
        <v>L</v>
      </c>
      <c r="L2213" t="str">
        <f ca="1">IF(I2213+SIMULATION!$E$20&gt;NEUTRAL!H2213,"W","L")</f>
        <v>W</v>
      </c>
      <c r="M2213">
        <f t="shared" ca="1" si="71"/>
        <v>159</v>
      </c>
      <c r="N2213" t="str">
        <f ca="1">IF((H2213+I2213)&gt;SIMULATION!$F$16,"Over","Under")</f>
        <v>Over</v>
      </c>
    </row>
    <row r="2214" spans="8:14" x14ac:dyDescent="0.25">
      <c r="H2214">
        <f ca="1">ROUND(NORMINV(RAND(),SIMULATION!$G$16,SIMULATION!$C$16),0)</f>
        <v>56</v>
      </c>
      <c r="I2214">
        <f ca="1">ROUND(NORMINV(RAND(),SIMULATION!$G$20,SIMULATION!$C$20),0)</f>
        <v>85</v>
      </c>
      <c r="J2214" t="str">
        <f t="shared" ca="1" si="70"/>
        <v>Home</v>
      </c>
      <c r="K2214" t="str">
        <f ca="1">IF(H2214+SIMULATION!$E$16&gt;NEUTRAL!I2214,"W","L")</f>
        <v>L</v>
      </c>
      <c r="L2214" t="str">
        <f ca="1">IF(I2214+SIMULATION!$E$20&gt;NEUTRAL!H2214,"W","L")</f>
        <v>W</v>
      </c>
      <c r="M2214">
        <f t="shared" ca="1" si="71"/>
        <v>141</v>
      </c>
      <c r="N2214" t="str">
        <f ca="1">IF((H2214+I2214)&gt;SIMULATION!$F$16,"Over","Under")</f>
        <v>Under</v>
      </c>
    </row>
    <row r="2215" spans="8:14" x14ac:dyDescent="0.25">
      <c r="H2215">
        <f ca="1">ROUND(NORMINV(RAND(),SIMULATION!$G$16,SIMULATION!$C$16),0)</f>
        <v>60</v>
      </c>
      <c r="I2215">
        <f ca="1">ROUND(NORMINV(RAND(),SIMULATION!$G$20,SIMULATION!$C$20),0)</f>
        <v>67</v>
      </c>
      <c r="J2215" t="str">
        <f t="shared" ca="1" si="70"/>
        <v>Home</v>
      </c>
      <c r="K2215" t="str">
        <f ca="1">IF(H2215+SIMULATION!$E$16&gt;NEUTRAL!I2215,"W","L")</f>
        <v>L</v>
      </c>
      <c r="L2215" t="str">
        <f ca="1">IF(I2215+SIMULATION!$E$20&gt;NEUTRAL!H2215,"W","L")</f>
        <v>W</v>
      </c>
      <c r="M2215">
        <f t="shared" ca="1" si="71"/>
        <v>127</v>
      </c>
      <c r="N2215" t="str">
        <f ca="1">IF((H2215+I2215)&gt;SIMULATION!$F$16,"Over","Under")</f>
        <v>Under</v>
      </c>
    </row>
    <row r="2216" spans="8:14" x14ac:dyDescent="0.25">
      <c r="H2216">
        <f ca="1">ROUND(NORMINV(RAND(),SIMULATION!$G$16,SIMULATION!$C$16),0)</f>
        <v>65</v>
      </c>
      <c r="I2216">
        <f ca="1">ROUND(NORMINV(RAND(),SIMULATION!$G$20,SIMULATION!$C$20),0)</f>
        <v>63</v>
      </c>
      <c r="J2216" t="str">
        <f t="shared" ca="1" si="70"/>
        <v>Away</v>
      </c>
      <c r="K2216" t="str">
        <f ca="1">IF(H2216+SIMULATION!$E$16&gt;NEUTRAL!I2216,"W","L")</f>
        <v>W</v>
      </c>
      <c r="L2216" t="str">
        <f ca="1">IF(I2216+SIMULATION!$E$20&gt;NEUTRAL!H2216,"W","L")</f>
        <v>L</v>
      </c>
      <c r="M2216">
        <f t="shared" ca="1" si="71"/>
        <v>128</v>
      </c>
      <c r="N2216" t="str">
        <f ca="1">IF((H2216+I2216)&gt;SIMULATION!$F$16,"Over","Under")</f>
        <v>Under</v>
      </c>
    </row>
    <row r="2217" spans="8:14" x14ac:dyDescent="0.25">
      <c r="H2217">
        <f ca="1">ROUND(NORMINV(RAND(),SIMULATION!$G$16,SIMULATION!$C$16),0)</f>
        <v>76</v>
      </c>
      <c r="I2217">
        <f ca="1">ROUND(NORMINV(RAND(),SIMULATION!$G$20,SIMULATION!$C$20),0)</f>
        <v>83</v>
      </c>
      <c r="J2217" t="str">
        <f t="shared" ca="1" si="70"/>
        <v>Home</v>
      </c>
      <c r="K2217" t="str">
        <f ca="1">IF(H2217+SIMULATION!$E$16&gt;NEUTRAL!I2217,"W","L")</f>
        <v>L</v>
      </c>
      <c r="L2217" t="str">
        <f ca="1">IF(I2217+SIMULATION!$E$20&gt;NEUTRAL!H2217,"W","L")</f>
        <v>W</v>
      </c>
      <c r="M2217">
        <f t="shared" ca="1" si="71"/>
        <v>159</v>
      </c>
      <c r="N2217" t="str">
        <f ca="1">IF((H2217+I2217)&gt;SIMULATION!$F$16,"Over","Under")</f>
        <v>Over</v>
      </c>
    </row>
    <row r="2218" spans="8:14" x14ac:dyDescent="0.25">
      <c r="H2218">
        <f ca="1">ROUND(NORMINV(RAND(),SIMULATION!$G$16,SIMULATION!$C$16),0)</f>
        <v>62</v>
      </c>
      <c r="I2218">
        <f ca="1">ROUND(NORMINV(RAND(),SIMULATION!$G$20,SIMULATION!$C$20),0)</f>
        <v>91</v>
      </c>
      <c r="J2218" t="str">
        <f t="shared" ca="1" si="70"/>
        <v>Home</v>
      </c>
      <c r="K2218" t="str">
        <f ca="1">IF(H2218+SIMULATION!$E$16&gt;NEUTRAL!I2218,"W","L")</f>
        <v>L</v>
      </c>
      <c r="L2218" t="str">
        <f ca="1">IF(I2218+SIMULATION!$E$20&gt;NEUTRAL!H2218,"W","L")</f>
        <v>W</v>
      </c>
      <c r="M2218">
        <f t="shared" ca="1" si="71"/>
        <v>153</v>
      </c>
      <c r="N2218" t="str">
        <f ca="1">IF((H2218+I2218)&gt;SIMULATION!$F$16,"Over","Under")</f>
        <v>Over</v>
      </c>
    </row>
    <row r="2219" spans="8:14" x14ac:dyDescent="0.25">
      <c r="H2219">
        <f ca="1">ROUND(NORMINV(RAND(),SIMULATION!$G$16,SIMULATION!$C$16),0)</f>
        <v>85</v>
      </c>
      <c r="I2219">
        <f ca="1">ROUND(NORMINV(RAND(),SIMULATION!$G$20,SIMULATION!$C$20),0)</f>
        <v>71</v>
      </c>
      <c r="J2219" t="str">
        <f t="shared" ca="1" si="70"/>
        <v>Away</v>
      </c>
      <c r="K2219" t="str">
        <f ca="1">IF(H2219+SIMULATION!$E$16&gt;NEUTRAL!I2219,"W","L")</f>
        <v>W</v>
      </c>
      <c r="L2219" t="str">
        <f ca="1">IF(I2219+SIMULATION!$E$20&gt;NEUTRAL!H2219,"W","L")</f>
        <v>L</v>
      </c>
      <c r="M2219">
        <f t="shared" ca="1" si="71"/>
        <v>156</v>
      </c>
      <c r="N2219" t="str">
        <f ca="1">IF((H2219+I2219)&gt;SIMULATION!$F$16,"Over","Under")</f>
        <v>Over</v>
      </c>
    </row>
    <row r="2220" spans="8:14" x14ac:dyDescent="0.25">
      <c r="H2220">
        <f ca="1">ROUND(NORMINV(RAND(),SIMULATION!$G$16,SIMULATION!$C$16),0)</f>
        <v>80</v>
      </c>
      <c r="I2220">
        <f ca="1">ROUND(NORMINV(RAND(),SIMULATION!$G$20,SIMULATION!$C$20),0)</f>
        <v>81</v>
      </c>
      <c r="J2220" t="str">
        <f t="shared" ca="1" si="70"/>
        <v>Home</v>
      </c>
      <c r="K2220" t="str">
        <f ca="1">IF(H2220+SIMULATION!$E$16&gt;NEUTRAL!I2220,"W","L")</f>
        <v>W</v>
      </c>
      <c r="L2220" t="str">
        <f ca="1">IF(I2220+SIMULATION!$E$20&gt;NEUTRAL!H2220,"W","L")</f>
        <v>L</v>
      </c>
      <c r="M2220">
        <f t="shared" ca="1" si="71"/>
        <v>161</v>
      </c>
      <c r="N2220" t="str">
        <f ca="1">IF((H2220+I2220)&gt;SIMULATION!$F$16,"Over","Under")</f>
        <v>Over</v>
      </c>
    </row>
    <row r="2221" spans="8:14" x14ac:dyDescent="0.25">
      <c r="H2221">
        <f ca="1">ROUND(NORMINV(RAND(),SIMULATION!$G$16,SIMULATION!$C$16),0)</f>
        <v>74</v>
      </c>
      <c r="I2221">
        <f ca="1">ROUND(NORMINV(RAND(),SIMULATION!$G$20,SIMULATION!$C$20),0)</f>
        <v>65</v>
      </c>
      <c r="J2221" t="str">
        <f t="shared" ca="1" si="70"/>
        <v>Away</v>
      </c>
      <c r="K2221" t="str">
        <f ca="1">IF(H2221+SIMULATION!$E$16&gt;NEUTRAL!I2221,"W","L")</f>
        <v>W</v>
      </c>
      <c r="L2221" t="str">
        <f ca="1">IF(I2221+SIMULATION!$E$20&gt;NEUTRAL!H2221,"W","L")</f>
        <v>L</v>
      </c>
      <c r="M2221">
        <f t="shared" ca="1" si="71"/>
        <v>139</v>
      </c>
      <c r="N2221" t="str">
        <f ca="1">IF((H2221+I2221)&gt;SIMULATION!$F$16,"Over","Under")</f>
        <v>Under</v>
      </c>
    </row>
    <row r="2222" spans="8:14" x14ac:dyDescent="0.25">
      <c r="H2222">
        <f ca="1">ROUND(NORMINV(RAND(),SIMULATION!$G$16,SIMULATION!$C$16),0)</f>
        <v>78</v>
      </c>
      <c r="I2222">
        <f ca="1">ROUND(NORMINV(RAND(),SIMULATION!$G$20,SIMULATION!$C$20),0)</f>
        <v>86</v>
      </c>
      <c r="J2222" t="str">
        <f t="shared" ca="1" si="70"/>
        <v>Home</v>
      </c>
      <c r="K2222" t="str">
        <f ca="1">IF(H2222+SIMULATION!$E$16&gt;NEUTRAL!I2222,"W","L")</f>
        <v>L</v>
      </c>
      <c r="L2222" t="str">
        <f ca="1">IF(I2222+SIMULATION!$E$20&gt;NEUTRAL!H2222,"W","L")</f>
        <v>W</v>
      </c>
      <c r="M2222">
        <f t="shared" ca="1" si="71"/>
        <v>164</v>
      </c>
      <c r="N2222" t="str">
        <f ca="1">IF((H2222+I2222)&gt;SIMULATION!$F$16,"Over","Under")</f>
        <v>Over</v>
      </c>
    </row>
    <row r="2223" spans="8:14" x14ac:dyDescent="0.25">
      <c r="H2223">
        <f ca="1">ROUND(NORMINV(RAND(),SIMULATION!$G$16,SIMULATION!$C$16),0)</f>
        <v>58</v>
      </c>
      <c r="I2223">
        <f ca="1">ROUND(NORMINV(RAND(),SIMULATION!$G$20,SIMULATION!$C$20),0)</f>
        <v>89</v>
      </c>
      <c r="J2223" t="str">
        <f t="shared" ca="1" si="70"/>
        <v>Home</v>
      </c>
      <c r="K2223" t="str">
        <f ca="1">IF(H2223+SIMULATION!$E$16&gt;NEUTRAL!I2223,"W","L")</f>
        <v>L</v>
      </c>
      <c r="L2223" t="str">
        <f ca="1">IF(I2223+SIMULATION!$E$20&gt;NEUTRAL!H2223,"W","L")</f>
        <v>W</v>
      </c>
      <c r="M2223">
        <f t="shared" ca="1" si="71"/>
        <v>147</v>
      </c>
      <c r="N2223" t="str">
        <f ca="1">IF((H2223+I2223)&gt;SIMULATION!$F$16,"Over","Under")</f>
        <v>Under</v>
      </c>
    </row>
    <row r="2224" spans="8:14" x14ac:dyDescent="0.25">
      <c r="H2224">
        <f ca="1">ROUND(NORMINV(RAND(),SIMULATION!$G$16,SIMULATION!$C$16),0)</f>
        <v>75</v>
      </c>
      <c r="I2224">
        <f ca="1">ROUND(NORMINV(RAND(),SIMULATION!$G$20,SIMULATION!$C$20),0)</f>
        <v>69</v>
      </c>
      <c r="J2224" t="str">
        <f t="shared" ca="1" si="70"/>
        <v>Away</v>
      </c>
      <c r="K2224" t="str">
        <f ca="1">IF(H2224+SIMULATION!$E$16&gt;NEUTRAL!I2224,"W","L")</f>
        <v>W</v>
      </c>
      <c r="L2224" t="str">
        <f ca="1">IF(I2224+SIMULATION!$E$20&gt;NEUTRAL!H2224,"W","L")</f>
        <v>L</v>
      </c>
      <c r="M2224">
        <f t="shared" ca="1" si="71"/>
        <v>144</v>
      </c>
      <c r="N2224" t="str">
        <f ca="1">IF((H2224+I2224)&gt;SIMULATION!$F$16,"Over","Under")</f>
        <v>Under</v>
      </c>
    </row>
    <row r="2225" spans="8:14" x14ac:dyDescent="0.25">
      <c r="H2225">
        <f ca="1">ROUND(NORMINV(RAND(),SIMULATION!$G$16,SIMULATION!$C$16),0)</f>
        <v>91</v>
      </c>
      <c r="I2225">
        <f ca="1">ROUND(NORMINV(RAND(),SIMULATION!$G$20,SIMULATION!$C$20),0)</f>
        <v>69</v>
      </c>
      <c r="J2225" t="str">
        <f t="shared" ca="1" si="70"/>
        <v>Away</v>
      </c>
      <c r="K2225" t="str">
        <f ca="1">IF(H2225+SIMULATION!$E$16&gt;NEUTRAL!I2225,"W","L")</f>
        <v>W</v>
      </c>
      <c r="L2225" t="str">
        <f ca="1">IF(I2225+SIMULATION!$E$20&gt;NEUTRAL!H2225,"W","L")</f>
        <v>L</v>
      </c>
      <c r="M2225">
        <f t="shared" ca="1" si="71"/>
        <v>160</v>
      </c>
      <c r="N2225" t="str">
        <f ca="1">IF((H2225+I2225)&gt;SIMULATION!$F$16,"Over","Under")</f>
        <v>Over</v>
      </c>
    </row>
    <row r="2226" spans="8:14" x14ac:dyDescent="0.25">
      <c r="H2226">
        <f ca="1">ROUND(NORMINV(RAND(),SIMULATION!$G$16,SIMULATION!$C$16),0)</f>
        <v>82</v>
      </c>
      <c r="I2226">
        <f ca="1">ROUND(NORMINV(RAND(),SIMULATION!$G$20,SIMULATION!$C$20),0)</f>
        <v>71</v>
      </c>
      <c r="J2226" t="str">
        <f t="shared" ca="1" si="70"/>
        <v>Away</v>
      </c>
      <c r="K2226" t="str">
        <f ca="1">IF(H2226+SIMULATION!$E$16&gt;NEUTRAL!I2226,"W","L")</f>
        <v>W</v>
      </c>
      <c r="L2226" t="str">
        <f ca="1">IF(I2226+SIMULATION!$E$20&gt;NEUTRAL!H2226,"W","L")</f>
        <v>L</v>
      </c>
      <c r="M2226">
        <f t="shared" ca="1" si="71"/>
        <v>153</v>
      </c>
      <c r="N2226" t="str">
        <f ca="1">IF((H2226+I2226)&gt;SIMULATION!$F$16,"Over","Under")</f>
        <v>Over</v>
      </c>
    </row>
    <row r="2227" spans="8:14" x14ac:dyDescent="0.25">
      <c r="H2227">
        <f ca="1">ROUND(NORMINV(RAND(),SIMULATION!$G$16,SIMULATION!$C$16),0)</f>
        <v>79</v>
      </c>
      <c r="I2227">
        <f ca="1">ROUND(NORMINV(RAND(),SIMULATION!$G$20,SIMULATION!$C$20),0)</f>
        <v>76</v>
      </c>
      <c r="J2227" t="str">
        <f t="shared" ca="1" si="70"/>
        <v>Away</v>
      </c>
      <c r="K2227" t="str">
        <f ca="1">IF(H2227+SIMULATION!$E$16&gt;NEUTRAL!I2227,"W","L")</f>
        <v>W</v>
      </c>
      <c r="L2227" t="str">
        <f ca="1">IF(I2227+SIMULATION!$E$20&gt;NEUTRAL!H2227,"W","L")</f>
        <v>L</v>
      </c>
      <c r="M2227">
        <f t="shared" ca="1" si="71"/>
        <v>155</v>
      </c>
      <c r="N2227" t="str">
        <f ca="1">IF((H2227+I2227)&gt;SIMULATION!$F$16,"Over","Under")</f>
        <v>Over</v>
      </c>
    </row>
    <row r="2228" spans="8:14" x14ac:dyDescent="0.25">
      <c r="H2228">
        <f ca="1">ROUND(NORMINV(RAND(),SIMULATION!$G$16,SIMULATION!$C$16),0)</f>
        <v>73</v>
      </c>
      <c r="I2228">
        <f ca="1">ROUND(NORMINV(RAND(),SIMULATION!$G$20,SIMULATION!$C$20),0)</f>
        <v>53</v>
      </c>
      <c r="J2228" t="str">
        <f t="shared" ca="1" si="70"/>
        <v>Away</v>
      </c>
      <c r="K2228" t="str">
        <f ca="1">IF(H2228+SIMULATION!$E$16&gt;NEUTRAL!I2228,"W","L")</f>
        <v>W</v>
      </c>
      <c r="L2228" t="str">
        <f ca="1">IF(I2228+SIMULATION!$E$20&gt;NEUTRAL!H2228,"W","L")</f>
        <v>L</v>
      </c>
      <c r="M2228">
        <f t="shared" ca="1" si="71"/>
        <v>126</v>
      </c>
      <c r="N2228" t="str">
        <f ca="1">IF((H2228+I2228)&gt;SIMULATION!$F$16,"Over","Under")</f>
        <v>Under</v>
      </c>
    </row>
    <row r="2229" spans="8:14" x14ac:dyDescent="0.25">
      <c r="H2229">
        <f ca="1">ROUND(NORMINV(RAND(),SIMULATION!$G$16,SIMULATION!$C$16),0)</f>
        <v>66</v>
      </c>
      <c r="I2229">
        <f ca="1">ROUND(NORMINV(RAND(),SIMULATION!$G$20,SIMULATION!$C$20),0)</f>
        <v>81</v>
      </c>
      <c r="J2229" t="str">
        <f t="shared" ca="1" si="70"/>
        <v>Home</v>
      </c>
      <c r="K2229" t="str">
        <f ca="1">IF(H2229+SIMULATION!$E$16&gt;NEUTRAL!I2229,"W","L")</f>
        <v>L</v>
      </c>
      <c r="L2229" t="str">
        <f ca="1">IF(I2229+SIMULATION!$E$20&gt;NEUTRAL!H2229,"W","L")</f>
        <v>W</v>
      </c>
      <c r="M2229">
        <f t="shared" ca="1" si="71"/>
        <v>147</v>
      </c>
      <c r="N2229" t="str">
        <f ca="1">IF((H2229+I2229)&gt;SIMULATION!$F$16,"Over","Under")</f>
        <v>Under</v>
      </c>
    </row>
    <row r="2230" spans="8:14" x14ac:dyDescent="0.25">
      <c r="H2230">
        <f ca="1">ROUND(NORMINV(RAND(),SIMULATION!$G$16,SIMULATION!$C$16),0)</f>
        <v>54</v>
      </c>
      <c r="I2230">
        <f ca="1">ROUND(NORMINV(RAND(),SIMULATION!$G$20,SIMULATION!$C$20),0)</f>
        <v>86</v>
      </c>
      <c r="J2230" t="str">
        <f t="shared" ca="1" si="70"/>
        <v>Home</v>
      </c>
      <c r="K2230" t="str">
        <f ca="1">IF(H2230+SIMULATION!$E$16&gt;NEUTRAL!I2230,"W","L")</f>
        <v>L</v>
      </c>
      <c r="L2230" t="str">
        <f ca="1">IF(I2230+SIMULATION!$E$20&gt;NEUTRAL!H2230,"W","L")</f>
        <v>W</v>
      </c>
      <c r="M2230">
        <f t="shared" ca="1" si="71"/>
        <v>140</v>
      </c>
      <c r="N2230" t="str">
        <f ca="1">IF((H2230+I2230)&gt;SIMULATION!$F$16,"Over","Under")</f>
        <v>Under</v>
      </c>
    </row>
    <row r="2231" spans="8:14" x14ac:dyDescent="0.25">
      <c r="H2231">
        <f ca="1">ROUND(NORMINV(RAND(),SIMULATION!$G$16,SIMULATION!$C$16),0)</f>
        <v>62</v>
      </c>
      <c r="I2231">
        <f ca="1">ROUND(NORMINV(RAND(),SIMULATION!$G$20,SIMULATION!$C$20),0)</f>
        <v>68</v>
      </c>
      <c r="J2231" t="str">
        <f t="shared" ca="1" si="70"/>
        <v>Home</v>
      </c>
      <c r="K2231" t="str">
        <f ca="1">IF(H2231+SIMULATION!$E$16&gt;NEUTRAL!I2231,"W","L")</f>
        <v>L</v>
      </c>
      <c r="L2231" t="str">
        <f ca="1">IF(I2231+SIMULATION!$E$20&gt;NEUTRAL!H2231,"W","L")</f>
        <v>W</v>
      </c>
      <c r="M2231">
        <f t="shared" ca="1" si="71"/>
        <v>130</v>
      </c>
      <c r="N2231" t="str">
        <f ca="1">IF((H2231+I2231)&gt;SIMULATION!$F$16,"Over","Under")</f>
        <v>Under</v>
      </c>
    </row>
    <row r="2232" spans="8:14" x14ac:dyDescent="0.25">
      <c r="H2232">
        <f ca="1">ROUND(NORMINV(RAND(),SIMULATION!$G$16,SIMULATION!$C$16),0)</f>
        <v>90</v>
      </c>
      <c r="I2232">
        <f ca="1">ROUND(NORMINV(RAND(),SIMULATION!$G$20,SIMULATION!$C$20),0)</f>
        <v>81</v>
      </c>
      <c r="J2232" t="str">
        <f t="shared" ca="1" si="70"/>
        <v>Away</v>
      </c>
      <c r="K2232" t="str">
        <f ca="1">IF(H2232+SIMULATION!$E$16&gt;NEUTRAL!I2232,"W","L")</f>
        <v>W</v>
      </c>
      <c r="L2232" t="str">
        <f ca="1">IF(I2232+SIMULATION!$E$20&gt;NEUTRAL!H2232,"W","L")</f>
        <v>L</v>
      </c>
      <c r="M2232">
        <f t="shared" ca="1" si="71"/>
        <v>171</v>
      </c>
      <c r="N2232" t="str">
        <f ca="1">IF((H2232+I2232)&gt;SIMULATION!$F$16,"Over","Under")</f>
        <v>Over</v>
      </c>
    </row>
    <row r="2233" spans="8:14" x14ac:dyDescent="0.25">
      <c r="H2233">
        <f ca="1">ROUND(NORMINV(RAND(),SIMULATION!$G$16,SIMULATION!$C$16),0)</f>
        <v>41</v>
      </c>
      <c r="I2233">
        <f ca="1">ROUND(NORMINV(RAND(),SIMULATION!$G$20,SIMULATION!$C$20),0)</f>
        <v>69</v>
      </c>
      <c r="J2233" t="str">
        <f t="shared" ca="1" si="70"/>
        <v>Home</v>
      </c>
      <c r="K2233" t="str">
        <f ca="1">IF(H2233+SIMULATION!$E$16&gt;NEUTRAL!I2233,"W","L")</f>
        <v>L</v>
      </c>
      <c r="L2233" t="str">
        <f ca="1">IF(I2233+SIMULATION!$E$20&gt;NEUTRAL!H2233,"W","L")</f>
        <v>W</v>
      </c>
      <c r="M2233">
        <f t="shared" ca="1" si="71"/>
        <v>110</v>
      </c>
      <c r="N2233" t="str">
        <f ca="1">IF((H2233+I2233)&gt;SIMULATION!$F$16,"Over","Under")</f>
        <v>Under</v>
      </c>
    </row>
    <row r="2234" spans="8:14" x14ac:dyDescent="0.25">
      <c r="H2234">
        <f ca="1">ROUND(NORMINV(RAND(),SIMULATION!$G$16,SIMULATION!$C$16),0)</f>
        <v>88</v>
      </c>
      <c r="I2234">
        <f ca="1">ROUND(NORMINV(RAND(),SIMULATION!$G$20,SIMULATION!$C$20),0)</f>
        <v>43</v>
      </c>
      <c r="J2234" t="str">
        <f t="shared" ca="1" si="70"/>
        <v>Away</v>
      </c>
      <c r="K2234" t="str">
        <f ca="1">IF(H2234+SIMULATION!$E$16&gt;NEUTRAL!I2234,"W","L")</f>
        <v>W</v>
      </c>
      <c r="L2234" t="str">
        <f ca="1">IF(I2234+SIMULATION!$E$20&gt;NEUTRAL!H2234,"W","L")</f>
        <v>L</v>
      </c>
      <c r="M2234">
        <f t="shared" ca="1" si="71"/>
        <v>131</v>
      </c>
      <c r="N2234" t="str">
        <f ca="1">IF((H2234+I2234)&gt;SIMULATION!$F$16,"Over","Under")</f>
        <v>Under</v>
      </c>
    </row>
    <row r="2235" spans="8:14" x14ac:dyDescent="0.25">
      <c r="H2235">
        <f ca="1">ROUND(NORMINV(RAND(),SIMULATION!$G$16,SIMULATION!$C$16),0)</f>
        <v>70</v>
      </c>
      <c r="I2235">
        <f ca="1">ROUND(NORMINV(RAND(),SIMULATION!$G$20,SIMULATION!$C$20),0)</f>
        <v>62</v>
      </c>
      <c r="J2235" t="str">
        <f t="shared" ca="1" si="70"/>
        <v>Away</v>
      </c>
      <c r="K2235" t="str">
        <f ca="1">IF(H2235+SIMULATION!$E$16&gt;NEUTRAL!I2235,"W","L")</f>
        <v>W</v>
      </c>
      <c r="L2235" t="str">
        <f ca="1">IF(I2235+SIMULATION!$E$20&gt;NEUTRAL!H2235,"W","L")</f>
        <v>L</v>
      </c>
      <c r="M2235">
        <f t="shared" ca="1" si="71"/>
        <v>132</v>
      </c>
      <c r="N2235" t="str">
        <f ca="1">IF((H2235+I2235)&gt;SIMULATION!$F$16,"Over","Under")</f>
        <v>Under</v>
      </c>
    </row>
    <row r="2236" spans="8:14" x14ac:dyDescent="0.25">
      <c r="H2236">
        <f ca="1">ROUND(NORMINV(RAND(),SIMULATION!$G$16,SIMULATION!$C$16),0)</f>
        <v>64</v>
      </c>
      <c r="I2236">
        <f ca="1">ROUND(NORMINV(RAND(),SIMULATION!$G$20,SIMULATION!$C$20),0)</f>
        <v>68</v>
      </c>
      <c r="J2236" t="str">
        <f t="shared" ca="1" si="70"/>
        <v>Home</v>
      </c>
      <c r="K2236" t="str">
        <f ca="1">IF(H2236+SIMULATION!$E$16&gt;NEUTRAL!I2236,"W","L")</f>
        <v>W</v>
      </c>
      <c r="L2236" t="str">
        <f ca="1">IF(I2236+SIMULATION!$E$20&gt;NEUTRAL!H2236,"W","L")</f>
        <v>L</v>
      </c>
      <c r="M2236">
        <f t="shared" ca="1" si="71"/>
        <v>132</v>
      </c>
      <c r="N2236" t="str">
        <f ca="1">IF((H2236+I2236)&gt;SIMULATION!$F$16,"Over","Under")</f>
        <v>Under</v>
      </c>
    </row>
    <row r="2237" spans="8:14" x14ac:dyDescent="0.25">
      <c r="H2237">
        <f ca="1">ROUND(NORMINV(RAND(),SIMULATION!$G$16,SIMULATION!$C$16),0)</f>
        <v>76</v>
      </c>
      <c r="I2237">
        <f ca="1">ROUND(NORMINV(RAND(),SIMULATION!$G$20,SIMULATION!$C$20),0)</f>
        <v>73</v>
      </c>
      <c r="J2237" t="str">
        <f t="shared" ca="1" si="70"/>
        <v>Away</v>
      </c>
      <c r="K2237" t="str">
        <f ca="1">IF(H2237+SIMULATION!$E$16&gt;NEUTRAL!I2237,"W","L")</f>
        <v>W</v>
      </c>
      <c r="L2237" t="str">
        <f ca="1">IF(I2237+SIMULATION!$E$20&gt;NEUTRAL!H2237,"W","L")</f>
        <v>L</v>
      </c>
      <c r="M2237">
        <f t="shared" ca="1" si="71"/>
        <v>149</v>
      </c>
      <c r="N2237" t="str">
        <f ca="1">IF((H2237+I2237)&gt;SIMULATION!$F$16,"Over","Under")</f>
        <v>Under</v>
      </c>
    </row>
    <row r="2238" spans="8:14" x14ac:dyDescent="0.25">
      <c r="H2238">
        <f ca="1">ROUND(NORMINV(RAND(),SIMULATION!$G$16,SIMULATION!$C$16),0)</f>
        <v>76</v>
      </c>
      <c r="I2238">
        <f ca="1">ROUND(NORMINV(RAND(),SIMULATION!$G$20,SIMULATION!$C$20),0)</f>
        <v>82</v>
      </c>
      <c r="J2238" t="str">
        <f t="shared" ca="1" si="70"/>
        <v>Home</v>
      </c>
      <c r="K2238" t="str">
        <f ca="1">IF(H2238+SIMULATION!$E$16&gt;NEUTRAL!I2238,"W","L")</f>
        <v>L</v>
      </c>
      <c r="L2238" t="str">
        <f ca="1">IF(I2238+SIMULATION!$E$20&gt;NEUTRAL!H2238,"W","L")</f>
        <v>W</v>
      </c>
      <c r="M2238">
        <f t="shared" ca="1" si="71"/>
        <v>158</v>
      </c>
      <c r="N2238" t="str">
        <f ca="1">IF((H2238+I2238)&gt;SIMULATION!$F$16,"Over","Under")</f>
        <v>Over</v>
      </c>
    </row>
    <row r="2239" spans="8:14" x14ac:dyDescent="0.25">
      <c r="H2239">
        <f ca="1">ROUND(NORMINV(RAND(),SIMULATION!$G$16,SIMULATION!$C$16),0)</f>
        <v>81</v>
      </c>
      <c r="I2239">
        <f ca="1">ROUND(NORMINV(RAND(),SIMULATION!$G$20,SIMULATION!$C$20),0)</f>
        <v>77</v>
      </c>
      <c r="J2239" t="str">
        <f t="shared" ca="1" si="70"/>
        <v>Away</v>
      </c>
      <c r="K2239" t="str">
        <f ca="1">IF(H2239+SIMULATION!$E$16&gt;NEUTRAL!I2239,"W","L")</f>
        <v>W</v>
      </c>
      <c r="L2239" t="str">
        <f ca="1">IF(I2239+SIMULATION!$E$20&gt;NEUTRAL!H2239,"W","L")</f>
        <v>L</v>
      </c>
      <c r="M2239">
        <f t="shared" ca="1" si="71"/>
        <v>158</v>
      </c>
      <c r="N2239" t="str">
        <f ca="1">IF((H2239+I2239)&gt;SIMULATION!$F$16,"Over","Under")</f>
        <v>Over</v>
      </c>
    </row>
    <row r="2240" spans="8:14" x14ac:dyDescent="0.25">
      <c r="H2240">
        <f ca="1">ROUND(NORMINV(RAND(),SIMULATION!$G$16,SIMULATION!$C$16),0)</f>
        <v>85</v>
      </c>
      <c r="I2240">
        <f ca="1">ROUND(NORMINV(RAND(),SIMULATION!$G$20,SIMULATION!$C$20),0)</f>
        <v>62</v>
      </c>
      <c r="J2240" t="str">
        <f t="shared" ca="1" si="70"/>
        <v>Away</v>
      </c>
      <c r="K2240" t="str">
        <f ca="1">IF(H2240+SIMULATION!$E$16&gt;NEUTRAL!I2240,"W","L")</f>
        <v>W</v>
      </c>
      <c r="L2240" t="str">
        <f ca="1">IF(I2240+SIMULATION!$E$20&gt;NEUTRAL!H2240,"W","L")</f>
        <v>L</v>
      </c>
      <c r="M2240">
        <f t="shared" ca="1" si="71"/>
        <v>147</v>
      </c>
      <c r="N2240" t="str">
        <f ca="1">IF((H2240+I2240)&gt;SIMULATION!$F$16,"Over","Under")</f>
        <v>Under</v>
      </c>
    </row>
    <row r="2241" spans="8:14" x14ac:dyDescent="0.25">
      <c r="H2241">
        <f ca="1">ROUND(NORMINV(RAND(),SIMULATION!$G$16,SIMULATION!$C$16),0)</f>
        <v>79</v>
      </c>
      <c r="I2241">
        <f ca="1">ROUND(NORMINV(RAND(),SIMULATION!$G$20,SIMULATION!$C$20),0)</f>
        <v>71</v>
      </c>
      <c r="J2241" t="str">
        <f t="shared" ca="1" si="70"/>
        <v>Away</v>
      </c>
      <c r="K2241" t="str">
        <f ca="1">IF(H2241+SIMULATION!$E$16&gt;NEUTRAL!I2241,"W","L")</f>
        <v>W</v>
      </c>
      <c r="L2241" t="str">
        <f ca="1">IF(I2241+SIMULATION!$E$20&gt;NEUTRAL!H2241,"W","L")</f>
        <v>L</v>
      </c>
      <c r="M2241">
        <f t="shared" ca="1" si="71"/>
        <v>150</v>
      </c>
      <c r="N2241" t="str">
        <f ca="1">IF((H2241+I2241)&gt;SIMULATION!$F$16,"Over","Under")</f>
        <v>Under</v>
      </c>
    </row>
    <row r="2242" spans="8:14" x14ac:dyDescent="0.25">
      <c r="H2242">
        <f ca="1">ROUND(NORMINV(RAND(),SIMULATION!$G$16,SIMULATION!$C$16),0)</f>
        <v>75</v>
      </c>
      <c r="I2242">
        <f ca="1">ROUND(NORMINV(RAND(),SIMULATION!$G$20,SIMULATION!$C$20),0)</f>
        <v>71</v>
      </c>
      <c r="J2242" t="str">
        <f t="shared" ca="1" si="70"/>
        <v>Away</v>
      </c>
      <c r="K2242" t="str">
        <f ca="1">IF(H2242+SIMULATION!$E$16&gt;NEUTRAL!I2242,"W","L")</f>
        <v>W</v>
      </c>
      <c r="L2242" t="str">
        <f ca="1">IF(I2242+SIMULATION!$E$20&gt;NEUTRAL!H2242,"W","L")</f>
        <v>L</v>
      </c>
      <c r="M2242">
        <f t="shared" ca="1" si="71"/>
        <v>146</v>
      </c>
      <c r="N2242" t="str">
        <f ca="1">IF((H2242+I2242)&gt;SIMULATION!$F$16,"Over","Under")</f>
        <v>Under</v>
      </c>
    </row>
    <row r="2243" spans="8:14" x14ac:dyDescent="0.25">
      <c r="H2243">
        <f ca="1">ROUND(NORMINV(RAND(),SIMULATION!$G$16,SIMULATION!$C$16),0)</f>
        <v>71</v>
      </c>
      <c r="I2243">
        <f ca="1">ROUND(NORMINV(RAND(),SIMULATION!$G$20,SIMULATION!$C$20),0)</f>
        <v>84</v>
      </c>
      <c r="J2243" t="str">
        <f t="shared" ca="1" si="70"/>
        <v>Home</v>
      </c>
      <c r="K2243" t="str">
        <f ca="1">IF(H2243+SIMULATION!$E$16&gt;NEUTRAL!I2243,"W","L")</f>
        <v>L</v>
      </c>
      <c r="L2243" t="str">
        <f ca="1">IF(I2243+SIMULATION!$E$20&gt;NEUTRAL!H2243,"W","L")</f>
        <v>W</v>
      </c>
      <c r="M2243">
        <f t="shared" ca="1" si="71"/>
        <v>155</v>
      </c>
      <c r="N2243" t="str">
        <f ca="1">IF((H2243+I2243)&gt;SIMULATION!$F$16,"Over","Under")</f>
        <v>Over</v>
      </c>
    </row>
    <row r="2244" spans="8:14" x14ac:dyDescent="0.25">
      <c r="H2244">
        <f ca="1">ROUND(NORMINV(RAND(),SIMULATION!$G$16,SIMULATION!$C$16),0)</f>
        <v>45</v>
      </c>
      <c r="I2244">
        <f ca="1">ROUND(NORMINV(RAND(),SIMULATION!$G$20,SIMULATION!$C$20),0)</f>
        <v>69</v>
      </c>
      <c r="J2244" t="str">
        <f t="shared" ca="1" si="70"/>
        <v>Home</v>
      </c>
      <c r="K2244" t="str">
        <f ca="1">IF(H2244+SIMULATION!$E$16&gt;NEUTRAL!I2244,"W","L")</f>
        <v>L</v>
      </c>
      <c r="L2244" t="str">
        <f ca="1">IF(I2244+SIMULATION!$E$20&gt;NEUTRAL!H2244,"W","L")</f>
        <v>W</v>
      </c>
      <c r="M2244">
        <f t="shared" ca="1" si="71"/>
        <v>114</v>
      </c>
      <c r="N2244" t="str">
        <f ca="1">IF((H2244+I2244)&gt;SIMULATION!$F$16,"Over","Under")</f>
        <v>Under</v>
      </c>
    </row>
    <row r="2245" spans="8:14" x14ac:dyDescent="0.25">
      <c r="H2245">
        <f ca="1">ROUND(NORMINV(RAND(),SIMULATION!$G$16,SIMULATION!$C$16),0)</f>
        <v>64</v>
      </c>
      <c r="I2245">
        <f ca="1">ROUND(NORMINV(RAND(),SIMULATION!$G$20,SIMULATION!$C$20),0)</f>
        <v>72</v>
      </c>
      <c r="J2245" t="str">
        <f t="shared" ca="1" si="70"/>
        <v>Home</v>
      </c>
      <c r="K2245" t="str">
        <f ca="1">IF(H2245+SIMULATION!$E$16&gt;NEUTRAL!I2245,"W","L")</f>
        <v>L</v>
      </c>
      <c r="L2245" t="str">
        <f ca="1">IF(I2245+SIMULATION!$E$20&gt;NEUTRAL!H2245,"W","L")</f>
        <v>W</v>
      </c>
      <c r="M2245">
        <f t="shared" ca="1" si="71"/>
        <v>136</v>
      </c>
      <c r="N2245" t="str">
        <f ca="1">IF((H2245+I2245)&gt;SIMULATION!$F$16,"Over","Under")</f>
        <v>Under</v>
      </c>
    </row>
    <row r="2246" spans="8:14" x14ac:dyDescent="0.25">
      <c r="H2246">
        <f ca="1">ROUND(NORMINV(RAND(),SIMULATION!$G$16,SIMULATION!$C$16),0)</f>
        <v>67</v>
      </c>
      <c r="I2246">
        <f ca="1">ROUND(NORMINV(RAND(),SIMULATION!$G$20,SIMULATION!$C$20),0)</f>
        <v>65</v>
      </c>
      <c r="J2246" t="str">
        <f t="shared" ca="1" si="70"/>
        <v>Away</v>
      </c>
      <c r="K2246" t="str">
        <f ca="1">IF(H2246+SIMULATION!$E$16&gt;NEUTRAL!I2246,"W","L")</f>
        <v>W</v>
      </c>
      <c r="L2246" t="str">
        <f ca="1">IF(I2246+SIMULATION!$E$20&gt;NEUTRAL!H2246,"W","L")</f>
        <v>L</v>
      </c>
      <c r="M2246">
        <f t="shared" ca="1" si="71"/>
        <v>132</v>
      </c>
      <c r="N2246" t="str">
        <f ca="1">IF((H2246+I2246)&gt;SIMULATION!$F$16,"Over","Under")</f>
        <v>Under</v>
      </c>
    </row>
    <row r="2247" spans="8:14" x14ac:dyDescent="0.25">
      <c r="H2247">
        <f ca="1">ROUND(NORMINV(RAND(),SIMULATION!$G$16,SIMULATION!$C$16),0)</f>
        <v>64</v>
      </c>
      <c r="I2247">
        <f ca="1">ROUND(NORMINV(RAND(),SIMULATION!$G$20,SIMULATION!$C$20),0)</f>
        <v>77</v>
      </c>
      <c r="J2247" t="str">
        <f t="shared" ca="1" si="70"/>
        <v>Home</v>
      </c>
      <c r="K2247" t="str">
        <f ca="1">IF(H2247+SIMULATION!$E$16&gt;NEUTRAL!I2247,"W","L")</f>
        <v>L</v>
      </c>
      <c r="L2247" t="str">
        <f ca="1">IF(I2247+SIMULATION!$E$20&gt;NEUTRAL!H2247,"W","L")</f>
        <v>W</v>
      </c>
      <c r="M2247">
        <f t="shared" ca="1" si="71"/>
        <v>141</v>
      </c>
      <c r="N2247" t="str">
        <f ca="1">IF((H2247+I2247)&gt;SIMULATION!$F$16,"Over","Under")</f>
        <v>Under</v>
      </c>
    </row>
    <row r="2248" spans="8:14" x14ac:dyDescent="0.25">
      <c r="H2248">
        <f ca="1">ROUND(NORMINV(RAND(),SIMULATION!$G$16,SIMULATION!$C$16),0)</f>
        <v>78</v>
      </c>
      <c r="I2248">
        <f ca="1">ROUND(NORMINV(RAND(),SIMULATION!$G$20,SIMULATION!$C$20),0)</f>
        <v>69</v>
      </c>
      <c r="J2248" t="str">
        <f t="shared" ca="1" si="70"/>
        <v>Away</v>
      </c>
      <c r="K2248" t="str">
        <f ca="1">IF(H2248+SIMULATION!$E$16&gt;NEUTRAL!I2248,"W","L")</f>
        <v>W</v>
      </c>
      <c r="L2248" t="str">
        <f ca="1">IF(I2248+SIMULATION!$E$20&gt;NEUTRAL!H2248,"W","L")</f>
        <v>L</v>
      </c>
      <c r="M2248">
        <f t="shared" ca="1" si="71"/>
        <v>147</v>
      </c>
      <c r="N2248" t="str">
        <f ca="1">IF((H2248+I2248)&gt;SIMULATION!$F$16,"Over","Under")</f>
        <v>Under</v>
      </c>
    </row>
    <row r="2249" spans="8:14" x14ac:dyDescent="0.25">
      <c r="H2249">
        <f ca="1">ROUND(NORMINV(RAND(),SIMULATION!$G$16,SIMULATION!$C$16),0)</f>
        <v>79</v>
      </c>
      <c r="I2249">
        <f ca="1">ROUND(NORMINV(RAND(),SIMULATION!$G$20,SIMULATION!$C$20),0)</f>
        <v>75</v>
      </c>
      <c r="J2249" t="str">
        <f t="shared" ca="1" si="70"/>
        <v>Away</v>
      </c>
      <c r="K2249" t="str">
        <f ca="1">IF(H2249+SIMULATION!$E$16&gt;NEUTRAL!I2249,"W","L")</f>
        <v>W</v>
      </c>
      <c r="L2249" t="str">
        <f ca="1">IF(I2249+SIMULATION!$E$20&gt;NEUTRAL!H2249,"W","L")</f>
        <v>L</v>
      </c>
      <c r="M2249">
        <f t="shared" ca="1" si="71"/>
        <v>154</v>
      </c>
      <c r="N2249" t="str">
        <f ca="1">IF((H2249+I2249)&gt;SIMULATION!$F$16,"Over","Under")</f>
        <v>Over</v>
      </c>
    </row>
    <row r="2250" spans="8:14" x14ac:dyDescent="0.25">
      <c r="H2250">
        <f ca="1">ROUND(NORMINV(RAND(),SIMULATION!$G$16,SIMULATION!$C$16),0)</f>
        <v>65</v>
      </c>
      <c r="I2250">
        <f ca="1">ROUND(NORMINV(RAND(),SIMULATION!$G$20,SIMULATION!$C$20),0)</f>
        <v>80</v>
      </c>
      <c r="J2250" t="str">
        <f t="shared" ca="1" si="70"/>
        <v>Home</v>
      </c>
      <c r="K2250" t="str">
        <f ca="1">IF(H2250+SIMULATION!$E$16&gt;NEUTRAL!I2250,"W","L")</f>
        <v>L</v>
      </c>
      <c r="L2250" t="str">
        <f ca="1">IF(I2250+SIMULATION!$E$20&gt;NEUTRAL!H2250,"W","L")</f>
        <v>W</v>
      </c>
      <c r="M2250">
        <f t="shared" ca="1" si="71"/>
        <v>145</v>
      </c>
      <c r="N2250" t="str">
        <f ca="1">IF((H2250+I2250)&gt;SIMULATION!$F$16,"Over","Under")</f>
        <v>Under</v>
      </c>
    </row>
    <row r="2251" spans="8:14" x14ac:dyDescent="0.25">
      <c r="H2251">
        <f ca="1">ROUND(NORMINV(RAND(),SIMULATION!$G$16,SIMULATION!$C$16),0)</f>
        <v>66</v>
      </c>
      <c r="I2251">
        <f ca="1">ROUND(NORMINV(RAND(),SIMULATION!$G$20,SIMULATION!$C$20),0)</f>
        <v>67</v>
      </c>
      <c r="J2251" t="str">
        <f t="shared" ca="1" si="70"/>
        <v>Home</v>
      </c>
      <c r="K2251" t="str">
        <f ca="1">IF(H2251+SIMULATION!$E$16&gt;NEUTRAL!I2251,"W","L")</f>
        <v>W</v>
      </c>
      <c r="L2251" t="str">
        <f ca="1">IF(I2251+SIMULATION!$E$20&gt;NEUTRAL!H2251,"W","L")</f>
        <v>L</v>
      </c>
      <c r="M2251">
        <f t="shared" ca="1" si="71"/>
        <v>133</v>
      </c>
      <c r="N2251" t="str">
        <f ca="1">IF((H2251+I2251)&gt;SIMULATION!$F$16,"Over","Under")</f>
        <v>Under</v>
      </c>
    </row>
    <row r="2252" spans="8:14" x14ac:dyDescent="0.25">
      <c r="H2252">
        <f ca="1">ROUND(NORMINV(RAND(),SIMULATION!$G$16,SIMULATION!$C$16),0)</f>
        <v>75</v>
      </c>
      <c r="I2252">
        <f ca="1">ROUND(NORMINV(RAND(),SIMULATION!$G$20,SIMULATION!$C$20),0)</f>
        <v>70</v>
      </c>
      <c r="J2252" t="str">
        <f t="shared" ca="1" si="70"/>
        <v>Away</v>
      </c>
      <c r="K2252" t="str">
        <f ca="1">IF(H2252+SIMULATION!$E$16&gt;NEUTRAL!I2252,"W","L")</f>
        <v>W</v>
      </c>
      <c r="L2252" t="str">
        <f ca="1">IF(I2252+SIMULATION!$E$20&gt;NEUTRAL!H2252,"W","L")</f>
        <v>L</v>
      </c>
      <c r="M2252">
        <f t="shared" ca="1" si="71"/>
        <v>145</v>
      </c>
      <c r="N2252" t="str">
        <f ca="1">IF((H2252+I2252)&gt;SIMULATION!$F$16,"Over","Under")</f>
        <v>Under</v>
      </c>
    </row>
    <row r="2253" spans="8:14" x14ac:dyDescent="0.25">
      <c r="H2253">
        <f ca="1">ROUND(NORMINV(RAND(),SIMULATION!$G$16,SIMULATION!$C$16),0)</f>
        <v>56</v>
      </c>
      <c r="I2253">
        <f ca="1">ROUND(NORMINV(RAND(),SIMULATION!$G$20,SIMULATION!$C$20),0)</f>
        <v>76</v>
      </c>
      <c r="J2253" t="str">
        <f t="shared" ca="1" si="70"/>
        <v>Home</v>
      </c>
      <c r="K2253" t="str">
        <f ca="1">IF(H2253+SIMULATION!$E$16&gt;NEUTRAL!I2253,"W","L")</f>
        <v>L</v>
      </c>
      <c r="L2253" t="str">
        <f ca="1">IF(I2253+SIMULATION!$E$20&gt;NEUTRAL!H2253,"W","L")</f>
        <v>W</v>
      </c>
      <c r="M2253">
        <f t="shared" ca="1" si="71"/>
        <v>132</v>
      </c>
      <c r="N2253" t="str">
        <f ca="1">IF((H2253+I2253)&gt;SIMULATION!$F$16,"Over","Under")</f>
        <v>Under</v>
      </c>
    </row>
    <row r="2254" spans="8:14" x14ac:dyDescent="0.25">
      <c r="H2254">
        <f ca="1">ROUND(NORMINV(RAND(),SIMULATION!$G$16,SIMULATION!$C$16),0)</f>
        <v>61</v>
      </c>
      <c r="I2254">
        <f ca="1">ROUND(NORMINV(RAND(),SIMULATION!$G$20,SIMULATION!$C$20),0)</f>
        <v>81</v>
      </c>
      <c r="J2254" t="str">
        <f t="shared" ca="1" si="70"/>
        <v>Home</v>
      </c>
      <c r="K2254" t="str">
        <f ca="1">IF(H2254+SIMULATION!$E$16&gt;NEUTRAL!I2254,"W","L")</f>
        <v>L</v>
      </c>
      <c r="L2254" t="str">
        <f ca="1">IF(I2254+SIMULATION!$E$20&gt;NEUTRAL!H2254,"W","L")</f>
        <v>W</v>
      </c>
      <c r="M2254">
        <f t="shared" ca="1" si="71"/>
        <v>142</v>
      </c>
      <c r="N2254" t="str">
        <f ca="1">IF((H2254+I2254)&gt;SIMULATION!$F$16,"Over","Under")</f>
        <v>Under</v>
      </c>
    </row>
    <row r="2255" spans="8:14" x14ac:dyDescent="0.25">
      <c r="H2255">
        <f ca="1">ROUND(NORMINV(RAND(),SIMULATION!$G$16,SIMULATION!$C$16),0)</f>
        <v>44</v>
      </c>
      <c r="I2255">
        <f ca="1">ROUND(NORMINV(RAND(),SIMULATION!$G$20,SIMULATION!$C$20),0)</f>
        <v>74</v>
      </c>
      <c r="J2255" t="str">
        <f t="shared" ca="1" si="70"/>
        <v>Home</v>
      </c>
      <c r="K2255" t="str">
        <f ca="1">IF(H2255+SIMULATION!$E$16&gt;NEUTRAL!I2255,"W","L")</f>
        <v>L</v>
      </c>
      <c r="L2255" t="str">
        <f ca="1">IF(I2255+SIMULATION!$E$20&gt;NEUTRAL!H2255,"W","L")</f>
        <v>W</v>
      </c>
      <c r="M2255">
        <f t="shared" ca="1" si="71"/>
        <v>118</v>
      </c>
      <c r="N2255" t="str">
        <f ca="1">IF((H2255+I2255)&gt;SIMULATION!$F$16,"Over","Under")</f>
        <v>Under</v>
      </c>
    </row>
    <row r="2256" spans="8:14" x14ac:dyDescent="0.25">
      <c r="H2256">
        <f ca="1">ROUND(NORMINV(RAND(),SIMULATION!$G$16,SIMULATION!$C$16),0)</f>
        <v>56</v>
      </c>
      <c r="I2256">
        <f ca="1">ROUND(NORMINV(RAND(),SIMULATION!$G$20,SIMULATION!$C$20),0)</f>
        <v>83</v>
      </c>
      <c r="J2256" t="str">
        <f t="shared" ca="1" si="70"/>
        <v>Home</v>
      </c>
      <c r="K2256" t="str">
        <f ca="1">IF(H2256+SIMULATION!$E$16&gt;NEUTRAL!I2256,"W","L")</f>
        <v>L</v>
      </c>
      <c r="L2256" t="str">
        <f ca="1">IF(I2256+SIMULATION!$E$20&gt;NEUTRAL!H2256,"W","L")</f>
        <v>W</v>
      </c>
      <c r="M2256">
        <f t="shared" ca="1" si="71"/>
        <v>139</v>
      </c>
      <c r="N2256" t="str">
        <f ca="1">IF((H2256+I2256)&gt;SIMULATION!$F$16,"Over","Under")</f>
        <v>Under</v>
      </c>
    </row>
    <row r="2257" spans="8:14" x14ac:dyDescent="0.25">
      <c r="H2257">
        <f ca="1">ROUND(NORMINV(RAND(),SIMULATION!$G$16,SIMULATION!$C$16),0)</f>
        <v>59</v>
      </c>
      <c r="I2257">
        <f ca="1">ROUND(NORMINV(RAND(),SIMULATION!$G$20,SIMULATION!$C$20),0)</f>
        <v>61</v>
      </c>
      <c r="J2257" t="str">
        <f t="shared" ca="1" si="70"/>
        <v>Home</v>
      </c>
      <c r="K2257" t="str">
        <f ca="1">IF(H2257+SIMULATION!$E$16&gt;NEUTRAL!I2257,"W","L")</f>
        <v>W</v>
      </c>
      <c r="L2257" t="str">
        <f ca="1">IF(I2257+SIMULATION!$E$20&gt;NEUTRAL!H2257,"W","L")</f>
        <v>L</v>
      </c>
      <c r="M2257">
        <f t="shared" ca="1" si="71"/>
        <v>120</v>
      </c>
      <c r="N2257" t="str">
        <f ca="1">IF((H2257+I2257)&gt;SIMULATION!$F$16,"Over","Under")</f>
        <v>Under</v>
      </c>
    </row>
    <row r="2258" spans="8:14" x14ac:dyDescent="0.25">
      <c r="H2258">
        <f ca="1">ROUND(NORMINV(RAND(),SIMULATION!$G$16,SIMULATION!$C$16),0)</f>
        <v>75</v>
      </c>
      <c r="I2258">
        <f ca="1">ROUND(NORMINV(RAND(),SIMULATION!$G$20,SIMULATION!$C$20),0)</f>
        <v>66</v>
      </c>
      <c r="J2258" t="str">
        <f t="shared" ref="J2258:J2321" ca="1" si="72">IF(H2258=I2258,"OT",IF(H2258&gt;I2258,"Away","Home"))</f>
        <v>Away</v>
      </c>
      <c r="K2258" t="str">
        <f ca="1">IF(H2258+SIMULATION!$E$16&gt;NEUTRAL!I2258,"W","L")</f>
        <v>W</v>
      </c>
      <c r="L2258" t="str">
        <f ca="1">IF(I2258+SIMULATION!$E$20&gt;NEUTRAL!H2258,"W","L")</f>
        <v>L</v>
      </c>
      <c r="M2258">
        <f t="shared" ref="M2258:M2321" ca="1" si="73">H2258+I2258</f>
        <v>141</v>
      </c>
      <c r="N2258" t="str">
        <f ca="1">IF((H2258+I2258)&gt;SIMULATION!$F$16,"Over","Under")</f>
        <v>Under</v>
      </c>
    </row>
    <row r="2259" spans="8:14" x14ac:dyDescent="0.25">
      <c r="H2259">
        <f ca="1">ROUND(NORMINV(RAND(),SIMULATION!$G$16,SIMULATION!$C$16),0)</f>
        <v>70</v>
      </c>
      <c r="I2259">
        <f ca="1">ROUND(NORMINV(RAND(),SIMULATION!$G$20,SIMULATION!$C$20),0)</f>
        <v>94</v>
      </c>
      <c r="J2259" t="str">
        <f t="shared" ca="1" si="72"/>
        <v>Home</v>
      </c>
      <c r="K2259" t="str">
        <f ca="1">IF(H2259+SIMULATION!$E$16&gt;NEUTRAL!I2259,"W","L")</f>
        <v>L</v>
      </c>
      <c r="L2259" t="str">
        <f ca="1">IF(I2259+SIMULATION!$E$20&gt;NEUTRAL!H2259,"W","L")</f>
        <v>W</v>
      </c>
      <c r="M2259">
        <f t="shared" ca="1" si="73"/>
        <v>164</v>
      </c>
      <c r="N2259" t="str">
        <f ca="1">IF((H2259+I2259)&gt;SIMULATION!$F$16,"Over","Under")</f>
        <v>Over</v>
      </c>
    </row>
    <row r="2260" spans="8:14" x14ac:dyDescent="0.25">
      <c r="H2260">
        <f ca="1">ROUND(NORMINV(RAND(),SIMULATION!$G$16,SIMULATION!$C$16),0)</f>
        <v>88</v>
      </c>
      <c r="I2260">
        <f ca="1">ROUND(NORMINV(RAND(),SIMULATION!$G$20,SIMULATION!$C$20),0)</f>
        <v>64</v>
      </c>
      <c r="J2260" t="str">
        <f t="shared" ca="1" si="72"/>
        <v>Away</v>
      </c>
      <c r="K2260" t="str">
        <f ca="1">IF(H2260+SIMULATION!$E$16&gt;NEUTRAL!I2260,"W","L")</f>
        <v>W</v>
      </c>
      <c r="L2260" t="str">
        <f ca="1">IF(I2260+SIMULATION!$E$20&gt;NEUTRAL!H2260,"W","L")</f>
        <v>L</v>
      </c>
      <c r="M2260">
        <f t="shared" ca="1" si="73"/>
        <v>152</v>
      </c>
      <c r="N2260" t="str">
        <f ca="1">IF((H2260+I2260)&gt;SIMULATION!$F$16,"Over","Under")</f>
        <v>Over</v>
      </c>
    </row>
    <row r="2261" spans="8:14" x14ac:dyDescent="0.25">
      <c r="H2261">
        <f ca="1">ROUND(NORMINV(RAND(),SIMULATION!$G$16,SIMULATION!$C$16),0)</f>
        <v>85</v>
      </c>
      <c r="I2261">
        <f ca="1">ROUND(NORMINV(RAND(),SIMULATION!$G$20,SIMULATION!$C$20),0)</f>
        <v>92</v>
      </c>
      <c r="J2261" t="str">
        <f t="shared" ca="1" si="72"/>
        <v>Home</v>
      </c>
      <c r="K2261" t="str">
        <f ca="1">IF(H2261+SIMULATION!$E$16&gt;NEUTRAL!I2261,"W","L")</f>
        <v>L</v>
      </c>
      <c r="L2261" t="str">
        <f ca="1">IF(I2261+SIMULATION!$E$20&gt;NEUTRAL!H2261,"W","L")</f>
        <v>W</v>
      </c>
      <c r="M2261">
        <f t="shared" ca="1" si="73"/>
        <v>177</v>
      </c>
      <c r="N2261" t="str">
        <f ca="1">IF((H2261+I2261)&gt;SIMULATION!$F$16,"Over","Under")</f>
        <v>Over</v>
      </c>
    </row>
    <row r="2262" spans="8:14" x14ac:dyDescent="0.25">
      <c r="H2262">
        <f ca="1">ROUND(NORMINV(RAND(),SIMULATION!$G$16,SIMULATION!$C$16),0)</f>
        <v>65</v>
      </c>
      <c r="I2262">
        <f ca="1">ROUND(NORMINV(RAND(),SIMULATION!$G$20,SIMULATION!$C$20),0)</f>
        <v>80</v>
      </c>
      <c r="J2262" t="str">
        <f t="shared" ca="1" si="72"/>
        <v>Home</v>
      </c>
      <c r="K2262" t="str">
        <f ca="1">IF(H2262+SIMULATION!$E$16&gt;NEUTRAL!I2262,"W","L")</f>
        <v>L</v>
      </c>
      <c r="L2262" t="str">
        <f ca="1">IF(I2262+SIMULATION!$E$20&gt;NEUTRAL!H2262,"W","L")</f>
        <v>W</v>
      </c>
      <c r="M2262">
        <f t="shared" ca="1" si="73"/>
        <v>145</v>
      </c>
      <c r="N2262" t="str">
        <f ca="1">IF((H2262+I2262)&gt;SIMULATION!$F$16,"Over","Under")</f>
        <v>Under</v>
      </c>
    </row>
    <row r="2263" spans="8:14" x14ac:dyDescent="0.25">
      <c r="H2263">
        <f ca="1">ROUND(NORMINV(RAND(),SIMULATION!$G$16,SIMULATION!$C$16),0)</f>
        <v>67</v>
      </c>
      <c r="I2263">
        <f ca="1">ROUND(NORMINV(RAND(),SIMULATION!$G$20,SIMULATION!$C$20),0)</f>
        <v>73</v>
      </c>
      <c r="J2263" t="str">
        <f t="shared" ca="1" si="72"/>
        <v>Home</v>
      </c>
      <c r="K2263" t="str">
        <f ca="1">IF(H2263+SIMULATION!$E$16&gt;NEUTRAL!I2263,"W","L")</f>
        <v>L</v>
      </c>
      <c r="L2263" t="str">
        <f ca="1">IF(I2263+SIMULATION!$E$20&gt;NEUTRAL!H2263,"W","L")</f>
        <v>W</v>
      </c>
      <c r="M2263">
        <f t="shared" ca="1" si="73"/>
        <v>140</v>
      </c>
      <c r="N2263" t="str">
        <f ca="1">IF((H2263+I2263)&gt;SIMULATION!$F$16,"Over","Under")</f>
        <v>Under</v>
      </c>
    </row>
    <row r="2264" spans="8:14" x14ac:dyDescent="0.25">
      <c r="H2264">
        <f ca="1">ROUND(NORMINV(RAND(),SIMULATION!$G$16,SIMULATION!$C$16),0)</f>
        <v>74</v>
      </c>
      <c r="I2264">
        <f ca="1">ROUND(NORMINV(RAND(),SIMULATION!$G$20,SIMULATION!$C$20),0)</f>
        <v>87</v>
      </c>
      <c r="J2264" t="str">
        <f t="shared" ca="1" si="72"/>
        <v>Home</v>
      </c>
      <c r="K2264" t="str">
        <f ca="1">IF(H2264+SIMULATION!$E$16&gt;NEUTRAL!I2264,"W","L")</f>
        <v>L</v>
      </c>
      <c r="L2264" t="str">
        <f ca="1">IF(I2264+SIMULATION!$E$20&gt;NEUTRAL!H2264,"W","L")</f>
        <v>W</v>
      </c>
      <c r="M2264">
        <f t="shared" ca="1" si="73"/>
        <v>161</v>
      </c>
      <c r="N2264" t="str">
        <f ca="1">IF((H2264+I2264)&gt;SIMULATION!$F$16,"Over","Under")</f>
        <v>Over</v>
      </c>
    </row>
    <row r="2265" spans="8:14" x14ac:dyDescent="0.25">
      <c r="H2265">
        <f ca="1">ROUND(NORMINV(RAND(),SIMULATION!$G$16,SIMULATION!$C$16),0)</f>
        <v>97</v>
      </c>
      <c r="I2265">
        <f ca="1">ROUND(NORMINV(RAND(),SIMULATION!$G$20,SIMULATION!$C$20),0)</f>
        <v>69</v>
      </c>
      <c r="J2265" t="str">
        <f t="shared" ca="1" si="72"/>
        <v>Away</v>
      </c>
      <c r="K2265" t="str">
        <f ca="1">IF(H2265+SIMULATION!$E$16&gt;NEUTRAL!I2265,"W","L")</f>
        <v>W</v>
      </c>
      <c r="L2265" t="str">
        <f ca="1">IF(I2265+SIMULATION!$E$20&gt;NEUTRAL!H2265,"W","L")</f>
        <v>L</v>
      </c>
      <c r="M2265">
        <f t="shared" ca="1" si="73"/>
        <v>166</v>
      </c>
      <c r="N2265" t="str">
        <f ca="1">IF((H2265+I2265)&gt;SIMULATION!$F$16,"Over","Under")</f>
        <v>Over</v>
      </c>
    </row>
    <row r="2266" spans="8:14" x14ac:dyDescent="0.25">
      <c r="H2266">
        <f ca="1">ROUND(NORMINV(RAND(),SIMULATION!$G$16,SIMULATION!$C$16),0)</f>
        <v>58</v>
      </c>
      <c r="I2266">
        <f ca="1">ROUND(NORMINV(RAND(),SIMULATION!$G$20,SIMULATION!$C$20),0)</f>
        <v>87</v>
      </c>
      <c r="J2266" t="str">
        <f t="shared" ca="1" si="72"/>
        <v>Home</v>
      </c>
      <c r="K2266" t="str">
        <f ca="1">IF(H2266+SIMULATION!$E$16&gt;NEUTRAL!I2266,"W","L")</f>
        <v>L</v>
      </c>
      <c r="L2266" t="str">
        <f ca="1">IF(I2266+SIMULATION!$E$20&gt;NEUTRAL!H2266,"W","L")</f>
        <v>W</v>
      </c>
      <c r="M2266">
        <f t="shared" ca="1" si="73"/>
        <v>145</v>
      </c>
      <c r="N2266" t="str">
        <f ca="1">IF((H2266+I2266)&gt;SIMULATION!$F$16,"Over","Under")</f>
        <v>Under</v>
      </c>
    </row>
    <row r="2267" spans="8:14" x14ac:dyDescent="0.25">
      <c r="H2267">
        <f ca="1">ROUND(NORMINV(RAND(),SIMULATION!$G$16,SIMULATION!$C$16),0)</f>
        <v>80</v>
      </c>
      <c r="I2267">
        <f ca="1">ROUND(NORMINV(RAND(),SIMULATION!$G$20,SIMULATION!$C$20),0)</f>
        <v>79</v>
      </c>
      <c r="J2267" t="str">
        <f t="shared" ca="1" si="72"/>
        <v>Away</v>
      </c>
      <c r="K2267" t="str">
        <f ca="1">IF(H2267+SIMULATION!$E$16&gt;NEUTRAL!I2267,"W","L")</f>
        <v>W</v>
      </c>
      <c r="L2267" t="str">
        <f ca="1">IF(I2267+SIMULATION!$E$20&gt;NEUTRAL!H2267,"W","L")</f>
        <v>L</v>
      </c>
      <c r="M2267">
        <f t="shared" ca="1" si="73"/>
        <v>159</v>
      </c>
      <c r="N2267" t="str">
        <f ca="1">IF((H2267+I2267)&gt;SIMULATION!$F$16,"Over","Under")</f>
        <v>Over</v>
      </c>
    </row>
    <row r="2268" spans="8:14" x14ac:dyDescent="0.25">
      <c r="H2268">
        <f ca="1">ROUND(NORMINV(RAND(),SIMULATION!$G$16,SIMULATION!$C$16),0)</f>
        <v>77</v>
      </c>
      <c r="I2268">
        <f ca="1">ROUND(NORMINV(RAND(),SIMULATION!$G$20,SIMULATION!$C$20),0)</f>
        <v>86</v>
      </c>
      <c r="J2268" t="str">
        <f t="shared" ca="1" si="72"/>
        <v>Home</v>
      </c>
      <c r="K2268" t="str">
        <f ca="1">IF(H2268+SIMULATION!$E$16&gt;NEUTRAL!I2268,"W","L")</f>
        <v>L</v>
      </c>
      <c r="L2268" t="str">
        <f ca="1">IF(I2268+SIMULATION!$E$20&gt;NEUTRAL!H2268,"W","L")</f>
        <v>W</v>
      </c>
      <c r="M2268">
        <f t="shared" ca="1" si="73"/>
        <v>163</v>
      </c>
      <c r="N2268" t="str">
        <f ca="1">IF((H2268+I2268)&gt;SIMULATION!$F$16,"Over","Under")</f>
        <v>Over</v>
      </c>
    </row>
    <row r="2269" spans="8:14" x14ac:dyDescent="0.25">
      <c r="H2269">
        <f ca="1">ROUND(NORMINV(RAND(),SIMULATION!$G$16,SIMULATION!$C$16),0)</f>
        <v>61</v>
      </c>
      <c r="I2269">
        <f ca="1">ROUND(NORMINV(RAND(),SIMULATION!$G$20,SIMULATION!$C$20),0)</f>
        <v>79</v>
      </c>
      <c r="J2269" t="str">
        <f t="shared" ca="1" si="72"/>
        <v>Home</v>
      </c>
      <c r="K2269" t="str">
        <f ca="1">IF(H2269+SIMULATION!$E$16&gt;NEUTRAL!I2269,"W","L")</f>
        <v>L</v>
      </c>
      <c r="L2269" t="str">
        <f ca="1">IF(I2269+SIMULATION!$E$20&gt;NEUTRAL!H2269,"W","L")</f>
        <v>W</v>
      </c>
      <c r="M2269">
        <f t="shared" ca="1" si="73"/>
        <v>140</v>
      </c>
      <c r="N2269" t="str">
        <f ca="1">IF((H2269+I2269)&gt;SIMULATION!$F$16,"Over","Under")</f>
        <v>Under</v>
      </c>
    </row>
    <row r="2270" spans="8:14" x14ac:dyDescent="0.25">
      <c r="H2270">
        <f ca="1">ROUND(NORMINV(RAND(),SIMULATION!$G$16,SIMULATION!$C$16),0)</f>
        <v>74</v>
      </c>
      <c r="I2270">
        <f ca="1">ROUND(NORMINV(RAND(),SIMULATION!$G$20,SIMULATION!$C$20),0)</f>
        <v>94</v>
      </c>
      <c r="J2270" t="str">
        <f t="shared" ca="1" si="72"/>
        <v>Home</v>
      </c>
      <c r="K2270" t="str">
        <f ca="1">IF(H2270+SIMULATION!$E$16&gt;NEUTRAL!I2270,"W","L")</f>
        <v>L</v>
      </c>
      <c r="L2270" t="str">
        <f ca="1">IF(I2270+SIMULATION!$E$20&gt;NEUTRAL!H2270,"W","L")</f>
        <v>W</v>
      </c>
      <c r="M2270">
        <f t="shared" ca="1" si="73"/>
        <v>168</v>
      </c>
      <c r="N2270" t="str">
        <f ca="1">IF((H2270+I2270)&gt;SIMULATION!$F$16,"Over","Under")</f>
        <v>Over</v>
      </c>
    </row>
    <row r="2271" spans="8:14" x14ac:dyDescent="0.25">
      <c r="H2271">
        <f ca="1">ROUND(NORMINV(RAND(),SIMULATION!$G$16,SIMULATION!$C$16),0)</f>
        <v>100</v>
      </c>
      <c r="I2271">
        <f ca="1">ROUND(NORMINV(RAND(),SIMULATION!$G$20,SIMULATION!$C$20),0)</f>
        <v>56</v>
      </c>
      <c r="J2271" t="str">
        <f t="shared" ca="1" si="72"/>
        <v>Away</v>
      </c>
      <c r="K2271" t="str">
        <f ca="1">IF(H2271+SIMULATION!$E$16&gt;NEUTRAL!I2271,"W","L")</f>
        <v>W</v>
      </c>
      <c r="L2271" t="str">
        <f ca="1">IF(I2271+SIMULATION!$E$20&gt;NEUTRAL!H2271,"W","L")</f>
        <v>L</v>
      </c>
      <c r="M2271">
        <f t="shared" ca="1" si="73"/>
        <v>156</v>
      </c>
      <c r="N2271" t="str">
        <f ca="1">IF((H2271+I2271)&gt;SIMULATION!$F$16,"Over","Under")</f>
        <v>Over</v>
      </c>
    </row>
    <row r="2272" spans="8:14" x14ac:dyDescent="0.25">
      <c r="H2272">
        <f ca="1">ROUND(NORMINV(RAND(),SIMULATION!$G$16,SIMULATION!$C$16),0)</f>
        <v>74</v>
      </c>
      <c r="I2272">
        <f ca="1">ROUND(NORMINV(RAND(),SIMULATION!$G$20,SIMULATION!$C$20),0)</f>
        <v>62</v>
      </c>
      <c r="J2272" t="str">
        <f t="shared" ca="1" si="72"/>
        <v>Away</v>
      </c>
      <c r="K2272" t="str">
        <f ca="1">IF(H2272+SIMULATION!$E$16&gt;NEUTRAL!I2272,"W","L")</f>
        <v>W</v>
      </c>
      <c r="L2272" t="str">
        <f ca="1">IF(I2272+SIMULATION!$E$20&gt;NEUTRAL!H2272,"W","L")</f>
        <v>L</v>
      </c>
      <c r="M2272">
        <f t="shared" ca="1" si="73"/>
        <v>136</v>
      </c>
      <c r="N2272" t="str">
        <f ca="1">IF((H2272+I2272)&gt;SIMULATION!$F$16,"Over","Under")</f>
        <v>Under</v>
      </c>
    </row>
    <row r="2273" spans="8:14" x14ac:dyDescent="0.25">
      <c r="H2273">
        <f ca="1">ROUND(NORMINV(RAND(),SIMULATION!$G$16,SIMULATION!$C$16),0)</f>
        <v>77</v>
      </c>
      <c r="I2273">
        <f ca="1">ROUND(NORMINV(RAND(),SIMULATION!$G$20,SIMULATION!$C$20),0)</f>
        <v>81</v>
      </c>
      <c r="J2273" t="str">
        <f t="shared" ca="1" si="72"/>
        <v>Home</v>
      </c>
      <c r="K2273" t="str">
        <f ca="1">IF(H2273+SIMULATION!$E$16&gt;NEUTRAL!I2273,"W","L")</f>
        <v>W</v>
      </c>
      <c r="L2273" t="str">
        <f ca="1">IF(I2273+SIMULATION!$E$20&gt;NEUTRAL!H2273,"W","L")</f>
        <v>L</v>
      </c>
      <c r="M2273">
        <f t="shared" ca="1" si="73"/>
        <v>158</v>
      </c>
      <c r="N2273" t="str">
        <f ca="1">IF((H2273+I2273)&gt;SIMULATION!$F$16,"Over","Under")</f>
        <v>Over</v>
      </c>
    </row>
    <row r="2274" spans="8:14" x14ac:dyDescent="0.25">
      <c r="H2274">
        <f ca="1">ROUND(NORMINV(RAND(),SIMULATION!$G$16,SIMULATION!$C$16),0)</f>
        <v>75</v>
      </c>
      <c r="I2274">
        <f ca="1">ROUND(NORMINV(RAND(),SIMULATION!$G$20,SIMULATION!$C$20),0)</f>
        <v>81</v>
      </c>
      <c r="J2274" t="str">
        <f t="shared" ca="1" si="72"/>
        <v>Home</v>
      </c>
      <c r="K2274" t="str">
        <f ca="1">IF(H2274+SIMULATION!$E$16&gt;NEUTRAL!I2274,"W","L")</f>
        <v>L</v>
      </c>
      <c r="L2274" t="str">
        <f ca="1">IF(I2274+SIMULATION!$E$20&gt;NEUTRAL!H2274,"W","L")</f>
        <v>W</v>
      </c>
      <c r="M2274">
        <f t="shared" ca="1" si="73"/>
        <v>156</v>
      </c>
      <c r="N2274" t="str">
        <f ca="1">IF((H2274+I2274)&gt;SIMULATION!$F$16,"Over","Under")</f>
        <v>Over</v>
      </c>
    </row>
    <row r="2275" spans="8:14" x14ac:dyDescent="0.25">
      <c r="H2275">
        <f ca="1">ROUND(NORMINV(RAND(),SIMULATION!$G$16,SIMULATION!$C$16),0)</f>
        <v>89</v>
      </c>
      <c r="I2275">
        <f ca="1">ROUND(NORMINV(RAND(),SIMULATION!$G$20,SIMULATION!$C$20),0)</f>
        <v>88</v>
      </c>
      <c r="J2275" t="str">
        <f t="shared" ca="1" si="72"/>
        <v>Away</v>
      </c>
      <c r="K2275" t="str">
        <f ca="1">IF(H2275+SIMULATION!$E$16&gt;NEUTRAL!I2275,"W","L")</f>
        <v>W</v>
      </c>
      <c r="L2275" t="str">
        <f ca="1">IF(I2275+SIMULATION!$E$20&gt;NEUTRAL!H2275,"W","L")</f>
        <v>L</v>
      </c>
      <c r="M2275">
        <f t="shared" ca="1" si="73"/>
        <v>177</v>
      </c>
      <c r="N2275" t="str">
        <f ca="1">IF((H2275+I2275)&gt;SIMULATION!$F$16,"Over","Under")</f>
        <v>Over</v>
      </c>
    </row>
    <row r="2276" spans="8:14" x14ac:dyDescent="0.25">
      <c r="H2276">
        <f ca="1">ROUND(NORMINV(RAND(),SIMULATION!$G$16,SIMULATION!$C$16),0)</f>
        <v>58</v>
      </c>
      <c r="I2276">
        <f ca="1">ROUND(NORMINV(RAND(),SIMULATION!$G$20,SIMULATION!$C$20),0)</f>
        <v>84</v>
      </c>
      <c r="J2276" t="str">
        <f t="shared" ca="1" si="72"/>
        <v>Home</v>
      </c>
      <c r="K2276" t="str">
        <f ca="1">IF(H2276+SIMULATION!$E$16&gt;NEUTRAL!I2276,"W","L")</f>
        <v>L</v>
      </c>
      <c r="L2276" t="str">
        <f ca="1">IF(I2276+SIMULATION!$E$20&gt;NEUTRAL!H2276,"W","L")</f>
        <v>W</v>
      </c>
      <c r="M2276">
        <f t="shared" ca="1" si="73"/>
        <v>142</v>
      </c>
      <c r="N2276" t="str">
        <f ca="1">IF((H2276+I2276)&gt;SIMULATION!$F$16,"Over","Under")</f>
        <v>Under</v>
      </c>
    </row>
    <row r="2277" spans="8:14" x14ac:dyDescent="0.25">
      <c r="H2277">
        <f ca="1">ROUND(NORMINV(RAND(),SIMULATION!$G$16,SIMULATION!$C$16),0)</f>
        <v>82</v>
      </c>
      <c r="I2277">
        <f ca="1">ROUND(NORMINV(RAND(),SIMULATION!$G$20,SIMULATION!$C$20),0)</f>
        <v>81</v>
      </c>
      <c r="J2277" t="str">
        <f t="shared" ca="1" si="72"/>
        <v>Away</v>
      </c>
      <c r="K2277" t="str">
        <f ca="1">IF(H2277+SIMULATION!$E$16&gt;NEUTRAL!I2277,"W","L")</f>
        <v>W</v>
      </c>
      <c r="L2277" t="str">
        <f ca="1">IF(I2277+SIMULATION!$E$20&gt;NEUTRAL!H2277,"W","L")</f>
        <v>L</v>
      </c>
      <c r="M2277">
        <f t="shared" ca="1" si="73"/>
        <v>163</v>
      </c>
      <c r="N2277" t="str">
        <f ca="1">IF((H2277+I2277)&gt;SIMULATION!$F$16,"Over","Under")</f>
        <v>Over</v>
      </c>
    </row>
    <row r="2278" spans="8:14" x14ac:dyDescent="0.25">
      <c r="H2278">
        <f ca="1">ROUND(NORMINV(RAND(),SIMULATION!$G$16,SIMULATION!$C$16),0)</f>
        <v>56</v>
      </c>
      <c r="I2278">
        <f ca="1">ROUND(NORMINV(RAND(),SIMULATION!$G$20,SIMULATION!$C$20),0)</f>
        <v>74</v>
      </c>
      <c r="J2278" t="str">
        <f t="shared" ca="1" si="72"/>
        <v>Home</v>
      </c>
      <c r="K2278" t="str">
        <f ca="1">IF(H2278+SIMULATION!$E$16&gt;NEUTRAL!I2278,"W","L")</f>
        <v>L</v>
      </c>
      <c r="L2278" t="str">
        <f ca="1">IF(I2278+SIMULATION!$E$20&gt;NEUTRAL!H2278,"W","L")</f>
        <v>W</v>
      </c>
      <c r="M2278">
        <f t="shared" ca="1" si="73"/>
        <v>130</v>
      </c>
      <c r="N2278" t="str">
        <f ca="1">IF((H2278+I2278)&gt;SIMULATION!$F$16,"Over","Under")</f>
        <v>Under</v>
      </c>
    </row>
    <row r="2279" spans="8:14" x14ac:dyDescent="0.25">
      <c r="H2279">
        <f ca="1">ROUND(NORMINV(RAND(),SIMULATION!$G$16,SIMULATION!$C$16),0)</f>
        <v>81</v>
      </c>
      <c r="I2279">
        <f ca="1">ROUND(NORMINV(RAND(),SIMULATION!$G$20,SIMULATION!$C$20),0)</f>
        <v>61</v>
      </c>
      <c r="J2279" t="str">
        <f t="shared" ca="1" si="72"/>
        <v>Away</v>
      </c>
      <c r="K2279" t="str">
        <f ca="1">IF(H2279+SIMULATION!$E$16&gt;NEUTRAL!I2279,"W","L")</f>
        <v>W</v>
      </c>
      <c r="L2279" t="str">
        <f ca="1">IF(I2279+SIMULATION!$E$20&gt;NEUTRAL!H2279,"W","L")</f>
        <v>L</v>
      </c>
      <c r="M2279">
        <f t="shared" ca="1" si="73"/>
        <v>142</v>
      </c>
      <c r="N2279" t="str">
        <f ca="1">IF((H2279+I2279)&gt;SIMULATION!$F$16,"Over","Under")</f>
        <v>Under</v>
      </c>
    </row>
    <row r="2280" spans="8:14" x14ac:dyDescent="0.25">
      <c r="H2280">
        <f ca="1">ROUND(NORMINV(RAND(),SIMULATION!$G$16,SIMULATION!$C$16),0)</f>
        <v>95</v>
      </c>
      <c r="I2280">
        <f ca="1">ROUND(NORMINV(RAND(),SIMULATION!$G$20,SIMULATION!$C$20),0)</f>
        <v>84</v>
      </c>
      <c r="J2280" t="str">
        <f t="shared" ca="1" si="72"/>
        <v>Away</v>
      </c>
      <c r="K2280" t="str">
        <f ca="1">IF(H2280+SIMULATION!$E$16&gt;NEUTRAL!I2280,"W","L")</f>
        <v>W</v>
      </c>
      <c r="L2280" t="str">
        <f ca="1">IF(I2280+SIMULATION!$E$20&gt;NEUTRAL!H2280,"W","L")</f>
        <v>L</v>
      </c>
      <c r="M2280">
        <f t="shared" ca="1" si="73"/>
        <v>179</v>
      </c>
      <c r="N2280" t="str">
        <f ca="1">IF((H2280+I2280)&gt;SIMULATION!$F$16,"Over","Under")</f>
        <v>Over</v>
      </c>
    </row>
    <row r="2281" spans="8:14" x14ac:dyDescent="0.25">
      <c r="H2281">
        <f ca="1">ROUND(NORMINV(RAND(),SIMULATION!$G$16,SIMULATION!$C$16),0)</f>
        <v>73</v>
      </c>
      <c r="I2281">
        <f ca="1">ROUND(NORMINV(RAND(),SIMULATION!$G$20,SIMULATION!$C$20),0)</f>
        <v>73</v>
      </c>
      <c r="J2281" t="str">
        <f t="shared" ca="1" si="72"/>
        <v>OT</v>
      </c>
      <c r="K2281" t="str">
        <f ca="1">IF(H2281+SIMULATION!$E$16&gt;NEUTRAL!I2281,"W","L")</f>
        <v>W</v>
      </c>
      <c r="L2281" t="str">
        <f ca="1">IF(I2281+SIMULATION!$E$20&gt;NEUTRAL!H2281,"W","L")</f>
        <v>L</v>
      </c>
      <c r="M2281">
        <f t="shared" ca="1" si="73"/>
        <v>146</v>
      </c>
      <c r="N2281" t="str">
        <f ca="1">IF((H2281+I2281)&gt;SIMULATION!$F$16,"Over","Under")</f>
        <v>Under</v>
      </c>
    </row>
    <row r="2282" spans="8:14" x14ac:dyDescent="0.25">
      <c r="H2282">
        <f ca="1">ROUND(NORMINV(RAND(),SIMULATION!$G$16,SIMULATION!$C$16),0)</f>
        <v>57</v>
      </c>
      <c r="I2282">
        <f ca="1">ROUND(NORMINV(RAND(),SIMULATION!$G$20,SIMULATION!$C$20),0)</f>
        <v>70</v>
      </c>
      <c r="J2282" t="str">
        <f t="shared" ca="1" si="72"/>
        <v>Home</v>
      </c>
      <c r="K2282" t="str">
        <f ca="1">IF(H2282+SIMULATION!$E$16&gt;NEUTRAL!I2282,"W","L")</f>
        <v>L</v>
      </c>
      <c r="L2282" t="str">
        <f ca="1">IF(I2282+SIMULATION!$E$20&gt;NEUTRAL!H2282,"W","L")</f>
        <v>W</v>
      </c>
      <c r="M2282">
        <f t="shared" ca="1" si="73"/>
        <v>127</v>
      </c>
      <c r="N2282" t="str">
        <f ca="1">IF((H2282+I2282)&gt;SIMULATION!$F$16,"Over","Under")</f>
        <v>Under</v>
      </c>
    </row>
    <row r="2283" spans="8:14" x14ac:dyDescent="0.25">
      <c r="H2283">
        <f ca="1">ROUND(NORMINV(RAND(),SIMULATION!$G$16,SIMULATION!$C$16),0)</f>
        <v>60</v>
      </c>
      <c r="I2283">
        <f ca="1">ROUND(NORMINV(RAND(),SIMULATION!$G$20,SIMULATION!$C$20),0)</f>
        <v>73</v>
      </c>
      <c r="J2283" t="str">
        <f t="shared" ca="1" si="72"/>
        <v>Home</v>
      </c>
      <c r="K2283" t="str">
        <f ca="1">IF(H2283+SIMULATION!$E$16&gt;NEUTRAL!I2283,"W","L")</f>
        <v>L</v>
      </c>
      <c r="L2283" t="str">
        <f ca="1">IF(I2283+SIMULATION!$E$20&gt;NEUTRAL!H2283,"W","L")</f>
        <v>W</v>
      </c>
      <c r="M2283">
        <f t="shared" ca="1" si="73"/>
        <v>133</v>
      </c>
      <c r="N2283" t="str">
        <f ca="1">IF((H2283+I2283)&gt;SIMULATION!$F$16,"Over","Under")</f>
        <v>Under</v>
      </c>
    </row>
    <row r="2284" spans="8:14" x14ac:dyDescent="0.25">
      <c r="H2284">
        <f ca="1">ROUND(NORMINV(RAND(),SIMULATION!$G$16,SIMULATION!$C$16),0)</f>
        <v>74</v>
      </c>
      <c r="I2284">
        <f ca="1">ROUND(NORMINV(RAND(),SIMULATION!$G$20,SIMULATION!$C$20),0)</f>
        <v>85</v>
      </c>
      <c r="J2284" t="str">
        <f t="shared" ca="1" si="72"/>
        <v>Home</v>
      </c>
      <c r="K2284" t="str">
        <f ca="1">IF(H2284+SIMULATION!$E$16&gt;NEUTRAL!I2284,"W","L")</f>
        <v>L</v>
      </c>
      <c r="L2284" t="str">
        <f ca="1">IF(I2284+SIMULATION!$E$20&gt;NEUTRAL!H2284,"W","L")</f>
        <v>W</v>
      </c>
      <c r="M2284">
        <f t="shared" ca="1" si="73"/>
        <v>159</v>
      </c>
      <c r="N2284" t="str">
        <f ca="1">IF((H2284+I2284)&gt;SIMULATION!$F$16,"Over","Under")</f>
        <v>Over</v>
      </c>
    </row>
    <row r="2285" spans="8:14" x14ac:dyDescent="0.25">
      <c r="H2285">
        <f ca="1">ROUND(NORMINV(RAND(),SIMULATION!$G$16,SIMULATION!$C$16),0)</f>
        <v>70</v>
      </c>
      <c r="I2285">
        <f ca="1">ROUND(NORMINV(RAND(),SIMULATION!$G$20,SIMULATION!$C$20),0)</f>
        <v>77</v>
      </c>
      <c r="J2285" t="str">
        <f t="shared" ca="1" si="72"/>
        <v>Home</v>
      </c>
      <c r="K2285" t="str">
        <f ca="1">IF(H2285+SIMULATION!$E$16&gt;NEUTRAL!I2285,"W","L")</f>
        <v>L</v>
      </c>
      <c r="L2285" t="str">
        <f ca="1">IF(I2285+SIMULATION!$E$20&gt;NEUTRAL!H2285,"W","L")</f>
        <v>W</v>
      </c>
      <c r="M2285">
        <f t="shared" ca="1" si="73"/>
        <v>147</v>
      </c>
      <c r="N2285" t="str">
        <f ca="1">IF((H2285+I2285)&gt;SIMULATION!$F$16,"Over","Under")</f>
        <v>Under</v>
      </c>
    </row>
    <row r="2286" spans="8:14" x14ac:dyDescent="0.25">
      <c r="H2286">
        <f ca="1">ROUND(NORMINV(RAND(),SIMULATION!$G$16,SIMULATION!$C$16),0)</f>
        <v>58</v>
      </c>
      <c r="I2286">
        <f ca="1">ROUND(NORMINV(RAND(),SIMULATION!$G$20,SIMULATION!$C$20),0)</f>
        <v>76</v>
      </c>
      <c r="J2286" t="str">
        <f t="shared" ca="1" si="72"/>
        <v>Home</v>
      </c>
      <c r="K2286" t="str">
        <f ca="1">IF(H2286+SIMULATION!$E$16&gt;NEUTRAL!I2286,"W","L")</f>
        <v>L</v>
      </c>
      <c r="L2286" t="str">
        <f ca="1">IF(I2286+SIMULATION!$E$20&gt;NEUTRAL!H2286,"W","L")</f>
        <v>W</v>
      </c>
      <c r="M2286">
        <f t="shared" ca="1" si="73"/>
        <v>134</v>
      </c>
      <c r="N2286" t="str">
        <f ca="1">IF((H2286+I2286)&gt;SIMULATION!$F$16,"Over","Under")</f>
        <v>Under</v>
      </c>
    </row>
    <row r="2287" spans="8:14" x14ac:dyDescent="0.25">
      <c r="H2287">
        <f ca="1">ROUND(NORMINV(RAND(),SIMULATION!$G$16,SIMULATION!$C$16),0)</f>
        <v>73</v>
      </c>
      <c r="I2287">
        <f ca="1">ROUND(NORMINV(RAND(),SIMULATION!$G$20,SIMULATION!$C$20),0)</f>
        <v>66</v>
      </c>
      <c r="J2287" t="str">
        <f t="shared" ca="1" si="72"/>
        <v>Away</v>
      </c>
      <c r="K2287" t="str">
        <f ca="1">IF(H2287+SIMULATION!$E$16&gt;NEUTRAL!I2287,"W","L")</f>
        <v>W</v>
      </c>
      <c r="L2287" t="str">
        <f ca="1">IF(I2287+SIMULATION!$E$20&gt;NEUTRAL!H2287,"W","L")</f>
        <v>L</v>
      </c>
      <c r="M2287">
        <f t="shared" ca="1" si="73"/>
        <v>139</v>
      </c>
      <c r="N2287" t="str">
        <f ca="1">IF((H2287+I2287)&gt;SIMULATION!$F$16,"Over","Under")</f>
        <v>Under</v>
      </c>
    </row>
    <row r="2288" spans="8:14" x14ac:dyDescent="0.25">
      <c r="H2288">
        <f ca="1">ROUND(NORMINV(RAND(),SIMULATION!$G$16,SIMULATION!$C$16),0)</f>
        <v>73</v>
      </c>
      <c r="I2288">
        <f ca="1">ROUND(NORMINV(RAND(),SIMULATION!$G$20,SIMULATION!$C$20),0)</f>
        <v>84</v>
      </c>
      <c r="J2288" t="str">
        <f t="shared" ca="1" si="72"/>
        <v>Home</v>
      </c>
      <c r="K2288" t="str">
        <f ca="1">IF(H2288+SIMULATION!$E$16&gt;NEUTRAL!I2288,"W","L")</f>
        <v>L</v>
      </c>
      <c r="L2288" t="str">
        <f ca="1">IF(I2288+SIMULATION!$E$20&gt;NEUTRAL!H2288,"W","L")</f>
        <v>W</v>
      </c>
      <c r="M2288">
        <f t="shared" ca="1" si="73"/>
        <v>157</v>
      </c>
      <c r="N2288" t="str">
        <f ca="1">IF((H2288+I2288)&gt;SIMULATION!$F$16,"Over","Under")</f>
        <v>Over</v>
      </c>
    </row>
    <row r="2289" spans="8:14" x14ac:dyDescent="0.25">
      <c r="H2289">
        <f ca="1">ROUND(NORMINV(RAND(),SIMULATION!$G$16,SIMULATION!$C$16),0)</f>
        <v>85</v>
      </c>
      <c r="I2289">
        <f ca="1">ROUND(NORMINV(RAND(),SIMULATION!$G$20,SIMULATION!$C$20),0)</f>
        <v>71</v>
      </c>
      <c r="J2289" t="str">
        <f t="shared" ca="1" si="72"/>
        <v>Away</v>
      </c>
      <c r="K2289" t="str">
        <f ca="1">IF(H2289+SIMULATION!$E$16&gt;NEUTRAL!I2289,"W","L")</f>
        <v>W</v>
      </c>
      <c r="L2289" t="str">
        <f ca="1">IF(I2289+SIMULATION!$E$20&gt;NEUTRAL!H2289,"W","L")</f>
        <v>L</v>
      </c>
      <c r="M2289">
        <f t="shared" ca="1" si="73"/>
        <v>156</v>
      </c>
      <c r="N2289" t="str">
        <f ca="1">IF((H2289+I2289)&gt;SIMULATION!$F$16,"Over","Under")</f>
        <v>Over</v>
      </c>
    </row>
    <row r="2290" spans="8:14" x14ac:dyDescent="0.25">
      <c r="H2290">
        <f ca="1">ROUND(NORMINV(RAND(),SIMULATION!$G$16,SIMULATION!$C$16),0)</f>
        <v>55</v>
      </c>
      <c r="I2290">
        <f ca="1">ROUND(NORMINV(RAND(),SIMULATION!$G$20,SIMULATION!$C$20),0)</f>
        <v>74</v>
      </c>
      <c r="J2290" t="str">
        <f t="shared" ca="1" si="72"/>
        <v>Home</v>
      </c>
      <c r="K2290" t="str">
        <f ca="1">IF(H2290+SIMULATION!$E$16&gt;NEUTRAL!I2290,"W","L")</f>
        <v>L</v>
      </c>
      <c r="L2290" t="str">
        <f ca="1">IF(I2290+SIMULATION!$E$20&gt;NEUTRAL!H2290,"W","L")</f>
        <v>W</v>
      </c>
      <c r="M2290">
        <f t="shared" ca="1" si="73"/>
        <v>129</v>
      </c>
      <c r="N2290" t="str">
        <f ca="1">IF((H2290+I2290)&gt;SIMULATION!$F$16,"Over","Under")</f>
        <v>Under</v>
      </c>
    </row>
    <row r="2291" spans="8:14" x14ac:dyDescent="0.25">
      <c r="H2291">
        <f ca="1">ROUND(NORMINV(RAND(),SIMULATION!$G$16,SIMULATION!$C$16),0)</f>
        <v>59</v>
      </c>
      <c r="I2291">
        <f ca="1">ROUND(NORMINV(RAND(),SIMULATION!$G$20,SIMULATION!$C$20),0)</f>
        <v>64</v>
      </c>
      <c r="J2291" t="str">
        <f t="shared" ca="1" si="72"/>
        <v>Home</v>
      </c>
      <c r="K2291" t="str">
        <f ca="1">IF(H2291+SIMULATION!$E$16&gt;NEUTRAL!I2291,"W","L")</f>
        <v>L</v>
      </c>
      <c r="L2291" t="str">
        <f ca="1">IF(I2291+SIMULATION!$E$20&gt;NEUTRAL!H2291,"W","L")</f>
        <v>W</v>
      </c>
      <c r="M2291">
        <f t="shared" ca="1" si="73"/>
        <v>123</v>
      </c>
      <c r="N2291" t="str">
        <f ca="1">IF((H2291+I2291)&gt;SIMULATION!$F$16,"Over","Under")</f>
        <v>Under</v>
      </c>
    </row>
    <row r="2292" spans="8:14" x14ac:dyDescent="0.25">
      <c r="H2292">
        <f ca="1">ROUND(NORMINV(RAND(),SIMULATION!$G$16,SIMULATION!$C$16),0)</f>
        <v>74</v>
      </c>
      <c r="I2292">
        <f ca="1">ROUND(NORMINV(RAND(),SIMULATION!$G$20,SIMULATION!$C$20),0)</f>
        <v>76</v>
      </c>
      <c r="J2292" t="str">
        <f t="shared" ca="1" si="72"/>
        <v>Home</v>
      </c>
      <c r="K2292" t="str">
        <f ca="1">IF(H2292+SIMULATION!$E$16&gt;NEUTRAL!I2292,"W","L")</f>
        <v>W</v>
      </c>
      <c r="L2292" t="str">
        <f ca="1">IF(I2292+SIMULATION!$E$20&gt;NEUTRAL!H2292,"W","L")</f>
        <v>L</v>
      </c>
      <c r="M2292">
        <f t="shared" ca="1" si="73"/>
        <v>150</v>
      </c>
      <c r="N2292" t="str">
        <f ca="1">IF((H2292+I2292)&gt;SIMULATION!$F$16,"Over","Under")</f>
        <v>Under</v>
      </c>
    </row>
    <row r="2293" spans="8:14" x14ac:dyDescent="0.25">
      <c r="H2293">
        <f ca="1">ROUND(NORMINV(RAND(),SIMULATION!$G$16,SIMULATION!$C$16),0)</f>
        <v>65</v>
      </c>
      <c r="I2293">
        <f ca="1">ROUND(NORMINV(RAND(),SIMULATION!$G$20,SIMULATION!$C$20),0)</f>
        <v>67</v>
      </c>
      <c r="J2293" t="str">
        <f t="shared" ca="1" si="72"/>
        <v>Home</v>
      </c>
      <c r="K2293" t="str">
        <f ca="1">IF(H2293+SIMULATION!$E$16&gt;NEUTRAL!I2293,"W","L")</f>
        <v>W</v>
      </c>
      <c r="L2293" t="str">
        <f ca="1">IF(I2293+SIMULATION!$E$20&gt;NEUTRAL!H2293,"W","L")</f>
        <v>L</v>
      </c>
      <c r="M2293">
        <f t="shared" ca="1" si="73"/>
        <v>132</v>
      </c>
      <c r="N2293" t="str">
        <f ca="1">IF((H2293+I2293)&gt;SIMULATION!$F$16,"Over","Under")</f>
        <v>Under</v>
      </c>
    </row>
    <row r="2294" spans="8:14" x14ac:dyDescent="0.25">
      <c r="H2294">
        <f ca="1">ROUND(NORMINV(RAND(),SIMULATION!$G$16,SIMULATION!$C$16),0)</f>
        <v>63</v>
      </c>
      <c r="I2294">
        <f ca="1">ROUND(NORMINV(RAND(),SIMULATION!$G$20,SIMULATION!$C$20),0)</f>
        <v>70</v>
      </c>
      <c r="J2294" t="str">
        <f t="shared" ca="1" si="72"/>
        <v>Home</v>
      </c>
      <c r="K2294" t="str">
        <f ca="1">IF(H2294+SIMULATION!$E$16&gt;NEUTRAL!I2294,"W","L")</f>
        <v>L</v>
      </c>
      <c r="L2294" t="str">
        <f ca="1">IF(I2294+SIMULATION!$E$20&gt;NEUTRAL!H2294,"W","L")</f>
        <v>W</v>
      </c>
      <c r="M2294">
        <f t="shared" ca="1" si="73"/>
        <v>133</v>
      </c>
      <c r="N2294" t="str">
        <f ca="1">IF((H2294+I2294)&gt;SIMULATION!$F$16,"Over","Under")</f>
        <v>Under</v>
      </c>
    </row>
    <row r="2295" spans="8:14" x14ac:dyDescent="0.25">
      <c r="H2295">
        <f ca="1">ROUND(NORMINV(RAND(),SIMULATION!$G$16,SIMULATION!$C$16),0)</f>
        <v>75</v>
      </c>
      <c r="I2295">
        <f ca="1">ROUND(NORMINV(RAND(),SIMULATION!$G$20,SIMULATION!$C$20),0)</f>
        <v>66</v>
      </c>
      <c r="J2295" t="str">
        <f t="shared" ca="1" si="72"/>
        <v>Away</v>
      </c>
      <c r="K2295" t="str">
        <f ca="1">IF(H2295+SIMULATION!$E$16&gt;NEUTRAL!I2295,"W","L")</f>
        <v>W</v>
      </c>
      <c r="L2295" t="str">
        <f ca="1">IF(I2295+SIMULATION!$E$20&gt;NEUTRAL!H2295,"W","L")</f>
        <v>L</v>
      </c>
      <c r="M2295">
        <f t="shared" ca="1" si="73"/>
        <v>141</v>
      </c>
      <c r="N2295" t="str">
        <f ca="1">IF((H2295+I2295)&gt;SIMULATION!$F$16,"Over","Under")</f>
        <v>Under</v>
      </c>
    </row>
    <row r="2296" spans="8:14" x14ac:dyDescent="0.25">
      <c r="H2296">
        <f ca="1">ROUND(NORMINV(RAND(),SIMULATION!$G$16,SIMULATION!$C$16),0)</f>
        <v>66</v>
      </c>
      <c r="I2296">
        <f ca="1">ROUND(NORMINV(RAND(),SIMULATION!$G$20,SIMULATION!$C$20),0)</f>
        <v>78</v>
      </c>
      <c r="J2296" t="str">
        <f t="shared" ca="1" si="72"/>
        <v>Home</v>
      </c>
      <c r="K2296" t="str">
        <f ca="1">IF(H2296+SIMULATION!$E$16&gt;NEUTRAL!I2296,"W","L")</f>
        <v>L</v>
      </c>
      <c r="L2296" t="str">
        <f ca="1">IF(I2296+SIMULATION!$E$20&gt;NEUTRAL!H2296,"W","L")</f>
        <v>W</v>
      </c>
      <c r="M2296">
        <f t="shared" ca="1" si="73"/>
        <v>144</v>
      </c>
      <c r="N2296" t="str">
        <f ca="1">IF((H2296+I2296)&gt;SIMULATION!$F$16,"Over","Under")</f>
        <v>Under</v>
      </c>
    </row>
    <row r="2297" spans="8:14" x14ac:dyDescent="0.25">
      <c r="H2297">
        <f ca="1">ROUND(NORMINV(RAND(),SIMULATION!$G$16,SIMULATION!$C$16),0)</f>
        <v>93</v>
      </c>
      <c r="I2297">
        <f ca="1">ROUND(NORMINV(RAND(),SIMULATION!$G$20,SIMULATION!$C$20),0)</f>
        <v>82</v>
      </c>
      <c r="J2297" t="str">
        <f t="shared" ca="1" si="72"/>
        <v>Away</v>
      </c>
      <c r="K2297" t="str">
        <f ca="1">IF(H2297+SIMULATION!$E$16&gt;NEUTRAL!I2297,"W","L")</f>
        <v>W</v>
      </c>
      <c r="L2297" t="str">
        <f ca="1">IF(I2297+SIMULATION!$E$20&gt;NEUTRAL!H2297,"W","L")</f>
        <v>L</v>
      </c>
      <c r="M2297">
        <f t="shared" ca="1" si="73"/>
        <v>175</v>
      </c>
      <c r="N2297" t="str">
        <f ca="1">IF((H2297+I2297)&gt;SIMULATION!$F$16,"Over","Under")</f>
        <v>Over</v>
      </c>
    </row>
    <row r="2298" spans="8:14" x14ac:dyDescent="0.25">
      <c r="H2298">
        <f ca="1">ROUND(NORMINV(RAND(),SIMULATION!$G$16,SIMULATION!$C$16),0)</f>
        <v>80</v>
      </c>
      <c r="I2298">
        <f ca="1">ROUND(NORMINV(RAND(),SIMULATION!$G$20,SIMULATION!$C$20),0)</f>
        <v>55</v>
      </c>
      <c r="J2298" t="str">
        <f t="shared" ca="1" si="72"/>
        <v>Away</v>
      </c>
      <c r="K2298" t="str">
        <f ca="1">IF(H2298+SIMULATION!$E$16&gt;NEUTRAL!I2298,"W","L")</f>
        <v>W</v>
      </c>
      <c r="L2298" t="str">
        <f ca="1">IF(I2298+SIMULATION!$E$20&gt;NEUTRAL!H2298,"W","L")</f>
        <v>L</v>
      </c>
      <c r="M2298">
        <f t="shared" ca="1" si="73"/>
        <v>135</v>
      </c>
      <c r="N2298" t="str">
        <f ca="1">IF((H2298+I2298)&gt;SIMULATION!$F$16,"Over","Under")</f>
        <v>Under</v>
      </c>
    </row>
    <row r="2299" spans="8:14" x14ac:dyDescent="0.25">
      <c r="H2299">
        <f ca="1">ROUND(NORMINV(RAND(),SIMULATION!$G$16,SIMULATION!$C$16),0)</f>
        <v>89</v>
      </c>
      <c r="I2299">
        <f ca="1">ROUND(NORMINV(RAND(),SIMULATION!$G$20,SIMULATION!$C$20),0)</f>
        <v>62</v>
      </c>
      <c r="J2299" t="str">
        <f t="shared" ca="1" si="72"/>
        <v>Away</v>
      </c>
      <c r="K2299" t="str">
        <f ca="1">IF(H2299+SIMULATION!$E$16&gt;NEUTRAL!I2299,"W","L")</f>
        <v>W</v>
      </c>
      <c r="L2299" t="str">
        <f ca="1">IF(I2299+SIMULATION!$E$20&gt;NEUTRAL!H2299,"W","L")</f>
        <v>L</v>
      </c>
      <c r="M2299">
        <f t="shared" ca="1" si="73"/>
        <v>151</v>
      </c>
      <c r="N2299" t="str">
        <f ca="1">IF((H2299+I2299)&gt;SIMULATION!$F$16,"Over","Under")</f>
        <v>Under</v>
      </c>
    </row>
    <row r="2300" spans="8:14" x14ac:dyDescent="0.25">
      <c r="H2300">
        <f ca="1">ROUND(NORMINV(RAND(),SIMULATION!$G$16,SIMULATION!$C$16),0)</f>
        <v>60</v>
      </c>
      <c r="I2300">
        <f ca="1">ROUND(NORMINV(RAND(),SIMULATION!$G$20,SIMULATION!$C$20),0)</f>
        <v>68</v>
      </c>
      <c r="J2300" t="str">
        <f t="shared" ca="1" si="72"/>
        <v>Home</v>
      </c>
      <c r="K2300" t="str">
        <f ca="1">IF(H2300+SIMULATION!$E$16&gt;NEUTRAL!I2300,"W","L")</f>
        <v>L</v>
      </c>
      <c r="L2300" t="str">
        <f ca="1">IF(I2300+SIMULATION!$E$20&gt;NEUTRAL!H2300,"W","L")</f>
        <v>W</v>
      </c>
      <c r="M2300">
        <f t="shared" ca="1" si="73"/>
        <v>128</v>
      </c>
      <c r="N2300" t="str">
        <f ca="1">IF((H2300+I2300)&gt;SIMULATION!$F$16,"Over","Under")</f>
        <v>Under</v>
      </c>
    </row>
    <row r="2301" spans="8:14" x14ac:dyDescent="0.25">
      <c r="H2301">
        <f ca="1">ROUND(NORMINV(RAND(),SIMULATION!$G$16,SIMULATION!$C$16),0)</f>
        <v>74</v>
      </c>
      <c r="I2301">
        <f ca="1">ROUND(NORMINV(RAND(),SIMULATION!$G$20,SIMULATION!$C$20),0)</f>
        <v>78</v>
      </c>
      <c r="J2301" t="str">
        <f t="shared" ca="1" si="72"/>
        <v>Home</v>
      </c>
      <c r="K2301" t="str">
        <f ca="1">IF(H2301+SIMULATION!$E$16&gt;NEUTRAL!I2301,"W","L")</f>
        <v>W</v>
      </c>
      <c r="L2301" t="str">
        <f ca="1">IF(I2301+SIMULATION!$E$20&gt;NEUTRAL!H2301,"W","L")</f>
        <v>L</v>
      </c>
      <c r="M2301">
        <f t="shared" ca="1" si="73"/>
        <v>152</v>
      </c>
      <c r="N2301" t="str">
        <f ca="1">IF((H2301+I2301)&gt;SIMULATION!$F$16,"Over","Under")</f>
        <v>Over</v>
      </c>
    </row>
    <row r="2302" spans="8:14" x14ac:dyDescent="0.25">
      <c r="H2302">
        <f ca="1">ROUND(NORMINV(RAND(),SIMULATION!$G$16,SIMULATION!$C$16),0)</f>
        <v>76</v>
      </c>
      <c r="I2302">
        <f ca="1">ROUND(NORMINV(RAND(),SIMULATION!$G$20,SIMULATION!$C$20),0)</f>
        <v>57</v>
      </c>
      <c r="J2302" t="str">
        <f t="shared" ca="1" si="72"/>
        <v>Away</v>
      </c>
      <c r="K2302" t="str">
        <f ca="1">IF(H2302+SIMULATION!$E$16&gt;NEUTRAL!I2302,"W","L")</f>
        <v>W</v>
      </c>
      <c r="L2302" t="str">
        <f ca="1">IF(I2302+SIMULATION!$E$20&gt;NEUTRAL!H2302,"W","L")</f>
        <v>L</v>
      </c>
      <c r="M2302">
        <f t="shared" ca="1" si="73"/>
        <v>133</v>
      </c>
      <c r="N2302" t="str">
        <f ca="1">IF((H2302+I2302)&gt;SIMULATION!$F$16,"Over","Under")</f>
        <v>Under</v>
      </c>
    </row>
    <row r="2303" spans="8:14" x14ac:dyDescent="0.25">
      <c r="H2303">
        <f ca="1">ROUND(NORMINV(RAND(),SIMULATION!$G$16,SIMULATION!$C$16),0)</f>
        <v>64</v>
      </c>
      <c r="I2303">
        <f ca="1">ROUND(NORMINV(RAND(),SIMULATION!$G$20,SIMULATION!$C$20),0)</f>
        <v>89</v>
      </c>
      <c r="J2303" t="str">
        <f t="shared" ca="1" si="72"/>
        <v>Home</v>
      </c>
      <c r="K2303" t="str">
        <f ca="1">IF(H2303+SIMULATION!$E$16&gt;NEUTRAL!I2303,"W","L")</f>
        <v>L</v>
      </c>
      <c r="L2303" t="str">
        <f ca="1">IF(I2303+SIMULATION!$E$20&gt;NEUTRAL!H2303,"W","L")</f>
        <v>W</v>
      </c>
      <c r="M2303">
        <f t="shared" ca="1" si="73"/>
        <v>153</v>
      </c>
      <c r="N2303" t="str">
        <f ca="1">IF((H2303+I2303)&gt;SIMULATION!$F$16,"Over","Under")</f>
        <v>Over</v>
      </c>
    </row>
    <row r="2304" spans="8:14" x14ac:dyDescent="0.25">
      <c r="H2304">
        <f ca="1">ROUND(NORMINV(RAND(),SIMULATION!$G$16,SIMULATION!$C$16),0)</f>
        <v>82</v>
      </c>
      <c r="I2304">
        <f ca="1">ROUND(NORMINV(RAND(),SIMULATION!$G$20,SIMULATION!$C$20),0)</f>
        <v>99</v>
      </c>
      <c r="J2304" t="str">
        <f t="shared" ca="1" si="72"/>
        <v>Home</v>
      </c>
      <c r="K2304" t="str">
        <f ca="1">IF(H2304+SIMULATION!$E$16&gt;NEUTRAL!I2304,"W","L")</f>
        <v>L</v>
      </c>
      <c r="L2304" t="str">
        <f ca="1">IF(I2304+SIMULATION!$E$20&gt;NEUTRAL!H2304,"W","L")</f>
        <v>W</v>
      </c>
      <c r="M2304">
        <f t="shared" ca="1" si="73"/>
        <v>181</v>
      </c>
      <c r="N2304" t="str">
        <f ca="1">IF((H2304+I2304)&gt;SIMULATION!$F$16,"Over","Under")</f>
        <v>Over</v>
      </c>
    </row>
    <row r="2305" spans="8:14" x14ac:dyDescent="0.25">
      <c r="H2305">
        <f ca="1">ROUND(NORMINV(RAND(),SIMULATION!$G$16,SIMULATION!$C$16),0)</f>
        <v>71</v>
      </c>
      <c r="I2305">
        <f ca="1">ROUND(NORMINV(RAND(),SIMULATION!$G$20,SIMULATION!$C$20),0)</f>
        <v>84</v>
      </c>
      <c r="J2305" t="str">
        <f t="shared" ca="1" si="72"/>
        <v>Home</v>
      </c>
      <c r="K2305" t="str">
        <f ca="1">IF(H2305+SIMULATION!$E$16&gt;NEUTRAL!I2305,"W","L")</f>
        <v>L</v>
      </c>
      <c r="L2305" t="str">
        <f ca="1">IF(I2305+SIMULATION!$E$20&gt;NEUTRAL!H2305,"W","L")</f>
        <v>W</v>
      </c>
      <c r="M2305">
        <f t="shared" ca="1" si="73"/>
        <v>155</v>
      </c>
      <c r="N2305" t="str">
        <f ca="1">IF((H2305+I2305)&gt;SIMULATION!$F$16,"Over","Under")</f>
        <v>Over</v>
      </c>
    </row>
    <row r="2306" spans="8:14" x14ac:dyDescent="0.25">
      <c r="H2306">
        <f ca="1">ROUND(NORMINV(RAND(),SIMULATION!$G$16,SIMULATION!$C$16),0)</f>
        <v>79</v>
      </c>
      <c r="I2306">
        <f ca="1">ROUND(NORMINV(RAND(),SIMULATION!$G$20,SIMULATION!$C$20),0)</f>
        <v>71</v>
      </c>
      <c r="J2306" t="str">
        <f t="shared" ca="1" si="72"/>
        <v>Away</v>
      </c>
      <c r="K2306" t="str">
        <f ca="1">IF(H2306+SIMULATION!$E$16&gt;NEUTRAL!I2306,"W","L")</f>
        <v>W</v>
      </c>
      <c r="L2306" t="str">
        <f ca="1">IF(I2306+SIMULATION!$E$20&gt;NEUTRAL!H2306,"W","L")</f>
        <v>L</v>
      </c>
      <c r="M2306">
        <f t="shared" ca="1" si="73"/>
        <v>150</v>
      </c>
      <c r="N2306" t="str">
        <f ca="1">IF((H2306+I2306)&gt;SIMULATION!$F$16,"Over","Under")</f>
        <v>Under</v>
      </c>
    </row>
    <row r="2307" spans="8:14" x14ac:dyDescent="0.25">
      <c r="H2307">
        <f ca="1">ROUND(NORMINV(RAND(),SIMULATION!$G$16,SIMULATION!$C$16),0)</f>
        <v>61</v>
      </c>
      <c r="I2307">
        <f ca="1">ROUND(NORMINV(RAND(),SIMULATION!$G$20,SIMULATION!$C$20),0)</f>
        <v>76</v>
      </c>
      <c r="J2307" t="str">
        <f t="shared" ca="1" si="72"/>
        <v>Home</v>
      </c>
      <c r="K2307" t="str">
        <f ca="1">IF(H2307+SIMULATION!$E$16&gt;NEUTRAL!I2307,"W","L")</f>
        <v>L</v>
      </c>
      <c r="L2307" t="str">
        <f ca="1">IF(I2307+SIMULATION!$E$20&gt;NEUTRAL!H2307,"W","L")</f>
        <v>W</v>
      </c>
      <c r="M2307">
        <f t="shared" ca="1" si="73"/>
        <v>137</v>
      </c>
      <c r="N2307" t="str">
        <f ca="1">IF((H2307+I2307)&gt;SIMULATION!$F$16,"Over","Under")</f>
        <v>Under</v>
      </c>
    </row>
    <row r="2308" spans="8:14" x14ac:dyDescent="0.25">
      <c r="H2308">
        <f ca="1">ROUND(NORMINV(RAND(),SIMULATION!$G$16,SIMULATION!$C$16),0)</f>
        <v>80</v>
      </c>
      <c r="I2308">
        <f ca="1">ROUND(NORMINV(RAND(),SIMULATION!$G$20,SIMULATION!$C$20),0)</f>
        <v>83</v>
      </c>
      <c r="J2308" t="str">
        <f t="shared" ca="1" si="72"/>
        <v>Home</v>
      </c>
      <c r="K2308" t="str">
        <f ca="1">IF(H2308+SIMULATION!$E$16&gt;NEUTRAL!I2308,"W","L")</f>
        <v>W</v>
      </c>
      <c r="L2308" t="str">
        <f ca="1">IF(I2308+SIMULATION!$E$20&gt;NEUTRAL!H2308,"W","L")</f>
        <v>L</v>
      </c>
      <c r="M2308">
        <f t="shared" ca="1" si="73"/>
        <v>163</v>
      </c>
      <c r="N2308" t="str">
        <f ca="1">IF((H2308+I2308)&gt;SIMULATION!$F$16,"Over","Under")</f>
        <v>Over</v>
      </c>
    </row>
    <row r="2309" spans="8:14" x14ac:dyDescent="0.25">
      <c r="H2309">
        <f ca="1">ROUND(NORMINV(RAND(),SIMULATION!$G$16,SIMULATION!$C$16),0)</f>
        <v>92</v>
      </c>
      <c r="I2309">
        <f ca="1">ROUND(NORMINV(RAND(),SIMULATION!$G$20,SIMULATION!$C$20),0)</f>
        <v>57</v>
      </c>
      <c r="J2309" t="str">
        <f t="shared" ca="1" si="72"/>
        <v>Away</v>
      </c>
      <c r="K2309" t="str">
        <f ca="1">IF(H2309+SIMULATION!$E$16&gt;NEUTRAL!I2309,"W","L")</f>
        <v>W</v>
      </c>
      <c r="L2309" t="str">
        <f ca="1">IF(I2309+SIMULATION!$E$20&gt;NEUTRAL!H2309,"W","L")</f>
        <v>L</v>
      </c>
      <c r="M2309">
        <f t="shared" ca="1" si="73"/>
        <v>149</v>
      </c>
      <c r="N2309" t="str">
        <f ca="1">IF((H2309+I2309)&gt;SIMULATION!$F$16,"Over","Under")</f>
        <v>Under</v>
      </c>
    </row>
    <row r="2310" spans="8:14" x14ac:dyDescent="0.25">
      <c r="H2310">
        <f ca="1">ROUND(NORMINV(RAND(),SIMULATION!$G$16,SIMULATION!$C$16),0)</f>
        <v>69</v>
      </c>
      <c r="I2310">
        <f ca="1">ROUND(NORMINV(RAND(),SIMULATION!$G$20,SIMULATION!$C$20),0)</f>
        <v>89</v>
      </c>
      <c r="J2310" t="str">
        <f t="shared" ca="1" si="72"/>
        <v>Home</v>
      </c>
      <c r="K2310" t="str">
        <f ca="1">IF(H2310+SIMULATION!$E$16&gt;NEUTRAL!I2310,"W","L")</f>
        <v>L</v>
      </c>
      <c r="L2310" t="str">
        <f ca="1">IF(I2310+SIMULATION!$E$20&gt;NEUTRAL!H2310,"W","L")</f>
        <v>W</v>
      </c>
      <c r="M2310">
        <f t="shared" ca="1" si="73"/>
        <v>158</v>
      </c>
      <c r="N2310" t="str">
        <f ca="1">IF((H2310+I2310)&gt;SIMULATION!$F$16,"Over","Under")</f>
        <v>Over</v>
      </c>
    </row>
    <row r="2311" spans="8:14" x14ac:dyDescent="0.25">
      <c r="H2311">
        <f ca="1">ROUND(NORMINV(RAND(),SIMULATION!$G$16,SIMULATION!$C$16),0)</f>
        <v>83</v>
      </c>
      <c r="I2311">
        <f ca="1">ROUND(NORMINV(RAND(),SIMULATION!$G$20,SIMULATION!$C$20),0)</f>
        <v>70</v>
      </c>
      <c r="J2311" t="str">
        <f t="shared" ca="1" si="72"/>
        <v>Away</v>
      </c>
      <c r="K2311" t="str">
        <f ca="1">IF(H2311+SIMULATION!$E$16&gt;NEUTRAL!I2311,"W","L")</f>
        <v>W</v>
      </c>
      <c r="L2311" t="str">
        <f ca="1">IF(I2311+SIMULATION!$E$20&gt;NEUTRAL!H2311,"W","L")</f>
        <v>L</v>
      </c>
      <c r="M2311">
        <f t="shared" ca="1" si="73"/>
        <v>153</v>
      </c>
      <c r="N2311" t="str">
        <f ca="1">IF((H2311+I2311)&gt;SIMULATION!$F$16,"Over","Under")</f>
        <v>Over</v>
      </c>
    </row>
    <row r="2312" spans="8:14" x14ac:dyDescent="0.25">
      <c r="H2312">
        <f ca="1">ROUND(NORMINV(RAND(),SIMULATION!$G$16,SIMULATION!$C$16),0)</f>
        <v>75</v>
      </c>
      <c r="I2312">
        <f ca="1">ROUND(NORMINV(RAND(),SIMULATION!$G$20,SIMULATION!$C$20),0)</f>
        <v>86</v>
      </c>
      <c r="J2312" t="str">
        <f t="shared" ca="1" si="72"/>
        <v>Home</v>
      </c>
      <c r="K2312" t="str">
        <f ca="1">IF(H2312+SIMULATION!$E$16&gt;NEUTRAL!I2312,"W","L")</f>
        <v>L</v>
      </c>
      <c r="L2312" t="str">
        <f ca="1">IF(I2312+SIMULATION!$E$20&gt;NEUTRAL!H2312,"W","L")</f>
        <v>W</v>
      </c>
      <c r="M2312">
        <f t="shared" ca="1" si="73"/>
        <v>161</v>
      </c>
      <c r="N2312" t="str">
        <f ca="1">IF((H2312+I2312)&gt;SIMULATION!$F$16,"Over","Under")</f>
        <v>Over</v>
      </c>
    </row>
    <row r="2313" spans="8:14" x14ac:dyDescent="0.25">
      <c r="H2313">
        <f ca="1">ROUND(NORMINV(RAND(),SIMULATION!$G$16,SIMULATION!$C$16),0)</f>
        <v>68</v>
      </c>
      <c r="I2313">
        <f ca="1">ROUND(NORMINV(RAND(),SIMULATION!$G$20,SIMULATION!$C$20),0)</f>
        <v>91</v>
      </c>
      <c r="J2313" t="str">
        <f t="shared" ca="1" si="72"/>
        <v>Home</v>
      </c>
      <c r="K2313" t="str">
        <f ca="1">IF(H2313+SIMULATION!$E$16&gt;NEUTRAL!I2313,"W","L")</f>
        <v>L</v>
      </c>
      <c r="L2313" t="str">
        <f ca="1">IF(I2313+SIMULATION!$E$20&gt;NEUTRAL!H2313,"W","L")</f>
        <v>W</v>
      </c>
      <c r="M2313">
        <f t="shared" ca="1" si="73"/>
        <v>159</v>
      </c>
      <c r="N2313" t="str">
        <f ca="1">IF((H2313+I2313)&gt;SIMULATION!$F$16,"Over","Under")</f>
        <v>Over</v>
      </c>
    </row>
    <row r="2314" spans="8:14" x14ac:dyDescent="0.25">
      <c r="H2314">
        <f ca="1">ROUND(NORMINV(RAND(),SIMULATION!$G$16,SIMULATION!$C$16),0)</f>
        <v>77</v>
      </c>
      <c r="I2314">
        <f ca="1">ROUND(NORMINV(RAND(),SIMULATION!$G$20,SIMULATION!$C$20),0)</f>
        <v>68</v>
      </c>
      <c r="J2314" t="str">
        <f t="shared" ca="1" si="72"/>
        <v>Away</v>
      </c>
      <c r="K2314" t="str">
        <f ca="1">IF(H2314+SIMULATION!$E$16&gt;NEUTRAL!I2314,"W","L")</f>
        <v>W</v>
      </c>
      <c r="L2314" t="str">
        <f ca="1">IF(I2314+SIMULATION!$E$20&gt;NEUTRAL!H2314,"W","L")</f>
        <v>L</v>
      </c>
      <c r="M2314">
        <f t="shared" ca="1" si="73"/>
        <v>145</v>
      </c>
      <c r="N2314" t="str">
        <f ca="1">IF((H2314+I2314)&gt;SIMULATION!$F$16,"Over","Under")</f>
        <v>Under</v>
      </c>
    </row>
    <row r="2315" spans="8:14" x14ac:dyDescent="0.25">
      <c r="H2315">
        <f ca="1">ROUND(NORMINV(RAND(),SIMULATION!$G$16,SIMULATION!$C$16),0)</f>
        <v>68</v>
      </c>
      <c r="I2315">
        <f ca="1">ROUND(NORMINV(RAND(),SIMULATION!$G$20,SIMULATION!$C$20),0)</f>
        <v>74</v>
      </c>
      <c r="J2315" t="str">
        <f t="shared" ca="1" si="72"/>
        <v>Home</v>
      </c>
      <c r="K2315" t="str">
        <f ca="1">IF(H2315+SIMULATION!$E$16&gt;NEUTRAL!I2315,"W","L")</f>
        <v>L</v>
      </c>
      <c r="L2315" t="str">
        <f ca="1">IF(I2315+SIMULATION!$E$20&gt;NEUTRAL!H2315,"W","L")</f>
        <v>W</v>
      </c>
      <c r="M2315">
        <f t="shared" ca="1" si="73"/>
        <v>142</v>
      </c>
      <c r="N2315" t="str">
        <f ca="1">IF((H2315+I2315)&gt;SIMULATION!$F$16,"Over","Under")</f>
        <v>Under</v>
      </c>
    </row>
    <row r="2316" spans="8:14" x14ac:dyDescent="0.25">
      <c r="H2316">
        <f ca="1">ROUND(NORMINV(RAND(),SIMULATION!$G$16,SIMULATION!$C$16),0)</f>
        <v>78</v>
      </c>
      <c r="I2316">
        <f ca="1">ROUND(NORMINV(RAND(),SIMULATION!$G$20,SIMULATION!$C$20),0)</f>
        <v>47</v>
      </c>
      <c r="J2316" t="str">
        <f t="shared" ca="1" si="72"/>
        <v>Away</v>
      </c>
      <c r="K2316" t="str">
        <f ca="1">IF(H2316+SIMULATION!$E$16&gt;NEUTRAL!I2316,"W","L")</f>
        <v>W</v>
      </c>
      <c r="L2316" t="str">
        <f ca="1">IF(I2316+SIMULATION!$E$20&gt;NEUTRAL!H2316,"W","L")</f>
        <v>L</v>
      </c>
      <c r="M2316">
        <f t="shared" ca="1" si="73"/>
        <v>125</v>
      </c>
      <c r="N2316" t="str">
        <f ca="1">IF((H2316+I2316)&gt;SIMULATION!$F$16,"Over","Under")</f>
        <v>Under</v>
      </c>
    </row>
    <row r="2317" spans="8:14" x14ac:dyDescent="0.25">
      <c r="H2317">
        <f ca="1">ROUND(NORMINV(RAND(),SIMULATION!$G$16,SIMULATION!$C$16),0)</f>
        <v>80</v>
      </c>
      <c r="I2317">
        <f ca="1">ROUND(NORMINV(RAND(),SIMULATION!$G$20,SIMULATION!$C$20),0)</f>
        <v>81</v>
      </c>
      <c r="J2317" t="str">
        <f t="shared" ca="1" si="72"/>
        <v>Home</v>
      </c>
      <c r="K2317" t="str">
        <f ca="1">IF(H2317+SIMULATION!$E$16&gt;NEUTRAL!I2317,"W","L")</f>
        <v>W</v>
      </c>
      <c r="L2317" t="str">
        <f ca="1">IF(I2317+SIMULATION!$E$20&gt;NEUTRAL!H2317,"W","L")</f>
        <v>L</v>
      </c>
      <c r="M2317">
        <f t="shared" ca="1" si="73"/>
        <v>161</v>
      </c>
      <c r="N2317" t="str">
        <f ca="1">IF((H2317+I2317)&gt;SIMULATION!$F$16,"Over","Under")</f>
        <v>Over</v>
      </c>
    </row>
    <row r="2318" spans="8:14" x14ac:dyDescent="0.25">
      <c r="H2318">
        <f ca="1">ROUND(NORMINV(RAND(),SIMULATION!$G$16,SIMULATION!$C$16),0)</f>
        <v>56</v>
      </c>
      <c r="I2318">
        <f ca="1">ROUND(NORMINV(RAND(),SIMULATION!$G$20,SIMULATION!$C$20),0)</f>
        <v>81</v>
      </c>
      <c r="J2318" t="str">
        <f t="shared" ca="1" si="72"/>
        <v>Home</v>
      </c>
      <c r="K2318" t="str">
        <f ca="1">IF(H2318+SIMULATION!$E$16&gt;NEUTRAL!I2318,"W","L")</f>
        <v>L</v>
      </c>
      <c r="L2318" t="str">
        <f ca="1">IF(I2318+SIMULATION!$E$20&gt;NEUTRAL!H2318,"W","L")</f>
        <v>W</v>
      </c>
      <c r="M2318">
        <f t="shared" ca="1" si="73"/>
        <v>137</v>
      </c>
      <c r="N2318" t="str">
        <f ca="1">IF((H2318+I2318)&gt;SIMULATION!$F$16,"Over","Under")</f>
        <v>Under</v>
      </c>
    </row>
    <row r="2319" spans="8:14" x14ac:dyDescent="0.25">
      <c r="H2319">
        <f ca="1">ROUND(NORMINV(RAND(),SIMULATION!$G$16,SIMULATION!$C$16),0)</f>
        <v>83</v>
      </c>
      <c r="I2319">
        <f ca="1">ROUND(NORMINV(RAND(),SIMULATION!$G$20,SIMULATION!$C$20),0)</f>
        <v>68</v>
      </c>
      <c r="J2319" t="str">
        <f t="shared" ca="1" si="72"/>
        <v>Away</v>
      </c>
      <c r="K2319" t="str">
        <f ca="1">IF(H2319+SIMULATION!$E$16&gt;NEUTRAL!I2319,"W","L")</f>
        <v>W</v>
      </c>
      <c r="L2319" t="str">
        <f ca="1">IF(I2319+SIMULATION!$E$20&gt;NEUTRAL!H2319,"W","L")</f>
        <v>L</v>
      </c>
      <c r="M2319">
        <f t="shared" ca="1" si="73"/>
        <v>151</v>
      </c>
      <c r="N2319" t="str">
        <f ca="1">IF((H2319+I2319)&gt;SIMULATION!$F$16,"Over","Under")</f>
        <v>Under</v>
      </c>
    </row>
    <row r="2320" spans="8:14" x14ac:dyDescent="0.25">
      <c r="H2320">
        <f ca="1">ROUND(NORMINV(RAND(),SIMULATION!$G$16,SIMULATION!$C$16),0)</f>
        <v>71</v>
      </c>
      <c r="I2320">
        <f ca="1">ROUND(NORMINV(RAND(),SIMULATION!$G$20,SIMULATION!$C$20),0)</f>
        <v>73</v>
      </c>
      <c r="J2320" t="str">
        <f t="shared" ca="1" si="72"/>
        <v>Home</v>
      </c>
      <c r="K2320" t="str">
        <f ca="1">IF(H2320+SIMULATION!$E$16&gt;NEUTRAL!I2320,"W","L")</f>
        <v>W</v>
      </c>
      <c r="L2320" t="str">
        <f ca="1">IF(I2320+SIMULATION!$E$20&gt;NEUTRAL!H2320,"W","L")</f>
        <v>L</v>
      </c>
      <c r="M2320">
        <f t="shared" ca="1" si="73"/>
        <v>144</v>
      </c>
      <c r="N2320" t="str">
        <f ca="1">IF((H2320+I2320)&gt;SIMULATION!$F$16,"Over","Under")</f>
        <v>Under</v>
      </c>
    </row>
    <row r="2321" spans="8:14" x14ac:dyDescent="0.25">
      <c r="H2321">
        <f ca="1">ROUND(NORMINV(RAND(),SIMULATION!$G$16,SIMULATION!$C$16),0)</f>
        <v>74</v>
      </c>
      <c r="I2321">
        <f ca="1">ROUND(NORMINV(RAND(),SIMULATION!$G$20,SIMULATION!$C$20),0)</f>
        <v>80</v>
      </c>
      <c r="J2321" t="str">
        <f t="shared" ca="1" si="72"/>
        <v>Home</v>
      </c>
      <c r="K2321" t="str">
        <f ca="1">IF(H2321+SIMULATION!$E$16&gt;NEUTRAL!I2321,"W","L")</f>
        <v>L</v>
      </c>
      <c r="L2321" t="str">
        <f ca="1">IF(I2321+SIMULATION!$E$20&gt;NEUTRAL!H2321,"W","L")</f>
        <v>W</v>
      </c>
      <c r="M2321">
        <f t="shared" ca="1" si="73"/>
        <v>154</v>
      </c>
      <c r="N2321" t="str">
        <f ca="1">IF((H2321+I2321)&gt;SIMULATION!$F$16,"Over","Under")</f>
        <v>Over</v>
      </c>
    </row>
    <row r="2322" spans="8:14" x14ac:dyDescent="0.25">
      <c r="H2322">
        <f ca="1">ROUND(NORMINV(RAND(),SIMULATION!$G$16,SIMULATION!$C$16),0)</f>
        <v>66</v>
      </c>
      <c r="I2322">
        <f ca="1">ROUND(NORMINV(RAND(),SIMULATION!$G$20,SIMULATION!$C$20),0)</f>
        <v>83</v>
      </c>
      <c r="J2322" t="str">
        <f t="shared" ref="J2322:J2385" ca="1" si="74">IF(H2322=I2322,"OT",IF(H2322&gt;I2322,"Away","Home"))</f>
        <v>Home</v>
      </c>
      <c r="K2322" t="str">
        <f ca="1">IF(H2322+SIMULATION!$E$16&gt;NEUTRAL!I2322,"W","L")</f>
        <v>L</v>
      </c>
      <c r="L2322" t="str">
        <f ca="1">IF(I2322+SIMULATION!$E$20&gt;NEUTRAL!H2322,"W","L")</f>
        <v>W</v>
      </c>
      <c r="M2322">
        <f t="shared" ref="M2322:M2385" ca="1" si="75">H2322+I2322</f>
        <v>149</v>
      </c>
      <c r="N2322" t="str">
        <f ca="1">IF((H2322+I2322)&gt;SIMULATION!$F$16,"Over","Under")</f>
        <v>Under</v>
      </c>
    </row>
    <row r="2323" spans="8:14" x14ac:dyDescent="0.25">
      <c r="H2323">
        <f ca="1">ROUND(NORMINV(RAND(),SIMULATION!$G$16,SIMULATION!$C$16),0)</f>
        <v>64</v>
      </c>
      <c r="I2323">
        <f ca="1">ROUND(NORMINV(RAND(),SIMULATION!$G$20,SIMULATION!$C$20),0)</f>
        <v>58</v>
      </c>
      <c r="J2323" t="str">
        <f t="shared" ca="1" si="74"/>
        <v>Away</v>
      </c>
      <c r="K2323" t="str">
        <f ca="1">IF(H2323+SIMULATION!$E$16&gt;NEUTRAL!I2323,"W","L")</f>
        <v>W</v>
      </c>
      <c r="L2323" t="str">
        <f ca="1">IF(I2323+SIMULATION!$E$20&gt;NEUTRAL!H2323,"W","L")</f>
        <v>L</v>
      </c>
      <c r="M2323">
        <f t="shared" ca="1" si="75"/>
        <v>122</v>
      </c>
      <c r="N2323" t="str">
        <f ca="1">IF((H2323+I2323)&gt;SIMULATION!$F$16,"Over","Under")</f>
        <v>Under</v>
      </c>
    </row>
    <row r="2324" spans="8:14" x14ac:dyDescent="0.25">
      <c r="H2324">
        <f ca="1">ROUND(NORMINV(RAND(),SIMULATION!$G$16,SIMULATION!$C$16),0)</f>
        <v>72</v>
      </c>
      <c r="I2324">
        <f ca="1">ROUND(NORMINV(RAND(),SIMULATION!$G$20,SIMULATION!$C$20),0)</f>
        <v>68</v>
      </c>
      <c r="J2324" t="str">
        <f t="shared" ca="1" si="74"/>
        <v>Away</v>
      </c>
      <c r="K2324" t="str">
        <f ca="1">IF(H2324+SIMULATION!$E$16&gt;NEUTRAL!I2324,"W","L")</f>
        <v>W</v>
      </c>
      <c r="L2324" t="str">
        <f ca="1">IF(I2324+SIMULATION!$E$20&gt;NEUTRAL!H2324,"W","L")</f>
        <v>L</v>
      </c>
      <c r="M2324">
        <f t="shared" ca="1" si="75"/>
        <v>140</v>
      </c>
      <c r="N2324" t="str">
        <f ca="1">IF((H2324+I2324)&gt;SIMULATION!$F$16,"Over","Under")</f>
        <v>Under</v>
      </c>
    </row>
    <row r="2325" spans="8:14" x14ac:dyDescent="0.25">
      <c r="H2325">
        <f ca="1">ROUND(NORMINV(RAND(),SIMULATION!$G$16,SIMULATION!$C$16),0)</f>
        <v>83</v>
      </c>
      <c r="I2325">
        <f ca="1">ROUND(NORMINV(RAND(),SIMULATION!$G$20,SIMULATION!$C$20),0)</f>
        <v>84</v>
      </c>
      <c r="J2325" t="str">
        <f t="shared" ca="1" si="74"/>
        <v>Home</v>
      </c>
      <c r="K2325" t="str">
        <f ca="1">IF(H2325+SIMULATION!$E$16&gt;NEUTRAL!I2325,"W","L")</f>
        <v>W</v>
      </c>
      <c r="L2325" t="str">
        <f ca="1">IF(I2325+SIMULATION!$E$20&gt;NEUTRAL!H2325,"W","L")</f>
        <v>L</v>
      </c>
      <c r="M2325">
        <f t="shared" ca="1" si="75"/>
        <v>167</v>
      </c>
      <c r="N2325" t="str">
        <f ca="1">IF((H2325+I2325)&gt;SIMULATION!$F$16,"Over","Under")</f>
        <v>Over</v>
      </c>
    </row>
    <row r="2326" spans="8:14" x14ac:dyDescent="0.25">
      <c r="H2326">
        <f ca="1">ROUND(NORMINV(RAND(),SIMULATION!$G$16,SIMULATION!$C$16),0)</f>
        <v>71</v>
      </c>
      <c r="I2326">
        <f ca="1">ROUND(NORMINV(RAND(),SIMULATION!$G$20,SIMULATION!$C$20),0)</f>
        <v>55</v>
      </c>
      <c r="J2326" t="str">
        <f t="shared" ca="1" si="74"/>
        <v>Away</v>
      </c>
      <c r="K2326" t="str">
        <f ca="1">IF(H2326+SIMULATION!$E$16&gt;NEUTRAL!I2326,"W","L")</f>
        <v>W</v>
      </c>
      <c r="L2326" t="str">
        <f ca="1">IF(I2326+SIMULATION!$E$20&gt;NEUTRAL!H2326,"W","L")</f>
        <v>L</v>
      </c>
      <c r="M2326">
        <f t="shared" ca="1" si="75"/>
        <v>126</v>
      </c>
      <c r="N2326" t="str">
        <f ca="1">IF((H2326+I2326)&gt;SIMULATION!$F$16,"Over","Under")</f>
        <v>Under</v>
      </c>
    </row>
    <row r="2327" spans="8:14" x14ac:dyDescent="0.25">
      <c r="H2327">
        <f ca="1">ROUND(NORMINV(RAND(),SIMULATION!$G$16,SIMULATION!$C$16),0)</f>
        <v>80</v>
      </c>
      <c r="I2327">
        <f ca="1">ROUND(NORMINV(RAND(),SIMULATION!$G$20,SIMULATION!$C$20),0)</f>
        <v>61</v>
      </c>
      <c r="J2327" t="str">
        <f t="shared" ca="1" si="74"/>
        <v>Away</v>
      </c>
      <c r="K2327" t="str">
        <f ca="1">IF(H2327+SIMULATION!$E$16&gt;NEUTRAL!I2327,"W","L")</f>
        <v>W</v>
      </c>
      <c r="L2327" t="str">
        <f ca="1">IF(I2327+SIMULATION!$E$20&gt;NEUTRAL!H2327,"W","L")</f>
        <v>L</v>
      </c>
      <c r="M2327">
        <f t="shared" ca="1" si="75"/>
        <v>141</v>
      </c>
      <c r="N2327" t="str">
        <f ca="1">IF((H2327+I2327)&gt;SIMULATION!$F$16,"Over","Under")</f>
        <v>Under</v>
      </c>
    </row>
    <row r="2328" spans="8:14" x14ac:dyDescent="0.25">
      <c r="H2328">
        <f ca="1">ROUND(NORMINV(RAND(),SIMULATION!$G$16,SIMULATION!$C$16),0)</f>
        <v>87</v>
      </c>
      <c r="I2328">
        <f ca="1">ROUND(NORMINV(RAND(),SIMULATION!$G$20,SIMULATION!$C$20),0)</f>
        <v>61</v>
      </c>
      <c r="J2328" t="str">
        <f t="shared" ca="1" si="74"/>
        <v>Away</v>
      </c>
      <c r="K2328" t="str">
        <f ca="1">IF(H2328+SIMULATION!$E$16&gt;NEUTRAL!I2328,"W","L")</f>
        <v>W</v>
      </c>
      <c r="L2328" t="str">
        <f ca="1">IF(I2328+SIMULATION!$E$20&gt;NEUTRAL!H2328,"W","L")</f>
        <v>L</v>
      </c>
      <c r="M2328">
        <f t="shared" ca="1" si="75"/>
        <v>148</v>
      </c>
      <c r="N2328" t="str">
        <f ca="1">IF((H2328+I2328)&gt;SIMULATION!$F$16,"Over","Under")</f>
        <v>Under</v>
      </c>
    </row>
    <row r="2329" spans="8:14" x14ac:dyDescent="0.25">
      <c r="H2329">
        <f ca="1">ROUND(NORMINV(RAND(),SIMULATION!$G$16,SIMULATION!$C$16),0)</f>
        <v>85</v>
      </c>
      <c r="I2329">
        <f ca="1">ROUND(NORMINV(RAND(),SIMULATION!$G$20,SIMULATION!$C$20),0)</f>
        <v>63</v>
      </c>
      <c r="J2329" t="str">
        <f t="shared" ca="1" si="74"/>
        <v>Away</v>
      </c>
      <c r="K2329" t="str">
        <f ca="1">IF(H2329+SIMULATION!$E$16&gt;NEUTRAL!I2329,"W","L")</f>
        <v>W</v>
      </c>
      <c r="L2329" t="str">
        <f ca="1">IF(I2329+SIMULATION!$E$20&gt;NEUTRAL!H2329,"W","L")</f>
        <v>L</v>
      </c>
      <c r="M2329">
        <f t="shared" ca="1" si="75"/>
        <v>148</v>
      </c>
      <c r="N2329" t="str">
        <f ca="1">IF((H2329+I2329)&gt;SIMULATION!$F$16,"Over","Under")</f>
        <v>Under</v>
      </c>
    </row>
    <row r="2330" spans="8:14" x14ac:dyDescent="0.25">
      <c r="H2330">
        <f ca="1">ROUND(NORMINV(RAND(),SIMULATION!$G$16,SIMULATION!$C$16),0)</f>
        <v>63</v>
      </c>
      <c r="I2330">
        <f ca="1">ROUND(NORMINV(RAND(),SIMULATION!$G$20,SIMULATION!$C$20),0)</f>
        <v>80</v>
      </c>
      <c r="J2330" t="str">
        <f t="shared" ca="1" si="74"/>
        <v>Home</v>
      </c>
      <c r="K2330" t="str">
        <f ca="1">IF(H2330+SIMULATION!$E$16&gt;NEUTRAL!I2330,"W","L")</f>
        <v>L</v>
      </c>
      <c r="L2330" t="str">
        <f ca="1">IF(I2330+SIMULATION!$E$20&gt;NEUTRAL!H2330,"W","L")</f>
        <v>W</v>
      </c>
      <c r="M2330">
        <f t="shared" ca="1" si="75"/>
        <v>143</v>
      </c>
      <c r="N2330" t="str">
        <f ca="1">IF((H2330+I2330)&gt;SIMULATION!$F$16,"Over","Under")</f>
        <v>Under</v>
      </c>
    </row>
    <row r="2331" spans="8:14" x14ac:dyDescent="0.25">
      <c r="H2331">
        <f ca="1">ROUND(NORMINV(RAND(),SIMULATION!$G$16,SIMULATION!$C$16),0)</f>
        <v>61</v>
      </c>
      <c r="I2331">
        <f ca="1">ROUND(NORMINV(RAND(),SIMULATION!$G$20,SIMULATION!$C$20),0)</f>
        <v>67</v>
      </c>
      <c r="J2331" t="str">
        <f t="shared" ca="1" si="74"/>
        <v>Home</v>
      </c>
      <c r="K2331" t="str">
        <f ca="1">IF(H2331+SIMULATION!$E$16&gt;NEUTRAL!I2331,"W","L")</f>
        <v>L</v>
      </c>
      <c r="L2331" t="str">
        <f ca="1">IF(I2331+SIMULATION!$E$20&gt;NEUTRAL!H2331,"W","L")</f>
        <v>W</v>
      </c>
      <c r="M2331">
        <f t="shared" ca="1" si="75"/>
        <v>128</v>
      </c>
      <c r="N2331" t="str">
        <f ca="1">IF((H2331+I2331)&gt;SIMULATION!$F$16,"Over","Under")</f>
        <v>Under</v>
      </c>
    </row>
    <row r="2332" spans="8:14" x14ac:dyDescent="0.25">
      <c r="H2332">
        <f ca="1">ROUND(NORMINV(RAND(),SIMULATION!$G$16,SIMULATION!$C$16),0)</f>
        <v>62</v>
      </c>
      <c r="I2332">
        <f ca="1">ROUND(NORMINV(RAND(),SIMULATION!$G$20,SIMULATION!$C$20),0)</f>
        <v>66</v>
      </c>
      <c r="J2332" t="str">
        <f t="shared" ca="1" si="74"/>
        <v>Home</v>
      </c>
      <c r="K2332" t="str">
        <f ca="1">IF(H2332+SIMULATION!$E$16&gt;NEUTRAL!I2332,"W","L")</f>
        <v>W</v>
      </c>
      <c r="L2332" t="str">
        <f ca="1">IF(I2332+SIMULATION!$E$20&gt;NEUTRAL!H2332,"W","L")</f>
        <v>L</v>
      </c>
      <c r="M2332">
        <f t="shared" ca="1" si="75"/>
        <v>128</v>
      </c>
      <c r="N2332" t="str">
        <f ca="1">IF((H2332+I2332)&gt;SIMULATION!$F$16,"Over","Under")</f>
        <v>Under</v>
      </c>
    </row>
    <row r="2333" spans="8:14" x14ac:dyDescent="0.25">
      <c r="H2333">
        <f ca="1">ROUND(NORMINV(RAND(),SIMULATION!$G$16,SIMULATION!$C$16),0)</f>
        <v>74</v>
      </c>
      <c r="I2333">
        <f ca="1">ROUND(NORMINV(RAND(),SIMULATION!$G$20,SIMULATION!$C$20),0)</f>
        <v>84</v>
      </c>
      <c r="J2333" t="str">
        <f t="shared" ca="1" si="74"/>
        <v>Home</v>
      </c>
      <c r="K2333" t="str">
        <f ca="1">IF(H2333+SIMULATION!$E$16&gt;NEUTRAL!I2333,"W","L")</f>
        <v>L</v>
      </c>
      <c r="L2333" t="str">
        <f ca="1">IF(I2333+SIMULATION!$E$20&gt;NEUTRAL!H2333,"W","L")</f>
        <v>W</v>
      </c>
      <c r="M2333">
        <f t="shared" ca="1" si="75"/>
        <v>158</v>
      </c>
      <c r="N2333" t="str">
        <f ca="1">IF((H2333+I2333)&gt;SIMULATION!$F$16,"Over","Under")</f>
        <v>Over</v>
      </c>
    </row>
    <row r="2334" spans="8:14" x14ac:dyDescent="0.25">
      <c r="H2334">
        <f ca="1">ROUND(NORMINV(RAND(),SIMULATION!$G$16,SIMULATION!$C$16),0)</f>
        <v>82</v>
      </c>
      <c r="I2334">
        <f ca="1">ROUND(NORMINV(RAND(),SIMULATION!$G$20,SIMULATION!$C$20),0)</f>
        <v>94</v>
      </c>
      <c r="J2334" t="str">
        <f t="shared" ca="1" si="74"/>
        <v>Home</v>
      </c>
      <c r="K2334" t="str">
        <f ca="1">IF(H2334+SIMULATION!$E$16&gt;NEUTRAL!I2334,"W","L")</f>
        <v>L</v>
      </c>
      <c r="L2334" t="str">
        <f ca="1">IF(I2334+SIMULATION!$E$20&gt;NEUTRAL!H2334,"W","L")</f>
        <v>W</v>
      </c>
      <c r="M2334">
        <f t="shared" ca="1" si="75"/>
        <v>176</v>
      </c>
      <c r="N2334" t="str">
        <f ca="1">IF((H2334+I2334)&gt;SIMULATION!$F$16,"Over","Under")</f>
        <v>Over</v>
      </c>
    </row>
    <row r="2335" spans="8:14" x14ac:dyDescent="0.25">
      <c r="H2335">
        <f ca="1">ROUND(NORMINV(RAND(),SIMULATION!$G$16,SIMULATION!$C$16),0)</f>
        <v>60</v>
      </c>
      <c r="I2335">
        <f ca="1">ROUND(NORMINV(RAND(),SIMULATION!$G$20,SIMULATION!$C$20),0)</f>
        <v>74</v>
      </c>
      <c r="J2335" t="str">
        <f t="shared" ca="1" si="74"/>
        <v>Home</v>
      </c>
      <c r="K2335" t="str">
        <f ca="1">IF(H2335+SIMULATION!$E$16&gt;NEUTRAL!I2335,"W","L")</f>
        <v>L</v>
      </c>
      <c r="L2335" t="str">
        <f ca="1">IF(I2335+SIMULATION!$E$20&gt;NEUTRAL!H2335,"W","L")</f>
        <v>W</v>
      </c>
      <c r="M2335">
        <f t="shared" ca="1" si="75"/>
        <v>134</v>
      </c>
      <c r="N2335" t="str">
        <f ca="1">IF((H2335+I2335)&gt;SIMULATION!$F$16,"Over","Under")</f>
        <v>Under</v>
      </c>
    </row>
    <row r="2336" spans="8:14" x14ac:dyDescent="0.25">
      <c r="H2336">
        <f ca="1">ROUND(NORMINV(RAND(),SIMULATION!$G$16,SIMULATION!$C$16),0)</f>
        <v>42</v>
      </c>
      <c r="I2336">
        <f ca="1">ROUND(NORMINV(RAND(),SIMULATION!$G$20,SIMULATION!$C$20),0)</f>
        <v>66</v>
      </c>
      <c r="J2336" t="str">
        <f t="shared" ca="1" si="74"/>
        <v>Home</v>
      </c>
      <c r="K2336" t="str">
        <f ca="1">IF(H2336+SIMULATION!$E$16&gt;NEUTRAL!I2336,"W","L")</f>
        <v>L</v>
      </c>
      <c r="L2336" t="str">
        <f ca="1">IF(I2336+SIMULATION!$E$20&gt;NEUTRAL!H2336,"W","L")</f>
        <v>W</v>
      </c>
      <c r="M2336">
        <f t="shared" ca="1" si="75"/>
        <v>108</v>
      </c>
      <c r="N2336" t="str">
        <f ca="1">IF((H2336+I2336)&gt;SIMULATION!$F$16,"Over","Under")</f>
        <v>Under</v>
      </c>
    </row>
    <row r="2337" spans="8:14" x14ac:dyDescent="0.25">
      <c r="H2337">
        <f ca="1">ROUND(NORMINV(RAND(),SIMULATION!$G$16,SIMULATION!$C$16),0)</f>
        <v>79</v>
      </c>
      <c r="I2337">
        <f ca="1">ROUND(NORMINV(RAND(),SIMULATION!$G$20,SIMULATION!$C$20),0)</f>
        <v>89</v>
      </c>
      <c r="J2337" t="str">
        <f t="shared" ca="1" si="74"/>
        <v>Home</v>
      </c>
      <c r="K2337" t="str">
        <f ca="1">IF(H2337+SIMULATION!$E$16&gt;NEUTRAL!I2337,"W","L")</f>
        <v>L</v>
      </c>
      <c r="L2337" t="str">
        <f ca="1">IF(I2337+SIMULATION!$E$20&gt;NEUTRAL!H2337,"W","L")</f>
        <v>W</v>
      </c>
      <c r="M2337">
        <f t="shared" ca="1" si="75"/>
        <v>168</v>
      </c>
      <c r="N2337" t="str">
        <f ca="1">IF((H2337+I2337)&gt;SIMULATION!$F$16,"Over","Under")</f>
        <v>Over</v>
      </c>
    </row>
    <row r="2338" spans="8:14" x14ac:dyDescent="0.25">
      <c r="H2338">
        <f ca="1">ROUND(NORMINV(RAND(),SIMULATION!$G$16,SIMULATION!$C$16),0)</f>
        <v>33</v>
      </c>
      <c r="I2338">
        <f ca="1">ROUND(NORMINV(RAND(),SIMULATION!$G$20,SIMULATION!$C$20),0)</f>
        <v>69</v>
      </c>
      <c r="J2338" t="str">
        <f t="shared" ca="1" si="74"/>
        <v>Home</v>
      </c>
      <c r="K2338" t="str">
        <f ca="1">IF(H2338+SIMULATION!$E$16&gt;NEUTRAL!I2338,"W","L")</f>
        <v>L</v>
      </c>
      <c r="L2338" t="str">
        <f ca="1">IF(I2338+SIMULATION!$E$20&gt;NEUTRAL!H2338,"W","L")</f>
        <v>W</v>
      </c>
      <c r="M2338">
        <f t="shared" ca="1" si="75"/>
        <v>102</v>
      </c>
      <c r="N2338" t="str">
        <f ca="1">IF((H2338+I2338)&gt;SIMULATION!$F$16,"Over","Under")</f>
        <v>Under</v>
      </c>
    </row>
    <row r="2339" spans="8:14" x14ac:dyDescent="0.25">
      <c r="H2339">
        <f ca="1">ROUND(NORMINV(RAND(),SIMULATION!$G$16,SIMULATION!$C$16),0)</f>
        <v>71</v>
      </c>
      <c r="I2339">
        <f ca="1">ROUND(NORMINV(RAND(),SIMULATION!$G$20,SIMULATION!$C$20),0)</f>
        <v>69</v>
      </c>
      <c r="J2339" t="str">
        <f t="shared" ca="1" si="74"/>
        <v>Away</v>
      </c>
      <c r="K2339" t="str">
        <f ca="1">IF(H2339+SIMULATION!$E$16&gt;NEUTRAL!I2339,"W","L")</f>
        <v>W</v>
      </c>
      <c r="L2339" t="str">
        <f ca="1">IF(I2339+SIMULATION!$E$20&gt;NEUTRAL!H2339,"W","L")</f>
        <v>L</v>
      </c>
      <c r="M2339">
        <f t="shared" ca="1" si="75"/>
        <v>140</v>
      </c>
      <c r="N2339" t="str">
        <f ca="1">IF((H2339+I2339)&gt;SIMULATION!$F$16,"Over","Under")</f>
        <v>Under</v>
      </c>
    </row>
    <row r="2340" spans="8:14" x14ac:dyDescent="0.25">
      <c r="H2340">
        <f ca="1">ROUND(NORMINV(RAND(),SIMULATION!$G$16,SIMULATION!$C$16),0)</f>
        <v>73</v>
      </c>
      <c r="I2340">
        <f ca="1">ROUND(NORMINV(RAND(),SIMULATION!$G$20,SIMULATION!$C$20),0)</f>
        <v>65</v>
      </c>
      <c r="J2340" t="str">
        <f t="shared" ca="1" si="74"/>
        <v>Away</v>
      </c>
      <c r="K2340" t="str">
        <f ca="1">IF(H2340+SIMULATION!$E$16&gt;NEUTRAL!I2340,"W","L")</f>
        <v>W</v>
      </c>
      <c r="L2340" t="str">
        <f ca="1">IF(I2340+SIMULATION!$E$20&gt;NEUTRAL!H2340,"W","L")</f>
        <v>L</v>
      </c>
      <c r="M2340">
        <f t="shared" ca="1" si="75"/>
        <v>138</v>
      </c>
      <c r="N2340" t="str">
        <f ca="1">IF((H2340+I2340)&gt;SIMULATION!$F$16,"Over","Under")</f>
        <v>Under</v>
      </c>
    </row>
    <row r="2341" spans="8:14" x14ac:dyDescent="0.25">
      <c r="H2341">
        <f ca="1">ROUND(NORMINV(RAND(),SIMULATION!$G$16,SIMULATION!$C$16),0)</f>
        <v>72</v>
      </c>
      <c r="I2341">
        <f ca="1">ROUND(NORMINV(RAND(),SIMULATION!$G$20,SIMULATION!$C$20),0)</f>
        <v>83</v>
      </c>
      <c r="J2341" t="str">
        <f t="shared" ca="1" si="74"/>
        <v>Home</v>
      </c>
      <c r="K2341" t="str">
        <f ca="1">IF(H2341+SIMULATION!$E$16&gt;NEUTRAL!I2341,"W","L")</f>
        <v>L</v>
      </c>
      <c r="L2341" t="str">
        <f ca="1">IF(I2341+SIMULATION!$E$20&gt;NEUTRAL!H2341,"W","L")</f>
        <v>W</v>
      </c>
      <c r="M2341">
        <f t="shared" ca="1" si="75"/>
        <v>155</v>
      </c>
      <c r="N2341" t="str">
        <f ca="1">IF((H2341+I2341)&gt;SIMULATION!$F$16,"Over","Under")</f>
        <v>Over</v>
      </c>
    </row>
    <row r="2342" spans="8:14" x14ac:dyDescent="0.25">
      <c r="H2342">
        <f ca="1">ROUND(NORMINV(RAND(),SIMULATION!$G$16,SIMULATION!$C$16),0)</f>
        <v>76</v>
      </c>
      <c r="I2342">
        <f ca="1">ROUND(NORMINV(RAND(),SIMULATION!$G$20,SIMULATION!$C$20),0)</f>
        <v>87</v>
      </c>
      <c r="J2342" t="str">
        <f t="shared" ca="1" si="74"/>
        <v>Home</v>
      </c>
      <c r="K2342" t="str">
        <f ca="1">IF(H2342+SIMULATION!$E$16&gt;NEUTRAL!I2342,"W","L")</f>
        <v>L</v>
      </c>
      <c r="L2342" t="str">
        <f ca="1">IF(I2342+SIMULATION!$E$20&gt;NEUTRAL!H2342,"W","L")</f>
        <v>W</v>
      </c>
      <c r="M2342">
        <f t="shared" ca="1" si="75"/>
        <v>163</v>
      </c>
      <c r="N2342" t="str">
        <f ca="1">IF((H2342+I2342)&gt;SIMULATION!$F$16,"Over","Under")</f>
        <v>Over</v>
      </c>
    </row>
    <row r="2343" spans="8:14" x14ac:dyDescent="0.25">
      <c r="H2343">
        <f ca="1">ROUND(NORMINV(RAND(),SIMULATION!$G$16,SIMULATION!$C$16),0)</f>
        <v>71</v>
      </c>
      <c r="I2343">
        <f ca="1">ROUND(NORMINV(RAND(),SIMULATION!$G$20,SIMULATION!$C$20),0)</f>
        <v>74</v>
      </c>
      <c r="J2343" t="str">
        <f t="shared" ca="1" si="74"/>
        <v>Home</v>
      </c>
      <c r="K2343" t="str">
        <f ca="1">IF(H2343+SIMULATION!$E$16&gt;NEUTRAL!I2343,"W","L")</f>
        <v>W</v>
      </c>
      <c r="L2343" t="str">
        <f ca="1">IF(I2343+SIMULATION!$E$20&gt;NEUTRAL!H2343,"W","L")</f>
        <v>L</v>
      </c>
      <c r="M2343">
        <f t="shared" ca="1" si="75"/>
        <v>145</v>
      </c>
      <c r="N2343" t="str">
        <f ca="1">IF((H2343+I2343)&gt;SIMULATION!$F$16,"Over","Under")</f>
        <v>Under</v>
      </c>
    </row>
    <row r="2344" spans="8:14" x14ac:dyDescent="0.25">
      <c r="H2344">
        <f ca="1">ROUND(NORMINV(RAND(),SIMULATION!$G$16,SIMULATION!$C$16),0)</f>
        <v>56</v>
      </c>
      <c r="I2344">
        <f ca="1">ROUND(NORMINV(RAND(),SIMULATION!$G$20,SIMULATION!$C$20),0)</f>
        <v>85</v>
      </c>
      <c r="J2344" t="str">
        <f t="shared" ca="1" si="74"/>
        <v>Home</v>
      </c>
      <c r="K2344" t="str">
        <f ca="1">IF(H2344+SIMULATION!$E$16&gt;NEUTRAL!I2344,"W","L")</f>
        <v>L</v>
      </c>
      <c r="L2344" t="str">
        <f ca="1">IF(I2344+SIMULATION!$E$20&gt;NEUTRAL!H2344,"W","L")</f>
        <v>W</v>
      </c>
      <c r="M2344">
        <f t="shared" ca="1" si="75"/>
        <v>141</v>
      </c>
      <c r="N2344" t="str">
        <f ca="1">IF((H2344+I2344)&gt;SIMULATION!$F$16,"Over","Under")</f>
        <v>Under</v>
      </c>
    </row>
    <row r="2345" spans="8:14" x14ac:dyDescent="0.25">
      <c r="H2345">
        <f ca="1">ROUND(NORMINV(RAND(),SIMULATION!$G$16,SIMULATION!$C$16),0)</f>
        <v>66</v>
      </c>
      <c r="I2345">
        <f ca="1">ROUND(NORMINV(RAND(),SIMULATION!$G$20,SIMULATION!$C$20),0)</f>
        <v>77</v>
      </c>
      <c r="J2345" t="str">
        <f t="shared" ca="1" si="74"/>
        <v>Home</v>
      </c>
      <c r="K2345" t="str">
        <f ca="1">IF(H2345+SIMULATION!$E$16&gt;NEUTRAL!I2345,"W","L")</f>
        <v>L</v>
      </c>
      <c r="L2345" t="str">
        <f ca="1">IF(I2345+SIMULATION!$E$20&gt;NEUTRAL!H2345,"W","L")</f>
        <v>W</v>
      </c>
      <c r="M2345">
        <f t="shared" ca="1" si="75"/>
        <v>143</v>
      </c>
      <c r="N2345" t="str">
        <f ca="1">IF((H2345+I2345)&gt;SIMULATION!$F$16,"Over","Under")</f>
        <v>Under</v>
      </c>
    </row>
    <row r="2346" spans="8:14" x14ac:dyDescent="0.25">
      <c r="H2346">
        <f ca="1">ROUND(NORMINV(RAND(),SIMULATION!$G$16,SIMULATION!$C$16),0)</f>
        <v>84</v>
      </c>
      <c r="I2346">
        <f ca="1">ROUND(NORMINV(RAND(),SIMULATION!$G$20,SIMULATION!$C$20),0)</f>
        <v>99</v>
      </c>
      <c r="J2346" t="str">
        <f t="shared" ca="1" si="74"/>
        <v>Home</v>
      </c>
      <c r="K2346" t="str">
        <f ca="1">IF(H2346+SIMULATION!$E$16&gt;NEUTRAL!I2346,"W","L")</f>
        <v>L</v>
      </c>
      <c r="L2346" t="str">
        <f ca="1">IF(I2346+SIMULATION!$E$20&gt;NEUTRAL!H2346,"W","L")</f>
        <v>W</v>
      </c>
      <c r="M2346">
        <f t="shared" ca="1" si="75"/>
        <v>183</v>
      </c>
      <c r="N2346" t="str">
        <f ca="1">IF((H2346+I2346)&gt;SIMULATION!$F$16,"Over","Under")</f>
        <v>Over</v>
      </c>
    </row>
    <row r="2347" spans="8:14" x14ac:dyDescent="0.25">
      <c r="H2347">
        <f ca="1">ROUND(NORMINV(RAND(),SIMULATION!$G$16,SIMULATION!$C$16),0)</f>
        <v>77</v>
      </c>
      <c r="I2347">
        <f ca="1">ROUND(NORMINV(RAND(),SIMULATION!$G$20,SIMULATION!$C$20),0)</f>
        <v>68</v>
      </c>
      <c r="J2347" t="str">
        <f t="shared" ca="1" si="74"/>
        <v>Away</v>
      </c>
      <c r="K2347" t="str">
        <f ca="1">IF(H2347+SIMULATION!$E$16&gt;NEUTRAL!I2347,"W","L")</f>
        <v>W</v>
      </c>
      <c r="L2347" t="str">
        <f ca="1">IF(I2347+SIMULATION!$E$20&gt;NEUTRAL!H2347,"W","L")</f>
        <v>L</v>
      </c>
      <c r="M2347">
        <f t="shared" ca="1" si="75"/>
        <v>145</v>
      </c>
      <c r="N2347" t="str">
        <f ca="1">IF((H2347+I2347)&gt;SIMULATION!$F$16,"Over","Under")</f>
        <v>Under</v>
      </c>
    </row>
    <row r="2348" spans="8:14" x14ac:dyDescent="0.25">
      <c r="H2348">
        <f ca="1">ROUND(NORMINV(RAND(),SIMULATION!$G$16,SIMULATION!$C$16),0)</f>
        <v>65</v>
      </c>
      <c r="I2348">
        <f ca="1">ROUND(NORMINV(RAND(),SIMULATION!$G$20,SIMULATION!$C$20),0)</f>
        <v>90</v>
      </c>
      <c r="J2348" t="str">
        <f t="shared" ca="1" si="74"/>
        <v>Home</v>
      </c>
      <c r="K2348" t="str">
        <f ca="1">IF(H2348+SIMULATION!$E$16&gt;NEUTRAL!I2348,"W","L")</f>
        <v>L</v>
      </c>
      <c r="L2348" t="str">
        <f ca="1">IF(I2348+SIMULATION!$E$20&gt;NEUTRAL!H2348,"W","L")</f>
        <v>W</v>
      </c>
      <c r="M2348">
        <f t="shared" ca="1" si="75"/>
        <v>155</v>
      </c>
      <c r="N2348" t="str">
        <f ca="1">IF((H2348+I2348)&gt;SIMULATION!$F$16,"Over","Under")</f>
        <v>Over</v>
      </c>
    </row>
    <row r="2349" spans="8:14" x14ac:dyDescent="0.25">
      <c r="H2349">
        <f ca="1">ROUND(NORMINV(RAND(),SIMULATION!$G$16,SIMULATION!$C$16),0)</f>
        <v>76</v>
      </c>
      <c r="I2349">
        <f ca="1">ROUND(NORMINV(RAND(),SIMULATION!$G$20,SIMULATION!$C$20),0)</f>
        <v>84</v>
      </c>
      <c r="J2349" t="str">
        <f t="shared" ca="1" si="74"/>
        <v>Home</v>
      </c>
      <c r="K2349" t="str">
        <f ca="1">IF(H2349+SIMULATION!$E$16&gt;NEUTRAL!I2349,"W","L")</f>
        <v>L</v>
      </c>
      <c r="L2349" t="str">
        <f ca="1">IF(I2349+SIMULATION!$E$20&gt;NEUTRAL!H2349,"W","L")</f>
        <v>W</v>
      </c>
      <c r="M2349">
        <f t="shared" ca="1" si="75"/>
        <v>160</v>
      </c>
      <c r="N2349" t="str">
        <f ca="1">IF((H2349+I2349)&gt;SIMULATION!$F$16,"Over","Under")</f>
        <v>Over</v>
      </c>
    </row>
    <row r="2350" spans="8:14" x14ac:dyDescent="0.25">
      <c r="H2350">
        <f ca="1">ROUND(NORMINV(RAND(),SIMULATION!$G$16,SIMULATION!$C$16),0)</f>
        <v>74</v>
      </c>
      <c r="I2350">
        <f ca="1">ROUND(NORMINV(RAND(),SIMULATION!$G$20,SIMULATION!$C$20),0)</f>
        <v>78</v>
      </c>
      <c r="J2350" t="str">
        <f t="shared" ca="1" si="74"/>
        <v>Home</v>
      </c>
      <c r="K2350" t="str">
        <f ca="1">IF(H2350+SIMULATION!$E$16&gt;NEUTRAL!I2350,"W","L")</f>
        <v>W</v>
      </c>
      <c r="L2350" t="str">
        <f ca="1">IF(I2350+SIMULATION!$E$20&gt;NEUTRAL!H2350,"W","L")</f>
        <v>L</v>
      </c>
      <c r="M2350">
        <f t="shared" ca="1" si="75"/>
        <v>152</v>
      </c>
      <c r="N2350" t="str">
        <f ca="1">IF((H2350+I2350)&gt;SIMULATION!$F$16,"Over","Under")</f>
        <v>Over</v>
      </c>
    </row>
    <row r="2351" spans="8:14" x14ac:dyDescent="0.25">
      <c r="H2351">
        <f ca="1">ROUND(NORMINV(RAND(),SIMULATION!$G$16,SIMULATION!$C$16),0)</f>
        <v>57</v>
      </c>
      <c r="I2351">
        <f ca="1">ROUND(NORMINV(RAND(),SIMULATION!$G$20,SIMULATION!$C$20),0)</f>
        <v>90</v>
      </c>
      <c r="J2351" t="str">
        <f t="shared" ca="1" si="74"/>
        <v>Home</v>
      </c>
      <c r="K2351" t="str">
        <f ca="1">IF(H2351+SIMULATION!$E$16&gt;NEUTRAL!I2351,"W","L")</f>
        <v>L</v>
      </c>
      <c r="L2351" t="str">
        <f ca="1">IF(I2351+SIMULATION!$E$20&gt;NEUTRAL!H2351,"W","L")</f>
        <v>W</v>
      </c>
      <c r="M2351">
        <f t="shared" ca="1" si="75"/>
        <v>147</v>
      </c>
      <c r="N2351" t="str">
        <f ca="1">IF((H2351+I2351)&gt;SIMULATION!$F$16,"Over","Under")</f>
        <v>Under</v>
      </c>
    </row>
    <row r="2352" spans="8:14" x14ac:dyDescent="0.25">
      <c r="H2352">
        <f ca="1">ROUND(NORMINV(RAND(),SIMULATION!$G$16,SIMULATION!$C$16),0)</f>
        <v>75</v>
      </c>
      <c r="I2352">
        <f ca="1">ROUND(NORMINV(RAND(),SIMULATION!$G$20,SIMULATION!$C$20),0)</f>
        <v>72</v>
      </c>
      <c r="J2352" t="str">
        <f t="shared" ca="1" si="74"/>
        <v>Away</v>
      </c>
      <c r="K2352" t="str">
        <f ca="1">IF(H2352+SIMULATION!$E$16&gt;NEUTRAL!I2352,"W","L")</f>
        <v>W</v>
      </c>
      <c r="L2352" t="str">
        <f ca="1">IF(I2352+SIMULATION!$E$20&gt;NEUTRAL!H2352,"W","L")</f>
        <v>L</v>
      </c>
      <c r="M2352">
        <f t="shared" ca="1" si="75"/>
        <v>147</v>
      </c>
      <c r="N2352" t="str">
        <f ca="1">IF((H2352+I2352)&gt;SIMULATION!$F$16,"Over","Under")</f>
        <v>Under</v>
      </c>
    </row>
    <row r="2353" spans="8:14" x14ac:dyDescent="0.25">
      <c r="H2353">
        <f ca="1">ROUND(NORMINV(RAND(),SIMULATION!$G$16,SIMULATION!$C$16),0)</f>
        <v>80</v>
      </c>
      <c r="I2353">
        <f ca="1">ROUND(NORMINV(RAND(),SIMULATION!$G$20,SIMULATION!$C$20),0)</f>
        <v>69</v>
      </c>
      <c r="J2353" t="str">
        <f t="shared" ca="1" si="74"/>
        <v>Away</v>
      </c>
      <c r="K2353" t="str">
        <f ca="1">IF(H2353+SIMULATION!$E$16&gt;NEUTRAL!I2353,"W","L")</f>
        <v>W</v>
      </c>
      <c r="L2353" t="str">
        <f ca="1">IF(I2353+SIMULATION!$E$20&gt;NEUTRAL!H2353,"W","L")</f>
        <v>L</v>
      </c>
      <c r="M2353">
        <f t="shared" ca="1" si="75"/>
        <v>149</v>
      </c>
      <c r="N2353" t="str">
        <f ca="1">IF((H2353+I2353)&gt;SIMULATION!$F$16,"Over","Under")</f>
        <v>Under</v>
      </c>
    </row>
    <row r="2354" spans="8:14" x14ac:dyDescent="0.25">
      <c r="H2354">
        <f ca="1">ROUND(NORMINV(RAND(),SIMULATION!$G$16,SIMULATION!$C$16),0)</f>
        <v>67</v>
      </c>
      <c r="I2354">
        <f ca="1">ROUND(NORMINV(RAND(),SIMULATION!$G$20,SIMULATION!$C$20),0)</f>
        <v>64</v>
      </c>
      <c r="J2354" t="str">
        <f t="shared" ca="1" si="74"/>
        <v>Away</v>
      </c>
      <c r="K2354" t="str">
        <f ca="1">IF(H2354+SIMULATION!$E$16&gt;NEUTRAL!I2354,"W","L")</f>
        <v>W</v>
      </c>
      <c r="L2354" t="str">
        <f ca="1">IF(I2354+SIMULATION!$E$20&gt;NEUTRAL!H2354,"W","L")</f>
        <v>L</v>
      </c>
      <c r="M2354">
        <f t="shared" ca="1" si="75"/>
        <v>131</v>
      </c>
      <c r="N2354" t="str">
        <f ca="1">IF((H2354+I2354)&gt;SIMULATION!$F$16,"Over","Under")</f>
        <v>Under</v>
      </c>
    </row>
    <row r="2355" spans="8:14" x14ac:dyDescent="0.25">
      <c r="H2355">
        <f ca="1">ROUND(NORMINV(RAND(),SIMULATION!$G$16,SIMULATION!$C$16),0)</f>
        <v>57</v>
      </c>
      <c r="I2355">
        <f ca="1">ROUND(NORMINV(RAND(),SIMULATION!$G$20,SIMULATION!$C$20),0)</f>
        <v>63</v>
      </c>
      <c r="J2355" t="str">
        <f t="shared" ca="1" si="74"/>
        <v>Home</v>
      </c>
      <c r="K2355" t="str">
        <f ca="1">IF(H2355+SIMULATION!$E$16&gt;NEUTRAL!I2355,"W","L")</f>
        <v>L</v>
      </c>
      <c r="L2355" t="str">
        <f ca="1">IF(I2355+SIMULATION!$E$20&gt;NEUTRAL!H2355,"W","L")</f>
        <v>W</v>
      </c>
      <c r="M2355">
        <f t="shared" ca="1" si="75"/>
        <v>120</v>
      </c>
      <c r="N2355" t="str">
        <f ca="1">IF((H2355+I2355)&gt;SIMULATION!$F$16,"Over","Under")</f>
        <v>Under</v>
      </c>
    </row>
    <row r="2356" spans="8:14" x14ac:dyDescent="0.25">
      <c r="H2356">
        <f ca="1">ROUND(NORMINV(RAND(),SIMULATION!$G$16,SIMULATION!$C$16),0)</f>
        <v>78</v>
      </c>
      <c r="I2356">
        <f ca="1">ROUND(NORMINV(RAND(),SIMULATION!$G$20,SIMULATION!$C$20),0)</f>
        <v>73</v>
      </c>
      <c r="J2356" t="str">
        <f t="shared" ca="1" si="74"/>
        <v>Away</v>
      </c>
      <c r="K2356" t="str">
        <f ca="1">IF(H2356+SIMULATION!$E$16&gt;NEUTRAL!I2356,"W","L")</f>
        <v>W</v>
      </c>
      <c r="L2356" t="str">
        <f ca="1">IF(I2356+SIMULATION!$E$20&gt;NEUTRAL!H2356,"W","L")</f>
        <v>L</v>
      </c>
      <c r="M2356">
        <f t="shared" ca="1" si="75"/>
        <v>151</v>
      </c>
      <c r="N2356" t="str">
        <f ca="1">IF((H2356+I2356)&gt;SIMULATION!$F$16,"Over","Under")</f>
        <v>Under</v>
      </c>
    </row>
    <row r="2357" spans="8:14" x14ac:dyDescent="0.25">
      <c r="H2357">
        <f ca="1">ROUND(NORMINV(RAND(),SIMULATION!$G$16,SIMULATION!$C$16),0)</f>
        <v>70</v>
      </c>
      <c r="I2357">
        <f ca="1">ROUND(NORMINV(RAND(),SIMULATION!$G$20,SIMULATION!$C$20),0)</f>
        <v>73</v>
      </c>
      <c r="J2357" t="str">
        <f t="shared" ca="1" si="74"/>
        <v>Home</v>
      </c>
      <c r="K2357" t="str">
        <f ca="1">IF(H2357+SIMULATION!$E$16&gt;NEUTRAL!I2357,"W","L")</f>
        <v>W</v>
      </c>
      <c r="L2357" t="str">
        <f ca="1">IF(I2357+SIMULATION!$E$20&gt;NEUTRAL!H2357,"W","L")</f>
        <v>L</v>
      </c>
      <c r="M2357">
        <f t="shared" ca="1" si="75"/>
        <v>143</v>
      </c>
      <c r="N2357" t="str">
        <f ca="1">IF((H2357+I2357)&gt;SIMULATION!$F$16,"Over","Under")</f>
        <v>Under</v>
      </c>
    </row>
    <row r="2358" spans="8:14" x14ac:dyDescent="0.25">
      <c r="H2358">
        <f ca="1">ROUND(NORMINV(RAND(),SIMULATION!$G$16,SIMULATION!$C$16),0)</f>
        <v>62</v>
      </c>
      <c r="I2358">
        <f ca="1">ROUND(NORMINV(RAND(),SIMULATION!$G$20,SIMULATION!$C$20),0)</f>
        <v>83</v>
      </c>
      <c r="J2358" t="str">
        <f t="shared" ca="1" si="74"/>
        <v>Home</v>
      </c>
      <c r="K2358" t="str">
        <f ca="1">IF(H2358+SIMULATION!$E$16&gt;NEUTRAL!I2358,"W","L")</f>
        <v>L</v>
      </c>
      <c r="L2358" t="str">
        <f ca="1">IF(I2358+SIMULATION!$E$20&gt;NEUTRAL!H2358,"W","L")</f>
        <v>W</v>
      </c>
      <c r="M2358">
        <f t="shared" ca="1" si="75"/>
        <v>145</v>
      </c>
      <c r="N2358" t="str">
        <f ca="1">IF((H2358+I2358)&gt;SIMULATION!$F$16,"Over","Under")</f>
        <v>Under</v>
      </c>
    </row>
    <row r="2359" spans="8:14" x14ac:dyDescent="0.25">
      <c r="H2359">
        <f ca="1">ROUND(NORMINV(RAND(),SIMULATION!$G$16,SIMULATION!$C$16),0)</f>
        <v>73</v>
      </c>
      <c r="I2359">
        <f ca="1">ROUND(NORMINV(RAND(),SIMULATION!$G$20,SIMULATION!$C$20),0)</f>
        <v>74</v>
      </c>
      <c r="J2359" t="str">
        <f t="shared" ca="1" si="74"/>
        <v>Home</v>
      </c>
      <c r="K2359" t="str">
        <f ca="1">IF(H2359+SIMULATION!$E$16&gt;NEUTRAL!I2359,"W","L")</f>
        <v>W</v>
      </c>
      <c r="L2359" t="str">
        <f ca="1">IF(I2359+SIMULATION!$E$20&gt;NEUTRAL!H2359,"W","L")</f>
        <v>L</v>
      </c>
      <c r="M2359">
        <f t="shared" ca="1" si="75"/>
        <v>147</v>
      </c>
      <c r="N2359" t="str">
        <f ca="1">IF((H2359+I2359)&gt;SIMULATION!$F$16,"Over","Under")</f>
        <v>Under</v>
      </c>
    </row>
    <row r="2360" spans="8:14" x14ac:dyDescent="0.25">
      <c r="H2360">
        <f ca="1">ROUND(NORMINV(RAND(),SIMULATION!$G$16,SIMULATION!$C$16),0)</f>
        <v>74</v>
      </c>
      <c r="I2360">
        <f ca="1">ROUND(NORMINV(RAND(),SIMULATION!$G$20,SIMULATION!$C$20),0)</f>
        <v>80</v>
      </c>
      <c r="J2360" t="str">
        <f t="shared" ca="1" si="74"/>
        <v>Home</v>
      </c>
      <c r="K2360" t="str">
        <f ca="1">IF(H2360+SIMULATION!$E$16&gt;NEUTRAL!I2360,"W","L")</f>
        <v>L</v>
      </c>
      <c r="L2360" t="str">
        <f ca="1">IF(I2360+SIMULATION!$E$20&gt;NEUTRAL!H2360,"W","L")</f>
        <v>W</v>
      </c>
      <c r="M2360">
        <f t="shared" ca="1" si="75"/>
        <v>154</v>
      </c>
      <c r="N2360" t="str">
        <f ca="1">IF((H2360+I2360)&gt;SIMULATION!$F$16,"Over","Under")</f>
        <v>Over</v>
      </c>
    </row>
    <row r="2361" spans="8:14" x14ac:dyDescent="0.25">
      <c r="H2361">
        <f ca="1">ROUND(NORMINV(RAND(),SIMULATION!$G$16,SIMULATION!$C$16),0)</f>
        <v>77</v>
      </c>
      <c r="I2361">
        <f ca="1">ROUND(NORMINV(RAND(),SIMULATION!$G$20,SIMULATION!$C$20),0)</f>
        <v>72</v>
      </c>
      <c r="J2361" t="str">
        <f t="shared" ca="1" si="74"/>
        <v>Away</v>
      </c>
      <c r="K2361" t="str">
        <f ca="1">IF(H2361+SIMULATION!$E$16&gt;NEUTRAL!I2361,"W","L")</f>
        <v>W</v>
      </c>
      <c r="L2361" t="str">
        <f ca="1">IF(I2361+SIMULATION!$E$20&gt;NEUTRAL!H2361,"W","L")</f>
        <v>L</v>
      </c>
      <c r="M2361">
        <f t="shared" ca="1" si="75"/>
        <v>149</v>
      </c>
      <c r="N2361" t="str">
        <f ca="1">IF((H2361+I2361)&gt;SIMULATION!$F$16,"Over","Under")</f>
        <v>Under</v>
      </c>
    </row>
    <row r="2362" spans="8:14" x14ac:dyDescent="0.25">
      <c r="H2362">
        <f ca="1">ROUND(NORMINV(RAND(),SIMULATION!$G$16,SIMULATION!$C$16),0)</f>
        <v>81</v>
      </c>
      <c r="I2362">
        <f ca="1">ROUND(NORMINV(RAND(),SIMULATION!$G$20,SIMULATION!$C$20),0)</f>
        <v>83</v>
      </c>
      <c r="J2362" t="str">
        <f t="shared" ca="1" si="74"/>
        <v>Home</v>
      </c>
      <c r="K2362" t="str">
        <f ca="1">IF(H2362+SIMULATION!$E$16&gt;NEUTRAL!I2362,"W","L")</f>
        <v>W</v>
      </c>
      <c r="L2362" t="str">
        <f ca="1">IF(I2362+SIMULATION!$E$20&gt;NEUTRAL!H2362,"W","L")</f>
        <v>L</v>
      </c>
      <c r="M2362">
        <f t="shared" ca="1" si="75"/>
        <v>164</v>
      </c>
      <c r="N2362" t="str">
        <f ca="1">IF((H2362+I2362)&gt;SIMULATION!$F$16,"Over","Under")</f>
        <v>Over</v>
      </c>
    </row>
    <row r="2363" spans="8:14" x14ac:dyDescent="0.25">
      <c r="H2363">
        <f ca="1">ROUND(NORMINV(RAND(),SIMULATION!$G$16,SIMULATION!$C$16),0)</f>
        <v>70</v>
      </c>
      <c r="I2363">
        <f ca="1">ROUND(NORMINV(RAND(),SIMULATION!$G$20,SIMULATION!$C$20),0)</f>
        <v>71</v>
      </c>
      <c r="J2363" t="str">
        <f t="shared" ca="1" si="74"/>
        <v>Home</v>
      </c>
      <c r="K2363" t="str">
        <f ca="1">IF(H2363+SIMULATION!$E$16&gt;NEUTRAL!I2363,"W","L")</f>
        <v>W</v>
      </c>
      <c r="L2363" t="str">
        <f ca="1">IF(I2363+SIMULATION!$E$20&gt;NEUTRAL!H2363,"W","L")</f>
        <v>L</v>
      </c>
      <c r="M2363">
        <f t="shared" ca="1" si="75"/>
        <v>141</v>
      </c>
      <c r="N2363" t="str">
        <f ca="1">IF((H2363+I2363)&gt;SIMULATION!$F$16,"Over","Under")</f>
        <v>Under</v>
      </c>
    </row>
    <row r="2364" spans="8:14" x14ac:dyDescent="0.25">
      <c r="H2364">
        <f ca="1">ROUND(NORMINV(RAND(),SIMULATION!$G$16,SIMULATION!$C$16),0)</f>
        <v>79</v>
      </c>
      <c r="I2364">
        <f ca="1">ROUND(NORMINV(RAND(),SIMULATION!$G$20,SIMULATION!$C$20),0)</f>
        <v>87</v>
      </c>
      <c r="J2364" t="str">
        <f t="shared" ca="1" si="74"/>
        <v>Home</v>
      </c>
      <c r="K2364" t="str">
        <f ca="1">IF(H2364+SIMULATION!$E$16&gt;NEUTRAL!I2364,"W","L")</f>
        <v>L</v>
      </c>
      <c r="L2364" t="str">
        <f ca="1">IF(I2364+SIMULATION!$E$20&gt;NEUTRAL!H2364,"W","L")</f>
        <v>W</v>
      </c>
      <c r="M2364">
        <f t="shared" ca="1" si="75"/>
        <v>166</v>
      </c>
      <c r="N2364" t="str">
        <f ca="1">IF((H2364+I2364)&gt;SIMULATION!$F$16,"Over","Under")</f>
        <v>Over</v>
      </c>
    </row>
    <row r="2365" spans="8:14" x14ac:dyDescent="0.25">
      <c r="H2365">
        <f ca="1">ROUND(NORMINV(RAND(),SIMULATION!$G$16,SIMULATION!$C$16),0)</f>
        <v>86</v>
      </c>
      <c r="I2365">
        <f ca="1">ROUND(NORMINV(RAND(),SIMULATION!$G$20,SIMULATION!$C$20),0)</f>
        <v>75</v>
      </c>
      <c r="J2365" t="str">
        <f t="shared" ca="1" si="74"/>
        <v>Away</v>
      </c>
      <c r="K2365" t="str">
        <f ca="1">IF(H2365+SIMULATION!$E$16&gt;NEUTRAL!I2365,"W","L")</f>
        <v>W</v>
      </c>
      <c r="L2365" t="str">
        <f ca="1">IF(I2365+SIMULATION!$E$20&gt;NEUTRAL!H2365,"W","L")</f>
        <v>L</v>
      </c>
      <c r="M2365">
        <f t="shared" ca="1" si="75"/>
        <v>161</v>
      </c>
      <c r="N2365" t="str">
        <f ca="1">IF((H2365+I2365)&gt;SIMULATION!$F$16,"Over","Under")</f>
        <v>Over</v>
      </c>
    </row>
    <row r="2366" spans="8:14" x14ac:dyDescent="0.25">
      <c r="H2366">
        <f ca="1">ROUND(NORMINV(RAND(),SIMULATION!$G$16,SIMULATION!$C$16),0)</f>
        <v>85</v>
      </c>
      <c r="I2366">
        <f ca="1">ROUND(NORMINV(RAND(),SIMULATION!$G$20,SIMULATION!$C$20),0)</f>
        <v>67</v>
      </c>
      <c r="J2366" t="str">
        <f t="shared" ca="1" si="74"/>
        <v>Away</v>
      </c>
      <c r="K2366" t="str">
        <f ca="1">IF(H2366+SIMULATION!$E$16&gt;NEUTRAL!I2366,"W","L")</f>
        <v>W</v>
      </c>
      <c r="L2366" t="str">
        <f ca="1">IF(I2366+SIMULATION!$E$20&gt;NEUTRAL!H2366,"W","L")</f>
        <v>L</v>
      </c>
      <c r="M2366">
        <f t="shared" ca="1" si="75"/>
        <v>152</v>
      </c>
      <c r="N2366" t="str">
        <f ca="1">IF((H2366+I2366)&gt;SIMULATION!$F$16,"Over","Under")</f>
        <v>Over</v>
      </c>
    </row>
    <row r="2367" spans="8:14" x14ac:dyDescent="0.25">
      <c r="H2367">
        <f ca="1">ROUND(NORMINV(RAND(),SIMULATION!$G$16,SIMULATION!$C$16),0)</f>
        <v>93</v>
      </c>
      <c r="I2367">
        <f ca="1">ROUND(NORMINV(RAND(),SIMULATION!$G$20,SIMULATION!$C$20),0)</f>
        <v>63</v>
      </c>
      <c r="J2367" t="str">
        <f t="shared" ca="1" si="74"/>
        <v>Away</v>
      </c>
      <c r="K2367" t="str">
        <f ca="1">IF(H2367+SIMULATION!$E$16&gt;NEUTRAL!I2367,"W","L")</f>
        <v>W</v>
      </c>
      <c r="L2367" t="str">
        <f ca="1">IF(I2367+SIMULATION!$E$20&gt;NEUTRAL!H2367,"W","L")</f>
        <v>L</v>
      </c>
      <c r="M2367">
        <f t="shared" ca="1" si="75"/>
        <v>156</v>
      </c>
      <c r="N2367" t="str">
        <f ca="1">IF((H2367+I2367)&gt;SIMULATION!$F$16,"Over","Under")</f>
        <v>Over</v>
      </c>
    </row>
    <row r="2368" spans="8:14" x14ac:dyDescent="0.25">
      <c r="H2368">
        <f ca="1">ROUND(NORMINV(RAND(),SIMULATION!$G$16,SIMULATION!$C$16),0)</f>
        <v>67</v>
      </c>
      <c r="I2368">
        <f ca="1">ROUND(NORMINV(RAND(),SIMULATION!$G$20,SIMULATION!$C$20),0)</f>
        <v>75</v>
      </c>
      <c r="J2368" t="str">
        <f t="shared" ca="1" si="74"/>
        <v>Home</v>
      </c>
      <c r="K2368" t="str">
        <f ca="1">IF(H2368+SIMULATION!$E$16&gt;NEUTRAL!I2368,"W","L")</f>
        <v>L</v>
      </c>
      <c r="L2368" t="str">
        <f ca="1">IF(I2368+SIMULATION!$E$20&gt;NEUTRAL!H2368,"W","L")</f>
        <v>W</v>
      </c>
      <c r="M2368">
        <f t="shared" ca="1" si="75"/>
        <v>142</v>
      </c>
      <c r="N2368" t="str">
        <f ca="1">IF((H2368+I2368)&gt;SIMULATION!$F$16,"Over","Under")</f>
        <v>Under</v>
      </c>
    </row>
    <row r="2369" spans="8:14" x14ac:dyDescent="0.25">
      <c r="H2369">
        <f ca="1">ROUND(NORMINV(RAND(),SIMULATION!$G$16,SIMULATION!$C$16),0)</f>
        <v>50</v>
      </c>
      <c r="I2369">
        <f ca="1">ROUND(NORMINV(RAND(),SIMULATION!$G$20,SIMULATION!$C$20),0)</f>
        <v>74</v>
      </c>
      <c r="J2369" t="str">
        <f t="shared" ca="1" si="74"/>
        <v>Home</v>
      </c>
      <c r="K2369" t="str">
        <f ca="1">IF(H2369+SIMULATION!$E$16&gt;NEUTRAL!I2369,"W","L")</f>
        <v>L</v>
      </c>
      <c r="L2369" t="str">
        <f ca="1">IF(I2369+SIMULATION!$E$20&gt;NEUTRAL!H2369,"W","L")</f>
        <v>W</v>
      </c>
      <c r="M2369">
        <f t="shared" ca="1" si="75"/>
        <v>124</v>
      </c>
      <c r="N2369" t="str">
        <f ca="1">IF((H2369+I2369)&gt;SIMULATION!$F$16,"Over","Under")</f>
        <v>Under</v>
      </c>
    </row>
    <row r="2370" spans="8:14" x14ac:dyDescent="0.25">
      <c r="H2370">
        <f ca="1">ROUND(NORMINV(RAND(),SIMULATION!$G$16,SIMULATION!$C$16),0)</f>
        <v>75</v>
      </c>
      <c r="I2370">
        <f ca="1">ROUND(NORMINV(RAND(),SIMULATION!$G$20,SIMULATION!$C$20),0)</f>
        <v>82</v>
      </c>
      <c r="J2370" t="str">
        <f t="shared" ca="1" si="74"/>
        <v>Home</v>
      </c>
      <c r="K2370" t="str">
        <f ca="1">IF(H2370+SIMULATION!$E$16&gt;NEUTRAL!I2370,"W","L")</f>
        <v>L</v>
      </c>
      <c r="L2370" t="str">
        <f ca="1">IF(I2370+SIMULATION!$E$20&gt;NEUTRAL!H2370,"W","L")</f>
        <v>W</v>
      </c>
      <c r="M2370">
        <f t="shared" ca="1" si="75"/>
        <v>157</v>
      </c>
      <c r="N2370" t="str">
        <f ca="1">IF((H2370+I2370)&gt;SIMULATION!$F$16,"Over","Under")</f>
        <v>Over</v>
      </c>
    </row>
    <row r="2371" spans="8:14" x14ac:dyDescent="0.25">
      <c r="H2371">
        <f ca="1">ROUND(NORMINV(RAND(),SIMULATION!$G$16,SIMULATION!$C$16),0)</f>
        <v>95</v>
      </c>
      <c r="I2371">
        <f ca="1">ROUND(NORMINV(RAND(),SIMULATION!$G$20,SIMULATION!$C$20),0)</f>
        <v>65</v>
      </c>
      <c r="J2371" t="str">
        <f t="shared" ca="1" si="74"/>
        <v>Away</v>
      </c>
      <c r="K2371" t="str">
        <f ca="1">IF(H2371+SIMULATION!$E$16&gt;NEUTRAL!I2371,"W","L")</f>
        <v>W</v>
      </c>
      <c r="L2371" t="str">
        <f ca="1">IF(I2371+SIMULATION!$E$20&gt;NEUTRAL!H2371,"W","L")</f>
        <v>L</v>
      </c>
      <c r="M2371">
        <f t="shared" ca="1" si="75"/>
        <v>160</v>
      </c>
      <c r="N2371" t="str">
        <f ca="1">IF((H2371+I2371)&gt;SIMULATION!$F$16,"Over","Under")</f>
        <v>Over</v>
      </c>
    </row>
    <row r="2372" spans="8:14" x14ac:dyDescent="0.25">
      <c r="H2372">
        <f ca="1">ROUND(NORMINV(RAND(),SIMULATION!$G$16,SIMULATION!$C$16),0)</f>
        <v>88</v>
      </c>
      <c r="I2372">
        <f ca="1">ROUND(NORMINV(RAND(),SIMULATION!$G$20,SIMULATION!$C$20),0)</f>
        <v>74</v>
      </c>
      <c r="J2372" t="str">
        <f t="shared" ca="1" si="74"/>
        <v>Away</v>
      </c>
      <c r="K2372" t="str">
        <f ca="1">IF(H2372+SIMULATION!$E$16&gt;NEUTRAL!I2372,"W","L")</f>
        <v>W</v>
      </c>
      <c r="L2372" t="str">
        <f ca="1">IF(I2372+SIMULATION!$E$20&gt;NEUTRAL!H2372,"W","L")</f>
        <v>L</v>
      </c>
      <c r="M2372">
        <f t="shared" ca="1" si="75"/>
        <v>162</v>
      </c>
      <c r="N2372" t="str">
        <f ca="1">IF((H2372+I2372)&gt;SIMULATION!$F$16,"Over","Under")</f>
        <v>Over</v>
      </c>
    </row>
    <row r="2373" spans="8:14" x14ac:dyDescent="0.25">
      <c r="H2373">
        <f ca="1">ROUND(NORMINV(RAND(),SIMULATION!$G$16,SIMULATION!$C$16),0)</f>
        <v>50</v>
      </c>
      <c r="I2373">
        <f ca="1">ROUND(NORMINV(RAND(),SIMULATION!$G$20,SIMULATION!$C$20),0)</f>
        <v>65</v>
      </c>
      <c r="J2373" t="str">
        <f t="shared" ca="1" si="74"/>
        <v>Home</v>
      </c>
      <c r="K2373" t="str">
        <f ca="1">IF(H2373+SIMULATION!$E$16&gt;NEUTRAL!I2373,"W","L")</f>
        <v>L</v>
      </c>
      <c r="L2373" t="str">
        <f ca="1">IF(I2373+SIMULATION!$E$20&gt;NEUTRAL!H2373,"W","L")</f>
        <v>W</v>
      </c>
      <c r="M2373">
        <f t="shared" ca="1" si="75"/>
        <v>115</v>
      </c>
      <c r="N2373" t="str">
        <f ca="1">IF((H2373+I2373)&gt;SIMULATION!$F$16,"Over","Under")</f>
        <v>Under</v>
      </c>
    </row>
    <row r="2374" spans="8:14" x14ac:dyDescent="0.25">
      <c r="H2374">
        <f ca="1">ROUND(NORMINV(RAND(),SIMULATION!$G$16,SIMULATION!$C$16),0)</f>
        <v>59</v>
      </c>
      <c r="I2374">
        <f ca="1">ROUND(NORMINV(RAND(),SIMULATION!$G$20,SIMULATION!$C$20),0)</f>
        <v>87</v>
      </c>
      <c r="J2374" t="str">
        <f t="shared" ca="1" si="74"/>
        <v>Home</v>
      </c>
      <c r="K2374" t="str">
        <f ca="1">IF(H2374+SIMULATION!$E$16&gt;NEUTRAL!I2374,"W","L")</f>
        <v>L</v>
      </c>
      <c r="L2374" t="str">
        <f ca="1">IF(I2374+SIMULATION!$E$20&gt;NEUTRAL!H2374,"W","L")</f>
        <v>W</v>
      </c>
      <c r="M2374">
        <f t="shared" ca="1" si="75"/>
        <v>146</v>
      </c>
      <c r="N2374" t="str">
        <f ca="1">IF((H2374+I2374)&gt;SIMULATION!$F$16,"Over","Under")</f>
        <v>Under</v>
      </c>
    </row>
    <row r="2375" spans="8:14" x14ac:dyDescent="0.25">
      <c r="H2375">
        <f ca="1">ROUND(NORMINV(RAND(),SIMULATION!$G$16,SIMULATION!$C$16),0)</f>
        <v>79</v>
      </c>
      <c r="I2375">
        <f ca="1">ROUND(NORMINV(RAND(),SIMULATION!$G$20,SIMULATION!$C$20),0)</f>
        <v>70</v>
      </c>
      <c r="J2375" t="str">
        <f t="shared" ca="1" si="74"/>
        <v>Away</v>
      </c>
      <c r="K2375" t="str">
        <f ca="1">IF(H2375+SIMULATION!$E$16&gt;NEUTRAL!I2375,"W","L")</f>
        <v>W</v>
      </c>
      <c r="L2375" t="str">
        <f ca="1">IF(I2375+SIMULATION!$E$20&gt;NEUTRAL!H2375,"W","L")</f>
        <v>L</v>
      </c>
      <c r="M2375">
        <f t="shared" ca="1" si="75"/>
        <v>149</v>
      </c>
      <c r="N2375" t="str">
        <f ca="1">IF((H2375+I2375)&gt;SIMULATION!$F$16,"Over","Under")</f>
        <v>Under</v>
      </c>
    </row>
    <row r="2376" spans="8:14" x14ac:dyDescent="0.25">
      <c r="H2376">
        <f ca="1">ROUND(NORMINV(RAND(),SIMULATION!$G$16,SIMULATION!$C$16),0)</f>
        <v>79</v>
      </c>
      <c r="I2376">
        <f ca="1">ROUND(NORMINV(RAND(),SIMULATION!$G$20,SIMULATION!$C$20),0)</f>
        <v>75</v>
      </c>
      <c r="J2376" t="str">
        <f t="shared" ca="1" si="74"/>
        <v>Away</v>
      </c>
      <c r="K2376" t="str">
        <f ca="1">IF(H2376+SIMULATION!$E$16&gt;NEUTRAL!I2376,"W","L")</f>
        <v>W</v>
      </c>
      <c r="L2376" t="str">
        <f ca="1">IF(I2376+SIMULATION!$E$20&gt;NEUTRAL!H2376,"W","L")</f>
        <v>L</v>
      </c>
      <c r="M2376">
        <f t="shared" ca="1" si="75"/>
        <v>154</v>
      </c>
      <c r="N2376" t="str">
        <f ca="1">IF((H2376+I2376)&gt;SIMULATION!$F$16,"Over","Under")</f>
        <v>Over</v>
      </c>
    </row>
    <row r="2377" spans="8:14" x14ac:dyDescent="0.25">
      <c r="H2377">
        <f ca="1">ROUND(NORMINV(RAND(),SIMULATION!$G$16,SIMULATION!$C$16),0)</f>
        <v>63</v>
      </c>
      <c r="I2377">
        <f ca="1">ROUND(NORMINV(RAND(),SIMULATION!$G$20,SIMULATION!$C$20),0)</f>
        <v>84</v>
      </c>
      <c r="J2377" t="str">
        <f t="shared" ca="1" si="74"/>
        <v>Home</v>
      </c>
      <c r="K2377" t="str">
        <f ca="1">IF(H2377+SIMULATION!$E$16&gt;NEUTRAL!I2377,"W","L")</f>
        <v>L</v>
      </c>
      <c r="L2377" t="str">
        <f ca="1">IF(I2377+SIMULATION!$E$20&gt;NEUTRAL!H2377,"W","L")</f>
        <v>W</v>
      </c>
      <c r="M2377">
        <f t="shared" ca="1" si="75"/>
        <v>147</v>
      </c>
      <c r="N2377" t="str">
        <f ca="1">IF((H2377+I2377)&gt;SIMULATION!$F$16,"Over","Under")</f>
        <v>Under</v>
      </c>
    </row>
    <row r="2378" spans="8:14" x14ac:dyDescent="0.25">
      <c r="H2378">
        <f ca="1">ROUND(NORMINV(RAND(),SIMULATION!$G$16,SIMULATION!$C$16),0)</f>
        <v>71</v>
      </c>
      <c r="I2378">
        <f ca="1">ROUND(NORMINV(RAND(),SIMULATION!$G$20,SIMULATION!$C$20),0)</f>
        <v>71</v>
      </c>
      <c r="J2378" t="str">
        <f t="shared" ca="1" si="74"/>
        <v>OT</v>
      </c>
      <c r="K2378" t="str">
        <f ca="1">IF(H2378+SIMULATION!$E$16&gt;NEUTRAL!I2378,"W","L")</f>
        <v>W</v>
      </c>
      <c r="L2378" t="str">
        <f ca="1">IF(I2378+SIMULATION!$E$20&gt;NEUTRAL!H2378,"W","L")</f>
        <v>L</v>
      </c>
      <c r="M2378">
        <f t="shared" ca="1" si="75"/>
        <v>142</v>
      </c>
      <c r="N2378" t="str">
        <f ca="1">IF((H2378+I2378)&gt;SIMULATION!$F$16,"Over","Under")</f>
        <v>Under</v>
      </c>
    </row>
    <row r="2379" spans="8:14" x14ac:dyDescent="0.25">
      <c r="H2379">
        <f ca="1">ROUND(NORMINV(RAND(),SIMULATION!$G$16,SIMULATION!$C$16),0)</f>
        <v>62</v>
      </c>
      <c r="I2379">
        <f ca="1">ROUND(NORMINV(RAND(),SIMULATION!$G$20,SIMULATION!$C$20),0)</f>
        <v>82</v>
      </c>
      <c r="J2379" t="str">
        <f t="shared" ca="1" si="74"/>
        <v>Home</v>
      </c>
      <c r="K2379" t="str">
        <f ca="1">IF(H2379+SIMULATION!$E$16&gt;NEUTRAL!I2379,"W","L")</f>
        <v>L</v>
      </c>
      <c r="L2379" t="str">
        <f ca="1">IF(I2379+SIMULATION!$E$20&gt;NEUTRAL!H2379,"W","L")</f>
        <v>W</v>
      </c>
      <c r="M2379">
        <f t="shared" ca="1" si="75"/>
        <v>144</v>
      </c>
      <c r="N2379" t="str">
        <f ca="1">IF((H2379+I2379)&gt;SIMULATION!$F$16,"Over","Under")</f>
        <v>Under</v>
      </c>
    </row>
    <row r="2380" spans="8:14" x14ac:dyDescent="0.25">
      <c r="H2380">
        <f ca="1">ROUND(NORMINV(RAND(),SIMULATION!$G$16,SIMULATION!$C$16),0)</f>
        <v>73</v>
      </c>
      <c r="I2380">
        <f ca="1">ROUND(NORMINV(RAND(),SIMULATION!$G$20,SIMULATION!$C$20),0)</f>
        <v>95</v>
      </c>
      <c r="J2380" t="str">
        <f t="shared" ca="1" si="74"/>
        <v>Home</v>
      </c>
      <c r="K2380" t="str">
        <f ca="1">IF(H2380+SIMULATION!$E$16&gt;NEUTRAL!I2380,"W","L")</f>
        <v>L</v>
      </c>
      <c r="L2380" t="str">
        <f ca="1">IF(I2380+SIMULATION!$E$20&gt;NEUTRAL!H2380,"W","L")</f>
        <v>W</v>
      </c>
      <c r="M2380">
        <f t="shared" ca="1" si="75"/>
        <v>168</v>
      </c>
      <c r="N2380" t="str">
        <f ca="1">IF((H2380+I2380)&gt;SIMULATION!$F$16,"Over","Under")</f>
        <v>Over</v>
      </c>
    </row>
    <row r="2381" spans="8:14" x14ac:dyDescent="0.25">
      <c r="H2381">
        <f ca="1">ROUND(NORMINV(RAND(),SIMULATION!$G$16,SIMULATION!$C$16),0)</f>
        <v>95</v>
      </c>
      <c r="I2381">
        <f ca="1">ROUND(NORMINV(RAND(),SIMULATION!$G$20,SIMULATION!$C$20),0)</f>
        <v>64</v>
      </c>
      <c r="J2381" t="str">
        <f t="shared" ca="1" si="74"/>
        <v>Away</v>
      </c>
      <c r="K2381" t="str">
        <f ca="1">IF(H2381+SIMULATION!$E$16&gt;NEUTRAL!I2381,"W","L")</f>
        <v>W</v>
      </c>
      <c r="L2381" t="str">
        <f ca="1">IF(I2381+SIMULATION!$E$20&gt;NEUTRAL!H2381,"W","L")</f>
        <v>L</v>
      </c>
      <c r="M2381">
        <f t="shared" ca="1" si="75"/>
        <v>159</v>
      </c>
      <c r="N2381" t="str">
        <f ca="1">IF((H2381+I2381)&gt;SIMULATION!$F$16,"Over","Under")</f>
        <v>Over</v>
      </c>
    </row>
    <row r="2382" spans="8:14" x14ac:dyDescent="0.25">
      <c r="H2382">
        <f ca="1">ROUND(NORMINV(RAND(),SIMULATION!$G$16,SIMULATION!$C$16),0)</f>
        <v>72</v>
      </c>
      <c r="I2382">
        <f ca="1">ROUND(NORMINV(RAND(),SIMULATION!$G$20,SIMULATION!$C$20),0)</f>
        <v>61</v>
      </c>
      <c r="J2382" t="str">
        <f t="shared" ca="1" si="74"/>
        <v>Away</v>
      </c>
      <c r="K2382" t="str">
        <f ca="1">IF(H2382+SIMULATION!$E$16&gt;NEUTRAL!I2382,"W","L")</f>
        <v>W</v>
      </c>
      <c r="L2382" t="str">
        <f ca="1">IF(I2382+SIMULATION!$E$20&gt;NEUTRAL!H2382,"W","L")</f>
        <v>L</v>
      </c>
      <c r="M2382">
        <f t="shared" ca="1" si="75"/>
        <v>133</v>
      </c>
      <c r="N2382" t="str">
        <f ca="1">IF((H2382+I2382)&gt;SIMULATION!$F$16,"Over","Under")</f>
        <v>Under</v>
      </c>
    </row>
    <row r="2383" spans="8:14" x14ac:dyDescent="0.25">
      <c r="H2383">
        <f ca="1">ROUND(NORMINV(RAND(),SIMULATION!$G$16,SIMULATION!$C$16),0)</f>
        <v>81</v>
      </c>
      <c r="I2383">
        <f ca="1">ROUND(NORMINV(RAND(),SIMULATION!$G$20,SIMULATION!$C$20),0)</f>
        <v>62</v>
      </c>
      <c r="J2383" t="str">
        <f t="shared" ca="1" si="74"/>
        <v>Away</v>
      </c>
      <c r="K2383" t="str">
        <f ca="1">IF(H2383+SIMULATION!$E$16&gt;NEUTRAL!I2383,"W","L")</f>
        <v>W</v>
      </c>
      <c r="L2383" t="str">
        <f ca="1">IF(I2383+SIMULATION!$E$20&gt;NEUTRAL!H2383,"W","L")</f>
        <v>L</v>
      </c>
      <c r="M2383">
        <f t="shared" ca="1" si="75"/>
        <v>143</v>
      </c>
      <c r="N2383" t="str">
        <f ca="1">IF((H2383+I2383)&gt;SIMULATION!$F$16,"Over","Under")</f>
        <v>Under</v>
      </c>
    </row>
    <row r="2384" spans="8:14" x14ac:dyDescent="0.25">
      <c r="H2384">
        <f ca="1">ROUND(NORMINV(RAND(),SIMULATION!$G$16,SIMULATION!$C$16),0)</f>
        <v>61</v>
      </c>
      <c r="I2384">
        <f ca="1">ROUND(NORMINV(RAND(),SIMULATION!$G$20,SIMULATION!$C$20),0)</f>
        <v>71</v>
      </c>
      <c r="J2384" t="str">
        <f t="shared" ca="1" si="74"/>
        <v>Home</v>
      </c>
      <c r="K2384" t="str">
        <f ca="1">IF(H2384+SIMULATION!$E$16&gt;NEUTRAL!I2384,"W","L")</f>
        <v>L</v>
      </c>
      <c r="L2384" t="str">
        <f ca="1">IF(I2384+SIMULATION!$E$20&gt;NEUTRAL!H2384,"W","L")</f>
        <v>W</v>
      </c>
      <c r="M2384">
        <f t="shared" ca="1" si="75"/>
        <v>132</v>
      </c>
      <c r="N2384" t="str">
        <f ca="1">IF((H2384+I2384)&gt;SIMULATION!$F$16,"Over","Under")</f>
        <v>Under</v>
      </c>
    </row>
    <row r="2385" spans="8:14" x14ac:dyDescent="0.25">
      <c r="H2385">
        <f ca="1">ROUND(NORMINV(RAND(),SIMULATION!$G$16,SIMULATION!$C$16),0)</f>
        <v>84</v>
      </c>
      <c r="I2385">
        <f ca="1">ROUND(NORMINV(RAND(),SIMULATION!$G$20,SIMULATION!$C$20),0)</f>
        <v>81</v>
      </c>
      <c r="J2385" t="str">
        <f t="shared" ca="1" si="74"/>
        <v>Away</v>
      </c>
      <c r="K2385" t="str">
        <f ca="1">IF(H2385+SIMULATION!$E$16&gt;NEUTRAL!I2385,"W","L")</f>
        <v>W</v>
      </c>
      <c r="L2385" t="str">
        <f ca="1">IF(I2385+SIMULATION!$E$20&gt;NEUTRAL!H2385,"W","L")</f>
        <v>L</v>
      </c>
      <c r="M2385">
        <f t="shared" ca="1" si="75"/>
        <v>165</v>
      </c>
      <c r="N2385" t="str">
        <f ca="1">IF((H2385+I2385)&gt;SIMULATION!$F$16,"Over","Under")</f>
        <v>Over</v>
      </c>
    </row>
    <row r="2386" spans="8:14" x14ac:dyDescent="0.25">
      <c r="H2386">
        <f ca="1">ROUND(NORMINV(RAND(),SIMULATION!$G$16,SIMULATION!$C$16),0)</f>
        <v>84</v>
      </c>
      <c r="I2386">
        <f ca="1">ROUND(NORMINV(RAND(),SIMULATION!$G$20,SIMULATION!$C$20),0)</f>
        <v>72</v>
      </c>
      <c r="J2386" t="str">
        <f t="shared" ref="J2386:J2449" ca="1" si="76">IF(H2386=I2386,"OT",IF(H2386&gt;I2386,"Away","Home"))</f>
        <v>Away</v>
      </c>
      <c r="K2386" t="str">
        <f ca="1">IF(H2386+SIMULATION!$E$16&gt;NEUTRAL!I2386,"W","L")</f>
        <v>W</v>
      </c>
      <c r="L2386" t="str">
        <f ca="1">IF(I2386+SIMULATION!$E$20&gt;NEUTRAL!H2386,"W","L")</f>
        <v>L</v>
      </c>
      <c r="M2386">
        <f t="shared" ref="M2386:M2449" ca="1" si="77">H2386+I2386</f>
        <v>156</v>
      </c>
      <c r="N2386" t="str">
        <f ca="1">IF((H2386+I2386)&gt;SIMULATION!$F$16,"Over","Under")</f>
        <v>Over</v>
      </c>
    </row>
    <row r="2387" spans="8:14" x14ac:dyDescent="0.25">
      <c r="H2387">
        <f ca="1">ROUND(NORMINV(RAND(),SIMULATION!$G$16,SIMULATION!$C$16),0)</f>
        <v>64</v>
      </c>
      <c r="I2387">
        <f ca="1">ROUND(NORMINV(RAND(),SIMULATION!$G$20,SIMULATION!$C$20),0)</f>
        <v>70</v>
      </c>
      <c r="J2387" t="str">
        <f t="shared" ca="1" si="76"/>
        <v>Home</v>
      </c>
      <c r="K2387" t="str">
        <f ca="1">IF(H2387+SIMULATION!$E$16&gt;NEUTRAL!I2387,"W","L")</f>
        <v>L</v>
      </c>
      <c r="L2387" t="str">
        <f ca="1">IF(I2387+SIMULATION!$E$20&gt;NEUTRAL!H2387,"W","L")</f>
        <v>W</v>
      </c>
      <c r="M2387">
        <f t="shared" ca="1" si="77"/>
        <v>134</v>
      </c>
      <c r="N2387" t="str">
        <f ca="1">IF((H2387+I2387)&gt;SIMULATION!$F$16,"Over","Under")</f>
        <v>Under</v>
      </c>
    </row>
    <row r="2388" spans="8:14" x14ac:dyDescent="0.25">
      <c r="H2388">
        <f ca="1">ROUND(NORMINV(RAND(),SIMULATION!$G$16,SIMULATION!$C$16),0)</f>
        <v>81</v>
      </c>
      <c r="I2388">
        <f ca="1">ROUND(NORMINV(RAND(),SIMULATION!$G$20,SIMULATION!$C$20),0)</f>
        <v>56</v>
      </c>
      <c r="J2388" t="str">
        <f t="shared" ca="1" si="76"/>
        <v>Away</v>
      </c>
      <c r="K2388" t="str">
        <f ca="1">IF(H2388+SIMULATION!$E$16&gt;NEUTRAL!I2388,"W","L")</f>
        <v>W</v>
      </c>
      <c r="L2388" t="str">
        <f ca="1">IF(I2388+SIMULATION!$E$20&gt;NEUTRAL!H2388,"W","L")</f>
        <v>L</v>
      </c>
      <c r="M2388">
        <f t="shared" ca="1" si="77"/>
        <v>137</v>
      </c>
      <c r="N2388" t="str">
        <f ca="1">IF((H2388+I2388)&gt;SIMULATION!$F$16,"Over","Under")</f>
        <v>Under</v>
      </c>
    </row>
    <row r="2389" spans="8:14" x14ac:dyDescent="0.25">
      <c r="H2389">
        <f ca="1">ROUND(NORMINV(RAND(),SIMULATION!$G$16,SIMULATION!$C$16),0)</f>
        <v>90</v>
      </c>
      <c r="I2389">
        <f ca="1">ROUND(NORMINV(RAND(),SIMULATION!$G$20,SIMULATION!$C$20),0)</f>
        <v>81</v>
      </c>
      <c r="J2389" t="str">
        <f t="shared" ca="1" si="76"/>
        <v>Away</v>
      </c>
      <c r="K2389" t="str">
        <f ca="1">IF(H2389+SIMULATION!$E$16&gt;NEUTRAL!I2389,"W","L")</f>
        <v>W</v>
      </c>
      <c r="L2389" t="str">
        <f ca="1">IF(I2389+SIMULATION!$E$20&gt;NEUTRAL!H2389,"W","L")</f>
        <v>L</v>
      </c>
      <c r="M2389">
        <f t="shared" ca="1" si="77"/>
        <v>171</v>
      </c>
      <c r="N2389" t="str">
        <f ca="1">IF((H2389+I2389)&gt;SIMULATION!$F$16,"Over","Under")</f>
        <v>Over</v>
      </c>
    </row>
    <row r="2390" spans="8:14" x14ac:dyDescent="0.25">
      <c r="H2390">
        <f ca="1">ROUND(NORMINV(RAND(),SIMULATION!$G$16,SIMULATION!$C$16),0)</f>
        <v>64</v>
      </c>
      <c r="I2390">
        <f ca="1">ROUND(NORMINV(RAND(),SIMULATION!$G$20,SIMULATION!$C$20),0)</f>
        <v>62</v>
      </c>
      <c r="J2390" t="str">
        <f t="shared" ca="1" si="76"/>
        <v>Away</v>
      </c>
      <c r="K2390" t="str">
        <f ca="1">IF(H2390+SIMULATION!$E$16&gt;NEUTRAL!I2390,"W","L")</f>
        <v>W</v>
      </c>
      <c r="L2390" t="str">
        <f ca="1">IF(I2390+SIMULATION!$E$20&gt;NEUTRAL!H2390,"W","L")</f>
        <v>L</v>
      </c>
      <c r="M2390">
        <f t="shared" ca="1" si="77"/>
        <v>126</v>
      </c>
      <c r="N2390" t="str">
        <f ca="1">IF((H2390+I2390)&gt;SIMULATION!$F$16,"Over","Under")</f>
        <v>Under</v>
      </c>
    </row>
    <row r="2391" spans="8:14" x14ac:dyDescent="0.25">
      <c r="H2391">
        <f ca="1">ROUND(NORMINV(RAND(),SIMULATION!$G$16,SIMULATION!$C$16),0)</f>
        <v>66</v>
      </c>
      <c r="I2391">
        <f ca="1">ROUND(NORMINV(RAND(),SIMULATION!$G$20,SIMULATION!$C$20),0)</f>
        <v>86</v>
      </c>
      <c r="J2391" t="str">
        <f t="shared" ca="1" si="76"/>
        <v>Home</v>
      </c>
      <c r="K2391" t="str">
        <f ca="1">IF(H2391+SIMULATION!$E$16&gt;NEUTRAL!I2391,"W","L")</f>
        <v>L</v>
      </c>
      <c r="L2391" t="str">
        <f ca="1">IF(I2391+SIMULATION!$E$20&gt;NEUTRAL!H2391,"W","L")</f>
        <v>W</v>
      </c>
      <c r="M2391">
        <f t="shared" ca="1" si="77"/>
        <v>152</v>
      </c>
      <c r="N2391" t="str">
        <f ca="1">IF((H2391+I2391)&gt;SIMULATION!$F$16,"Over","Under")</f>
        <v>Over</v>
      </c>
    </row>
    <row r="2392" spans="8:14" x14ac:dyDescent="0.25">
      <c r="H2392">
        <f ca="1">ROUND(NORMINV(RAND(),SIMULATION!$G$16,SIMULATION!$C$16),0)</f>
        <v>92</v>
      </c>
      <c r="I2392">
        <f ca="1">ROUND(NORMINV(RAND(),SIMULATION!$G$20,SIMULATION!$C$20),0)</f>
        <v>66</v>
      </c>
      <c r="J2392" t="str">
        <f t="shared" ca="1" si="76"/>
        <v>Away</v>
      </c>
      <c r="K2392" t="str">
        <f ca="1">IF(H2392+SIMULATION!$E$16&gt;NEUTRAL!I2392,"W","L")</f>
        <v>W</v>
      </c>
      <c r="L2392" t="str">
        <f ca="1">IF(I2392+SIMULATION!$E$20&gt;NEUTRAL!H2392,"W","L")</f>
        <v>L</v>
      </c>
      <c r="M2392">
        <f t="shared" ca="1" si="77"/>
        <v>158</v>
      </c>
      <c r="N2392" t="str">
        <f ca="1">IF((H2392+I2392)&gt;SIMULATION!$F$16,"Over","Under")</f>
        <v>Over</v>
      </c>
    </row>
    <row r="2393" spans="8:14" x14ac:dyDescent="0.25">
      <c r="H2393">
        <f ca="1">ROUND(NORMINV(RAND(),SIMULATION!$G$16,SIMULATION!$C$16),0)</f>
        <v>61</v>
      </c>
      <c r="I2393">
        <f ca="1">ROUND(NORMINV(RAND(),SIMULATION!$G$20,SIMULATION!$C$20),0)</f>
        <v>68</v>
      </c>
      <c r="J2393" t="str">
        <f t="shared" ca="1" si="76"/>
        <v>Home</v>
      </c>
      <c r="K2393" t="str">
        <f ca="1">IF(H2393+SIMULATION!$E$16&gt;NEUTRAL!I2393,"W","L")</f>
        <v>L</v>
      </c>
      <c r="L2393" t="str">
        <f ca="1">IF(I2393+SIMULATION!$E$20&gt;NEUTRAL!H2393,"W","L")</f>
        <v>W</v>
      </c>
      <c r="M2393">
        <f t="shared" ca="1" si="77"/>
        <v>129</v>
      </c>
      <c r="N2393" t="str">
        <f ca="1">IF((H2393+I2393)&gt;SIMULATION!$F$16,"Over","Under")</f>
        <v>Under</v>
      </c>
    </row>
    <row r="2394" spans="8:14" x14ac:dyDescent="0.25">
      <c r="H2394">
        <f ca="1">ROUND(NORMINV(RAND(),SIMULATION!$G$16,SIMULATION!$C$16),0)</f>
        <v>91</v>
      </c>
      <c r="I2394">
        <f ca="1">ROUND(NORMINV(RAND(),SIMULATION!$G$20,SIMULATION!$C$20),0)</f>
        <v>83</v>
      </c>
      <c r="J2394" t="str">
        <f t="shared" ca="1" si="76"/>
        <v>Away</v>
      </c>
      <c r="K2394" t="str">
        <f ca="1">IF(H2394+SIMULATION!$E$16&gt;NEUTRAL!I2394,"W","L")</f>
        <v>W</v>
      </c>
      <c r="L2394" t="str">
        <f ca="1">IF(I2394+SIMULATION!$E$20&gt;NEUTRAL!H2394,"W","L")</f>
        <v>L</v>
      </c>
      <c r="M2394">
        <f t="shared" ca="1" si="77"/>
        <v>174</v>
      </c>
      <c r="N2394" t="str">
        <f ca="1">IF((H2394+I2394)&gt;SIMULATION!$F$16,"Over","Under")</f>
        <v>Over</v>
      </c>
    </row>
    <row r="2395" spans="8:14" x14ac:dyDescent="0.25">
      <c r="H2395">
        <f ca="1">ROUND(NORMINV(RAND(),SIMULATION!$G$16,SIMULATION!$C$16),0)</f>
        <v>72</v>
      </c>
      <c r="I2395">
        <f ca="1">ROUND(NORMINV(RAND(),SIMULATION!$G$20,SIMULATION!$C$20),0)</f>
        <v>54</v>
      </c>
      <c r="J2395" t="str">
        <f t="shared" ca="1" si="76"/>
        <v>Away</v>
      </c>
      <c r="K2395" t="str">
        <f ca="1">IF(H2395+SIMULATION!$E$16&gt;NEUTRAL!I2395,"W","L")</f>
        <v>W</v>
      </c>
      <c r="L2395" t="str">
        <f ca="1">IF(I2395+SIMULATION!$E$20&gt;NEUTRAL!H2395,"W","L")</f>
        <v>L</v>
      </c>
      <c r="M2395">
        <f t="shared" ca="1" si="77"/>
        <v>126</v>
      </c>
      <c r="N2395" t="str">
        <f ca="1">IF((H2395+I2395)&gt;SIMULATION!$F$16,"Over","Under")</f>
        <v>Under</v>
      </c>
    </row>
    <row r="2396" spans="8:14" x14ac:dyDescent="0.25">
      <c r="H2396">
        <f ca="1">ROUND(NORMINV(RAND(),SIMULATION!$G$16,SIMULATION!$C$16),0)</f>
        <v>72</v>
      </c>
      <c r="I2396">
        <f ca="1">ROUND(NORMINV(RAND(),SIMULATION!$G$20,SIMULATION!$C$20),0)</f>
        <v>78</v>
      </c>
      <c r="J2396" t="str">
        <f t="shared" ca="1" si="76"/>
        <v>Home</v>
      </c>
      <c r="K2396" t="str">
        <f ca="1">IF(H2396+SIMULATION!$E$16&gt;NEUTRAL!I2396,"W","L")</f>
        <v>L</v>
      </c>
      <c r="L2396" t="str">
        <f ca="1">IF(I2396+SIMULATION!$E$20&gt;NEUTRAL!H2396,"W","L")</f>
        <v>W</v>
      </c>
      <c r="M2396">
        <f t="shared" ca="1" si="77"/>
        <v>150</v>
      </c>
      <c r="N2396" t="str">
        <f ca="1">IF((H2396+I2396)&gt;SIMULATION!$F$16,"Over","Under")</f>
        <v>Under</v>
      </c>
    </row>
    <row r="2397" spans="8:14" x14ac:dyDescent="0.25">
      <c r="H2397">
        <f ca="1">ROUND(NORMINV(RAND(),SIMULATION!$G$16,SIMULATION!$C$16),0)</f>
        <v>86</v>
      </c>
      <c r="I2397">
        <f ca="1">ROUND(NORMINV(RAND(),SIMULATION!$G$20,SIMULATION!$C$20),0)</f>
        <v>83</v>
      </c>
      <c r="J2397" t="str">
        <f t="shared" ca="1" si="76"/>
        <v>Away</v>
      </c>
      <c r="K2397" t="str">
        <f ca="1">IF(H2397+SIMULATION!$E$16&gt;NEUTRAL!I2397,"W","L")</f>
        <v>W</v>
      </c>
      <c r="L2397" t="str">
        <f ca="1">IF(I2397+SIMULATION!$E$20&gt;NEUTRAL!H2397,"W","L")</f>
        <v>L</v>
      </c>
      <c r="M2397">
        <f t="shared" ca="1" si="77"/>
        <v>169</v>
      </c>
      <c r="N2397" t="str">
        <f ca="1">IF((H2397+I2397)&gt;SIMULATION!$F$16,"Over","Under")</f>
        <v>Over</v>
      </c>
    </row>
    <row r="2398" spans="8:14" x14ac:dyDescent="0.25">
      <c r="H2398">
        <f ca="1">ROUND(NORMINV(RAND(),SIMULATION!$G$16,SIMULATION!$C$16),0)</f>
        <v>66</v>
      </c>
      <c r="I2398">
        <f ca="1">ROUND(NORMINV(RAND(),SIMULATION!$G$20,SIMULATION!$C$20),0)</f>
        <v>66</v>
      </c>
      <c r="J2398" t="str">
        <f t="shared" ca="1" si="76"/>
        <v>OT</v>
      </c>
      <c r="K2398" t="str">
        <f ca="1">IF(H2398+SIMULATION!$E$16&gt;NEUTRAL!I2398,"W","L")</f>
        <v>W</v>
      </c>
      <c r="L2398" t="str">
        <f ca="1">IF(I2398+SIMULATION!$E$20&gt;NEUTRAL!H2398,"W","L")</f>
        <v>L</v>
      </c>
      <c r="M2398">
        <f t="shared" ca="1" si="77"/>
        <v>132</v>
      </c>
      <c r="N2398" t="str">
        <f ca="1">IF((H2398+I2398)&gt;SIMULATION!$F$16,"Over","Under")</f>
        <v>Under</v>
      </c>
    </row>
    <row r="2399" spans="8:14" x14ac:dyDescent="0.25">
      <c r="H2399">
        <f ca="1">ROUND(NORMINV(RAND(),SIMULATION!$G$16,SIMULATION!$C$16),0)</f>
        <v>91</v>
      </c>
      <c r="I2399">
        <f ca="1">ROUND(NORMINV(RAND(),SIMULATION!$G$20,SIMULATION!$C$20),0)</f>
        <v>68</v>
      </c>
      <c r="J2399" t="str">
        <f t="shared" ca="1" si="76"/>
        <v>Away</v>
      </c>
      <c r="K2399" t="str">
        <f ca="1">IF(H2399+SIMULATION!$E$16&gt;NEUTRAL!I2399,"W","L")</f>
        <v>W</v>
      </c>
      <c r="L2399" t="str">
        <f ca="1">IF(I2399+SIMULATION!$E$20&gt;NEUTRAL!H2399,"W","L")</f>
        <v>L</v>
      </c>
      <c r="M2399">
        <f t="shared" ca="1" si="77"/>
        <v>159</v>
      </c>
      <c r="N2399" t="str">
        <f ca="1">IF((H2399+I2399)&gt;SIMULATION!$F$16,"Over","Under")</f>
        <v>Over</v>
      </c>
    </row>
    <row r="2400" spans="8:14" x14ac:dyDescent="0.25">
      <c r="H2400">
        <f ca="1">ROUND(NORMINV(RAND(),SIMULATION!$G$16,SIMULATION!$C$16),0)</f>
        <v>60</v>
      </c>
      <c r="I2400">
        <f ca="1">ROUND(NORMINV(RAND(),SIMULATION!$G$20,SIMULATION!$C$20),0)</f>
        <v>80</v>
      </c>
      <c r="J2400" t="str">
        <f t="shared" ca="1" si="76"/>
        <v>Home</v>
      </c>
      <c r="K2400" t="str">
        <f ca="1">IF(H2400+SIMULATION!$E$16&gt;NEUTRAL!I2400,"W","L")</f>
        <v>L</v>
      </c>
      <c r="L2400" t="str">
        <f ca="1">IF(I2400+SIMULATION!$E$20&gt;NEUTRAL!H2400,"W","L")</f>
        <v>W</v>
      </c>
      <c r="M2400">
        <f t="shared" ca="1" si="77"/>
        <v>140</v>
      </c>
      <c r="N2400" t="str">
        <f ca="1">IF((H2400+I2400)&gt;SIMULATION!$F$16,"Over","Under")</f>
        <v>Under</v>
      </c>
    </row>
    <row r="2401" spans="8:14" x14ac:dyDescent="0.25">
      <c r="H2401">
        <f ca="1">ROUND(NORMINV(RAND(),SIMULATION!$G$16,SIMULATION!$C$16),0)</f>
        <v>82</v>
      </c>
      <c r="I2401">
        <f ca="1">ROUND(NORMINV(RAND(),SIMULATION!$G$20,SIMULATION!$C$20),0)</f>
        <v>89</v>
      </c>
      <c r="J2401" t="str">
        <f t="shared" ca="1" si="76"/>
        <v>Home</v>
      </c>
      <c r="K2401" t="str">
        <f ca="1">IF(H2401+SIMULATION!$E$16&gt;NEUTRAL!I2401,"W","L")</f>
        <v>L</v>
      </c>
      <c r="L2401" t="str">
        <f ca="1">IF(I2401+SIMULATION!$E$20&gt;NEUTRAL!H2401,"W","L")</f>
        <v>W</v>
      </c>
      <c r="M2401">
        <f t="shared" ca="1" si="77"/>
        <v>171</v>
      </c>
      <c r="N2401" t="str">
        <f ca="1">IF((H2401+I2401)&gt;SIMULATION!$F$16,"Over","Under")</f>
        <v>Over</v>
      </c>
    </row>
    <row r="2402" spans="8:14" x14ac:dyDescent="0.25">
      <c r="H2402">
        <f ca="1">ROUND(NORMINV(RAND(),SIMULATION!$G$16,SIMULATION!$C$16),0)</f>
        <v>65</v>
      </c>
      <c r="I2402">
        <f ca="1">ROUND(NORMINV(RAND(),SIMULATION!$G$20,SIMULATION!$C$20),0)</f>
        <v>89</v>
      </c>
      <c r="J2402" t="str">
        <f t="shared" ca="1" si="76"/>
        <v>Home</v>
      </c>
      <c r="K2402" t="str">
        <f ca="1">IF(H2402+SIMULATION!$E$16&gt;NEUTRAL!I2402,"W","L")</f>
        <v>L</v>
      </c>
      <c r="L2402" t="str">
        <f ca="1">IF(I2402+SIMULATION!$E$20&gt;NEUTRAL!H2402,"W","L")</f>
        <v>W</v>
      </c>
      <c r="M2402">
        <f t="shared" ca="1" si="77"/>
        <v>154</v>
      </c>
      <c r="N2402" t="str">
        <f ca="1">IF((H2402+I2402)&gt;SIMULATION!$F$16,"Over","Under")</f>
        <v>Over</v>
      </c>
    </row>
    <row r="2403" spans="8:14" x14ac:dyDescent="0.25">
      <c r="H2403">
        <f ca="1">ROUND(NORMINV(RAND(),SIMULATION!$G$16,SIMULATION!$C$16),0)</f>
        <v>66</v>
      </c>
      <c r="I2403">
        <f ca="1">ROUND(NORMINV(RAND(),SIMULATION!$G$20,SIMULATION!$C$20),0)</f>
        <v>76</v>
      </c>
      <c r="J2403" t="str">
        <f t="shared" ca="1" si="76"/>
        <v>Home</v>
      </c>
      <c r="K2403" t="str">
        <f ca="1">IF(H2403+SIMULATION!$E$16&gt;NEUTRAL!I2403,"W","L")</f>
        <v>L</v>
      </c>
      <c r="L2403" t="str">
        <f ca="1">IF(I2403+SIMULATION!$E$20&gt;NEUTRAL!H2403,"W","L")</f>
        <v>W</v>
      </c>
      <c r="M2403">
        <f t="shared" ca="1" si="77"/>
        <v>142</v>
      </c>
      <c r="N2403" t="str">
        <f ca="1">IF((H2403+I2403)&gt;SIMULATION!$F$16,"Over","Under")</f>
        <v>Under</v>
      </c>
    </row>
    <row r="2404" spans="8:14" x14ac:dyDescent="0.25">
      <c r="H2404">
        <f ca="1">ROUND(NORMINV(RAND(),SIMULATION!$G$16,SIMULATION!$C$16),0)</f>
        <v>72</v>
      </c>
      <c r="I2404">
        <f ca="1">ROUND(NORMINV(RAND(),SIMULATION!$G$20,SIMULATION!$C$20),0)</f>
        <v>64</v>
      </c>
      <c r="J2404" t="str">
        <f t="shared" ca="1" si="76"/>
        <v>Away</v>
      </c>
      <c r="K2404" t="str">
        <f ca="1">IF(H2404+SIMULATION!$E$16&gt;NEUTRAL!I2404,"W","L")</f>
        <v>W</v>
      </c>
      <c r="L2404" t="str">
        <f ca="1">IF(I2404+SIMULATION!$E$20&gt;NEUTRAL!H2404,"W","L")</f>
        <v>L</v>
      </c>
      <c r="M2404">
        <f t="shared" ca="1" si="77"/>
        <v>136</v>
      </c>
      <c r="N2404" t="str">
        <f ca="1">IF((H2404+I2404)&gt;SIMULATION!$F$16,"Over","Under")</f>
        <v>Under</v>
      </c>
    </row>
    <row r="2405" spans="8:14" x14ac:dyDescent="0.25">
      <c r="H2405">
        <f ca="1">ROUND(NORMINV(RAND(),SIMULATION!$G$16,SIMULATION!$C$16),0)</f>
        <v>60</v>
      </c>
      <c r="I2405">
        <f ca="1">ROUND(NORMINV(RAND(),SIMULATION!$G$20,SIMULATION!$C$20),0)</f>
        <v>60</v>
      </c>
      <c r="J2405" t="str">
        <f t="shared" ca="1" si="76"/>
        <v>OT</v>
      </c>
      <c r="K2405" t="str">
        <f ca="1">IF(H2405+SIMULATION!$E$16&gt;NEUTRAL!I2405,"W","L")</f>
        <v>W</v>
      </c>
      <c r="L2405" t="str">
        <f ca="1">IF(I2405+SIMULATION!$E$20&gt;NEUTRAL!H2405,"W","L")</f>
        <v>L</v>
      </c>
      <c r="M2405">
        <f t="shared" ca="1" si="77"/>
        <v>120</v>
      </c>
      <c r="N2405" t="str">
        <f ca="1">IF((H2405+I2405)&gt;SIMULATION!$F$16,"Over","Under")</f>
        <v>Under</v>
      </c>
    </row>
    <row r="2406" spans="8:14" x14ac:dyDescent="0.25">
      <c r="H2406">
        <f ca="1">ROUND(NORMINV(RAND(),SIMULATION!$G$16,SIMULATION!$C$16),0)</f>
        <v>74</v>
      </c>
      <c r="I2406">
        <f ca="1">ROUND(NORMINV(RAND(),SIMULATION!$G$20,SIMULATION!$C$20),0)</f>
        <v>68</v>
      </c>
      <c r="J2406" t="str">
        <f t="shared" ca="1" si="76"/>
        <v>Away</v>
      </c>
      <c r="K2406" t="str">
        <f ca="1">IF(H2406+SIMULATION!$E$16&gt;NEUTRAL!I2406,"W","L")</f>
        <v>W</v>
      </c>
      <c r="L2406" t="str">
        <f ca="1">IF(I2406+SIMULATION!$E$20&gt;NEUTRAL!H2406,"W","L")</f>
        <v>L</v>
      </c>
      <c r="M2406">
        <f t="shared" ca="1" si="77"/>
        <v>142</v>
      </c>
      <c r="N2406" t="str">
        <f ca="1">IF((H2406+I2406)&gt;SIMULATION!$F$16,"Over","Under")</f>
        <v>Under</v>
      </c>
    </row>
    <row r="2407" spans="8:14" x14ac:dyDescent="0.25">
      <c r="H2407">
        <f ca="1">ROUND(NORMINV(RAND(),SIMULATION!$G$16,SIMULATION!$C$16),0)</f>
        <v>79</v>
      </c>
      <c r="I2407">
        <f ca="1">ROUND(NORMINV(RAND(),SIMULATION!$G$20,SIMULATION!$C$20),0)</f>
        <v>78</v>
      </c>
      <c r="J2407" t="str">
        <f t="shared" ca="1" si="76"/>
        <v>Away</v>
      </c>
      <c r="K2407" t="str">
        <f ca="1">IF(H2407+SIMULATION!$E$16&gt;NEUTRAL!I2407,"W","L")</f>
        <v>W</v>
      </c>
      <c r="L2407" t="str">
        <f ca="1">IF(I2407+SIMULATION!$E$20&gt;NEUTRAL!H2407,"W","L")</f>
        <v>L</v>
      </c>
      <c r="M2407">
        <f t="shared" ca="1" si="77"/>
        <v>157</v>
      </c>
      <c r="N2407" t="str">
        <f ca="1">IF((H2407+I2407)&gt;SIMULATION!$F$16,"Over","Under")</f>
        <v>Over</v>
      </c>
    </row>
    <row r="2408" spans="8:14" x14ac:dyDescent="0.25">
      <c r="H2408">
        <f ca="1">ROUND(NORMINV(RAND(),SIMULATION!$G$16,SIMULATION!$C$16),0)</f>
        <v>93</v>
      </c>
      <c r="I2408">
        <f ca="1">ROUND(NORMINV(RAND(),SIMULATION!$G$20,SIMULATION!$C$20),0)</f>
        <v>68</v>
      </c>
      <c r="J2408" t="str">
        <f t="shared" ca="1" si="76"/>
        <v>Away</v>
      </c>
      <c r="K2408" t="str">
        <f ca="1">IF(H2408+SIMULATION!$E$16&gt;NEUTRAL!I2408,"W","L")</f>
        <v>W</v>
      </c>
      <c r="L2408" t="str">
        <f ca="1">IF(I2408+SIMULATION!$E$20&gt;NEUTRAL!H2408,"W","L")</f>
        <v>L</v>
      </c>
      <c r="M2408">
        <f t="shared" ca="1" si="77"/>
        <v>161</v>
      </c>
      <c r="N2408" t="str">
        <f ca="1">IF((H2408+I2408)&gt;SIMULATION!$F$16,"Over","Under")</f>
        <v>Over</v>
      </c>
    </row>
    <row r="2409" spans="8:14" x14ac:dyDescent="0.25">
      <c r="H2409">
        <f ca="1">ROUND(NORMINV(RAND(),SIMULATION!$G$16,SIMULATION!$C$16),0)</f>
        <v>89</v>
      </c>
      <c r="I2409">
        <f ca="1">ROUND(NORMINV(RAND(),SIMULATION!$G$20,SIMULATION!$C$20),0)</f>
        <v>90</v>
      </c>
      <c r="J2409" t="str">
        <f t="shared" ca="1" si="76"/>
        <v>Home</v>
      </c>
      <c r="K2409" t="str">
        <f ca="1">IF(H2409+SIMULATION!$E$16&gt;NEUTRAL!I2409,"W","L")</f>
        <v>W</v>
      </c>
      <c r="L2409" t="str">
        <f ca="1">IF(I2409+SIMULATION!$E$20&gt;NEUTRAL!H2409,"W","L")</f>
        <v>L</v>
      </c>
      <c r="M2409">
        <f t="shared" ca="1" si="77"/>
        <v>179</v>
      </c>
      <c r="N2409" t="str">
        <f ca="1">IF((H2409+I2409)&gt;SIMULATION!$F$16,"Over","Under")</f>
        <v>Over</v>
      </c>
    </row>
    <row r="2410" spans="8:14" x14ac:dyDescent="0.25">
      <c r="H2410">
        <f ca="1">ROUND(NORMINV(RAND(),SIMULATION!$G$16,SIMULATION!$C$16),0)</f>
        <v>64</v>
      </c>
      <c r="I2410">
        <f ca="1">ROUND(NORMINV(RAND(),SIMULATION!$G$20,SIMULATION!$C$20),0)</f>
        <v>84</v>
      </c>
      <c r="J2410" t="str">
        <f t="shared" ca="1" si="76"/>
        <v>Home</v>
      </c>
      <c r="K2410" t="str">
        <f ca="1">IF(H2410+SIMULATION!$E$16&gt;NEUTRAL!I2410,"W","L")</f>
        <v>L</v>
      </c>
      <c r="L2410" t="str">
        <f ca="1">IF(I2410+SIMULATION!$E$20&gt;NEUTRAL!H2410,"W","L")</f>
        <v>W</v>
      </c>
      <c r="M2410">
        <f t="shared" ca="1" si="77"/>
        <v>148</v>
      </c>
      <c r="N2410" t="str">
        <f ca="1">IF((H2410+I2410)&gt;SIMULATION!$F$16,"Over","Under")</f>
        <v>Under</v>
      </c>
    </row>
    <row r="2411" spans="8:14" x14ac:dyDescent="0.25">
      <c r="H2411">
        <f ca="1">ROUND(NORMINV(RAND(),SIMULATION!$G$16,SIMULATION!$C$16),0)</f>
        <v>78</v>
      </c>
      <c r="I2411">
        <f ca="1">ROUND(NORMINV(RAND(),SIMULATION!$G$20,SIMULATION!$C$20),0)</f>
        <v>82</v>
      </c>
      <c r="J2411" t="str">
        <f t="shared" ca="1" si="76"/>
        <v>Home</v>
      </c>
      <c r="K2411" t="str">
        <f ca="1">IF(H2411+SIMULATION!$E$16&gt;NEUTRAL!I2411,"W","L")</f>
        <v>W</v>
      </c>
      <c r="L2411" t="str">
        <f ca="1">IF(I2411+SIMULATION!$E$20&gt;NEUTRAL!H2411,"W","L")</f>
        <v>L</v>
      </c>
      <c r="M2411">
        <f t="shared" ca="1" si="77"/>
        <v>160</v>
      </c>
      <c r="N2411" t="str">
        <f ca="1">IF((H2411+I2411)&gt;SIMULATION!$F$16,"Over","Under")</f>
        <v>Over</v>
      </c>
    </row>
    <row r="2412" spans="8:14" x14ac:dyDescent="0.25">
      <c r="H2412">
        <f ca="1">ROUND(NORMINV(RAND(),SIMULATION!$G$16,SIMULATION!$C$16),0)</f>
        <v>71</v>
      </c>
      <c r="I2412">
        <f ca="1">ROUND(NORMINV(RAND(),SIMULATION!$G$20,SIMULATION!$C$20),0)</f>
        <v>72</v>
      </c>
      <c r="J2412" t="str">
        <f t="shared" ca="1" si="76"/>
        <v>Home</v>
      </c>
      <c r="K2412" t="str">
        <f ca="1">IF(H2412+SIMULATION!$E$16&gt;NEUTRAL!I2412,"W","L")</f>
        <v>W</v>
      </c>
      <c r="L2412" t="str">
        <f ca="1">IF(I2412+SIMULATION!$E$20&gt;NEUTRAL!H2412,"W","L")</f>
        <v>L</v>
      </c>
      <c r="M2412">
        <f t="shared" ca="1" si="77"/>
        <v>143</v>
      </c>
      <c r="N2412" t="str">
        <f ca="1">IF((H2412+I2412)&gt;SIMULATION!$F$16,"Over","Under")</f>
        <v>Under</v>
      </c>
    </row>
    <row r="2413" spans="8:14" x14ac:dyDescent="0.25">
      <c r="H2413">
        <f ca="1">ROUND(NORMINV(RAND(),SIMULATION!$G$16,SIMULATION!$C$16),0)</f>
        <v>71</v>
      </c>
      <c r="I2413">
        <f ca="1">ROUND(NORMINV(RAND(),SIMULATION!$G$20,SIMULATION!$C$20),0)</f>
        <v>70</v>
      </c>
      <c r="J2413" t="str">
        <f t="shared" ca="1" si="76"/>
        <v>Away</v>
      </c>
      <c r="K2413" t="str">
        <f ca="1">IF(H2413+SIMULATION!$E$16&gt;NEUTRAL!I2413,"W","L")</f>
        <v>W</v>
      </c>
      <c r="L2413" t="str">
        <f ca="1">IF(I2413+SIMULATION!$E$20&gt;NEUTRAL!H2413,"W","L")</f>
        <v>L</v>
      </c>
      <c r="M2413">
        <f t="shared" ca="1" si="77"/>
        <v>141</v>
      </c>
      <c r="N2413" t="str">
        <f ca="1">IF((H2413+I2413)&gt;SIMULATION!$F$16,"Over","Under")</f>
        <v>Under</v>
      </c>
    </row>
    <row r="2414" spans="8:14" x14ac:dyDescent="0.25">
      <c r="H2414">
        <f ca="1">ROUND(NORMINV(RAND(),SIMULATION!$G$16,SIMULATION!$C$16),0)</f>
        <v>65</v>
      </c>
      <c r="I2414">
        <f ca="1">ROUND(NORMINV(RAND(),SIMULATION!$G$20,SIMULATION!$C$20),0)</f>
        <v>66</v>
      </c>
      <c r="J2414" t="str">
        <f t="shared" ca="1" si="76"/>
        <v>Home</v>
      </c>
      <c r="K2414" t="str">
        <f ca="1">IF(H2414+SIMULATION!$E$16&gt;NEUTRAL!I2414,"W","L")</f>
        <v>W</v>
      </c>
      <c r="L2414" t="str">
        <f ca="1">IF(I2414+SIMULATION!$E$20&gt;NEUTRAL!H2414,"W","L")</f>
        <v>L</v>
      </c>
      <c r="M2414">
        <f t="shared" ca="1" si="77"/>
        <v>131</v>
      </c>
      <c r="N2414" t="str">
        <f ca="1">IF((H2414+I2414)&gt;SIMULATION!$F$16,"Over","Under")</f>
        <v>Under</v>
      </c>
    </row>
    <row r="2415" spans="8:14" x14ac:dyDescent="0.25">
      <c r="H2415">
        <f ca="1">ROUND(NORMINV(RAND(),SIMULATION!$G$16,SIMULATION!$C$16),0)</f>
        <v>92</v>
      </c>
      <c r="I2415">
        <f ca="1">ROUND(NORMINV(RAND(),SIMULATION!$G$20,SIMULATION!$C$20),0)</f>
        <v>88</v>
      </c>
      <c r="J2415" t="str">
        <f t="shared" ca="1" si="76"/>
        <v>Away</v>
      </c>
      <c r="K2415" t="str">
        <f ca="1">IF(H2415+SIMULATION!$E$16&gt;NEUTRAL!I2415,"W","L")</f>
        <v>W</v>
      </c>
      <c r="L2415" t="str">
        <f ca="1">IF(I2415+SIMULATION!$E$20&gt;NEUTRAL!H2415,"W","L")</f>
        <v>L</v>
      </c>
      <c r="M2415">
        <f t="shared" ca="1" si="77"/>
        <v>180</v>
      </c>
      <c r="N2415" t="str">
        <f ca="1">IF((H2415+I2415)&gt;SIMULATION!$F$16,"Over","Under")</f>
        <v>Over</v>
      </c>
    </row>
    <row r="2416" spans="8:14" x14ac:dyDescent="0.25">
      <c r="H2416">
        <f ca="1">ROUND(NORMINV(RAND(),SIMULATION!$G$16,SIMULATION!$C$16),0)</f>
        <v>86</v>
      </c>
      <c r="I2416">
        <f ca="1">ROUND(NORMINV(RAND(),SIMULATION!$G$20,SIMULATION!$C$20),0)</f>
        <v>65</v>
      </c>
      <c r="J2416" t="str">
        <f t="shared" ca="1" si="76"/>
        <v>Away</v>
      </c>
      <c r="K2416" t="str">
        <f ca="1">IF(H2416+SIMULATION!$E$16&gt;NEUTRAL!I2416,"W","L")</f>
        <v>W</v>
      </c>
      <c r="L2416" t="str">
        <f ca="1">IF(I2416+SIMULATION!$E$20&gt;NEUTRAL!H2416,"W","L")</f>
        <v>L</v>
      </c>
      <c r="M2416">
        <f t="shared" ca="1" si="77"/>
        <v>151</v>
      </c>
      <c r="N2416" t="str">
        <f ca="1">IF((H2416+I2416)&gt;SIMULATION!$F$16,"Over","Under")</f>
        <v>Under</v>
      </c>
    </row>
    <row r="2417" spans="8:14" x14ac:dyDescent="0.25">
      <c r="H2417">
        <f ca="1">ROUND(NORMINV(RAND(),SIMULATION!$G$16,SIMULATION!$C$16),0)</f>
        <v>64</v>
      </c>
      <c r="I2417">
        <f ca="1">ROUND(NORMINV(RAND(),SIMULATION!$G$20,SIMULATION!$C$20),0)</f>
        <v>75</v>
      </c>
      <c r="J2417" t="str">
        <f t="shared" ca="1" si="76"/>
        <v>Home</v>
      </c>
      <c r="K2417" t="str">
        <f ca="1">IF(H2417+SIMULATION!$E$16&gt;NEUTRAL!I2417,"W","L")</f>
        <v>L</v>
      </c>
      <c r="L2417" t="str">
        <f ca="1">IF(I2417+SIMULATION!$E$20&gt;NEUTRAL!H2417,"W","L")</f>
        <v>W</v>
      </c>
      <c r="M2417">
        <f t="shared" ca="1" si="77"/>
        <v>139</v>
      </c>
      <c r="N2417" t="str">
        <f ca="1">IF((H2417+I2417)&gt;SIMULATION!$F$16,"Over","Under")</f>
        <v>Under</v>
      </c>
    </row>
    <row r="2418" spans="8:14" x14ac:dyDescent="0.25">
      <c r="H2418">
        <f ca="1">ROUND(NORMINV(RAND(),SIMULATION!$G$16,SIMULATION!$C$16),0)</f>
        <v>59</v>
      </c>
      <c r="I2418">
        <f ca="1">ROUND(NORMINV(RAND(),SIMULATION!$G$20,SIMULATION!$C$20),0)</f>
        <v>73</v>
      </c>
      <c r="J2418" t="str">
        <f t="shared" ca="1" si="76"/>
        <v>Home</v>
      </c>
      <c r="K2418" t="str">
        <f ca="1">IF(H2418+SIMULATION!$E$16&gt;NEUTRAL!I2418,"W","L")</f>
        <v>L</v>
      </c>
      <c r="L2418" t="str">
        <f ca="1">IF(I2418+SIMULATION!$E$20&gt;NEUTRAL!H2418,"W","L")</f>
        <v>W</v>
      </c>
      <c r="M2418">
        <f t="shared" ca="1" si="77"/>
        <v>132</v>
      </c>
      <c r="N2418" t="str">
        <f ca="1">IF((H2418+I2418)&gt;SIMULATION!$F$16,"Over","Under")</f>
        <v>Under</v>
      </c>
    </row>
    <row r="2419" spans="8:14" x14ac:dyDescent="0.25">
      <c r="H2419">
        <f ca="1">ROUND(NORMINV(RAND(),SIMULATION!$G$16,SIMULATION!$C$16),0)</f>
        <v>93</v>
      </c>
      <c r="I2419">
        <f ca="1">ROUND(NORMINV(RAND(),SIMULATION!$G$20,SIMULATION!$C$20),0)</f>
        <v>58</v>
      </c>
      <c r="J2419" t="str">
        <f t="shared" ca="1" si="76"/>
        <v>Away</v>
      </c>
      <c r="K2419" t="str">
        <f ca="1">IF(H2419+SIMULATION!$E$16&gt;NEUTRAL!I2419,"W","L")</f>
        <v>W</v>
      </c>
      <c r="L2419" t="str">
        <f ca="1">IF(I2419+SIMULATION!$E$20&gt;NEUTRAL!H2419,"W","L")</f>
        <v>L</v>
      </c>
      <c r="M2419">
        <f t="shared" ca="1" si="77"/>
        <v>151</v>
      </c>
      <c r="N2419" t="str">
        <f ca="1">IF((H2419+I2419)&gt;SIMULATION!$F$16,"Over","Under")</f>
        <v>Under</v>
      </c>
    </row>
    <row r="2420" spans="8:14" x14ac:dyDescent="0.25">
      <c r="H2420">
        <f ca="1">ROUND(NORMINV(RAND(),SIMULATION!$G$16,SIMULATION!$C$16),0)</f>
        <v>51</v>
      </c>
      <c r="I2420">
        <f ca="1">ROUND(NORMINV(RAND(),SIMULATION!$G$20,SIMULATION!$C$20),0)</f>
        <v>75</v>
      </c>
      <c r="J2420" t="str">
        <f t="shared" ca="1" si="76"/>
        <v>Home</v>
      </c>
      <c r="K2420" t="str">
        <f ca="1">IF(H2420+SIMULATION!$E$16&gt;NEUTRAL!I2420,"W","L")</f>
        <v>L</v>
      </c>
      <c r="L2420" t="str">
        <f ca="1">IF(I2420+SIMULATION!$E$20&gt;NEUTRAL!H2420,"W","L")</f>
        <v>W</v>
      </c>
      <c r="M2420">
        <f t="shared" ca="1" si="77"/>
        <v>126</v>
      </c>
      <c r="N2420" t="str">
        <f ca="1">IF((H2420+I2420)&gt;SIMULATION!$F$16,"Over","Under")</f>
        <v>Under</v>
      </c>
    </row>
    <row r="2421" spans="8:14" x14ac:dyDescent="0.25">
      <c r="H2421">
        <f ca="1">ROUND(NORMINV(RAND(),SIMULATION!$G$16,SIMULATION!$C$16),0)</f>
        <v>73</v>
      </c>
      <c r="I2421">
        <f ca="1">ROUND(NORMINV(RAND(),SIMULATION!$G$20,SIMULATION!$C$20),0)</f>
        <v>87</v>
      </c>
      <c r="J2421" t="str">
        <f t="shared" ca="1" si="76"/>
        <v>Home</v>
      </c>
      <c r="K2421" t="str">
        <f ca="1">IF(H2421+SIMULATION!$E$16&gt;NEUTRAL!I2421,"W","L")</f>
        <v>L</v>
      </c>
      <c r="L2421" t="str">
        <f ca="1">IF(I2421+SIMULATION!$E$20&gt;NEUTRAL!H2421,"W","L")</f>
        <v>W</v>
      </c>
      <c r="M2421">
        <f t="shared" ca="1" si="77"/>
        <v>160</v>
      </c>
      <c r="N2421" t="str">
        <f ca="1">IF((H2421+I2421)&gt;SIMULATION!$F$16,"Over","Under")</f>
        <v>Over</v>
      </c>
    </row>
    <row r="2422" spans="8:14" x14ac:dyDescent="0.25">
      <c r="H2422">
        <f ca="1">ROUND(NORMINV(RAND(),SIMULATION!$G$16,SIMULATION!$C$16),0)</f>
        <v>83</v>
      </c>
      <c r="I2422">
        <f ca="1">ROUND(NORMINV(RAND(),SIMULATION!$G$20,SIMULATION!$C$20),0)</f>
        <v>65</v>
      </c>
      <c r="J2422" t="str">
        <f t="shared" ca="1" si="76"/>
        <v>Away</v>
      </c>
      <c r="K2422" t="str">
        <f ca="1">IF(H2422+SIMULATION!$E$16&gt;NEUTRAL!I2422,"W","L")</f>
        <v>W</v>
      </c>
      <c r="L2422" t="str">
        <f ca="1">IF(I2422+SIMULATION!$E$20&gt;NEUTRAL!H2422,"W","L")</f>
        <v>L</v>
      </c>
      <c r="M2422">
        <f t="shared" ca="1" si="77"/>
        <v>148</v>
      </c>
      <c r="N2422" t="str">
        <f ca="1">IF((H2422+I2422)&gt;SIMULATION!$F$16,"Over","Under")</f>
        <v>Under</v>
      </c>
    </row>
    <row r="2423" spans="8:14" x14ac:dyDescent="0.25">
      <c r="H2423">
        <f ca="1">ROUND(NORMINV(RAND(),SIMULATION!$G$16,SIMULATION!$C$16),0)</f>
        <v>77</v>
      </c>
      <c r="I2423">
        <f ca="1">ROUND(NORMINV(RAND(),SIMULATION!$G$20,SIMULATION!$C$20),0)</f>
        <v>47</v>
      </c>
      <c r="J2423" t="str">
        <f t="shared" ca="1" si="76"/>
        <v>Away</v>
      </c>
      <c r="K2423" t="str">
        <f ca="1">IF(H2423+SIMULATION!$E$16&gt;NEUTRAL!I2423,"W","L")</f>
        <v>W</v>
      </c>
      <c r="L2423" t="str">
        <f ca="1">IF(I2423+SIMULATION!$E$20&gt;NEUTRAL!H2423,"W","L")</f>
        <v>L</v>
      </c>
      <c r="M2423">
        <f t="shared" ca="1" si="77"/>
        <v>124</v>
      </c>
      <c r="N2423" t="str">
        <f ca="1">IF((H2423+I2423)&gt;SIMULATION!$F$16,"Over","Under")</f>
        <v>Under</v>
      </c>
    </row>
    <row r="2424" spans="8:14" x14ac:dyDescent="0.25">
      <c r="H2424">
        <f ca="1">ROUND(NORMINV(RAND(),SIMULATION!$G$16,SIMULATION!$C$16),0)</f>
        <v>55</v>
      </c>
      <c r="I2424">
        <f ca="1">ROUND(NORMINV(RAND(),SIMULATION!$G$20,SIMULATION!$C$20),0)</f>
        <v>71</v>
      </c>
      <c r="J2424" t="str">
        <f t="shared" ca="1" si="76"/>
        <v>Home</v>
      </c>
      <c r="K2424" t="str">
        <f ca="1">IF(H2424+SIMULATION!$E$16&gt;NEUTRAL!I2424,"W","L")</f>
        <v>L</v>
      </c>
      <c r="L2424" t="str">
        <f ca="1">IF(I2424+SIMULATION!$E$20&gt;NEUTRAL!H2424,"W","L")</f>
        <v>W</v>
      </c>
      <c r="M2424">
        <f t="shared" ca="1" si="77"/>
        <v>126</v>
      </c>
      <c r="N2424" t="str">
        <f ca="1">IF((H2424+I2424)&gt;SIMULATION!$F$16,"Over","Under")</f>
        <v>Under</v>
      </c>
    </row>
    <row r="2425" spans="8:14" x14ac:dyDescent="0.25">
      <c r="H2425">
        <f ca="1">ROUND(NORMINV(RAND(),SIMULATION!$G$16,SIMULATION!$C$16),0)</f>
        <v>62</v>
      </c>
      <c r="I2425">
        <f ca="1">ROUND(NORMINV(RAND(),SIMULATION!$G$20,SIMULATION!$C$20),0)</f>
        <v>77</v>
      </c>
      <c r="J2425" t="str">
        <f t="shared" ca="1" si="76"/>
        <v>Home</v>
      </c>
      <c r="K2425" t="str">
        <f ca="1">IF(H2425+SIMULATION!$E$16&gt;NEUTRAL!I2425,"W","L")</f>
        <v>L</v>
      </c>
      <c r="L2425" t="str">
        <f ca="1">IF(I2425+SIMULATION!$E$20&gt;NEUTRAL!H2425,"W","L")</f>
        <v>W</v>
      </c>
      <c r="M2425">
        <f t="shared" ca="1" si="77"/>
        <v>139</v>
      </c>
      <c r="N2425" t="str">
        <f ca="1">IF((H2425+I2425)&gt;SIMULATION!$F$16,"Over","Under")</f>
        <v>Under</v>
      </c>
    </row>
    <row r="2426" spans="8:14" x14ac:dyDescent="0.25">
      <c r="H2426">
        <f ca="1">ROUND(NORMINV(RAND(),SIMULATION!$G$16,SIMULATION!$C$16),0)</f>
        <v>62</v>
      </c>
      <c r="I2426">
        <f ca="1">ROUND(NORMINV(RAND(),SIMULATION!$G$20,SIMULATION!$C$20),0)</f>
        <v>73</v>
      </c>
      <c r="J2426" t="str">
        <f t="shared" ca="1" si="76"/>
        <v>Home</v>
      </c>
      <c r="K2426" t="str">
        <f ca="1">IF(H2426+SIMULATION!$E$16&gt;NEUTRAL!I2426,"W","L")</f>
        <v>L</v>
      </c>
      <c r="L2426" t="str">
        <f ca="1">IF(I2426+SIMULATION!$E$20&gt;NEUTRAL!H2426,"W","L")</f>
        <v>W</v>
      </c>
      <c r="M2426">
        <f t="shared" ca="1" si="77"/>
        <v>135</v>
      </c>
      <c r="N2426" t="str">
        <f ca="1">IF((H2426+I2426)&gt;SIMULATION!$F$16,"Over","Under")</f>
        <v>Under</v>
      </c>
    </row>
    <row r="2427" spans="8:14" x14ac:dyDescent="0.25">
      <c r="H2427">
        <f ca="1">ROUND(NORMINV(RAND(),SIMULATION!$G$16,SIMULATION!$C$16),0)</f>
        <v>63</v>
      </c>
      <c r="I2427">
        <f ca="1">ROUND(NORMINV(RAND(),SIMULATION!$G$20,SIMULATION!$C$20),0)</f>
        <v>84</v>
      </c>
      <c r="J2427" t="str">
        <f t="shared" ca="1" si="76"/>
        <v>Home</v>
      </c>
      <c r="K2427" t="str">
        <f ca="1">IF(H2427+SIMULATION!$E$16&gt;NEUTRAL!I2427,"W","L")</f>
        <v>L</v>
      </c>
      <c r="L2427" t="str">
        <f ca="1">IF(I2427+SIMULATION!$E$20&gt;NEUTRAL!H2427,"W","L")</f>
        <v>W</v>
      </c>
      <c r="M2427">
        <f t="shared" ca="1" si="77"/>
        <v>147</v>
      </c>
      <c r="N2427" t="str">
        <f ca="1">IF((H2427+I2427)&gt;SIMULATION!$F$16,"Over","Under")</f>
        <v>Under</v>
      </c>
    </row>
    <row r="2428" spans="8:14" x14ac:dyDescent="0.25">
      <c r="H2428">
        <f ca="1">ROUND(NORMINV(RAND(),SIMULATION!$G$16,SIMULATION!$C$16),0)</f>
        <v>82</v>
      </c>
      <c r="I2428">
        <f ca="1">ROUND(NORMINV(RAND(),SIMULATION!$G$20,SIMULATION!$C$20),0)</f>
        <v>76</v>
      </c>
      <c r="J2428" t="str">
        <f t="shared" ca="1" si="76"/>
        <v>Away</v>
      </c>
      <c r="K2428" t="str">
        <f ca="1">IF(H2428+SIMULATION!$E$16&gt;NEUTRAL!I2428,"W","L")</f>
        <v>W</v>
      </c>
      <c r="L2428" t="str">
        <f ca="1">IF(I2428+SIMULATION!$E$20&gt;NEUTRAL!H2428,"W","L")</f>
        <v>L</v>
      </c>
      <c r="M2428">
        <f t="shared" ca="1" si="77"/>
        <v>158</v>
      </c>
      <c r="N2428" t="str">
        <f ca="1">IF((H2428+I2428)&gt;SIMULATION!$F$16,"Over","Under")</f>
        <v>Over</v>
      </c>
    </row>
    <row r="2429" spans="8:14" x14ac:dyDescent="0.25">
      <c r="H2429">
        <f ca="1">ROUND(NORMINV(RAND(),SIMULATION!$G$16,SIMULATION!$C$16),0)</f>
        <v>90</v>
      </c>
      <c r="I2429">
        <f ca="1">ROUND(NORMINV(RAND(),SIMULATION!$G$20,SIMULATION!$C$20),0)</f>
        <v>85</v>
      </c>
      <c r="J2429" t="str">
        <f t="shared" ca="1" si="76"/>
        <v>Away</v>
      </c>
      <c r="K2429" t="str">
        <f ca="1">IF(H2429+SIMULATION!$E$16&gt;NEUTRAL!I2429,"W","L")</f>
        <v>W</v>
      </c>
      <c r="L2429" t="str">
        <f ca="1">IF(I2429+SIMULATION!$E$20&gt;NEUTRAL!H2429,"W","L")</f>
        <v>L</v>
      </c>
      <c r="M2429">
        <f t="shared" ca="1" si="77"/>
        <v>175</v>
      </c>
      <c r="N2429" t="str">
        <f ca="1">IF((H2429+I2429)&gt;SIMULATION!$F$16,"Over","Under")</f>
        <v>Over</v>
      </c>
    </row>
    <row r="2430" spans="8:14" x14ac:dyDescent="0.25">
      <c r="H2430">
        <f ca="1">ROUND(NORMINV(RAND(),SIMULATION!$G$16,SIMULATION!$C$16),0)</f>
        <v>89</v>
      </c>
      <c r="I2430">
        <f ca="1">ROUND(NORMINV(RAND(),SIMULATION!$G$20,SIMULATION!$C$20),0)</f>
        <v>91</v>
      </c>
      <c r="J2430" t="str">
        <f t="shared" ca="1" si="76"/>
        <v>Home</v>
      </c>
      <c r="K2430" t="str">
        <f ca="1">IF(H2430+SIMULATION!$E$16&gt;NEUTRAL!I2430,"W","L")</f>
        <v>W</v>
      </c>
      <c r="L2430" t="str">
        <f ca="1">IF(I2430+SIMULATION!$E$20&gt;NEUTRAL!H2430,"W","L")</f>
        <v>L</v>
      </c>
      <c r="M2430">
        <f t="shared" ca="1" si="77"/>
        <v>180</v>
      </c>
      <c r="N2430" t="str">
        <f ca="1">IF((H2430+I2430)&gt;SIMULATION!$F$16,"Over","Under")</f>
        <v>Over</v>
      </c>
    </row>
    <row r="2431" spans="8:14" x14ac:dyDescent="0.25">
      <c r="H2431">
        <f ca="1">ROUND(NORMINV(RAND(),SIMULATION!$G$16,SIMULATION!$C$16),0)</f>
        <v>74</v>
      </c>
      <c r="I2431">
        <f ca="1">ROUND(NORMINV(RAND(),SIMULATION!$G$20,SIMULATION!$C$20),0)</f>
        <v>67</v>
      </c>
      <c r="J2431" t="str">
        <f t="shared" ca="1" si="76"/>
        <v>Away</v>
      </c>
      <c r="K2431" t="str">
        <f ca="1">IF(H2431+SIMULATION!$E$16&gt;NEUTRAL!I2431,"W","L")</f>
        <v>W</v>
      </c>
      <c r="L2431" t="str">
        <f ca="1">IF(I2431+SIMULATION!$E$20&gt;NEUTRAL!H2431,"W","L")</f>
        <v>L</v>
      </c>
      <c r="M2431">
        <f t="shared" ca="1" si="77"/>
        <v>141</v>
      </c>
      <c r="N2431" t="str">
        <f ca="1">IF((H2431+I2431)&gt;SIMULATION!$F$16,"Over","Under")</f>
        <v>Under</v>
      </c>
    </row>
    <row r="2432" spans="8:14" x14ac:dyDescent="0.25">
      <c r="H2432">
        <f ca="1">ROUND(NORMINV(RAND(),SIMULATION!$G$16,SIMULATION!$C$16),0)</f>
        <v>77</v>
      </c>
      <c r="I2432">
        <f ca="1">ROUND(NORMINV(RAND(),SIMULATION!$G$20,SIMULATION!$C$20),0)</f>
        <v>78</v>
      </c>
      <c r="J2432" t="str">
        <f t="shared" ca="1" si="76"/>
        <v>Home</v>
      </c>
      <c r="K2432" t="str">
        <f ca="1">IF(H2432+SIMULATION!$E$16&gt;NEUTRAL!I2432,"W","L")</f>
        <v>W</v>
      </c>
      <c r="L2432" t="str">
        <f ca="1">IF(I2432+SIMULATION!$E$20&gt;NEUTRAL!H2432,"W","L")</f>
        <v>L</v>
      </c>
      <c r="M2432">
        <f t="shared" ca="1" si="77"/>
        <v>155</v>
      </c>
      <c r="N2432" t="str">
        <f ca="1">IF((H2432+I2432)&gt;SIMULATION!$F$16,"Over","Under")</f>
        <v>Over</v>
      </c>
    </row>
    <row r="2433" spans="8:14" x14ac:dyDescent="0.25">
      <c r="H2433">
        <f ca="1">ROUND(NORMINV(RAND(),SIMULATION!$G$16,SIMULATION!$C$16),0)</f>
        <v>75</v>
      </c>
      <c r="I2433">
        <f ca="1">ROUND(NORMINV(RAND(),SIMULATION!$G$20,SIMULATION!$C$20),0)</f>
        <v>77</v>
      </c>
      <c r="J2433" t="str">
        <f t="shared" ca="1" si="76"/>
        <v>Home</v>
      </c>
      <c r="K2433" t="str">
        <f ca="1">IF(H2433+SIMULATION!$E$16&gt;NEUTRAL!I2433,"W","L")</f>
        <v>W</v>
      </c>
      <c r="L2433" t="str">
        <f ca="1">IF(I2433+SIMULATION!$E$20&gt;NEUTRAL!H2433,"W","L")</f>
        <v>L</v>
      </c>
      <c r="M2433">
        <f t="shared" ca="1" si="77"/>
        <v>152</v>
      </c>
      <c r="N2433" t="str">
        <f ca="1">IF((H2433+I2433)&gt;SIMULATION!$F$16,"Over","Under")</f>
        <v>Over</v>
      </c>
    </row>
    <row r="2434" spans="8:14" x14ac:dyDescent="0.25">
      <c r="H2434">
        <f ca="1">ROUND(NORMINV(RAND(),SIMULATION!$G$16,SIMULATION!$C$16),0)</f>
        <v>67</v>
      </c>
      <c r="I2434">
        <f ca="1">ROUND(NORMINV(RAND(),SIMULATION!$G$20,SIMULATION!$C$20),0)</f>
        <v>72</v>
      </c>
      <c r="J2434" t="str">
        <f t="shared" ca="1" si="76"/>
        <v>Home</v>
      </c>
      <c r="K2434" t="str">
        <f ca="1">IF(H2434+SIMULATION!$E$16&gt;NEUTRAL!I2434,"W","L")</f>
        <v>L</v>
      </c>
      <c r="L2434" t="str">
        <f ca="1">IF(I2434+SIMULATION!$E$20&gt;NEUTRAL!H2434,"W","L")</f>
        <v>W</v>
      </c>
      <c r="M2434">
        <f t="shared" ca="1" si="77"/>
        <v>139</v>
      </c>
      <c r="N2434" t="str">
        <f ca="1">IF((H2434+I2434)&gt;SIMULATION!$F$16,"Over","Under")</f>
        <v>Under</v>
      </c>
    </row>
    <row r="2435" spans="8:14" x14ac:dyDescent="0.25">
      <c r="H2435">
        <f ca="1">ROUND(NORMINV(RAND(),SIMULATION!$G$16,SIMULATION!$C$16),0)</f>
        <v>69</v>
      </c>
      <c r="I2435">
        <f ca="1">ROUND(NORMINV(RAND(),SIMULATION!$G$20,SIMULATION!$C$20),0)</f>
        <v>87</v>
      </c>
      <c r="J2435" t="str">
        <f t="shared" ca="1" si="76"/>
        <v>Home</v>
      </c>
      <c r="K2435" t="str">
        <f ca="1">IF(H2435+SIMULATION!$E$16&gt;NEUTRAL!I2435,"W","L")</f>
        <v>L</v>
      </c>
      <c r="L2435" t="str">
        <f ca="1">IF(I2435+SIMULATION!$E$20&gt;NEUTRAL!H2435,"W","L")</f>
        <v>W</v>
      </c>
      <c r="M2435">
        <f t="shared" ca="1" si="77"/>
        <v>156</v>
      </c>
      <c r="N2435" t="str">
        <f ca="1">IF((H2435+I2435)&gt;SIMULATION!$F$16,"Over","Under")</f>
        <v>Over</v>
      </c>
    </row>
    <row r="2436" spans="8:14" x14ac:dyDescent="0.25">
      <c r="H2436">
        <f ca="1">ROUND(NORMINV(RAND(),SIMULATION!$G$16,SIMULATION!$C$16),0)</f>
        <v>84</v>
      </c>
      <c r="I2436">
        <f ca="1">ROUND(NORMINV(RAND(),SIMULATION!$G$20,SIMULATION!$C$20),0)</f>
        <v>95</v>
      </c>
      <c r="J2436" t="str">
        <f t="shared" ca="1" si="76"/>
        <v>Home</v>
      </c>
      <c r="K2436" t="str">
        <f ca="1">IF(H2436+SIMULATION!$E$16&gt;NEUTRAL!I2436,"W","L")</f>
        <v>L</v>
      </c>
      <c r="L2436" t="str">
        <f ca="1">IF(I2436+SIMULATION!$E$20&gt;NEUTRAL!H2436,"W","L")</f>
        <v>W</v>
      </c>
      <c r="M2436">
        <f t="shared" ca="1" si="77"/>
        <v>179</v>
      </c>
      <c r="N2436" t="str">
        <f ca="1">IF((H2436+I2436)&gt;SIMULATION!$F$16,"Over","Under")</f>
        <v>Over</v>
      </c>
    </row>
    <row r="2437" spans="8:14" x14ac:dyDescent="0.25">
      <c r="H2437">
        <f ca="1">ROUND(NORMINV(RAND(),SIMULATION!$G$16,SIMULATION!$C$16),0)</f>
        <v>89</v>
      </c>
      <c r="I2437">
        <f ca="1">ROUND(NORMINV(RAND(),SIMULATION!$G$20,SIMULATION!$C$20),0)</f>
        <v>62</v>
      </c>
      <c r="J2437" t="str">
        <f t="shared" ca="1" si="76"/>
        <v>Away</v>
      </c>
      <c r="K2437" t="str">
        <f ca="1">IF(H2437+SIMULATION!$E$16&gt;NEUTRAL!I2437,"W","L")</f>
        <v>W</v>
      </c>
      <c r="L2437" t="str">
        <f ca="1">IF(I2437+SIMULATION!$E$20&gt;NEUTRAL!H2437,"W","L")</f>
        <v>L</v>
      </c>
      <c r="M2437">
        <f t="shared" ca="1" si="77"/>
        <v>151</v>
      </c>
      <c r="N2437" t="str">
        <f ca="1">IF((H2437+I2437)&gt;SIMULATION!$F$16,"Over","Under")</f>
        <v>Under</v>
      </c>
    </row>
    <row r="2438" spans="8:14" x14ac:dyDescent="0.25">
      <c r="H2438">
        <f ca="1">ROUND(NORMINV(RAND(),SIMULATION!$G$16,SIMULATION!$C$16),0)</f>
        <v>77</v>
      </c>
      <c r="I2438">
        <f ca="1">ROUND(NORMINV(RAND(),SIMULATION!$G$20,SIMULATION!$C$20),0)</f>
        <v>88</v>
      </c>
      <c r="J2438" t="str">
        <f t="shared" ca="1" si="76"/>
        <v>Home</v>
      </c>
      <c r="K2438" t="str">
        <f ca="1">IF(H2438+SIMULATION!$E$16&gt;NEUTRAL!I2438,"W","L")</f>
        <v>L</v>
      </c>
      <c r="L2438" t="str">
        <f ca="1">IF(I2438+SIMULATION!$E$20&gt;NEUTRAL!H2438,"W","L")</f>
        <v>W</v>
      </c>
      <c r="M2438">
        <f t="shared" ca="1" si="77"/>
        <v>165</v>
      </c>
      <c r="N2438" t="str">
        <f ca="1">IF((H2438+I2438)&gt;SIMULATION!$F$16,"Over","Under")</f>
        <v>Over</v>
      </c>
    </row>
    <row r="2439" spans="8:14" x14ac:dyDescent="0.25">
      <c r="H2439">
        <f ca="1">ROUND(NORMINV(RAND(),SIMULATION!$G$16,SIMULATION!$C$16),0)</f>
        <v>78</v>
      </c>
      <c r="I2439">
        <f ca="1">ROUND(NORMINV(RAND(),SIMULATION!$G$20,SIMULATION!$C$20),0)</f>
        <v>87</v>
      </c>
      <c r="J2439" t="str">
        <f t="shared" ca="1" si="76"/>
        <v>Home</v>
      </c>
      <c r="K2439" t="str">
        <f ca="1">IF(H2439+SIMULATION!$E$16&gt;NEUTRAL!I2439,"W","L")</f>
        <v>L</v>
      </c>
      <c r="L2439" t="str">
        <f ca="1">IF(I2439+SIMULATION!$E$20&gt;NEUTRAL!H2439,"W","L")</f>
        <v>W</v>
      </c>
      <c r="M2439">
        <f t="shared" ca="1" si="77"/>
        <v>165</v>
      </c>
      <c r="N2439" t="str">
        <f ca="1">IF((H2439+I2439)&gt;SIMULATION!$F$16,"Over","Under")</f>
        <v>Over</v>
      </c>
    </row>
    <row r="2440" spans="8:14" x14ac:dyDescent="0.25">
      <c r="H2440">
        <f ca="1">ROUND(NORMINV(RAND(),SIMULATION!$G$16,SIMULATION!$C$16),0)</f>
        <v>85</v>
      </c>
      <c r="I2440">
        <f ca="1">ROUND(NORMINV(RAND(),SIMULATION!$G$20,SIMULATION!$C$20),0)</f>
        <v>79</v>
      </c>
      <c r="J2440" t="str">
        <f t="shared" ca="1" si="76"/>
        <v>Away</v>
      </c>
      <c r="K2440" t="str">
        <f ca="1">IF(H2440+SIMULATION!$E$16&gt;NEUTRAL!I2440,"W","L")</f>
        <v>W</v>
      </c>
      <c r="L2440" t="str">
        <f ca="1">IF(I2440+SIMULATION!$E$20&gt;NEUTRAL!H2440,"W","L")</f>
        <v>L</v>
      </c>
      <c r="M2440">
        <f t="shared" ca="1" si="77"/>
        <v>164</v>
      </c>
      <c r="N2440" t="str">
        <f ca="1">IF((H2440+I2440)&gt;SIMULATION!$F$16,"Over","Under")</f>
        <v>Over</v>
      </c>
    </row>
    <row r="2441" spans="8:14" x14ac:dyDescent="0.25">
      <c r="H2441">
        <f ca="1">ROUND(NORMINV(RAND(),SIMULATION!$G$16,SIMULATION!$C$16),0)</f>
        <v>68</v>
      </c>
      <c r="I2441">
        <f ca="1">ROUND(NORMINV(RAND(),SIMULATION!$G$20,SIMULATION!$C$20),0)</f>
        <v>69</v>
      </c>
      <c r="J2441" t="str">
        <f t="shared" ca="1" si="76"/>
        <v>Home</v>
      </c>
      <c r="K2441" t="str">
        <f ca="1">IF(H2441+SIMULATION!$E$16&gt;NEUTRAL!I2441,"W","L")</f>
        <v>W</v>
      </c>
      <c r="L2441" t="str">
        <f ca="1">IF(I2441+SIMULATION!$E$20&gt;NEUTRAL!H2441,"W","L")</f>
        <v>L</v>
      </c>
      <c r="M2441">
        <f t="shared" ca="1" si="77"/>
        <v>137</v>
      </c>
      <c r="N2441" t="str">
        <f ca="1">IF((H2441+I2441)&gt;SIMULATION!$F$16,"Over","Under")</f>
        <v>Under</v>
      </c>
    </row>
    <row r="2442" spans="8:14" x14ac:dyDescent="0.25">
      <c r="H2442">
        <f ca="1">ROUND(NORMINV(RAND(),SIMULATION!$G$16,SIMULATION!$C$16),0)</f>
        <v>59</v>
      </c>
      <c r="I2442">
        <f ca="1">ROUND(NORMINV(RAND(),SIMULATION!$G$20,SIMULATION!$C$20),0)</f>
        <v>69</v>
      </c>
      <c r="J2442" t="str">
        <f t="shared" ca="1" si="76"/>
        <v>Home</v>
      </c>
      <c r="K2442" t="str">
        <f ca="1">IF(H2442+SIMULATION!$E$16&gt;NEUTRAL!I2442,"W","L")</f>
        <v>L</v>
      </c>
      <c r="L2442" t="str">
        <f ca="1">IF(I2442+SIMULATION!$E$20&gt;NEUTRAL!H2442,"W","L")</f>
        <v>W</v>
      </c>
      <c r="M2442">
        <f t="shared" ca="1" si="77"/>
        <v>128</v>
      </c>
      <c r="N2442" t="str">
        <f ca="1">IF((H2442+I2442)&gt;SIMULATION!$F$16,"Over","Under")</f>
        <v>Under</v>
      </c>
    </row>
    <row r="2443" spans="8:14" x14ac:dyDescent="0.25">
      <c r="H2443">
        <f ca="1">ROUND(NORMINV(RAND(),SIMULATION!$G$16,SIMULATION!$C$16),0)</f>
        <v>61</v>
      </c>
      <c r="I2443">
        <f ca="1">ROUND(NORMINV(RAND(),SIMULATION!$G$20,SIMULATION!$C$20),0)</f>
        <v>60</v>
      </c>
      <c r="J2443" t="str">
        <f t="shared" ca="1" si="76"/>
        <v>Away</v>
      </c>
      <c r="K2443" t="str">
        <f ca="1">IF(H2443+SIMULATION!$E$16&gt;NEUTRAL!I2443,"W","L")</f>
        <v>W</v>
      </c>
      <c r="L2443" t="str">
        <f ca="1">IF(I2443+SIMULATION!$E$20&gt;NEUTRAL!H2443,"W","L")</f>
        <v>L</v>
      </c>
      <c r="M2443">
        <f t="shared" ca="1" si="77"/>
        <v>121</v>
      </c>
      <c r="N2443" t="str">
        <f ca="1">IF((H2443+I2443)&gt;SIMULATION!$F$16,"Over","Under")</f>
        <v>Under</v>
      </c>
    </row>
    <row r="2444" spans="8:14" x14ac:dyDescent="0.25">
      <c r="H2444">
        <f ca="1">ROUND(NORMINV(RAND(),SIMULATION!$G$16,SIMULATION!$C$16),0)</f>
        <v>85</v>
      </c>
      <c r="I2444">
        <f ca="1">ROUND(NORMINV(RAND(),SIMULATION!$G$20,SIMULATION!$C$20),0)</f>
        <v>69</v>
      </c>
      <c r="J2444" t="str">
        <f t="shared" ca="1" si="76"/>
        <v>Away</v>
      </c>
      <c r="K2444" t="str">
        <f ca="1">IF(H2444+SIMULATION!$E$16&gt;NEUTRAL!I2444,"W","L")</f>
        <v>W</v>
      </c>
      <c r="L2444" t="str">
        <f ca="1">IF(I2444+SIMULATION!$E$20&gt;NEUTRAL!H2444,"W","L")</f>
        <v>L</v>
      </c>
      <c r="M2444">
        <f t="shared" ca="1" si="77"/>
        <v>154</v>
      </c>
      <c r="N2444" t="str">
        <f ca="1">IF((H2444+I2444)&gt;SIMULATION!$F$16,"Over","Under")</f>
        <v>Over</v>
      </c>
    </row>
    <row r="2445" spans="8:14" x14ac:dyDescent="0.25">
      <c r="H2445">
        <f ca="1">ROUND(NORMINV(RAND(),SIMULATION!$G$16,SIMULATION!$C$16),0)</f>
        <v>71</v>
      </c>
      <c r="I2445">
        <f ca="1">ROUND(NORMINV(RAND(),SIMULATION!$G$20,SIMULATION!$C$20),0)</f>
        <v>71</v>
      </c>
      <c r="J2445" t="str">
        <f t="shared" ca="1" si="76"/>
        <v>OT</v>
      </c>
      <c r="K2445" t="str">
        <f ca="1">IF(H2445+SIMULATION!$E$16&gt;NEUTRAL!I2445,"W","L")</f>
        <v>W</v>
      </c>
      <c r="L2445" t="str">
        <f ca="1">IF(I2445+SIMULATION!$E$20&gt;NEUTRAL!H2445,"W","L")</f>
        <v>L</v>
      </c>
      <c r="M2445">
        <f t="shared" ca="1" si="77"/>
        <v>142</v>
      </c>
      <c r="N2445" t="str">
        <f ca="1">IF((H2445+I2445)&gt;SIMULATION!$F$16,"Over","Under")</f>
        <v>Under</v>
      </c>
    </row>
    <row r="2446" spans="8:14" x14ac:dyDescent="0.25">
      <c r="H2446">
        <f ca="1">ROUND(NORMINV(RAND(),SIMULATION!$G$16,SIMULATION!$C$16),0)</f>
        <v>48</v>
      </c>
      <c r="I2446">
        <f ca="1">ROUND(NORMINV(RAND(),SIMULATION!$G$20,SIMULATION!$C$20),0)</f>
        <v>79</v>
      </c>
      <c r="J2446" t="str">
        <f t="shared" ca="1" si="76"/>
        <v>Home</v>
      </c>
      <c r="K2446" t="str">
        <f ca="1">IF(H2446+SIMULATION!$E$16&gt;NEUTRAL!I2446,"W","L")</f>
        <v>L</v>
      </c>
      <c r="L2446" t="str">
        <f ca="1">IF(I2446+SIMULATION!$E$20&gt;NEUTRAL!H2446,"W","L")</f>
        <v>W</v>
      </c>
      <c r="M2446">
        <f t="shared" ca="1" si="77"/>
        <v>127</v>
      </c>
      <c r="N2446" t="str">
        <f ca="1">IF((H2446+I2446)&gt;SIMULATION!$F$16,"Over","Under")</f>
        <v>Under</v>
      </c>
    </row>
    <row r="2447" spans="8:14" x14ac:dyDescent="0.25">
      <c r="H2447">
        <f ca="1">ROUND(NORMINV(RAND(),SIMULATION!$G$16,SIMULATION!$C$16),0)</f>
        <v>59</v>
      </c>
      <c r="I2447">
        <f ca="1">ROUND(NORMINV(RAND(),SIMULATION!$G$20,SIMULATION!$C$20),0)</f>
        <v>75</v>
      </c>
      <c r="J2447" t="str">
        <f t="shared" ca="1" si="76"/>
        <v>Home</v>
      </c>
      <c r="K2447" t="str">
        <f ca="1">IF(H2447+SIMULATION!$E$16&gt;NEUTRAL!I2447,"W","L")</f>
        <v>L</v>
      </c>
      <c r="L2447" t="str">
        <f ca="1">IF(I2447+SIMULATION!$E$20&gt;NEUTRAL!H2447,"W","L")</f>
        <v>W</v>
      </c>
      <c r="M2447">
        <f t="shared" ca="1" si="77"/>
        <v>134</v>
      </c>
      <c r="N2447" t="str">
        <f ca="1">IF((H2447+I2447)&gt;SIMULATION!$F$16,"Over","Under")</f>
        <v>Under</v>
      </c>
    </row>
    <row r="2448" spans="8:14" x14ac:dyDescent="0.25">
      <c r="H2448">
        <f ca="1">ROUND(NORMINV(RAND(),SIMULATION!$G$16,SIMULATION!$C$16),0)</f>
        <v>81</v>
      </c>
      <c r="I2448">
        <f ca="1">ROUND(NORMINV(RAND(),SIMULATION!$G$20,SIMULATION!$C$20),0)</f>
        <v>69</v>
      </c>
      <c r="J2448" t="str">
        <f t="shared" ca="1" si="76"/>
        <v>Away</v>
      </c>
      <c r="K2448" t="str">
        <f ca="1">IF(H2448+SIMULATION!$E$16&gt;NEUTRAL!I2448,"W","L")</f>
        <v>W</v>
      </c>
      <c r="L2448" t="str">
        <f ca="1">IF(I2448+SIMULATION!$E$20&gt;NEUTRAL!H2448,"W","L")</f>
        <v>L</v>
      </c>
      <c r="M2448">
        <f t="shared" ca="1" si="77"/>
        <v>150</v>
      </c>
      <c r="N2448" t="str">
        <f ca="1">IF((H2448+I2448)&gt;SIMULATION!$F$16,"Over","Under")</f>
        <v>Under</v>
      </c>
    </row>
    <row r="2449" spans="8:14" x14ac:dyDescent="0.25">
      <c r="H2449">
        <f ca="1">ROUND(NORMINV(RAND(),SIMULATION!$G$16,SIMULATION!$C$16),0)</f>
        <v>88</v>
      </c>
      <c r="I2449">
        <f ca="1">ROUND(NORMINV(RAND(),SIMULATION!$G$20,SIMULATION!$C$20),0)</f>
        <v>71</v>
      </c>
      <c r="J2449" t="str">
        <f t="shared" ca="1" si="76"/>
        <v>Away</v>
      </c>
      <c r="K2449" t="str">
        <f ca="1">IF(H2449+SIMULATION!$E$16&gt;NEUTRAL!I2449,"W","L")</f>
        <v>W</v>
      </c>
      <c r="L2449" t="str">
        <f ca="1">IF(I2449+SIMULATION!$E$20&gt;NEUTRAL!H2449,"W","L")</f>
        <v>L</v>
      </c>
      <c r="M2449">
        <f t="shared" ca="1" si="77"/>
        <v>159</v>
      </c>
      <c r="N2449" t="str">
        <f ca="1">IF((H2449+I2449)&gt;SIMULATION!$F$16,"Over","Under")</f>
        <v>Over</v>
      </c>
    </row>
    <row r="2450" spans="8:14" x14ac:dyDescent="0.25">
      <c r="H2450">
        <f ca="1">ROUND(NORMINV(RAND(),SIMULATION!$G$16,SIMULATION!$C$16),0)</f>
        <v>92</v>
      </c>
      <c r="I2450">
        <f ca="1">ROUND(NORMINV(RAND(),SIMULATION!$G$20,SIMULATION!$C$20),0)</f>
        <v>94</v>
      </c>
      <c r="J2450" t="str">
        <f t="shared" ref="J2450:J2513" ca="1" si="78">IF(H2450=I2450,"OT",IF(H2450&gt;I2450,"Away","Home"))</f>
        <v>Home</v>
      </c>
      <c r="K2450" t="str">
        <f ca="1">IF(H2450+SIMULATION!$E$16&gt;NEUTRAL!I2450,"W","L")</f>
        <v>W</v>
      </c>
      <c r="L2450" t="str">
        <f ca="1">IF(I2450+SIMULATION!$E$20&gt;NEUTRAL!H2450,"W","L")</f>
        <v>L</v>
      </c>
      <c r="M2450">
        <f t="shared" ref="M2450:M2513" ca="1" si="79">H2450+I2450</f>
        <v>186</v>
      </c>
      <c r="N2450" t="str">
        <f ca="1">IF((H2450+I2450)&gt;SIMULATION!$F$16,"Over","Under")</f>
        <v>Over</v>
      </c>
    </row>
    <row r="2451" spans="8:14" x14ac:dyDescent="0.25">
      <c r="H2451">
        <f ca="1">ROUND(NORMINV(RAND(),SIMULATION!$G$16,SIMULATION!$C$16),0)</f>
        <v>61</v>
      </c>
      <c r="I2451">
        <f ca="1">ROUND(NORMINV(RAND(),SIMULATION!$G$20,SIMULATION!$C$20),0)</f>
        <v>71</v>
      </c>
      <c r="J2451" t="str">
        <f t="shared" ca="1" si="78"/>
        <v>Home</v>
      </c>
      <c r="K2451" t="str">
        <f ca="1">IF(H2451+SIMULATION!$E$16&gt;NEUTRAL!I2451,"W","L")</f>
        <v>L</v>
      </c>
      <c r="L2451" t="str">
        <f ca="1">IF(I2451+SIMULATION!$E$20&gt;NEUTRAL!H2451,"W","L")</f>
        <v>W</v>
      </c>
      <c r="M2451">
        <f t="shared" ca="1" si="79"/>
        <v>132</v>
      </c>
      <c r="N2451" t="str">
        <f ca="1">IF((H2451+I2451)&gt;SIMULATION!$F$16,"Over","Under")</f>
        <v>Under</v>
      </c>
    </row>
    <row r="2452" spans="8:14" x14ac:dyDescent="0.25">
      <c r="H2452">
        <f ca="1">ROUND(NORMINV(RAND(),SIMULATION!$G$16,SIMULATION!$C$16),0)</f>
        <v>51</v>
      </c>
      <c r="I2452">
        <f ca="1">ROUND(NORMINV(RAND(),SIMULATION!$G$20,SIMULATION!$C$20),0)</f>
        <v>70</v>
      </c>
      <c r="J2452" t="str">
        <f t="shared" ca="1" si="78"/>
        <v>Home</v>
      </c>
      <c r="K2452" t="str">
        <f ca="1">IF(H2452+SIMULATION!$E$16&gt;NEUTRAL!I2452,"W","L")</f>
        <v>L</v>
      </c>
      <c r="L2452" t="str">
        <f ca="1">IF(I2452+SIMULATION!$E$20&gt;NEUTRAL!H2452,"W","L")</f>
        <v>W</v>
      </c>
      <c r="M2452">
        <f t="shared" ca="1" si="79"/>
        <v>121</v>
      </c>
      <c r="N2452" t="str">
        <f ca="1">IF((H2452+I2452)&gt;SIMULATION!$F$16,"Over","Under")</f>
        <v>Under</v>
      </c>
    </row>
    <row r="2453" spans="8:14" x14ac:dyDescent="0.25">
      <c r="H2453">
        <f ca="1">ROUND(NORMINV(RAND(),SIMULATION!$G$16,SIMULATION!$C$16),0)</f>
        <v>59</v>
      </c>
      <c r="I2453">
        <f ca="1">ROUND(NORMINV(RAND(),SIMULATION!$G$20,SIMULATION!$C$20),0)</f>
        <v>70</v>
      </c>
      <c r="J2453" t="str">
        <f t="shared" ca="1" si="78"/>
        <v>Home</v>
      </c>
      <c r="K2453" t="str">
        <f ca="1">IF(H2453+SIMULATION!$E$16&gt;NEUTRAL!I2453,"W","L")</f>
        <v>L</v>
      </c>
      <c r="L2453" t="str">
        <f ca="1">IF(I2453+SIMULATION!$E$20&gt;NEUTRAL!H2453,"W","L")</f>
        <v>W</v>
      </c>
      <c r="M2453">
        <f t="shared" ca="1" si="79"/>
        <v>129</v>
      </c>
      <c r="N2453" t="str">
        <f ca="1">IF((H2453+I2453)&gt;SIMULATION!$F$16,"Over","Under")</f>
        <v>Under</v>
      </c>
    </row>
    <row r="2454" spans="8:14" x14ac:dyDescent="0.25">
      <c r="H2454">
        <f ca="1">ROUND(NORMINV(RAND(),SIMULATION!$G$16,SIMULATION!$C$16),0)</f>
        <v>76</v>
      </c>
      <c r="I2454">
        <f ca="1">ROUND(NORMINV(RAND(),SIMULATION!$G$20,SIMULATION!$C$20),0)</f>
        <v>95</v>
      </c>
      <c r="J2454" t="str">
        <f t="shared" ca="1" si="78"/>
        <v>Home</v>
      </c>
      <c r="K2454" t="str">
        <f ca="1">IF(H2454+SIMULATION!$E$16&gt;NEUTRAL!I2454,"W","L")</f>
        <v>L</v>
      </c>
      <c r="L2454" t="str">
        <f ca="1">IF(I2454+SIMULATION!$E$20&gt;NEUTRAL!H2454,"W","L")</f>
        <v>W</v>
      </c>
      <c r="M2454">
        <f t="shared" ca="1" si="79"/>
        <v>171</v>
      </c>
      <c r="N2454" t="str">
        <f ca="1">IF((H2454+I2454)&gt;SIMULATION!$F$16,"Over","Under")</f>
        <v>Over</v>
      </c>
    </row>
    <row r="2455" spans="8:14" x14ac:dyDescent="0.25">
      <c r="H2455">
        <f ca="1">ROUND(NORMINV(RAND(),SIMULATION!$G$16,SIMULATION!$C$16),0)</f>
        <v>68</v>
      </c>
      <c r="I2455">
        <f ca="1">ROUND(NORMINV(RAND(),SIMULATION!$G$20,SIMULATION!$C$20),0)</f>
        <v>59</v>
      </c>
      <c r="J2455" t="str">
        <f t="shared" ca="1" si="78"/>
        <v>Away</v>
      </c>
      <c r="K2455" t="str">
        <f ca="1">IF(H2455+SIMULATION!$E$16&gt;NEUTRAL!I2455,"W","L")</f>
        <v>W</v>
      </c>
      <c r="L2455" t="str">
        <f ca="1">IF(I2455+SIMULATION!$E$20&gt;NEUTRAL!H2455,"W","L")</f>
        <v>L</v>
      </c>
      <c r="M2455">
        <f t="shared" ca="1" si="79"/>
        <v>127</v>
      </c>
      <c r="N2455" t="str">
        <f ca="1">IF((H2455+I2455)&gt;SIMULATION!$F$16,"Over","Under")</f>
        <v>Under</v>
      </c>
    </row>
    <row r="2456" spans="8:14" x14ac:dyDescent="0.25">
      <c r="H2456">
        <f ca="1">ROUND(NORMINV(RAND(),SIMULATION!$G$16,SIMULATION!$C$16),0)</f>
        <v>83</v>
      </c>
      <c r="I2456">
        <f ca="1">ROUND(NORMINV(RAND(),SIMULATION!$G$20,SIMULATION!$C$20),0)</f>
        <v>66</v>
      </c>
      <c r="J2456" t="str">
        <f t="shared" ca="1" si="78"/>
        <v>Away</v>
      </c>
      <c r="K2456" t="str">
        <f ca="1">IF(H2456+SIMULATION!$E$16&gt;NEUTRAL!I2456,"W","L")</f>
        <v>W</v>
      </c>
      <c r="L2456" t="str">
        <f ca="1">IF(I2456+SIMULATION!$E$20&gt;NEUTRAL!H2456,"W","L")</f>
        <v>L</v>
      </c>
      <c r="M2456">
        <f t="shared" ca="1" si="79"/>
        <v>149</v>
      </c>
      <c r="N2456" t="str">
        <f ca="1">IF((H2456+I2456)&gt;SIMULATION!$F$16,"Over","Under")</f>
        <v>Under</v>
      </c>
    </row>
    <row r="2457" spans="8:14" x14ac:dyDescent="0.25">
      <c r="H2457">
        <f ca="1">ROUND(NORMINV(RAND(),SIMULATION!$G$16,SIMULATION!$C$16),0)</f>
        <v>41</v>
      </c>
      <c r="I2457">
        <f ca="1">ROUND(NORMINV(RAND(),SIMULATION!$G$20,SIMULATION!$C$20),0)</f>
        <v>72</v>
      </c>
      <c r="J2457" t="str">
        <f t="shared" ca="1" si="78"/>
        <v>Home</v>
      </c>
      <c r="K2457" t="str">
        <f ca="1">IF(H2457+SIMULATION!$E$16&gt;NEUTRAL!I2457,"W","L")</f>
        <v>L</v>
      </c>
      <c r="L2457" t="str">
        <f ca="1">IF(I2457+SIMULATION!$E$20&gt;NEUTRAL!H2457,"W","L")</f>
        <v>W</v>
      </c>
      <c r="M2457">
        <f t="shared" ca="1" si="79"/>
        <v>113</v>
      </c>
      <c r="N2457" t="str">
        <f ca="1">IF((H2457+I2457)&gt;SIMULATION!$F$16,"Over","Under")</f>
        <v>Under</v>
      </c>
    </row>
    <row r="2458" spans="8:14" x14ac:dyDescent="0.25">
      <c r="H2458">
        <f ca="1">ROUND(NORMINV(RAND(),SIMULATION!$G$16,SIMULATION!$C$16),0)</f>
        <v>69</v>
      </c>
      <c r="I2458">
        <f ca="1">ROUND(NORMINV(RAND(),SIMULATION!$G$20,SIMULATION!$C$20),0)</f>
        <v>68</v>
      </c>
      <c r="J2458" t="str">
        <f t="shared" ca="1" si="78"/>
        <v>Away</v>
      </c>
      <c r="K2458" t="str">
        <f ca="1">IF(H2458+SIMULATION!$E$16&gt;NEUTRAL!I2458,"W","L")</f>
        <v>W</v>
      </c>
      <c r="L2458" t="str">
        <f ca="1">IF(I2458+SIMULATION!$E$20&gt;NEUTRAL!H2458,"W","L")</f>
        <v>L</v>
      </c>
      <c r="M2458">
        <f t="shared" ca="1" si="79"/>
        <v>137</v>
      </c>
      <c r="N2458" t="str">
        <f ca="1">IF((H2458+I2458)&gt;SIMULATION!$F$16,"Over","Under")</f>
        <v>Under</v>
      </c>
    </row>
    <row r="2459" spans="8:14" x14ac:dyDescent="0.25">
      <c r="H2459">
        <f ca="1">ROUND(NORMINV(RAND(),SIMULATION!$G$16,SIMULATION!$C$16),0)</f>
        <v>67</v>
      </c>
      <c r="I2459">
        <f ca="1">ROUND(NORMINV(RAND(),SIMULATION!$G$20,SIMULATION!$C$20),0)</f>
        <v>70</v>
      </c>
      <c r="J2459" t="str">
        <f t="shared" ca="1" si="78"/>
        <v>Home</v>
      </c>
      <c r="K2459" t="str">
        <f ca="1">IF(H2459+SIMULATION!$E$16&gt;NEUTRAL!I2459,"W","L")</f>
        <v>W</v>
      </c>
      <c r="L2459" t="str">
        <f ca="1">IF(I2459+SIMULATION!$E$20&gt;NEUTRAL!H2459,"W","L")</f>
        <v>L</v>
      </c>
      <c r="M2459">
        <f t="shared" ca="1" si="79"/>
        <v>137</v>
      </c>
      <c r="N2459" t="str">
        <f ca="1">IF((H2459+I2459)&gt;SIMULATION!$F$16,"Over","Under")</f>
        <v>Under</v>
      </c>
    </row>
    <row r="2460" spans="8:14" x14ac:dyDescent="0.25">
      <c r="H2460">
        <f ca="1">ROUND(NORMINV(RAND(),SIMULATION!$G$16,SIMULATION!$C$16),0)</f>
        <v>66</v>
      </c>
      <c r="I2460">
        <f ca="1">ROUND(NORMINV(RAND(),SIMULATION!$G$20,SIMULATION!$C$20),0)</f>
        <v>83</v>
      </c>
      <c r="J2460" t="str">
        <f t="shared" ca="1" si="78"/>
        <v>Home</v>
      </c>
      <c r="K2460" t="str">
        <f ca="1">IF(H2460+SIMULATION!$E$16&gt;NEUTRAL!I2460,"W","L")</f>
        <v>L</v>
      </c>
      <c r="L2460" t="str">
        <f ca="1">IF(I2460+SIMULATION!$E$20&gt;NEUTRAL!H2460,"W","L")</f>
        <v>W</v>
      </c>
      <c r="M2460">
        <f t="shared" ca="1" si="79"/>
        <v>149</v>
      </c>
      <c r="N2460" t="str">
        <f ca="1">IF((H2460+I2460)&gt;SIMULATION!$F$16,"Over","Under")</f>
        <v>Under</v>
      </c>
    </row>
    <row r="2461" spans="8:14" x14ac:dyDescent="0.25">
      <c r="H2461">
        <f ca="1">ROUND(NORMINV(RAND(),SIMULATION!$G$16,SIMULATION!$C$16),0)</f>
        <v>44</v>
      </c>
      <c r="I2461">
        <f ca="1">ROUND(NORMINV(RAND(),SIMULATION!$G$20,SIMULATION!$C$20),0)</f>
        <v>79</v>
      </c>
      <c r="J2461" t="str">
        <f t="shared" ca="1" si="78"/>
        <v>Home</v>
      </c>
      <c r="K2461" t="str">
        <f ca="1">IF(H2461+SIMULATION!$E$16&gt;NEUTRAL!I2461,"W","L")</f>
        <v>L</v>
      </c>
      <c r="L2461" t="str">
        <f ca="1">IF(I2461+SIMULATION!$E$20&gt;NEUTRAL!H2461,"W","L")</f>
        <v>W</v>
      </c>
      <c r="M2461">
        <f t="shared" ca="1" si="79"/>
        <v>123</v>
      </c>
      <c r="N2461" t="str">
        <f ca="1">IF((H2461+I2461)&gt;SIMULATION!$F$16,"Over","Under")</f>
        <v>Under</v>
      </c>
    </row>
    <row r="2462" spans="8:14" x14ac:dyDescent="0.25">
      <c r="H2462">
        <f ca="1">ROUND(NORMINV(RAND(),SIMULATION!$G$16,SIMULATION!$C$16),0)</f>
        <v>79</v>
      </c>
      <c r="I2462">
        <f ca="1">ROUND(NORMINV(RAND(),SIMULATION!$G$20,SIMULATION!$C$20),0)</f>
        <v>70</v>
      </c>
      <c r="J2462" t="str">
        <f t="shared" ca="1" si="78"/>
        <v>Away</v>
      </c>
      <c r="K2462" t="str">
        <f ca="1">IF(H2462+SIMULATION!$E$16&gt;NEUTRAL!I2462,"W","L")</f>
        <v>W</v>
      </c>
      <c r="L2462" t="str">
        <f ca="1">IF(I2462+SIMULATION!$E$20&gt;NEUTRAL!H2462,"W","L")</f>
        <v>L</v>
      </c>
      <c r="M2462">
        <f t="shared" ca="1" si="79"/>
        <v>149</v>
      </c>
      <c r="N2462" t="str">
        <f ca="1">IF((H2462+I2462)&gt;SIMULATION!$F$16,"Over","Under")</f>
        <v>Under</v>
      </c>
    </row>
    <row r="2463" spans="8:14" x14ac:dyDescent="0.25">
      <c r="H2463">
        <f ca="1">ROUND(NORMINV(RAND(),SIMULATION!$G$16,SIMULATION!$C$16),0)</f>
        <v>82</v>
      </c>
      <c r="I2463">
        <f ca="1">ROUND(NORMINV(RAND(),SIMULATION!$G$20,SIMULATION!$C$20),0)</f>
        <v>82</v>
      </c>
      <c r="J2463" t="str">
        <f t="shared" ca="1" si="78"/>
        <v>OT</v>
      </c>
      <c r="K2463" t="str">
        <f ca="1">IF(H2463+SIMULATION!$E$16&gt;NEUTRAL!I2463,"W","L")</f>
        <v>W</v>
      </c>
      <c r="L2463" t="str">
        <f ca="1">IF(I2463+SIMULATION!$E$20&gt;NEUTRAL!H2463,"W","L")</f>
        <v>L</v>
      </c>
      <c r="M2463">
        <f t="shared" ca="1" si="79"/>
        <v>164</v>
      </c>
      <c r="N2463" t="str">
        <f ca="1">IF((H2463+I2463)&gt;SIMULATION!$F$16,"Over","Under")</f>
        <v>Over</v>
      </c>
    </row>
    <row r="2464" spans="8:14" x14ac:dyDescent="0.25">
      <c r="H2464">
        <f ca="1">ROUND(NORMINV(RAND(),SIMULATION!$G$16,SIMULATION!$C$16),0)</f>
        <v>90</v>
      </c>
      <c r="I2464">
        <f ca="1">ROUND(NORMINV(RAND(),SIMULATION!$G$20,SIMULATION!$C$20),0)</f>
        <v>77</v>
      </c>
      <c r="J2464" t="str">
        <f t="shared" ca="1" si="78"/>
        <v>Away</v>
      </c>
      <c r="K2464" t="str">
        <f ca="1">IF(H2464+SIMULATION!$E$16&gt;NEUTRAL!I2464,"W","L")</f>
        <v>W</v>
      </c>
      <c r="L2464" t="str">
        <f ca="1">IF(I2464+SIMULATION!$E$20&gt;NEUTRAL!H2464,"W","L")</f>
        <v>L</v>
      </c>
      <c r="M2464">
        <f t="shared" ca="1" si="79"/>
        <v>167</v>
      </c>
      <c r="N2464" t="str">
        <f ca="1">IF((H2464+I2464)&gt;SIMULATION!$F$16,"Over","Under")</f>
        <v>Over</v>
      </c>
    </row>
    <row r="2465" spans="8:14" x14ac:dyDescent="0.25">
      <c r="H2465">
        <f ca="1">ROUND(NORMINV(RAND(),SIMULATION!$G$16,SIMULATION!$C$16),0)</f>
        <v>64</v>
      </c>
      <c r="I2465">
        <f ca="1">ROUND(NORMINV(RAND(),SIMULATION!$G$20,SIMULATION!$C$20),0)</f>
        <v>82</v>
      </c>
      <c r="J2465" t="str">
        <f t="shared" ca="1" si="78"/>
        <v>Home</v>
      </c>
      <c r="K2465" t="str">
        <f ca="1">IF(H2465+SIMULATION!$E$16&gt;NEUTRAL!I2465,"W","L")</f>
        <v>L</v>
      </c>
      <c r="L2465" t="str">
        <f ca="1">IF(I2465+SIMULATION!$E$20&gt;NEUTRAL!H2465,"W","L")</f>
        <v>W</v>
      </c>
      <c r="M2465">
        <f t="shared" ca="1" si="79"/>
        <v>146</v>
      </c>
      <c r="N2465" t="str">
        <f ca="1">IF((H2465+I2465)&gt;SIMULATION!$F$16,"Over","Under")</f>
        <v>Under</v>
      </c>
    </row>
    <row r="2466" spans="8:14" x14ac:dyDescent="0.25">
      <c r="H2466">
        <f ca="1">ROUND(NORMINV(RAND(),SIMULATION!$G$16,SIMULATION!$C$16),0)</f>
        <v>88</v>
      </c>
      <c r="I2466">
        <f ca="1">ROUND(NORMINV(RAND(),SIMULATION!$G$20,SIMULATION!$C$20),0)</f>
        <v>75</v>
      </c>
      <c r="J2466" t="str">
        <f t="shared" ca="1" si="78"/>
        <v>Away</v>
      </c>
      <c r="K2466" t="str">
        <f ca="1">IF(H2466+SIMULATION!$E$16&gt;NEUTRAL!I2466,"W","L")</f>
        <v>W</v>
      </c>
      <c r="L2466" t="str">
        <f ca="1">IF(I2466+SIMULATION!$E$20&gt;NEUTRAL!H2466,"W","L")</f>
        <v>L</v>
      </c>
      <c r="M2466">
        <f t="shared" ca="1" si="79"/>
        <v>163</v>
      </c>
      <c r="N2466" t="str">
        <f ca="1">IF((H2466+I2466)&gt;SIMULATION!$F$16,"Over","Under")</f>
        <v>Over</v>
      </c>
    </row>
    <row r="2467" spans="8:14" x14ac:dyDescent="0.25">
      <c r="H2467">
        <f ca="1">ROUND(NORMINV(RAND(),SIMULATION!$G$16,SIMULATION!$C$16),0)</f>
        <v>56</v>
      </c>
      <c r="I2467">
        <f ca="1">ROUND(NORMINV(RAND(),SIMULATION!$G$20,SIMULATION!$C$20),0)</f>
        <v>79</v>
      </c>
      <c r="J2467" t="str">
        <f t="shared" ca="1" si="78"/>
        <v>Home</v>
      </c>
      <c r="K2467" t="str">
        <f ca="1">IF(H2467+SIMULATION!$E$16&gt;NEUTRAL!I2467,"W","L")</f>
        <v>L</v>
      </c>
      <c r="L2467" t="str">
        <f ca="1">IF(I2467+SIMULATION!$E$20&gt;NEUTRAL!H2467,"W","L")</f>
        <v>W</v>
      </c>
      <c r="M2467">
        <f t="shared" ca="1" si="79"/>
        <v>135</v>
      </c>
      <c r="N2467" t="str">
        <f ca="1">IF((H2467+I2467)&gt;SIMULATION!$F$16,"Over","Under")</f>
        <v>Under</v>
      </c>
    </row>
    <row r="2468" spans="8:14" x14ac:dyDescent="0.25">
      <c r="H2468">
        <f ca="1">ROUND(NORMINV(RAND(),SIMULATION!$G$16,SIMULATION!$C$16),0)</f>
        <v>76</v>
      </c>
      <c r="I2468">
        <f ca="1">ROUND(NORMINV(RAND(),SIMULATION!$G$20,SIMULATION!$C$20),0)</f>
        <v>68</v>
      </c>
      <c r="J2468" t="str">
        <f t="shared" ca="1" si="78"/>
        <v>Away</v>
      </c>
      <c r="K2468" t="str">
        <f ca="1">IF(H2468+SIMULATION!$E$16&gt;NEUTRAL!I2468,"W","L")</f>
        <v>W</v>
      </c>
      <c r="L2468" t="str">
        <f ca="1">IF(I2468+SIMULATION!$E$20&gt;NEUTRAL!H2468,"W","L")</f>
        <v>L</v>
      </c>
      <c r="M2468">
        <f t="shared" ca="1" si="79"/>
        <v>144</v>
      </c>
      <c r="N2468" t="str">
        <f ca="1">IF((H2468+I2468)&gt;SIMULATION!$F$16,"Over","Under")</f>
        <v>Under</v>
      </c>
    </row>
    <row r="2469" spans="8:14" x14ac:dyDescent="0.25">
      <c r="H2469">
        <f ca="1">ROUND(NORMINV(RAND(),SIMULATION!$G$16,SIMULATION!$C$16),0)</f>
        <v>62</v>
      </c>
      <c r="I2469">
        <f ca="1">ROUND(NORMINV(RAND(),SIMULATION!$G$20,SIMULATION!$C$20),0)</f>
        <v>69</v>
      </c>
      <c r="J2469" t="str">
        <f t="shared" ca="1" si="78"/>
        <v>Home</v>
      </c>
      <c r="K2469" t="str">
        <f ca="1">IF(H2469+SIMULATION!$E$16&gt;NEUTRAL!I2469,"W","L")</f>
        <v>L</v>
      </c>
      <c r="L2469" t="str">
        <f ca="1">IF(I2469+SIMULATION!$E$20&gt;NEUTRAL!H2469,"W","L")</f>
        <v>W</v>
      </c>
      <c r="M2469">
        <f t="shared" ca="1" si="79"/>
        <v>131</v>
      </c>
      <c r="N2469" t="str">
        <f ca="1">IF((H2469+I2469)&gt;SIMULATION!$F$16,"Over","Under")</f>
        <v>Under</v>
      </c>
    </row>
    <row r="2470" spans="8:14" x14ac:dyDescent="0.25">
      <c r="H2470">
        <f ca="1">ROUND(NORMINV(RAND(),SIMULATION!$G$16,SIMULATION!$C$16),0)</f>
        <v>71</v>
      </c>
      <c r="I2470">
        <f ca="1">ROUND(NORMINV(RAND(),SIMULATION!$G$20,SIMULATION!$C$20),0)</f>
        <v>81</v>
      </c>
      <c r="J2470" t="str">
        <f t="shared" ca="1" si="78"/>
        <v>Home</v>
      </c>
      <c r="K2470" t="str">
        <f ca="1">IF(H2470+SIMULATION!$E$16&gt;NEUTRAL!I2470,"W","L")</f>
        <v>L</v>
      </c>
      <c r="L2470" t="str">
        <f ca="1">IF(I2470+SIMULATION!$E$20&gt;NEUTRAL!H2470,"W","L")</f>
        <v>W</v>
      </c>
      <c r="M2470">
        <f t="shared" ca="1" si="79"/>
        <v>152</v>
      </c>
      <c r="N2470" t="str">
        <f ca="1">IF((H2470+I2470)&gt;SIMULATION!$F$16,"Over","Under")</f>
        <v>Over</v>
      </c>
    </row>
    <row r="2471" spans="8:14" x14ac:dyDescent="0.25">
      <c r="H2471">
        <f ca="1">ROUND(NORMINV(RAND(),SIMULATION!$G$16,SIMULATION!$C$16),0)</f>
        <v>71</v>
      </c>
      <c r="I2471">
        <f ca="1">ROUND(NORMINV(RAND(),SIMULATION!$G$20,SIMULATION!$C$20),0)</f>
        <v>64</v>
      </c>
      <c r="J2471" t="str">
        <f t="shared" ca="1" si="78"/>
        <v>Away</v>
      </c>
      <c r="K2471" t="str">
        <f ca="1">IF(H2471+SIMULATION!$E$16&gt;NEUTRAL!I2471,"W","L")</f>
        <v>W</v>
      </c>
      <c r="L2471" t="str">
        <f ca="1">IF(I2471+SIMULATION!$E$20&gt;NEUTRAL!H2471,"W","L")</f>
        <v>L</v>
      </c>
      <c r="M2471">
        <f t="shared" ca="1" si="79"/>
        <v>135</v>
      </c>
      <c r="N2471" t="str">
        <f ca="1">IF((H2471+I2471)&gt;SIMULATION!$F$16,"Over","Under")</f>
        <v>Under</v>
      </c>
    </row>
    <row r="2472" spans="8:14" x14ac:dyDescent="0.25">
      <c r="H2472">
        <f ca="1">ROUND(NORMINV(RAND(),SIMULATION!$G$16,SIMULATION!$C$16),0)</f>
        <v>87</v>
      </c>
      <c r="I2472">
        <f ca="1">ROUND(NORMINV(RAND(),SIMULATION!$G$20,SIMULATION!$C$20),0)</f>
        <v>78</v>
      </c>
      <c r="J2472" t="str">
        <f t="shared" ca="1" si="78"/>
        <v>Away</v>
      </c>
      <c r="K2472" t="str">
        <f ca="1">IF(H2472+SIMULATION!$E$16&gt;NEUTRAL!I2472,"W","L")</f>
        <v>W</v>
      </c>
      <c r="L2472" t="str">
        <f ca="1">IF(I2472+SIMULATION!$E$20&gt;NEUTRAL!H2472,"W","L")</f>
        <v>L</v>
      </c>
      <c r="M2472">
        <f t="shared" ca="1" si="79"/>
        <v>165</v>
      </c>
      <c r="N2472" t="str">
        <f ca="1">IF((H2472+I2472)&gt;SIMULATION!$F$16,"Over","Under")</f>
        <v>Over</v>
      </c>
    </row>
    <row r="2473" spans="8:14" x14ac:dyDescent="0.25">
      <c r="H2473">
        <f ca="1">ROUND(NORMINV(RAND(),SIMULATION!$G$16,SIMULATION!$C$16),0)</f>
        <v>71</v>
      </c>
      <c r="I2473">
        <f ca="1">ROUND(NORMINV(RAND(),SIMULATION!$G$20,SIMULATION!$C$20),0)</f>
        <v>69</v>
      </c>
      <c r="J2473" t="str">
        <f t="shared" ca="1" si="78"/>
        <v>Away</v>
      </c>
      <c r="K2473" t="str">
        <f ca="1">IF(H2473+SIMULATION!$E$16&gt;NEUTRAL!I2473,"W","L")</f>
        <v>W</v>
      </c>
      <c r="L2473" t="str">
        <f ca="1">IF(I2473+SIMULATION!$E$20&gt;NEUTRAL!H2473,"W","L")</f>
        <v>L</v>
      </c>
      <c r="M2473">
        <f t="shared" ca="1" si="79"/>
        <v>140</v>
      </c>
      <c r="N2473" t="str">
        <f ca="1">IF((H2473+I2473)&gt;SIMULATION!$F$16,"Over","Under")</f>
        <v>Under</v>
      </c>
    </row>
    <row r="2474" spans="8:14" x14ac:dyDescent="0.25">
      <c r="H2474">
        <f ca="1">ROUND(NORMINV(RAND(),SIMULATION!$G$16,SIMULATION!$C$16),0)</f>
        <v>77</v>
      </c>
      <c r="I2474">
        <f ca="1">ROUND(NORMINV(RAND(),SIMULATION!$G$20,SIMULATION!$C$20),0)</f>
        <v>64</v>
      </c>
      <c r="J2474" t="str">
        <f t="shared" ca="1" si="78"/>
        <v>Away</v>
      </c>
      <c r="K2474" t="str">
        <f ca="1">IF(H2474+SIMULATION!$E$16&gt;NEUTRAL!I2474,"W","L")</f>
        <v>W</v>
      </c>
      <c r="L2474" t="str">
        <f ca="1">IF(I2474+SIMULATION!$E$20&gt;NEUTRAL!H2474,"W","L")</f>
        <v>L</v>
      </c>
      <c r="M2474">
        <f t="shared" ca="1" si="79"/>
        <v>141</v>
      </c>
      <c r="N2474" t="str">
        <f ca="1">IF((H2474+I2474)&gt;SIMULATION!$F$16,"Over","Under")</f>
        <v>Under</v>
      </c>
    </row>
    <row r="2475" spans="8:14" x14ac:dyDescent="0.25">
      <c r="H2475">
        <f ca="1">ROUND(NORMINV(RAND(),SIMULATION!$G$16,SIMULATION!$C$16),0)</f>
        <v>65</v>
      </c>
      <c r="I2475">
        <f ca="1">ROUND(NORMINV(RAND(),SIMULATION!$G$20,SIMULATION!$C$20),0)</f>
        <v>61</v>
      </c>
      <c r="J2475" t="str">
        <f t="shared" ca="1" si="78"/>
        <v>Away</v>
      </c>
      <c r="K2475" t="str">
        <f ca="1">IF(H2475+SIMULATION!$E$16&gt;NEUTRAL!I2475,"W","L")</f>
        <v>W</v>
      </c>
      <c r="L2475" t="str">
        <f ca="1">IF(I2475+SIMULATION!$E$20&gt;NEUTRAL!H2475,"W","L")</f>
        <v>L</v>
      </c>
      <c r="M2475">
        <f t="shared" ca="1" si="79"/>
        <v>126</v>
      </c>
      <c r="N2475" t="str">
        <f ca="1">IF((H2475+I2475)&gt;SIMULATION!$F$16,"Over","Under")</f>
        <v>Under</v>
      </c>
    </row>
    <row r="2476" spans="8:14" x14ac:dyDescent="0.25">
      <c r="H2476">
        <f ca="1">ROUND(NORMINV(RAND(),SIMULATION!$G$16,SIMULATION!$C$16),0)</f>
        <v>90</v>
      </c>
      <c r="I2476">
        <f ca="1">ROUND(NORMINV(RAND(),SIMULATION!$G$20,SIMULATION!$C$20),0)</f>
        <v>79</v>
      </c>
      <c r="J2476" t="str">
        <f t="shared" ca="1" si="78"/>
        <v>Away</v>
      </c>
      <c r="K2476" t="str">
        <f ca="1">IF(H2476+SIMULATION!$E$16&gt;NEUTRAL!I2476,"W","L")</f>
        <v>W</v>
      </c>
      <c r="L2476" t="str">
        <f ca="1">IF(I2476+SIMULATION!$E$20&gt;NEUTRAL!H2476,"W","L")</f>
        <v>L</v>
      </c>
      <c r="M2476">
        <f t="shared" ca="1" si="79"/>
        <v>169</v>
      </c>
      <c r="N2476" t="str">
        <f ca="1">IF((H2476+I2476)&gt;SIMULATION!$F$16,"Over","Under")</f>
        <v>Over</v>
      </c>
    </row>
    <row r="2477" spans="8:14" x14ac:dyDescent="0.25">
      <c r="H2477">
        <f ca="1">ROUND(NORMINV(RAND(),SIMULATION!$G$16,SIMULATION!$C$16),0)</f>
        <v>73</v>
      </c>
      <c r="I2477">
        <f ca="1">ROUND(NORMINV(RAND(),SIMULATION!$G$20,SIMULATION!$C$20),0)</f>
        <v>65</v>
      </c>
      <c r="J2477" t="str">
        <f t="shared" ca="1" si="78"/>
        <v>Away</v>
      </c>
      <c r="K2477" t="str">
        <f ca="1">IF(H2477+SIMULATION!$E$16&gt;NEUTRAL!I2477,"W","L")</f>
        <v>W</v>
      </c>
      <c r="L2477" t="str">
        <f ca="1">IF(I2477+SIMULATION!$E$20&gt;NEUTRAL!H2477,"W","L")</f>
        <v>L</v>
      </c>
      <c r="M2477">
        <f t="shared" ca="1" si="79"/>
        <v>138</v>
      </c>
      <c r="N2477" t="str">
        <f ca="1">IF((H2477+I2477)&gt;SIMULATION!$F$16,"Over","Under")</f>
        <v>Under</v>
      </c>
    </row>
    <row r="2478" spans="8:14" x14ac:dyDescent="0.25">
      <c r="H2478">
        <f ca="1">ROUND(NORMINV(RAND(),SIMULATION!$G$16,SIMULATION!$C$16),0)</f>
        <v>63</v>
      </c>
      <c r="I2478">
        <f ca="1">ROUND(NORMINV(RAND(),SIMULATION!$G$20,SIMULATION!$C$20),0)</f>
        <v>76</v>
      </c>
      <c r="J2478" t="str">
        <f t="shared" ca="1" si="78"/>
        <v>Home</v>
      </c>
      <c r="K2478" t="str">
        <f ca="1">IF(H2478+SIMULATION!$E$16&gt;NEUTRAL!I2478,"W","L")</f>
        <v>L</v>
      </c>
      <c r="L2478" t="str">
        <f ca="1">IF(I2478+SIMULATION!$E$20&gt;NEUTRAL!H2478,"W","L")</f>
        <v>W</v>
      </c>
      <c r="M2478">
        <f t="shared" ca="1" si="79"/>
        <v>139</v>
      </c>
      <c r="N2478" t="str">
        <f ca="1">IF((H2478+I2478)&gt;SIMULATION!$F$16,"Over","Under")</f>
        <v>Under</v>
      </c>
    </row>
    <row r="2479" spans="8:14" x14ac:dyDescent="0.25">
      <c r="H2479">
        <f ca="1">ROUND(NORMINV(RAND(),SIMULATION!$G$16,SIMULATION!$C$16),0)</f>
        <v>57</v>
      </c>
      <c r="I2479">
        <f ca="1">ROUND(NORMINV(RAND(),SIMULATION!$G$20,SIMULATION!$C$20),0)</f>
        <v>70</v>
      </c>
      <c r="J2479" t="str">
        <f t="shared" ca="1" si="78"/>
        <v>Home</v>
      </c>
      <c r="K2479" t="str">
        <f ca="1">IF(H2479+SIMULATION!$E$16&gt;NEUTRAL!I2479,"W","L")</f>
        <v>L</v>
      </c>
      <c r="L2479" t="str">
        <f ca="1">IF(I2479+SIMULATION!$E$20&gt;NEUTRAL!H2479,"W","L")</f>
        <v>W</v>
      </c>
      <c r="M2479">
        <f t="shared" ca="1" si="79"/>
        <v>127</v>
      </c>
      <c r="N2479" t="str">
        <f ca="1">IF((H2479+I2479)&gt;SIMULATION!$F$16,"Over","Under")</f>
        <v>Under</v>
      </c>
    </row>
    <row r="2480" spans="8:14" x14ac:dyDescent="0.25">
      <c r="H2480">
        <f ca="1">ROUND(NORMINV(RAND(),SIMULATION!$G$16,SIMULATION!$C$16),0)</f>
        <v>83</v>
      </c>
      <c r="I2480">
        <f ca="1">ROUND(NORMINV(RAND(),SIMULATION!$G$20,SIMULATION!$C$20),0)</f>
        <v>81</v>
      </c>
      <c r="J2480" t="str">
        <f t="shared" ca="1" si="78"/>
        <v>Away</v>
      </c>
      <c r="K2480" t="str">
        <f ca="1">IF(H2480+SIMULATION!$E$16&gt;NEUTRAL!I2480,"W","L")</f>
        <v>W</v>
      </c>
      <c r="L2480" t="str">
        <f ca="1">IF(I2480+SIMULATION!$E$20&gt;NEUTRAL!H2480,"W","L")</f>
        <v>L</v>
      </c>
      <c r="M2480">
        <f t="shared" ca="1" si="79"/>
        <v>164</v>
      </c>
      <c r="N2480" t="str">
        <f ca="1">IF((H2480+I2480)&gt;SIMULATION!$F$16,"Over","Under")</f>
        <v>Over</v>
      </c>
    </row>
    <row r="2481" spans="8:14" x14ac:dyDescent="0.25">
      <c r="H2481">
        <f ca="1">ROUND(NORMINV(RAND(),SIMULATION!$G$16,SIMULATION!$C$16),0)</f>
        <v>84</v>
      </c>
      <c r="I2481">
        <f ca="1">ROUND(NORMINV(RAND(),SIMULATION!$G$20,SIMULATION!$C$20),0)</f>
        <v>75</v>
      </c>
      <c r="J2481" t="str">
        <f t="shared" ca="1" si="78"/>
        <v>Away</v>
      </c>
      <c r="K2481" t="str">
        <f ca="1">IF(H2481+SIMULATION!$E$16&gt;NEUTRAL!I2481,"W","L")</f>
        <v>W</v>
      </c>
      <c r="L2481" t="str">
        <f ca="1">IF(I2481+SIMULATION!$E$20&gt;NEUTRAL!H2481,"W","L")</f>
        <v>L</v>
      </c>
      <c r="M2481">
        <f t="shared" ca="1" si="79"/>
        <v>159</v>
      </c>
      <c r="N2481" t="str">
        <f ca="1">IF((H2481+I2481)&gt;SIMULATION!$F$16,"Over","Under")</f>
        <v>Over</v>
      </c>
    </row>
    <row r="2482" spans="8:14" x14ac:dyDescent="0.25">
      <c r="H2482">
        <f ca="1">ROUND(NORMINV(RAND(),SIMULATION!$G$16,SIMULATION!$C$16),0)</f>
        <v>85</v>
      </c>
      <c r="I2482">
        <f ca="1">ROUND(NORMINV(RAND(),SIMULATION!$G$20,SIMULATION!$C$20),0)</f>
        <v>90</v>
      </c>
      <c r="J2482" t="str">
        <f t="shared" ca="1" si="78"/>
        <v>Home</v>
      </c>
      <c r="K2482" t="str">
        <f ca="1">IF(H2482+SIMULATION!$E$16&gt;NEUTRAL!I2482,"W","L")</f>
        <v>L</v>
      </c>
      <c r="L2482" t="str">
        <f ca="1">IF(I2482+SIMULATION!$E$20&gt;NEUTRAL!H2482,"W","L")</f>
        <v>W</v>
      </c>
      <c r="M2482">
        <f t="shared" ca="1" si="79"/>
        <v>175</v>
      </c>
      <c r="N2482" t="str">
        <f ca="1">IF((H2482+I2482)&gt;SIMULATION!$F$16,"Over","Under")</f>
        <v>Over</v>
      </c>
    </row>
    <row r="2483" spans="8:14" x14ac:dyDescent="0.25">
      <c r="H2483">
        <f ca="1">ROUND(NORMINV(RAND(),SIMULATION!$G$16,SIMULATION!$C$16),0)</f>
        <v>75</v>
      </c>
      <c r="I2483">
        <f ca="1">ROUND(NORMINV(RAND(),SIMULATION!$G$20,SIMULATION!$C$20),0)</f>
        <v>80</v>
      </c>
      <c r="J2483" t="str">
        <f t="shared" ca="1" si="78"/>
        <v>Home</v>
      </c>
      <c r="K2483" t="str">
        <f ca="1">IF(H2483+SIMULATION!$E$16&gt;NEUTRAL!I2483,"W","L")</f>
        <v>L</v>
      </c>
      <c r="L2483" t="str">
        <f ca="1">IF(I2483+SIMULATION!$E$20&gt;NEUTRAL!H2483,"W","L")</f>
        <v>W</v>
      </c>
      <c r="M2483">
        <f t="shared" ca="1" si="79"/>
        <v>155</v>
      </c>
      <c r="N2483" t="str">
        <f ca="1">IF((H2483+I2483)&gt;SIMULATION!$F$16,"Over","Under")</f>
        <v>Over</v>
      </c>
    </row>
    <row r="2484" spans="8:14" x14ac:dyDescent="0.25">
      <c r="H2484">
        <f ca="1">ROUND(NORMINV(RAND(),SIMULATION!$G$16,SIMULATION!$C$16),0)</f>
        <v>87</v>
      </c>
      <c r="I2484">
        <f ca="1">ROUND(NORMINV(RAND(),SIMULATION!$G$20,SIMULATION!$C$20),0)</f>
        <v>82</v>
      </c>
      <c r="J2484" t="str">
        <f t="shared" ca="1" si="78"/>
        <v>Away</v>
      </c>
      <c r="K2484" t="str">
        <f ca="1">IF(H2484+SIMULATION!$E$16&gt;NEUTRAL!I2484,"W","L")</f>
        <v>W</v>
      </c>
      <c r="L2484" t="str">
        <f ca="1">IF(I2484+SIMULATION!$E$20&gt;NEUTRAL!H2484,"W","L")</f>
        <v>L</v>
      </c>
      <c r="M2484">
        <f t="shared" ca="1" si="79"/>
        <v>169</v>
      </c>
      <c r="N2484" t="str">
        <f ca="1">IF((H2484+I2484)&gt;SIMULATION!$F$16,"Over","Under")</f>
        <v>Over</v>
      </c>
    </row>
    <row r="2485" spans="8:14" x14ac:dyDescent="0.25">
      <c r="H2485">
        <f ca="1">ROUND(NORMINV(RAND(),SIMULATION!$G$16,SIMULATION!$C$16),0)</f>
        <v>76</v>
      </c>
      <c r="I2485">
        <f ca="1">ROUND(NORMINV(RAND(),SIMULATION!$G$20,SIMULATION!$C$20),0)</f>
        <v>79</v>
      </c>
      <c r="J2485" t="str">
        <f t="shared" ca="1" si="78"/>
        <v>Home</v>
      </c>
      <c r="K2485" t="str">
        <f ca="1">IF(H2485+SIMULATION!$E$16&gt;NEUTRAL!I2485,"W","L")</f>
        <v>W</v>
      </c>
      <c r="L2485" t="str">
        <f ca="1">IF(I2485+SIMULATION!$E$20&gt;NEUTRAL!H2485,"W","L")</f>
        <v>L</v>
      </c>
      <c r="M2485">
        <f t="shared" ca="1" si="79"/>
        <v>155</v>
      </c>
      <c r="N2485" t="str">
        <f ca="1">IF((H2485+I2485)&gt;SIMULATION!$F$16,"Over","Under")</f>
        <v>Over</v>
      </c>
    </row>
    <row r="2486" spans="8:14" x14ac:dyDescent="0.25">
      <c r="H2486">
        <f ca="1">ROUND(NORMINV(RAND(),SIMULATION!$G$16,SIMULATION!$C$16),0)</f>
        <v>86</v>
      </c>
      <c r="I2486">
        <f ca="1">ROUND(NORMINV(RAND(),SIMULATION!$G$20,SIMULATION!$C$20),0)</f>
        <v>82</v>
      </c>
      <c r="J2486" t="str">
        <f t="shared" ca="1" si="78"/>
        <v>Away</v>
      </c>
      <c r="K2486" t="str">
        <f ca="1">IF(H2486+SIMULATION!$E$16&gt;NEUTRAL!I2486,"W","L")</f>
        <v>W</v>
      </c>
      <c r="L2486" t="str">
        <f ca="1">IF(I2486+SIMULATION!$E$20&gt;NEUTRAL!H2486,"W","L")</f>
        <v>L</v>
      </c>
      <c r="M2486">
        <f t="shared" ca="1" si="79"/>
        <v>168</v>
      </c>
      <c r="N2486" t="str">
        <f ca="1">IF((H2486+I2486)&gt;SIMULATION!$F$16,"Over","Under")</f>
        <v>Over</v>
      </c>
    </row>
    <row r="2487" spans="8:14" x14ac:dyDescent="0.25">
      <c r="H2487">
        <f ca="1">ROUND(NORMINV(RAND(),SIMULATION!$G$16,SIMULATION!$C$16),0)</f>
        <v>75</v>
      </c>
      <c r="I2487">
        <f ca="1">ROUND(NORMINV(RAND(),SIMULATION!$G$20,SIMULATION!$C$20),0)</f>
        <v>77</v>
      </c>
      <c r="J2487" t="str">
        <f t="shared" ca="1" si="78"/>
        <v>Home</v>
      </c>
      <c r="K2487" t="str">
        <f ca="1">IF(H2487+SIMULATION!$E$16&gt;NEUTRAL!I2487,"W","L")</f>
        <v>W</v>
      </c>
      <c r="L2487" t="str">
        <f ca="1">IF(I2487+SIMULATION!$E$20&gt;NEUTRAL!H2487,"W","L")</f>
        <v>L</v>
      </c>
      <c r="M2487">
        <f t="shared" ca="1" si="79"/>
        <v>152</v>
      </c>
      <c r="N2487" t="str">
        <f ca="1">IF((H2487+I2487)&gt;SIMULATION!$F$16,"Over","Under")</f>
        <v>Over</v>
      </c>
    </row>
    <row r="2488" spans="8:14" x14ac:dyDescent="0.25">
      <c r="H2488">
        <f ca="1">ROUND(NORMINV(RAND(),SIMULATION!$G$16,SIMULATION!$C$16),0)</f>
        <v>85</v>
      </c>
      <c r="I2488">
        <f ca="1">ROUND(NORMINV(RAND(),SIMULATION!$G$20,SIMULATION!$C$20),0)</f>
        <v>89</v>
      </c>
      <c r="J2488" t="str">
        <f t="shared" ca="1" si="78"/>
        <v>Home</v>
      </c>
      <c r="K2488" t="str">
        <f ca="1">IF(H2488+SIMULATION!$E$16&gt;NEUTRAL!I2488,"W","L")</f>
        <v>W</v>
      </c>
      <c r="L2488" t="str">
        <f ca="1">IF(I2488+SIMULATION!$E$20&gt;NEUTRAL!H2488,"W","L")</f>
        <v>L</v>
      </c>
      <c r="M2488">
        <f t="shared" ca="1" si="79"/>
        <v>174</v>
      </c>
      <c r="N2488" t="str">
        <f ca="1">IF((H2488+I2488)&gt;SIMULATION!$F$16,"Over","Under")</f>
        <v>Over</v>
      </c>
    </row>
    <row r="2489" spans="8:14" x14ac:dyDescent="0.25">
      <c r="H2489">
        <f ca="1">ROUND(NORMINV(RAND(),SIMULATION!$G$16,SIMULATION!$C$16),0)</f>
        <v>62</v>
      </c>
      <c r="I2489">
        <f ca="1">ROUND(NORMINV(RAND(),SIMULATION!$G$20,SIMULATION!$C$20),0)</f>
        <v>61</v>
      </c>
      <c r="J2489" t="str">
        <f t="shared" ca="1" si="78"/>
        <v>Away</v>
      </c>
      <c r="K2489" t="str">
        <f ca="1">IF(H2489+SIMULATION!$E$16&gt;NEUTRAL!I2489,"W","L")</f>
        <v>W</v>
      </c>
      <c r="L2489" t="str">
        <f ca="1">IF(I2489+SIMULATION!$E$20&gt;NEUTRAL!H2489,"W","L")</f>
        <v>L</v>
      </c>
      <c r="M2489">
        <f t="shared" ca="1" si="79"/>
        <v>123</v>
      </c>
      <c r="N2489" t="str">
        <f ca="1">IF((H2489+I2489)&gt;SIMULATION!$F$16,"Over","Under")</f>
        <v>Under</v>
      </c>
    </row>
    <row r="2490" spans="8:14" x14ac:dyDescent="0.25">
      <c r="H2490">
        <f ca="1">ROUND(NORMINV(RAND(),SIMULATION!$G$16,SIMULATION!$C$16),0)</f>
        <v>59</v>
      </c>
      <c r="I2490">
        <f ca="1">ROUND(NORMINV(RAND(),SIMULATION!$G$20,SIMULATION!$C$20),0)</f>
        <v>61</v>
      </c>
      <c r="J2490" t="str">
        <f t="shared" ca="1" si="78"/>
        <v>Home</v>
      </c>
      <c r="K2490" t="str">
        <f ca="1">IF(H2490+SIMULATION!$E$16&gt;NEUTRAL!I2490,"W","L")</f>
        <v>W</v>
      </c>
      <c r="L2490" t="str">
        <f ca="1">IF(I2490+SIMULATION!$E$20&gt;NEUTRAL!H2490,"W","L")</f>
        <v>L</v>
      </c>
      <c r="M2490">
        <f t="shared" ca="1" si="79"/>
        <v>120</v>
      </c>
      <c r="N2490" t="str">
        <f ca="1">IF((H2490+I2490)&gt;SIMULATION!$F$16,"Over","Under")</f>
        <v>Under</v>
      </c>
    </row>
    <row r="2491" spans="8:14" x14ac:dyDescent="0.25">
      <c r="H2491">
        <f ca="1">ROUND(NORMINV(RAND(),SIMULATION!$G$16,SIMULATION!$C$16),0)</f>
        <v>71</v>
      </c>
      <c r="I2491">
        <f ca="1">ROUND(NORMINV(RAND(),SIMULATION!$G$20,SIMULATION!$C$20),0)</f>
        <v>66</v>
      </c>
      <c r="J2491" t="str">
        <f t="shared" ca="1" si="78"/>
        <v>Away</v>
      </c>
      <c r="K2491" t="str">
        <f ca="1">IF(H2491+SIMULATION!$E$16&gt;NEUTRAL!I2491,"W","L")</f>
        <v>W</v>
      </c>
      <c r="L2491" t="str">
        <f ca="1">IF(I2491+SIMULATION!$E$20&gt;NEUTRAL!H2491,"W","L")</f>
        <v>L</v>
      </c>
      <c r="M2491">
        <f t="shared" ca="1" si="79"/>
        <v>137</v>
      </c>
      <c r="N2491" t="str">
        <f ca="1">IF((H2491+I2491)&gt;SIMULATION!$F$16,"Over","Under")</f>
        <v>Under</v>
      </c>
    </row>
    <row r="2492" spans="8:14" x14ac:dyDescent="0.25">
      <c r="H2492">
        <f ca="1">ROUND(NORMINV(RAND(),SIMULATION!$G$16,SIMULATION!$C$16),0)</f>
        <v>66</v>
      </c>
      <c r="I2492">
        <f ca="1">ROUND(NORMINV(RAND(),SIMULATION!$G$20,SIMULATION!$C$20),0)</f>
        <v>69</v>
      </c>
      <c r="J2492" t="str">
        <f t="shared" ca="1" si="78"/>
        <v>Home</v>
      </c>
      <c r="K2492" t="str">
        <f ca="1">IF(H2492+SIMULATION!$E$16&gt;NEUTRAL!I2492,"W","L")</f>
        <v>W</v>
      </c>
      <c r="L2492" t="str">
        <f ca="1">IF(I2492+SIMULATION!$E$20&gt;NEUTRAL!H2492,"W","L")</f>
        <v>L</v>
      </c>
      <c r="M2492">
        <f t="shared" ca="1" si="79"/>
        <v>135</v>
      </c>
      <c r="N2492" t="str">
        <f ca="1">IF((H2492+I2492)&gt;SIMULATION!$F$16,"Over","Under")</f>
        <v>Under</v>
      </c>
    </row>
    <row r="2493" spans="8:14" x14ac:dyDescent="0.25">
      <c r="H2493">
        <f ca="1">ROUND(NORMINV(RAND(),SIMULATION!$G$16,SIMULATION!$C$16),0)</f>
        <v>58</v>
      </c>
      <c r="I2493">
        <f ca="1">ROUND(NORMINV(RAND(),SIMULATION!$G$20,SIMULATION!$C$20),0)</f>
        <v>70</v>
      </c>
      <c r="J2493" t="str">
        <f t="shared" ca="1" si="78"/>
        <v>Home</v>
      </c>
      <c r="K2493" t="str">
        <f ca="1">IF(H2493+SIMULATION!$E$16&gt;NEUTRAL!I2493,"W","L")</f>
        <v>L</v>
      </c>
      <c r="L2493" t="str">
        <f ca="1">IF(I2493+SIMULATION!$E$20&gt;NEUTRAL!H2493,"W","L")</f>
        <v>W</v>
      </c>
      <c r="M2493">
        <f t="shared" ca="1" si="79"/>
        <v>128</v>
      </c>
      <c r="N2493" t="str">
        <f ca="1">IF((H2493+I2493)&gt;SIMULATION!$F$16,"Over","Under")</f>
        <v>Under</v>
      </c>
    </row>
    <row r="2494" spans="8:14" x14ac:dyDescent="0.25">
      <c r="H2494">
        <f ca="1">ROUND(NORMINV(RAND(),SIMULATION!$G$16,SIMULATION!$C$16),0)</f>
        <v>85</v>
      </c>
      <c r="I2494">
        <f ca="1">ROUND(NORMINV(RAND(),SIMULATION!$G$20,SIMULATION!$C$20),0)</f>
        <v>71</v>
      </c>
      <c r="J2494" t="str">
        <f t="shared" ca="1" si="78"/>
        <v>Away</v>
      </c>
      <c r="K2494" t="str">
        <f ca="1">IF(H2494+SIMULATION!$E$16&gt;NEUTRAL!I2494,"W","L")</f>
        <v>W</v>
      </c>
      <c r="L2494" t="str">
        <f ca="1">IF(I2494+SIMULATION!$E$20&gt;NEUTRAL!H2494,"W","L")</f>
        <v>L</v>
      </c>
      <c r="M2494">
        <f t="shared" ca="1" si="79"/>
        <v>156</v>
      </c>
      <c r="N2494" t="str">
        <f ca="1">IF((H2494+I2494)&gt;SIMULATION!$F$16,"Over","Under")</f>
        <v>Over</v>
      </c>
    </row>
    <row r="2495" spans="8:14" x14ac:dyDescent="0.25">
      <c r="H2495">
        <f ca="1">ROUND(NORMINV(RAND(),SIMULATION!$G$16,SIMULATION!$C$16),0)</f>
        <v>85</v>
      </c>
      <c r="I2495">
        <f ca="1">ROUND(NORMINV(RAND(),SIMULATION!$G$20,SIMULATION!$C$20),0)</f>
        <v>77</v>
      </c>
      <c r="J2495" t="str">
        <f t="shared" ca="1" si="78"/>
        <v>Away</v>
      </c>
      <c r="K2495" t="str">
        <f ca="1">IF(H2495+SIMULATION!$E$16&gt;NEUTRAL!I2495,"W","L")</f>
        <v>W</v>
      </c>
      <c r="L2495" t="str">
        <f ca="1">IF(I2495+SIMULATION!$E$20&gt;NEUTRAL!H2495,"W","L")</f>
        <v>L</v>
      </c>
      <c r="M2495">
        <f t="shared" ca="1" si="79"/>
        <v>162</v>
      </c>
      <c r="N2495" t="str">
        <f ca="1">IF((H2495+I2495)&gt;SIMULATION!$F$16,"Over","Under")</f>
        <v>Over</v>
      </c>
    </row>
    <row r="2496" spans="8:14" x14ac:dyDescent="0.25">
      <c r="H2496">
        <f ca="1">ROUND(NORMINV(RAND(),SIMULATION!$G$16,SIMULATION!$C$16),0)</f>
        <v>70</v>
      </c>
      <c r="I2496">
        <f ca="1">ROUND(NORMINV(RAND(),SIMULATION!$G$20,SIMULATION!$C$20),0)</f>
        <v>74</v>
      </c>
      <c r="J2496" t="str">
        <f t="shared" ca="1" si="78"/>
        <v>Home</v>
      </c>
      <c r="K2496" t="str">
        <f ca="1">IF(H2496+SIMULATION!$E$16&gt;NEUTRAL!I2496,"W","L")</f>
        <v>W</v>
      </c>
      <c r="L2496" t="str">
        <f ca="1">IF(I2496+SIMULATION!$E$20&gt;NEUTRAL!H2496,"W","L")</f>
        <v>L</v>
      </c>
      <c r="M2496">
        <f t="shared" ca="1" si="79"/>
        <v>144</v>
      </c>
      <c r="N2496" t="str">
        <f ca="1">IF((H2496+I2496)&gt;SIMULATION!$F$16,"Over","Under")</f>
        <v>Under</v>
      </c>
    </row>
    <row r="2497" spans="8:14" x14ac:dyDescent="0.25">
      <c r="H2497">
        <f ca="1">ROUND(NORMINV(RAND(),SIMULATION!$G$16,SIMULATION!$C$16),0)</f>
        <v>50</v>
      </c>
      <c r="I2497">
        <f ca="1">ROUND(NORMINV(RAND(),SIMULATION!$G$20,SIMULATION!$C$20),0)</f>
        <v>73</v>
      </c>
      <c r="J2497" t="str">
        <f t="shared" ca="1" si="78"/>
        <v>Home</v>
      </c>
      <c r="K2497" t="str">
        <f ca="1">IF(H2497+SIMULATION!$E$16&gt;NEUTRAL!I2497,"W","L")</f>
        <v>L</v>
      </c>
      <c r="L2497" t="str">
        <f ca="1">IF(I2497+SIMULATION!$E$20&gt;NEUTRAL!H2497,"W","L")</f>
        <v>W</v>
      </c>
      <c r="M2497">
        <f t="shared" ca="1" si="79"/>
        <v>123</v>
      </c>
      <c r="N2497" t="str">
        <f ca="1">IF((H2497+I2497)&gt;SIMULATION!$F$16,"Over","Under")</f>
        <v>Under</v>
      </c>
    </row>
    <row r="2498" spans="8:14" x14ac:dyDescent="0.25">
      <c r="H2498">
        <f ca="1">ROUND(NORMINV(RAND(),SIMULATION!$G$16,SIMULATION!$C$16),0)</f>
        <v>76</v>
      </c>
      <c r="I2498">
        <f ca="1">ROUND(NORMINV(RAND(),SIMULATION!$G$20,SIMULATION!$C$20),0)</f>
        <v>58</v>
      </c>
      <c r="J2498" t="str">
        <f t="shared" ca="1" si="78"/>
        <v>Away</v>
      </c>
      <c r="K2498" t="str">
        <f ca="1">IF(H2498+SIMULATION!$E$16&gt;NEUTRAL!I2498,"W","L")</f>
        <v>W</v>
      </c>
      <c r="L2498" t="str">
        <f ca="1">IF(I2498+SIMULATION!$E$20&gt;NEUTRAL!H2498,"W","L")</f>
        <v>L</v>
      </c>
      <c r="M2498">
        <f t="shared" ca="1" si="79"/>
        <v>134</v>
      </c>
      <c r="N2498" t="str">
        <f ca="1">IF((H2498+I2498)&gt;SIMULATION!$F$16,"Over","Under")</f>
        <v>Under</v>
      </c>
    </row>
    <row r="2499" spans="8:14" x14ac:dyDescent="0.25">
      <c r="H2499">
        <f ca="1">ROUND(NORMINV(RAND(),SIMULATION!$G$16,SIMULATION!$C$16),0)</f>
        <v>67</v>
      </c>
      <c r="I2499">
        <f ca="1">ROUND(NORMINV(RAND(),SIMULATION!$G$20,SIMULATION!$C$20),0)</f>
        <v>93</v>
      </c>
      <c r="J2499" t="str">
        <f t="shared" ca="1" si="78"/>
        <v>Home</v>
      </c>
      <c r="K2499" t="str">
        <f ca="1">IF(H2499+SIMULATION!$E$16&gt;NEUTRAL!I2499,"W","L")</f>
        <v>L</v>
      </c>
      <c r="L2499" t="str">
        <f ca="1">IF(I2499+SIMULATION!$E$20&gt;NEUTRAL!H2499,"W","L")</f>
        <v>W</v>
      </c>
      <c r="M2499">
        <f t="shared" ca="1" si="79"/>
        <v>160</v>
      </c>
      <c r="N2499" t="str">
        <f ca="1">IF((H2499+I2499)&gt;SIMULATION!$F$16,"Over","Under")</f>
        <v>Over</v>
      </c>
    </row>
    <row r="2500" spans="8:14" x14ac:dyDescent="0.25">
      <c r="H2500">
        <f ca="1">ROUND(NORMINV(RAND(),SIMULATION!$G$16,SIMULATION!$C$16),0)</f>
        <v>82</v>
      </c>
      <c r="I2500">
        <f ca="1">ROUND(NORMINV(RAND(),SIMULATION!$G$20,SIMULATION!$C$20),0)</f>
        <v>80</v>
      </c>
      <c r="J2500" t="str">
        <f t="shared" ca="1" si="78"/>
        <v>Away</v>
      </c>
      <c r="K2500" t="str">
        <f ca="1">IF(H2500+SIMULATION!$E$16&gt;NEUTRAL!I2500,"W","L")</f>
        <v>W</v>
      </c>
      <c r="L2500" t="str">
        <f ca="1">IF(I2500+SIMULATION!$E$20&gt;NEUTRAL!H2500,"W","L")</f>
        <v>L</v>
      </c>
      <c r="M2500">
        <f t="shared" ca="1" si="79"/>
        <v>162</v>
      </c>
      <c r="N2500" t="str">
        <f ca="1">IF((H2500+I2500)&gt;SIMULATION!$F$16,"Over","Under")</f>
        <v>Over</v>
      </c>
    </row>
    <row r="2501" spans="8:14" x14ac:dyDescent="0.25">
      <c r="H2501">
        <f ca="1">ROUND(NORMINV(RAND(),SIMULATION!$G$16,SIMULATION!$C$16),0)</f>
        <v>62</v>
      </c>
      <c r="I2501">
        <f ca="1">ROUND(NORMINV(RAND(),SIMULATION!$G$20,SIMULATION!$C$20),0)</f>
        <v>74</v>
      </c>
      <c r="J2501" t="str">
        <f t="shared" ca="1" si="78"/>
        <v>Home</v>
      </c>
      <c r="K2501" t="str">
        <f ca="1">IF(H2501+SIMULATION!$E$16&gt;NEUTRAL!I2501,"W","L")</f>
        <v>L</v>
      </c>
      <c r="L2501" t="str">
        <f ca="1">IF(I2501+SIMULATION!$E$20&gt;NEUTRAL!H2501,"W","L")</f>
        <v>W</v>
      </c>
      <c r="M2501">
        <f t="shared" ca="1" si="79"/>
        <v>136</v>
      </c>
      <c r="N2501" t="str">
        <f ca="1">IF((H2501+I2501)&gt;SIMULATION!$F$16,"Over","Under")</f>
        <v>Under</v>
      </c>
    </row>
    <row r="2502" spans="8:14" x14ac:dyDescent="0.25">
      <c r="H2502">
        <f ca="1">ROUND(NORMINV(RAND(),SIMULATION!$G$16,SIMULATION!$C$16),0)</f>
        <v>76</v>
      </c>
      <c r="I2502">
        <f ca="1">ROUND(NORMINV(RAND(),SIMULATION!$G$20,SIMULATION!$C$20),0)</f>
        <v>90</v>
      </c>
      <c r="J2502" t="str">
        <f t="shared" ca="1" si="78"/>
        <v>Home</v>
      </c>
      <c r="K2502" t="str">
        <f ca="1">IF(H2502+SIMULATION!$E$16&gt;NEUTRAL!I2502,"W","L")</f>
        <v>L</v>
      </c>
      <c r="L2502" t="str">
        <f ca="1">IF(I2502+SIMULATION!$E$20&gt;NEUTRAL!H2502,"W","L")</f>
        <v>W</v>
      </c>
      <c r="M2502">
        <f t="shared" ca="1" si="79"/>
        <v>166</v>
      </c>
      <c r="N2502" t="str">
        <f ca="1">IF((H2502+I2502)&gt;SIMULATION!$F$16,"Over","Under")</f>
        <v>Over</v>
      </c>
    </row>
    <row r="2503" spans="8:14" x14ac:dyDescent="0.25">
      <c r="H2503">
        <f ca="1">ROUND(NORMINV(RAND(),SIMULATION!$G$16,SIMULATION!$C$16),0)</f>
        <v>81</v>
      </c>
      <c r="I2503">
        <f ca="1">ROUND(NORMINV(RAND(),SIMULATION!$G$20,SIMULATION!$C$20),0)</f>
        <v>57</v>
      </c>
      <c r="J2503" t="str">
        <f t="shared" ca="1" si="78"/>
        <v>Away</v>
      </c>
      <c r="K2503" t="str">
        <f ca="1">IF(H2503+SIMULATION!$E$16&gt;NEUTRAL!I2503,"W","L")</f>
        <v>W</v>
      </c>
      <c r="L2503" t="str">
        <f ca="1">IF(I2503+SIMULATION!$E$20&gt;NEUTRAL!H2503,"W","L")</f>
        <v>L</v>
      </c>
      <c r="M2503">
        <f t="shared" ca="1" si="79"/>
        <v>138</v>
      </c>
      <c r="N2503" t="str">
        <f ca="1">IF((H2503+I2503)&gt;SIMULATION!$F$16,"Over","Under")</f>
        <v>Under</v>
      </c>
    </row>
    <row r="2504" spans="8:14" x14ac:dyDescent="0.25">
      <c r="H2504">
        <f ca="1">ROUND(NORMINV(RAND(),SIMULATION!$G$16,SIMULATION!$C$16),0)</f>
        <v>64</v>
      </c>
      <c r="I2504">
        <f ca="1">ROUND(NORMINV(RAND(),SIMULATION!$G$20,SIMULATION!$C$20),0)</f>
        <v>62</v>
      </c>
      <c r="J2504" t="str">
        <f t="shared" ca="1" si="78"/>
        <v>Away</v>
      </c>
      <c r="K2504" t="str">
        <f ca="1">IF(H2504+SIMULATION!$E$16&gt;NEUTRAL!I2504,"W","L")</f>
        <v>W</v>
      </c>
      <c r="L2504" t="str">
        <f ca="1">IF(I2504+SIMULATION!$E$20&gt;NEUTRAL!H2504,"W","L")</f>
        <v>L</v>
      </c>
      <c r="M2504">
        <f t="shared" ca="1" si="79"/>
        <v>126</v>
      </c>
      <c r="N2504" t="str">
        <f ca="1">IF((H2504+I2504)&gt;SIMULATION!$F$16,"Over","Under")</f>
        <v>Under</v>
      </c>
    </row>
    <row r="2505" spans="8:14" x14ac:dyDescent="0.25">
      <c r="H2505">
        <f ca="1">ROUND(NORMINV(RAND(),SIMULATION!$G$16,SIMULATION!$C$16),0)</f>
        <v>71</v>
      </c>
      <c r="I2505">
        <f ca="1">ROUND(NORMINV(RAND(),SIMULATION!$G$20,SIMULATION!$C$20),0)</f>
        <v>59</v>
      </c>
      <c r="J2505" t="str">
        <f t="shared" ca="1" si="78"/>
        <v>Away</v>
      </c>
      <c r="K2505" t="str">
        <f ca="1">IF(H2505+SIMULATION!$E$16&gt;NEUTRAL!I2505,"W","L")</f>
        <v>W</v>
      </c>
      <c r="L2505" t="str">
        <f ca="1">IF(I2505+SIMULATION!$E$20&gt;NEUTRAL!H2505,"W","L")</f>
        <v>L</v>
      </c>
      <c r="M2505">
        <f t="shared" ca="1" si="79"/>
        <v>130</v>
      </c>
      <c r="N2505" t="str">
        <f ca="1">IF((H2505+I2505)&gt;SIMULATION!$F$16,"Over","Under")</f>
        <v>Under</v>
      </c>
    </row>
    <row r="2506" spans="8:14" x14ac:dyDescent="0.25">
      <c r="H2506">
        <f ca="1">ROUND(NORMINV(RAND(),SIMULATION!$G$16,SIMULATION!$C$16),0)</f>
        <v>77</v>
      </c>
      <c r="I2506">
        <f ca="1">ROUND(NORMINV(RAND(),SIMULATION!$G$20,SIMULATION!$C$20),0)</f>
        <v>85</v>
      </c>
      <c r="J2506" t="str">
        <f t="shared" ca="1" si="78"/>
        <v>Home</v>
      </c>
      <c r="K2506" t="str">
        <f ca="1">IF(H2506+SIMULATION!$E$16&gt;NEUTRAL!I2506,"W","L")</f>
        <v>L</v>
      </c>
      <c r="L2506" t="str">
        <f ca="1">IF(I2506+SIMULATION!$E$20&gt;NEUTRAL!H2506,"W","L")</f>
        <v>W</v>
      </c>
      <c r="M2506">
        <f t="shared" ca="1" si="79"/>
        <v>162</v>
      </c>
      <c r="N2506" t="str">
        <f ca="1">IF((H2506+I2506)&gt;SIMULATION!$F$16,"Over","Under")</f>
        <v>Over</v>
      </c>
    </row>
    <row r="2507" spans="8:14" x14ac:dyDescent="0.25">
      <c r="H2507">
        <f ca="1">ROUND(NORMINV(RAND(),SIMULATION!$G$16,SIMULATION!$C$16),0)</f>
        <v>72</v>
      </c>
      <c r="I2507">
        <f ca="1">ROUND(NORMINV(RAND(),SIMULATION!$G$20,SIMULATION!$C$20),0)</f>
        <v>79</v>
      </c>
      <c r="J2507" t="str">
        <f t="shared" ca="1" si="78"/>
        <v>Home</v>
      </c>
      <c r="K2507" t="str">
        <f ca="1">IF(H2507+SIMULATION!$E$16&gt;NEUTRAL!I2507,"W","L")</f>
        <v>L</v>
      </c>
      <c r="L2507" t="str">
        <f ca="1">IF(I2507+SIMULATION!$E$20&gt;NEUTRAL!H2507,"W","L")</f>
        <v>W</v>
      </c>
      <c r="M2507">
        <f t="shared" ca="1" si="79"/>
        <v>151</v>
      </c>
      <c r="N2507" t="str">
        <f ca="1">IF((H2507+I2507)&gt;SIMULATION!$F$16,"Over","Under")</f>
        <v>Under</v>
      </c>
    </row>
    <row r="2508" spans="8:14" x14ac:dyDescent="0.25">
      <c r="H2508">
        <f ca="1">ROUND(NORMINV(RAND(),SIMULATION!$G$16,SIMULATION!$C$16),0)</f>
        <v>55</v>
      </c>
      <c r="I2508">
        <f ca="1">ROUND(NORMINV(RAND(),SIMULATION!$G$20,SIMULATION!$C$20),0)</f>
        <v>76</v>
      </c>
      <c r="J2508" t="str">
        <f t="shared" ca="1" si="78"/>
        <v>Home</v>
      </c>
      <c r="K2508" t="str">
        <f ca="1">IF(H2508+SIMULATION!$E$16&gt;NEUTRAL!I2508,"W","L")</f>
        <v>L</v>
      </c>
      <c r="L2508" t="str">
        <f ca="1">IF(I2508+SIMULATION!$E$20&gt;NEUTRAL!H2508,"W","L")</f>
        <v>W</v>
      </c>
      <c r="M2508">
        <f t="shared" ca="1" si="79"/>
        <v>131</v>
      </c>
      <c r="N2508" t="str">
        <f ca="1">IF((H2508+I2508)&gt;SIMULATION!$F$16,"Over","Under")</f>
        <v>Under</v>
      </c>
    </row>
    <row r="2509" spans="8:14" x14ac:dyDescent="0.25">
      <c r="H2509">
        <f ca="1">ROUND(NORMINV(RAND(),SIMULATION!$G$16,SIMULATION!$C$16),0)</f>
        <v>63</v>
      </c>
      <c r="I2509">
        <f ca="1">ROUND(NORMINV(RAND(),SIMULATION!$G$20,SIMULATION!$C$20),0)</f>
        <v>84</v>
      </c>
      <c r="J2509" t="str">
        <f t="shared" ca="1" si="78"/>
        <v>Home</v>
      </c>
      <c r="K2509" t="str">
        <f ca="1">IF(H2509+SIMULATION!$E$16&gt;NEUTRAL!I2509,"W","L")</f>
        <v>L</v>
      </c>
      <c r="L2509" t="str">
        <f ca="1">IF(I2509+SIMULATION!$E$20&gt;NEUTRAL!H2509,"W","L")</f>
        <v>W</v>
      </c>
      <c r="M2509">
        <f t="shared" ca="1" si="79"/>
        <v>147</v>
      </c>
      <c r="N2509" t="str">
        <f ca="1">IF((H2509+I2509)&gt;SIMULATION!$F$16,"Over","Under")</f>
        <v>Under</v>
      </c>
    </row>
    <row r="2510" spans="8:14" x14ac:dyDescent="0.25">
      <c r="H2510">
        <f ca="1">ROUND(NORMINV(RAND(),SIMULATION!$G$16,SIMULATION!$C$16),0)</f>
        <v>75</v>
      </c>
      <c r="I2510">
        <f ca="1">ROUND(NORMINV(RAND(),SIMULATION!$G$20,SIMULATION!$C$20),0)</f>
        <v>77</v>
      </c>
      <c r="J2510" t="str">
        <f t="shared" ca="1" si="78"/>
        <v>Home</v>
      </c>
      <c r="K2510" t="str">
        <f ca="1">IF(H2510+SIMULATION!$E$16&gt;NEUTRAL!I2510,"W","L")</f>
        <v>W</v>
      </c>
      <c r="L2510" t="str">
        <f ca="1">IF(I2510+SIMULATION!$E$20&gt;NEUTRAL!H2510,"W","L")</f>
        <v>L</v>
      </c>
      <c r="M2510">
        <f t="shared" ca="1" si="79"/>
        <v>152</v>
      </c>
      <c r="N2510" t="str">
        <f ca="1">IF((H2510+I2510)&gt;SIMULATION!$F$16,"Over","Under")</f>
        <v>Over</v>
      </c>
    </row>
    <row r="2511" spans="8:14" x14ac:dyDescent="0.25">
      <c r="H2511">
        <f ca="1">ROUND(NORMINV(RAND(),SIMULATION!$G$16,SIMULATION!$C$16),0)</f>
        <v>79</v>
      </c>
      <c r="I2511">
        <f ca="1">ROUND(NORMINV(RAND(),SIMULATION!$G$20,SIMULATION!$C$20),0)</f>
        <v>89</v>
      </c>
      <c r="J2511" t="str">
        <f t="shared" ca="1" si="78"/>
        <v>Home</v>
      </c>
      <c r="K2511" t="str">
        <f ca="1">IF(H2511+SIMULATION!$E$16&gt;NEUTRAL!I2511,"W","L")</f>
        <v>L</v>
      </c>
      <c r="L2511" t="str">
        <f ca="1">IF(I2511+SIMULATION!$E$20&gt;NEUTRAL!H2511,"W","L")</f>
        <v>W</v>
      </c>
      <c r="M2511">
        <f t="shared" ca="1" si="79"/>
        <v>168</v>
      </c>
      <c r="N2511" t="str">
        <f ca="1">IF((H2511+I2511)&gt;SIMULATION!$F$16,"Over","Under")</f>
        <v>Over</v>
      </c>
    </row>
    <row r="2512" spans="8:14" x14ac:dyDescent="0.25">
      <c r="H2512">
        <f ca="1">ROUND(NORMINV(RAND(),SIMULATION!$G$16,SIMULATION!$C$16),0)</f>
        <v>48</v>
      </c>
      <c r="I2512">
        <f ca="1">ROUND(NORMINV(RAND(),SIMULATION!$G$20,SIMULATION!$C$20),0)</f>
        <v>73</v>
      </c>
      <c r="J2512" t="str">
        <f t="shared" ca="1" si="78"/>
        <v>Home</v>
      </c>
      <c r="K2512" t="str">
        <f ca="1">IF(H2512+SIMULATION!$E$16&gt;NEUTRAL!I2512,"W","L")</f>
        <v>L</v>
      </c>
      <c r="L2512" t="str">
        <f ca="1">IF(I2512+SIMULATION!$E$20&gt;NEUTRAL!H2512,"W","L")</f>
        <v>W</v>
      </c>
      <c r="M2512">
        <f t="shared" ca="1" si="79"/>
        <v>121</v>
      </c>
      <c r="N2512" t="str">
        <f ca="1">IF((H2512+I2512)&gt;SIMULATION!$F$16,"Over","Under")</f>
        <v>Under</v>
      </c>
    </row>
    <row r="2513" spans="8:14" x14ac:dyDescent="0.25">
      <c r="H2513">
        <f ca="1">ROUND(NORMINV(RAND(),SIMULATION!$G$16,SIMULATION!$C$16),0)</f>
        <v>79</v>
      </c>
      <c r="I2513">
        <f ca="1">ROUND(NORMINV(RAND(),SIMULATION!$G$20,SIMULATION!$C$20),0)</f>
        <v>83</v>
      </c>
      <c r="J2513" t="str">
        <f t="shared" ca="1" si="78"/>
        <v>Home</v>
      </c>
      <c r="K2513" t="str">
        <f ca="1">IF(H2513+SIMULATION!$E$16&gt;NEUTRAL!I2513,"W","L")</f>
        <v>W</v>
      </c>
      <c r="L2513" t="str">
        <f ca="1">IF(I2513+SIMULATION!$E$20&gt;NEUTRAL!H2513,"W","L")</f>
        <v>L</v>
      </c>
      <c r="M2513">
        <f t="shared" ca="1" si="79"/>
        <v>162</v>
      </c>
      <c r="N2513" t="str">
        <f ca="1">IF((H2513+I2513)&gt;SIMULATION!$F$16,"Over","Under")</f>
        <v>Over</v>
      </c>
    </row>
    <row r="2514" spans="8:14" x14ac:dyDescent="0.25">
      <c r="H2514">
        <f ca="1">ROUND(NORMINV(RAND(),SIMULATION!$G$16,SIMULATION!$C$16),0)</f>
        <v>71</v>
      </c>
      <c r="I2514">
        <f ca="1">ROUND(NORMINV(RAND(),SIMULATION!$G$20,SIMULATION!$C$20),0)</f>
        <v>77</v>
      </c>
      <c r="J2514" t="str">
        <f t="shared" ref="J2514:J2577" ca="1" si="80">IF(H2514=I2514,"OT",IF(H2514&gt;I2514,"Away","Home"))</f>
        <v>Home</v>
      </c>
      <c r="K2514" t="str">
        <f ca="1">IF(H2514+SIMULATION!$E$16&gt;NEUTRAL!I2514,"W","L")</f>
        <v>L</v>
      </c>
      <c r="L2514" t="str">
        <f ca="1">IF(I2514+SIMULATION!$E$20&gt;NEUTRAL!H2514,"W","L")</f>
        <v>W</v>
      </c>
      <c r="M2514">
        <f t="shared" ref="M2514:M2577" ca="1" si="81">H2514+I2514</f>
        <v>148</v>
      </c>
      <c r="N2514" t="str">
        <f ca="1">IF((H2514+I2514)&gt;SIMULATION!$F$16,"Over","Under")</f>
        <v>Under</v>
      </c>
    </row>
    <row r="2515" spans="8:14" x14ac:dyDescent="0.25">
      <c r="H2515">
        <f ca="1">ROUND(NORMINV(RAND(),SIMULATION!$G$16,SIMULATION!$C$16),0)</f>
        <v>52</v>
      </c>
      <c r="I2515">
        <f ca="1">ROUND(NORMINV(RAND(),SIMULATION!$G$20,SIMULATION!$C$20),0)</f>
        <v>95</v>
      </c>
      <c r="J2515" t="str">
        <f t="shared" ca="1" si="80"/>
        <v>Home</v>
      </c>
      <c r="K2515" t="str">
        <f ca="1">IF(H2515+SIMULATION!$E$16&gt;NEUTRAL!I2515,"W","L")</f>
        <v>L</v>
      </c>
      <c r="L2515" t="str">
        <f ca="1">IF(I2515+SIMULATION!$E$20&gt;NEUTRAL!H2515,"W","L")</f>
        <v>W</v>
      </c>
      <c r="M2515">
        <f t="shared" ca="1" si="81"/>
        <v>147</v>
      </c>
      <c r="N2515" t="str">
        <f ca="1">IF((H2515+I2515)&gt;SIMULATION!$F$16,"Over","Under")</f>
        <v>Under</v>
      </c>
    </row>
    <row r="2516" spans="8:14" x14ac:dyDescent="0.25">
      <c r="H2516">
        <f ca="1">ROUND(NORMINV(RAND(),SIMULATION!$G$16,SIMULATION!$C$16),0)</f>
        <v>82</v>
      </c>
      <c r="I2516">
        <f ca="1">ROUND(NORMINV(RAND(),SIMULATION!$G$20,SIMULATION!$C$20),0)</f>
        <v>80</v>
      </c>
      <c r="J2516" t="str">
        <f t="shared" ca="1" si="80"/>
        <v>Away</v>
      </c>
      <c r="K2516" t="str">
        <f ca="1">IF(H2516+SIMULATION!$E$16&gt;NEUTRAL!I2516,"W","L")</f>
        <v>W</v>
      </c>
      <c r="L2516" t="str">
        <f ca="1">IF(I2516+SIMULATION!$E$20&gt;NEUTRAL!H2516,"W","L")</f>
        <v>L</v>
      </c>
      <c r="M2516">
        <f t="shared" ca="1" si="81"/>
        <v>162</v>
      </c>
      <c r="N2516" t="str">
        <f ca="1">IF((H2516+I2516)&gt;SIMULATION!$F$16,"Over","Under")</f>
        <v>Over</v>
      </c>
    </row>
    <row r="2517" spans="8:14" x14ac:dyDescent="0.25">
      <c r="H2517">
        <f ca="1">ROUND(NORMINV(RAND(),SIMULATION!$G$16,SIMULATION!$C$16),0)</f>
        <v>72</v>
      </c>
      <c r="I2517">
        <f ca="1">ROUND(NORMINV(RAND(),SIMULATION!$G$20,SIMULATION!$C$20),0)</f>
        <v>90</v>
      </c>
      <c r="J2517" t="str">
        <f t="shared" ca="1" si="80"/>
        <v>Home</v>
      </c>
      <c r="K2517" t="str">
        <f ca="1">IF(H2517+SIMULATION!$E$16&gt;NEUTRAL!I2517,"W","L")</f>
        <v>L</v>
      </c>
      <c r="L2517" t="str">
        <f ca="1">IF(I2517+SIMULATION!$E$20&gt;NEUTRAL!H2517,"W","L")</f>
        <v>W</v>
      </c>
      <c r="M2517">
        <f t="shared" ca="1" si="81"/>
        <v>162</v>
      </c>
      <c r="N2517" t="str">
        <f ca="1">IF((H2517+I2517)&gt;SIMULATION!$F$16,"Over","Under")</f>
        <v>Over</v>
      </c>
    </row>
    <row r="2518" spans="8:14" x14ac:dyDescent="0.25">
      <c r="H2518">
        <f ca="1">ROUND(NORMINV(RAND(),SIMULATION!$G$16,SIMULATION!$C$16),0)</f>
        <v>82</v>
      </c>
      <c r="I2518">
        <f ca="1">ROUND(NORMINV(RAND(),SIMULATION!$G$20,SIMULATION!$C$20),0)</f>
        <v>74</v>
      </c>
      <c r="J2518" t="str">
        <f t="shared" ca="1" si="80"/>
        <v>Away</v>
      </c>
      <c r="K2518" t="str">
        <f ca="1">IF(H2518+SIMULATION!$E$16&gt;NEUTRAL!I2518,"W","L")</f>
        <v>W</v>
      </c>
      <c r="L2518" t="str">
        <f ca="1">IF(I2518+SIMULATION!$E$20&gt;NEUTRAL!H2518,"W","L")</f>
        <v>L</v>
      </c>
      <c r="M2518">
        <f t="shared" ca="1" si="81"/>
        <v>156</v>
      </c>
      <c r="N2518" t="str">
        <f ca="1">IF((H2518+I2518)&gt;SIMULATION!$F$16,"Over","Under")</f>
        <v>Over</v>
      </c>
    </row>
    <row r="2519" spans="8:14" x14ac:dyDescent="0.25">
      <c r="H2519">
        <f ca="1">ROUND(NORMINV(RAND(),SIMULATION!$G$16,SIMULATION!$C$16),0)</f>
        <v>60</v>
      </c>
      <c r="I2519">
        <f ca="1">ROUND(NORMINV(RAND(),SIMULATION!$G$20,SIMULATION!$C$20),0)</f>
        <v>68</v>
      </c>
      <c r="J2519" t="str">
        <f t="shared" ca="1" si="80"/>
        <v>Home</v>
      </c>
      <c r="K2519" t="str">
        <f ca="1">IF(H2519+SIMULATION!$E$16&gt;NEUTRAL!I2519,"W","L")</f>
        <v>L</v>
      </c>
      <c r="L2519" t="str">
        <f ca="1">IF(I2519+SIMULATION!$E$20&gt;NEUTRAL!H2519,"W","L")</f>
        <v>W</v>
      </c>
      <c r="M2519">
        <f t="shared" ca="1" si="81"/>
        <v>128</v>
      </c>
      <c r="N2519" t="str">
        <f ca="1">IF((H2519+I2519)&gt;SIMULATION!$F$16,"Over","Under")</f>
        <v>Under</v>
      </c>
    </row>
    <row r="2520" spans="8:14" x14ac:dyDescent="0.25">
      <c r="H2520">
        <f ca="1">ROUND(NORMINV(RAND(),SIMULATION!$G$16,SIMULATION!$C$16),0)</f>
        <v>80</v>
      </c>
      <c r="I2520">
        <f ca="1">ROUND(NORMINV(RAND(),SIMULATION!$G$20,SIMULATION!$C$20),0)</f>
        <v>78</v>
      </c>
      <c r="J2520" t="str">
        <f t="shared" ca="1" si="80"/>
        <v>Away</v>
      </c>
      <c r="K2520" t="str">
        <f ca="1">IF(H2520+SIMULATION!$E$16&gt;NEUTRAL!I2520,"W","L")</f>
        <v>W</v>
      </c>
      <c r="L2520" t="str">
        <f ca="1">IF(I2520+SIMULATION!$E$20&gt;NEUTRAL!H2520,"W","L")</f>
        <v>L</v>
      </c>
      <c r="M2520">
        <f t="shared" ca="1" si="81"/>
        <v>158</v>
      </c>
      <c r="N2520" t="str">
        <f ca="1">IF((H2520+I2520)&gt;SIMULATION!$F$16,"Over","Under")</f>
        <v>Over</v>
      </c>
    </row>
    <row r="2521" spans="8:14" x14ac:dyDescent="0.25">
      <c r="H2521">
        <f ca="1">ROUND(NORMINV(RAND(),SIMULATION!$G$16,SIMULATION!$C$16),0)</f>
        <v>68</v>
      </c>
      <c r="I2521">
        <f ca="1">ROUND(NORMINV(RAND(),SIMULATION!$G$20,SIMULATION!$C$20),0)</f>
        <v>84</v>
      </c>
      <c r="J2521" t="str">
        <f t="shared" ca="1" si="80"/>
        <v>Home</v>
      </c>
      <c r="K2521" t="str">
        <f ca="1">IF(H2521+SIMULATION!$E$16&gt;NEUTRAL!I2521,"W","L")</f>
        <v>L</v>
      </c>
      <c r="L2521" t="str">
        <f ca="1">IF(I2521+SIMULATION!$E$20&gt;NEUTRAL!H2521,"W","L")</f>
        <v>W</v>
      </c>
      <c r="M2521">
        <f t="shared" ca="1" si="81"/>
        <v>152</v>
      </c>
      <c r="N2521" t="str">
        <f ca="1">IF((H2521+I2521)&gt;SIMULATION!$F$16,"Over","Under")</f>
        <v>Over</v>
      </c>
    </row>
    <row r="2522" spans="8:14" x14ac:dyDescent="0.25">
      <c r="H2522">
        <f ca="1">ROUND(NORMINV(RAND(),SIMULATION!$G$16,SIMULATION!$C$16),0)</f>
        <v>67</v>
      </c>
      <c r="I2522">
        <f ca="1">ROUND(NORMINV(RAND(),SIMULATION!$G$20,SIMULATION!$C$20),0)</f>
        <v>98</v>
      </c>
      <c r="J2522" t="str">
        <f t="shared" ca="1" si="80"/>
        <v>Home</v>
      </c>
      <c r="K2522" t="str">
        <f ca="1">IF(H2522+SIMULATION!$E$16&gt;NEUTRAL!I2522,"W","L")</f>
        <v>L</v>
      </c>
      <c r="L2522" t="str">
        <f ca="1">IF(I2522+SIMULATION!$E$20&gt;NEUTRAL!H2522,"W","L")</f>
        <v>W</v>
      </c>
      <c r="M2522">
        <f t="shared" ca="1" si="81"/>
        <v>165</v>
      </c>
      <c r="N2522" t="str">
        <f ca="1">IF((H2522+I2522)&gt;SIMULATION!$F$16,"Over","Under")</f>
        <v>Over</v>
      </c>
    </row>
    <row r="2523" spans="8:14" x14ac:dyDescent="0.25">
      <c r="H2523">
        <f ca="1">ROUND(NORMINV(RAND(),SIMULATION!$G$16,SIMULATION!$C$16),0)</f>
        <v>95</v>
      </c>
      <c r="I2523">
        <f ca="1">ROUND(NORMINV(RAND(),SIMULATION!$G$20,SIMULATION!$C$20),0)</f>
        <v>87</v>
      </c>
      <c r="J2523" t="str">
        <f t="shared" ca="1" si="80"/>
        <v>Away</v>
      </c>
      <c r="K2523" t="str">
        <f ca="1">IF(H2523+SIMULATION!$E$16&gt;NEUTRAL!I2523,"W","L")</f>
        <v>W</v>
      </c>
      <c r="L2523" t="str">
        <f ca="1">IF(I2523+SIMULATION!$E$20&gt;NEUTRAL!H2523,"W","L")</f>
        <v>L</v>
      </c>
      <c r="M2523">
        <f t="shared" ca="1" si="81"/>
        <v>182</v>
      </c>
      <c r="N2523" t="str">
        <f ca="1">IF((H2523+I2523)&gt;SIMULATION!$F$16,"Over","Under")</f>
        <v>Over</v>
      </c>
    </row>
    <row r="2524" spans="8:14" x14ac:dyDescent="0.25">
      <c r="H2524">
        <f ca="1">ROUND(NORMINV(RAND(),SIMULATION!$G$16,SIMULATION!$C$16),0)</f>
        <v>48</v>
      </c>
      <c r="I2524">
        <f ca="1">ROUND(NORMINV(RAND(),SIMULATION!$G$20,SIMULATION!$C$20),0)</f>
        <v>67</v>
      </c>
      <c r="J2524" t="str">
        <f t="shared" ca="1" si="80"/>
        <v>Home</v>
      </c>
      <c r="K2524" t="str">
        <f ca="1">IF(H2524+SIMULATION!$E$16&gt;NEUTRAL!I2524,"W","L")</f>
        <v>L</v>
      </c>
      <c r="L2524" t="str">
        <f ca="1">IF(I2524+SIMULATION!$E$20&gt;NEUTRAL!H2524,"W","L")</f>
        <v>W</v>
      </c>
      <c r="M2524">
        <f t="shared" ca="1" si="81"/>
        <v>115</v>
      </c>
      <c r="N2524" t="str">
        <f ca="1">IF((H2524+I2524)&gt;SIMULATION!$F$16,"Over","Under")</f>
        <v>Under</v>
      </c>
    </row>
    <row r="2525" spans="8:14" x14ac:dyDescent="0.25">
      <c r="H2525">
        <f ca="1">ROUND(NORMINV(RAND(),SIMULATION!$G$16,SIMULATION!$C$16),0)</f>
        <v>105</v>
      </c>
      <c r="I2525">
        <f ca="1">ROUND(NORMINV(RAND(),SIMULATION!$G$20,SIMULATION!$C$20),0)</f>
        <v>73</v>
      </c>
      <c r="J2525" t="str">
        <f t="shared" ca="1" si="80"/>
        <v>Away</v>
      </c>
      <c r="K2525" t="str">
        <f ca="1">IF(H2525+SIMULATION!$E$16&gt;NEUTRAL!I2525,"W","L")</f>
        <v>W</v>
      </c>
      <c r="L2525" t="str">
        <f ca="1">IF(I2525+SIMULATION!$E$20&gt;NEUTRAL!H2525,"W","L")</f>
        <v>L</v>
      </c>
      <c r="M2525">
        <f t="shared" ca="1" si="81"/>
        <v>178</v>
      </c>
      <c r="N2525" t="str">
        <f ca="1">IF((H2525+I2525)&gt;SIMULATION!$F$16,"Over","Under")</f>
        <v>Over</v>
      </c>
    </row>
    <row r="2526" spans="8:14" x14ac:dyDescent="0.25">
      <c r="H2526">
        <f ca="1">ROUND(NORMINV(RAND(),SIMULATION!$G$16,SIMULATION!$C$16),0)</f>
        <v>84</v>
      </c>
      <c r="I2526">
        <f ca="1">ROUND(NORMINV(RAND(),SIMULATION!$G$20,SIMULATION!$C$20),0)</f>
        <v>76</v>
      </c>
      <c r="J2526" t="str">
        <f t="shared" ca="1" si="80"/>
        <v>Away</v>
      </c>
      <c r="K2526" t="str">
        <f ca="1">IF(H2526+SIMULATION!$E$16&gt;NEUTRAL!I2526,"W","L")</f>
        <v>W</v>
      </c>
      <c r="L2526" t="str">
        <f ca="1">IF(I2526+SIMULATION!$E$20&gt;NEUTRAL!H2526,"W","L")</f>
        <v>L</v>
      </c>
      <c r="M2526">
        <f t="shared" ca="1" si="81"/>
        <v>160</v>
      </c>
      <c r="N2526" t="str">
        <f ca="1">IF((H2526+I2526)&gt;SIMULATION!$F$16,"Over","Under")</f>
        <v>Over</v>
      </c>
    </row>
    <row r="2527" spans="8:14" x14ac:dyDescent="0.25">
      <c r="H2527">
        <f ca="1">ROUND(NORMINV(RAND(),SIMULATION!$G$16,SIMULATION!$C$16),0)</f>
        <v>79</v>
      </c>
      <c r="I2527">
        <f ca="1">ROUND(NORMINV(RAND(),SIMULATION!$G$20,SIMULATION!$C$20),0)</f>
        <v>61</v>
      </c>
      <c r="J2527" t="str">
        <f t="shared" ca="1" si="80"/>
        <v>Away</v>
      </c>
      <c r="K2527" t="str">
        <f ca="1">IF(H2527+SIMULATION!$E$16&gt;NEUTRAL!I2527,"W","L")</f>
        <v>W</v>
      </c>
      <c r="L2527" t="str">
        <f ca="1">IF(I2527+SIMULATION!$E$20&gt;NEUTRAL!H2527,"W","L")</f>
        <v>L</v>
      </c>
      <c r="M2527">
        <f t="shared" ca="1" si="81"/>
        <v>140</v>
      </c>
      <c r="N2527" t="str">
        <f ca="1">IF((H2527+I2527)&gt;SIMULATION!$F$16,"Over","Under")</f>
        <v>Under</v>
      </c>
    </row>
    <row r="2528" spans="8:14" x14ac:dyDescent="0.25">
      <c r="H2528">
        <f ca="1">ROUND(NORMINV(RAND(),SIMULATION!$G$16,SIMULATION!$C$16),0)</f>
        <v>74</v>
      </c>
      <c r="I2528">
        <f ca="1">ROUND(NORMINV(RAND(),SIMULATION!$G$20,SIMULATION!$C$20),0)</f>
        <v>55</v>
      </c>
      <c r="J2528" t="str">
        <f t="shared" ca="1" si="80"/>
        <v>Away</v>
      </c>
      <c r="K2528" t="str">
        <f ca="1">IF(H2528+SIMULATION!$E$16&gt;NEUTRAL!I2528,"W","L")</f>
        <v>W</v>
      </c>
      <c r="L2528" t="str">
        <f ca="1">IF(I2528+SIMULATION!$E$20&gt;NEUTRAL!H2528,"W","L")</f>
        <v>L</v>
      </c>
      <c r="M2528">
        <f t="shared" ca="1" si="81"/>
        <v>129</v>
      </c>
      <c r="N2528" t="str">
        <f ca="1">IF((H2528+I2528)&gt;SIMULATION!$F$16,"Over","Under")</f>
        <v>Under</v>
      </c>
    </row>
    <row r="2529" spans="8:14" x14ac:dyDescent="0.25">
      <c r="H2529">
        <f ca="1">ROUND(NORMINV(RAND(),SIMULATION!$G$16,SIMULATION!$C$16),0)</f>
        <v>79</v>
      </c>
      <c r="I2529">
        <f ca="1">ROUND(NORMINV(RAND(),SIMULATION!$G$20,SIMULATION!$C$20),0)</f>
        <v>67</v>
      </c>
      <c r="J2529" t="str">
        <f t="shared" ca="1" si="80"/>
        <v>Away</v>
      </c>
      <c r="K2529" t="str">
        <f ca="1">IF(H2529+SIMULATION!$E$16&gt;NEUTRAL!I2529,"W","L")</f>
        <v>W</v>
      </c>
      <c r="L2529" t="str">
        <f ca="1">IF(I2529+SIMULATION!$E$20&gt;NEUTRAL!H2529,"W","L")</f>
        <v>L</v>
      </c>
      <c r="M2529">
        <f t="shared" ca="1" si="81"/>
        <v>146</v>
      </c>
      <c r="N2529" t="str">
        <f ca="1">IF((H2529+I2529)&gt;SIMULATION!$F$16,"Over","Under")</f>
        <v>Under</v>
      </c>
    </row>
    <row r="2530" spans="8:14" x14ac:dyDescent="0.25">
      <c r="H2530">
        <f ca="1">ROUND(NORMINV(RAND(),SIMULATION!$G$16,SIMULATION!$C$16),0)</f>
        <v>57</v>
      </c>
      <c r="I2530">
        <f ca="1">ROUND(NORMINV(RAND(),SIMULATION!$G$20,SIMULATION!$C$20),0)</f>
        <v>88</v>
      </c>
      <c r="J2530" t="str">
        <f t="shared" ca="1" si="80"/>
        <v>Home</v>
      </c>
      <c r="K2530" t="str">
        <f ca="1">IF(H2530+SIMULATION!$E$16&gt;NEUTRAL!I2530,"W","L")</f>
        <v>L</v>
      </c>
      <c r="L2530" t="str">
        <f ca="1">IF(I2530+SIMULATION!$E$20&gt;NEUTRAL!H2530,"W","L")</f>
        <v>W</v>
      </c>
      <c r="M2530">
        <f t="shared" ca="1" si="81"/>
        <v>145</v>
      </c>
      <c r="N2530" t="str">
        <f ca="1">IF((H2530+I2530)&gt;SIMULATION!$F$16,"Over","Under")</f>
        <v>Under</v>
      </c>
    </row>
    <row r="2531" spans="8:14" x14ac:dyDescent="0.25">
      <c r="H2531">
        <f ca="1">ROUND(NORMINV(RAND(),SIMULATION!$G$16,SIMULATION!$C$16),0)</f>
        <v>51</v>
      </c>
      <c r="I2531">
        <f ca="1">ROUND(NORMINV(RAND(),SIMULATION!$G$20,SIMULATION!$C$20),0)</f>
        <v>80</v>
      </c>
      <c r="J2531" t="str">
        <f t="shared" ca="1" si="80"/>
        <v>Home</v>
      </c>
      <c r="K2531" t="str">
        <f ca="1">IF(H2531+SIMULATION!$E$16&gt;NEUTRAL!I2531,"W","L")</f>
        <v>L</v>
      </c>
      <c r="L2531" t="str">
        <f ca="1">IF(I2531+SIMULATION!$E$20&gt;NEUTRAL!H2531,"W","L")</f>
        <v>W</v>
      </c>
      <c r="M2531">
        <f t="shared" ca="1" si="81"/>
        <v>131</v>
      </c>
      <c r="N2531" t="str">
        <f ca="1">IF((H2531+I2531)&gt;SIMULATION!$F$16,"Over","Under")</f>
        <v>Under</v>
      </c>
    </row>
    <row r="2532" spans="8:14" x14ac:dyDescent="0.25">
      <c r="H2532">
        <f ca="1">ROUND(NORMINV(RAND(),SIMULATION!$G$16,SIMULATION!$C$16),0)</f>
        <v>90</v>
      </c>
      <c r="I2532">
        <f ca="1">ROUND(NORMINV(RAND(),SIMULATION!$G$20,SIMULATION!$C$20),0)</f>
        <v>96</v>
      </c>
      <c r="J2532" t="str">
        <f t="shared" ca="1" si="80"/>
        <v>Home</v>
      </c>
      <c r="K2532" t="str">
        <f ca="1">IF(H2532+SIMULATION!$E$16&gt;NEUTRAL!I2532,"W","L")</f>
        <v>L</v>
      </c>
      <c r="L2532" t="str">
        <f ca="1">IF(I2532+SIMULATION!$E$20&gt;NEUTRAL!H2532,"W","L")</f>
        <v>W</v>
      </c>
      <c r="M2532">
        <f t="shared" ca="1" si="81"/>
        <v>186</v>
      </c>
      <c r="N2532" t="str">
        <f ca="1">IF((H2532+I2532)&gt;SIMULATION!$F$16,"Over","Under")</f>
        <v>Over</v>
      </c>
    </row>
    <row r="2533" spans="8:14" x14ac:dyDescent="0.25">
      <c r="H2533">
        <f ca="1">ROUND(NORMINV(RAND(),SIMULATION!$G$16,SIMULATION!$C$16),0)</f>
        <v>73</v>
      </c>
      <c r="I2533">
        <f ca="1">ROUND(NORMINV(RAND(),SIMULATION!$G$20,SIMULATION!$C$20),0)</f>
        <v>82</v>
      </c>
      <c r="J2533" t="str">
        <f t="shared" ca="1" si="80"/>
        <v>Home</v>
      </c>
      <c r="K2533" t="str">
        <f ca="1">IF(H2533+SIMULATION!$E$16&gt;NEUTRAL!I2533,"W","L")</f>
        <v>L</v>
      </c>
      <c r="L2533" t="str">
        <f ca="1">IF(I2533+SIMULATION!$E$20&gt;NEUTRAL!H2533,"W","L")</f>
        <v>W</v>
      </c>
      <c r="M2533">
        <f t="shared" ca="1" si="81"/>
        <v>155</v>
      </c>
      <c r="N2533" t="str">
        <f ca="1">IF((H2533+I2533)&gt;SIMULATION!$F$16,"Over","Under")</f>
        <v>Over</v>
      </c>
    </row>
    <row r="2534" spans="8:14" x14ac:dyDescent="0.25">
      <c r="H2534">
        <f ca="1">ROUND(NORMINV(RAND(),SIMULATION!$G$16,SIMULATION!$C$16),0)</f>
        <v>85</v>
      </c>
      <c r="I2534">
        <f ca="1">ROUND(NORMINV(RAND(),SIMULATION!$G$20,SIMULATION!$C$20),0)</f>
        <v>77</v>
      </c>
      <c r="J2534" t="str">
        <f t="shared" ca="1" si="80"/>
        <v>Away</v>
      </c>
      <c r="K2534" t="str">
        <f ca="1">IF(H2534+SIMULATION!$E$16&gt;NEUTRAL!I2534,"W","L")</f>
        <v>W</v>
      </c>
      <c r="L2534" t="str">
        <f ca="1">IF(I2534+SIMULATION!$E$20&gt;NEUTRAL!H2534,"W","L")</f>
        <v>L</v>
      </c>
      <c r="M2534">
        <f t="shared" ca="1" si="81"/>
        <v>162</v>
      </c>
      <c r="N2534" t="str">
        <f ca="1">IF((H2534+I2534)&gt;SIMULATION!$F$16,"Over","Under")</f>
        <v>Over</v>
      </c>
    </row>
    <row r="2535" spans="8:14" x14ac:dyDescent="0.25">
      <c r="H2535">
        <f ca="1">ROUND(NORMINV(RAND(),SIMULATION!$G$16,SIMULATION!$C$16),0)</f>
        <v>81</v>
      </c>
      <c r="I2535">
        <f ca="1">ROUND(NORMINV(RAND(),SIMULATION!$G$20,SIMULATION!$C$20),0)</f>
        <v>69</v>
      </c>
      <c r="J2535" t="str">
        <f t="shared" ca="1" si="80"/>
        <v>Away</v>
      </c>
      <c r="K2535" t="str">
        <f ca="1">IF(H2535+SIMULATION!$E$16&gt;NEUTRAL!I2535,"W","L")</f>
        <v>W</v>
      </c>
      <c r="L2535" t="str">
        <f ca="1">IF(I2535+SIMULATION!$E$20&gt;NEUTRAL!H2535,"W","L")</f>
        <v>L</v>
      </c>
      <c r="M2535">
        <f t="shared" ca="1" si="81"/>
        <v>150</v>
      </c>
      <c r="N2535" t="str">
        <f ca="1">IF((H2535+I2535)&gt;SIMULATION!$F$16,"Over","Under")</f>
        <v>Under</v>
      </c>
    </row>
    <row r="2536" spans="8:14" x14ac:dyDescent="0.25">
      <c r="H2536">
        <f ca="1">ROUND(NORMINV(RAND(),SIMULATION!$G$16,SIMULATION!$C$16),0)</f>
        <v>66</v>
      </c>
      <c r="I2536">
        <f ca="1">ROUND(NORMINV(RAND(),SIMULATION!$G$20,SIMULATION!$C$20),0)</f>
        <v>76</v>
      </c>
      <c r="J2536" t="str">
        <f t="shared" ca="1" si="80"/>
        <v>Home</v>
      </c>
      <c r="K2536" t="str">
        <f ca="1">IF(H2536+SIMULATION!$E$16&gt;NEUTRAL!I2536,"W","L")</f>
        <v>L</v>
      </c>
      <c r="L2536" t="str">
        <f ca="1">IF(I2536+SIMULATION!$E$20&gt;NEUTRAL!H2536,"W","L")</f>
        <v>W</v>
      </c>
      <c r="M2536">
        <f t="shared" ca="1" si="81"/>
        <v>142</v>
      </c>
      <c r="N2536" t="str">
        <f ca="1">IF((H2536+I2536)&gt;SIMULATION!$F$16,"Over","Under")</f>
        <v>Under</v>
      </c>
    </row>
    <row r="2537" spans="8:14" x14ac:dyDescent="0.25">
      <c r="H2537">
        <f ca="1">ROUND(NORMINV(RAND(),SIMULATION!$G$16,SIMULATION!$C$16),0)</f>
        <v>84</v>
      </c>
      <c r="I2537">
        <f ca="1">ROUND(NORMINV(RAND(),SIMULATION!$G$20,SIMULATION!$C$20),0)</f>
        <v>70</v>
      </c>
      <c r="J2537" t="str">
        <f t="shared" ca="1" si="80"/>
        <v>Away</v>
      </c>
      <c r="K2537" t="str">
        <f ca="1">IF(H2537+SIMULATION!$E$16&gt;NEUTRAL!I2537,"W","L")</f>
        <v>W</v>
      </c>
      <c r="L2537" t="str">
        <f ca="1">IF(I2537+SIMULATION!$E$20&gt;NEUTRAL!H2537,"W","L")</f>
        <v>L</v>
      </c>
      <c r="M2537">
        <f t="shared" ca="1" si="81"/>
        <v>154</v>
      </c>
      <c r="N2537" t="str">
        <f ca="1">IF((H2537+I2537)&gt;SIMULATION!$F$16,"Over","Under")</f>
        <v>Over</v>
      </c>
    </row>
    <row r="2538" spans="8:14" x14ac:dyDescent="0.25">
      <c r="H2538">
        <f ca="1">ROUND(NORMINV(RAND(),SIMULATION!$G$16,SIMULATION!$C$16),0)</f>
        <v>59</v>
      </c>
      <c r="I2538">
        <f ca="1">ROUND(NORMINV(RAND(),SIMULATION!$G$20,SIMULATION!$C$20),0)</f>
        <v>89</v>
      </c>
      <c r="J2538" t="str">
        <f t="shared" ca="1" si="80"/>
        <v>Home</v>
      </c>
      <c r="K2538" t="str">
        <f ca="1">IF(H2538+SIMULATION!$E$16&gt;NEUTRAL!I2538,"W","L")</f>
        <v>L</v>
      </c>
      <c r="L2538" t="str">
        <f ca="1">IF(I2538+SIMULATION!$E$20&gt;NEUTRAL!H2538,"W","L")</f>
        <v>W</v>
      </c>
      <c r="M2538">
        <f t="shared" ca="1" si="81"/>
        <v>148</v>
      </c>
      <c r="N2538" t="str">
        <f ca="1">IF((H2538+I2538)&gt;SIMULATION!$F$16,"Over","Under")</f>
        <v>Under</v>
      </c>
    </row>
    <row r="2539" spans="8:14" x14ac:dyDescent="0.25">
      <c r="H2539">
        <f ca="1">ROUND(NORMINV(RAND(),SIMULATION!$G$16,SIMULATION!$C$16),0)</f>
        <v>65</v>
      </c>
      <c r="I2539">
        <f ca="1">ROUND(NORMINV(RAND(),SIMULATION!$G$20,SIMULATION!$C$20),0)</f>
        <v>62</v>
      </c>
      <c r="J2539" t="str">
        <f t="shared" ca="1" si="80"/>
        <v>Away</v>
      </c>
      <c r="K2539" t="str">
        <f ca="1">IF(H2539+SIMULATION!$E$16&gt;NEUTRAL!I2539,"W","L")</f>
        <v>W</v>
      </c>
      <c r="L2539" t="str">
        <f ca="1">IF(I2539+SIMULATION!$E$20&gt;NEUTRAL!H2539,"W","L")</f>
        <v>L</v>
      </c>
      <c r="M2539">
        <f t="shared" ca="1" si="81"/>
        <v>127</v>
      </c>
      <c r="N2539" t="str">
        <f ca="1">IF((H2539+I2539)&gt;SIMULATION!$F$16,"Over","Under")</f>
        <v>Under</v>
      </c>
    </row>
    <row r="2540" spans="8:14" x14ac:dyDescent="0.25">
      <c r="H2540">
        <f ca="1">ROUND(NORMINV(RAND(),SIMULATION!$G$16,SIMULATION!$C$16),0)</f>
        <v>53</v>
      </c>
      <c r="I2540">
        <f ca="1">ROUND(NORMINV(RAND(),SIMULATION!$G$20,SIMULATION!$C$20),0)</f>
        <v>89</v>
      </c>
      <c r="J2540" t="str">
        <f t="shared" ca="1" si="80"/>
        <v>Home</v>
      </c>
      <c r="K2540" t="str">
        <f ca="1">IF(H2540+SIMULATION!$E$16&gt;NEUTRAL!I2540,"W","L")</f>
        <v>L</v>
      </c>
      <c r="L2540" t="str">
        <f ca="1">IF(I2540+SIMULATION!$E$20&gt;NEUTRAL!H2540,"W","L")</f>
        <v>W</v>
      </c>
      <c r="M2540">
        <f t="shared" ca="1" si="81"/>
        <v>142</v>
      </c>
      <c r="N2540" t="str">
        <f ca="1">IF((H2540+I2540)&gt;SIMULATION!$F$16,"Over","Under")</f>
        <v>Under</v>
      </c>
    </row>
    <row r="2541" spans="8:14" x14ac:dyDescent="0.25">
      <c r="H2541">
        <f ca="1">ROUND(NORMINV(RAND(),SIMULATION!$G$16,SIMULATION!$C$16),0)</f>
        <v>88</v>
      </c>
      <c r="I2541">
        <f ca="1">ROUND(NORMINV(RAND(),SIMULATION!$G$20,SIMULATION!$C$20),0)</f>
        <v>76</v>
      </c>
      <c r="J2541" t="str">
        <f t="shared" ca="1" si="80"/>
        <v>Away</v>
      </c>
      <c r="K2541" t="str">
        <f ca="1">IF(H2541+SIMULATION!$E$16&gt;NEUTRAL!I2541,"W","L")</f>
        <v>W</v>
      </c>
      <c r="L2541" t="str">
        <f ca="1">IF(I2541+SIMULATION!$E$20&gt;NEUTRAL!H2541,"W","L")</f>
        <v>L</v>
      </c>
      <c r="M2541">
        <f t="shared" ca="1" si="81"/>
        <v>164</v>
      </c>
      <c r="N2541" t="str">
        <f ca="1">IF((H2541+I2541)&gt;SIMULATION!$F$16,"Over","Under")</f>
        <v>Over</v>
      </c>
    </row>
    <row r="2542" spans="8:14" x14ac:dyDescent="0.25">
      <c r="H2542">
        <f ca="1">ROUND(NORMINV(RAND(),SIMULATION!$G$16,SIMULATION!$C$16),0)</f>
        <v>65</v>
      </c>
      <c r="I2542">
        <f ca="1">ROUND(NORMINV(RAND(),SIMULATION!$G$20,SIMULATION!$C$20),0)</f>
        <v>59</v>
      </c>
      <c r="J2542" t="str">
        <f t="shared" ca="1" si="80"/>
        <v>Away</v>
      </c>
      <c r="K2542" t="str">
        <f ca="1">IF(H2542+SIMULATION!$E$16&gt;NEUTRAL!I2542,"W","L")</f>
        <v>W</v>
      </c>
      <c r="L2542" t="str">
        <f ca="1">IF(I2542+SIMULATION!$E$20&gt;NEUTRAL!H2542,"W","L")</f>
        <v>L</v>
      </c>
      <c r="M2542">
        <f t="shared" ca="1" si="81"/>
        <v>124</v>
      </c>
      <c r="N2542" t="str">
        <f ca="1">IF((H2542+I2542)&gt;SIMULATION!$F$16,"Over","Under")</f>
        <v>Under</v>
      </c>
    </row>
    <row r="2543" spans="8:14" x14ac:dyDescent="0.25">
      <c r="H2543">
        <f ca="1">ROUND(NORMINV(RAND(),SIMULATION!$G$16,SIMULATION!$C$16),0)</f>
        <v>71</v>
      </c>
      <c r="I2543">
        <f ca="1">ROUND(NORMINV(RAND(),SIMULATION!$G$20,SIMULATION!$C$20),0)</f>
        <v>84</v>
      </c>
      <c r="J2543" t="str">
        <f t="shared" ca="1" si="80"/>
        <v>Home</v>
      </c>
      <c r="K2543" t="str">
        <f ca="1">IF(H2543+SIMULATION!$E$16&gt;NEUTRAL!I2543,"W","L")</f>
        <v>L</v>
      </c>
      <c r="L2543" t="str">
        <f ca="1">IF(I2543+SIMULATION!$E$20&gt;NEUTRAL!H2543,"W","L")</f>
        <v>W</v>
      </c>
      <c r="M2543">
        <f t="shared" ca="1" si="81"/>
        <v>155</v>
      </c>
      <c r="N2543" t="str">
        <f ca="1">IF((H2543+I2543)&gt;SIMULATION!$F$16,"Over","Under")</f>
        <v>Over</v>
      </c>
    </row>
    <row r="2544" spans="8:14" x14ac:dyDescent="0.25">
      <c r="H2544">
        <f ca="1">ROUND(NORMINV(RAND(),SIMULATION!$G$16,SIMULATION!$C$16),0)</f>
        <v>53</v>
      </c>
      <c r="I2544">
        <f ca="1">ROUND(NORMINV(RAND(),SIMULATION!$G$20,SIMULATION!$C$20),0)</f>
        <v>66</v>
      </c>
      <c r="J2544" t="str">
        <f t="shared" ca="1" si="80"/>
        <v>Home</v>
      </c>
      <c r="K2544" t="str">
        <f ca="1">IF(H2544+SIMULATION!$E$16&gt;NEUTRAL!I2544,"W","L")</f>
        <v>L</v>
      </c>
      <c r="L2544" t="str">
        <f ca="1">IF(I2544+SIMULATION!$E$20&gt;NEUTRAL!H2544,"W","L")</f>
        <v>W</v>
      </c>
      <c r="M2544">
        <f t="shared" ca="1" si="81"/>
        <v>119</v>
      </c>
      <c r="N2544" t="str">
        <f ca="1">IF((H2544+I2544)&gt;SIMULATION!$F$16,"Over","Under")</f>
        <v>Under</v>
      </c>
    </row>
    <row r="2545" spans="8:14" x14ac:dyDescent="0.25">
      <c r="H2545">
        <f ca="1">ROUND(NORMINV(RAND(),SIMULATION!$G$16,SIMULATION!$C$16),0)</f>
        <v>73</v>
      </c>
      <c r="I2545">
        <f ca="1">ROUND(NORMINV(RAND(),SIMULATION!$G$20,SIMULATION!$C$20),0)</f>
        <v>53</v>
      </c>
      <c r="J2545" t="str">
        <f t="shared" ca="1" si="80"/>
        <v>Away</v>
      </c>
      <c r="K2545" t="str">
        <f ca="1">IF(H2545+SIMULATION!$E$16&gt;NEUTRAL!I2545,"W","L")</f>
        <v>W</v>
      </c>
      <c r="L2545" t="str">
        <f ca="1">IF(I2545+SIMULATION!$E$20&gt;NEUTRAL!H2545,"W","L")</f>
        <v>L</v>
      </c>
      <c r="M2545">
        <f t="shared" ca="1" si="81"/>
        <v>126</v>
      </c>
      <c r="N2545" t="str">
        <f ca="1">IF((H2545+I2545)&gt;SIMULATION!$F$16,"Over","Under")</f>
        <v>Under</v>
      </c>
    </row>
    <row r="2546" spans="8:14" x14ac:dyDescent="0.25">
      <c r="H2546">
        <f ca="1">ROUND(NORMINV(RAND(),SIMULATION!$G$16,SIMULATION!$C$16),0)</f>
        <v>92</v>
      </c>
      <c r="I2546">
        <f ca="1">ROUND(NORMINV(RAND(),SIMULATION!$G$20,SIMULATION!$C$20),0)</f>
        <v>77</v>
      </c>
      <c r="J2546" t="str">
        <f t="shared" ca="1" si="80"/>
        <v>Away</v>
      </c>
      <c r="K2546" t="str">
        <f ca="1">IF(H2546+SIMULATION!$E$16&gt;NEUTRAL!I2546,"W","L")</f>
        <v>W</v>
      </c>
      <c r="L2546" t="str">
        <f ca="1">IF(I2546+SIMULATION!$E$20&gt;NEUTRAL!H2546,"W","L")</f>
        <v>L</v>
      </c>
      <c r="M2546">
        <f t="shared" ca="1" si="81"/>
        <v>169</v>
      </c>
      <c r="N2546" t="str">
        <f ca="1">IF((H2546+I2546)&gt;SIMULATION!$F$16,"Over","Under")</f>
        <v>Over</v>
      </c>
    </row>
    <row r="2547" spans="8:14" x14ac:dyDescent="0.25">
      <c r="H2547">
        <f ca="1">ROUND(NORMINV(RAND(),SIMULATION!$G$16,SIMULATION!$C$16),0)</f>
        <v>57</v>
      </c>
      <c r="I2547">
        <f ca="1">ROUND(NORMINV(RAND(),SIMULATION!$G$20,SIMULATION!$C$20),0)</f>
        <v>79</v>
      </c>
      <c r="J2547" t="str">
        <f t="shared" ca="1" si="80"/>
        <v>Home</v>
      </c>
      <c r="K2547" t="str">
        <f ca="1">IF(H2547+SIMULATION!$E$16&gt;NEUTRAL!I2547,"W","L")</f>
        <v>L</v>
      </c>
      <c r="L2547" t="str">
        <f ca="1">IF(I2547+SIMULATION!$E$20&gt;NEUTRAL!H2547,"W","L")</f>
        <v>W</v>
      </c>
      <c r="M2547">
        <f t="shared" ca="1" si="81"/>
        <v>136</v>
      </c>
      <c r="N2547" t="str">
        <f ca="1">IF((H2547+I2547)&gt;SIMULATION!$F$16,"Over","Under")</f>
        <v>Under</v>
      </c>
    </row>
    <row r="2548" spans="8:14" x14ac:dyDescent="0.25">
      <c r="H2548">
        <f ca="1">ROUND(NORMINV(RAND(),SIMULATION!$G$16,SIMULATION!$C$16),0)</f>
        <v>73</v>
      </c>
      <c r="I2548">
        <f ca="1">ROUND(NORMINV(RAND(),SIMULATION!$G$20,SIMULATION!$C$20),0)</f>
        <v>67</v>
      </c>
      <c r="J2548" t="str">
        <f t="shared" ca="1" si="80"/>
        <v>Away</v>
      </c>
      <c r="K2548" t="str">
        <f ca="1">IF(H2548+SIMULATION!$E$16&gt;NEUTRAL!I2548,"W","L")</f>
        <v>W</v>
      </c>
      <c r="L2548" t="str">
        <f ca="1">IF(I2548+SIMULATION!$E$20&gt;NEUTRAL!H2548,"W","L")</f>
        <v>L</v>
      </c>
      <c r="M2548">
        <f t="shared" ca="1" si="81"/>
        <v>140</v>
      </c>
      <c r="N2548" t="str">
        <f ca="1">IF((H2548+I2548)&gt;SIMULATION!$F$16,"Over","Under")</f>
        <v>Under</v>
      </c>
    </row>
    <row r="2549" spans="8:14" x14ac:dyDescent="0.25">
      <c r="H2549">
        <f ca="1">ROUND(NORMINV(RAND(),SIMULATION!$G$16,SIMULATION!$C$16),0)</f>
        <v>78</v>
      </c>
      <c r="I2549">
        <f ca="1">ROUND(NORMINV(RAND(),SIMULATION!$G$20,SIMULATION!$C$20),0)</f>
        <v>70</v>
      </c>
      <c r="J2549" t="str">
        <f t="shared" ca="1" si="80"/>
        <v>Away</v>
      </c>
      <c r="K2549" t="str">
        <f ca="1">IF(H2549+SIMULATION!$E$16&gt;NEUTRAL!I2549,"W","L")</f>
        <v>W</v>
      </c>
      <c r="L2549" t="str">
        <f ca="1">IF(I2549+SIMULATION!$E$20&gt;NEUTRAL!H2549,"W","L")</f>
        <v>L</v>
      </c>
      <c r="M2549">
        <f t="shared" ca="1" si="81"/>
        <v>148</v>
      </c>
      <c r="N2549" t="str">
        <f ca="1">IF((H2549+I2549)&gt;SIMULATION!$F$16,"Over","Under")</f>
        <v>Under</v>
      </c>
    </row>
    <row r="2550" spans="8:14" x14ac:dyDescent="0.25">
      <c r="H2550">
        <f ca="1">ROUND(NORMINV(RAND(),SIMULATION!$G$16,SIMULATION!$C$16),0)</f>
        <v>76</v>
      </c>
      <c r="I2550">
        <f ca="1">ROUND(NORMINV(RAND(),SIMULATION!$G$20,SIMULATION!$C$20),0)</f>
        <v>65</v>
      </c>
      <c r="J2550" t="str">
        <f t="shared" ca="1" si="80"/>
        <v>Away</v>
      </c>
      <c r="K2550" t="str">
        <f ca="1">IF(H2550+SIMULATION!$E$16&gt;NEUTRAL!I2550,"W","L")</f>
        <v>W</v>
      </c>
      <c r="L2550" t="str">
        <f ca="1">IF(I2550+SIMULATION!$E$20&gt;NEUTRAL!H2550,"W","L")</f>
        <v>L</v>
      </c>
      <c r="M2550">
        <f t="shared" ca="1" si="81"/>
        <v>141</v>
      </c>
      <c r="N2550" t="str">
        <f ca="1">IF((H2550+I2550)&gt;SIMULATION!$F$16,"Over","Under")</f>
        <v>Under</v>
      </c>
    </row>
    <row r="2551" spans="8:14" x14ac:dyDescent="0.25">
      <c r="H2551">
        <f ca="1">ROUND(NORMINV(RAND(),SIMULATION!$G$16,SIMULATION!$C$16),0)</f>
        <v>59</v>
      </c>
      <c r="I2551">
        <f ca="1">ROUND(NORMINV(RAND(),SIMULATION!$G$20,SIMULATION!$C$20),0)</f>
        <v>68</v>
      </c>
      <c r="J2551" t="str">
        <f t="shared" ca="1" si="80"/>
        <v>Home</v>
      </c>
      <c r="K2551" t="str">
        <f ca="1">IF(H2551+SIMULATION!$E$16&gt;NEUTRAL!I2551,"W","L")</f>
        <v>L</v>
      </c>
      <c r="L2551" t="str">
        <f ca="1">IF(I2551+SIMULATION!$E$20&gt;NEUTRAL!H2551,"W","L")</f>
        <v>W</v>
      </c>
      <c r="M2551">
        <f t="shared" ca="1" si="81"/>
        <v>127</v>
      </c>
      <c r="N2551" t="str">
        <f ca="1">IF((H2551+I2551)&gt;SIMULATION!$F$16,"Over","Under")</f>
        <v>Under</v>
      </c>
    </row>
    <row r="2552" spans="8:14" x14ac:dyDescent="0.25">
      <c r="H2552">
        <f ca="1">ROUND(NORMINV(RAND(),SIMULATION!$G$16,SIMULATION!$C$16),0)</f>
        <v>67</v>
      </c>
      <c r="I2552">
        <f ca="1">ROUND(NORMINV(RAND(),SIMULATION!$G$20,SIMULATION!$C$20),0)</f>
        <v>82</v>
      </c>
      <c r="J2552" t="str">
        <f t="shared" ca="1" si="80"/>
        <v>Home</v>
      </c>
      <c r="K2552" t="str">
        <f ca="1">IF(H2552+SIMULATION!$E$16&gt;NEUTRAL!I2552,"W","L")</f>
        <v>L</v>
      </c>
      <c r="L2552" t="str">
        <f ca="1">IF(I2552+SIMULATION!$E$20&gt;NEUTRAL!H2552,"W","L")</f>
        <v>W</v>
      </c>
      <c r="M2552">
        <f t="shared" ca="1" si="81"/>
        <v>149</v>
      </c>
      <c r="N2552" t="str">
        <f ca="1">IF((H2552+I2552)&gt;SIMULATION!$F$16,"Over","Under")</f>
        <v>Under</v>
      </c>
    </row>
    <row r="2553" spans="8:14" x14ac:dyDescent="0.25">
      <c r="H2553">
        <f ca="1">ROUND(NORMINV(RAND(),SIMULATION!$G$16,SIMULATION!$C$16),0)</f>
        <v>61</v>
      </c>
      <c r="I2553">
        <f ca="1">ROUND(NORMINV(RAND(),SIMULATION!$G$20,SIMULATION!$C$20),0)</f>
        <v>69</v>
      </c>
      <c r="J2553" t="str">
        <f t="shared" ca="1" si="80"/>
        <v>Home</v>
      </c>
      <c r="K2553" t="str">
        <f ca="1">IF(H2553+SIMULATION!$E$16&gt;NEUTRAL!I2553,"W","L")</f>
        <v>L</v>
      </c>
      <c r="L2553" t="str">
        <f ca="1">IF(I2553+SIMULATION!$E$20&gt;NEUTRAL!H2553,"W","L")</f>
        <v>W</v>
      </c>
      <c r="M2553">
        <f t="shared" ca="1" si="81"/>
        <v>130</v>
      </c>
      <c r="N2553" t="str">
        <f ca="1">IF((H2553+I2553)&gt;SIMULATION!$F$16,"Over","Under")</f>
        <v>Under</v>
      </c>
    </row>
    <row r="2554" spans="8:14" x14ac:dyDescent="0.25">
      <c r="H2554">
        <f ca="1">ROUND(NORMINV(RAND(),SIMULATION!$G$16,SIMULATION!$C$16),0)</f>
        <v>62</v>
      </c>
      <c r="I2554">
        <f ca="1">ROUND(NORMINV(RAND(),SIMULATION!$G$20,SIMULATION!$C$20),0)</f>
        <v>76</v>
      </c>
      <c r="J2554" t="str">
        <f t="shared" ca="1" si="80"/>
        <v>Home</v>
      </c>
      <c r="K2554" t="str">
        <f ca="1">IF(H2554+SIMULATION!$E$16&gt;NEUTRAL!I2554,"W","L")</f>
        <v>L</v>
      </c>
      <c r="L2554" t="str">
        <f ca="1">IF(I2554+SIMULATION!$E$20&gt;NEUTRAL!H2554,"W","L")</f>
        <v>W</v>
      </c>
      <c r="M2554">
        <f t="shared" ca="1" si="81"/>
        <v>138</v>
      </c>
      <c r="N2554" t="str">
        <f ca="1">IF((H2554+I2554)&gt;SIMULATION!$F$16,"Over","Under")</f>
        <v>Under</v>
      </c>
    </row>
    <row r="2555" spans="8:14" x14ac:dyDescent="0.25">
      <c r="H2555">
        <f ca="1">ROUND(NORMINV(RAND(),SIMULATION!$G$16,SIMULATION!$C$16),0)</f>
        <v>65</v>
      </c>
      <c r="I2555">
        <f ca="1">ROUND(NORMINV(RAND(),SIMULATION!$G$20,SIMULATION!$C$20),0)</f>
        <v>87</v>
      </c>
      <c r="J2555" t="str">
        <f t="shared" ca="1" si="80"/>
        <v>Home</v>
      </c>
      <c r="K2555" t="str">
        <f ca="1">IF(H2555+SIMULATION!$E$16&gt;NEUTRAL!I2555,"W","L")</f>
        <v>L</v>
      </c>
      <c r="L2555" t="str">
        <f ca="1">IF(I2555+SIMULATION!$E$20&gt;NEUTRAL!H2555,"W","L")</f>
        <v>W</v>
      </c>
      <c r="M2555">
        <f t="shared" ca="1" si="81"/>
        <v>152</v>
      </c>
      <c r="N2555" t="str">
        <f ca="1">IF((H2555+I2555)&gt;SIMULATION!$F$16,"Over","Under")</f>
        <v>Over</v>
      </c>
    </row>
    <row r="2556" spans="8:14" x14ac:dyDescent="0.25">
      <c r="H2556">
        <f ca="1">ROUND(NORMINV(RAND(),SIMULATION!$G$16,SIMULATION!$C$16),0)</f>
        <v>73</v>
      </c>
      <c r="I2556">
        <f ca="1">ROUND(NORMINV(RAND(),SIMULATION!$G$20,SIMULATION!$C$20),0)</f>
        <v>51</v>
      </c>
      <c r="J2556" t="str">
        <f t="shared" ca="1" si="80"/>
        <v>Away</v>
      </c>
      <c r="K2556" t="str">
        <f ca="1">IF(H2556+SIMULATION!$E$16&gt;NEUTRAL!I2556,"W","L")</f>
        <v>W</v>
      </c>
      <c r="L2556" t="str">
        <f ca="1">IF(I2556+SIMULATION!$E$20&gt;NEUTRAL!H2556,"W","L")</f>
        <v>L</v>
      </c>
      <c r="M2556">
        <f t="shared" ca="1" si="81"/>
        <v>124</v>
      </c>
      <c r="N2556" t="str">
        <f ca="1">IF((H2556+I2556)&gt;SIMULATION!$F$16,"Over","Under")</f>
        <v>Under</v>
      </c>
    </row>
    <row r="2557" spans="8:14" x14ac:dyDescent="0.25">
      <c r="H2557">
        <f ca="1">ROUND(NORMINV(RAND(),SIMULATION!$G$16,SIMULATION!$C$16),0)</f>
        <v>63</v>
      </c>
      <c r="I2557">
        <f ca="1">ROUND(NORMINV(RAND(),SIMULATION!$G$20,SIMULATION!$C$20),0)</f>
        <v>88</v>
      </c>
      <c r="J2557" t="str">
        <f t="shared" ca="1" si="80"/>
        <v>Home</v>
      </c>
      <c r="K2557" t="str">
        <f ca="1">IF(H2557+SIMULATION!$E$16&gt;NEUTRAL!I2557,"W","L")</f>
        <v>L</v>
      </c>
      <c r="L2557" t="str">
        <f ca="1">IF(I2557+SIMULATION!$E$20&gt;NEUTRAL!H2557,"W","L")</f>
        <v>W</v>
      </c>
      <c r="M2557">
        <f t="shared" ca="1" si="81"/>
        <v>151</v>
      </c>
      <c r="N2557" t="str">
        <f ca="1">IF((H2557+I2557)&gt;SIMULATION!$F$16,"Over","Under")</f>
        <v>Under</v>
      </c>
    </row>
    <row r="2558" spans="8:14" x14ac:dyDescent="0.25">
      <c r="H2558">
        <f ca="1">ROUND(NORMINV(RAND(),SIMULATION!$G$16,SIMULATION!$C$16),0)</f>
        <v>88</v>
      </c>
      <c r="I2558">
        <f ca="1">ROUND(NORMINV(RAND(),SIMULATION!$G$20,SIMULATION!$C$20),0)</f>
        <v>88</v>
      </c>
      <c r="J2558" t="str">
        <f t="shared" ca="1" si="80"/>
        <v>OT</v>
      </c>
      <c r="K2558" t="str">
        <f ca="1">IF(H2558+SIMULATION!$E$16&gt;NEUTRAL!I2558,"W","L")</f>
        <v>W</v>
      </c>
      <c r="L2558" t="str">
        <f ca="1">IF(I2558+SIMULATION!$E$20&gt;NEUTRAL!H2558,"W","L")</f>
        <v>L</v>
      </c>
      <c r="M2558">
        <f t="shared" ca="1" si="81"/>
        <v>176</v>
      </c>
      <c r="N2558" t="str">
        <f ca="1">IF((H2558+I2558)&gt;SIMULATION!$F$16,"Over","Under")</f>
        <v>Over</v>
      </c>
    </row>
    <row r="2559" spans="8:14" x14ac:dyDescent="0.25">
      <c r="H2559">
        <f ca="1">ROUND(NORMINV(RAND(),SIMULATION!$G$16,SIMULATION!$C$16),0)</f>
        <v>99</v>
      </c>
      <c r="I2559">
        <f ca="1">ROUND(NORMINV(RAND(),SIMULATION!$G$20,SIMULATION!$C$20),0)</f>
        <v>75</v>
      </c>
      <c r="J2559" t="str">
        <f t="shared" ca="1" si="80"/>
        <v>Away</v>
      </c>
      <c r="K2559" t="str">
        <f ca="1">IF(H2559+SIMULATION!$E$16&gt;NEUTRAL!I2559,"W","L")</f>
        <v>W</v>
      </c>
      <c r="L2559" t="str">
        <f ca="1">IF(I2559+SIMULATION!$E$20&gt;NEUTRAL!H2559,"W","L")</f>
        <v>L</v>
      </c>
      <c r="M2559">
        <f t="shared" ca="1" si="81"/>
        <v>174</v>
      </c>
      <c r="N2559" t="str">
        <f ca="1">IF((H2559+I2559)&gt;SIMULATION!$F$16,"Over","Under")</f>
        <v>Over</v>
      </c>
    </row>
    <row r="2560" spans="8:14" x14ac:dyDescent="0.25">
      <c r="H2560">
        <f ca="1">ROUND(NORMINV(RAND(),SIMULATION!$G$16,SIMULATION!$C$16),0)</f>
        <v>80</v>
      </c>
      <c r="I2560">
        <f ca="1">ROUND(NORMINV(RAND(),SIMULATION!$G$20,SIMULATION!$C$20),0)</f>
        <v>73</v>
      </c>
      <c r="J2560" t="str">
        <f t="shared" ca="1" si="80"/>
        <v>Away</v>
      </c>
      <c r="K2560" t="str">
        <f ca="1">IF(H2560+SIMULATION!$E$16&gt;NEUTRAL!I2560,"W","L")</f>
        <v>W</v>
      </c>
      <c r="L2560" t="str">
        <f ca="1">IF(I2560+SIMULATION!$E$20&gt;NEUTRAL!H2560,"W","L")</f>
        <v>L</v>
      </c>
      <c r="M2560">
        <f t="shared" ca="1" si="81"/>
        <v>153</v>
      </c>
      <c r="N2560" t="str">
        <f ca="1">IF((H2560+I2560)&gt;SIMULATION!$F$16,"Over","Under")</f>
        <v>Over</v>
      </c>
    </row>
    <row r="2561" spans="8:14" x14ac:dyDescent="0.25">
      <c r="H2561">
        <f ca="1">ROUND(NORMINV(RAND(),SIMULATION!$G$16,SIMULATION!$C$16),0)</f>
        <v>70</v>
      </c>
      <c r="I2561">
        <f ca="1">ROUND(NORMINV(RAND(),SIMULATION!$G$20,SIMULATION!$C$20),0)</f>
        <v>68</v>
      </c>
      <c r="J2561" t="str">
        <f t="shared" ca="1" si="80"/>
        <v>Away</v>
      </c>
      <c r="K2561" t="str">
        <f ca="1">IF(H2561+SIMULATION!$E$16&gt;NEUTRAL!I2561,"W","L")</f>
        <v>W</v>
      </c>
      <c r="L2561" t="str">
        <f ca="1">IF(I2561+SIMULATION!$E$20&gt;NEUTRAL!H2561,"W","L")</f>
        <v>L</v>
      </c>
      <c r="M2561">
        <f t="shared" ca="1" si="81"/>
        <v>138</v>
      </c>
      <c r="N2561" t="str">
        <f ca="1">IF((H2561+I2561)&gt;SIMULATION!$F$16,"Over","Under")</f>
        <v>Under</v>
      </c>
    </row>
    <row r="2562" spans="8:14" x14ac:dyDescent="0.25">
      <c r="H2562">
        <f ca="1">ROUND(NORMINV(RAND(),SIMULATION!$G$16,SIMULATION!$C$16),0)</f>
        <v>73</v>
      </c>
      <c r="I2562">
        <f ca="1">ROUND(NORMINV(RAND(),SIMULATION!$G$20,SIMULATION!$C$20),0)</f>
        <v>93</v>
      </c>
      <c r="J2562" t="str">
        <f t="shared" ca="1" si="80"/>
        <v>Home</v>
      </c>
      <c r="K2562" t="str">
        <f ca="1">IF(H2562+SIMULATION!$E$16&gt;NEUTRAL!I2562,"W","L")</f>
        <v>L</v>
      </c>
      <c r="L2562" t="str">
        <f ca="1">IF(I2562+SIMULATION!$E$20&gt;NEUTRAL!H2562,"W","L")</f>
        <v>W</v>
      </c>
      <c r="M2562">
        <f t="shared" ca="1" si="81"/>
        <v>166</v>
      </c>
      <c r="N2562" t="str">
        <f ca="1">IF((H2562+I2562)&gt;SIMULATION!$F$16,"Over","Under")</f>
        <v>Over</v>
      </c>
    </row>
    <row r="2563" spans="8:14" x14ac:dyDescent="0.25">
      <c r="H2563">
        <f ca="1">ROUND(NORMINV(RAND(),SIMULATION!$G$16,SIMULATION!$C$16),0)</f>
        <v>59</v>
      </c>
      <c r="I2563">
        <f ca="1">ROUND(NORMINV(RAND(),SIMULATION!$G$20,SIMULATION!$C$20),0)</f>
        <v>65</v>
      </c>
      <c r="J2563" t="str">
        <f t="shared" ca="1" si="80"/>
        <v>Home</v>
      </c>
      <c r="K2563" t="str">
        <f ca="1">IF(H2563+SIMULATION!$E$16&gt;NEUTRAL!I2563,"W","L")</f>
        <v>L</v>
      </c>
      <c r="L2563" t="str">
        <f ca="1">IF(I2563+SIMULATION!$E$20&gt;NEUTRAL!H2563,"W","L")</f>
        <v>W</v>
      </c>
      <c r="M2563">
        <f t="shared" ca="1" si="81"/>
        <v>124</v>
      </c>
      <c r="N2563" t="str">
        <f ca="1">IF((H2563+I2563)&gt;SIMULATION!$F$16,"Over","Under")</f>
        <v>Under</v>
      </c>
    </row>
    <row r="2564" spans="8:14" x14ac:dyDescent="0.25">
      <c r="H2564">
        <f ca="1">ROUND(NORMINV(RAND(),SIMULATION!$G$16,SIMULATION!$C$16),0)</f>
        <v>62</v>
      </c>
      <c r="I2564">
        <f ca="1">ROUND(NORMINV(RAND(),SIMULATION!$G$20,SIMULATION!$C$20),0)</f>
        <v>84</v>
      </c>
      <c r="J2564" t="str">
        <f t="shared" ca="1" si="80"/>
        <v>Home</v>
      </c>
      <c r="K2564" t="str">
        <f ca="1">IF(H2564+SIMULATION!$E$16&gt;NEUTRAL!I2564,"W","L")</f>
        <v>L</v>
      </c>
      <c r="L2564" t="str">
        <f ca="1">IF(I2564+SIMULATION!$E$20&gt;NEUTRAL!H2564,"W","L")</f>
        <v>W</v>
      </c>
      <c r="M2564">
        <f t="shared" ca="1" si="81"/>
        <v>146</v>
      </c>
      <c r="N2564" t="str">
        <f ca="1">IF((H2564+I2564)&gt;SIMULATION!$F$16,"Over","Under")</f>
        <v>Under</v>
      </c>
    </row>
    <row r="2565" spans="8:14" x14ac:dyDescent="0.25">
      <c r="H2565">
        <f ca="1">ROUND(NORMINV(RAND(),SIMULATION!$G$16,SIMULATION!$C$16),0)</f>
        <v>78</v>
      </c>
      <c r="I2565">
        <f ca="1">ROUND(NORMINV(RAND(),SIMULATION!$G$20,SIMULATION!$C$20),0)</f>
        <v>80</v>
      </c>
      <c r="J2565" t="str">
        <f t="shared" ca="1" si="80"/>
        <v>Home</v>
      </c>
      <c r="K2565" t="str">
        <f ca="1">IF(H2565+SIMULATION!$E$16&gt;NEUTRAL!I2565,"W","L")</f>
        <v>W</v>
      </c>
      <c r="L2565" t="str">
        <f ca="1">IF(I2565+SIMULATION!$E$20&gt;NEUTRAL!H2565,"W","L")</f>
        <v>L</v>
      </c>
      <c r="M2565">
        <f t="shared" ca="1" si="81"/>
        <v>158</v>
      </c>
      <c r="N2565" t="str">
        <f ca="1">IF((H2565+I2565)&gt;SIMULATION!$F$16,"Over","Under")</f>
        <v>Over</v>
      </c>
    </row>
    <row r="2566" spans="8:14" x14ac:dyDescent="0.25">
      <c r="H2566">
        <f ca="1">ROUND(NORMINV(RAND(),SIMULATION!$G$16,SIMULATION!$C$16),0)</f>
        <v>66</v>
      </c>
      <c r="I2566">
        <f ca="1">ROUND(NORMINV(RAND(),SIMULATION!$G$20,SIMULATION!$C$20),0)</f>
        <v>65</v>
      </c>
      <c r="J2566" t="str">
        <f t="shared" ca="1" si="80"/>
        <v>Away</v>
      </c>
      <c r="K2566" t="str">
        <f ca="1">IF(H2566+SIMULATION!$E$16&gt;NEUTRAL!I2566,"W","L")</f>
        <v>W</v>
      </c>
      <c r="L2566" t="str">
        <f ca="1">IF(I2566+SIMULATION!$E$20&gt;NEUTRAL!H2566,"W","L")</f>
        <v>L</v>
      </c>
      <c r="M2566">
        <f t="shared" ca="1" si="81"/>
        <v>131</v>
      </c>
      <c r="N2566" t="str">
        <f ca="1">IF((H2566+I2566)&gt;SIMULATION!$F$16,"Over","Under")</f>
        <v>Under</v>
      </c>
    </row>
    <row r="2567" spans="8:14" x14ac:dyDescent="0.25">
      <c r="H2567">
        <f ca="1">ROUND(NORMINV(RAND(),SIMULATION!$G$16,SIMULATION!$C$16),0)</f>
        <v>93</v>
      </c>
      <c r="I2567">
        <f ca="1">ROUND(NORMINV(RAND(),SIMULATION!$G$20,SIMULATION!$C$20),0)</f>
        <v>86</v>
      </c>
      <c r="J2567" t="str">
        <f t="shared" ca="1" si="80"/>
        <v>Away</v>
      </c>
      <c r="K2567" t="str">
        <f ca="1">IF(H2567+SIMULATION!$E$16&gt;NEUTRAL!I2567,"W","L")</f>
        <v>W</v>
      </c>
      <c r="L2567" t="str">
        <f ca="1">IF(I2567+SIMULATION!$E$20&gt;NEUTRAL!H2567,"W","L")</f>
        <v>L</v>
      </c>
      <c r="M2567">
        <f t="shared" ca="1" si="81"/>
        <v>179</v>
      </c>
      <c r="N2567" t="str">
        <f ca="1">IF((H2567+I2567)&gt;SIMULATION!$F$16,"Over","Under")</f>
        <v>Over</v>
      </c>
    </row>
    <row r="2568" spans="8:14" x14ac:dyDescent="0.25">
      <c r="H2568">
        <f ca="1">ROUND(NORMINV(RAND(),SIMULATION!$G$16,SIMULATION!$C$16),0)</f>
        <v>84</v>
      </c>
      <c r="I2568">
        <f ca="1">ROUND(NORMINV(RAND(),SIMULATION!$G$20,SIMULATION!$C$20),0)</f>
        <v>59</v>
      </c>
      <c r="J2568" t="str">
        <f t="shared" ca="1" si="80"/>
        <v>Away</v>
      </c>
      <c r="K2568" t="str">
        <f ca="1">IF(H2568+SIMULATION!$E$16&gt;NEUTRAL!I2568,"W","L")</f>
        <v>W</v>
      </c>
      <c r="L2568" t="str">
        <f ca="1">IF(I2568+SIMULATION!$E$20&gt;NEUTRAL!H2568,"W","L")</f>
        <v>L</v>
      </c>
      <c r="M2568">
        <f t="shared" ca="1" si="81"/>
        <v>143</v>
      </c>
      <c r="N2568" t="str">
        <f ca="1">IF((H2568+I2568)&gt;SIMULATION!$F$16,"Over","Under")</f>
        <v>Under</v>
      </c>
    </row>
    <row r="2569" spans="8:14" x14ac:dyDescent="0.25">
      <c r="H2569">
        <f ca="1">ROUND(NORMINV(RAND(),SIMULATION!$G$16,SIMULATION!$C$16),0)</f>
        <v>65</v>
      </c>
      <c r="I2569">
        <f ca="1">ROUND(NORMINV(RAND(),SIMULATION!$G$20,SIMULATION!$C$20),0)</f>
        <v>57</v>
      </c>
      <c r="J2569" t="str">
        <f t="shared" ca="1" si="80"/>
        <v>Away</v>
      </c>
      <c r="K2569" t="str">
        <f ca="1">IF(H2569+SIMULATION!$E$16&gt;NEUTRAL!I2569,"W","L")</f>
        <v>W</v>
      </c>
      <c r="L2569" t="str">
        <f ca="1">IF(I2569+SIMULATION!$E$20&gt;NEUTRAL!H2569,"W","L")</f>
        <v>L</v>
      </c>
      <c r="M2569">
        <f t="shared" ca="1" si="81"/>
        <v>122</v>
      </c>
      <c r="N2569" t="str">
        <f ca="1">IF((H2569+I2569)&gt;SIMULATION!$F$16,"Over","Under")</f>
        <v>Under</v>
      </c>
    </row>
    <row r="2570" spans="8:14" x14ac:dyDescent="0.25">
      <c r="H2570">
        <f ca="1">ROUND(NORMINV(RAND(),SIMULATION!$G$16,SIMULATION!$C$16),0)</f>
        <v>59</v>
      </c>
      <c r="I2570">
        <f ca="1">ROUND(NORMINV(RAND(),SIMULATION!$G$20,SIMULATION!$C$20),0)</f>
        <v>76</v>
      </c>
      <c r="J2570" t="str">
        <f t="shared" ca="1" si="80"/>
        <v>Home</v>
      </c>
      <c r="K2570" t="str">
        <f ca="1">IF(H2570+SIMULATION!$E$16&gt;NEUTRAL!I2570,"W","L")</f>
        <v>L</v>
      </c>
      <c r="L2570" t="str">
        <f ca="1">IF(I2570+SIMULATION!$E$20&gt;NEUTRAL!H2570,"W","L")</f>
        <v>W</v>
      </c>
      <c r="M2570">
        <f t="shared" ca="1" si="81"/>
        <v>135</v>
      </c>
      <c r="N2570" t="str">
        <f ca="1">IF((H2570+I2570)&gt;SIMULATION!$F$16,"Over","Under")</f>
        <v>Under</v>
      </c>
    </row>
    <row r="2571" spans="8:14" x14ac:dyDescent="0.25">
      <c r="H2571">
        <f ca="1">ROUND(NORMINV(RAND(),SIMULATION!$G$16,SIMULATION!$C$16),0)</f>
        <v>70</v>
      </c>
      <c r="I2571">
        <f ca="1">ROUND(NORMINV(RAND(),SIMULATION!$G$20,SIMULATION!$C$20),0)</f>
        <v>63</v>
      </c>
      <c r="J2571" t="str">
        <f t="shared" ca="1" si="80"/>
        <v>Away</v>
      </c>
      <c r="K2571" t="str">
        <f ca="1">IF(H2571+SIMULATION!$E$16&gt;NEUTRAL!I2571,"W","L")</f>
        <v>W</v>
      </c>
      <c r="L2571" t="str">
        <f ca="1">IF(I2571+SIMULATION!$E$20&gt;NEUTRAL!H2571,"W","L")</f>
        <v>L</v>
      </c>
      <c r="M2571">
        <f t="shared" ca="1" si="81"/>
        <v>133</v>
      </c>
      <c r="N2571" t="str">
        <f ca="1">IF((H2571+I2571)&gt;SIMULATION!$F$16,"Over","Under")</f>
        <v>Under</v>
      </c>
    </row>
    <row r="2572" spans="8:14" x14ac:dyDescent="0.25">
      <c r="H2572">
        <f ca="1">ROUND(NORMINV(RAND(),SIMULATION!$G$16,SIMULATION!$C$16),0)</f>
        <v>76</v>
      </c>
      <c r="I2572">
        <f ca="1">ROUND(NORMINV(RAND(),SIMULATION!$G$20,SIMULATION!$C$20),0)</f>
        <v>60</v>
      </c>
      <c r="J2572" t="str">
        <f t="shared" ca="1" si="80"/>
        <v>Away</v>
      </c>
      <c r="K2572" t="str">
        <f ca="1">IF(H2572+SIMULATION!$E$16&gt;NEUTRAL!I2572,"W","L")</f>
        <v>W</v>
      </c>
      <c r="L2572" t="str">
        <f ca="1">IF(I2572+SIMULATION!$E$20&gt;NEUTRAL!H2572,"W","L")</f>
        <v>L</v>
      </c>
      <c r="M2572">
        <f t="shared" ca="1" si="81"/>
        <v>136</v>
      </c>
      <c r="N2572" t="str">
        <f ca="1">IF((H2572+I2572)&gt;SIMULATION!$F$16,"Over","Under")</f>
        <v>Under</v>
      </c>
    </row>
    <row r="2573" spans="8:14" x14ac:dyDescent="0.25">
      <c r="H2573">
        <f ca="1">ROUND(NORMINV(RAND(),SIMULATION!$G$16,SIMULATION!$C$16),0)</f>
        <v>71</v>
      </c>
      <c r="I2573">
        <f ca="1">ROUND(NORMINV(RAND(),SIMULATION!$G$20,SIMULATION!$C$20),0)</f>
        <v>79</v>
      </c>
      <c r="J2573" t="str">
        <f t="shared" ca="1" si="80"/>
        <v>Home</v>
      </c>
      <c r="K2573" t="str">
        <f ca="1">IF(H2573+SIMULATION!$E$16&gt;NEUTRAL!I2573,"W","L")</f>
        <v>L</v>
      </c>
      <c r="L2573" t="str">
        <f ca="1">IF(I2573+SIMULATION!$E$20&gt;NEUTRAL!H2573,"W","L")</f>
        <v>W</v>
      </c>
      <c r="M2573">
        <f t="shared" ca="1" si="81"/>
        <v>150</v>
      </c>
      <c r="N2573" t="str">
        <f ca="1">IF((H2573+I2573)&gt;SIMULATION!$F$16,"Over","Under")</f>
        <v>Under</v>
      </c>
    </row>
    <row r="2574" spans="8:14" x14ac:dyDescent="0.25">
      <c r="H2574">
        <f ca="1">ROUND(NORMINV(RAND(),SIMULATION!$G$16,SIMULATION!$C$16),0)</f>
        <v>83</v>
      </c>
      <c r="I2574">
        <f ca="1">ROUND(NORMINV(RAND(),SIMULATION!$G$20,SIMULATION!$C$20),0)</f>
        <v>86</v>
      </c>
      <c r="J2574" t="str">
        <f t="shared" ca="1" si="80"/>
        <v>Home</v>
      </c>
      <c r="K2574" t="str">
        <f ca="1">IF(H2574+SIMULATION!$E$16&gt;NEUTRAL!I2574,"W","L")</f>
        <v>W</v>
      </c>
      <c r="L2574" t="str">
        <f ca="1">IF(I2574+SIMULATION!$E$20&gt;NEUTRAL!H2574,"W","L")</f>
        <v>L</v>
      </c>
      <c r="M2574">
        <f t="shared" ca="1" si="81"/>
        <v>169</v>
      </c>
      <c r="N2574" t="str">
        <f ca="1">IF((H2574+I2574)&gt;SIMULATION!$F$16,"Over","Under")</f>
        <v>Over</v>
      </c>
    </row>
    <row r="2575" spans="8:14" x14ac:dyDescent="0.25">
      <c r="H2575">
        <f ca="1">ROUND(NORMINV(RAND(),SIMULATION!$G$16,SIMULATION!$C$16),0)</f>
        <v>88</v>
      </c>
      <c r="I2575">
        <f ca="1">ROUND(NORMINV(RAND(),SIMULATION!$G$20,SIMULATION!$C$20),0)</f>
        <v>62</v>
      </c>
      <c r="J2575" t="str">
        <f t="shared" ca="1" si="80"/>
        <v>Away</v>
      </c>
      <c r="K2575" t="str">
        <f ca="1">IF(H2575+SIMULATION!$E$16&gt;NEUTRAL!I2575,"W","L")</f>
        <v>W</v>
      </c>
      <c r="L2575" t="str">
        <f ca="1">IF(I2575+SIMULATION!$E$20&gt;NEUTRAL!H2575,"W","L")</f>
        <v>L</v>
      </c>
      <c r="M2575">
        <f t="shared" ca="1" si="81"/>
        <v>150</v>
      </c>
      <c r="N2575" t="str">
        <f ca="1">IF((H2575+I2575)&gt;SIMULATION!$F$16,"Over","Under")</f>
        <v>Under</v>
      </c>
    </row>
    <row r="2576" spans="8:14" x14ac:dyDescent="0.25">
      <c r="H2576">
        <f ca="1">ROUND(NORMINV(RAND(),SIMULATION!$G$16,SIMULATION!$C$16),0)</f>
        <v>56</v>
      </c>
      <c r="I2576">
        <f ca="1">ROUND(NORMINV(RAND(),SIMULATION!$G$20,SIMULATION!$C$20),0)</f>
        <v>60</v>
      </c>
      <c r="J2576" t="str">
        <f t="shared" ca="1" si="80"/>
        <v>Home</v>
      </c>
      <c r="K2576" t="str">
        <f ca="1">IF(H2576+SIMULATION!$E$16&gt;NEUTRAL!I2576,"W","L")</f>
        <v>W</v>
      </c>
      <c r="L2576" t="str">
        <f ca="1">IF(I2576+SIMULATION!$E$20&gt;NEUTRAL!H2576,"W","L")</f>
        <v>L</v>
      </c>
      <c r="M2576">
        <f t="shared" ca="1" si="81"/>
        <v>116</v>
      </c>
      <c r="N2576" t="str">
        <f ca="1">IF((H2576+I2576)&gt;SIMULATION!$F$16,"Over","Under")</f>
        <v>Under</v>
      </c>
    </row>
    <row r="2577" spans="8:14" x14ac:dyDescent="0.25">
      <c r="H2577">
        <f ca="1">ROUND(NORMINV(RAND(),SIMULATION!$G$16,SIMULATION!$C$16),0)</f>
        <v>75</v>
      </c>
      <c r="I2577">
        <f ca="1">ROUND(NORMINV(RAND(),SIMULATION!$G$20,SIMULATION!$C$20),0)</f>
        <v>68</v>
      </c>
      <c r="J2577" t="str">
        <f t="shared" ca="1" si="80"/>
        <v>Away</v>
      </c>
      <c r="K2577" t="str">
        <f ca="1">IF(H2577+SIMULATION!$E$16&gt;NEUTRAL!I2577,"W","L")</f>
        <v>W</v>
      </c>
      <c r="L2577" t="str">
        <f ca="1">IF(I2577+SIMULATION!$E$20&gt;NEUTRAL!H2577,"W","L")</f>
        <v>L</v>
      </c>
      <c r="M2577">
        <f t="shared" ca="1" si="81"/>
        <v>143</v>
      </c>
      <c r="N2577" t="str">
        <f ca="1">IF((H2577+I2577)&gt;SIMULATION!$F$16,"Over","Under")</f>
        <v>Under</v>
      </c>
    </row>
    <row r="2578" spans="8:14" x14ac:dyDescent="0.25">
      <c r="H2578">
        <f ca="1">ROUND(NORMINV(RAND(),SIMULATION!$G$16,SIMULATION!$C$16),0)</f>
        <v>102</v>
      </c>
      <c r="I2578">
        <f ca="1">ROUND(NORMINV(RAND(),SIMULATION!$G$20,SIMULATION!$C$20),0)</f>
        <v>54</v>
      </c>
      <c r="J2578" t="str">
        <f t="shared" ref="J2578:J2641" ca="1" si="82">IF(H2578=I2578,"OT",IF(H2578&gt;I2578,"Away","Home"))</f>
        <v>Away</v>
      </c>
      <c r="K2578" t="str">
        <f ca="1">IF(H2578+SIMULATION!$E$16&gt;NEUTRAL!I2578,"W","L")</f>
        <v>W</v>
      </c>
      <c r="L2578" t="str">
        <f ca="1">IF(I2578+SIMULATION!$E$20&gt;NEUTRAL!H2578,"W","L")</f>
        <v>L</v>
      </c>
      <c r="M2578">
        <f t="shared" ref="M2578:M2641" ca="1" si="83">H2578+I2578</f>
        <v>156</v>
      </c>
      <c r="N2578" t="str">
        <f ca="1">IF((H2578+I2578)&gt;SIMULATION!$F$16,"Over","Under")</f>
        <v>Over</v>
      </c>
    </row>
    <row r="2579" spans="8:14" x14ac:dyDescent="0.25">
      <c r="H2579">
        <f ca="1">ROUND(NORMINV(RAND(),SIMULATION!$G$16,SIMULATION!$C$16),0)</f>
        <v>76</v>
      </c>
      <c r="I2579">
        <f ca="1">ROUND(NORMINV(RAND(),SIMULATION!$G$20,SIMULATION!$C$20),0)</f>
        <v>54</v>
      </c>
      <c r="J2579" t="str">
        <f t="shared" ca="1" si="82"/>
        <v>Away</v>
      </c>
      <c r="K2579" t="str">
        <f ca="1">IF(H2579+SIMULATION!$E$16&gt;NEUTRAL!I2579,"W","L")</f>
        <v>W</v>
      </c>
      <c r="L2579" t="str">
        <f ca="1">IF(I2579+SIMULATION!$E$20&gt;NEUTRAL!H2579,"W","L")</f>
        <v>L</v>
      </c>
      <c r="M2579">
        <f t="shared" ca="1" si="83"/>
        <v>130</v>
      </c>
      <c r="N2579" t="str">
        <f ca="1">IF((H2579+I2579)&gt;SIMULATION!$F$16,"Over","Under")</f>
        <v>Under</v>
      </c>
    </row>
    <row r="2580" spans="8:14" x14ac:dyDescent="0.25">
      <c r="H2580">
        <f ca="1">ROUND(NORMINV(RAND(),SIMULATION!$G$16,SIMULATION!$C$16),0)</f>
        <v>64</v>
      </c>
      <c r="I2580">
        <f ca="1">ROUND(NORMINV(RAND(),SIMULATION!$G$20,SIMULATION!$C$20),0)</f>
        <v>82</v>
      </c>
      <c r="J2580" t="str">
        <f t="shared" ca="1" si="82"/>
        <v>Home</v>
      </c>
      <c r="K2580" t="str">
        <f ca="1">IF(H2580+SIMULATION!$E$16&gt;NEUTRAL!I2580,"W","L")</f>
        <v>L</v>
      </c>
      <c r="L2580" t="str">
        <f ca="1">IF(I2580+SIMULATION!$E$20&gt;NEUTRAL!H2580,"W","L")</f>
        <v>W</v>
      </c>
      <c r="M2580">
        <f t="shared" ca="1" si="83"/>
        <v>146</v>
      </c>
      <c r="N2580" t="str">
        <f ca="1">IF((H2580+I2580)&gt;SIMULATION!$F$16,"Over","Under")</f>
        <v>Under</v>
      </c>
    </row>
    <row r="2581" spans="8:14" x14ac:dyDescent="0.25">
      <c r="H2581">
        <f ca="1">ROUND(NORMINV(RAND(),SIMULATION!$G$16,SIMULATION!$C$16),0)</f>
        <v>77</v>
      </c>
      <c r="I2581">
        <f ca="1">ROUND(NORMINV(RAND(),SIMULATION!$G$20,SIMULATION!$C$20),0)</f>
        <v>81</v>
      </c>
      <c r="J2581" t="str">
        <f t="shared" ca="1" si="82"/>
        <v>Home</v>
      </c>
      <c r="K2581" t="str">
        <f ca="1">IF(H2581+SIMULATION!$E$16&gt;NEUTRAL!I2581,"W","L")</f>
        <v>W</v>
      </c>
      <c r="L2581" t="str">
        <f ca="1">IF(I2581+SIMULATION!$E$20&gt;NEUTRAL!H2581,"W","L")</f>
        <v>L</v>
      </c>
      <c r="M2581">
        <f t="shared" ca="1" si="83"/>
        <v>158</v>
      </c>
      <c r="N2581" t="str">
        <f ca="1">IF((H2581+I2581)&gt;SIMULATION!$F$16,"Over","Under")</f>
        <v>Over</v>
      </c>
    </row>
    <row r="2582" spans="8:14" x14ac:dyDescent="0.25">
      <c r="H2582">
        <f ca="1">ROUND(NORMINV(RAND(),SIMULATION!$G$16,SIMULATION!$C$16),0)</f>
        <v>81</v>
      </c>
      <c r="I2582">
        <f ca="1">ROUND(NORMINV(RAND(),SIMULATION!$G$20,SIMULATION!$C$20),0)</f>
        <v>71</v>
      </c>
      <c r="J2582" t="str">
        <f t="shared" ca="1" si="82"/>
        <v>Away</v>
      </c>
      <c r="K2582" t="str">
        <f ca="1">IF(H2582+SIMULATION!$E$16&gt;NEUTRAL!I2582,"W","L")</f>
        <v>W</v>
      </c>
      <c r="L2582" t="str">
        <f ca="1">IF(I2582+SIMULATION!$E$20&gt;NEUTRAL!H2582,"W","L")</f>
        <v>L</v>
      </c>
      <c r="M2582">
        <f t="shared" ca="1" si="83"/>
        <v>152</v>
      </c>
      <c r="N2582" t="str">
        <f ca="1">IF((H2582+I2582)&gt;SIMULATION!$F$16,"Over","Under")</f>
        <v>Over</v>
      </c>
    </row>
    <row r="2583" spans="8:14" x14ac:dyDescent="0.25">
      <c r="H2583">
        <f ca="1">ROUND(NORMINV(RAND(),SIMULATION!$G$16,SIMULATION!$C$16),0)</f>
        <v>77</v>
      </c>
      <c r="I2583">
        <f ca="1">ROUND(NORMINV(RAND(),SIMULATION!$G$20,SIMULATION!$C$20),0)</f>
        <v>80</v>
      </c>
      <c r="J2583" t="str">
        <f t="shared" ca="1" si="82"/>
        <v>Home</v>
      </c>
      <c r="K2583" t="str">
        <f ca="1">IF(H2583+SIMULATION!$E$16&gt;NEUTRAL!I2583,"W","L")</f>
        <v>W</v>
      </c>
      <c r="L2583" t="str">
        <f ca="1">IF(I2583+SIMULATION!$E$20&gt;NEUTRAL!H2583,"W","L")</f>
        <v>L</v>
      </c>
      <c r="M2583">
        <f t="shared" ca="1" si="83"/>
        <v>157</v>
      </c>
      <c r="N2583" t="str">
        <f ca="1">IF((H2583+I2583)&gt;SIMULATION!$F$16,"Over","Under")</f>
        <v>Over</v>
      </c>
    </row>
    <row r="2584" spans="8:14" x14ac:dyDescent="0.25">
      <c r="H2584">
        <f ca="1">ROUND(NORMINV(RAND(),SIMULATION!$G$16,SIMULATION!$C$16),0)</f>
        <v>62</v>
      </c>
      <c r="I2584">
        <f ca="1">ROUND(NORMINV(RAND(),SIMULATION!$G$20,SIMULATION!$C$20),0)</f>
        <v>90</v>
      </c>
      <c r="J2584" t="str">
        <f t="shared" ca="1" si="82"/>
        <v>Home</v>
      </c>
      <c r="K2584" t="str">
        <f ca="1">IF(H2584+SIMULATION!$E$16&gt;NEUTRAL!I2584,"W","L")</f>
        <v>L</v>
      </c>
      <c r="L2584" t="str">
        <f ca="1">IF(I2584+SIMULATION!$E$20&gt;NEUTRAL!H2584,"W","L")</f>
        <v>W</v>
      </c>
      <c r="M2584">
        <f t="shared" ca="1" si="83"/>
        <v>152</v>
      </c>
      <c r="N2584" t="str">
        <f ca="1">IF((H2584+I2584)&gt;SIMULATION!$F$16,"Over","Under")</f>
        <v>Over</v>
      </c>
    </row>
    <row r="2585" spans="8:14" x14ac:dyDescent="0.25">
      <c r="H2585">
        <f ca="1">ROUND(NORMINV(RAND(),SIMULATION!$G$16,SIMULATION!$C$16),0)</f>
        <v>59</v>
      </c>
      <c r="I2585">
        <f ca="1">ROUND(NORMINV(RAND(),SIMULATION!$G$20,SIMULATION!$C$20),0)</f>
        <v>76</v>
      </c>
      <c r="J2585" t="str">
        <f t="shared" ca="1" si="82"/>
        <v>Home</v>
      </c>
      <c r="K2585" t="str">
        <f ca="1">IF(H2585+SIMULATION!$E$16&gt;NEUTRAL!I2585,"W","L")</f>
        <v>L</v>
      </c>
      <c r="L2585" t="str">
        <f ca="1">IF(I2585+SIMULATION!$E$20&gt;NEUTRAL!H2585,"W","L")</f>
        <v>W</v>
      </c>
      <c r="M2585">
        <f t="shared" ca="1" si="83"/>
        <v>135</v>
      </c>
      <c r="N2585" t="str">
        <f ca="1">IF((H2585+I2585)&gt;SIMULATION!$F$16,"Over","Under")</f>
        <v>Under</v>
      </c>
    </row>
    <row r="2586" spans="8:14" x14ac:dyDescent="0.25">
      <c r="H2586">
        <f ca="1">ROUND(NORMINV(RAND(),SIMULATION!$G$16,SIMULATION!$C$16),0)</f>
        <v>75</v>
      </c>
      <c r="I2586">
        <f ca="1">ROUND(NORMINV(RAND(),SIMULATION!$G$20,SIMULATION!$C$20),0)</f>
        <v>69</v>
      </c>
      <c r="J2586" t="str">
        <f t="shared" ca="1" si="82"/>
        <v>Away</v>
      </c>
      <c r="K2586" t="str">
        <f ca="1">IF(H2586+SIMULATION!$E$16&gt;NEUTRAL!I2586,"W","L")</f>
        <v>W</v>
      </c>
      <c r="L2586" t="str">
        <f ca="1">IF(I2586+SIMULATION!$E$20&gt;NEUTRAL!H2586,"W","L")</f>
        <v>L</v>
      </c>
      <c r="M2586">
        <f t="shared" ca="1" si="83"/>
        <v>144</v>
      </c>
      <c r="N2586" t="str">
        <f ca="1">IF((H2586+I2586)&gt;SIMULATION!$F$16,"Over","Under")</f>
        <v>Under</v>
      </c>
    </row>
    <row r="2587" spans="8:14" x14ac:dyDescent="0.25">
      <c r="H2587">
        <f ca="1">ROUND(NORMINV(RAND(),SIMULATION!$G$16,SIMULATION!$C$16),0)</f>
        <v>61</v>
      </c>
      <c r="I2587">
        <f ca="1">ROUND(NORMINV(RAND(),SIMULATION!$G$20,SIMULATION!$C$20),0)</f>
        <v>80</v>
      </c>
      <c r="J2587" t="str">
        <f t="shared" ca="1" si="82"/>
        <v>Home</v>
      </c>
      <c r="K2587" t="str">
        <f ca="1">IF(H2587+SIMULATION!$E$16&gt;NEUTRAL!I2587,"W","L")</f>
        <v>L</v>
      </c>
      <c r="L2587" t="str">
        <f ca="1">IF(I2587+SIMULATION!$E$20&gt;NEUTRAL!H2587,"W","L")</f>
        <v>W</v>
      </c>
      <c r="M2587">
        <f t="shared" ca="1" si="83"/>
        <v>141</v>
      </c>
      <c r="N2587" t="str">
        <f ca="1">IF((H2587+I2587)&gt;SIMULATION!$F$16,"Over","Under")</f>
        <v>Under</v>
      </c>
    </row>
    <row r="2588" spans="8:14" x14ac:dyDescent="0.25">
      <c r="H2588">
        <f ca="1">ROUND(NORMINV(RAND(),SIMULATION!$G$16,SIMULATION!$C$16),0)</f>
        <v>59</v>
      </c>
      <c r="I2588">
        <f ca="1">ROUND(NORMINV(RAND(),SIMULATION!$G$20,SIMULATION!$C$20),0)</f>
        <v>86</v>
      </c>
      <c r="J2588" t="str">
        <f t="shared" ca="1" si="82"/>
        <v>Home</v>
      </c>
      <c r="K2588" t="str">
        <f ca="1">IF(H2588+SIMULATION!$E$16&gt;NEUTRAL!I2588,"W","L")</f>
        <v>L</v>
      </c>
      <c r="L2588" t="str">
        <f ca="1">IF(I2588+SIMULATION!$E$20&gt;NEUTRAL!H2588,"W","L")</f>
        <v>W</v>
      </c>
      <c r="M2588">
        <f t="shared" ca="1" si="83"/>
        <v>145</v>
      </c>
      <c r="N2588" t="str">
        <f ca="1">IF((H2588+I2588)&gt;SIMULATION!$F$16,"Over","Under")</f>
        <v>Under</v>
      </c>
    </row>
    <row r="2589" spans="8:14" x14ac:dyDescent="0.25">
      <c r="H2589">
        <f ca="1">ROUND(NORMINV(RAND(),SIMULATION!$G$16,SIMULATION!$C$16),0)</f>
        <v>74</v>
      </c>
      <c r="I2589">
        <f ca="1">ROUND(NORMINV(RAND(),SIMULATION!$G$20,SIMULATION!$C$20),0)</f>
        <v>76</v>
      </c>
      <c r="J2589" t="str">
        <f t="shared" ca="1" si="82"/>
        <v>Home</v>
      </c>
      <c r="K2589" t="str">
        <f ca="1">IF(H2589+SIMULATION!$E$16&gt;NEUTRAL!I2589,"W","L")</f>
        <v>W</v>
      </c>
      <c r="L2589" t="str">
        <f ca="1">IF(I2589+SIMULATION!$E$20&gt;NEUTRAL!H2589,"W","L")</f>
        <v>L</v>
      </c>
      <c r="M2589">
        <f t="shared" ca="1" si="83"/>
        <v>150</v>
      </c>
      <c r="N2589" t="str">
        <f ca="1">IF((H2589+I2589)&gt;SIMULATION!$F$16,"Over","Under")</f>
        <v>Under</v>
      </c>
    </row>
    <row r="2590" spans="8:14" x14ac:dyDescent="0.25">
      <c r="H2590">
        <f ca="1">ROUND(NORMINV(RAND(),SIMULATION!$G$16,SIMULATION!$C$16),0)</f>
        <v>44</v>
      </c>
      <c r="I2590">
        <f ca="1">ROUND(NORMINV(RAND(),SIMULATION!$G$20,SIMULATION!$C$20),0)</f>
        <v>72</v>
      </c>
      <c r="J2590" t="str">
        <f t="shared" ca="1" si="82"/>
        <v>Home</v>
      </c>
      <c r="K2590" t="str">
        <f ca="1">IF(H2590+SIMULATION!$E$16&gt;NEUTRAL!I2590,"W","L")</f>
        <v>L</v>
      </c>
      <c r="L2590" t="str">
        <f ca="1">IF(I2590+SIMULATION!$E$20&gt;NEUTRAL!H2590,"W","L")</f>
        <v>W</v>
      </c>
      <c r="M2590">
        <f t="shared" ca="1" si="83"/>
        <v>116</v>
      </c>
      <c r="N2590" t="str">
        <f ca="1">IF((H2590+I2590)&gt;SIMULATION!$F$16,"Over","Under")</f>
        <v>Under</v>
      </c>
    </row>
    <row r="2591" spans="8:14" x14ac:dyDescent="0.25">
      <c r="H2591">
        <f ca="1">ROUND(NORMINV(RAND(),SIMULATION!$G$16,SIMULATION!$C$16),0)</f>
        <v>89</v>
      </c>
      <c r="I2591">
        <f ca="1">ROUND(NORMINV(RAND(),SIMULATION!$G$20,SIMULATION!$C$20),0)</f>
        <v>55</v>
      </c>
      <c r="J2591" t="str">
        <f t="shared" ca="1" si="82"/>
        <v>Away</v>
      </c>
      <c r="K2591" t="str">
        <f ca="1">IF(H2591+SIMULATION!$E$16&gt;NEUTRAL!I2591,"W","L")</f>
        <v>W</v>
      </c>
      <c r="L2591" t="str">
        <f ca="1">IF(I2591+SIMULATION!$E$20&gt;NEUTRAL!H2591,"W","L")</f>
        <v>L</v>
      </c>
      <c r="M2591">
        <f t="shared" ca="1" si="83"/>
        <v>144</v>
      </c>
      <c r="N2591" t="str">
        <f ca="1">IF((H2591+I2591)&gt;SIMULATION!$F$16,"Over","Under")</f>
        <v>Under</v>
      </c>
    </row>
    <row r="2592" spans="8:14" x14ac:dyDescent="0.25">
      <c r="H2592">
        <f ca="1">ROUND(NORMINV(RAND(),SIMULATION!$G$16,SIMULATION!$C$16),0)</f>
        <v>78</v>
      </c>
      <c r="I2592">
        <f ca="1">ROUND(NORMINV(RAND(),SIMULATION!$G$20,SIMULATION!$C$20),0)</f>
        <v>60</v>
      </c>
      <c r="J2592" t="str">
        <f t="shared" ca="1" si="82"/>
        <v>Away</v>
      </c>
      <c r="K2592" t="str">
        <f ca="1">IF(H2592+SIMULATION!$E$16&gt;NEUTRAL!I2592,"W","L")</f>
        <v>W</v>
      </c>
      <c r="L2592" t="str">
        <f ca="1">IF(I2592+SIMULATION!$E$20&gt;NEUTRAL!H2592,"W","L")</f>
        <v>L</v>
      </c>
      <c r="M2592">
        <f t="shared" ca="1" si="83"/>
        <v>138</v>
      </c>
      <c r="N2592" t="str">
        <f ca="1">IF((H2592+I2592)&gt;SIMULATION!$F$16,"Over","Under")</f>
        <v>Under</v>
      </c>
    </row>
    <row r="2593" spans="8:14" x14ac:dyDescent="0.25">
      <c r="H2593">
        <f ca="1">ROUND(NORMINV(RAND(),SIMULATION!$G$16,SIMULATION!$C$16),0)</f>
        <v>54</v>
      </c>
      <c r="I2593">
        <f ca="1">ROUND(NORMINV(RAND(),SIMULATION!$G$20,SIMULATION!$C$20),0)</f>
        <v>76</v>
      </c>
      <c r="J2593" t="str">
        <f t="shared" ca="1" si="82"/>
        <v>Home</v>
      </c>
      <c r="K2593" t="str">
        <f ca="1">IF(H2593+SIMULATION!$E$16&gt;NEUTRAL!I2593,"W","L")</f>
        <v>L</v>
      </c>
      <c r="L2593" t="str">
        <f ca="1">IF(I2593+SIMULATION!$E$20&gt;NEUTRAL!H2593,"W","L")</f>
        <v>W</v>
      </c>
      <c r="M2593">
        <f t="shared" ca="1" si="83"/>
        <v>130</v>
      </c>
      <c r="N2593" t="str">
        <f ca="1">IF((H2593+I2593)&gt;SIMULATION!$F$16,"Over","Under")</f>
        <v>Under</v>
      </c>
    </row>
    <row r="2594" spans="8:14" x14ac:dyDescent="0.25">
      <c r="H2594">
        <f ca="1">ROUND(NORMINV(RAND(),SIMULATION!$G$16,SIMULATION!$C$16),0)</f>
        <v>65</v>
      </c>
      <c r="I2594">
        <f ca="1">ROUND(NORMINV(RAND(),SIMULATION!$G$20,SIMULATION!$C$20),0)</f>
        <v>82</v>
      </c>
      <c r="J2594" t="str">
        <f t="shared" ca="1" si="82"/>
        <v>Home</v>
      </c>
      <c r="K2594" t="str">
        <f ca="1">IF(H2594+SIMULATION!$E$16&gt;NEUTRAL!I2594,"W","L")</f>
        <v>L</v>
      </c>
      <c r="L2594" t="str">
        <f ca="1">IF(I2594+SIMULATION!$E$20&gt;NEUTRAL!H2594,"W","L")</f>
        <v>W</v>
      </c>
      <c r="M2594">
        <f t="shared" ca="1" si="83"/>
        <v>147</v>
      </c>
      <c r="N2594" t="str">
        <f ca="1">IF((H2594+I2594)&gt;SIMULATION!$F$16,"Over","Under")</f>
        <v>Under</v>
      </c>
    </row>
    <row r="2595" spans="8:14" x14ac:dyDescent="0.25">
      <c r="H2595">
        <f ca="1">ROUND(NORMINV(RAND(),SIMULATION!$G$16,SIMULATION!$C$16),0)</f>
        <v>73</v>
      </c>
      <c r="I2595">
        <f ca="1">ROUND(NORMINV(RAND(),SIMULATION!$G$20,SIMULATION!$C$20),0)</f>
        <v>63</v>
      </c>
      <c r="J2595" t="str">
        <f t="shared" ca="1" si="82"/>
        <v>Away</v>
      </c>
      <c r="K2595" t="str">
        <f ca="1">IF(H2595+SIMULATION!$E$16&gt;NEUTRAL!I2595,"W","L")</f>
        <v>W</v>
      </c>
      <c r="L2595" t="str">
        <f ca="1">IF(I2595+SIMULATION!$E$20&gt;NEUTRAL!H2595,"W","L")</f>
        <v>L</v>
      </c>
      <c r="M2595">
        <f t="shared" ca="1" si="83"/>
        <v>136</v>
      </c>
      <c r="N2595" t="str">
        <f ca="1">IF((H2595+I2595)&gt;SIMULATION!$F$16,"Over","Under")</f>
        <v>Under</v>
      </c>
    </row>
    <row r="2596" spans="8:14" x14ac:dyDescent="0.25">
      <c r="H2596">
        <f ca="1">ROUND(NORMINV(RAND(),SIMULATION!$G$16,SIMULATION!$C$16),0)</f>
        <v>71</v>
      </c>
      <c r="I2596">
        <f ca="1">ROUND(NORMINV(RAND(),SIMULATION!$G$20,SIMULATION!$C$20),0)</f>
        <v>72</v>
      </c>
      <c r="J2596" t="str">
        <f t="shared" ca="1" si="82"/>
        <v>Home</v>
      </c>
      <c r="K2596" t="str">
        <f ca="1">IF(H2596+SIMULATION!$E$16&gt;NEUTRAL!I2596,"W","L")</f>
        <v>W</v>
      </c>
      <c r="L2596" t="str">
        <f ca="1">IF(I2596+SIMULATION!$E$20&gt;NEUTRAL!H2596,"W","L")</f>
        <v>L</v>
      </c>
      <c r="M2596">
        <f t="shared" ca="1" si="83"/>
        <v>143</v>
      </c>
      <c r="N2596" t="str">
        <f ca="1">IF((H2596+I2596)&gt;SIMULATION!$F$16,"Over","Under")</f>
        <v>Under</v>
      </c>
    </row>
    <row r="2597" spans="8:14" x14ac:dyDescent="0.25">
      <c r="H2597">
        <f ca="1">ROUND(NORMINV(RAND(),SIMULATION!$G$16,SIMULATION!$C$16),0)</f>
        <v>71</v>
      </c>
      <c r="I2597">
        <f ca="1">ROUND(NORMINV(RAND(),SIMULATION!$G$20,SIMULATION!$C$20),0)</f>
        <v>64</v>
      </c>
      <c r="J2597" t="str">
        <f t="shared" ca="1" si="82"/>
        <v>Away</v>
      </c>
      <c r="K2597" t="str">
        <f ca="1">IF(H2597+SIMULATION!$E$16&gt;NEUTRAL!I2597,"W","L")</f>
        <v>W</v>
      </c>
      <c r="L2597" t="str">
        <f ca="1">IF(I2597+SIMULATION!$E$20&gt;NEUTRAL!H2597,"W","L")</f>
        <v>L</v>
      </c>
      <c r="M2597">
        <f t="shared" ca="1" si="83"/>
        <v>135</v>
      </c>
      <c r="N2597" t="str">
        <f ca="1">IF((H2597+I2597)&gt;SIMULATION!$F$16,"Over","Under")</f>
        <v>Under</v>
      </c>
    </row>
    <row r="2598" spans="8:14" x14ac:dyDescent="0.25">
      <c r="H2598">
        <f ca="1">ROUND(NORMINV(RAND(),SIMULATION!$G$16,SIMULATION!$C$16),0)</f>
        <v>85</v>
      </c>
      <c r="I2598">
        <f ca="1">ROUND(NORMINV(RAND(),SIMULATION!$G$20,SIMULATION!$C$20),0)</f>
        <v>82</v>
      </c>
      <c r="J2598" t="str">
        <f t="shared" ca="1" si="82"/>
        <v>Away</v>
      </c>
      <c r="K2598" t="str">
        <f ca="1">IF(H2598+SIMULATION!$E$16&gt;NEUTRAL!I2598,"W","L")</f>
        <v>W</v>
      </c>
      <c r="L2598" t="str">
        <f ca="1">IF(I2598+SIMULATION!$E$20&gt;NEUTRAL!H2598,"W","L")</f>
        <v>L</v>
      </c>
      <c r="M2598">
        <f t="shared" ca="1" si="83"/>
        <v>167</v>
      </c>
      <c r="N2598" t="str">
        <f ca="1">IF((H2598+I2598)&gt;SIMULATION!$F$16,"Over","Under")</f>
        <v>Over</v>
      </c>
    </row>
    <row r="2599" spans="8:14" x14ac:dyDescent="0.25">
      <c r="H2599">
        <f ca="1">ROUND(NORMINV(RAND(),SIMULATION!$G$16,SIMULATION!$C$16),0)</f>
        <v>76</v>
      </c>
      <c r="I2599">
        <f ca="1">ROUND(NORMINV(RAND(),SIMULATION!$G$20,SIMULATION!$C$20),0)</f>
        <v>78</v>
      </c>
      <c r="J2599" t="str">
        <f t="shared" ca="1" si="82"/>
        <v>Home</v>
      </c>
      <c r="K2599" t="str">
        <f ca="1">IF(H2599+SIMULATION!$E$16&gt;NEUTRAL!I2599,"W","L")</f>
        <v>W</v>
      </c>
      <c r="L2599" t="str">
        <f ca="1">IF(I2599+SIMULATION!$E$20&gt;NEUTRAL!H2599,"W","L")</f>
        <v>L</v>
      </c>
      <c r="M2599">
        <f t="shared" ca="1" si="83"/>
        <v>154</v>
      </c>
      <c r="N2599" t="str">
        <f ca="1">IF((H2599+I2599)&gt;SIMULATION!$F$16,"Over","Under")</f>
        <v>Over</v>
      </c>
    </row>
    <row r="2600" spans="8:14" x14ac:dyDescent="0.25">
      <c r="H2600">
        <f ca="1">ROUND(NORMINV(RAND(),SIMULATION!$G$16,SIMULATION!$C$16),0)</f>
        <v>50</v>
      </c>
      <c r="I2600">
        <f ca="1">ROUND(NORMINV(RAND(),SIMULATION!$G$20,SIMULATION!$C$20),0)</f>
        <v>86</v>
      </c>
      <c r="J2600" t="str">
        <f t="shared" ca="1" si="82"/>
        <v>Home</v>
      </c>
      <c r="K2600" t="str">
        <f ca="1">IF(H2600+SIMULATION!$E$16&gt;NEUTRAL!I2600,"W","L")</f>
        <v>L</v>
      </c>
      <c r="L2600" t="str">
        <f ca="1">IF(I2600+SIMULATION!$E$20&gt;NEUTRAL!H2600,"W","L")</f>
        <v>W</v>
      </c>
      <c r="M2600">
        <f t="shared" ca="1" si="83"/>
        <v>136</v>
      </c>
      <c r="N2600" t="str">
        <f ca="1">IF((H2600+I2600)&gt;SIMULATION!$F$16,"Over","Under")</f>
        <v>Under</v>
      </c>
    </row>
    <row r="2601" spans="8:14" x14ac:dyDescent="0.25">
      <c r="H2601">
        <f ca="1">ROUND(NORMINV(RAND(),SIMULATION!$G$16,SIMULATION!$C$16),0)</f>
        <v>66</v>
      </c>
      <c r="I2601">
        <f ca="1">ROUND(NORMINV(RAND(),SIMULATION!$G$20,SIMULATION!$C$20),0)</f>
        <v>83</v>
      </c>
      <c r="J2601" t="str">
        <f t="shared" ca="1" si="82"/>
        <v>Home</v>
      </c>
      <c r="K2601" t="str">
        <f ca="1">IF(H2601+SIMULATION!$E$16&gt;NEUTRAL!I2601,"W","L")</f>
        <v>L</v>
      </c>
      <c r="L2601" t="str">
        <f ca="1">IF(I2601+SIMULATION!$E$20&gt;NEUTRAL!H2601,"W","L")</f>
        <v>W</v>
      </c>
      <c r="M2601">
        <f t="shared" ca="1" si="83"/>
        <v>149</v>
      </c>
      <c r="N2601" t="str">
        <f ca="1">IF((H2601+I2601)&gt;SIMULATION!$F$16,"Over","Under")</f>
        <v>Under</v>
      </c>
    </row>
    <row r="2602" spans="8:14" x14ac:dyDescent="0.25">
      <c r="H2602">
        <f ca="1">ROUND(NORMINV(RAND(),SIMULATION!$G$16,SIMULATION!$C$16),0)</f>
        <v>90</v>
      </c>
      <c r="I2602">
        <f ca="1">ROUND(NORMINV(RAND(),SIMULATION!$G$20,SIMULATION!$C$20),0)</f>
        <v>85</v>
      </c>
      <c r="J2602" t="str">
        <f t="shared" ca="1" si="82"/>
        <v>Away</v>
      </c>
      <c r="K2602" t="str">
        <f ca="1">IF(H2602+SIMULATION!$E$16&gt;NEUTRAL!I2602,"W","L")</f>
        <v>W</v>
      </c>
      <c r="L2602" t="str">
        <f ca="1">IF(I2602+SIMULATION!$E$20&gt;NEUTRAL!H2602,"W","L")</f>
        <v>L</v>
      </c>
      <c r="M2602">
        <f t="shared" ca="1" si="83"/>
        <v>175</v>
      </c>
      <c r="N2602" t="str">
        <f ca="1">IF((H2602+I2602)&gt;SIMULATION!$F$16,"Over","Under")</f>
        <v>Over</v>
      </c>
    </row>
    <row r="2603" spans="8:14" x14ac:dyDescent="0.25">
      <c r="H2603">
        <f ca="1">ROUND(NORMINV(RAND(),SIMULATION!$G$16,SIMULATION!$C$16),0)</f>
        <v>64</v>
      </c>
      <c r="I2603">
        <f ca="1">ROUND(NORMINV(RAND(),SIMULATION!$G$20,SIMULATION!$C$20),0)</f>
        <v>78</v>
      </c>
      <c r="J2603" t="str">
        <f t="shared" ca="1" si="82"/>
        <v>Home</v>
      </c>
      <c r="K2603" t="str">
        <f ca="1">IF(H2603+SIMULATION!$E$16&gt;NEUTRAL!I2603,"W","L")</f>
        <v>L</v>
      </c>
      <c r="L2603" t="str">
        <f ca="1">IF(I2603+SIMULATION!$E$20&gt;NEUTRAL!H2603,"W","L")</f>
        <v>W</v>
      </c>
      <c r="M2603">
        <f t="shared" ca="1" si="83"/>
        <v>142</v>
      </c>
      <c r="N2603" t="str">
        <f ca="1">IF((H2603+I2603)&gt;SIMULATION!$F$16,"Over","Under")</f>
        <v>Under</v>
      </c>
    </row>
    <row r="2604" spans="8:14" x14ac:dyDescent="0.25">
      <c r="H2604">
        <f ca="1">ROUND(NORMINV(RAND(),SIMULATION!$G$16,SIMULATION!$C$16),0)</f>
        <v>82</v>
      </c>
      <c r="I2604">
        <f ca="1">ROUND(NORMINV(RAND(),SIMULATION!$G$20,SIMULATION!$C$20),0)</f>
        <v>77</v>
      </c>
      <c r="J2604" t="str">
        <f t="shared" ca="1" si="82"/>
        <v>Away</v>
      </c>
      <c r="K2604" t="str">
        <f ca="1">IF(H2604+SIMULATION!$E$16&gt;NEUTRAL!I2604,"W","L")</f>
        <v>W</v>
      </c>
      <c r="L2604" t="str">
        <f ca="1">IF(I2604+SIMULATION!$E$20&gt;NEUTRAL!H2604,"W","L")</f>
        <v>L</v>
      </c>
      <c r="M2604">
        <f t="shared" ca="1" si="83"/>
        <v>159</v>
      </c>
      <c r="N2604" t="str">
        <f ca="1">IF((H2604+I2604)&gt;SIMULATION!$F$16,"Over","Under")</f>
        <v>Over</v>
      </c>
    </row>
    <row r="2605" spans="8:14" x14ac:dyDescent="0.25">
      <c r="H2605">
        <f ca="1">ROUND(NORMINV(RAND(),SIMULATION!$G$16,SIMULATION!$C$16),0)</f>
        <v>67</v>
      </c>
      <c r="I2605">
        <f ca="1">ROUND(NORMINV(RAND(),SIMULATION!$G$20,SIMULATION!$C$20),0)</f>
        <v>73</v>
      </c>
      <c r="J2605" t="str">
        <f t="shared" ca="1" si="82"/>
        <v>Home</v>
      </c>
      <c r="K2605" t="str">
        <f ca="1">IF(H2605+SIMULATION!$E$16&gt;NEUTRAL!I2605,"W","L")</f>
        <v>L</v>
      </c>
      <c r="L2605" t="str">
        <f ca="1">IF(I2605+SIMULATION!$E$20&gt;NEUTRAL!H2605,"W","L")</f>
        <v>W</v>
      </c>
      <c r="M2605">
        <f t="shared" ca="1" si="83"/>
        <v>140</v>
      </c>
      <c r="N2605" t="str">
        <f ca="1">IF((H2605+I2605)&gt;SIMULATION!$F$16,"Over","Under")</f>
        <v>Under</v>
      </c>
    </row>
    <row r="2606" spans="8:14" x14ac:dyDescent="0.25">
      <c r="H2606">
        <f ca="1">ROUND(NORMINV(RAND(),SIMULATION!$G$16,SIMULATION!$C$16),0)</f>
        <v>76</v>
      </c>
      <c r="I2606">
        <f ca="1">ROUND(NORMINV(RAND(),SIMULATION!$G$20,SIMULATION!$C$20),0)</f>
        <v>72</v>
      </c>
      <c r="J2606" t="str">
        <f t="shared" ca="1" si="82"/>
        <v>Away</v>
      </c>
      <c r="K2606" t="str">
        <f ca="1">IF(H2606+SIMULATION!$E$16&gt;NEUTRAL!I2606,"W","L")</f>
        <v>W</v>
      </c>
      <c r="L2606" t="str">
        <f ca="1">IF(I2606+SIMULATION!$E$20&gt;NEUTRAL!H2606,"W","L")</f>
        <v>L</v>
      </c>
      <c r="M2606">
        <f t="shared" ca="1" si="83"/>
        <v>148</v>
      </c>
      <c r="N2606" t="str">
        <f ca="1">IF((H2606+I2606)&gt;SIMULATION!$F$16,"Over","Under")</f>
        <v>Under</v>
      </c>
    </row>
    <row r="2607" spans="8:14" x14ac:dyDescent="0.25">
      <c r="H2607">
        <f ca="1">ROUND(NORMINV(RAND(),SIMULATION!$G$16,SIMULATION!$C$16),0)</f>
        <v>62</v>
      </c>
      <c r="I2607">
        <f ca="1">ROUND(NORMINV(RAND(),SIMULATION!$G$20,SIMULATION!$C$20),0)</f>
        <v>74</v>
      </c>
      <c r="J2607" t="str">
        <f t="shared" ca="1" si="82"/>
        <v>Home</v>
      </c>
      <c r="K2607" t="str">
        <f ca="1">IF(H2607+SIMULATION!$E$16&gt;NEUTRAL!I2607,"W","L")</f>
        <v>L</v>
      </c>
      <c r="L2607" t="str">
        <f ca="1">IF(I2607+SIMULATION!$E$20&gt;NEUTRAL!H2607,"W","L")</f>
        <v>W</v>
      </c>
      <c r="M2607">
        <f t="shared" ca="1" si="83"/>
        <v>136</v>
      </c>
      <c r="N2607" t="str">
        <f ca="1">IF((H2607+I2607)&gt;SIMULATION!$F$16,"Over","Under")</f>
        <v>Under</v>
      </c>
    </row>
    <row r="2608" spans="8:14" x14ac:dyDescent="0.25">
      <c r="H2608">
        <f ca="1">ROUND(NORMINV(RAND(),SIMULATION!$G$16,SIMULATION!$C$16),0)</f>
        <v>71</v>
      </c>
      <c r="I2608">
        <f ca="1">ROUND(NORMINV(RAND(),SIMULATION!$G$20,SIMULATION!$C$20),0)</f>
        <v>72</v>
      </c>
      <c r="J2608" t="str">
        <f t="shared" ca="1" si="82"/>
        <v>Home</v>
      </c>
      <c r="K2608" t="str">
        <f ca="1">IF(H2608+SIMULATION!$E$16&gt;NEUTRAL!I2608,"W","L")</f>
        <v>W</v>
      </c>
      <c r="L2608" t="str">
        <f ca="1">IF(I2608+SIMULATION!$E$20&gt;NEUTRAL!H2608,"W","L")</f>
        <v>L</v>
      </c>
      <c r="M2608">
        <f t="shared" ca="1" si="83"/>
        <v>143</v>
      </c>
      <c r="N2608" t="str">
        <f ca="1">IF((H2608+I2608)&gt;SIMULATION!$F$16,"Over","Under")</f>
        <v>Under</v>
      </c>
    </row>
    <row r="2609" spans="8:14" x14ac:dyDescent="0.25">
      <c r="H2609">
        <f ca="1">ROUND(NORMINV(RAND(),SIMULATION!$G$16,SIMULATION!$C$16),0)</f>
        <v>74</v>
      </c>
      <c r="I2609">
        <f ca="1">ROUND(NORMINV(RAND(),SIMULATION!$G$20,SIMULATION!$C$20),0)</f>
        <v>72</v>
      </c>
      <c r="J2609" t="str">
        <f t="shared" ca="1" si="82"/>
        <v>Away</v>
      </c>
      <c r="K2609" t="str">
        <f ca="1">IF(H2609+SIMULATION!$E$16&gt;NEUTRAL!I2609,"W","L")</f>
        <v>W</v>
      </c>
      <c r="L2609" t="str">
        <f ca="1">IF(I2609+SIMULATION!$E$20&gt;NEUTRAL!H2609,"W","L")</f>
        <v>L</v>
      </c>
      <c r="M2609">
        <f t="shared" ca="1" si="83"/>
        <v>146</v>
      </c>
      <c r="N2609" t="str">
        <f ca="1">IF((H2609+I2609)&gt;SIMULATION!$F$16,"Over","Under")</f>
        <v>Under</v>
      </c>
    </row>
    <row r="2610" spans="8:14" x14ac:dyDescent="0.25">
      <c r="H2610">
        <f ca="1">ROUND(NORMINV(RAND(),SIMULATION!$G$16,SIMULATION!$C$16),0)</f>
        <v>64</v>
      </c>
      <c r="I2610">
        <f ca="1">ROUND(NORMINV(RAND(),SIMULATION!$G$20,SIMULATION!$C$20),0)</f>
        <v>73</v>
      </c>
      <c r="J2610" t="str">
        <f t="shared" ca="1" si="82"/>
        <v>Home</v>
      </c>
      <c r="K2610" t="str">
        <f ca="1">IF(H2610+SIMULATION!$E$16&gt;NEUTRAL!I2610,"W","L")</f>
        <v>L</v>
      </c>
      <c r="L2610" t="str">
        <f ca="1">IF(I2610+SIMULATION!$E$20&gt;NEUTRAL!H2610,"W","L")</f>
        <v>W</v>
      </c>
      <c r="M2610">
        <f t="shared" ca="1" si="83"/>
        <v>137</v>
      </c>
      <c r="N2610" t="str">
        <f ca="1">IF((H2610+I2610)&gt;SIMULATION!$F$16,"Over","Under")</f>
        <v>Under</v>
      </c>
    </row>
    <row r="2611" spans="8:14" x14ac:dyDescent="0.25">
      <c r="H2611">
        <f ca="1">ROUND(NORMINV(RAND(),SIMULATION!$G$16,SIMULATION!$C$16),0)</f>
        <v>62</v>
      </c>
      <c r="I2611">
        <f ca="1">ROUND(NORMINV(RAND(),SIMULATION!$G$20,SIMULATION!$C$20),0)</f>
        <v>86</v>
      </c>
      <c r="J2611" t="str">
        <f t="shared" ca="1" si="82"/>
        <v>Home</v>
      </c>
      <c r="K2611" t="str">
        <f ca="1">IF(H2611+SIMULATION!$E$16&gt;NEUTRAL!I2611,"W","L")</f>
        <v>L</v>
      </c>
      <c r="L2611" t="str">
        <f ca="1">IF(I2611+SIMULATION!$E$20&gt;NEUTRAL!H2611,"W","L")</f>
        <v>W</v>
      </c>
      <c r="M2611">
        <f t="shared" ca="1" si="83"/>
        <v>148</v>
      </c>
      <c r="N2611" t="str">
        <f ca="1">IF((H2611+I2611)&gt;SIMULATION!$F$16,"Over","Under")</f>
        <v>Under</v>
      </c>
    </row>
    <row r="2612" spans="8:14" x14ac:dyDescent="0.25">
      <c r="H2612">
        <f ca="1">ROUND(NORMINV(RAND(),SIMULATION!$G$16,SIMULATION!$C$16),0)</f>
        <v>93</v>
      </c>
      <c r="I2612">
        <f ca="1">ROUND(NORMINV(RAND(),SIMULATION!$G$20,SIMULATION!$C$20),0)</f>
        <v>56</v>
      </c>
      <c r="J2612" t="str">
        <f t="shared" ca="1" si="82"/>
        <v>Away</v>
      </c>
      <c r="K2612" t="str">
        <f ca="1">IF(H2612+SIMULATION!$E$16&gt;NEUTRAL!I2612,"W","L")</f>
        <v>W</v>
      </c>
      <c r="L2612" t="str">
        <f ca="1">IF(I2612+SIMULATION!$E$20&gt;NEUTRAL!H2612,"W","L")</f>
        <v>L</v>
      </c>
      <c r="M2612">
        <f t="shared" ca="1" si="83"/>
        <v>149</v>
      </c>
      <c r="N2612" t="str">
        <f ca="1">IF((H2612+I2612)&gt;SIMULATION!$F$16,"Over","Under")</f>
        <v>Under</v>
      </c>
    </row>
    <row r="2613" spans="8:14" x14ac:dyDescent="0.25">
      <c r="H2613">
        <f ca="1">ROUND(NORMINV(RAND(),SIMULATION!$G$16,SIMULATION!$C$16),0)</f>
        <v>69</v>
      </c>
      <c r="I2613">
        <f ca="1">ROUND(NORMINV(RAND(),SIMULATION!$G$20,SIMULATION!$C$20),0)</f>
        <v>88</v>
      </c>
      <c r="J2613" t="str">
        <f t="shared" ca="1" si="82"/>
        <v>Home</v>
      </c>
      <c r="K2613" t="str">
        <f ca="1">IF(H2613+SIMULATION!$E$16&gt;NEUTRAL!I2613,"W","L")</f>
        <v>L</v>
      </c>
      <c r="L2613" t="str">
        <f ca="1">IF(I2613+SIMULATION!$E$20&gt;NEUTRAL!H2613,"W","L")</f>
        <v>W</v>
      </c>
      <c r="M2613">
        <f t="shared" ca="1" si="83"/>
        <v>157</v>
      </c>
      <c r="N2613" t="str">
        <f ca="1">IF((H2613+I2613)&gt;SIMULATION!$F$16,"Over","Under")</f>
        <v>Over</v>
      </c>
    </row>
    <row r="2614" spans="8:14" x14ac:dyDescent="0.25">
      <c r="H2614">
        <f ca="1">ROUND(NORMINV(RAND(),SIMULATION!$G$16,SIMULATION!$C$16),0)</f>
        <v>60</v>
      </c>
      <c r="I2614">
        <f ca="1">ROUND(NORMINV(RAND(),SIMULATION!$G$20,SIMULATION!$C$20),0)</f>
        <v>89</v>
      </c>
      <c r="J2614" t="str">
        <f t="shared" ca="1" si="82"/>
        <v>Home</v>
      </c>
      <c r="K2614" t="str">
        <f ca="1">IF(H2614+SIMULATION!$E$16&gt;NEUTRAL!I2614,"W","L")</f>
        <v>L</v>
      </c>
      <c r="L2614" t="str">
        <f ca="1">IF(I2614+SIMULATION!$E$20&gt;NEUTRAL!H2614,"W","L")</f>
        <v>W</v>
      </c>
      <c r="M2614">
        <f t="shared" ca="1" si="83"/>
        <v>149</v>
      </c>
      <c r="N2614" t="str">
        <f ca="1">IF((H2614+I2614)&gt;SIMULATION!$F$16,"Over","Under")</f>
        <v>Under</v>
      </c>
    </row>
    <row r="2615" spans="8:14" x14ac:dyDescent="0.25">
      <c r="H2615">
        <f ca="1">ROUND(NORMINV(RAND(),SIMULATION!$G$16,SIMULATION!$C$16),0)</f>
        <v>80</v>
      </c>
      <c r="I2615">
        <f ca="1">ROUND(NORMINV(RAND(),SIMULATION!$G$20,SIMULATION!$C$20),0)</f>
        <v>89</v>
      </c>
      <c r="J2615" t="str">
        <f t="shared" ca="1" si="82"/>
        <v>Home</v>
      </c>
      <c r="K2615" t="str">
        <f ca="1">IF(H2615+SIMULATION!$E$16&gt;NEUTRAL!I2615,"W","L")</f>
        <v>L</v>
      </c>
      <c r="L2615" t="str">
        <f ca="1">IF(I2615+SIMULATION!$E$20&gt;NEUTRAL!H2615,"W","L")</f>
        <v>W</v>
      </c>
      <c r="M2615">
        <f t="shared" ca="1" si="83"/>
        <v>169</v>
      </c>
      <c r="N2615" t="str">
        <f ca="1">IF((H2615+I2615)&gt;SIMULATION!$F$16,"Over","Under")</f>
        <v>Over</v>
      </c>
    </row>
    <row r="2616" spans="8:14" x14ac:dyDescent="0.25">
      <c r="H2616">
        <f ca="1">ROUND(NORMINV(RAND(),SIMULATION!$G$16,SIMULATION!$C$16),0)</f>
        <v>75</v>
      </c>
      <c r="I2616">
        <f ca="1">ROUND(NORMINV(RAND(),SIMULATION!$G$20,SIMULATION!$C$20),0)</f>
        <v>66</v>
      </c>
      <c r="J2616" t="str">
        <f t="shared" ca="1" si="82"/>
        <v>Away</v>
      </c>
      <c r="K2616" t="str">
        <f ca="1">IF(H2616+SIMULATION!$E$16&gt;NEUTRAL!I2616,"W","L")</f>
        <v>W</v>
      </c>
      <c r="L2616" t="str">
        <f ca="1">IF(I2616+SIMULATION!$E$20&gt;NEUTRAL!H2616,"W","L")</f>
        <v>L</v>
      </c>
      <c r="M2616">
        <f t="shared" ca="1" si="83"/>
        <v>141</v>
      </c>
      <c r="N2616" t="str">
        <f ca="1">IF((H2616+I2616)&gt;SIMULATION!$F$16,"Over","Under")</f>
        <v>Under</v>
      </c>
    </row>
    <row r="2617" spans="8:14" x14ac:dyDescent="0.25">
      <c r="H2617">
        <f ca="1">ROUND(NORMINV(RAND(),SIMULATION!$G$16,SIMULATION!$C$16),0)</f>
        <v>70</v>
      </c>
      <c r="I2617">
        <f ca="1">ROUND(NORMINV(RAND(),SIMULATION!$G$20,SIMULATION!$C$20),0)</f>
        <v>89</v>
      </c>
      <c r="J2617" t="str">
        <f t="shared" ca="1" si="82"/>
        <v>Home</v>
      </c>
      <c r="K2617" t="str">
        <f ca="1">IF(H2617+SIMULATION!$E$16&gt;NEUTRAL!I2617,"W","L")</f>
        <v>L</v>
      </c>
      <c r="L2617" t="str">
        <f ca="1">IF(I2617+SIMULATION!$E$20&gt;NEUTRAL!H2617,"W","L")</f>
        <v>W</v>
      </c>
      <c r="M2617">
        <f t="shared" ca="1" si="83"/>
        <v>159</v>
      </c>
      <c r="N2617" t="str">
        <f ca="1">IF((H2617+I2617)&gt;SIMULATION!$F$16,"Over","Under")</f>
        <v>Over</v>
      </c>
    </row>
    <row r="2618" spans="8:14" x14ac:dyDescent="0.25">
      <c r="H2618">
        <f ca="1">ROUND(NORMINV(RAND(),SIMULATION!$G$16,SIMULATION!$C$16),0)</f>
        <v>88</v>
      </c>
      <c r="I2618">
        <f ca="1">ROUND(NORMINV(RAND(),SIMULATION!$G$20,SIMULATION!$C$20),0)</f>
        <v>79</v>
      </c>
      <c r="J2618" t="str">
        <f t="shared" ca="1" si="82"/>
        <v>Away</v>
      </c>
      <c r="K2618" t="str">
        <f ca="1">IF(H2618+SIMULATION!$E$16&gt;NEUTRAL!I2618,"W","L")</f>
        <v>W</v>
      </c>
      <c r="L2618" t="str">
        <f ca="1">IF(I2618+SIMULATION!$E$20&gt;NEUTRAL!H2618,"W","L")</f>
        <v>L</v>
      </c>
      <c r="M2618">
        <f t="shared" ca="1" si="83"/>
        <v>167</v>
      </c>
      <c r="N2618" t="str">
        <f ca="1">IF((H2618+I2618)&gt;SIMULATION!$F$16,"Over","Under")</f>
        <v>Over</v>
      </c>
    </row>
    <row r="2619" spans="8:14" x14ac:dyDescent="0.25">
      <c r="H2619">
        <f ca="1">ROUND(NORMINV(RAND(),SIMULATION!$G$16,SIMULATION!$C$16),0)</f>
        <v>65</v>
      </c>
      <c r="I2619">
        <f ca="1">ROUND(NORMINV(RAND(),SIMULATION!$G$20,SIMULATION!$C$20),0)</f>
        <v>94</v>
      </c>
      <c r="J2619" t="str">
        <f t="shared" ca="1" si="82"/>
        <v>Home</v>
      </c>
      <c r="K2619" t="str">
        <f ca="1">IF(H2619+SIMULATION!$E$16&gt;NEUTRAL!I2619,"W","L")</f>
        <v>L</v>
      </c>
      <c r="L2619" t="str">
        <f ca="1">IF(I2619+SIMULATION!$E$20&gt;NEUTRAL!H2619,"W","L")</f>
        <v>W</v>
      </c>
      <c r="M2619">
        <f t="shared" ca="1" si="83"/>
        <v>159</v>
      </c>
      <c r="N2619" t="str">
        <f ca="1">IF((H2619+I2619)&gt;SIMULATION!$F$16,"Over","Under")</f>
        <v>Over</v>
      </c>
    </row>
    <row r="2620" spans="8:14" x14ac:dyDescent="0.25">
      <c r="H2620">
        <f ca="1">ROUND(NORMINV(RAND(),SIMULATION!$G$16,SIMULATION!$C$16),0)</f>
        <v>87</v>
      </c>
      <c r="I2620">
        <f ca="1">ROUND(NORMINV(RAND(),SIMULATION!$G$20,SIMULATION!$C$20),0)</f>
        <v>79</v>
      </c>
      <c r="J2620" t="str">
        <f t="shared" ca="1" si="82"/>
        <v>Away</v>
      </c>
      <c r="K2620" t="str">
        <f ca="1">IF(H2620+SIMULATION!$E$16&gt;NEUTRAL!I2620,"W","L")</f>
        <v>W</v>
      </c>
      <c r="L2620" t="str">
        <f ca="1">IF(I2620+SIMULATION!$E$20&gt;NEUTRAL!H2620,"W","L")</f>
        <v>L</v>
      </c>
      <c r="M2620">
        <f t="shared" ca="1" si="83"/>
        <v>166</v>
      </c>
      <c r="N2620" t="str">
        <f ca="1">IF((H2620+I2620)&gt;SIMULATION!$F$16,"Over","Under")</f>
        <v>Over</v>
      </c>
    </row>
    <row r="2621" spans="8:14" x14ac:dyDescent="0.25">
      <c r="H2621">
        <f ca="1">ROUND(NORMINV(RAND(),SIMULATION!$G$16,SIMULATION!$C$16),0)</f>
        <v>56</v>
      </c>
      <c r="I2621">
        <f ca="1">ROUND(NORMINV(RAND(),SIMULATION!$G$20,SIMULATION!$C$20),0)</f>
        <v>72</v>
      </c>
      <c r="J2621" t="str">
        <f t="shared" ca="1" si="82"/>
        <v>Home</v>
      </c>
      <c r="K2621" t="str">
        <f ca="1">IF(H2621+SIMULATION!$E$16&gt;NEUTRAL!I2621,"W","L")</f>
        <v>L</v>
      </c>
      <c r="L2621" t="str">
        <f ca="1">IF(I2621+SIMULATION!$E$20&gt;NEUTRAL!H2621,"W","L")</f>
        <v>W</v>
      </c>
      <c r="M2621">
        <f t="shared" ca="1" si="83"/>
        <v>128</v>
      </c>
      <c r="N2621" t="str">
        <f ca="1">IF((H2621+I2621)&gt;SIMULATION!$F$16,"Over","Under")</f>
        <v>Under</v>
      </c>
    </row>
    <row r="2622" spans="8:14" x14ac:dyDescent="0.25">
      <c r="H2622">
        <f ca="1">ROUND(NORMINV(RAND(),SIMULATION!$G$16,SIMULATION!$C$16),0)</f>
        <v>69</v>
      </c>
      <c r="I2622">
        <f ca="1">ROUND(NORMINV(RAND(),SIMULATION!$G$20,SIMULATION!$C$20),0)</f>
        <v>90</v>
      </c>
      <c r="J2622" t="str">
        <f t="shared" ca="1" si="82"/>
        <v>Home</v>
      </c>
      <c r="K2622" t="str">
        <f ca="1">IF(H2622+SIMULATION!$E$16&gt;NEUTRAL!I2622,"W","L")</f>
        <v>L</v>
      </c>
      <c r="L2622" t="str">
        <f ca="1">IF(I2622+SIMULATION!$E$20&gt;NEUTRAL!H2622,"W","L")</f>
        <v>W</v>
      </c>
      <c r="M2622">
        <f t="shared" ca="1" si="83"/>
        <v>159</v>
      </c>
      <c r="N2622" t="str">
        <f ca="1">IF((H2622+I2622)&gt;SIMULATION!$F$16,"Over","Under")</f>
        <v>Over</v>
      </c>
    </row>
    <row r="2623" spans="8:14" x14ac:dyDescent="0.25">
      <c r="H2623">
        <f ca="1">ROUND(NORMINV(RAND(),SIMULATION!$G$16,SIMULATION!$C$16),0)</f>
        <v>75</v>
      </c>
      <c r="I2623">
        <f ca="1">ROUND(NORMINV(RAND(),SIMULATION!$G$20,SIMULATION!$C$20),0)</f>
        <v>89</v>
      </c>
      <c r="J2623" t="str">
        <f t="shared" ca="1" si="82"/>
        <v>Home</v>
      </c>
      <c r="K2623" t="str">
        <f ca="1">IF(H2623+SIMULATION!$E$16&gt;NEUTRAL!I2623,"W","L")</f>
        <v>L</v>
      </c>
      <c r="L2623" t="str">
        <f ca="1">IF(I2623+SIMULATION!$E$20&gt;NEUTRAL!H2623,"W","L")</f>
        <v>W</v>
      </c>
      <c r="M2623">
        <f t="shared" ca="1" si="83"/>
        <v>164</v>
      </c>
      <c r="N2623" t="str">
        <f ca="1">IF((H2623+I2623)&gt;SIMULATION!$F$16,"Over","Under")</f>
        <v>Over</v>
      </c>
    </row>
    <row r="2624" spans="8:14" x14ac:dyDescent="0.25">
      <c r="H2624">
        <f ca="1">ROUND(NORMINV(RAND(),SIMULATION!$G$16,SIMULATION!$C$16),0)</f>
        <v>94</v>
      </c>
      <c r="I2624">
        <f ca="1">ROUND(NORMINV(RAND(),SIMULATION!$G$20,SIMULATION!$C$20),0)</f>
        <v>74</v>
      </c>
      <c r="J2624" t="str">
        <f t="shared" ca="1" si="82"/>
        <v>Away</v>
      </c>
      <c r="K2624" t="str">
        <f ca="1">IF(H2624+SIMULATION!$E$16&gt;NEUTRAL!I2624,"W","L")</f>
        <v>W</v>
      </c>
      <c r="L2624" t="str">
        <f ca="1">IF(I2624+SIMULATION!$E$20&gt;NEUTRAL!H2624,"W","L")</f>
        <v>L</v>
      </c>
      <c r="M2624">
        <f t="shared" ca="1" si="83"/>
        <v>168</v>
      </c>
      <c r="N2624" t="str">
        <f ca="1">IF((H2624+I2624)&gt;SIMULATION!$F$16,"Over","Under")</f>
        <v>Over</v>
      </c>
    </row>
    <row r="2625" spans="8:14" x14ac:dyDescent="0.25">
      <c r="H2625">
        <f ca="1">ROUND(NORMINV(RAND(),SIMULATION!$G$16,SIMULATION!$C$16),0)</f>
        <v>78</v>
      </c>
      <c r="I2625">
        <f ca="1">ROUND(NORMINV(RAND(),SIMULATION!$G$20,SIMULATION!$C$20),0)</f>
        <v>83</v>
      </c>
      <c r="J2625" t="str">
        <f t="shared" ca="1" si="82"/>
        <v>Home</v>
      </c>
      <c r="K2625" t="str">
        <f ca="1">IF(H2625+SIMULATION!$E$16&gt;NEUTRAL!I2625,"W","L")</f>
        <v>L</v>
      </c>
      <c r="L2625" t="str">
        <f ca="1">IF(I2625+SIMULATION!$E$20&gt;NEUTRAL!H2625,"W","L")</f>
        <v>W</v>
      </c>
      <c r="M2625">
        <f t="shared" ca="1" si="83"/>
        <v>161</v>
      </c>
      <c r="N2625" t="str">
        <f ca="1">IF((H2625+I2625)&gt;SIMULATION!$F$16,"Over","Under")</f>
        <v>Over</v>
      </c>
    </row>
    <row r="2626" spans="8:14" x14ac:dyDescent="0.25">
      <c r="H2626">
        <f ca="1">ROUND(NORMINV(RAND(),SIMULATION!$G$16,SIMULATION!$C$16),0)</f>
        <v>64</v>
      </c>
      <c r="I2626">
        <f ca="1">ROUND(NORMINV(RAND(),SIMULATION!$G$20,SIMULATION!$C$20),0)</f>
        <v>64</v>
      </c>
      <c r="J2626" t="str">
        <f t="shared" ca="1" si="82"/>
        <v>OT</v>
      </c>
      <c r="K2626" t="str">
        <f ca="1">IF(H2626+SIMULATION!$E$16&gt;NEUTRAL!I2626,"W","L")</f>
        <v>W</v>
      </c>
      <c r="L2626" t="str">
        <f ca="1">IF(I2626+SIMULATION!$E$20&gt;NEUTRAL!H2626,"W","L")</f>
        <v>L</v>
      </c>
      <c r="M2626">
        <f t="shared" ca="1" si="83"/>
        <v>128</v>
      </c>
      <c r="N2626" t="str">
        <f ca="1">IF((H2626+I2626)&gt;SIMULATION!$F$16,"Over","Under")</f>
        <v>Under</v>
      </c>
    </row>
    <row r="2627" spans="8:14" x14ac:dyDescent="0.25">
      <c r="H2627">
        <f ca="1">ROUND(NORMINV(RAND(),SIMULATION!$G$16,SIMULATION!$C$16),0)</f>
        <v>79</v>
      </c>
      <c r="I2627">
        <f ca="1">ROUND(NORMINV(RAND(),SIMULATION!$G$20,SIMULATION!$C$20),0)</f>
        <v>75</v>
      </c>
      <c r="J2627" t="str">
        <f t="shared" ca="1" si="82"/>
        <v>Away</v>
      </c>
      <c r="K2627" t="str">
        <f ca="1">IF(H2627+SIMULATION!$E$16&gt;NEUTRAL!I2627,"W","L")</f>
        <v>W</v>
      </c>
      <c r="L2627" t="str">
        <f ca="1">IF(I2627+SIMULATION!$E$20&gt;NEUTRAL!H2627,"W","L")</f>
        <v>L</v>
      </c>
      <c r="M2627">
        <f t="shared" ca="1" si="83"/>
        <v>154</v>
      </c>
      <c r="N2627" t="str">
        <f ca="1">IF((H2627+I2627)&gt;SIMULATION!$F$16,"Over","Under")</f>
        <v>Over</v>
      </c>
    </row>
    <row r="2628" spans="8:14" x14ac:dyDescent="0.25">
      <c r="H2628">
        <f ca="1">ROUND(NORMINV(RAND(),SIMULATION!$G$16,SIMULATION!$C$16),0)</f>
        <v>89</v>
      </c>
      <c r="I2628">
        <f ca="1">ROUND(NORMINV(RAND(),SIMULATION!$G$20,SIMULATION!$C$20),0)</f>
        <v>73</v>
      </c>
      <c r="J2628" t="str">
        <f t="shared" ca="1" si="82"/>
        <v>Away</v>
      </c>
      <c r="K2628" t="str">
        <f ca="1">IF(H2628+SIMULATION!$E$16&gt;NEUTRAL!I2628,"W","L")</f>
        <v>W</v>
      </c>
      <c r="L2628" t="str">
        <f ca="1">IF(I2628+SIMULATION!$E$20&gt;NEUTRAL!H2628,"W","L")</f>
        <v>L</v>
      </c>
      <c r="M2628">
        <f t="shared" ca="1" si="83"/>
        <v>162</v>
      </c>
      <c r="N2628" t="str">
        <f ca="1">IF((H2628+I2628)&gt;SIMULATION!$F$16,"Over","Under")</f>
        <v>Over</v>
      </c>
    </row>
    <row r="2629" spans="8:14" x14ac:dyDescent="0.25">
      <c r="H2629">
        <f ca="1">ROUND(NORMINV(RAND(),SIMULATION!$G$16,SIMULATION!$C$16),0)</f>
        <v>86</v>
      </c>
      <c r="I2629">
        <f ca="1">ROUND(NORMINV(RAND(),SIMULATION!$G$20,SIMULATION!$C$20),0)</f>
        <v>82</v>
      </c>
      <c r="J2629" t="str">
        <f t="shared" ca="1" si="82"/>
        <v>Away</v>
      </c>
      <c r="K2629" t="str">
        <f ca="1">IF(H2629+SIMULATION!$E$16&gt;NEUTRAL!I2629,"W","L")</f>
        <v>W</v>
      </c>
      <c r="L2629" t="str">
        <f ca="1">IF(I2629+SIMULATION!$E$20&gt;NEUTRAL!H2629,"W","L")</f>
        <v>L</v>
      </c>
      <c r="M2629">
        <f t="shared" ca="1" si="83"/>
        <v>168</v>
      </c>
      <c r="N2629" t="str">
        <f ca="1">IF((H2629+I2629)&gt;SIMULATION!$F$16,"Over","Under")</f>
        <v>Over</v>
      </c>
    </row>
    <row r="2630" spans="8:14" x14ac:dyDescent="0.25">
      <c r="H2630">
        <f ca="1">ROUND(NORMINV(RAND(),SIMULATION!$G$16,SIMULATION!$C$16),0)</f>
        <v>62</v>
      </c>
      <c r="I2630">
        <f ca="1">ROUND(NORMINV(RAND(),SIMULATION!$G$20,SIMULATION!$C$20),0)</f>
        <v>67</v>
      </c>
      <c r="J2630" t="str">
        <f t="shared" ca="1" si="82"/>
        <v>Home</v>
      </c>
      <c r="K2630" t="str">
        <f ca="1">IF(H2630+SIMULATION!$E$16&gt;NEUTRAL!I2630,"W","L")</f>
        <v>L</v>
      </c>
      <c r="L2630" t="str">
        <f ca="1">IF(I2630+SIMULATION!$E$20&gt;NEUTRAL!H2630,"W","L")</f>
        <v>W</v>
      </c>
      <c r="M2630">
        <f t="shared" ca="1" si="83"/>
        <v>129</v>
      </c>
      <c r="N2630" t="str">
        <f ca="1">IF((H2630+I2630)&gt;SIMULATION!$F$16,"Over","Under")</f>
        <v>Under</v>
      </c>
    </row>
    <row r="2631" spans="8:14" x14ac:dyDescent="0.25">
      <c r="H2631">
        <f ca="1">ROUND(NORMINV(RAND(),SIMULATION!$G$16,SIMULATION!$C$16),0)</f>
        <v>83</v>
      </c>
      <c r="I2631">
        <f ca="1">ROUND(NORMINV(RAND(),SIMULATION!$G$20,SIMULATION!$C$20),0)</f>
        <v>88</v>
      </c>
      <c r="J2631" t="str">
        <f t="shared" ca="1" si="82"/>
        <v>Home</v>
      </c>
      <c r="K2631" t="str">
        <f ca="1">IF(H2631+SIMULATION!$E$16&gt;NEUTRAL!I2631,"W","L")</f>
        <v>L</v>
      </c>
      <c r="L2631" t="str">
        <f ca="1">IF(I2631+SIMULATION!$E$20&gt;NEUTRAL!H2631,"W","L")</f>
        <v>W</v>
      </c>
      <c r="M2631">
        <f t="shared" ca="1" si="83"/>
        <v>171</v>
      </c>
      <c r="N2631" t="str">
        <f ca="1">IF((H2631+I2631)&gt;SIMULATION!$F$16,"Over","Under")</f>
        <v>Over</v>
      </c>
    </row>
    <row r="2632" spans="8:14" x14ac:dyDescent="0.25">
      <c r="H2632">
        <f ca="1">ROUND(NORMINV(RAND(),SIMULATION!$G$16,SIMULATION!$C$16),0)</f>
        <v>73</v>
      </c>
      <c r="I2632">
        <f ca="1">ROUND(NORMINV(RAND(),SIMULATION!$G$20,SIMULATION!$C$20),0)</f>
        <v>58</v>
      </c>
      <c r="J2632" t="str">
        <f t="shared" ca="1" si="82"/>
        <v>Away</v>
      </c>
      <c r="K2632" t="str">
        <f ca="1">IF(H2632+SIMULATION!$E$16&gt;NEUTRAL!I2632,"W","L")</f>
        <v>W</v>
      </c>
      <c r="L2632" t="str">
        <f ca="1">IF(I2632+SIMULATION!$E$20&gt;NEUTRAL!H2632,"W","L")</f>
        <v>L</v>
      </c>
      <c r="M2632">
        <f t="shared" ca="1" si="83"/>
        <v>131</v>
      </c>
      <c r="N2632" t="str">
        <f ca="1">IF((H2632+I2632)&gt;SIMULATION!$F$16,"Over","Under")</f>
        <v>Under</v>
      </c>
    </row>
    <row r="2633" spans="8:14" x14ac:dyDescent="0.25">
      <c r="H2633">
        <f ca="1">ROUND(NORMINV(RAND(),SIMULATION!$G$16,SIMULATION!$C$16),0)</f>
        <v>80</v>
      </c>
      <c r="I2633">
        <f ca="1">ROUND(NORMINV(RAND(),SIMULATION!$G$20,SIMULATION!$C$20),0)</f>
        <v>71</v>
      </c>
      <c r="J2633" t="str">
        <f t="shared" ca="1" si="82"/>
        <v>Away</v>
      </c>
      <c r="K2633" t="str">
        <f ca="1">IF(H2633+SIMULATION!$E$16&gt;NEUTRAL!I2633,"W","L")</f>
        <v>W</v>
      </c>
      <c r="L2633" t="str">
        <f ca="1">IF(I2633+SIMULATION!$E$20&gt;NEUTRAL!H2633,"W","L")</f>
        <v>L</v>
      </c>
      <c r="M2633">
        <f t="shared" ca="1" si="83"/>
        <v>151</v>
      </c>
      <c r="N2633" t="str">
        <f ca="1">IF((H2633+I2633)&gt;SIMULATION!$F$16,"Over","Under")</f>
        <v>Under</v>
      </c>
    </row>
    <row r="2634" spans="8:14" x14ac:dyDescent="0.25">
      <c r="H2634">
        <f ca="1">ROUND(NORMINV(RAND(),SIMULATION!$G$16,SIMULATION!$C$16),0)</f>
        <v>75</v>
      </c>
      <c r="I2634">
        <f ca="1">ROUND(NORMINV(RAND(),SIMULATION!$G$20,SIMULATION!$C$20),0)</f>
        <v>91</v>
      </c>
      <c r="J2634" t="str">
        <f t="shared" ca="1" si="82"/>
        <v>Home</v>
      </c>
      <c r="K2634" t="str">
        <f ca="1">IF(H2634+SIMULATION!$E$16&gt;NEUTRAL!I2634,"W","L")</f>
        <v>L</v>
      </c>
      <c r="L2634" t="str">
        <f ca="1">IF(I2634+SIMULATION!$E$20&gt;NEUTRAL!H2634,"W","L")</f>
        <v>W</v>
      </c>
      <c r="M2634">
        <f t="shared" ca="1" si="83"/>
        <v>166</v>
      </c>
      <c r="N2634" t="str">
        <f ca="1">IF((H2634+I2634)&gt;SIMULATION!$F$16,"Over","Under")</f>
        <v>Over</v>
      </c>
    </row>
    <row r="2635" spans="8:14" x14ac:dyDescent="0.25">
      <c r="H2635">
        <f ca="1">ROUND(NORMINV(RAND(),SIMULATION!$G$16,SIMULATION!$C$16),0)</f>
        <v>81</v>
      </c>
      <c r="I2635">
        <f ca="1">ROUND(NORMINV(RAND(),SIMULATION!$G$20,SIMULATION!$C$20),0)</f>
        <v>65</v>
      </c>
      <c r="J2635" t="str">
        <f t="shared" ca="1" si="82"/>
        <v>Away</v>
      </c>
      <c r="K2635" t="str">
        <f ca="1">IF(H2635+SIMULATION!$E$16&gt;NEUTRAL!I2635,"W","L")</f>
        <v>W</v>
      </c>
      <c r="L2635" t="str">
        <f ca="1">IF(I2635+SIMULATION!$E$20&gt;NEUTRAL!H2635,"W","L")</f>
        <v>L</v>
      </c>
      <c r="M2635">
        <f t="shared" ca="1" si="83"/>
        <v>146</v>
      </c>
      <c r="N2635" t="str">
        <f ca="1">IF((H2635+I2635)&gt;SIMULATION!$F$16,"Over","Under")</f>
        <v>Under</v>
      </c>
    </row>
    <row r="2636" spans="8:14" x14ac:dyDescent="0.25">
      <c r="H2636">
        <f ca="1">ROUND(NORMINV(RAND(),SIMULATION!$G$16,SIMULATION!$C$16),0)</f>
        <v>55</v>
      </c>
      <c r="I2636">
        <f ca="1">ROUND(NORMINV(RAND(),SIMULATION!$G$20,SIMULATION!$C$20),0)</f>
        <v>95</v>
      </c>
      <c r="J2636" t="str">
        <f t="shared" ca="1" si="82"/>
        <v>Home</v>
      </c>
      <c r="K2636" t="str">
        <f ca="1">IF(H2636+SIMULATION!$E$16&gt;NEUTRAL!I2636,"W","L")</f>
        <v>L</v>
      </c>
      <c r="L2636" t="str">
        <f ca="1">IF(I2636+SIMULATION!$E$20&gt;NEUTRAL!H2636,"W","L")</f>
        <v>W</v>
      </c>
      <c r="M2636">
        <f t="shared" ca="1" si="83"/>
        <v>150</v>
      </c>
      <c r="N2636" t="str">
        <f ca="1">IF((H2636+I2636)&gt;SIMULATION!$F$16,"Over","Under")</f>
        <v>Under</v>
      </c>
    </row>
    <row r="2637" spans="8:14" x14ac:dyDescent="0.25">
      <c r="H2637">
        <f ca="1">ROUND(NORMINV(RAND(),SIMULATION!$G$16,SIMULATION!$C$16),0)</f>
        <v>62</v>
      </c>
      <c r="I2637">
        <f ca="1">ROUND(NORMINV(RAND(),SIMULATION!$G$20,SIMULATION!$C$20),0)</f>
        <v>90</v>
      </c>
      <c r="J2637" t="str">
        <f t="shared" ca="1" si="82"/>
        <v>Home</v>
      </c>
      <c r="K2637" t="str">
        <f ca="1">IF(H2637+SIMULATION!$E$16&gt;NEUTRAL!I2637,"W","L")</f>
        <v>L</v>
      </c>
      <c r="L2637" t="str">
        <f ca="1">IF(I2637+SIMULATION!$E$20&gt;NEUTRAL!H2637,"W","L")</f>
        <v>W</v>
      </c>
      <c r="M2637">
        <f t="shared" ca="1" si="83"/>
        <v>152</v>
      </c>
      <c r="N2637" t="str">
        <f ca="1">IF((H2637+I2637)&gt;SIMULATION!$F$16,"Over","Under")</f>
        <v>Over</v>
      </c>
    </row>
    <row r="2638" spans="8:14" x14ac:dyDescent="0.25">
      <c r="H2638">
        <f ca="1">ROUND(NORMINV(RAND(),SIMULATION!$G$16,SIMULATION!$C$16),0)</f>
        <v>85</v>
      </c>
      <c r="I2638">
        <f ca="1">ROUND(NORMINV(RAND(),SIMULATION!$G$20,SIMULATION!$C$20),0)</f>
        <v>73</v>
      </c>
      <c r="J2638" t="str">
        <f t="shared" ca="1" si="82"/>
        <v>Away</v>
      </c>
      <c r="K2638" t="str">
        <f ca="1">IF(H2638+SIMULATION!$E$16&gt;NEUTRAL!I2638,"W","L")</f>
        <v>W</v>
      </c>
      <c r="L2638" t="str">
        <f ca="1">IF(I2638+SIMULATION!$E$20&gt;NEUTRAL!H2638,"W","L")</f>
        <v>L</v>
      </c>
      <c r="M2638">
        <f t="shared" ca="1" si="83"/>
        <v>158</v>
      </c>
      <c r="N2638" t="str">
        <f ca="1">IF((H2638+I2638)&gt;SIMULATION!$F$16,"Over","Under")</f>
        <v>Over</v>
      </c>
    </row>
    <row r="2639" spans="8:14" x14ac:dyDescent="0.25">
      <c r="H2639">
        <f ca="1">ROUND(NORMINV(RAND(),SIMULATION!$G$16,SIMULATION!$C$16),0)</f>
        <v>84</v>
      </c>
      <c r="I2639">
        <f ca="1">ROUND(NORMINV(RAND(),SIMULATION!$G$20,SIMULATION!$C$20),0)</f>
        <v>63</v>
      </c>
      <c r="J2639" t="str">
        <f t="shared" ca="1" si="82"/>
        <v>Away</v>
      </c>
      <c r="K2639" t="str">
        <f ca="1">IF(H2639+SIMULATION!$E$16&gt;NEUTRAL!I2639,"W","L")</f>
        <v>W</v>
      </c>
      <c r="L2639" t="str">
        <f ca="1">IF(I2639+SIMULATION!$E$20&gt;NEUTRAL!H2639,"W","L")</f>
        <v>L</v>
      </c>
      <c r="M2639">
        <f t="shared" ca="1" si="83"/>
        <v>147</v>
      </c>
      <c r="N2639" t="str">
        <f ca="1">IF((H2639+I2639)&gt;SIMULATION!$F$16,"Over","Under")</f>
        <v>Under</v>
      </c>
    </row>
    <row r="2640" spans="8:14" x14ac:dyDescent="0.25">
      <c r="H2640">
        <f ca="1">ROUND(NORMINV(RAND(),SIMULATION!$G$16,SIMULATION!$C$16),0)</f>
        <v>57</v>
      </c>
      <c r="I2640">
        <f ca="1">ROUND(NORMINV(RAND(),SIMULATION!$G$20,SIMULATION!$C$20),0)</f>
        <v>83</v>
      </c>
      <c r="J2640" t="str">
        <f t="shared" ca="1" si="82"/>
        <v>Home</v>
      </c>
      <c r="K2640" t="str">
        <f ca="1">IF(H2640+SIMULATION!$E$16&gt;NEUTRAL!I2640,"W","L")</f>
        <v>L</v>
      </c>
      <c r="L2640" t="str">
        <f ca="1">IF(I2640+SIMULATION!$E$20&gt;NEUTRAL!H2640,"W","L")</f>
        <v>W</v>
      </c>
      <c r="M2640">
        <f t="shared" ca="1" si="83"/>
        <v>140</v>
      </c>
      <c r="N2640" t="str">
        <f ca="1">IF((H2640+I2640)&gt;SIMULATION!$F$16,"Over","Under")</f>
        <v>Under</v>
      </c>
    </row>
    <row r="2641" spans="8:14" x14ac:dyDescent="0.25">
      <c r="H2641">
        <f ca="1">ROUND(NORMINV(RAND(),SIMULATION!$G$16,SIMULATION!$C$16),0)</f>
        <v>62</v>
      </c>
      <c r="I2641">
        <f ca="1">ROUND(NORMINV(RAND(),SIMULATION!$G$20,SIMULATION!$C$20),0)</f>
        <v>74</v>
      </c>
      <c r="J2641" t="str">
        <f t="shared" ca="1" si="82"/>
        <v>Home</v>
      </c>
      <c r="K2641" t="str">
        <f ca="1">IF(H2641+SIMULATION!$E$16&gt;NEUTRAL!I2641,"W","L")</f>
        <v>L</v>
      </c>
      <c r="L2641" t="str">
        <f ca="1">IF(I2641+SIMULATION!$E$20&gt;NEUTRAL!H2641,"W","L")</f>
        <v>W</v>
      </c>
      <c r="M2641">
        <f t="shared" ca="1" si="83"/>
        <v>136</v>
      </c>
      <c r="N2641" t="str">
        <f ca="1">IF((H2641+I2641)&gt;SIMULATION!$F$16,"Over","Under")</f>
        <v>Under</v>
      </c>
    </row>
    <row r="2642" spans="8:14" x14ac:dyDescent="0.25">
      <c r="H2642">
        <f ca="1">ROUND(NORMINV(RAND(),SIMULATION!$G$16,SIMULATION!$C$16),0)</f>
        <v>63</v>
      </c>
      <c r="I2642">
        <f ca="1">ROUND(NORMINV(RAND(),SIMULATION!$G$20,SIMULATION!$C$20),0)</f>
        <v>88</v>
      </c>
      <c r="J2642" t="str">
        <f t="shared" ref="J2642:J2705" ca="1" si="84">IF(H2642=I2642,"OT",IF(H2642&gt;I2642,"Away","Home"))</f>
        <v>Home</v>
      </c>
      <c r="K2642" t="str">
        <f ca="1">IF(H2642+SIMULATION!$E$16&gt;NEUTRAL!I2642,"W","L")</f>
        <v>L</v>
      </c>
      <c r="L2642" t="str">
        <f ca="1">IF(I2642+SIMULATION!$E$20&gt;NEUTRAL!H2642,"W","L")</f>
        <v>W</v>
      </c>
      <c r="M2642">
        <f t="shared" ref="M2642:M2705" ca="1" si="85">H2642+I2642</f>
        <v>151</v>
      </c>
      <c r="N2642" t="str">
        <f ca="1">IF((H2642+I2642)&gt;SIMULATION!$F$16,"Over","Under")</f>
        <v>Under</v>
      </c>
    </row>
    <row r="2643" spans="8:14" x14ac:dyDescent="0.25">
      <c r="H2643">
        <f ca="1">ROUND(NORMINV(RAND(),SIMULATION!$G$16,SIMULATION!$C$16),0)</f>
        <v>65</v>
      </c>
      <c r="I2643">
        <f ca="1">ROUND(NORMINV(RAND(),SIMULATION!$G$20,SIMULATION!$C$20),0)</f>
        <v>66</v>
      </c>
      <c r="J2643" t="str">
        <f t="shared" ca="1" si="84"/>
        <v>Home</v>
      </c>
      <c r="K2643" t="str">
        <f ca="1">IF(H2643+SIMULATION!$E$16&gt;NEUTRAL!I2643,"W","L")</f>
        <v>W</v>
      </c>
      <c r="L2643" t="str">
        <f ca="1">IF(I2643+SIMULATION!$E$20&gt;NEUTRAL!H2643,"W","L")</f>
        <v>L</v>
      </c>
      <c r="M2643">
        <f t="shared" ca="1" si="85"/>
        <v>131</v>
      </c>
      <c r="N2643" t="str">
        <f ca="1">IF((H2643+I2643)&gt;SIMULATION!$F$16,"Over","Under")</f>
        <v>Under</v>
      </c>
    </row>
    <row r="2644" spans="8:14" x14ac:dyDescent="0.25">
      <c r="H2644">
        <f ca="1">ROUND(NORMINV(RAND(),SIMULATION!$G$16,SIMULATION!$C$16),0)</f>
        <v>95</v>
      </c>
      <c r="I2644">
        <f ca="1">ROUND(NORMINV(RAND(),SIMULATION!$G$20,SIMULATION!$C$20),0)</f>
        <v>80</v>
      </c>
      <c r="J2644" t="str">
        <f t="shared" ca="1" si="84"/>
        <v>Away</v>
      </c>
      <c r="K2644" t="str">
        <f ca="1">IF(H2644+SIMULATION!$E$16&gt;NEUTRAL!I2644,"W","L")</f>
        <v>W</v>
      </c>
      <c r="L2644" t="str">
        <f ca="1">IF(I2644+SIMULATION!$E$20&gt;NEUTRAL!H2644,"W","L")</f>
        <v>L</v>
      </c>
      <c r="M2644">
        <f t="shared" ca="1" si="85"/>
        <v>175</v>
      </c>
      <c r="N2644" t="str">
        <f ca="1">IF((H2644+I2644)&gt;SIMULATION!$F$16,"Over","Under")</f>
        <v>Over</v>
      </c>
    </row>
    <row r="2645" spans="8:14" x14ac:dyDescent="0.25">
      <c r="H2645">
        <f ca="1">ROUND(NORMINV(RAND(),SIMULATION!$G$16,SIMULATION!$C$16),0)</f>
        <v>57</v>
      </c>
      <c r="I2645">
        <f ca="1">ROUND(NORMINV(RAND(),SIMULATION!$G$20,SIMULATION!$C$20),0)</f>
        <v>61</v>
      </c>
      <c r="J2645" t="str">
        <f t="shared" ca="1" si="84"/>
        <v>Home</v>
      </c>
      <c r="K2645" t="str">
        <f ca="1">IF(H2645+SIMULATION!$E$16&gt;NEUTRAL!I2645,"W","L")</f>
        <v>W</v>
      </c>
      <c r="L2645" t="str">
        <f ca="1">IF(I2645+SIMULATION!$E$20&gt;NEUTRAL!H2645,"W","L")</f>
        <v>L</v>
      </c>
      <c r="M2645">
        <f t="shared" ca="1" si="85"/>
        <v>118</v>
      </c>
      <c r="N2645" t="str">
        <f ca="1">IF((H2645+I2645)&gt;SIMULATION!$F$16,"Over","Under")</f>
        <v>Under</v>
      </c>
    </row>
    <row r="2646" spans="8:14" x14ac:dyDescent="0.25">
      <c r="H2646">
        <f ca="1">ROUND(NORMINV(RAND(),SIMULATION!$G$16,SIMULATION!$C$16),0)</f>
        <v>78</v>
      </c>
      <c r="I2646">
        <f ca="1">ROUND(NORMINV(RAND(),SIMULATION!$G$20,SIMULATION!$C$20),0)</f>
        <v>78</v>
      </c>
      <c r="J2646" t="str">
        <f t="shared" ca="1" si="84"/>
        <v>OT</v>
      </c>
      <c r="K2646" t="str">
        <f ca="1">IF(H2646+SIMULATION!$E$16&gt;NEUTRAL!I2646,"W","L")</f>
        <v>W</v>
      </c>
      <c r="L2646" t="str">
        <f ca="1">IF(I2646+SIMULATION!$E$20&gt;NEUTRAL!H2646,"W","L")</f>
        <v>L</v>
      </c>
      <c r="M2646">
        <f t="shared" ca="1" si="85"/>
        <v>156</v>
      </c>
      <c r="N2646" t="str">
        <f ca="1">IF((H2646+I2646)&gt;SIMULATION!$F$16,"Over","Under")</f>
        <v>Over</v>
      </c>
    </row>
    <row r="2647" spans="8:14" x14ac:dyDescent="0.25">
      <c r="H2647">
        <f ca="1">ROUND(NORMINV(RAND(),SIMULATION!$G$16,SIMULATION!$C$16),0)</f>
        <v>72</v>
      </c>
      <c r="I2647">
        <f ca="1">ROUND(NORMINV(RAND(),SIMULATION!$G$20,SIMULATION!$C$20),0)</f>
        <v>74</v>
      </c>
      <c r="J2647" t="str">
        <f t="shared" ca="1" si="84"/>
        <v>Home</v>
      </c>
      <c r="K2647" t="str">
        <f ca="1">IF(H2647+SIMULATION!$E$16&gt;NEUTRAL!I2647,"W","L")</f>
        <v>W</v>
      </c>
      <c r="L2647" t="str">
        <f ca="1">IF(I2647+SIMULATION!$E$20&gt;NEUTRAL!H2647,"W","L")</f>
        <v>L</v>
      </c>
      <c r="M2647">
        <f t="shared" ca="1" si="85"/>
        <v>146</v>
      </c>
      <c r="N2647" t="str">
        <f ca="1">IF((H2647+I2647)&gt;SIMULATION!$F$16,"Over","Under")</f>
        <v>Under</v>
      </c>
    </row>
    <row r="2648" spans="8:14" x14ac:dyDescent="0.25">
      <c r="H2648">
        <f ca="1">ROUND(NORMINV(RAND(),SIMULATION!$G$16,SIMULATION!$C$16),0)</f>
        <v>84</v>
      </c>
      <c r="I2648">
        <f ca="1">ROUND(NORMINV(RAND(),SIMULATION!$G$20,SIMULATION!$C$20),0)</f>
        <v>90</v>
      </c>
      <c r="J2648" t="str">
        <f t="shared" ca="1" si="84"/>
        <v>Home</v>
      </c>
      <c r="K2648" t="str">
        <f ca="1">IF(H2648+SIMULATION!$E$16&gt;NEUTRAL!I2648,"W","L")</f>
        <v>L</v>
      </c>
      <c r="L2648" t="str">
        <f ca="1">IF(I2648+SIMULATION!$E$20&gt;NEUTRAL!H2648,"W","L")</f>
        <v>W</v>
      </c>
      <c r="M2648">
        <f t="shared" ca="1" si="85"/>
        <v>174</v>
      </c>
      <c r="N2648" t="str">
        <f ca="1">IF((H2648+I2648)&gt;SIMULATION!$F$16,"Over","Under")</f>
        <v>Over</v>
      </c>
    </row>
    <row r="2649" spans="8:14" x14ac:dyDescent="0.25">
      <c r="H2649">
        <f ca="1">ROUND(NORMINV(RAND(),SIMULATION!$G$16,SIMULATION!$C$16),0)</f>
        <v>59</v>
      </c>
      <c r="I2649">
        <f ca="1">ROUND(NORMINV(RAND(),SIMULATION!$G$20,SIMULATION!$C$20),0)</f>
        <v>94</v>
      </c>
      <c r="J2649" t="str">
        <f t="shared" ca="1" si="84"/>
        <v>Home</v>
      </c>
      <c r="K2649" t="str">
        <f ca="1">IF(H2649+SIMULATION!$E$16&gt;NEUTRAL!I2649,"W","L")</f>
        <v>L</v>
      </c>
      <c r="L2649" t="str">
        <f ca="1">IF(I2649+SIMULATION!$E$20&gt;NEUTRAL!H2649,"W","L")</f>
        <v>W</v>
      </c>
      <c r="M2649">
        <f t="shared" ca="1" si="85"/>
        <v>153</v>
      </c>
      <c r="N2649" t="str">
        <f ca="1">IF((H2649+I2649)&gt;SIMULATION!$F$16,"Over","Under")</f>
        <v>Over</v>
      </c>
    </row>
    <row r="2650" spans="8:14" x14ac:dyDescent="0.25">
      <c r="H2650">
        <f ca="1">ROUND(NORMINV(RAND(),SIMULATION!$G$16,SIMULATION!$C$16),0)</f>
        <v>59</v>
      </c>
      <c r="I2650">
        <f ca="1">ROUND(NORMINV(RAND(),SIMULATION!$G$20,SIMULATION!$C$20),0)</f>
        <v>58</v>
      </c>
      <c r="J2650" t="str">
        <f t="shared" ca="1" si="84"/>
        <v>Away</v>
      </c>
      <c r="K2650" t="str">
        <f ca="1">IF(H2650+SIMULATION!$E$16&gt;NEUTRAL!I2650,"W","L")</f>
        <v>W</v>
      </c>
      <c r="L2650" t="str">
        <f ca="1">IF(I2650+SIMULATION!$E$20&gt;NEUTRAL!H2650,"W","L")</f>
        <v>L</v>
      </c>
      <c r="M2650">
        <f t="shared" ca="1" si="85"/>
        <v>117</v>
      </c>
      <c r="N2650" t="str">
        <f ca="1">IF((H2650+I2650)&gt;SIMULATION!$F$16,"Over","Under")</f>
        <v>Under</v>
      </c>
    </row>
    <row r="2651" spans="8:14" x14ac:dyDescent="0.25">
      <c r="H2651">
        <f ca="1">ROUND(NORMINV(RAND(),SIMULATION!$G$16,SIMULATION!$C$16),0)</f>
        <v>81</v>
      </c>
      <c r="I2651">
        <f ca="1">ROUND(NORMINV(RAND(),SIMULATION!$G$20,SIMULATION!$C$20),0)</f>
        <v>72</v>
      </c>
      <c r="J2651" t="str">
        <f t="shared" ca="1" si="84"/>
        <v>Away</v>
      </c>
      <c r="K2651" t="str">
        <f ca="1">IF(H2651+SIMULATION!$E$16&gt;NEUTRAL!I2651,"W","L")</f>
        <v>W</v>
      </c>
      <c r="L2651" t="str">
        <f ca="1">IF(I2651+SIMULATION!$E$20&gt;NEUTRAL!H2651,"W","L")</f>
        <v>L</v>
      </c>
      <c r="M2651">
        <f t="shared" ca="1" si="85"/>
        <v>153</v>
      </c>
      <c r="N2651" t="str">
        <f ca="1">IF((H2651+I2651)&gt;SIMULATION!$F$16,"Over","Under")</f>
        <v>Over</v>
      </c>
    </row>
    <row r="2652" spans="8:14" x14ac:dyDescent="0.25">
      <c r="H2652">
        <f ca="1">ROUND(NORMINV(RAND(),SIMULATION!$G$16,SIMULATION!$C$16),0)</f>
        <v>71</v>
      </c>
      <c r="I2652">
        <f ca="1">ROUND(NORMINV(RAND(),SIMULATION!$G$20,SIMULATION!$C$20),0)</f>
        <v>84</v>
      </c>
      <c r="J2652" t="str">
        <f t="shared" ca="1" si="84"/>
        <v>Home</v>
      </c>
      <c r="K2652" t="str">
        <f ca="1">IF(H2652+SIMULATION!$E$16&gt;NEUTRAL!I2652,"W","L")</f>
        <v>L</v>
      </c>
      <c r="L2652" t="str">
        <f ca="1">IF(I2652+SIMULATION!$E$20&gt;NEUTRAL!H2652,"W","L")</f>
        <v>W</v>
      </c>
      <c r="M2652">
        <f t="shared" ca="1" si="85"/>
        <v>155</v>
      </c>
      <c r="N2652" t="str">
        <f ca="1">IF((H2652+I2652)&gt;SIMULATION!$F$16,"Over","Under")</f>
        <v>Over</v>
      </c>
    </row>
    <row r="2653" spans="8:14" x14ac:dyDescent="0.25">
      <c r="H2653">
        <f ca="1">ROUND(NORMINV(RAND(),SIMULATION!$G$16,SIMULATION!$C$16),0)</f>
        <v>83</v>
      </c>
      <c r="I2653">
        <f ca="1">ROUND(NORMINV(RAND(),SIMULATION!$G$20,SIMULATION!$C$20),0)</f>
        <v>82</v>
      </c>
      <c r="J2653" t="str">
        <f t="shared" ca="1" si="84"/>
        <v>Away</v>
      </c>
      <c r="K2653" t="str">
        <f ca="1">IF(H2653+SIMULATION!$E$16&gt;NEUTRAL!I2653,"W","L")</f>
        <v>W</v>
      </c>
      <c r="L2653" t="str">
        <f ca="1">IF(I2653+SIMULATION!$E$20&gt;NEUTRAL!H2653,"W","L")</f>
        <v>L</v>
      </c>
      <c r="M2653">
        <f t="shared" ca="1" si="85"/>
        <v>165</v>
      </c>
      <c r="N2653" t="str">
        <f ca="1">IF((H2653+I2653)&gt;SIMULATION!$F$16,"Over","Under")</f>
        <v>Over</v>
      </c>
    </row>
    <row r="2654" spans="8:14" x14ac:dyDescent="0.25">
      <c r="H2654">
        <f ca="1">ROUND(NORMINV(RAND(),SIMULATION!$G$16,SIMULATION!$C$16),0)</f>
        <v>72</v>
      </c>
      <c r="I2654">
        <f ca="1">ROUND(NORMINV(RAND(),SIMULATION!$G$20,SIMULATION!$C$20),0)</f>
        <v>111</v>
      </c>
      <c r="J2654" t="str">
        <f t="shared" ca="1" si="84"/>
        <v>Home</v>
      </c>
      <c r="K2654" t="str">
        <f ca="1">IF(H2654+SIMULATION!$E$16&gt;NEUTRAL!I2654,"W","L")</f>
        <v>L</v>
      </c>
      <c r="L2654" t="str">
        <f ca="1">IF(I2654+SIMULATION!$E$20&gt;NEUTRAL!H2654,"W","L")</f>
        <v>W</v>
      </c>
      <c r="M2654">
        <f t="shared" ca="1" si="85"/>
        <v>183</v>
      </c>
      <c r="N2654" t="str">
        <f ca="1">IF((H2654+I2654)&gt;SIMULATION!$F$16,"Over","Under")</f>
        <v>Over</v>
      </c>
    </row>
    <row r="2655" spans="8:14" x14ac:dyDescent="0.25">
      <c r="H2655">
        <f ca="1">ROUND(NORMINV(RAND(),SIMULATION!$G$16,SIMULATION!$C$16),0)</f>
        <v>58</v>
      </c>
      <c r="I2655">
        <f ca="1">ROUND(NORMINV(RAND(),SIMULATION!$G$20,SIMULATION!$C$20),0)</f>
        <v>60</v>
      </c>
      <c r="J2655" t="str">
        <f t="shared" ca="1" si="84"/>
        <v>Home</v>
      </c>
      <c r="K2655" t="str">
        <f ca="1">IF(H2655+SIMULATION!$E$16&gt;NEUTRAL!I2655,"W","L")</f>
        <v>W</v>
      </c>
      <c r="L2655" t="str">
        <f ca="1">IF(I2655+SIMULATION!$E$20&gt;NEUTRAL!H2655,"W","L")</f>
        <v>L</v>
      </c>
      <c r="M2655">
        <f t="shared" ca="1" si="85"/>
        <v>118</v>
      </c>
      <c r="N2655" t="str">
        <f ca="1">IF((H2655+I2655)&gt;SIMULATION!$F$16,"Over","Under")</f>
        <v>Under</v>
      </c>
    </row>
    <row r="2656" spans="8:14" x14ac:dyDescent="0.25">
      <c r="H2656">
        <f ca="1">ROUND(NORMINV(RAND(),SIMULATION!$G$16,SIMULATION!$C$16),0)</f>
        <v>61</v>
      </c>
      <c r="I2656">
        <f ca="1">ROUND(NORMINV(RAND(),SIMULATION!$G$20,SIMULATION!$C$20),0)</f>
        <v>83</v>
      </c>
      <c r="J2656" t="str">
        <f t="shared" ca="1" si="84"/>
        <v>Home</v>
      </c>
      <c r="K2656" t="str">
        <f ca="1">IF(H2656+SIMULATION!$E$16&gt;NEUTRAL!I2656,"W","L")</f>
        <v>L</v>
      </c>
      <c r="L2656" t="str">
        <f ca="1">IF(I2656+SIMULATION!$E$20&gt;NEUTRAL!H2656,"W","L")</f>
        <v>W</v>
      </c>
      <c r="M2656">
        <f t="shared" ca="1" si="85"/>
        <v>144</v>
      </c>
      <c r="N2656" t="str">
        <f ca="1">IF((H2656+I2656)&gt;SIMULATION!$F$16,"Over","Under")</f>
        <v>Under</v>
      </c>
    </row>
    <row r="2657" spans="8:14" x14ac:dyDescent="0.25">
      <c r="H2657">
        <f ca="1">ROUND(NORMINV(RAND(),SIMULATION!$G$16,SIMULATION!$C$16),0)</f>
        <v>68</v>
      </c>
      <c r="I2657">
        <f ca="1">ROUND(NORMINV(RAND(),SIMULATION!$G$20,SIMULATION!$C$20),0)</f>
        <v>67</v>
      </c>
      <c r="J2657" t="str">
        <f t="shared" ca="1" si="84"/>
        <v>Away</v>
      </c>
      <c r="K2657" t="str">
        <f ca="1">IF(H2657+SIMULATION!$E$16&gt;NEUTRAL!I2657,"W","L")</f>
        <v>W</v>
      </c>
      <c r="L2657" t="str">
        <f ca="1">IF(I2657+SIMULATION!$E$20&gt;NEUTRAL!H2657,"W","L")</f>
        <v>L</v>
      </c>
      <c r="M2657">
        <f t="shared" ca="1" si="85"/>
        <v>135</v>
      </c>
      <c r="N2657" t="str">
        <f ca="1">IF((H2657+I2657)&gt;SIMULATION!$F$16,"Over","Under")</f>
        <v>Under</v>
      </c>
    </row>
    <row r="2658" spans="8:14" x14ac:dyDescent="0.25">
      <c r="H2658">
        <f ca="1">ROUND(NORMINV(RAND(),SIMULATION!$G$16,SIMULATION!$C$16),0)</f>
        <v>68</v>
      </c>
      <c r="I2658">
        <f ca="1">ROUND(NORMINV(RAND(),SIMULATION!$G$20,SIMULATION!$C$20),0)</f>
        <v>85</v>
      </c>
      <c r="J2658" t="str">
        <f t="shared" ca="1" si="84"/>
        <v>Home</v>
      </c>
      <c r="K2658" t="str">
        <f ca="1">IF(H2658+SIMULATION!$E$16&gt;NEUTRAL!I2658,"W","L")</f>
        <v>L</v>
      </c>
      <c r="L2658" t="str">
        <f ca="1">IF(I2658+SIMULATION!$E$20&gt;NEUTRAL!H2658,"W","L")</f>
        <v>W</v>
      </c>
      <c r="M2658">
        <f t="shared" ca="1" si="85"/>
        <v>153</v>
      </c>
      <c r="N2658" t="str">
        <f ca="1">IF((H2658+I2658)&gt;SIMULATION!$F$16,"Over","Under")</f>
        <v>Over</v>
      </c>
    </row>
    <row r="2659" spans="8:14" x14ac:dyDescent="0.25">
      <c r="H2659">
        <f ca="1">ROUND(NORMINV(RAND(),SIMULATION!$G$16,SIMULATION!$C$16),0)</f>
        <v>81</v>
      </c>
      <c r="I2659">
        <f ca="1">ROUND(NORMINV(RAND(),SIMULATION!$G$20,SIMULATION!$C$20),0)</f>
        <v>73</v>
      </c>
      <c r="J2659" t="str">
        <f t="shared" ca="1" si="84"/>
        <v>Away</v>
      </c>
      <c r="K2659" t="str">
        <f ca="1">IF(H2659+SIMULATION!$E$16&gt;NEUTRAL!I2659,"W","L")</f>
        <v>W</v>
      </c>
      <c r="L2659" t="str">
        <f ca="1">IF(I2659+SIMULATION!$E$20&gt;NEUTRAL!H2659,"W","L")</f>
        <v>L</v>
      </c>
      <c r="M2659">
        <f t="shared" ca="1" si="85"/>
        <v>154</v>
      </c>
      <c r="N2659" t="str">
        <f ca="1">IF((H2659+I2659)&gt;SIMULATION!$F$16,"Over","Under")</f>
        <v>Over</v>
      </c>
    </row>
    <row r="2660" spans="8:14" x14ac:dyDescent="0.25">
      <c r="H2660">
        <f ca="1">ROUND(NORMINV(RAND(),SIMULATION!$G$16,SIMULATION!$C$16),0)</f>
        <v>84</v>
      </c>
      <c r="I2660">
        <f ca="1">ROUND(NORMINV(RAND(),SIMULATION!$G$20,SIMULATION!$C$20),0)</f>
        <v>88</v>
      </c>
      <c r="J2660" t="str">
        <f t="shared" ca="1" si="84"/>
        <v>Home</v>
      </c>
      <c r="K2660" t="str">
        <f ca="1">IF(H2660+SIMULATION!$E$16&gt;NEUTRAL!I2660,"W","L")</f>
        <v>W</v>
      </c>
      <c r="L2660" t="str">
        <f ca="1">IF(I2660+SIMULATION!$E$20&gt;NEUTRAL!H2660,"W","L")</f>
        <v>L</v>
      </c>
      <c r="M2660">
        <f t="shared" ca="1" si="85"/>
        <v>172</v>
      </c>
      <c r="N2660" t="str">
        <f ca="1">IF((H2660+I2660)&gt;SIMULATION!$F$16,"Over","Under")</f>
        <v>Over</v>
      </c>
    </row>
    <row r="2661" spans="8:14" x14ac:dyDescent="0.25">
      <c r="H2661">
        <f ca="1">ROUND(NORMINV(RAND(),SIMULATION!$G$16,SIMULATION!$C$16),0)</f>
        <v>81</v>
      </c>
      <c r="I2661">
        <f ca="1">ROUND(NORMINV(RAND(),SIMULATION!$G$20,SIMULATION!$C$20),0)</f>
        <v>64</v>
      </c>
      <c r="J2661" t="str">
        <f t="shared" ca="1" si="84"/>
        <v>Away</v>
      </c>
      <c r="K2661" t="str">
        <f ca="1">IF(H2661+SIMULATION!$E$16&gt;NEUTRAL!I2661,"W","L")</f>
        <v>W</v>
      </c>
      <c r="L2661" t="str">
        <f ca="1">IF(I2661+SIMULATION!$E$20&gt;NEUTRAL!H2661,"W","L")</f>
        <v>L</v>
      </c>
      <c r="M2661">
        <f t="shared" ca="1" si="85"/>
        <v>145</v>
      </c>
      <c r="N2661" t="str">
        <f ca="1">IF((H2661+I2661)&gt;SIMULATION!$F$16,"Over","Under")</f>
        <v>Under</v>
      </c>
    </row>
    <row r="2662" spans="8:14" x14ac:dyDescent="0.25">
      <c r="H2662">
        <f ca="1">ROUND(NORMINV(RAND(),SIMULATION!$G$16,SIMULATION!$C$16),0)</f>
        <v>65</v>
      </c>
      <c r="I2662">
        <f ca="1">ROUND(NORMINV(RAND(),SIMULATION!$G$20,SIMULATION!$C$20),0)</f>
        <v>72</v>
      </c>
      <c r="J2662" t="str">
        <f t="shared" ca="1" si="84"/>
        <v>Home</v>
      </c>
      <c r="K2662" t="str">
        <f ca="1">IF(H2662+SIMULATION!$E$16&gt;NEUTRAL!I2662,"W","L")</f>
        <v>L</v>
      </c>
      <c r="L2662" t="str">
        <f ca="1">IF(I2662+SIMULATION!$E$20&gt;NEUTRAL!H2662,"W","L")</f>
        <v>W</v>
      </c>
      <c r="M2662">
        <f t="shared" ca="1" si="85"/>
        <v>137</v>
      </c>
      <c r="N2662" t="str">
        <f ca="1">IF((H2662+I2662)&gt;SIMULATION!$F$16,"Over","Under")</f>
        <v>Under</v>
      </c>
    </row>
    <row r="2663" spans="8:14" x14ac:dyDescent="0.25">
      <c r="H2663">
        <f ca="1">ROUND(NORMINV(RAND(),SIMULATION!$G$16,SIMULATION!$C$16),0)</f>
        <v>55</v>
      </c>
      <c r="I2663">
        <f ca="1">ROUND(NORMINV(RAND(),SIMULATION!$G$20,SIMULATION!$C$20),0)</f>
        <v>97</v>
      </c>
      <c r="J2663" t="str">
        <f t="shared" ca="1" si="84"/>
        <v>Home</v>
      </c>
      <c r="K2663" t="str">
        <f ca="1">IF(H2663+SIMULATION!$E$16&gt;NEUTRAL!I2663,"W","L")</f>
        <v>L</v>
      </c>
      <c r="L2663" t="str">
        <f ca="1">IF(I2663+SIMULATION!$E$20&gt;NEUTRAL!H2663,"W","L")</f>
        <v>W</v>
      </c>
      <c r="M2663">
        <f t="shared" ca="1" si="85"/>
        <v>152</v>
      </c>
      <c r="N2663" t="str">
        <f ca="1">IF((H2663+I2663)&gt;SIMULATION!$F$16,"Over","Under")</f>
        <v>Over</v>
      </c>
    </row>
    <row r="2664" spans="8:14" x14ac:dyDescent="0.25">
      <c r="H2664">
        <f ca="1">ROUND(NORMINV(RAND(),SIMULATION!$G$16,SIMULATION!$C$16),0)</f>
        <v>63</v>
      </c>
      <c r="I2664">
        <f ca="1">ROUND(NORMINV(RAND(),SIMULATION!$G$20,SIMULATION!$C$20),0)</f>
        <v>65</v>
      </c>
      <c r="J2664" t="str">
        <f t="shared" ca="1" si="84"/>
        <v>Home</v>
      </c>
      <c r="K2664" t="str">
        <f ca="1">IF(H2664+SIMULATION!$E$16&gt;NEUTRAL!I2664,"W","L")</f>
        <v>W</v>
      </c>
      <c r="L2664" t="str">
        <f ca="1">IF(I2664+SIMULATION!$E$20&gt;NEUTRAL!H2664,"W","L")</f>
        <v>L</v>
      </c>
      <c r="M2664">
        <f t="shared" ca="1" si="85"/>
        <v>128</v>
      </c>
      <c r="N2664" t="str">
        <f ca="1">IF((H2664+I2664)&gt;SIMULATION!$F$16,"Over","Under")</f>
        <v>Under</v>
      </c>
    </row>
    <row r="2665" spans="8:14" x14ac:dyDescent="0.25">
      <c r="H2665">
        <f ca="1">ROUND(NORMINV(RAND(),SIMULATION!$G$16,SIMULATION!$C$16),0)</f>
        <v>58</v>
      </c>
      <c r="I2665">
        <f ca="1">ROUND(NORMINV(RAND(),SIMULATION!$G$20,SIMULATION!$C$20),0)</f>
        <v>65</v>
      </c>
      <c r="J2665" t="str">
        <f t="shared" ca="1" si="84"/>
        <v>Home</v>
      </c>
      <c r="K2665" t="str">
        <f ca="1">IF(H2665+SIMULATION!$E$16&gt;NEUTRAL!I2665,"W","L")</f>
        <v>L</v>
      </c>
      <c r="L2665" t="str">
        <f ca="1">IF(I2665+SIMULATION!$E$20&gt;NEUTRAL!H2665,"W","L")</f>
        <v>W</v>
      </c>
      <c r="M2665">
        <f t="shared" ca="1" si="85"/>
        <v>123</v>
      </c>
      <c r="N2665" t="str">
        <f ca="1">IF((H2665+I2665)&gt;SIMULATION!$F$16,"Over","Under")</f>
        <v>Under</v>
      </c>
    </row>
    <row r="2666" spans="8:14" x14ac:dyDescent="0.25">
      <c r="H2666">
        <f ca="1">ROUND(NORMINV(RAND(),SIMULATION!$G$16,SIMULATION!$C$16),0)</f>
        <v>70</v>
      </c>
      <c r="I2666">
        <f ca="1">ROUND(NORMINV(RAND(),SIMULATION!$G$20,SIMULATION!$C$20),0)</f>
        <v>76</v>
      </c>
      <c r="J2666" t="str">
        <f t="shared" ca="1" si="84"/>
        <v>Home</v>
      </c>
      <c r="K2666" t="str">
        <f ca="1">IF(H2666+SIMULATION!$E$16&gt;NEUTRAL!I2666,"W","L")</f>
        <v>L</v>
      </c>
      <c r="L2666" t="str">
        <f ca="1">IF(I2666+SIMULATION!$E$20&gt;NEUTRAL!H2666,"W","L")</f>
        <v>W</v>
      </c>
      <c r="M2666">
        <f t="shared" ca="1" si="85"/>
        <v>146</v>
      </c>
      <c r="N2666" t="str">
        <f ca="1">IF((H2666+I2666)&gt;SIMULATION!$F$16,"Over","Under")</f>
        <v>Under</v>
      </c>
    </row>
    <row r="2667" spans="8:14" x14ac:dyDescent="0.25">
      <c r="H2667">
        <f ca="1">ROUND(NORMINV(RAND(),SIMULATION!$G$16,SIMULATION!$C$16),0)</f>
        <v>66</v>
      </c>
      <c r="I2667">
        <f ca="1">ROUND(NORMINV(RAND(),SIMULATION!$G$20,SIMULATION!$C$20),0)</f>
        <v>74</v>
      </c>
      <c r="J2667" t="str">
        <f t="shared" ca="1" si="84"/>
        <v>Home</v>
      </c>
      <c r="K2667" t="str">
        <f ca="1">IF(H2667+SIMULATION!$E$16&gt;NEUTRAL!I2667,"W","L")</f>
        <v>L</v>
      </c>
      <c r="L2667" t="str">
        <f ca="1">IF(I2667+SIMULATION!$E$20&gt;NEUTRAL!H2667,"W","L")</f>
        <v>W</v>
      </c>
      <c r="M2667">
        <f t="shared" ca="1" si="85"/>
        <v>140</v>
      </c>
      <c r="N2667" t="str">
        <f ca="1">IF((H2667+I2667)&gt;SIMULATION!$F$16,"Over","Under")</f>
        <v>Under</v>
      </c>
    </row>
    <row r="2668" spans="8:14" x14ac:dyDescent="0.25">
      <c r="H2668">
        <f ca="1">ROUND(NORMINV(RAND(),SIMULATION!$G$16,SIMULATION!$C$16),0)</f>
        <v>74</v>
      </c>
      <c r="I2668">
        <f ca="1">ROUND(NORMINV(RAND(),SIMULATION!$G$20,SIMULATION!$C$20),0)</f>
        <v>63</v>
      </c>
      <c r="J2668" t="str">
        <f t="shared" ca="1" si="84"/>
        <v>Away</v>
      </c>
      <c r="K2668" t="str">
        <f ca="1">IF(H2668+SIMULATION!$E$16&gt;NEUTRAL!I2668,"W","L")</f>
        <v>W</v>
      </c>
      <c r="L2668" t="str">
        <f ca="1">IF(I2668+SIMULATION!$E$20&gt;NEUTRAL!H2668,"W","L")</f>
        <v>L</v>
      </c>
      <c r="M2668">
        <f t="shared" ca="1" si="85"/>
        <v>137</v>
      </c>
      <c r="N2668" t="str">
        <f ca="1">IF((H2668+I2668)&gt;SIMULATION!$F$16,"Over","Under")</f>
        <v>Under</v>
      </c>
    </row>
    <row r="2669" spans="8:14" x14ac:dyDescent="0.25">
      <c r="H2669">
        <f ca="1">ROUND(NORMINV(RAND(),SIMULATION!$G$16,SIMULATION!$C$16),0)</f>
        <v>58</v>
      </c>
      <c r="I2669">
        <f ca="1">ROUND(NORMINV(RAND(),SIMULATION!$G$20,SIMULATION!$C$20),0)</f>
        <v>69</v>
      </c>
      <c r="J2669" t="str">
        <f t="shared" ca="1" si="84"/>
        <v>Home</v>
      </c>
      <c r="K2669" t="str">
        <f ca="1">IF(H2669+SIMULATION!$E$16&gt;NEUTRAL!I2669,"W","L")</f>
        <v>L</v>
      </c>
      <c r="L2669" t="str">
        <f ca="1">IF(I2669+SIMULATION!$E$20&gt;NEUTRAL!H2669,"W","L")</f>
        <v>W</v>
      </c>
      <c r="M2669">
        <f t="shared" ca="1" si="85"/>
        <v>127</v>
      </c>
      <c r="N2669" t="str">
        <f ca="1">IF((H2669+I2669)&gt;SIMULATION!$F$16,"Over","Under")</f>
        <v>Under</v>
      </c>
    </row>
    <row r="2670" spans="8:14" x14ac:dyDescent="0.25">
      <c r="H2670">
        <f ca="1">ROUND(NORMINV(RAND(),SIMULATION!$G$16,SIMULATION!$C$16),0)</f>
        <v>83</v>
      </c>
      <c r="I2670">
        <f ca="1">ROUND(NORMINV(RAND(),SIMULATION!$G$20,SIMULATION!$C$20),0)</f>
        <v>64</v>
      </c>
      <c r="J2670" t="str">
        <f t="shared" ca="1" si="84"/>
        <v>Away</v>
      </c>
      <c r="K2670" t="str">
        <f ca="1">IF(H2670+SIMULATION!$E$16&gt;NEUTRAL!I2670,"W","L")</f>
        <v>W</v>
      </c>
      <c r="L2670" t="str">
        <f ca="1">IF(I2670+SIMULATION!$E$20&gt;NEUTRAL!H2670,"W","L")</f>
        <v>L</v>
      </c>
      <c r="M2670">
        <f t="shared" ca="1" si="85"/>
        <v>147</v>
      </c>
      <c r="N2670" t="str">
        <f ca="1">IF((H2670+I2670)&gt;SIMULATION!$F$16,"Over","Under")</f>
        <v>Under</v>
      </c>
    </row>
    <row r="2671" spans="8:14" x14ac:dyDescent="0.25">
      <c r="H2671">
        <f ca="1">ROUND(NORMINV(RAND(),SIMULATION!$G$16,SIMULATION!$C$16),0)</f>
        <v>63</v>
      </c>
      <c r="I2671">
        <f ca="1">ROUND(NORMINV(RAND(),SIMULATION!$G$20,SIMULATION!$C$20),0)</f>
        <v>87</v>
      </c>
      <c r="J2671" t="str">
        <f t="shared" ca="1" si="84"/>
        <v>Home</v>
      </c>
      <c r="K2671" t="str">
        <f ca="1">IF(H2671+SIMULATION!$E$16&gt;NEUTRAL!I2671,"W","L")</f>
        <v>L</v>
      </c>
      <c r="L2671" t="str">
        <f ca="1">IF(I2671+SIMULATION!$E$20&gt;NEUTRAL!H2671,"W","L")</f>
        <v>W</v>
      </c>
      <c r="M2671">
        <f t="shared" ca="1" si="85"/>
        <v>150</v>
      </c>
      <c r="N2671" t="str">
        <f ca="1">IF((H2671+I2671)&gt;SIMULATION!$F$16,"Over","Under")</f>
        <v>Under</v>
      </c>
    </row>
    <row r="2672" spans="8:14" x14ac:dyDescent="0.25">
      <c r="H2672">
        <f ca="1">ROUND(NORMINV(RAND(),SIMULATION!$G$16,SIMULATION!$C$16),0)</f>
        <v>90</v>
      </c>
      <c r="I2672">
        <f ca="1">ROUND(NORMINV(RAND(),SIMULATION!$G$20,SIMULATION!$C$20),0)</f>
        <v>100</v>
      </c>
      <c r="J2672" t="str">
        <f t="shared" ca="1" si="84"/>
        <v>Home</v>
      </c>
      <c r="K2672" t="str">
        <f ca="1">IF(H2672+SIMULATION!$E$16&gt;NEUTRAL!I2672,"W","L")</f>
        <v>L</v>
      </c>
      <c r="L2672" t="str">
        <f ca="1">IF(I2672+SIMULATION!$E$20&gt;NEUTRAL!H2672,"W","L")</f>
        <v>W</v>
      </c>
      <c r="M2672">
        <f t="shared" ca="1" si="85"/>
        <v>190</v>
      </c>
      <c r="N2672" t="str">
        <f ca="1">IF((H2672+I2672)&gt;SIMULATION!$F$16,"Over","Under")</f>
        <v>Over</v>
      </c>
    </row>
    <row r="2673" spans="8:14" x14ac:dyDescent="0.25">
      <c r="H2673">
        <f ca="1">ROUND(NORMINV(RAND(),SIMULATION!$G$16,SIMULATION!$C$16),0)</f>
        <v>80</v>
      </c>
      <c r="I2673">
        <f ca="1">ROUND(NORMINV(RAND(),SIMULATION!$G$20,SIMULATION!$C$20),0)</f>
        <v>94</v>
      </c>
      <c r="J2673" t="str">
        <f t="shared" ca="1" si="84"/>
        <v>Home</v>
      </c>
      <c r="K2673" t="str">
        <f ca="1">IF(H2673+SIMULATION!$E$16&gt;NEUTRAL!I2673,"W","L")</f>
        <v>L</v>
      </c>
      <c r="L2673" t="str">
        <f ca="1">IF(I2673+SIMULATION!$E$20&gt;NEUTRAL!H2673,"W","L")</f>
        <v>W</v>
      </c>
      <c r="M2673">
        <f t="shared" ca="1" si="85"/>
        <v>174</v>
      </c>
      <c r="N2673" t="str">
        <f ca="1">IF((H2673+I2673)&gt;SIMULATION!$F$16,"Over","Under")</f>
        <v>Over</v>
      </c>
    </row>
    <row r="2674" spans="8:14" x14ac:dyDescent="0.25">
      <c r="H2674">
        <f ca="1">ROUND(NORMINV(RAND(),SIMULATION!$G$16,SIMULATION!$C$16),0)</f>
        <v>62</v>
      </c>
      <c r="I2674">
        <f ca="1">ROUND(NORMINV(RAND(),SIMULATION!$G$20,SIMULATION!$C$20),0)</f>
        <v>65</v>
      </c>
      <c r="J2674" t="str">
        <f t="shared" ca="1" si="84"/>
        <v>Home</v>
      </c>
      <c r="K2674" t="str">
        <f ca="1">IF(H2674+SIMULATION!$E$16&gt;NEUTRAL!I2674,"W","L")</f>
        <v>W</v>
      </c>
      <c r="L2674" t="str">
        <f ca="1">IF(I2674+SIMULATION!$E$20&gt;NEUTRAL!H2674,"W","L")</f>
        <v>L</v>
      </c>
      <c r="M2674">
        <f t="shared" ca="1" si="85"/>
        <v>127</v>
      </c>
      <c r="N2674" t="str">
        <f ca="1">IF((H2674+I2674)&gt;SIMULATION!$F$16,"Over","Under")</f>
        <v>Under</v>
      </c>
    </row>
    <row r="2675" spans="8:14" x14ac:dyDescent="0.25">
      <c r="H2675">
        <f ca="1">ROUND(NORMINV(RAND(),SIMULATION!$G$16,SIMULATION!$C$16),0)</f>
        <v>86</v>
      </c>
      <c r="I2675">
        <f ca="1">ROUND(NORMINV(RAND(),SIMULATION!$G$20,SIMULATION!$C$20),0)</f>
        <v>79</v>
      </c>
      <c r="J2675" t="str">
        <f t="shared" ca="1" si="84"/>
        <v>Away</v>
      </c>
      <c r="K2675" t="str">
        <f ca="1">IF(H2675+SIMULATION!$E$16&gt;NEUTRAL!I2675,"W","L")</f>
        <v>W</v>
      </c>
      <c r="L2675" t="str">
        <f ca="1">IF(I2675+SIMULATION!$E$20&gt;NEUTRAL!H2675,"W","L")</f>
        <v>L</v>
      </c>
      <c r="M2675">
        <f t="shared" ca="1" si="85"/>
        <v>165</v>
      </c>
      <c r="N2675" t="str">
        <f ca="1">IF((H2675+I2675)&gt;SIMULATION!$F$16,"Over","Under")</f>
        <v>Over</v>
      </c>
    </row>
    <row r="2676" spans="8:14" x14ac:dyDescent="0.25">
      <c r="H2676">
        <f ca="1">ROUND(NORMINV(RAND(),SIMULATION!$G$16,SIMULATION!$C$16),0)</f>
        <v>72</v>
      </c>
      <c r="I2676">
        <f ca="1">ROUND(NORMINV(RAND(),SIMULATION!$G$20,SIMULATION!$C$20),0)</f>
        <v>85</v>
      </c>
      <c r="J2676" t="str">
        <f t="shared" ca="1" si="84"/>
        <v>Home</v>
      </c>
      <c r="K2676" t="str">
        <f ca="1">IF(H2676+SIMULATION!$E$16&gt;NEUTRAL!I2676,"W","L")</f>
        <v>L</v>
      </c>
      <c r="L2676" t="str">
        <f ca="1">IF(I2676+SIMULATION!$E$20&gt;NEUTRAL!H2676,"W","L")</f>
        <v>W</v>
      </c>
      <c r="M2676">
        <f t="shared" ca="1" si="85"/>
        <v>157</v>
      </c>
      <c r="N2676" t="str">
        <f ca="1">IF((H2676+I2676)&gt;SIMULATION!$F$16,"Over","Under")</f>
        <v>Over</v>
      </c>
    </row>
    <row r="2677" spans="8:14" x14ac:dyDescent="0.25">
      <c r="H2677">
        <f ca="1">ROUND(NORMINV(RAND(),SIMULATION!$G$16,SIMULATION!$C$16),0)</f>
        <v>76</v>
      </c>
      <c r="I2677">
        <f ca="1">ROUND(NORMINV(RAND(),SIMULATION!$G$20,SIMULATION!$C$20),0)</f>
        <v>58</v>
      </c>
      <c r="J2677" t="str">
        <f t="shared" ca="1" si="84"/>
        <v>Away</v>
      </c>
      <c r="K2677" t="str">
        <f ca="1">IF(H2677+SIMULATION!$E$16&gt;NEUTRAL!I2677,"W","L")</f>
        <v>W</v>
      </c>
      <c r="L2677" t="str">
        <f ca="1">IF(I2677+SIMULATION!$E$20&gt;NEUTRAL!H2677,"W","L")</f>
        <v>L</v>
      </c>
      <c r="M2677">
        <f t="shared" ca="1" si="85"/>
        <v>134</v>
      </c>
      <c r="N2677" t="str">
        <f ca="1">IF((H2677+I2677)&gt;SIMULATION!$F$16,"Over","Under")</f>
        <v>Under</v>
      </c>
    </row>
    <row r="2678" spans="8:14" x14ac:dyDescent="0.25">
      <c r="H2678">
        <f ca="1">ROUND(NORMINV(RAND(),SIMULATION!$G$16,SIMULATION!$C$16),0)</f>
        <v>68</v>
      </c>
      <c r="I2678">
        <f ca="1">ROUND(NORMINV(RAND(),SIMULATION!$G$20,SIMULATION!$C$20),0)</f>
        <v>92</v>
      </c>
      <c r="J2678" t="str">
        <f t="shared" ca="1" si="84"/>
        <v>Home</v>
      </c>
      <c r="K2678" t="str">
        <f ca="1">IF(H2678+SIMULATION!$E$16&gt;NEUTRAL!I2678,"W","L")</f>
        <v>L</v>
      </c>
      <c r="L2678" t="str">
        <f ca="1">IF(I2678+SIMULATION!$E$20&gt;NEUTRAL!H2678,"W","L")</f>
        <v>W</v>
      </c>
      <c r="M2678">
        <f t="shared" ca="1" si="85"/>
        <v>160</v>
      </c>
      <c r="N2678" t="str">
        <f ca="1">IF((H2678+I2678)&gt;SIMULATION!$F$16,"Over","Under")</f>
        <v>Over</v>
      </c>
    </row>
    <row r="2679" spans="8:14" x14ac:dyDescent="0.25">
      <c r="H2679">
        <f ca="1">ROUND(NORMINV(RAND(),SIMULATION!$G$16,SIMULATION!$C$16),0)</f>
        <v>86</v>
      </c>
      <c r="I2679">
        <f ca="1">ROUND(NORMINV(RAND(),SIMULATION!$G$20,SIMULATION!$C$20),0)</f>
        <v>92</v>
      </c>
      <c r="J2679" t="str">
        <f t="shared" ca="1" si="84"/>
        <v>Home</v>
      </c>
      <c r="K2679" t="str">
        <f ca="1">IF(H2679+SIMULATION!$E$16&gt;NEUTRAL!I2679,"W","L")</f>
        <v>L</v>
      </c>
      <c r="L2679" t="str">
        <f ca="1">IF(I2679+SIMULATION!$E$20&gt;NEUTRAL!H2679,"W","L")</f>
        <v>W</v>
      </c>
      <c r="M2679">
        <f t="shared" ca="1" si="85"/>
        <v>178</v>
      </c>
      <c r="N2679" t="str">
        <f ca="1">IF((H2679+I2679)&gt;SIMULATION!$F$16,"Over","Under")</f>
        <v>Over</v>
      </c>
    </row>
    <row r="2680" spans="8:14" x14ac:dyDescent="0.25">
      <c r="H2680">
        <f ca="1">ROUND(NORMINV(RAND(),SIMULATION!$G$16,SIMULATION!$C$16),0)</f>
        <v>67</v>
      </c>
      <c r="I2680">
        <f ca="1">ROUND(NORMINV(RAND(),SIMULATION!$G$20,SIMULATION!$C$20),0)</f>
        <v>80</v>
      </c>
      <c r="J2680" t="str">
        <f t="shared" ca="1" si="84"/>
        <v>Home</v>
      </c>
      <c r="K2680" t="str">
        <f ca="1">IF(H2680+SIMULATION!$E$16&gt;NEUTRAL!I2680,"W","L")</f>
        <v>L</v>
      </c>
      <c r="L2680" t="str">
        <f ca="1">IF(I2680+SIMULATION!$E$20&gt;NEUTRAL!H2680,"W","L")</f>
        <v>W</v>
      </c>
      <c r="M2680">
        <f t="shared" ca="1" si="85"/>
        <v>147</v>
      </c>
      <c r="N2680" t="str">
        <f ca="1">IF((H2680+I2680)&gt;SIMULATION!$F$16,"Over","Under")</f>
        <v>Under</v>
      </c>
    </row>
    <row r="2681" spans="8:14" x14ac:dyDescent="0.25">
      <c r="H2681">
        <f ca="1">ROUND(NORMINV(RAND(),SIMULATION!$G$16,SIMULATION!$C$16),0)</f>
        <v>70</v>
      </c>
      <c r="I2681">
        <f ca="1">ROUND(NORMINV(RAND(),SIMULATION!$G$20,SIMULATION!$C$20),0)</f>
        <v>67</v>
      </c>
      <c r="J2681" t="str">
        <f t="shared" ca="1" si="84"/>
        <v>Away</v>
      </c>
      <c r="K2681" t="str">
        <f ca="1">IF(H2681+SIMULATION!$E$16&gt;NEUTRAL!I2681,"W","L")</f>
        <v>W</v>
      </c>
      <c r="L2681" t="str">
        <f ca="1">IF(I2681+SIMULATION!$E$20&gt;NEUTRAL!H2681,"W","L")</f>
        <v>L</v>
      </c>
      <c r="M2681">
        <f t="shared" ca="1" si="85"/>
        <v>137</v>
      </c>
      <c r="N2681" t="str">
        <f ca="1">IF((H2681+I2681)&gt;SIMULATION!$F$16,"Over","Under")</f>
        <v>Under</v>
      </c>
    </row>
    <row r="2682" spans="8:14" x14ac:dyDescent="0.25">
      <c r="H2682">
        <f ca="1">ROUND(NORMINV(RAND(),SIMULATION!$G$16,SIMULATION!$C$16),0)</f>
        <v>77</v>
      </c>
      <c r="I2682">
        <f ca="1">ROUND(NORMINV(RAND(),SIMULATION!$G$20,SIMULATION!$C$20),0)</f>
        <v>73</v>
      </c>
      <c r="J2682" t="str">
        <f t="shared" ca="1" si="84"/>
        <v>Away</v>
      </c>
      <c r="K2682" t="str">
        <f ca="1">IF(H2682+SIMULATION!$E$16&gt;NEUTRAL!I2682,"W","L")</f>
        <v>W</v>
      </c>
      <c r="L2682" t="str">
        <f ca="1">IF(I2682+SIMULATION!$E$20&gt;NEUTRAL!H2682,"W","L")</f>
        <v>L</v>
      </c>
      <c r="M2682">
        <f t="shared" ca="1" si="85"/>
        <v>150</v>
      </c>
      <c r="N2682" t="str">
        <f ca="1">IF((H2682+I2682)&gt;SIMULATION!$F$16,"Over","Under")</f>
        <v>Under</v>
      </c>
    </row>
    <row r="2683" spans="8:14" x14ac:dyDescent="0.25">
      <c r="H2683">
        <f ca="1">ROUND(NORMINV(RAND(),SIMULATION!$G$16,SIMULATION!$C$16),0)</f>
        <v>70</v>
      </c>
      <c r="I2683">
        <f ca="1">ROUND(NORMINV(RAND(),SIMULATION!$G$20,SIMULATION!$C$20),0)</f>
        <v>69</v>
      </c>
      <c r="J2683" t="str">
        <f t="shared" ca="1" si="84"/>
        <v>Away</v>
      </c>
      <c r="K2683" t="str">
        <f ca="1">IF(H2683+SIMULATION!$E$16&gt;NEUTRAL!I2683,"W","L")</f>
        <v>W</v>
      </c>
      <c r="L2683" t="str">
        <f ca="1">IF(I2683+SIMULATION!$E$20&gt;NEUTRAL!H2683,"W","L")</f>
        <v>L</v>
      </c>
      <c r="M2683">
        <f t="shared" ca="1" si="85"/>
        <v>139</v>
      </c>
      <c r="N2683" t="str">
        <f ca="1">IF((H2683+I2683)&gt;SIMULATION!$F$16,"Over","Under")</f>
        <v>Under</v>
      </c>
    </row>
    <row r="2684" spans="8:14" x14ac:dyDescent="0.25">
      <c r="H2684">
        <f ca="1">ROUND(NORMINV(RAND(),SIMULATION!$G$16,SIMULATION!$C$16),0)</f>
        <v>53</v>
      </c>
      <c r="I2684">
        <f ca="1">ROUND(NORMINV(RAND(),SIMULATION!$G$20,SIMULATION!$C$20),0)</f>
        <v>88</v>
      </c>
      <c r="J2684" t="str">
        <f t="shared" ca="1" si="84"/>
        <v>Home</v>
      </c>
      <c r="K2684" t="str">
        <f ca="1">IF(H2684+SIMULATION!$E$16&gt;NEUTRAL!I2684,"W","L")</f>
        <v>L</v>
      </c>
      <c r="L2684" t="str">
        <f ca="1">IF(I2684+SIMULATION!$E$20&gt;NEUTRAL!H2684,"W","L")</f>
        <v>W</v>
      </c>
      <c r="M2684">
        <f t="shared" ca="1" si="85"/>
        <v>141</v>
      </c>
      <c r="N2684" t="str">
        <f ca="1">IF((H2684+I2684)&gt;SIMULATION!$F$16,"Over","Under")</f>
        <v>Under</v>
      </c>
    </row>
    <row r="2685" spans="8:14" x14ac:dyDescent="0.25">
      <c r="H2685">
        <f ca="1">ROUND(NORMINV(RAND(),SIMULATION!$G$16,SIMULATION!$C$16),0)</f>
        <v>73</v>
      </c>
      <c r="I2685">
        <f ca="1">ROUND(NORMINV(RAND(),SIMULATION!$G$20,SIMULATION!$C$20),0)</f>
        <v>100</v>
      </c>
      <c r="J2685" t="str">
        <f t="shared" ca="1" si="84"/>
        <v>Home</v>
      </c>
      <c r="K2685" t="str">
        <f ca="1">IF(H2685+SIMULATION!$E$16&gt;NEUTRAL!I2685,"W","L")</f>
        <v>L</v>
      </c>
      <c r="L2685" t="str">
        <f ca="1">IF(I2685+SIMULATION!$E$20&gt;NEUTRAL!H2685,"W","L")</f>
        <v>W</v>
      </c>
      <c r="M2685">
        <f t="shared" ca="1" si="85"/>
        <v>173</v>
      </c>
      <c r="N2685" t="str">
        <f ca="1">IF((H2685+I2685)&gt;SIMULATION!$F$16,"Over","Under")</f>
        <v>Over</v>
      </c>
    </row>
    <row r="2686" spans="8:14" x14ac:dyDescent="0.25">
      <c r="H2686">
        <f ca="1">ROUND(NORMINV(RAND(),SIMULATION!$G$16,SIMULATION!$C$16),0)</f>
        <v>91</v>
      </c>
      <c r="I2686">
        <f ca="1">ROUND(NORMINV(RAND(),SIMULATION!$G$20,SIMULATION!$C$20),0)</f>
        <v>66</v>
      </c>
      <c r="J2686" t="str">
        <f t="shared" ca="1" si="84"/>
        <v>Away</v>
      </c>
      <c r="K2686" t="str">
        <f ca="1">IF(H2686+SIMULATION!$E$16&gt;NEUTRAL!I2686,"W","L")</f>
        <v>W</v>
      </c>
      <c r="L2686" t="str">
        <f ca="1">IF(I2686+SIMULATION!$E$20&gt;NEUTRAL!H2686,"W","L")</f>
        <v>L</v>
      </c>
      <c r="M2686">
        <f t="shared" ca="1" si="85"/>
        <v>157</v>
      </c>
      <c r="N2686" t="str">
        <f ca="1">IF((H2686+I2686)&gt;SIMULATION!$F$16,"Over","Under")</f>
        <v>Over</v>
      </c>
    </row>
    <row r="2687" spans="8:14" x14ac:dyDescent="0.25">
      <c r="H2687">
        <f ca="1">ROUND(NORMINV(RAND(),SIMULATION!$G$16,SIMULATION!$C$16),0)</f>
        <v>74</v>
      </c>
      <c r="I2687">
        <f ca="1">ROUND(NORMINV(RAND(),SIMULATION!$G$20,SIMULATION!$C$20),0)</f>
        <v>59</v>
      </c>
      <c r="J2687" t="str">
        <f t="shared" ca="1" si="84"/>
        <v>Away</v>
      </c>
      <c r="K2687" t="str">
        <f ca="1">IF(H2687+SIMULATION!$E$16&gt;NEUTRAL!I2687,"W","L")</f>
        <v>W</v>
      </c>
      <c r="L2687" t="str">
        <f ca="1">IF(I2687+SIMULATION!$E$20&gt;NEUTRAL!H2687,"W","L")</f>
        <v>L</v>
      </c>
      <c r="M2687">
        <f t="shared" ca="1" si="85"/>
        <v>133</v>
      </c>
      <c r="N2687" t="str">
        <f ca="1">IF((H2687+I2687)&gt;SIMULATION!$F$16,"Over","Under")</f>
        <v>Under</v>
      </c>
    </row>
    <row r="2688" spans="8:14" x14ac:dyDescent="0.25">
      <c r="H2688">
        <f ca="1">ROUND(NORMINV(RAND(),SIMULATION!$G$16,SIMULATION!$C$16),0)</f>
        <v>83</v>
      </c>
      <c r="I2688">
        <f ca="1">ROUND(NORMINV(RAND(),SIMULATION!$G$20,SIMULATION!$C$20),0)</f>
        <v>93</v>
      </c>
      <c r="J2688" t="str">
        <f t="shared" ca="1" si="84"/>
        <v>Home</v>
      </c>
      <c r="K2688" t="str">
        <f ca="1">IF(H2688+SIMULATION!$E$16&gt;NEUTRAL!I2688,"W","L")</f>
        <v>L</v>
      </c>
      <c r="L2688" t="str">
        <f ca="1">IF(I2688+SIMULATION!$E$20&gt;NEUTRAL!H2688,"W","L")</f>
        <v>W</v>
      </c>
      <c r="M2688">
        <f t="shared" ca="1" si="85"/>
        <v>176</v>
      </c>
      <c r="N2688" t="str">
        <f ca="1">IF((H2688+I2688)&gt;SIMULATION!$F$16,"Over","Under")</f>
        <v>Over</v>
      </c>
    </row>
    <row r="2689" spans="8:14" x14ac:dyDescent="0.25">
      <c r="H2689">
        <f ca="1">ROUND(NORMINV(RAND(),SIMULATION!$G$16,SIMULATION!$C$16),0)</f>
        <v>89</v>
      </c>
      <c r="I2689">
        <f ca="1">ROUND(NORMINV(RAND(),SIMULATION!$G$20,SIMULATION!$C$20),0)</f>
        <v>81</v>
      </c>
      <c r="J2689" t="str">
        <f t="shared" ca="1" si="84"/>
        <v>Away</v>
      </c>
      <c r="K2689" t="str">
        <f ca="1">IF(H2689+SIMULATION!$E$16&gt;NEUTRAL!I2689,"W","L")</f>
        <v>W</v>
      </c>
      <c r="L2689" t="str">
        <f ca="1">IF(I2689+SIMULATION!$E$20&gt;NEUTRAL!H2689,"W","L")</f>
        <v>L</v>
      </c>
      <c r="M2689">
        <f t="shared" ca="1" si="85"/>
        <v>170</v>
      </c>
      <c r="N2689" t="str">
        <f ca="1">IF((H2689+I2689)&gt;SIMULATION!$F$16,"Over","Under")</f>
        <v>Over</v>
      </c>
    </row>
    <row r="2690" spans="8:14" x14ac:dyDescent="0.25">
      <c r="H2690">
        <f ca="1">ROUND(NORMINV(RAND(),SIMULATION!$G$16,SIMULATION!$C$16),0)</f>
        <v>78</v>
      </c>
      <c r="I2690">
        <f ca="1">ROUND(NORMINV(RAND(),SIMULATION!$G$20,SIMULATION!$C$20),0)</f>
        <v>80</v>
      </c>
      <c r="J2690" t="str">
        <f t="shared" ca="1" si="84"/>
        <v>Home</v>
      </c>
      <c r="K2690" t="str">
        <f ca="1">IF(H2690+SIMULATION!$E$16&gt;NEUTRAL!I2690,"W","L")</f>
        <v>W</v>
      </c>
      <c r="L2690" t="str">
        <f ca="1">IF(I2690+SIMULATION!$E$20&gt;NEUTRAL!H2690,"W","L")</f>
        <v>L</v>
      </c>
      <c r="M2690">
        <f t="shared" ca="1" si="85"/>
        <v>158</v>
      </c>
      <c r="N2690" t="str">
        <f ca="1">IF((H2690+I2690)&gt;SIMULATION!$F$16,"Over","Under")</f>
        <v>Over</v>
      </c>
    </row>
    <row r="2691" spans="8:14" x14ac:dyDescent="0.25">
      <c r="H2691">
        <f ca="1">ROUND(NORMINV(RAND(),SIMULATION!$G$16,SIMULATION!$C$16),0)</f>
        <v>96</v>
      </c>
      <c r="I2691">
        <f ca="1">ROUND(NORMINV(RAND(),SIMULATION!$G$20,SIMULATION!$C$20),0)</f>
        <v>85</v>
      </c>
      <c r="J2691" t="str">
        <f t="shared" ca="1" si="84"/>
        <v>Away</v>
      </c>
      <c r="K2691" t="str">
        <f ca="1">IF(H2691+SIMULATION!$E$16&gt;NEUTRAL!I2691,"W","L")</f>
        <v>W</v>
      </c>
      <c r="L2691" t="str">
        <f ca="1">IF(I2691+SIMULATION!$E$20&gt;NEUTRAL!H2691,"W","L")</f>
        <v>L</v>
      </c>
      <c r="M2691">
        <f t="shared" ca="1" si="85"/>
        <v>181</v>
      </c>
      <c r="N2691" t="str">
        <f ca="1">IF((H2691+I2691)&gt;SIMULATION!$F$16,"Over","Under")</f>
        <v>Over</v>
      </c>
    </row>
    <row r="2692" spans="8:14" x14ac:dyDescent="0.25">
      <c r="H2692">
        <f ca="1">ROUND(NORMINV(RAND(),SIMULATION!$G$16,SIMULATION!$C$16),0)</f>
        <v>58</v>
      </c>
      <c r="I2692">
        <f ca="1">ROUND(NORMINV(RAND(),SIMULATION!$G$20,SIMULATION!$C$20),0)</f>
        <v>84</v>
      </c>
      <c r="J2692" t="str">
        <f t="shared" ca="1" si="84"/>
        <v>Home</v>
      </c>
      <c r="K2692" t="str">
        <f ca="1">IF(H2692+SIMULATION!$E$16&gt;NEUTRAL!I2692,"W","L")</f>
        <v>L</v>
      </c>
      <c r="L2692" t="str">
        <f ca="1">IF(I2692+SIMULATION!$E$20&gt;NEUTRAL!H2692,"W","L")</f>
        <v>W</v>
      </c>
      <c r="M2692">
        <f t="shared" ca="1" si="85"/>
        <v>142</v>
      </c>
      <c r="N2692" t="str">
        <f ca="1">IF((H2692+I2692)&gt;SIMULATION!$F$16,"Over","Under")</f>
        <v>Under</v>
      </c>
    </row>
    <row r="2693" spans="8:14" x14ac:dyDescent="0.25">
      <c r="H2693">
        <f ca="1">ROUND(NORMINV(RAND(),SIMULATION!$G$16,SIMULATION!$C$16),0)</f>
        <v>82</v>
      </c>
      <c r="I2693">
        <f ca="1">ROUND(NORMINV(RAND(),SIMULATION!$G$20,SIMULATION!$C$20),0)</f>
        <v>67</v>
      </c>
      <c r="J2693" t="str">
        <f t="shared" ca="1" si="84"/>
        <v>Away</v>
      </c>
      <c r="K2693" t="str">
        <f ca="1">IF(H2693+SIMULATION!$E$16&gt;NEUTRAL!I2693,"W","L")</f>
        <v>W</v>
      </c>
      <c r="L2693" t="str">
        <f ca="1">IF(I2693+SIMULATION!$E$20&gt;NEUTRAL!H2693,"W","L")</f>
        <v>L</v>
      </c>
      <c r="M2693">
        <f t="shared" ca="1" si="85"/>
        <v>149</v>
      </c>
      <c r="N2693" t="str">
        <f ca="1">IF((H2693+I2693)&gt;SIMULATION!$F$16,"Over","Under")</f>
        <v>Under</v>
      </c>
    </row>
    <row r="2694" spans="8:14" x14ac:dyDescent="0.25">
      <c r="H2694">
        <f ca="1">ROUND(NORMINV(RAND(),SIMULATION!$G$16,SIMULATION!$C$16),0)</f>
        <v>79</v>
      </c>
      <c r="I2694">
        <f ca="1">ROUND(NORMINV(RAND(),SIMULATION!$G$20,SIMULATION!$C$20),0)</f>
        <v>74</v>
      </c>
      <c r="J2694" t="str">
        <f t="shared" ca="1" si="84"/>
        <v>Away</v>
      </c>
      <c r="K2694" t="str">
        <f ca="1">IF(H2694+SIMULATION!$E$16&gt;NEUTRAL!I2694,"W","L")</f>
        <v>W</v>
      </c>
      <c r="L2694" t="str">
        <f ca="1">IF(I2694+SIMULATION!$E$20&gt;NEUTRAL!H2694,"W","L")</f>
        <v>L</v>
      </c>
      <c r="M2694">
        <f t="shared" ca="1" si="85"/>
        <v>153</v>
      </c>
      <c r="N2694" t="str">
        <f ca="1">IF((H2694+I2694)&gt;SIMULATION!$F$16,"Over","Under")</f>
        <v>Over</v>
      </c>
    </row>
    <row r="2695" spans="8:14" x14ac:dyDescent="0.25">
      <c r="H2695">
        <f ca="1">ROUND(NORMINV(RAND(),SIMULATION!$G$16,SIMULATION!$C$16),0)</f>
        <v>89</v>
      </c>
      <c r="I2695">
        <f ca="1">ROUND(NORMINV(RAND(),SIMULATION!$G$20,SIMULATION!$C$20),0)</f>
        <v>77</v>
      </c>
      <c r="J2695" t="str">
        <f t="shared" ca="1" si="84"/>
        <v>Away</v>
      </c>
      <c r="K2695" t="str">
        <f ca="1">IF(H2695+SIMULATION!$E$16&gt;NEUTRAL!I2695,"W","L")</f>
        <v>W</v>
      </c>
      <c r="L2695" t="str">
        <f ca="1">IF(I2695+SIMULATION!$E$20&gt;NEUTRAL!H2695,"W","L")</f>
        <v>L</v>
      </c>
      <c r="M2695">
        <f t="shared" ca="1" si="85"/>
        <v>166</v>
      </c>
      <c r="N2695" t="str">
        <f ca="1">IF((H2695+I2695)&gt;SIMULATION!$F$16,"Over","Under")</f>
        <v>Over</v>
      </c>
    </row>
    <row r="2696" spans="8:14" x14ac:dyDescent="0.25">
      <c r="H2696">
        <f ca="1">ROUND(NORMINV(RAND(),SIMULATION!$G$16,SIMULATION!$C$16),0)</f>
        <v>86</v>
      </c>
      <c r="I2696">
        <f ca="1">ROUND(NORMINV(RAND(),SIMULATION!$G$20,SIMULATION!$C$20),0)</f>
        <v>78</v>
      </c>
      <c r="J2696" t="str">
        <f t="shared" ca="1" si="84"/>
        <v>Away</v>
      </c>
      <c r="K2696" t="str">
        <f ca="1">IF(H2696+SIMULATION!$E$16&gt;NEUTRAL!I2696,"W","L")</f>
        <v>W</v>
      </c>
      <c r="L2696" t="str">
        <f ca="1">IF(I2696+SIMULATION!$E$20&gt;NEUTRAL!H2696,"W","L")</f>
        <v>L</v>
      </c>
      <c r="M2696">
        <f t="shared" ca="1" si="85"/>
        <v>164</v>
      </c>
      <c r="N2696" t="str">
        <f ca="1">IF((H2696+I2696)&gt;SIMULATION!$F$16,"Over","Under")</f>
        <v>Over</v>
      </c>
    </row>
    <row r="2697" spans="8:14" x14ac:dyDescent="0.25">
      <c r="H2697">
        <f ca="1">ROUND(NORMINV(RAND(),SIMULATION!$G$16,SIMULATION!$C$16),0)</f>
        <v>83</v>
      </c>
      <c r="I2697">
        <f ca="1">ROUND(NORMINV(RAND(),SIMULATION!$G$20,SIMULATION!$C$20),0)</f>
        <v>68</v>
      </c>
      <c r="J2697" t="str">
        <f t="shared" ca="1" si="84"/>
        <v>Away</v>
      </c>
      <c r="K2697" t="str">
        <f ca="1">IF(H2697+SIMULATION!$E$16&gt;NEUTRAL!I2697,"W","L")</f>
        <v>W</v>
      </c>
      <c r="L2697" t="str">
        <f ca="1">IF(I2697+SIMULATION!$E$20&gt;NEUTRAL!H2697,"W","L")</f>
        <v>L</v>
      </c>
      <c r="M2697">
        <f t="shared" ca="1" si="85"/>
        <v>151</v>
      </c>
      <c r="N2697" t="str">
        <f ca="1">IF((H2697+I2697)&gt;SIMULATION!$F$16,"Over","Under")</f>
        <v>Under</v>
      </c>
    </row>
    <row r="2698" spans="8:14" x14ac:dyDescent="0.25">
      <c r="H2698">
        <f ca="1">ROUND(NORMINV(RAND(),SIMULATION!$G$16,SIMULATION!$C$16),0)</f>
        <v>86</v>
      </c>
      <c r="I2698">
        <f ca="1">ROUND(NORMINV(RAND(),SIMULATION!$G$20,SIMULATION!$C$20),0)</f>
        <v>77</v>
      </c>
      <c r="J2698" t="str">
        <f t="shared" ca="1" si="84"/>
        <v>Away</v>
      </c>
      <c r="K2698" t="str">
        <f ca="1">IF(H2698+SIMULATION!$E$16&gt;NEUTRAL!I2698,"W","L")</f>
        <v>W</v>
      </c>
      <c r="L2698" t="str">
        <f ca="1">IF(I2698+SIMULATION!$E$20&gt;NEUTRAL!H2698,"W","L")</f>
        <v>L</v>
      </c>
      <c r="M2698">
        <f t="shared" ca="1" si="85"/>
        <v>163</v>
      </c>
      <c r="N2698" t="str">
        <f ca="1">IF((H2698+I2698)&gt;SIMULATION!$F$16,"Over","Under")</f>
        <v>Over</v>
      </c>
    </row>
    <row r="2699" spans="8:14" x14ac:dyDescent="0.25">
      <c r="H2699">
        <f ca="1">ROUND(NORMINV(RAND(),SIMULATION!$G$16,SIMULATION!$C$16),0)</f>
        <v>52</v>
      </c>
      <c r="I2699">
        <f ca="1">ROUND(NORMINV(RAND(),SIMULATION!$G$20,SIMULATION!$C$20),0)</f>
        <v>85</v>
      </c>
      <c r="J2699" t="str">
        <f t="shared" ca="1" si="84"/>
        <v>Home</v>
      </c>
      <c r="K2699" t="str">
        <f ca="1">IF(H2699+SIMULATION!$E$16&gt;NEUTRAL!I2699,"W","L")</f>
        <v>L</v>
      </c>
      <c r="L2699" t="str">
        <f ca="1">IF(I2699+SIMULATION!$E$20&gt;NEUTRAL!H2699,"W","L")</f>
        <v>W</v>
      </c>
      <c r="M2699">
        <f t="shared" ca="1" si="85"/>
        <v>137</v>
      </c>
      <c r="N2699" t="str">
        <f ca="1">IF((H2699+I2699)&gt;SIMULATION!$F$16,"Over","Under")</f>
        <v>Under</v>
      </c>
    </row>
    <row r="2700" spans="8:14" x14ac:dyDescent="0.25">
      <c r="H2700">
        <f ca="1">ROUND(NORMINV(RAND(),SIMULATION!$G$16,SIMULATION!$C$16),0)</f>
        <v>58</v>
      </c>
      <c r="I2700">
        <f ca="1">ROUND(NORMINV(RAND(),SIMULATION!$G$20,SIMULATION!$C$20),0)</f>
        <v>63</v>
      </c>
      <c r="J2700" t="str">
        <f t="shared" ca="1" si="84"/>
        <v>Home</v>
      </c>
      <c r="K2700" t="str">
        <f ca="1">IF(H2700+SIMULATION!$E$16&gt;NEUTRAL!I2700,"W","L")</f>
        <v>L</v>
      </c>
      <c r="L2700" t="str">
        <f ca="1">IF(I2700+SIMULATION!$E$20&gt;NEUTRAL!H2700,"W","L")</f>
        <v>W</v>
      </c>
      <c r="M2700">
        <f t="shared" ca="1" si="85"/>
        <v>121</v>
      </c>
      <c r="N2700" t="str">
        <f ca="1">IF((H2700+I2700)&gt;SIMULATION!$F$16,"Over","Under")</f>
        <v>Under</v>
      </c>
    </row>
    <row r="2701" spans="8:14" x14ac:dyDescent="0.25">
      <c r="H2701">
        <f ca="1">ROUND(NORMINV(RAND(),SIMULATION!$G$16,SIMULATION!$C$16),0)</f>
        <v>62</v>
      </c>
      <c r="I2701">
        <f ca="1">ROUND(NORMINV(RAND(),SIMULATION!$G$20,SIMULATION!$C$20),0)</f>
        <v>82</v>
      </c>
      <c r="J2701" t="str">
        <f t="shared" ca="1" si="84"/>
        <v>Home</v>
      </c>
      <c r="K2701" t="str">
        <f ca="1">IF(H2701+SIMULATION!$E$16&gt;NEUTRAL!I2701,"W","L")</f>
        <v>L</v>
      </c>
      <c r="L2701" t="str">
        <f ca="1">IF(I2701+SIMULATION!$E$20&gt;NEUTRAL!H2701,"W","L")</f>
        <v>W</v>
      </c>
      <c r="M2701">
        <f t="shared" ca="1" si="85"/>
        <v>144</v>
      </c>
      <c r="N2701" t="str">
        <f ca="1">IF((H2701+I2701)&gt;SIMULATION!$F$16,"Over","Under")</f>
        <v>Under</v>
      </c>
    </row>
    <row r="2702" spans="8:14" x14ac:dyDescent="0.25">
      <c r="H2702">
        <f ca="1">ROUND(NORMINV(RAND(),SIMULATION!$G$16,SIMULATION!$C$16),0)</f>
        <v>60</v>
      </c>
      <c r="I2702">
        <f ca="1">ROUND(NORMINV(RAND(),SIMULATION!$G$20,SIMULATION!$C$20),0)</f>
        <v>96</v>
      </c>
      <c r="J2702" t="str">
        <f t="shared" ca="1" si="84"/>
        <v>Home</v>
      </c>
      <c r="K2702" t="str">
        <f ca="1">IF(H2702+SIMULATION!$E$16&gt;NEUTRAL!I2702,"W","L")</f>
        <v>L</v>
      </c>
      <c r="L2702" t="str">
        <f ca="1">IF(I2702+SIMULATION!$E$20&gt;NEUTRAL!H2702,"W","L")</f>
        <v>W</v>
      </c>
      <c r="M2702">
        <f t="shared" ca="1" si="85"/>
        <v>156</v>
      </c>
      <c r="N2702" t="str">
        <f ca="1">IF((H2702+I2702)&gt;SIMULATION!$F$16,"Over","Under")</f>
        <v>Over</v>
      </c>
    </row>
    <row r="2703" spans="8:14" x14ac:dyDescent="0.25">
      <c r="H2703">
        <f ca="1">ROUND(NORMINV(RAND(),SIMULATION!$G$16,SIMULATION!$C$16),0)</f>
        <v>65</v>
      </c>
      <c r="I2703">
        <f ca="1">ROUND(NORMINV(RAND(),SIMULATION!$G$20,SIMULATION!$C$20),0)</f>
        <v>55</v>
      </c>
      <c r="J2703" t="str">
        <f t="shared" ca="1" si="84"/>
        <v>Away</v>
      </c>
      <c r="K2703" t="str">
        <f ca="1">IF(H2703+SIMULATION!$E$16&gt;NEUTRAL!I2703,"W","L")</f>
        <v>W</v>
      </c>
      <c r="L2703" t="str">
        <f ca="1">IF(I2703+SIMULATION!$E$20&gt;NEUTRAL!H2703,"W","L")</f>
        <v>L</v>
      </c>
      <c r="M2703">
        <f t="shared" ca="1" si="85"/>
        <v>120</v>
      </c>
      <c r="N2703" t="str">
        <f ca="1">IF((H2703+I2703)&gt;SIMULATION!$F$16,"Over","Under")</f>
        <v>Under</v>
      </c>
    </row>
    <row r="2704" spans="8:14" x14ac:dyDescent="0.25">
      <c r="H2704">
        <f ca="1">ROUND(NORMINV(RAND(),SIMULATION!$G$16,SIMULATION!$C$16),0)</f>
        <v>62</v>
      </c>
      <c r="I2704">
        <f ca="1">ROUND(NORMINV(RAND(),SIMULATION!$G$20,SIMULATION!$C$20),0)</f>
        <v>73</v>
      </c>
      <c r="J2704" t="str">
        <f t="shared" ca="1" si="84"/>
        <v>Home</v>
      </c>
      <c r="K2704" t="str">
        <f ca="1">IF(H2704+SIMULATION!$E$16&gt;NEUTRAL!I2704,"W","L")</f>
        <v>L</v>
      </c>
      <c r="L2704" t="str">
        <f ca="1">IF(I2704+SIMULATION!$E$20&gt;NEUTRAL!H2704,"W","L")</f>
        <v>W</v>
      </c>
      <c r="M2704">
        <f t="shared" ca="1" si="85"/>
        <v>135</v>
      </c>
      <c r="N2704" t="str">
        <f ca="1">IF((H2704+I2704)&gt;SIMULATION!$F$16,"Over","Under")</f>
        <v>Under</v>
      </c>
    </row>
    <row r="2705" spans="8:14" x14ac:dyDescent="0.25">
      <c r="H2705">
        <f ca="1">ROUND(NORMINV(RAND(),SIMULATION!$G$16,SIMULATION!$C$16),0)</f>
        <v>74</v>
      </c>
      <c r="I2705">
        <f ca="1">ROUND(NORMINV(RAND(),SIMULATION!$G$20,SIMULATION!$C$20),0)</f>
        <v>71</v>
      </c>
      <c r="J2705" t="str">
        <f t="shared" ca="1" si="84"/>
        <v>Away</v>
      </c>
      <c r="K2705" t="str">
        <f ca="1">IF(H2705+SIMULATION!$E$16&gt;NEUTRAL!I2705,"W","L")</f>
        <v>W</v>
      </c>
      <c r="L2705" t="str">
        <f ca="1">IF(I2705+SIMULATION!$E$20&gt;NEUTRAL!H2705,"W","L")</f>
        <v>L</v>
      </c>
      <c r="M2705">
        <f t="shared" ca="1" si="85"/>
        <v>145</v>
      </c>
      <c r="N2705" t="str">
        <f ca="1">IF((H2705+I2705)&gt;SIMULATION!$F$16,"Over","Under")</f>
        <v>Under</v>
      </c>
    </row>
    <row r="2706" spans="8:14" x14ac:dyDescent="0.25">
      <c r="H2706">
        <f ca="1">ROUND(NORMINV(RAND(),SIMULATION!$G$16,SIMULATION!$C$16),0)</f>
        <v>84</v>
      </c>
      <c r="I2706">
        <f ca="1">ROUND(NORMINV(RAND(),SIMULATION!$G$20,SIMULATION!$C$20),0)</f>
        <v>84</v>
      </c>
      <c r="J2706" t="str">
        <f t="shared" ref="J2706:J2769" ca="1" si="86">IF(H2706=I2706,"OT",IF(H2706&gt;I2706,"Away","Home"))</f>
        <v>OT</v>
      </c>
      <c r="K2706" t="str">
        <f ca="1">IF(H2706+SIMULATION!$E$16&gt;NEUTRAL!I2706,"W","L")</f>
        <v>W</v>
      </c>
      <c r="L2706" t="str">
        <f ca="1">IF(I2706+SIMULATION!$E$20&gt;NEUTRAL!H2706,"W","L")</f>
        <v>L</v>
      </c>
      <c r="M2706">
        <f t="shared" ref="M2706:M2769" ca="1" si="87">H2706+I2706</f>
        <v>168</v>
      </c>
      <c r="N2706" t="str">
        <f ca="1">IF((H2706+I2706)&gt;SIMULATION!$F$16,"Over","Under")</f>
        <v>Over</v>
      </c>
    </row>
    <row r="2707" spans="8:14" x14ac:dyDescent="0.25">
      <c r="H2707">
        <f ca="1">ROUND(NORMINV(RAND(),SIMULATION!$G$16,SIMULATION!$C$16),0)</f>
        <v>48</v>
      </c>
      <c r="I2707">
        <f ca="1">ROUND(NORMINV(RAND(),SIMULATION!$G$20,SIMULATION!$C$20),0)</f>
        <v>69</v>
      </c>
      <c r="J2707" t="str">
        <f t="shared" ca="1" si="86"/>
        <v>Home</v>
      </c>
      <c r="K2707" t="str">
        <f ca="1">IF(H2707+SIMULATION!$E$16&gt;NEUTRAL!I2707,"W","L")</f>
        <v>L</v>
      </c>
      <c r="L2707" t="str">
        <f ca="1">IF(I2707+SIMULATION!$E$20&gt;NEUTRAL!H2707,"W","L")</f>
        <v>W</v>
      </c>
      <c r="M2707">
        <f t="shared" ca="1" si="87"/>
        <v>117</v>
      </c>
      <c r="N2707" t="str">
        <f ca="1">IF((H2707+I2707)&gt;SIMULATION!$F$16,"Over","Under")</f>
        <v>Under</v>
      </c>
    </row>
    <row r="2708" spans="8:14" x14ac:dyDescent="0.25">
      <c r="H2708">
        <f ca="1">ROUND(NORMINV(RAND(),SIMULATION!$G$16,SIMULATION!$C$16),0)</f>
        <v>60</v>
      </c>
      <c r="I2708">
        <f ca="1">ROUND(NORMINV(RAND(),SIMULATION!$G$20,SIMULATION!$C$20),0)</f>
        <v>73</v>
      </c>
      <c r="J2708" t="str">
        <f t="shared" ca="1" si="86"/>
        <v>Home</v>
      </c>
      <c r="K2708" t="str">
        <f ca="1">IF(H2708+SIMULATION!$E$16&gt;NEUTRAL!I2708,"W","L")</f>
        <v>L</v>
      </c>
      <c r="L2708" t="str">
        <f ca="1">IF(I2708+SIMULATION!$E$20&gt;NEUTRAL!H2708,"W","L")</f>
        <v>W</v>
      </c>
      <c r="M2708">
        <f t="shared" ca="1" si="87"/>
        <v>133</v>
      </c>
      <c r="N2708" t="str">
        <f ca="1">IF((H2708+I2708)&gt;SIMULATION!$F$16,"Over","Under")</f>
        <v>Under</v>
      </c>
    </row>
    <row r="2709" spans="8:14" x14ac:dyDescent="0.25">
      <c r="H2709">
        <f ca="1">ROUND(NORMINV(RAND(),SIMULATION!$G$16,SIMULATION!$C$16),0)</f>
        <v>86</v>
      </c>
      <c r="I2709">
        <f ca="1">ROUND(NORMINV(RAND(),SIMULATION!$G$20,SIMULATION!$C$20),0)</f>
        <v>71</v>
      </c>
      <c r="J2709" t="str">
        <f t="shared" ca="1" si="86"/>
        <v>Away</v>
      </c>
      <c r="K2709" t="str">
        <f ca="1">IF(H2709+SIMULATION!$E$16&gt;NEUTRAL!I2709,"W","L")</f>
        <v>W</v>
      </c>
      <c r="L2709" t="str">
        <f ca="1">IF(I2709+SIMULATION!$E$20&gt;NEUTRAL!H2709,"W","L")</f>
        <v>L</v>
      </c>
      <c r="M2709">
        <f t="shared" ca="1" si="87"/>
        <v>157</v>
      </c>
      <c r="N2709" t="str">
        <f ca="1">IF((H2709+I2709)&gt;SIMULATION!$F$16,"Over","Under")</f>
        <v>Over</v>
      </c>
    </row>
    <row r="2710" spans="8:14" x14ac:dyDescent="0.25">
      <c r="H2710">
        <f ca="1">ROUND(NORMINV(RAND(),SIMULATION!$G$16,SIMULATION!$C$16),0)</f>
        <v>68</v>
      </c>
      <c r="I2710">
        <f ca="1">ROUND(NORMINV(RAND(),SIMULATION!$G$20,SIMULATION!$C$20),0)</f>
        <v>70</v>
      </c>
      <c r="J2710" t="str">
        <f t="shared" ca="1" si="86"/>
        <v>Home</v>
      </c>
      <c r="K2710" t="str">
        <f ca="1">IF(H2710+SIMULATION!$E$16&gt;NEUTRAL!I2710,"W","L")</f>
        <v>W</v>
      </c>
      <c r="L2710" t="str">
        <f ca="1">IF(I2710+SIMULATION!$E$20&gt;NEUTRAL!H2710,"W","L")</f>
        <v>L</v>
      </c>
      <c r="M2710">
        <f t="shared" ca="1" si="87"/>
        <v>138</v>
      </c>
      <c r="N2710" t="str">
        <f ca="1">IF((H2710+I2710)&gt;SIMULATION!$F$16,"Over","Under")</f>
        <v>Under</v>
      </c>
    </row>
    <row r="2711" spans="8:14" x14ac:dyDescent="0.25">
      <c r="H2711">
        <f ca="1">ROUND(NORMINV(RAND(),SIMULATION!$G$16,SIMULATION!$C$16),0)</f>
        <v>75</v>
      </c>
      <c r="I2711">
        <f ca="1">ROUND(NORMINV(RAND(),SIMULATION!$G$20,SIMULATION!$C$20),0)</f>
        <v>68</v>
      </c>
      <c r="J2711" t="str">
        <f t="shared" ca="1" si="86"/>
        <v>Away</v>
      </c>
      <c r="K2711" t="str">
        <f ca="1">IF(H2711+SIMULATION!$E$16&gt;NEUTRAL!I2711,"W","L")</f>
        <v>W</v>
      </c>
      <c r="L2711" t="str">
        <f ca="1">IF(I2711+SIMULATION!$E$20&gt;NEUTRAL!H2711,"W","L")</f>
        <v>L</v>
      </c>
      <c r="M2711">
        <f t="shared" ca="1" si="87"/>
        <v>143</v>
      </c>
      <c r="N2711" t="str">
        <f ca="1">IF((H2711+I2711)&gt;SIMULATION!$F$16,"Over","Under")</f>
        <v>Under</v>
      </c>
    </row>
    <row r="2712" spans="8:14" x14ac:dyDescent="0.25">
      <c r="H2712">
        <f ca="1">ROUND(NORMINV(RAND(),SIMULATION!$G$16,SIMULATION!$C$16),0)</f>
        <v>100</v>
      </c>
      <c r="I2712">
        <f ca="1">ROUND(NORMINV(RAND(),SIMULATION!$G$20,SIMULATION!$C$20),0)</f>
        <v>75</v>
      </c>
      <c r="J2712" t="str">
        <f t="shared" ca="1" si="86"/>
        <v>Away</v>
      </c>
      <c r="K2712" t="str">
        <f ca="1">IF(H2712+SIMULATION!$E$16&gt;NEUTRAL!I2712,"W","L")</f>
        <v>W</v>
      </c>
      <c r="L2712" t="str">
        <f ca="1">IF(I2712+SIMULATION!$E$20&gt;NEUTRAL!H2712,"W","L")</f>
        <v>L</v>
      </c>
      <c r="M2712">
        <f t="shared" ca="1" si="87"/>
        <v>175</v>
      </c>
      <c r="N2712" t="str">
        <f ca="1">IF((H2712+I2712)&gt;SIMULATION!$F$16,"Over","Under")</f>
        <v>Over</v>
      </c>
    </row>
    <row r="2713" spans="8:14" x14ac:dyDescent="0.25">
      <c r="H2713">
        <f ca="1">ROUND(NORMINV(RAND(),SIMULATION!$G$16,SIMULATION!$C$16),0)</f>
        <v>58</v>
      </c>
      <c r="I2713">
        <f ca="1">ROUND(NORMINV(RAND(),SIMULATION!$G$20,SIMULATION!$C$20),0)</f>
        <v>81</v>
      </c>
      <c r="J2713" t="str">
        <f t="shared" ca="1" si="86"/>
        <v>Home</v>
      </c>
      <c r="K2713" t="str">
        <f ca="1">IF(H2713+SIMULATION!$E$16&gt;NEUTRAL!I2713,"W","L")</f>
        <v>L</v>
      </c>
      <c r="L2713" t="str">
        <f ca="1">IF(I2713+SIMULATION!$E$20&gt;NEUTRAL!H2713,"W","L")</f>
        <v>W</v>
      </c>
      <c r="M2713">
        <f t="shared" ca="1" si="87"/>
        <v>139</v>
      </c>
      <c r="N2713" t="str">
        <f ca="1">IF((H2713+I2713)&gt;SIMULATION!$F$16,"Over","Under")</f>
        <v>Under</v>
      </c>
    </row>
    <row r="2714" spans="8:14" x14ac:dyDescent="0.25">
      <c r="H2714">
        <f ca="1">ROUND(NORMINV(RAND(),SIMULATION!$G$16,SIMULATION!$C$16),0)</f>
        <v>68</v>
      </c>
      <c r="I2714">
        <f ca="1">ROUND(NORMINV(RAND(),SIMULATION!$G$20,SIMULATION!$C$20),0)</f>
        <v>61</v>
      </c>
      <c r="J2714" t="str">
        <f t="shared" ca="1" si="86"/>
        <v>Away</v>
      </c>
      <c r="K2714" t="str">
        <f ca="1">IF(H2714+SIMULATION!$E$16&gt;NEUTRAL!I2714,"W","L")</f>
        <v>W</v>
      </c>
      <c r="L2714" t="str">
        <f ca="1">IF(I2714+SIMULATION!$E$20&gt;NEUTRAL!H2714,"W","L")</f>
        <v>L</v>
      </c>
      <c r="M2714">
        <f t="shared" ca="1" si="87"/>
        <v>129</v>
      </c>
      <c r="N2714" t="str">
        <f ca="1">IF((H2714+I2714)&gt;SIMULATION!$F$16,"Over","Under")</f>
        <v>Under</v>
      </c>
    </row>
    <row r="2715" spans="8:14" x14ac:dyDescent="0.25">
      <c r="H2715">
        <f ca="1">ROUND(NORMINV(RAND(),SIMULATION!$G$16,SIMULATION!$C$16),0)</f>
        <v>73</v>
      </c>
      <c r="I2715">
        <f ca="1">ROUND(NORMINV(RAND(),SIMULATION!$G$20,SIMULATION!$C$20),0)</f>
        <v>68</v>
      </c>
      <c r="J2715" t="str">
        <f t="shared" ca="1" si="86"/>
        <v>Away</v>
      </c>
      <c r="K2715" t="str">
        <f ca="1">IF(H2715+SIMULATION!$E$16&gt;NEUTRAL!I2715,"W","L")</f>
        <v>W</v>
      </c>
      <c r="L2715" t="str">
        <f ca="1">IF(I2715+SIMULATION!$E$20&gt;NEUTRAL!H2715,"W","L")</f>
        <v>L</v>
      </c>
      <c r="M2715">
        <f t="shared" ca="1" si="87"/>
        <v>141</v>
      </c>
      <c r="N2715" t="str">
        <f ca="1">IF((H2715+I2715)&gt;SIMULATION!$F$16,"Over","Under")</f>
        <v>Under</v>
      </c>
    </row>
    <row r="2716" spans="8:14" x14ac:dyDescent="0.25">
      <c r="H2716">
        <f ca="1">ROUND(NORMINV(RAND(),SIMULATION!$G$16,SIMULATION!$C$16),0)</f>
        <v>76</v>
      </c>
      <c r="I2716">
        <f ca="1">ROUND(NORMINV(RAND(),SIMULATION!$G$20,SIMULATION!$C$20),0)</f>
        <v>62</v>
      </c>
      <c r="J2716" t="str">
        <f t="shared" ca="1" si="86"/>
        <v>Away</v>
      </c>
      <c r="K2716" t="str">
        <f ca="1">IF(H2716+SIMULATION!$E$16&gt;NEUTRAL!I2716,"W","L")</f>
        <v>W</v>
      </c>
      <c r="L2716" t="str">
        <f ca="1">IF(I2716+SIMULATION!$E$20&gt;NEUTRAL!H2716,"W","L")</f>
        <v>L</v>
      </c>
      <c r="M2716">
        <f t="shared" ca="1" si="87"/>
        <v>138</v>
      </c>
      <c r="N2716" t="str">
        <f ca="1">IF((H2716+I2716)&gt;SIMULATION!$F$16,"Over","Under")</f>
        <v>Under</v>
      </c>
    </row>
    <row r="2717" spans="8:14" x14ac:dyDescent="0.25">
      <c r="H2717">
        <f ca="1">ROUND(NORMINV(RAND(),SIMULATION!$G$16,SIMULATION!$C$16),0)</f>
        <v>77</v>
      </c>
      <c r="I2717">
        <f ca="1">ROUND(NORMINV(RAND(),SIMULATION!$G$20,SIMULATION!$C$20),0)</f>
        <v>77</v>
      </c>
      <c r="J2717" t="str">
        <f t="shared" ca="1" si="86"/>
        <v>OT</v>
      </c>
      <c r="K2717" t="str">
        <f ca="1">IF(H2717+SIMULATION!$E$16&gt;NEUTRAL!I2717,"W","L")</f>
        <v>W</v>
      </c>
      <c r="L2717" t="str">
        <f ca="1">IF(I2717+SIMULATION!$E$20&gt;NEUTRAL!H2717,"W","L")</f>
        <v>L</v>
      </c>
      <c r="M2717">
        <f t="shared" ca="1" si="87"/>
        <v>154</v>
      </c>
      <c r="N2717" t="str">
        <f ca="1">IF((H2717+I2717)&gt;SIMULATION!$F$16,"Over","Under")</f>
        <v>Over</v>
      </c>
    </row>
    <row r="2718" spans="8:14" x14ac:dyDescent="0.25">
      <c r="H2718">
        <f ca="1">ROUND(NORMINV(RAND(),SIMULATION!$G$16,SIMULATION!$C$16),0)</f>
        <v>59</v>
      </c>
      <c r="I2718">
        <f ca="1">ROUND(NORMINV(RAND(),SIMULATION!$G$20,SIMULATION!$C$20),0)</f>
        <v>89</v>
      </c>
      <c r="J2718" t="str">
        <f t="shared" ca="1" si="86"/>
        <v>Home</v>
      </c>
      <c r="K2718" t="str">
        <f ca="1">IF(H2718+SIMULATION!$E$16&gt;NEUTRAL!I2718,"W","L")</f>
        <v>L</v>
      </c>
      <c r="L2718" t="str">
        <f ca="1">IF(I2718+SIMULATION!$E$20&gt;NEUTRAL!H2718,"W","L")</f>
        <v>W</v>
      </c>
      <c r="M2718">
        <f t="shared" ca="1" si="87"/>
        <v>148</v>
      </c>
      <c r="N2718" t="str">
        <f ca="1">IF((H2718+I2718)&gt;SIMULATION!$F$16,"Over","Under")</f>
        <v>Under</v>
      </c>
    </row>
    <row r="2719" spans="8:14" x14ac:dyDescent="0.25">
      <c r="H2719">
        <f ca="1">ROUND(NORMINV(RAND(),SIMULATION!$G$16,SIMULATION!$C$16),0)</f>
        <v>44</v>
      </c>
      <c r="I2719">
        <f ca="1">ROUND(NORMINV(RAND(),SIMULATION!$G$20,SIMULATION!$C$20),0)</f>
        <v>55</v>
      </c>
      <c r="J2719" t="str">
        <f t="shared" ca="1" si="86"/>
        <v>Home</v>
      </c>
      <c r="K2719" t="str">
        <f ca="1">IF(H2719+SIMULATION!$E$16&gt;NEUTRAL!I2719,"W","L")</f>
        <v>L</v>
      </c>
      <c r="L2719" t="str">
        <f ca="1">IF(I2719+SIMULATION!$E$20&gt;NEUTRAL!H2719,"W","L")</f>
        <v>W</v>
      </c>
      <c r="M2719">
        <f t="shared" ca="1" si="87"/>
        <v>99</v>
      </c>
      <c r="N2719" t="str">
        <f ca="1">IF((H2719+I2719)&gt;SIMULATION!$F$16,"Over","Under")</f>
        <v>Under</v>
      </c>
    </row>
    <row r="2720" spans="8:14" x14ac:dyDescent="0.25">
      <c r="H2720">
        <f ca="1">ROUND(NORMINV(RAND(),SIMULATION!$G$16,SIMULATION!$C$16),0)</f>
        <v>65</v>
      </c>
      <c r="I2720">
        <f ca="1">ROUND(NORMINV(RAND(),SIMULATION!$G$20,SIMULATION!$C$20),0)</f>
        <v>72</v>
      </c>
      <c r="J2720" t="str">
        <f t="shared" ca="1" si="86"/>
        <v>Home</v>
      </c>
      <c r="K2720" t="str">
        <f ca="1">IF(H2720+SIMULATION!$E$16&gt;NEUTRAL!I2720,"W","L")</f>
        <v>L</v>
      </c>
      <c r="L2720" t="str">
        <f ca="1">IF(I2720+SIMULATION!$E$20&gt;NEUTRAL!H2720,"W","L")</f>
        <v>W</v>
      </c>
      <c r="M2720">
        <f t="shared" ca="1" si="87"/>
        <v>137</v>
      </c>
      <c r="N2720" t="str">
        <f ca="1">IF((H2720+I2720)&gt;SIMULATION!$F$16,"Over","Under")</f>
        <v>Under</v>
      </c>
    </row>
    <row r="2721" spans="8:14" x14ac:dyDescent="0.25">
      <c r="H2721">
        <f ca="1">ROUND(NORMINV(RAND(),SIMULATION!$G$16,SIMULATION!$C$16),0)</f>
        <v>67</v>
      </c>
      <c r="I2721">
        <f ca="1">ROUND(NORMINV(RAND(),SIMULATION!$G$20,SIMULATION!$C$20),0)</f>
        <v>68</v>
      </c>
      <c r="J2721" t="str">
        <f t="shared" ca="1" si="86"/>
        <v>Home</v>
      </c>
      <c r="K2721" t="str">
        <f ca="1">IF(H2721+SIMULATION!$E$16&gt;NEUTRAL!I2721,"W","L")</f>
        <v>W</v>
      </c>
      <c r="L2721" t="str">
        <f ca="1">IF(I2721+SIMULATION!$E$20&gt;NEUTRAL!H2721,"W","L")</f>
        <v>L</v>
      </c>
      <c r="M2721">
        <f t="shared" ca="1" si="87"/>
        <v>135</v>
      </c>
      <c r="N2721" t="str">
        <f ca="1">IF((H2721+I2721)&gt;SIMULATION!$F$16,"Over","Under")</f>
        <v>Under</v>
      </c>
    </row>
    <row r="2722" spans="8:14" x14ac:dyDescent="0.25">
      <c r="H2722">
        <f ca="1">ROUND(NORMINV(RAND(),SIMULATION!$G$16,SIMULATION!$C$16),0)</f>
        <v>70</v>
      </c>
      <c r="I2722">
        <f ca="1">ROUND(NORMINV(RAND(),SIMULATION!$G$20,SIMULATION!$C$20),0)</f>
        <v>68</v>
      </c>
      <c r="J2722" t="str">
        <f t="shared" ca="1" si="86"/>
        <v>Away</v>
      </c>
      <c r="K2722" t="str">
        <f ca="1">IF(H2722+SIMULATION!$E$16&gt;NEUTRAL!I2722,"W","L")</f>
        <v>W</v>
      </c>
      <c r="L2722" t="str">
        <f ca="1">IF(I2722+SIMULATION!$E$20&gt;NEUTRAL!H2722,"W","L")</f>
        <v>L</v>
      </c>
      <c r="M2722">
        <f t="shared" ca="1" si="87"/>
        <v>138</v>
      </c>
      <c r="N2722" t="str">
        <f ca="1">IF((H2722+I2722)&gt;SIMULATION!$F$16,"Over","Under")</f>
        <v>Under</v>
      </c>
    </row>
    <row r="2723" spans="8:14" x14ac:dyDescent="0.25">
      <c r="H2723">
        <f ca="1">ROUND(NORMINV(RAND(),SIMULATION!$G$16,SIMULATION!$C$16),0)</f>
        <v>72</v>
      </c>
      <c r="I2723">
        <f ca="1">ROUND(NORMINV(RAND(),SIMULATION!$G$20,SIMULATION!$C$20),0)</f>
        <v>77</v>
      </c>
      <c r="J2723" t="str">
        <f t="shared" ca="1" si="86"/>
        <v>Home</v>
      </c>
      <c r="K2723" t="str">
        <f ca="1">IF(H2723+SIMULATION!$E$16&gt;NEUTRAL!I2723,"W","L")</f>
        <v>L</v>
      </c>
      <c r="L2723" t="str">
        <f ca="1">IF(I2723+SIMULATION!$E$20&gt;NEUTRAL!H2723,"W","L")</f>
        <v>W</v>
      </c>
      <c r="M2723">
        <f t="shared" ca="1" si="87"/>
        <v>149</v>
      </c>
      <c r="N2723" t="str">
        <f ca="1">IF((H2723+I2723)&gt;SIMULATION!$F$16,"Over","Under")</f>
        <v>Under</v>
      </c>
    </row>
    <row r="2724" spans="8:14" x14ac:dyDescent="0.25">
      <c r="H2724">
        <f ca="1">ROUND(NORMINV(RAND(),SIMULATION!$G$16,SIMULATION!$C$16),0)</f>
        <v>72</v>
      </c>
      <c r="I2724">
        <f ca="1">ROUND(NORMINV(RAND(),SIMULATION!$G$20,SIMULATION!$C$20),0)</f>
        <v>65</v>
      </c>
      <c r="J2724" t="str">
        <f t="shared" ca="1" si="86"/>
        <v>Away</v>
      </c>
      <c r="K2724" t="str">
        <f ca="1">IF(H2724+SIMULATION!$E$16&gt;NEUTRAL!I2724,"W","L")</f>
        <v>W</v>
      </c>
      <c r="L2724" t="str">
        <f ca="1">IF(I2724+SIMULATION!$E$20&gt;NEUTRAL!H2724,"W","L")</f>
        <v>L</v>
      </c>
      <c r="M2724">
        <f t="shared" ca="1" si="87"/>
        <v>137</v>
      </c>
      <c r="N2724" t="str">
        <f ca="1">IF((H2724+I2724)&gt;SIMULATION!$F$16,"Over","Under")</f>
        <v>Under</v>
      </c>
    </row>
    <row r="2725" spans="8:14" x14ac:dyDescent="0.25">
      <c r="H2725">
        <f ca="1">ROUND(NORMINV(RAND(),SIMULATION!$G$16,SIMULATION!$C$16),0)</f>
        <v>75</v>
      </c>
      <c r="I2725">
        <f ca="1">ROUND(NORMINV(RAND(),SIMULATION!$G$20,SIMULATION!$C$20),0)</f>
        <v>66</v>
      </c>
      <c r="J2725" t="str">
        <f t="shared" ca="1" si="86"/>
        <v>Away</v>
      </c>
      <c r="K2725" t="str">
        <f ca="1">IF(H2725+SIMULATION!$E$16&gt;NEUTRAL!I2725,"W","L")</f>
        <v>W</v>
      </c>
      <c r="L2725" t="str">
        <f ca="1">IF(I2725+SIMULATION!$E$20&gt;NEUTRAL!H2725,"W","L")</f>
        <v>L</v>
      </c>
      <c r="M2725">
        <f t="shared" ca="1" si="87"/>
        <v>141</v>
      </c>
      <c r="N2725" t="str">
        <f ca="1">IF((H2725+I2725)&gt;SIMULATION!$F$16,"Over","Under")</f>
        <v>Under</v>
      </c>
    </row>
    <row r="2726" spans="8:14" x14ac:dyDescent="0.25">
      <c r="H2726">
        <f ca="1">ROUND(NORMINV(RAND(),SIMULATION!$G$16,SIMULATION!$C$16),0)</f>
        <v>89</v>
      </c>
      <c r="I2726">
        <f ca="1">ROUND(NORMINV(RAND(),SIMULATION!$G$20,SIMULATION!$C$20),0)</f>
        <v>65</v>
      </c>
      <c r="J2726" t="str">
        <f t="shared" ca="1" si="86"/>
        <v>Away</v>
      </c>
      <c r="K2726" t="str">
        <f ca="1">IF(H2726+SIMULATION!$E$16&gt;NEUTRAL!I2726,"W","L")</f>
        <v>W</v>
      </c>
      <c r="L2726" t="str">
        <f ca="1">IF(I2726+SIMULATION!$E$20&gt;NEUTRAL!H2726,"W","L")</f>
        <v>L</v>
      </c>
      <c r="M2726">
        <f t="shared" ca="1" si="87"/>
        <v>154</v>
      </c>
      <c r="N2726" t="str">
        <f ca="1">IF((H2726+I2726)&gt;SIMULATION!$F$16,"Over","Under")</f>
        <v>Over</v>
      </c>
    </row>
    <row r="2727" spans="8:14" x14ac:dyDescent="0.25">
      <c r="H2727">
        <f ca="1">ROUND(NORMINV(RAND(),SIMULATION!$G$16,SIMULATION!$C$16),0)</f>
        <v>79</v>
      </c>
      <c r="I2727">
        <f ca="1">ROUND(NORMINV(RAND(),SIMULATION!$G$20,SIMULATION!$C$20),0)</f>
        <v>69</v>
      </c>
      <c r="J2727" t="str">
        <f t="shared" ca="1" si="86"/>
        <v>Away</v>
      </c>
      <c r="K2727" t="str">
        <f ca="1">IF(H2727+SIMULATION!$E$16&gt;NEUTRAL!I2727,"W","L")</f>
        <v>W</v>
      </c>
      <c r="L2727" t="str">
        <f ca="1">IF(I2727+SIMULATION!$E$20&gt;NEUTRAL!H2727,"W","L")</f>
        <v>L</v>
      </c>
      <c r="M2727">
        <f t="shared" ca="1" si="87"/>
        <v>148</v>
      </c>
      <c r="N2727" t="str">
        <f ca="1">IF((H2727+I2727)&gt;SIMULATION!$F$16,"Over","Under")</f>
        <v>Under</v>
      </c>
    </row>
    <row r="2728" spans="8:14" x14ac:dyDescent="0.25">
      <c r="H2728">
        <f ca="1">ROUND(NORMINV(RAND(),SIMULATION!$G$16,SIMULATION!$C$16),0)</f>
        <v>74</v>
      </c>
      <c r="I2728">
        <f ca="1">ROUND(NORMINV(RAND(),SIMULATION!$G$20,SIMULATION!$C$20),0)</f>
        <v>59</v>
      </c>
      <c r="J2728" t="str">
        <f t="shared" ca="1" si="86"/>
        <v>Away</v>
      </c>
      <c r="K2728" t="str">
        <f ca="1">IF(H2728+SIMULATION!$E$16&gt;NEUTRAL!I2728,"W","L")</f>
        <v>W</v>
      </c>
      <c r="L2728" t="str">
        <f ca="1">IF(I2728+SIMULATION!$E$20&gt;NEUTRAL!H2728,"W","L")</f>
        <v>L</v>
      </c>
      <c r="M2728">
        <f t="shared" ca="1" si="87"/>
        <v>133</v>
      </c>
      <c r="N2728" t="str">
        <f ca="1">IF((H2728+I2728)&gt;SIMULATION!$F$16,"Over","Under")</f>
        <v>Under</v>
      </c>
    </row>
    <row r="2729" spans="8:14" x14ac:dyDescent="0.25">
      <c r="H2729">
        <f ca="1">ROUND(NORMINV(RAND(),SIMULATION!$G$16,SIMULATION!$C$16),0)</f>
        <v>91</v>
      </c>
      <c r="I2729">
        <f ca="1">ROUND(NORMINV(RAND(),SIMULATION!$G$20,SIMULATION!$C$20),0)</f>
        <v>67</v>
      </c>
      <c r="J2729" t="str">
        <f t="shared" ca="1" si="86"/>
        <v>Away</v>
      </c>
      <c r="K2729" t="str">
        <f ca="1">IF(H2729+SIMULATION!$E$16&gt;NEUTRAL!I2729,"W","L")</f>
        <v>W</v>
      </c>
      <c r="L2729" t="str">
        <f ca="1">IF(I2729+SIMULATION!$E$20&gt;NEUTRAL!H2729,"W","L")</f>
        <v>L</v>
      </c>
      <c r="M2729">
        <f t="shared" ca="1" si="87"/>
        <v>158</v>
      </c>
      <c r="N2729" t="str">
        <f ca="1">IF((H2729+I2729)&gt;SIMULATION!$F$16,"Over","Under")</f>
        <v>Over</v>
      </c>
    </row>
    <row r="2730" spans="8:14" x14ac:dyDescent="0.25">
      <c r="H2730">
        <f ca="1">ROUND(NORMINV(RAND(),SIMULATION!$G$16,SIMULATION!$C$16),0)</f>
        <v>85</v>
      </c>
      <c r="I2730">
        <f ca="1">ROUND(NORMINV(RAND(),SIMULATION!$G$20,SIMULATION!$C$20),0)</f>
        <v>67</v>
      </c>
      <c r="J2730" t="str">
        <f t="shared" ca="1" si="86"/>
        <v>Away</v>
      </c>
      <c r="K2730" t="str">
        <f ca="1">IF(H2730+SIMULATION!$E$16&gt;NEUTRAL!I2730,"W","L")</f>
        <v>W</v>
      </c>
      <c r="L2730" t="str">
        <f ca="1">IF(I2730+SIMULATION!$E$20&gt;NEUTRAL!H2730,"W","L")</f>
        <v>L</v>
      </c>
      <c r="M2730">
        <f t="shared" ca="1" si="87"/>
        <v>152</v>
      </c>
      <c r="N2730" t="str">
        <f ca="1">IF((H2730+I2730)&gt;SIMULATION!$F$16,"Over","Under")</f>
        <v>Over</v>
      </c>
    </row>
    <row r="2731" spans="8:14" x14ac:dyDescent="0.25">
      <c r="H2731">
        <f ca="1">ROUND(NORMINV(RAND(),SIMULATION!$G$16,SIMULATION!$C$16),0)</f>
        <v>70</v>
      </c>
      <c r="I2731">
        <f ca="1">ROUND(NORMINV(RAND(),SIMULATION!$G$20,SIMULATION!$C$20),0)</f>
        <v>73</v>
      </c>
      <c r="J2731" t="str">
        <f t="shared" ca="1" si="86"/>
        <v>Home</v>
      </c>
      <c r="K2731" t="str">
        <f ca="1">IF(H2731+SIMULATION!$E$16&gt;NEUTRAL!I2731,"W","L")</f>
        <v>W</v>
      </c>
      <c r="L2731" t="str">
        <f ca="1">IF(I2731+SIMULATION!$E$20&gt;NEUTRAL!H2731,"W","L")</f>
        <v>L</v>
      </c>
      <c r="M2731">
        <f t="shared" ca="1" si="87"/>
        <v>143</v>
      </c>
      <c r="N2731" t="str">
        <f ca="1">IF((H2731+I2731)&gt;SIMULATION!$F$16,"Over","Under")</f>
        <v>Under</v>
      </c>
    </row>
    <row r="2732" spans="8:14" x14ac:dyDescent="0.25">
      <c r="H2732">
        <f ca="1">ROUND(NORMINV(RAND(),SIMULATION!$G$16,SIMULATION!$C$16),0)</f>
        <v>79</v>
      </c>
      <c r="I2732">
        <f ca="1">ROUND(NORMINV(RAND(),SIMULATION!$G$20,SIMULATION!$C$20),0)</f>
        <v>79</v>
      </c>
      <c r="J2732" t="str">
        <f t="shared" ca="1" si="86"/>
        <v>OT</v>
      </c>
      <c r="K2732" t="str">
        <f ca="1">IF(H2732+SIMULATION!$E$16&gt;NEUTRAL!I2732,"W","L")</f>
        <v>W</v>
      </c>
      <c r="L2732" t="str">
        <f ca="1">IF(I2732+SIMULATION!$E$20&gt;NEUTRAL!H2732,"W","L")</f>
        <v>L</v>
      </c>
      <c r="M2732">
        <f t="shared" ca="1" si="87"/>
        <v>158</v>
      </c>
      <c r="N2732" t="str">
        <f ca="1">IF((H2732+I2732)&gt;SIMULATION!$F$16,"Over","Under")</f>
        <v>Over</v>
      </c>
    </row>
    <row r="2733" spans="8:14" x14ac:dyDescent="0.25">
      <c r="H2733">
        <f ca="1">ROUND(NORMINV(RAND(),SIMULATION!$G$16,SIMULATION!$C$16),0)</f>
        <v>65</v>
      </c>
      <c r="I2733">
        <f ca="1">ROUND(NORMINV(RAND(),SIMULATION!$G$20,SIMULATION!$C$20),0)</f>
        <v>51</v>
      </c>
      <c r="J2733" t="str">
        <f t="shared" ca="1" si="86"/>
        <v>Away</v>
      </c>
      <c r="K2733" t="str">
        <f ca="1">IF(H2733+SIMULATION!$E$16&gt;NEUTRAL!I2733,"W","L")</f>
        <v>W</v>
      </c>
      <c r="L2733" t="str">
        <f ca="1">IF(I2733+SIMULATION!$E$20&gt;NEUTRAL!H2733,"W","L")</f>
        <v>L</v>
      </c>
      <c r="M2733">
        <f t="shared" ca="1" si="87"/>
        <v>116</v>
      </c>
      <c r="N2733" t="str">
        <f ca="1">IF((H2733+I2733)&gt;SIMULATION!$F$16,"Over","Under")</f>
        <v>Under</v>
      </c>
    </row>
    <row r="2734" spans="8:14" x14ac:dyDescent="0.25">
      <c r="H2734">
        <f ca="1">ROUND(NORMINV(RAND(),SIMULATION!$G$16,SIMULATION!$C$16),0)</f>
        <v>64</v>
      </c>
      <c r="I2734">
        <f ca="1">ROUND(NORMINV(RAND(),SIMULATION!$G$20,SIMULATION!$C$20),0)</f>
        <v>78</v>
      </c>
      <c r="J2734" t="str">
        <f t="shared" ca="1" si="86"/>
        <v>Home</v>
      </c>
      <c r="K2734" t="str">
        <f ca="1">IF(H2734+SIMULATION!$E$16&gt;NEUTRAL!I2734,"W","L")</f>
        <v>L</v>
      </c>
      <c r="L2734" t="str">
        <f ca="1">IF(I2734+SIMULATION!$E$20&gt;NEUTRAL!H2734,"W","L")</f>
        <v>W</v>
      </c>
      <c r="M2734">
        <f t="shared" ca="1" si="87"/>
        <v>142</v>
      </c>
      <c r="N2734" t="str">
        <f ca="1">IF((H2734+I2734)&gt;SIMULATION!$F$16,"Over","Under")</f>
        <v>Under</v>
      </c>
    </row>
    <row r="2735" spans="8:14" x14ac:dyDescent="0.25">
      <c r="H2735">
        <f ca="1">ROUND(NORMINV(RAND(),SIMULATION!$G$16,SIMULATION!$C$16),0)</f>
        <v>55</v>
      </c>
      <c r="I2735">
        <f ca="1">ROUND(NORMINV(RAND(),SIMULATION!$G$20,SIMULATION!$C$20),0)</f>
        <v>56</v>
      </c>
      <c r="J2735" t="str">
        <f t="shared" ca="1" si="86"/>
        <v>Home</v>
      </c>
      <c r="K2735" t="str">
        <f ca="1">IF(H2735+SIMULATION!$E$16&gt;NEUTRAL!I2735,"W","L")</f>
        <v>W</v>
      </c>
      <c r="L2735" t="str">
        <f ca="1">IF(I2735+SIMULATION!$E$20&gt;NEUTRAL!H2735,"W","L")</f>
        <v>L</v>
      </c>
      <c r="M2735">
        <f t="shared" ca="1" si="87"/>
        <v>111</v>
      </c>
      <c r="N2735" t="str">
        <f ca="1">IF((H2735+I2735)&gt;SIMULATION!$F$16,"Over","Under")</f>
        <v>Under</v>
      </c>
    </row>
    <row r="2736" spans="8:14" x14ac:dyDescent="0.25">
      <c r="H2736">
        <f ca="1">ROUND(NORMINV(RAND(),SIMULATION!$G$16,SIMULATION!$C$16),0)</f>
        <v>77</v>
      </c>
      <c r="I2736">
        <f ca="1">ROUND(NORMINV(RAND(),SIMULATION!$G$20,SIMULATION!$C$20),0)</f>
        <v>70</v>
      </c>
      <c r="J2736" t="str">
        <f t="shared" ca="1" si="86"/>
        <v>Away</v>
      </c>
      <c r="K2736" t="str">
        <f ca="1">IF(H2736+SIMULATION!$E$16&gt;NEUTRAL!I2736,"W","L")</f>
        <v>W</v>
      </c>
      <c r="L2736" t="str">
        <f ca="1">IF(I2736+SIMULATION!$E$20&gt;NEUTRAL!H2736,"W","L")</f>
        <v>L</v>
      </c>
      <c r="M2736">
        <f t="shared" ca="1" si="87"/>
        <v>147</v>
      </c>
      <c r="N2736" t="str">
        <f ca="1">IF((H2736+I2736)&gt;SIMULATION!$F$16,"Over","Under")</f>
        <v>Under</v>
      </c>
    </row>
    <row r="2737" spans="8:14" x14ac:dyDescent="0.25">
      <c r="H2737">
        <f ca="1">ROUND(NORMINV(RAND(),SIMULATION!$G$16,SIMULATION!$C$16),0)</f>
        <v>104</v>
      </c>
      <c r="I2737">
        <f ca="1">ROUND(NORMINV(RAND(),SIMULATION!$G$20,SIMULATION!$C$20),0)</f>
        <v>86</v>
      </c>
      <c r="J2737" t="str">
        <f t="shared" ca="1" si="86"/>
        <v>Away</v>
      </c>
      <c r="K2737" t="str">
        <f ca="1">IF(H2737+SIMULATION!$E$16&gt;NEUTRAL!I2737,"W","L")</f>
        <v>W</v>
      </c>
      <c r="L2737" t="str">
        <f ca="1">IF(I2737+SIMULATION!$E$20&gt;NEUTRAL!H2737,"W","L")</f>
        <v>L</v>
      </c>
      <c r="M2737">
        <f t="shared" ca="1" si="87"/>
        <v>190</v>
      </c>
      <c r="N2737" t="str">
        <f ca="1">IF((H2737+I2737)&gt;SIMULATION!$F$16,"Over","Under")</f>
        <v>Over</v>
      </c>
    </row>
    <row r="2738" spans="8:14" x14ac:dyDescent="0.25">
      <c r="H2738">
        <f ca="1">ROUND(NORMINV(RAND(),SIMULATION!$G$16,SIMULATION!$C$16),0)</f>
        <v>70</v>
      </c>
      <c r="I2738">
        <f ca="1">ROUND(NORMINV(RAND(),SIMULATION!$G$20,SIMULATION!$C$20),0)</f>
        <v>81</v>
      </c>
      <c r="J2738" t="str">
        <f t="shared" ca="1" si="86"/>
        <v>Home</v>
      </c>
      <c r="K2738" t="str">
        <f ca="1">IF(H2738+SIMULATION!$E$16&gt;NEUTRAL!I2738,"W","L")</f>
        <v>L</v>
      </c>
      <c r="L2738" t="str">
        <f ca="1">IF(I2738+SIMULATION!$E$20&gt;NEUTRAL!H2738,"W","L")</f>
        <v>W</v>
      </c>
      <c r="M2738">
        <f t="shared" ca="1" si="87"/>
        <v>151</v>
      </c>
      <c r="N2738" t="str">
        <f ca="1">IF((H2738+I2738)&gt;SIMULATION!$F$16,"Over","Under")</f>
        <v>Under</v>
      </c>
    </row>
    <row r="2739" spans="8:14" x14ac:dyDescent="0.25">
      <c r="H2739">
        <f ca="1">ROUND(NORMINV(RAND(),SIMULATION!$G$16,SIMULATION!$C$16),0)</f>
        <v>79</v>
      </c>
      <c r="I2739">
        <f ca="1">ROUND(NORMINV(RAND(),SIMULATION!$G$20,SIMULATION!$C$20),0)</f>
        <v>90</v>
      </c>
      <c r="J2739" t="str">
        <f t="shared" ca="1" si="86"/>
        <v>Home</v>
      </c>
      <c r="K2739" t="str">
        <f ca="1">IF(H2739+SIMULATION!$E$16&gt;NEUTRAL!I2739,"W","L")</f>
        <v>L</v>
      </c>
      <c r="L2739" t="str">
        <f ca="1">IF(I2739+SIMULATION!$E$20&gt;NEUTRAL!H2739,"W","L")</f>
        <v>W</v>
      </c>
      <c r="M2739">
        <f t="shared" ca="1" si="87"/>
        <v>169</v>
      </c>
      <c r="N2739" t="str">
        <f ca="1">IF((H2739+I2739)&gt;SIMULATION!$F$16,"Over","Under")</f>
        <v>Over</v>
      </c>
    </row>
    <row r="2740" spans="8:14" x14ac:dyDescent="0.25">
      <c r="H2740">
        <f ca="1">ROUND(NORMINV(RAND(),SIMULATION!$G$16,SIMULATION!$C$16),0)</f>
        <v>89</v>
      </c>
      <c r="I2740">
        <f ca="1">ROUND(NORMINV(RAND(),SIMULATION!$G$20,SIMULATION!$C$20),0)</f>
        <v>70</v>
      </c>
      <c r="J2740" t="str">
        <f t="shared" ca="1" si="86"/>
        <v>Away</v>
      </c>
      <c r="K2740" t="str">
        <f ca="1">IF(H2740+SIMULATION!$E$16&gt;NEUTRAL!I2740,"W","L")</f>
        <v>W</v>
      </c>
      <c r="L2740" t="str">
        <f ca="1">IF(I2740+SIMULATION!$E$20&gt;NEUTRAL!H2740,"W","L")</f>
        <v>L</v>
      </c>
      <c r="M2740">
        <f t="shared" ca="1" si="87"/>
        <v>159</v>
      </c>
      <c r="N2740" t="str">
        <f ca="1">IF((H2740+I2740)&gt;SIMULATION!$F$16,"Over","Under")</f>
        <v>Over</v>
      </c>
    </row>
    <row r="2741" spans="8:14" x14ac:dyDescent="0.25">
      <c r="H2741">
        <f ca="1">ROUND(NORMINV(RAND(),SIMULATION!$G$16,SIMULATION!$C$16),0)</f>
        <v>68</v>
      </c>
      <c r="I2741">
        <f ca="1">ROUND(NORMINV(RAND(),SIMULATION!$G$20,SIMULATION!$C$20),0)</f>
        <v>67</v>
      </c>
      <c r="J2741" t="str">
        <f t="shared" ca="1" si="86"/>
        <v>Away</v>
      </c>
      <c r="K2741" t="str">
        <f ca="1">IF(H2741+SIMULATION!$E$16&gt;NEUTRAL!I2741,"W","L")</f>
        <v>W</v>
      </c>
      <c r="L2741" t="str">
        <f ca="1">IF(I2741+SIMULATION!$E$20&gt;NEUTRAL!H2741,"W","L")</f>
        <v>L</v>
      </c>
      <c r="M2741">
        <f t="shared" ca="1" si="87"/>
        <v>135</v>
      </c>
      <c r="N2741" t="str">
        <f ca="1">IF((H2741+I2741)&gt;SIMULATION!$F$16,"Over","Under")</f>
        <v>Under</v>
      </c>
    </row>
    <row r="2742" spans="8:14" x14ac:dyDescent="0.25">
      <c r="H2742">
        <f ca="1">ROUND(NORMINV(RAND(),SIMULATION!$G$16,SIMULATION!$C$16),0)</f>
        <v>48</v>
      </c>
      <c r="I2742">
        <f ca="1">ROUND(NORMINV(RAND(),SIMULATION!$G$20,SIMULATION!$C$20),0)</f>
        <v>45</v>
      </c>
      <c r="J2742" t="str">
        <f t="shared" ca="1" si="86"/>
        <v>Away</v>
      </c>
      <c r="K2742" t="str">
        <f ca="1">IF(H2742+SIMULATION!$E$16&gt;NEUTRAL!I2742,"W","L")</f>
        <v>W</v>
      </c>
      <c r="L2742" t="str">
        <f ca="1">IF(I2742+SIMULATION!$E$20&gt;NEUTRAL!H2742,"W","L")</f>
        <v>L</v>
      </c>
      <c r="M2742">
        <f t="shared" ca="1" si="87"/>
        <v>93</v>
      </c>
      <c r="N2742" t="str">
        <f ca="1">IF((H2742+I2742)&gt;SIMULATION!$F$16,"Over","Under")</f>
        <v>Under</v>
      </c>
    </row>
    <row r="2743" spans="8:14" x14ac:dyDescent="0.25">
      <c r="H2743">
        <f ca="1">ROUND(NORMINV(RAND(),SIMULATION!$G$16,SIMULATION!$C$16),0)</f>
        <v>64</v>
      </c>
      <c r="I2743">
        <f ca="1">ROUND(NORMINV(RAND(),SIMULATION!$G$20,SIMULATION!$C$20),0)</f>
        <v>91</v>
      </c>
      <c r="J2743" t="str">
        <f t="shared" ca="1" si="86"/>
        <v>Home</v>
      </c>
      <c r="K2743" t="str">
        <f ca="1">IF(H2743+SIMULATION!$E$16&gt;NEUTRAL!I2743,"W","L")</f>
        <v>L</v>
      </c>
      <c r="L2743" t="str">
        <f ca="1">IF(I2743+SIMULATION!$E$20&gt;NEUTRAL!H2743,"W","L")</f>
        <v>W</v>
      </c>
      <c r="M2743">
        <f t="shared" ca="1" si="87"/>
        <v>155</v>
      </c>
      <c r="N2743" t="str">
        <f ca="1">IF((H2743+I2743)&gt;SIMULATION!$F$16,"Over","Under")</f>
        <v>Over</v>
      </c>
    </row>
    <row r="2744" spans="8:14" x14ac:dyDescent="0.25">
      <c r="H2744">
        <f ca="1">ROUND(NORMINV(RAND(),SIMULATION!$G$16,SIMULATION!$C$16),0)</f>
        <v>102</v>
      </c>
      <c r="I2744">
        <f ca="1">ROUND(NORMINV(RAND(),SIMULATION!$G$20,SIMULATION!$C$20),0)</f>
        <v>62</v>
      </c>
      <c r="J2744" t="str">
        <f t="shared" ca="1" si="86"/>
        <v>Away</v>
      </c>
      <c r="K2744" t="str">
        <f ca="1">IF(H2744+SIMULATION!$E$16&gt;NEUTRAL!I2744,"W","L")</f>
        <v>W</v>
      </c>
      <c r="L2744" t="str">
        <f ca="1">IF(I2744+SIMULATION!$E$20&gt;NEUTRAL!H2744,"W","L")</f>
        <v>L</v>
      </c>
      <c r="M2744">
        <f t="shared" ca="1" si="87"/>
        <v>164</v>
      </c>
      <c r="N2744" t="str">
        <f ca="1">IF((H2744+I2744)&gt;SIMULATION!$F$16,"Over","Under")</f>
        <v>Over</v>
      </c>
    </row>
    <row r="2745" spans="8:14" x14ac:dyDescent="0.25">
      <c r="H2745">
        <f ca="1">ROUND(NORMINV(RAND(),SIMULATION!$G$16,SIMULATION!$C$16),0)</f>
        <v>75</v>
      </c>
      <c r="I2745">
        <f ca="1">ROUND(NORMINV(RAND(),SIMULATION!$G$20,SIMULATION!$C$20),0)</f>
        <v>84</v>
      </c>
      <c r="J2745" t="str">
        <f t="shared" ca="1" si="86"/>
        <v>Home</v>
      </c>
      <c r="K2745" t="str">
        <f ca="1">IF(H2745+SIMULATION!$E$16&gt;NEUTRAL!I2745,"W","L")</f>
        <v>L</v>
      </c>
      <c r="L2745" t="str">
        <f ca="1">IF(I2745+SIMULATION!$E$20&gt;NEUTRAL!H2745,"W","L")</f>
        <v>W</v>
      </c>
      <c r="M2745">
        <f t="shared" ca="1" si="87"/>
        <v>159</v>
      </c>
      <c r="N2745" t="str">
        <f ca="1">IF((H2745+I2745)&gt;SIMULATION!$F$16,"Over","Under")</f>
        <v>Over</v>
      </c>
    </row>
    <row r="2746" spans="8:14" x14ac:dyDescent="0.25">
      <c r="H2746">
        <f ca="1">ROUND(NORMINV(RAND(),SIMULATION!$G$16,SIMULATION!$C$16),0)</f>
        <v>84</v>
      </c>
      <c r="I2746">
        <f ca="1">ROUND(NORMINV(RAND(),SIMULATION!$G$20,SIMULATION!$C$20),0)</f>
        <v>75</v>
      </c>
      <c r="J2746" t="str">
        <f t="shared" ca="1" si="86"/>
        <v>Away</v>
      </c>
      <c r="K2746" t="str">
        <f ca="1">IF(H2746+SIMULATION!$E$16&gt;NEUTRAL!I2746,"W","L")</f>
        <v>W</v>
      </c>
      <c r="L2746" t="str">
        <f ca="1">IF(I2746+SIMULATION!$E$20&gt;NEUTRAL!H2746,"W","L")</f>
        <v>L</v>
      </c>
      <c r="M2746">
        <f t="shared" ca="1" si="87"/>
        <v>159</v>
      </c>
      <c r="N2746" t="str">
        <f ca="1">IF((H2746+I2746)&gt;SIMULATION!$F$16,"Over","Under")</f>
        <v>Over</v>
      </c>
    </row>
    <row r="2747" spans="8:14" x14ac:dyDescent="0.25">
      <c r="H2747">
        <f ca="1">ROUND(NORMINV(RAND(),SIMULATION!$G$16,SIMULATION!$C$16),0)</f>
        <v>76</v>
      </c>
      <c r="I2747">
        <f ca="1">ROUND(NORMINV(RAND(),SIMULATION!$G$20,SIMULATION!$C$20),0)</f>
        <v>60</v>
      </c>
      <c r="J2747" t="str">
        <f t="shared" ca="1" si="86"/>
        <v>Away</v>
      </c>
      <c r="K2747" t="str">
        <f ca="1">IF(H2747+SIMULATION!$E$16&gt;NEUTRAL!I2747,"W","L")</f>
        <v>W</v>
      </c>
      <c r="L2747" t="str">
        <f ca="1">IF(I2747+SIMULATION!$E$20&gt;NEUTRAL!H2747,"W","L")</f>
        <v>L</v>
      </c>
      <c r="M2747">
        <f t="shared" ca="1" si="87"/>
        <v>136</v>
      </c>
      <c r="N2747" t="str">
        <f ca="1">IF((H2747+I2747)&gt;SIMULATION!$F$16,"Over","Under")</f>
        <v>Under</v>
      </c>
    </row>
    <row r="2748" spans="8:14" x14ac:dyDescent="0.25">
      <c r="H2748">
        <f ca="1">ROUND(NORMINV(RAND(),SIMULATION!$G$16,SIMULATION!$C$16),0)</f>
        <v>67</v>
      </c>
      <c r="I2748">
        <f ca="1">ROUND(NORMINV(RAND(),SIMULATION!$G$20,SIMULATION!$C$20),0)</f>
        <v>77</v>
      </c>
      <c r="J2748" t="str">
        <f t="shared" ca="1" si="86"/>
        <v>Home</v>
      </c>
      <c r="K2748" t="str">
        <f ca="1">IF(H2748+SIMULATION!$E$16&gt;NEUTRAL!I2748,"W","L")</f>
        <v>L</v>
      </c>
      <c r="L2748" t="str">
        <f ca="1">IF(I2748+SIMULATION!$E$20&gt;NEUTRAL!H2748,"W","L")</f>
        <v>W</v>
      </c>
      <c r="M2748">
        <f t="shared" ca="1" si="87"/>
        <v>144</v>
      </c>
      <c r="N2748" t="str">
        <f ca="1">IF((H2748+I2748)&gt;SIMULATION!$F$16,"Over","Under")</f>
        <v>Under</v>
      </c>
    </row>
    <row r="2749" spans="8:14" x14ac:dyDescent="0.25">
      <c r="H2749">
        <f ca="1">ROUND(NORMINV(RAND(),SIMULATION!$G$16,SIMULATION!$C$16),0)</f>
        <v>79</v>
      </c>
      <c r="I2749">
        <f ca="1">ROUND(NORMINV(RAND(),SIMULATION!$G$20,SIMULATION!$C$20),0)</f>
        <v>71</v>
      </c>
      <c r="J2749" t="str">
        <f t="shared" ca="1" si="86"/>
        <v>Away</v>
      </c>
      <c r="K2749" t="str">
        <f ca="1">IF(H2749+SIMULATION!$E$16&gt;NEUTRAL!I2749,"W","L")</f>
        <v>W</v>
      </c>
      <c r="L2749" t="str">
        <f ca="1">IF(I2749+SIMULATION!$E$20&gt;NEUTRAL!H2749,"W","L")</f>
        <v>L</v>
      </c>
      <c r="M2749">
        <f t="shared" ca="1" si="87"/>
        <v>150</v>
      </c>
      <c r="N2749" t="str">
        <f ca="1">IF((H2749+I2749)&gt;SIMULATION!$F$16,"Over","Under")</f>
        <v>Under</v>
      </c>
    </row>
    <row r="2750" spans="8:14" x14ac:dyDescent="0.25">
      <c r="H2750">
        <f ca="1">ROUND(NORMINV(RAND(),SIMULATION!$G$16,SIMULATION!$C$16),0)</f>
        <v>56</v>
      </c>
      <c r="I2750">
        <f ca="1">ROUND(NORMINV(RAND(),SIMULATION!$G$20,SIMULATION!$C$20),0)</f>
        <v>75</v>
      </c>
      <c r="J2750" t="str">
        <f t="shared" ca="1" si="86"/>
        <v>Home</v>
      </c>
      <c r="K2750" t="str">
        <f ca="1">IF(H2750+SIMULATION!$E$16&gt;NEUTRAL!I2750,"W","L")</f>
        <v>L</v>
      </c>
      <c r="L2750" t="str">
        <f ca="1">IF(I2750+SIMULATION!$E$20&gt;NEUTRAL!H2750,"W","L")</f>
        <v>W</v>
      </c>
      <c r="M2750">
        <f t="shared" ca="1" si="87"/>
        <v>131</v>
      </c>
      <c r="N2750" t="str">
        <f ca="1">IF((H2750+I2750)&gt;SIMULATION!$F$16,"Over","Under")</f>
        <v>Under</v>
      </c>
    </row>
    <row r="2751" spans="8:14" x14ac:dyDescent="0.25">
      <c r="H2751">
        <f ca="1">ROUND(NORMINV(RAND(),SIMULATION!$G$16,SIMULATION!$C$16),0)</f>
        <v>71</v>
      </c>
      <c r="I2751">
        <f ca="1">ROUND(NORMINV(RAND(),SIMULATION!$G$20,SIMULATION!$C$20),0)</f>
        <v>71</v>
      </c>
      <c r="J2751" t="str">
        <f t="shared" ca="1" si="86"/>
        <v>OT</v>
      </c>
      <c r="K2751" t="str">
        <f ca="1">IF(H2751+SIMULATION!$E$16&gt;NEUTRAL!I2751,"W","L")</f>
        <v>W</v>
      </c>
      <c r="L2751" t="str">
        <f ca="1">IF(I2751+SIMULATION!$E$20&gt;NEUTRAL!H2751,"W","L")</f>
        <v>L</v>
      </c>
      <c r="M2751">
        <f t="shared" ca="1" si="87"/>
        <v>142</v>
      </c>
      <c r="N2751" t="str">
        <f ca="1">IF((H2751+I2751)&gt;SIMULATION!$F$16,"Over","Under")</f>
        <v>Under</v>
      </c>
    </row>
    <row r="2752" spans="8:14" x14ac:dyDescent="0.25">
      <c r="H2752">
        <f ca="1">ROUND(NORMINV(RAND(),SIMULATION!$G$16,SIMULATION!$C$16),0)</f>
        <v>74</v>
      </c>
      <c r="I2752">
        <f ca="1">ROUND(NORMINV(RAND(),SIMULATION!$G$20,SIMULATION!$C$20),0)</f>
        <v>93</v>
      </c>
      <c r="J2752" t="str">
        <f t="shared" ca="1" si="86"/>
        <v>Home</v>
      </c>
      <c r="K2752" t="str">
        <f ca="1">IF(H2752+SIMULATION!$E$16&gt;NEUTRAL!I2752,"W","L")</f>
        <v>L</v>
      </c>
      <c r="L2752" t="str">
        <f ca="1">IF(I2752+SIMULATION!$E$20&gt;NEUTRAL!H2752,"W","L")</f>
        <v>W</v>
      </c>
      <c r="M2752">
        <f t="shared" ca="1" si="87"/>
        <v>167</v>
      </c>
      <c r="N2752" t="str">
        <f ca="1">IF((H2752+I2752)&gt;SIMULATION!$F$16,"Over","Under")</f>
        <v>Over</v>
      </c>
    </row>
    <row r="2753" spans="8:14" x14ac:dyDescent="0.25">
      <c r="H2753">
        <f ca="1">ROUND(NORMINV(RAND(),SIMULATION!$G$16,SIMULATION!$C$16),0)</f>
        <v>82</v>
      </c>
      <c r="I2753">
        <f ca="1">ROUND(NORMINV(RAND(),SIMULATION!$G$20,SIMULATION!$C$20),0)</f>
        <v>99</v>
      </c>
      <c r="J2753" t="str">
        <f t="shared" ca="1" si="86"/>
        <v>Home</v>
      </c>
      <c r="K2753" t="str">
        <f ca="1">IF(H2753+SIMULATION!$E$16&gt;NEUTRAL!I2753,"W","L")</f>
        <v>L</v>
      </c>
      <c r="L2753" t="str">
        <f ca="1">IF(I2753+SIMULATION!$E$20&gt;NEUTRAL!H2753,"W","L")</f>
        <v>W</v>
      </c>
      <c r="M2753">
        <f t="shared" ca="1" si="87"/>
        <v>181</v>
      </c>
      <c r="N2753" t="str">
        <f ca="1">IF((H2753+I2753)&gt;SIMULATION!$F$16,"Over","Under")</f>
        <v>Over</v>
      </c>
    </row>
    <row r="2754" spans="8:14" x14ac:dyDescent="0.25">
      <c r="H2754">
        <f ca="1">ROUND(NORMINV(RAND(),SIMULATION!$G$16,SIMULATION!$C$16),0)</f>
        <v>92</v>
      </c>
      <c r="I2754">
        <f ca="1">ROUND(NORMINV(RAND(),SIMULATION!$G$20,SIMULATION!$C$20),0)</f>
        <v>80</v>
      </c>
      <c r="J2754" t="str">
        <f t="shared" ca="1" si="86"/>
        <v>Away</v>
      </c>
      <c r="K2754" t="str">
        <f ca="1">IF(H2754+SIMULATION!$E$16&gt;NEUTRAL!I2754,"W","L")</f>
        <v>W</v>
      </c>
      <c r="L2754" t="str">
        <f ca="1">IF(I2754+SIMULATION!$E$20&gt;NEUTRAL!H2754,"W","L")</f>
        <v>L</v>
      </c>
      <c r="M2754">
        <f t="shared" ca="1" si="87"/>
        <v>172</v>
      </c>
      <c r="N2754" t="str">
        <f ca="1">IF((H2754+I2754)&gt;SIMULATION!$F$16,"Over","Under")</f>
        <v>Over</v>
      </c>
    </row>
    <row r="2755" spans="8:14" x14ac:dyDescent="0.25">
      <c r="H2755">
        <f ca="1">ROUND(NORMINV(RAND(),SIMULATION!$G$16,SIMULATION!$C$16),0)</f>
        <v>62</v>
      </c>
      <c r="I2755">
        <f ca="1">ROUND(NORMINV(RAND(),SIMULATION!$G$20,SIMULATION!$C$20),0)</f>
        <v>66</v>
      </c>
      <c r="J2755" t="str">
        <f t="shared" ca="1" si="86"/>
        <v>Home</v>
      </c>
      <c r="K2755" t="str">
        <f ca="1">IF(H2755+SIMULATION!$E$16&gt;NEUTRAL!I2755,"W","L")</f>
        <v>W</v>
      </c>
      <c r="L2755" t="str">
        <f ca="1">IF(I2755+SIMULATION!$E$20&gt;NEUTRAL!H2755,"W","L")</f>
        <v>L</v>
      </c>
      <c r="M2755">
        <f t="shared" ca="1" si="87"/>
        <v>128</v>
      </c>
      <c r="N2755" t="str">
        <f ca="1">IF((H2755+I2755)&gt;SIMULATION!$F$16,"Over","Under")</f>
        <v>Under</v>
      </c>
    </row>
    <row r="2756" spans="8:14" x14ac:dyDescent="0.25">
      <c r="H2756">
        <f ca="1">ROUND(NORMINV(RAND(),SIMULATION!$G$16,SIMULATION!$C$16),0)</f>
        <v>65</v>
      </c>
      <c r="I2756">
        <f ca="1">ROUND(NORMINV(RAND(),SIMULATION!$G$20,SIMULATION!$C$20),0)</f>
        <v>56</v>
      </c>
      <c r="J2756" t="str">
        <f t="shared" ca="1" si="86"/>
        <v>Away</v>
      </c>
      <c r="K2756" t="str">
        <f ca="1">IF(H2756+SIMULATION!$E$16&gt;NEUTRAL!I2756,"W","L")</f>
        <v>W</v>
      </c>
      <c r="L2756" t="str">
        <f ca="1">IF(I2756+SIMULATION!$E$20&gt;NEUTRAL!H2756,"W","L")</f>
        <v>L</v>
      </c>
      <c r="M2756">
        <f t="shared" ca="1" si="87"/>
        <v>121</v>
      </c>
      <c r="N2756" t="str">
        <f ca="1">IF((H2756+I2756)&gt;SIMULATION!$F$16,"Over","Under")</f>
        <v>Under</v>
      </c>
    </row>
    <row r="2757" spans="8:14" x14ac:dyDescent="0.25">
      <c r="H2757">
        <f ca="1">ROUND(NORMINV(RAND(),SIMULATION!$G$16,SIMULATION!$C$16),0)</f>
        <v>93</v>
      </c>
      <c r="I2757">
        <f ca="1">ROUND(NORMINV(RAND(),SIMULATION!$G$20,SIMULATION!$C$20),0)</f>
        <v>72</v>
      </c>
      <c r="J2757" t="str">
        <f t="shared" ca="1" si="86"/>
        <v>Away</v>
      </c>
      <c r="K2757" t="str">
        <f ca="1">IF(H2757+SIMULATION!$E$16&gt;NEUTRAL!I2757,"W","L")</f>
        <v>W</v>
      </c>
      <c r="L2757" t="str">
        <f ca="1">IF(I2757+SIMULATION!$E$20&gt;NEUTRAL!H2757,"W","L")</f>
        <v>L</v>
      </c>
      <c r="M2757">
        <f t="shared" ca="1" si="87"/>
        <v>165</v>
      </c>
      <c r="N2757" t="str">
        <f ca="1">IF((H2757+I2757)&gt;SIMULATION!$F$16,"Over","Under")</f>
        <v>Over</v>
      </c>
    </row>
    <row r="2758" spans="8:14" x14ac:dyDescent="0.25">
      <c r="H2758">
        <f ca="1">ROUND(NORMINV(RAND(),SIMULATION!$G$16,SIMULATION!$C$16),0)</f>
        <v>37</v>
      </c>
      <c r="I2758">
        <f ca="1">ROUND(NORMINV(RAND(),SIMULATION!$G$20,SIMULATION!$C$20),0)</f>
        <v>63</v>
      </c>
      <c r="J2758" t="str">
        <f t="shared" ca="1" si="86"/>
        <v>Home</v>
      </c>
      <c r="K2758" t="str">
        <f ca="1">IF(H2758+SIMULATION!$E$16&gt;NEUTRAL!I2758,"W","L")</f>
        <v>L</v>
      </c>
      <c r="L2758" t="str">
        <f ca="1">IF(I2758+SIMULATION!$E$20&gt;NEUTRAL!H2758,"W","L")</f>
        <v>W</v>
      </c>
      <c r="M2758">
        <f t="shared" ca="1" si="87"/>
        <v>100</v>
      </c>
      <c r="N2758" t="str">
        <f ca="1">IF((H2758+I2758)&gt;SIMULATION!$F$16,"Over","Under")</f>
        <v>Under</v>
      </c>
    </row>
    <row r="2759" spans="8:14" x14ac:dyDescent="0.25">
      <c r="H2759">
        <f ca="1">ROUND(NORMINV(RAND(),SIMULATION!$G$16,SIMULATION!$C$16),0)</f>
        <v>71</v>
      </c>
      <c r="I2759">
        <f ca="1">ROUND(NORMINV(RAND(),SIMULATION!$G$20,SIMULATION!$C$20),0)</f>
        <v>69</v>
      </c>
      <c r="J2759" t="str">
        <f t="shared" ca="1" si="86"/>
        <v>Away</v>
      </c>
      <c r="K2759" t="str">
        <f ca="1">IF(H2759+SIMULATION!$E$16&gt;NEUTRAL!I2759,"W","L")</f>
        <v>W</v>
      </c>
      <c r="L2759" t="str">
        <f ca="1">IF(I2759+SIMULATION!$E$20&gt;NEUTRAL!H2759,"W","L")</f>
        <v>L</v>
      </c>
      <c r="M2759">
        <f t="shared" ca="1" si="87"/>
        <v>140</v>
      </c>
      <c r="N2759" t="str">
        <f ca="1">IF((H2759+I2759)&gt;SIMULATION!$F$16,"Over","Under")</f>
        <v>Under</v>
      </c>
    </row>
    <row r="2760" spans="8:14" x14ac:dyDescent="0.25">
      <c r="H2760">
        <f ca="1">ROUND(NORMINV(RAND(),SIMULATION!$G$16,SIMULATION!$C$16),0)</f>
        <v>68</v>
      </c>
      <c r="I2760">
        <f ca="1">ROUND(NORMINV(RAND(),SIMULATION!$G$20,SIMULATION!$C$20),0)</f>
        <v>70</v>
      </c>
      <c r="J2760" t="str">
        <f t="shared" ca="1" si="86"/>
        <v>Home</v>
      </c>
      <c r="K2760" t="str">
        <f ca="1">IF(H2760+SIMULATION!$E$16&gt;NEUTRAL!I2760,"W","L")</f>
        <v>W</v>
      </c>
      <c r="L2760" t="str">
        <f ca="1">IF(I2760+SIMULATION!$E$20&gt;NEUTRAL!H2760,"W","L")</f>
        <v>L</v>
      </c>
      <c r="M2760">
        <f t="shared" ca="1" si="87"/>
        <v>138</v>
      </c>
      <c r="N2760" t="str">
        <f ca="1">IF((H2760+I2760)&gt;SIMULATION!$F$16,"Over","Under")</f>
        <v>Under</v>
      </c>
    </row>
    <row r="2761" spans="8:14" x14ac:dyDescent="0.25">
      <c r="H2761">
        <f ca="1">ROUND(NORMINV(RAND(),SIMULATION!$G$16,SIMULATION!$C$16),0)</f>
        <v>78</v>
      </c>
      <c r="I2761">
        <f ca="1">ROUND(NORMINV(RAND(),SIMULATION!$G$20,SIMULATION!$C$20),0)</f>
        <v>72</v>
      </c>
      <c r="J2761" t="str">
        <f t="shared" ca="1" si="86"/>
        <v>Away</v>
      </c>
      <c r="K2761" t="str">
        <f ca="1">IF(H2761+SIMULATION!$E$16&gt;NEUTRAL!I2761,"W","L")</f>
        <v>W</v>
      </c>
      <c r="L2761" t="str">
        <f ca="1">IF(I2761+SIMULATION!$E$20&gt;NEUTRAL!H2761,"W","L")</f>
        <v>L</v>
      </c>
      <c r="M2761">
        <f t="shared" ca="1" si="87"/>
        <v>150</v>
      </c>
      <c r="N2761" t="str">
        <f ca="1">IF((H2761+I2761)&gt;SIMULATION!$F$16,"Over","Under")</f>
        <v>Under</v>
      </c>
    </row>
    <row r="2762" spans="8:14" x14ac:dyDescent="0.25">
      <c r="H2762">
        <f ca="1">ROUND(NORMINV(RAND(),SIMULATION!$G$16,SIMULATION!$C$16),0)</f>
        <v>64</v>
      </c>
      <c r="I2762">
        <f ca="1">ROUND(NORMINV(RAND(),SIMULATION!$G$20,SIMULATION!$C$20),0)</f>
        <v>79</v>
      </c>
      <c r="J2762" t="str">
        <f t="shared" ca="1" si="86"/>
        <v>Home</v>
      </c>
      <c r="K2762" t="str">
        <f ca="1">IF(H2762+SIMULATION!$E$16&gt;NEUTRAL!I2762,"W","L")</f>
        <v>L</v>
      </c>
      <c r="L2762" t="str">
        <f ca="1">IF(I2762+SIMULATION!$E$20&gt;NEUTRAL!H2762,"W","L")</f>
        <v>W</v>
      </c>
      <c r="M2762">
        <f t="shared" ca="1" si="87"/>
        <v>143</v>
      </c>
      <c r="N2762" t="str">
        <f ca="1">IF((H2762+I2762)&gt;SIMULATION!$F$16,"Over","Under")</f>
        <v>Under</v>
      </c>
    </row>
    <row r="2763" spans="8:14" x14ac:dyDescent="0.25">
      <c r="H2763">
        <f ca="1">ROUND(NORMINV(RAND(),SIMULATION!$G$16,SIMULATION!$C$16),0)</f>
        <v>56</v>
      </c>
      <c r="I2763">
        <f ca="1">ROUND(NORMINV(RAND(),SIMULATION!$G$20,SIMULATION!$C$20),0)</f>
        <v>81</v>
      </c>
      <c r="J2763" t="str">
        <f t="shared" ca="1" si="86"/>
        <v>Home</v>
      </c>
      <c r="K2763" t="str">
        <f ca="1">IF(H2763+SIMULATION!$E$16&gt;NEUTRAL!I2763,"W","L")</f>
        <v>L</v>
      </c>
      <c r="L2763" t="str">
        <f ca="1">IF(I2763+SIMULATION!$E$20&gt;NEUTRAL!H2763,"W","L")</f>
        <v>W</v>
      </c>
      <c r="M2763">
        <f t="shared" ca="1" si="87"/>
        <v>137</v>
      </c>
      <c r="N2763" t="str">
        <f ca="1">IF((H2763+I2763)&gt;SIMULATION!$F$16,"Over","Under")</f>
        <v>Under</v>
      </c>
    </row>
    <row r="2764" spans="8:14" x14ac:dyDescent="0.25">
      <c r="H2764">
        <f ca="1">ROUND(NORMINV(RAND(),SIMULATION!$G$16,SIMULATION!$C$16),0)</f>
        <v>67</v>
      </c>
      <c r="I2764">
        <f ca="1">ROUND(NORMINV(RAND(),SIMULATION!$G$20,SIMULATION!$C$20),0)</f>
        <v>94</v>
      </c>
      <c r="J2764" t="str">
        <f t="shared" ca="1" si="86"/>
        <v>Home</v>
      </c>
      <c r="K2764" t="str">
        <f ca="1">IF(H2764+SIMULATION!$E$16&gt;NEUTRAL!I2764,"W","L")</f>
        <v>L</v>
      </c>
      <c r="L2764" t="str">
        <f ca="1">IF(I2764+SIMULATION!$E$20&gt;NEUTRAL!H2764,"W","L")</f>
        <v>W</v>
      </c>
      <c r="M2764">
        <f t="shared" ca="1" si="87"/>
        <v>161</v>
      </c>
      <c r="N2764" t="str">
        <f ca="1">IF((H2764+I2764)&gt;SIMULATION!$F$16,"Over","Under")</f>
        <v>Over</v>
      </c>
    </row>
    <row r="2765" spans="8:14" x14ac:dyDescent="0.25">
      <c r="H2765">
        <f ca="1">ROUND(NORMINV(RAND(),SIMULATION!$G$16,SIMULATION!$C$16),0)</f>
        <v>64</v>
      </c>
      <c r="I2765">
        <f ca="1">ROUND(NORMINV(RAND(),SIMULATION!$G$20,SIMULATION!$C$20),0)</f>
        <v>63</v>
      </c>
      <c r="J2765" t="str">
        <f t="shared" ca="1" si="86"/>
        <v>Away</v>
      </c>
      <c r="K2765" t="str">
        <f ca="1">IF(H2765+SIMULATION!$E$16&gt;NEUTRAL!I2765,"W","L")</f>
        <v>W</v>
      </c>
      <c r="L2765" t="str">
        <f ca="1">IF(I2765+SIMULATION!$E$20&gt;NEUTRAL!H2765,"W","L")</f>
        <v>L</v>
      </c>
      <c r="M2765">
        <f t="shared" ca="1" si="87"/>
        <v>127</v>
      </c>
      <c r="N2765" t="str">
        <f ca="1">IF((H2765+I2765)&gt;SIMULATION!$F$16,"Over","Under")</f>
        <v>Under</v>
      </c>
    </row>
    <row r="2766" spans="8:14" x14ac:dyDescent="0.25">
      <c r="H2766">
        <f ca="1">ROUND(NORMINV(RAND(),SIMULATION!$G$16,SIMULATION!$C$16),0)</f>
        <v>82</v>
      </c>
      <c r="I2766">
        <f ca="1">ROUND(NORMINV(RAND(),SIMULATION!$G$20,SIMULATION!$C$20),0)</f>
        <v>84</v>
      </c>
      <c r="J2766" t="str">
        <f t="shared" ca="1" si="86"/>
        <v>Home</v>
      </c>
      <c r="K2766" t="str">
        <f ca="1">IF(H2766+SIMULATION!$E$16&gt;NEUTRAL!I2766,"W","L")</f>
        <v>W</v>
      </c>
      <c r="L2766" t="str">
        <f ca="1">IF(I2766+SIMULATION!$E$20&gt;NEUTRAL!H2766,"W","L")</f>
        <v>L</v>
      </c>
      <c r="M2766">
        <f t="shared" ca="1" si="87"/>
        <v>166</v>
      </c>
      <c r="N2766" t="str">
        <f ca="1">IF((H2766+I2766)&gt;SIMULATION!$F$16,"Over","Under")</f>
        <v>Over</v>
      </c>
    </row>
    <row r="2767" spans="8:14" x14ac:dyDescent="0.25">
      <c r="H2767">
        <f ca="1">ROUND(NORMINV(RAND(),SIMULATION!$G$16,SIMULATION!$C$16),0)</f>
        <v>59</v>
      </c>
      <c r="I2767">
        <f ca="1">ROUND(NORMINV(RAND(),SIMULATION!$G$20,SIMULATION!$C$20),0)</f>
        <v>87</v>
      </c>
      <c r="J2767" t="str">
        <f t="shared" ca="1" si="86"/>
        <v>Home</v>
      </c>
      <c r="K2767" t="str">
        <f ca="1">IF(H2767+SIMULATION!$E$16&gt;NEUTRAL!I2767,"W","L")</f>
        <v>L</v>
      </c>
      <c r="L2767" t="str">
        <f ca="1">IF(I2767+SIMULATION!$E$20&gt;NEUTRAL!H2767,"W","L")</f>
        <v>W</v>
      </c>
      <c r="M2767">
        <f t="shared" ca="1" si="87"/>
        <v>146</v>
      </c>
      <c r="N2767" t="str">
        <f ca="1">IF((H2767+I2767)&gt;SIMULATION!$F$16,"Over","Under")</f>
        <v>Under</v>
      </c>
    </row>
    <row r="2768" spans="8:14" x14ac:dyDescent="0.25">
      <c r="H2768">
        <f ca="1">ROUND(NORMINV(RAND(),SIMULATION!$G$16,SIMULATION!$C$16),0)</f>
        <v>56</v>
      </c>
      <c r="I2768">
        <f ca="1">ROUND(NORMINV(RAND(),SIMULATION!$G$20,SIMULATION!$C$20),0)</f>
        <v>61</v>
      </c>
      <c r="J2768" t="str">
        <f t="shared" ca="1" si="86"/>
        <v>Home</v>
      </c>
      <c r="K2768" t="str">
        <f ca="1">IF(H2768+SIMULATION!$E$16&gt;NEUTRAL!I2768,"W","L")</f>
        <v>L</v>
      </c>
      <c r="L2768" t="str">
        <f ca="1">IF(I2768+SIMULATION!$E$20&gt;NEUTRAL!H2768,"W","L")</f>
        <v>W</v>
      </c>
      <c r="M2768">
        <f t="shared" ca="1" si="87"/>
        <v>117</v>
      </c>
      <c r="N2768" t="str">
        <f ca="1">IF((H2768+I2768)&gt;SIMULATION!$F$16,"Over","Under")</f>
        <v>Under</v>
      </c>
    </row>
    <row r="2769" spans="8:14" x14ac:dyDescent="0.25">
      <c r="H2769">
        <f ca="1">ROUND(NORMINV(RAND(),SIMULATION!$G$16,SIMULATION!$C$16),0)</f>
        <v>90</v>
      </c>
      <c r="I2769">
        <f ca="1">ROUND(NORMINV(RAND(),SIMULATION!$G$20,SIMULATION!$C$20),0)</f>
        <v>63</v>
      </c>
      <c r="J2769" t="str">
        <f t="shared" ca="1" si="86"/>
        <v>Away</v>
      </c>
      <c r="K2769" t="str">
        <f ca="1">IF(H2769+SIMULATION!$E$16&gt;NEUTRAL!I2769,"W","L")</f>
        <v>W</v>
      </c>
      <c r="L2769" t="str">
        <f ca="1">IF(I2769+SIMULATION!$E$20&gt;NEUTRAL!H2769,"W","L")</f>
        <v>L</v>
      </c>
      <c r="M2769">
        <f t="shared" ca="1" si="87"/>
        <v>153</v>
      </c>
      <c r="N2769" t="str">
        <f ca="1">IF((H2769+I2769)&gt;SIMULATION!$F$16,"Over","Under")</f>
        <v>Over</v>
      </c>
    </row>
    <row r="2770" spans="8:14" x14ac:dyDescent="0.25">
      <c r="H2770">
        <f ca="1">ROUND(NORMINV(RAND(),SIMULATION!$G$16,SIMULATION!$C$16),0)</f>
        <v>58</v>
      </c>
      <c r="I2770">
        <f ca="1">ROUND(NORMINV(RAND(),SIMULATION!$G$20,SIMULATION!$C$20),0)</f>
        <v>83</v>
      </c>
      <c r="J2770" t="str">
        <f t="shared" ref="J2770:J2833" ca="1" si="88">IF(H2770=I2770,"OT",IF(H2770&gt;I2770,"Away","Home"))</f>
        <v>Home</v>
      </c>
      <c r="K2770" t="str">
        <f ca="1">IF(H2770+SIMULATION!$E$16&gt;NEUTRAL!I2770,"W","L")</f>
        <v>L</v>
      </c>
      <c r="L2770" t="str">
        <f ca="1">IF(I2770+SIMULATION!$E$20&gt;NEUTRAL!H2770,"W","L")</f>
        <v>W</v>
      </c>
      <c r="M2770">
        <f t="shared" ref="M2770:M2833" ca="1" si="89">H2770+I2770</f>
        <v>141</v>
      </c>
      <c r="N2770" t="str">
        <f ca="1">IF((H2770+I2770)&gt;SIMULATION!$F$16,"Over","Under")</f>
        <v>Under</v>
      </c>
    </row>
    <row r="2771" spans="8:14" x14ac:dyDescent="0.25">
      <c r="H2771">
        <f ca="1">ROUND(NORMINV(RAND(),SIMULATION!$G$16,SIMULATION!$C$16),0)</f>
        <v>69</v>
      </c>
      <c r="I2771">
        <f ca="1">ROUND(NORMINV(RAND(),SIMULATION!$G$20,SIMULATION!$C$20),0)</f>
        <v>61</v>
      </c>
      <c r="J2771" t="str">
        <f t="shared" ca="1" si="88"/>
        <v>Away</v>
      </c>
      <c r="K2771" t="str">
        <f ca="1">IF(H2771+SIMULATION!$E$16&gt;NEUTRAL!I2771,"W","L")</f>
        <v>W</v>
      </c>
      <c r="L2771" t="str">
        <f ca="1">IF(I2771+SIMULATION!$E$20&gt;NEUTRAL!H2771,"W","L")</f>
        <v>L</v>
      </c>
      <c r="M2771">
        <f t="shared" ca="1" si="89"/>
        <v>130</v>
      </c>
      <c r="N2771" t="str">
        <f ca="1">IF((H2771+I2771)&gt;SIMULATION!$F$16,"Over","Under")</f>
        <v>Under</v>
      </c>
    </row>
    <row r="2772" spans="8:14" x14ac:dyDescent="0.25">
      <c r="H2772">
        <f ca="1">ROUND(NORMINV(RAND(),SIMULATION!$G$16,SIMULATION!$C$16),0)</f>
        <v>75</v>
      </c>
      <c r="I2772">
        <f ca="1">ROUND(NORMINV(RAND(),SIMULATION!$G$20,SIMULATION!$C$20),0)</f>
        <v>70</v>
      </c>
      <c r="J2772" t="str">
        <f t="shared" ca="1" si="88"/>
        <v>Away</v>
      </c>
      <c r="K2772" t="str">
        <f ca="1">IF(H2772+SIMULATION!$E$16&gt;NEUTRAL!I2772,"W","L")</f>
        <v>W</v>
      </c>
      <c r="L2772" t="str">
        <f ca="1">IF(I2772+SIMULATION!$E$20&gt;NEUTRAL!H2772,"W","L")</f>
        <v>L</v>
      </c>
      <c r="M2772">
        <f t="shared" ca="1" si="89"/>
        <v>145</v>
      </c>
      <c r="N2772" t="str">
        <f ca="1">IF((H2772+I2772)&gt;SIMULATION!$F$16,"Over","Under")</f>
        <v>Under</v>
      </c>
    </row>
    <row r="2773" spans="8:14" x14ac:dyDescent="0.25">
      <c r="H2773">
        <f ca="1">ROUND(NORMINV(RAND(),SIMULATION!$G$16,SIMULATION!$C$16),0)</f>
        <v>73</v>
      </c>
      <c r="I2773">
        <f ca="1">ROUND(NORMINV(RAND(),SIMULATION!$G$20,SIMULATION!$C$20),0)</f>
        <v>81</v>
      </c>
      <c r="J2773" t="str">
        <f t="shared" ca="1" si="88"/>
        <v>Home</v>
      </c>
      <c r="K2773" t="str">
        <f ca="1">IF(H2773+SIMULATION!$E$16&gt;NEUTRAL!I2773,"W","L")</f>
        <v>L</v>
      </c>
      <c r="L2773" t="str">
        <f ca="1">IF(I2773+SIMULATION!$E$20&gt;NEUTRAL!H2773,"W","L")</f>
        <v>W</v>
      </c>
      <c r="M2773">
        <f t="shared" ca="1" si="89"/>
        <v>154</v>
      </c>
      <c r="N2773" t="str">
        <f ca="1">IF((H2773+I2773)&gt;SIMULATION!$F$16,"Over","Under")</f>
        <v>Over</v>
      </c>
    </row>
    <row r="2774" spans="8:14" x14ac:dyDescent="0.25">
      <c r="H2774">
        <f ca="1">ROUND(NORMINV(RAND(),SIMULATION!$G$16,SIMULATION!$C$16),0)</f>
        <v>67</v>
      </c>
      <c r="I2774">
        <f ca="1">ROUND(NORMINV(RAND(),SIMULATION!$G$20,SIMULATION!$C$20),0)</f>
        <v>71</v>
      </c>
      <c r="J2774" t="str">
        <f t="shared" ca="1" si="88"/>
        <v>Home</v>
      </c>
      <c r="K2774" t="str">
        <f ca="1">IF(H2774+SIMULATION!$E$16&gt;NEUTRAL!I2774,"W","L")</f>
        <v>W</v>
      </c>
      <c r="L2774" t="str">
        <f ca="1">IF(I2774+SIMULATION!$E$20&gt;NEUTRAL!H2774,"W","L")</f>
        <v>L</v>
      </c>
      <c r="M2774">
        <f t="shared" ca="1" si="89"/>
        <v>138</v>
      </c>
      <c r="N2774" t="str">
        <f ca="1">IF((H2774+I2774)&gt;SIMULATION!$F$16,"Over","Under")</f>
        <v>Under</v>
      </c>
    </row>
    <row r="2775" spans="8:14" x14ac:dyDescent="0.25">
      <c r="H2775">
        <f ca="1">ROUND(NORMINV(RAND(),SIMULATION!$G$16,SIMULATION!$C$16),0)</f>
        <v>74</v>
      </c>
      <c r="I2775">
        <f ca="1">ROUND(NORMINV(RAND(),SIMULATION!$G$20,SIMULATION!$C$20),0)</f>
        <v>82</v>
      </c>
      <c r="J2775" t="str">
        <f t="shared" ca="1" si="88"/>
        <v>Home</v>
      </c>
      <c r="K2775" t="str">
        <f ca="1">IF(H2775+SIMULATION!$E$16&gt;NEUTRAL!I2775,"W","L")</f>
        <v>L</v>
      </c>
      <c r="L2775" t="str">
        <f ca="1">IF(I2775+SIMULATION!$E$20&gt;NEUTRAL!H2775,"W","L")</f>
        <v>W</v>
      </c>
      <c r="M2775">
        <f t="shared" ca="1" si="89"/>
        <v>156</v>
      </c>
      <c r="N2775" t="str">
        <f ca="1">IF((H2775+I2775)&gt;SIMULATION!$F$16,"Over","Under")</f>
        <v>Over</v>
      </c>
    </row>
    <row r="2776" spans="8:14" x14ac:dyDescent="0.25">
      <c r="H2776">
        <f ca="1">ROUND(NORMINV(RAND(),SIMULATION!$G$16,SIMULATION!$C$16),0)</f>
        <v>61</v>
      </c>
      <c r="I2776">
        <f ca="1">ROUND(NORMINV(RAND(),SIMULATION!$G$20,SIMULATION!$C$20),0)</f>
        <v>92</v>
      </c>
      <c r="J2776" t="str">
        <f t="shared" ca="1" si="88"/>
        <v>Home</v>
      </c>
      <c r="K2776" t="str">
        <f ca="1">IF(H2776+SIMULATION!$E$16&gt;NEUTRAL!I2776,"W","L")</f>
        <v>L</v>
      </c>
      <c r="L2776" t="str">
        <f ca="1">IF(I2776+SIMULATION!$E$20&gt;NEUTRAL!H2776,"W","L")</f>
        <v>W</v>
      </c>
      <c r="M2776">
        <f t="shared" ca="1" si="89"/>
        <v>153</v>
      </c>
      <c r="N2776" t="str">
        <f ca="1">IF((H2776+I2776)&gt;SIMULATION!$F$16,"Over","Under")</f>
        <v>Over</v>
      </c>
    </row>
    <row r="2777" spans="8:14" x14ac:dyDescent="0.25">
      <c r="H2777">
        <f ca="1">ROUND(NORMINV(RAND(),SIMULATION!$G$16,SIMULATION!$C$16),0)</f>
        <v>82</v>
      </c>
      <c r="I2777">
        <f ca="1">ROUND(NORMINV(RAND(),SIMULATION!$G$20,SIMULATION!$C$20),0)</f>
        <v>78</v>
      </c>
      <c r="J2777" t="str">
        <f t="shared" ca="1" si="88"/>
        <v>Away</v>
      </c>
      <c r="K2777" t="str">
        <f ca="1">IF(H2777+SIMULATION!$E$16&gt;NEUTRAL!I2777,"W","L")</f>
        <v>W</v>
      </c>
      <c r="L2777" t="str">
        <f ca="1">IF(I2777+SIMULATION!$E$20&gt;NEUTRAL!H2777,"W","L")</f>
        <v>L</v>
      </c>
      <c r="M2777">
        <f t="shared" ca="1" si="89"/>
        <v>160</v>
      </c>
      <c r="N2777" t="str">
        <f ca="1">IF((H2777+I2777)&gt;SIMULATION!$F$16,"Over","Under")</f>
        <v>Over</v>
      </c>
    </row>
    <row r="2778" spans="8:14" x14ac:dyDescent="0.25">
      <c r="H2778">
        <f ca="1">ROUND(NORMINV(RAND(),SIMULATION!$G$16,SIMULATION!$C$16),0)</f>
        <v>63</v>
      </c>
      <c r="I2778">
        <f ca="1">ROUND(NORMINV(RAND(),SIMULATION!$G$20,SIMULATION!$C$20),0)</f>
        <v>68</v>
      </c>
      <c r="J2778" t="str">
        <f t="shared" ca="1" si="88"/>
        <v>Home</v>
      </c>
      <c r="K2778" t="str">
        <f ca="1">IF(H2778+SIMULATION!$E$16&gt;NEUTRAL!I2778,"W","L")</f>
        <v>L</v>
      </c>
      <c r="L2778" t="str">
        <f ca="1">IF(I2778+SIMULATION!$E$20&gt;NEUTRAL!H2778,"W","L")</f>
        <v>W</v>
      </c>
      <c r="M2778">
        <f t="shared" ca="1" si="89"/>
        <v>131</v>
      </c>
      <c r="N2778" t="str">
        <f ca="1">IF((H2778+I2778)&gt;SIMULATION!$F$16,"Over","Under")</f>
        <v>Under</v>
      </c>
    </row>
    <row r="2779" spans="8:14" x14ac:dyDescent="0.25">
      <c r="H2779">
        <f ca="1">ROUND(NORMINV(RAND(),SIMULATION!$G$16,SIMULATION!$C$16),0)</f>
        <v>67</v>
      </c>
      <c r="I2779">
        <f ca="1">ROUND(NORMINV(RAND(),SIMULATION!$G$20,SIMULATION!$C$20),0)</f>
        <v>78</v>
      </c>
      <c r="J2779" t="str">
        <f t="shared" ca="1" si="88"/>
        <v>Home</v>
      </c>
      <c r="K2779" t="str">
        <f ca="1">IF(H2779+SIMULATION!$E$16&gt;NEUTRAL!I2779,"W","L")</f>
        <v>L</v>
      </c>
      <c r="L2779" t="str">
        <f ca="1">IF(I2779+SIMULATION!$E$20&gt;NEUTRAL!H2779,"W","L")</f>
        <v>W</v>
      </c>
      <c r="M2779">
        <f t="shared" ca="1" si="89"/>
        <v>145</v>
      </c>
      <c r="N2779" t="str">
        <f ca="1">IF((H2779+I2779)&gt;SIMULATION!$F$16,"Over","Under")</f>
        <v>Under</v>
      </c>
    </row>
    <row r="2780" spans="8:14" x14ac:dyDescent="0.25">
      <c r="H2780">
        <f ca="1">ROUND(NORMINV(RAND(),SIMULATION!$G$16,SIMULATION!$C$16),0)</f>
        <v>63</v>
      </c>
      <c r="I2780">
        <f ca="1">ROUND(NORMINV(RAND(),SIMULATION!$G$20,SIMULATION!$C$20),0)</f>
        <v>95</v>
      </c>
      <c r="J2780" t="str">
        <f t="shared" ca="1" si="88"/>
        <v>Home</v>
      </c>
      <c r="K2780" t="str">
        <f ca="1">IF(H2780+SIMULATION!$E$16&gt;NEUTRAL!I2780,"W","L")</f>
        <v>L</v>
      </c>
      <c r="L2780" t="str">
        <f ca="1">IF(I2780+SIMULATION!$E$20&gt;NEUTRAL!H2780,"W","L")</f>
        <v>W</v>
      </c>
      <c r="M2780">
        <f t="shared" ca="1" si="89"/>
        <v>158</v>
      </c>
      <c r="N2780" t="str">
        <f ca="1">IF((H2780+I2780)&gt;SIMULATION!$F$16,"Over","Under")</f>
        <v>Over</v>
      </c>
    </row>
    <row r="2781" spans="8:14" x14ac:dyDescent="0.25">
      <c r="H2781">
        <f ca="1">ROUND(NORMINV(RAND(),SIMULATION!$G$16,SIMULATION!$C$16),0)</f>
        <v>81</v>
      </c>
      <c r="I2781">
        <f ca="1">ROUND(NORMINV(RAND(),SIMULATION!$G$20,SIMULATION!$C$20),0)</f>
        <v>65</v>
      </c>
      <c r="J2781" t="str">
        <f t="shared" ca="1" si="88"/>
        <v>Away</v>
      </c>
      <c r="K2781" t="str">
        <f ca="1">IF(H2781+SIMULATION!$E$16&gt;NEUTRAL!I2781,"W","L")</f>
        <v>W</v>
      </c>
      <c r="L2781" t="str">
        <f ca="1">IF(I2781+SIMULATION!$E$20&gt;NEUTRAL!H2781,"W","L")</f>
        <v>L</v>
      </c>
      <c r="M2781">
        <f t="shared" ca="1" si="89"/>
        <v>146</v>
      </c>
      <c r="N2781" t="str">
        <f ca="1">IF((H2781+I2781)&gt;SIMULATION!$F$16,"Over","Under")</f>
        <v>Under</v>
      </c>
    </row>
    <row r="2782" spans="8:14" x14ac:dyDescent="0.25">
      <c r="H2782">
        <f ca="1">ROUND(NORMINV(RAND(),SIMULATION!$G$16,SIMULATION!$C$16),0)</f>
        <v>66</v>
      </c>
      <c r="I2782">
        <f ca="1">ROUND(NORMINV(RAND(),SIMULATION!$G$20,SIMULATION!$C$20),0)</f>
        <v>85</v>
      </c>
      <c r="J2782" t="str">
        <f t="shared" ca="1" si="88"/>
        <v>Home</v>
      </c>
      <c r="K2782" t="str">
        <f ca="1">IF(H2782+SIMULATION!$E$16&gt;NEUTRAL!I2782,"W","L")</f>
        <v>L</v>
      </c>
      <c r="L2782" t="str">
        <f ca="1">IF(I2782+SIMULATION!$E$20&gt;NEUTRAL!H2782,"W","L")</f>
        <v>W</v>
      </c>
      <c r="M2782">
        <f t="shared" ca="1" si="89"/>
        <v>151</v>
      </c>
      <c r="N2782" t="str">
        <f ca="1">IF((H2782+I2782)&gt;SIMULATION!$F$16,"Over","Under")</f>
        <v>Under</v>
      </c>
    </row>
    <row r="2783" spans="8:14" x14ac:dyDescent="0.25">
      <c r="H2783">
        <f ca="1">ROUND(NORMINV(RAND(),SIMULATION!$G$16,SIMULATION!$C$16),0)</f>
        <v>50</v>
      </c>
      <c r="I2783">
        <f ca="1">ROUND(NORMINV(RAND(),SIMULATION!$G$20,SIMULATION!$C$20),0)</f>
        <v>55</v>
      </c>
      <c r="J2783" t="str">
        <f t="shared" ca="1" si="88"/>
        <v>Home</v>
      </c>
      <c r="K2783" t="str">
        <f ca="1">IF(H2783+SIMULATION!$E$16&gt;NEUTRAL!I2783,"W","L")</f>
        <v>L</v>
      </c>
      <c r="L2783" t="str">
        <f ca="1">IF(I2783+SIMULATION!$E$20&gt;NEUTRAL!H2783,"W","L")</f>
        <v>W</v>
      </c>
      <c r="M2783">
        <f t="shared" ca="1" si="89"/>
        <v>105</v>
      </c>
      <c r="N2783" t="str">
        <f ca="1">IF((H2783+I2783)&gt;SIMULATION!$F$16,"Over","Under")</f>
        <v>Under</v>
      </c>
    </row>
    <row r="2784" spans="8:14" x14ac:dyDescent="0.25">
      <c r="H2784">
        <f ca="1">ROUND(NORMINV(RAND(),SIMULATION!$G$16,SIMULATION!$C$16),0)</f>
        <v>63</v>
      </c>
      <c r="I2784">
        <f ca="1">ROUND(NORMINV(RAND(),SIMULATION!$G$20,SIMULATION!$C$20),0)</f>
        <v>75</v>
      </c>
      <c r="J2784" t="str">
        <f t="shared" ca="1" si="88"/>
        <v>Home</v>
      </c>
      <c r="K2784" t="str">
        <f ca="1">IF(H2784+SIMULATION!$E$16&gt;NEUTRAL!I2784,"W","L")</f>
        <v>L</v>
      </c>
      <c r="L2784" t="str">
        <f ca="1">IF(I2784+SIMULATION!$E$20&gt;NEUTRAL!H2784,"W","L")</f>
        <v>W</v>
      </c>
      <c r="M2784">
        <f t="shared" ca="1" si="89"/>
        <v>138</v>
      </c>
      <c r="N2784" t="str">
        <f ca="1">IF((H2784+I2784)&gt;SIMULATION!$F$16,"Over","Under")</f>
        <v>Under</v>
      </c>
    </row>
    <row r="2785" spans="8:14" x14ac:dyDescent="0.25">
      <c r="H2785">
        <f ca="1">ROUND(NORMINV(RAND(),SIMULATION!$G$16,SIMULATION!$C$16),0)</f>
        <v>68</v>
      </c>
      <c r="I2785">
        <f ca="1">ROUND(NORMINV(RAND(),SIMULATION!$G$20,SIMULATION!$C$20),0)</f>
        <v>80</v>
      </c>
      <c r="J2785" t="str">
        <f t="shared" ca="1" si="88"/>
        <v>Home</v>
      </c>
      <c r="K2785" t="str">
        <f ca="1">IF(H2785+SIMULATION!$E$16&gt;NEUTRAL!I2785,"W","L")</f>
        <v>L</v>
      </c>
      <c r="L2785" t="str">
        <f ca="1">IF(I2785+SIMULATION!$E$20&gt;NEUTRAL!H2785,"W","L")</f>
        <v>W</v>
      </c>
      <c r="M2785">
        <f t="shared" ca="1" si="89"/>
        <v>148</v>
      </c>
      <c r="N2785" t="str">
        <f ca="1">IF((H2785+I2785)&gt;SIMULATION!$F$16,"Over","Under")</f>
        <v>Under</v>
      </c>
    </row>
    <row r="2786" spans="8:14" x14ac:dyDescent="0.25">
      <c r="H2786">
        <f ca="1">ROUND(NORMINV(RAND(),SIMULATION!$G$16,SIMULATION!$C$16),0)</f>
        <v>77</v>
      </c>
      <c r="I2786">
        <f ca="1">ROUND(NORMINV(RAND(),SIMULATION!$G$20,SIMULATION!$C$20),0)</f>
        <v>66</v>
      </c>
      <c r="J2786" t="str">
        <f t="shared" ca="1" si="88"/>
        <v>Away</v>
      </c>
      <c r="K2786" t="str">
        <f ca="1">IF(H2786+SIMULATION!$E$16&gt;NEUTRAL!I2786,"W","L")</f>
        <v>W</v>
      </c>
      <c r="L2786" t="str">
        <f ca="1">IF(I2786+SIMULATION!$E$20&gt;NEUTRAL!H2786,"W","L")</f>
        <v>L</v>
      </c>
      <c r="M2786">
        <f t="shared" ca="1" si="89"/>
        <v>143</v>
      </c>
      <c r="N2786" t="str">
        <f ca="1">IF((H2786+I2786)&gt;SIMULATION!$F$16,"Over","Under")</f>
        <v>Under</v>
      </c>
    </row>
    <row r="2787" spans="8:14" x14ac:dyDescent="0.25">
      <c r="H2787">
        <f ca="1">ROUND(NORMINV(RAND(),SIMULATION!$G$16,SIMULATION!$C$16),0)</f>
        <v>53</v>
      </c>
      <c r="I2787">
        <f ca="1">ROUND(NORMINV(RAND(),SIMULATION!$G$20,SIMULATION!$C$20),0)</f>
        <v>70</v>
      </c>
      <c r="J2787" t="str">
        <f t="shared" ca="1" si="88"/>
        <v>Home</v>
      </c>
      <c r="K2787" t="str">
        <f ca="1">IF(H2787+SIMULATION!$E$16&gt;NEUTRAL!I2787,"W","L")</f>
        <v>L</v>
      </c>
      <c r="L2787" t="str">
        <f ca="1">IF(I2787+SIMULATION!$E$20&gt;NEUTRAL!H2787,"W","L")</f>
        <v>W</v>
      </c>
      <c r="M2787">
        <f t="shared" ca="1" si="89"/>
        <v>123</v>
      </c>
      <c r="N2787" t="str">
        <f ca="1">IF((H2787+I2787)&gt;SIMULATION!$F$16,"Over","Under")</f>
        <v>Under</v>
      </c>
    </row>
    <row r="2788" spans="8:14" x14ac:dyDescent="0.25">
      <c r="H2788">
        <f ca="1">ROUND(NORMINV(RAND(),SIMULATION!$G$16,SIMULATION!$C$16),0)</f>
        <v>79</v>
      </c>
      <c r="I2788">
        <f ca="1">ROUND(NORMINV(RAND(),SIMULATION!$G$20,SIMULATION!$C$20),0)</f>
        <v>75</v>
      </c>
      <c r="J2788" t="str">
        <f t="shared" ca="1" si="88"/>
        <v>Away</v>
      </c>
      <c r="K2788" t="str">
        <f ca="1">IF(H2788+SIMULATION!$E$16&gt;NEUTRAL!I2788,"W","L")</f>
        <v>W</v>
      </c>
      <c r="L2788" t="str">
        <f ca="1">IF(I2788+SIMULATION!$E$20&gt;NEUTRAL!H2788,"W","L")</f>
        <v>L</v>
      </c>
      <c r="M2788">
        <f t="shared" ca="1" si="89"/>
        <v>154</v>
      </c>
      <c r="N2788" t="str">
        <f ca="1">IF((H2788+I2788)&gt;SIMULATION!$F$16,"Over","Under")</f>
        <v>Over</v>
      </c>
    </row>
    <row r="2789" spans="8:14" x14ac:dyDescent="0.25">
      <c r="H2789">
        <f ca="1">ROUND(NORMINV(RAND(),SIMULATION!$G$16,SIMULATION!$C$16),0)</f>
        <v>72</v>
      </c>
      <c r="I2789">
        <f ca="1">ROUND(NORMINV(RAND(),SIMULATION!$G$20,SIMULATION!$C$20),0)</f>
        <v>87</v>
      </c>
      <c r="J2789" t="str">
        <f t="shared" ca="1" si="88"/>
        <v>Home</v>
      </c>
      <c r="K2789" t="str">
        <f ca="1">IF(H2789+SIMULATION!$E$16&gt;NEUTRAL!I2789,"W","L")</f>
        <v>L</v>
      </c>
      <c r="L2789" t="str">
        <f ca="1">IF(I2789+SIMULATION!$E$20&gt;NEUTRAL!H2789,"W","L")</f>
        <v>W</v>
      </c>
      <c r="M2789">
        <f t="shared" ca="1" si="89"/>
        <v>159</v>
      </c>
      <c r="N2789" t="str">
        <f ca="1">IF((H2789+I2789)&gt;SIMULATION!$F$16,"Over","Under")</f>
        <v>Over</v>
      </c>
    </row>
    <row r="2790" spans="8:14" x14ac:dyDescent="0.25">
      <c r="H2790">
        <f ca="1">ROUND(NORMINV(RAND(),SIMULATION!$G$16,SIMULATION!$C$16),0)</f>
        <v>85</v>
      </c>
      <c r="I2790">
        <f ca="1">ROUND(NORMINV(RAND(),SIMULATION!$G$20,SIMULATION!$C$20),0)</f>
        <v>75</v>
      </c>
      <c r="J2790" t="str">
        <f t="shared" ca="1" si="88"/>
        <v>Away</v>
      </c>
      <c r="K2790" t="str">
        <f ca="1">IF(H2790+SIMULATION!$E$16&gt;NEUTRAL!I2790,"W","L")</f>
        <v>W</v>
      </c>
      <c r="L2790" t="str">
        <f ca="1">IF(I2790+SIMULATION!$E$20&gt;NEUTRAL!H2790,"W","L")</f>
        <v>L</v>
      </c>
      <c r="M2790">
        <f t="shared" ca="1" si="89"/>
        <v>160</v>
      </c>
      <c r="N2790" t="str">
        <f ca="1">IF((H2790+I2790)&gt;SIMULATION!$F$16,"Over","Under")</f>
        <v>Over</v>
      </c>
    </row>
    <row r="2791" spans="8:14" x14ac:dyDescent="0.25">
      <c r="H2791">
        <f ca="1">ROUND(NORMINV(RAND(),SIMULATION!$G$16,SIMULATION!$C$16),0)</f>
        <v>71</v>
      </c>
      <c r="I2791">
        <f ca="1">ROUND(NORMINV(RAND(),SIMULATION!$G$20,SIMULATION!$C$20),0)</f>
        <v>89</v>
      </c>
      <c r="J2791" t="str">
        <f t="shared" ca="1" si="88"/>
        <v>Home</v>
      </c>
      <c r="K2791" t="str">
        <f ca="1">IF(H2791+SIMULATION!$E$16&gt;NEUTRAL!I2791,"W","L")</f>
        <v>L</v>
      </c>
      <c r="L2791" t="str">
        <f ca="1">IF(I2791+SIMULATION!$E$20&gt;NEUTRAL!H2791,"W","L")</f>
        <v>W</v>
      </c>
      <c r="M2791">
        <f t="shared" ca="1" si="89"/>
        <v>160</v>
      </c>
      <c r="N2791" t="str">
        <f ca="1">IF((H2791+I2791)&gt;SIMULATION!$F$16,"Over","Under")</f>
        <v>Over</v>
      </c>
    </row>
    <row r="2792" spans="8:14" x14ac:dyDescent="0.25">
      <c r="H2792">
        <f ca="1">ROUND(NORMINV(RAND(),SIMULATION!$G$16,SIMULATION!$C$16),0)</f>
        <v>90</v>
      </c>
      <c r="I2792">
        <f ca="1">ROUND(NORMINV(RAND(),SIMULATION!$G$20,SIMULATION!$C$20),0)</f>
        <v>84</v>
      </c>
      <c r="J2792" t="str">
        <f t="shared" ca="1" si="88"/>
        <v>Away</v>
      </c>
      <c r="K2792" t="str">
        <f ca="1">IF(H2792+SIMULATION!$E$16&gt;NEUTRAL!I2792,"W","L")</f>
        <v>W</v>
      </c>
      <c r="L2792" t="str">
        <f ca="1">IF(I2792+SIMULATION!$E$20&gt;NEUTRAL!H2792,"W","L")</f>
        <v>L</v>
      </c>
      <c r="M2792">
        <f t="shared" ca="1" si="89"/>
        <v>174</v>
      </c>
      <c r="N2792" t="str">
        <f ca="1">IF((H2792+I2792)&gt;SIMULATION!$F$16,"Over","Under")</f>
        <v>Over</v>
      </c>
    </row>
    <row r="2793" spans="8:14" x14ac:dyDescent="0.25">
      <c r="H2793">
        <f ca="1">ROUND(NORMINV(RAND(),SIMULATION!$G$16,SIMULATION!$C$16),0)</f>
        <v>76</v>
      </c>
      <c r="I2793">
        <f ca="1">ROUND(NORMINV(RAND(),SIMULATION!$G$20,SIMULATION!$C$20),0)</f>
        <v>95</v>
      </c>
      <c r="J2793" t="str">
        <f t="shared" ca="1" si="88"/>
        <v>Home</v>
      </c>
      <c r="K2793" t="str">
        <f ca="1">IF(H2793+SIMULATION!$E$16&gt;NEUTRAL!I2793,"W","L")</f>
        <v>L</v>
      </c>
      <c r="L2793" t="str">
        <f ca="1">IF(I2793+SIMULATION!$E$20&gt;NEUTRAL!H2793,"W","L")</f>
        <v>W</v>
      </c>
      <c r="M2793">
        <f t="shared" ca="1" si="89"/>
        <v>171</v>
      </c>
      <c r="N2793" t="str">
        <f ca="1">IF((H2793+I2793)&gt;SIMULATION!$F$16,"Over","Under")</f>
        <v>Over</v>
      </c>
    </row>
    <row r="2794" spans="8:14" x14ac:dyDescent="0.25">
      <c r="H2794">
        <f ca="1">ROUND(NORMINV(RAND(),SIMULATION!$G$16,SIMULATION!$C$16),0)</f>
        <v>75</v>
      </c>
      <c r="I2794">
        <f ca="1">ROUND(NORMINV(RAND(),SIMULATION!$G$20,SIMULATION!$C$20),0)</f>
        <v>79</v>
      </c>
      <c r="J2794" t="str">
        <f t="shared" ca="1" si="88"/>
        <v>Home</v>
      </c>
      <c r="K2794" t="str">
        <f ca="1">IF(H2794+SIMULATION!$E$16&gt;NEUTRAL!I2794,"W","L")</f>
        <v>W</v>
      </c>
      <c r="L2794" t="str">
        <f ca="1">IF(I2794+SIMULATION!$E$20&gt;NEUTRAL!H2794,"W","L")</f>
        <v>L</v>
      </c>
      <c r="M2794">
        <f t="shared" ca="1" si="89"/>
        <v>154</v>
      </c>
      <c r="N2794" t="str">
        <f ca="1">IF((H2794+I2794)&gt;SIMULATION!$F$16,"Over","Under")</f>
        <v>Over</v>
      </c>
    </row>
    <row r="2795" spans="8:14" x14ac:dyDescent="0.25">
      <c r="H2795">
        <f ca="1">ROUND(NORMINV(RAND(),SIMULATION!$G$16,SIMULATION!$C$16),0)</f>
        <v>72</v>
      </c>
      <c r="I2795">
        <f ca="1">ROUND(NORMINV(RAND(),SIMULATION!$G$20,SIMULATION!$C$20),0)</f>
        <v>87</v>
      </c>
      <c r="J2795" t="str">
        <f t="shared" ca="1" si="88"/>
        <v>Home</v>
      </c>
      <c r="K2795" t="str">
        <f ca="1">IF(H2795+SIMULATION!$E$16&gt;NEUTRAL!I2795,"W","L")</f>
        <v>L</v>
      </c>
      <c r="L2795" t="str">
        <f ca="1">IF(I2795+SIMULATION!$E$20&gt;NEUTRAL!H2795,"W","L")</f>
        <v>W</v>
      </c>
      <c r="M2795">
        <f t="shared" ca="1" si="89"/>
        <v>159</v>
      </c>
      <c r="N2795" t="str">
        <f ca="1">IF((H2795+I2795)&gt;SIMULATION!$F$16,"Over","Under")</f>
        <v>Over</v>
      </c>
    </row>
    <row r="2796" spans="8:14" x14ac:dyDescent="0.25">
      <c r="H2796">
        <f ca="1">ROUND(NORMINV(RAND(),SIMULATION!$G$16,SIMULATION!$C$16),0)</f>
        <v>53</v>
      </c>
      <c r="I2796">
        <f ca="1">ROUND(NORMINV(RAND(),SIMULATION!$G$20,SIMULATION!$C$20),0)</f>
        <v>48</v>
      </c>
      <c r="J2796" t="str">
        <f t="shared" ca="1" si="88"/>
        <v>Away</v>
      </c>
      <c r="K2796" t="str">
        <f ca="1">IF(H2796+SIMULATION!$E$16&gt;NEUTRAL!I2796,"W","L")</f>
        <v>W</v>
      </c>
      <c r="L2796" t="str">
        <f ca="1">IF(I2796+SIMULATION!$E$20&gt;NEUTRAL!H2796,"W","L")</f>
        <v>L</v>
      </c>
      <c r="M2796">
        <f t="shared" ca="1" si="89"/>
        <v>101</v>
      </c>
      <c r="N2796" t="str">
        <f ca="1">IF((H2796+I2796)&gt;SIMULATION!$F$16,"Over","Under")</f>
        <v>Under</v>
      </c>
    </row>
    <row r="2797" spans="8:14" x14ac:dyDescent="0.25">
      <c r="H2797">
        <f ca="1">ROUND(NORMINV(RAND(),SIMULATION!$G$16,SIMULATION!$C$16),0)</f>
        <v>49</v>
      </c>
      <c r="I2797">
        <f ca="1">ROUND(NORMINV(RAND(),SIMULATION!$G$20,SIMULATION!$C$20),0)</f>
        <v>70</v>
      </c>
      <c r="J2797" t="str">
        <f t="shared" ca="1" si="88"/>
        <v>Home</v>
      </c>
      <c r="K2797" t="str">
        <f ca="1">IF(H2797+SIMULATION!$E$16&gt;NEUTRAL!I2797,"W","L")</f>
        <v>L</v>
      </c>
      <c r="L2797" t="str">
        <f ca="1">IF(I2797+SIMULATION!$E$20&gt;NEUTRAL!H2797,"W","L")</f>
        <v>W</v>
      </c>
      <c r="M2797">
        <f t="shared" ca="1" si="89"/>
        <v>119</v>
      </c>
      <c r="N2797" t="str">
        <f ca="1">IF((H2797+I2797)&gt;SIMULATION!$F$16,"Over","Under")</f>
        <v>Under</v>
      </c>
    </row>
    <row r="2798" spans="8:14" x14ac:dyDescent="0.25">
      <c r="H2798">
        <f ca="1">ROUND(NORMINV(RAND(),SIMULATION!$G$16,SIMULATION!$C$16),0)</f>
        <v>59</v>
      </c>
      <c r="I2798">
        <f ca="1">ROUND(NORMINV(RAND(),SIMULATION!$G$20,SIMULATION!$C$20),0)</f>
        <v>79</v>
      </c>
      <c r="J2798" t="str">
        <f t="shared" ca="1" si="88"/>
        <v>Home</v>
      </c>
      <c r="K2798" t="str">
        <f ca="1">IF(H2798+SIMULATION!$E$16&gt;NEUTRAL!I2798,"W","L")</f>
        <v>L</v>
      </c>
      <c r="L2798" t="str">
        <f ca="1">IF(I2798+SIMULATION!$E$20&gt;NEUTRAL!H2798,"W","L")</f>
        <v>W</v>
      </c>
      <c r="M2798">
        <f t="shared" ca="1" si="89"/>
        <v>138</v>
      </c>
      <c r="N2798" t="str">
        <f ca="1">IF((H2798+I2798)&gt;SIMULATION!$F$16,"Over","Under")</f>
        <v>Under</v>
      </c>
    </row>
    <row r="2799" spans="8:14" x14ac:dyDescent="0.25">
      <c r="H2799">
        <f ca="1">ROUND(NORMINV(RAND(),SIMULATION!$G$16,SIMULATION!$C$16),0)</f>
        <v>71</v>
      </c>
      <c r="I2799">
        <f ca="1">ROUND(NORMINV(RAND(),SIMULATION!$G$20,SIMULATION!$C$20),0)</f>
        <v>73</v>
      </c>
      <c r="J2799" t="str">
        <f t="shared" ca="1" si="88"/>
        <v>Home</v>
      </c>
      <c r="K2799" t="str">
        <f ca="1">IF(H2799+SIMULATION!$E$16&gt;NEUTRAL!I2799,"W","L")</f>
        <v>W</v>
      </c>
      <c r="L2799" t="str">
        <f ca="1">IF(I2799+SIMULATION!$E$20&gt;NEUTRAL!H2799,"W","L")</f>
        <v>L</v>
      </c>
      <c r="M2799">
        <f t="shared" ca="1" si="89"/>
        <v>144</v>
      </c>
      <c r="N2799" t="str">
        <f ca="1">IF((H2799+I2799)&gt;SIMULATION!$F$16,"Over","Under")</f>
        <v>Under</v>
      </c>
    </row>
    <row r="2800" spans="8:14" x14ac:dyDescent="0.25">
      <c r="H2800">
        <f ca="1">ROUND(NORMINV(RAND(),SIMULATION!$G$16,SIMULATION!$C$16),0)</f>
        <v>64</v>
      </c>
      <c r="I2800">
        <f ca="1">ROUND(NORMINV(RAND(),SIMULATION!$G$20,SIMULATION!$C$20),0)</f>
        <v>74</v>
      </c>
      <c r="J2800" t="str">
        <f t="shared" ca="1" si="88"/>
        <v>Home</v>
      </c>
      <c r="K2800" t="str">
        <f ca="1">IF(H2800+SIMULATION!$E$16&gt;NEUTRAL!I2800,"W","L")</f>
        <v>L</v>
      </c>
      <c r="L2800" t="str">
        <f ca="1">IF(I2800+SIMULATION!$E$20&gt;NEUTRAL!H2800,"W","L")</f>
        <v>W</v>
      </c>
      <c r="M2800">
        <f t="shared" ca="1" si="89"/>
        <v>138</v>
      </c>
      <c r="N2800" t="str">
        <f ca="1">IF((H2800+I2800)&gt;SIMULATION!$F$16,"Over","Under")</f>
        <v>Under</v>
      </c>
    </row>
    <row r="2801" spans="8:14" x14ac:dyDescent="0.25">
      <c r="H2801">
        <f ca="1">ROUND(NORMINV(RAND(),SIMULATION!$G$16,SIMULATION!$C$16),0)</f>
        <v>75</v>
      </c>
      <c r="I2801">
        <f ca="1">ROUND(NORMINV(RAND(),SIMULATION!$G$20,SIMULATION!$C$20),0)</f>
        <v>76</v>
      </c>
      <c r="J2801" t="str">
        <f t="shared" ca="1" si="88"/>
        <v>Home</v>
      </c>
      <c r="K2801" t="str">
        <f ca="1">IF(H2801+SIMULATION!$E$16&gt;NEUTRAL!I2801,"W","L")</f>
        <v>W</v>
      </c>
      <c r="L2801" t="str">
        <f ca="1">IF(I2801+SIMULATION!$E$20&gt;NEUTRAL!H2801,"W","L")</f>
        <v>L</v>
      </c>
      <c r="M2801">
        <f t="shared" ca="1" si="89"/>
        <v>151</v>
      </c>
      <c r="N2801" t="str">
        <f ca="1">IF((H2801+I2801)&gt;SIMULATION!$F$16,"Over","Under")</f>
        <v>Under</v>
      </c>
    </row>
    <row r="2802" spans="8:14" x14ac:dyDescent="0.25">
      <c r="H2802">
        <f ca="1">ROUND(NORMINV(RAND(),SIMULATION!$G$16,SIMULATION!$C$16),0)</f>
        <v>92</v>
      </c>
      <c r="I2802">
        <f ca="1">ROUND(NORMINV(RAND(),SIMULATION!$G$20,SIMULATION!$C$20),0)</f>
        <v>96</v>
      </c>
      <c r="J2802" t="str">
        <f t="shared" ca="1" si="88"/>
        <v>Home</v>
      </c>
      <c r="K2802" t="str">
        <f ca="1">IF(H2802+SIMULATION!$E$16&gt;NEUTRAL!I2802,"W","L")</f>
        <v>W</v>
      </c>
      <c r="L2802" t="str">
        <f ca="1">IF(I2802+SIMULATION!$E$20&gt;NEUTRAL!H2802,"W","L")</f>
        <v>L</v>
      </c>
      <c r="M2802">
        <f t="shared" ca="1" si="89"/>
        <v>188</v>
      </c>
      <c r="N2802" t="str">
        <f ca="1">IF((H2802+I2802)&gt;SIMULATION!$F$16,"Over","Under")</f>
        <v>Over</v>
      </c>
    </row>
    <row r="2803" spans="8:14" x14ac:dyDescent="0.25">
      <c r="H2803">
        <f ca="1">ROUND(NORMINV(RAND(),SIMULATION!$G$16,SIMULATION!$C$16),0)</f>
        <v>46</v>
      </c>
      <c r="I2803">
        <f ca="1">ROUND(NORMINV(RAND(),SIMULATION!$G$20,SIMULATION!$C$20),0)</f>
        <v>75</v>
      </c>
      <c r="J2803" t="str">
        <f t="shared" ca="1" si="88"/>
        <v>Home</v>
      </c>
      <c r="K2803" t="str">
        <f ca="1">IF(H2803+SIMULATION!$E$16&gt;NEUTRAL!I2803,"W","L")</f>
        <v>L</v>
      </c>
      <c r="L2803" t="str">
        <f ca="1">IF(I2803+SIMULATION!$E$20&gt;NEUTRAL!H2803,"W","L")</f>
        <v>W</v>
      </c>
      <c r="M2803">
        <f t="shared" ca="1" si="89"/>
        <v>121</v>
      </c>
      <c r="N2803" t="str">
        <f ca="1">IF((H2803+I2803)&gt;SIMULATION!$F$16,"Over","Under")</f>
        <v>Under</v>
      </c>
    </row>
    <row r="2804" spans="8:14" x14ac:dyDescent="0.25">
      <c r="H2804">
        <f ca="1">ROUND(NORMINV(RAND(),SIMULATION!$G$16,SIMULATION!$C$16),0)</f>
        <v>71</v>
      </c>
      <c r="I2804">
        <f ca="1">ROUND(NORMINV(RAND(),SIMULATION!$G$20,SIMULATION!$C$20),0)</f>
        <v>83</v>
      </c>
      <c r="J2804" t="str">
        <f t="shared" ca="1" si="88"/>
        <v>Home</v>
      </c>
      <c r="K2804" t="str">
        <f ca="1">IF(H2804+SIMULATION!$E$16&gt;NEUTRAL!I2804,"W","L")</f>
        <v>L</v>
      </c>
      <c r="L2804" t="str">
        <f ca="1">IF(I2804+SIMULATION!$E$20&gt;NEUTRAL!H2804,"W","L")</f>
        <v>W</v>
      </c>
      <c r="M2804">
        <f t="shared" ca="1" si="89"/>
        <v>154</v>
      </c>
      <c r="N2804" t="str">
        <f ca="1">IF((H2804+I2804)&gt;SIMULATION!$F$16,"Over","Under")</f>
        <v>Over</v>
      </c>
    </row>
    <row r="2805" spans="8:14" x14ac:dyDescent="0.25">
      <c r="H2805">
        <f ca="1">ROUND(NORMINV(RAND(),SIMULATION!$G$16,SIMULATION!$C$16),0)</f>
        <v>62</v>
      </c>
      <c r="I2805">
        <f ca="1">ROUND(NORMINV(RAND(),SIMULATION!$G$20,SIMULATION!$C$20),0)</f>
        <v>62</v>
      </c>
      <c r="J2805" t="str">
        <f t="shared" ca="1" si="88"/>
        <v>OT</v>
      </c>
      <c r="K2805" t="str">
        <f ca="1">IF(H2805+SIMULATION!$E$16&gt;NEUTRAL!I2805,"W","L")</f>
        <v>W</v>
      </c>
      <c r="L2805" t="str">
        <f ca="1">IF(I2805+SIMULATION!$E$20&gt;NEUTRAL!H2805,"W","L")</f>
        <v>L</v>
      </c>
      <c r="M2805">
        <f t="shared" ca="1" si="89"/>
        <v>124</v>
      </c>
      <c r="N2805" t="str">
        <f ca="1">IF((H2805+I2805)&gt;SIMULATION!$F$16,"Over","Under")</f>
        <v>Under</v>
      </c>
    </row>
    <row r="2806" spans="8:14" x14ac:dyDescent="0.25">
      <c r="H2806">
        <f ca="1">ROUND(NORMINV(RAND(),SIMULATION!$G$16,SIMULATION!$C$16),0)</f>
        <v>84</v>
      </c>
      <c r="I2806">
        <f ca="1">ROUND(NORMINV(RAND(),SIMULATION!$G$20,SIMULATION!$C$20),0)</f>
        <v>98</v>
      </c>
      <c r="J2806" t="str">
        <f t="shared" ca="1" si="88"/>
        <v>Home</v>
      </c>
      <c r="K2806" t="str">
        <f ca="1">IF(H2806+SIMULATION!$E$16&gt;NEUTRAL!I2806,"W","L")</f>
        <v>L</v>
      </c>
      <c r="L2806" t="str">
        <f ca="1">IF(I2806+SIMULATION!$E$20&gt;NEUTRAL!H2806,"W","L")</f>
        <v>W</v>
      </c>
      <c r="M2806">
        <f t="shared" ca="1" si="89"/>
        <v>182</v>
      </c>
      <c r="N2806" t="str">
        <f ca="1">IF((H2806+I2806)&gt;SIMULATION!$F$16,"Over","Under")</f>
        <v>Over</v>
      </c>
    </row>
    <row r="2807" spans="8:14" x14ac:dyDescent="0.25">
      <c r="H2807">
        <f ca="1">ROUND(NORMINV(RAND(),SIMULATION!$G$16,SIMULATION!$C$16),0)</f>
        <v>78</v>
      </c>
      <c r="I2807">
        <f ca="1">ROUND(NORMINV(RAND(),SIMULATION!$G$20,SIMULATION!$C$20),0)</f>
        <v>69</v>
      </c>
      <c r="J2807" t="str">
        <f t="shared" ca="1" si="88"/>
        <v>Away</v>
      </c>
      <c r="K2807" t="str">
        <f ca="1">IF(H2807+SIMULATION!$E$16&gt;NEUTRAL!I2807,"W","L")</f>
        <v>W</v>
      </c>
      <c r="L2807" t="str">
        <f ca="1">IF(I2807+SIMULATION!$E$20&gt;NEUTRAL!H2807,"W","L")</f>
        <v>L</v>
      </c>
      <c r="M2807">
        <f t="shared" ca="1" si="89"/>
        <v>147</v>
      </c>
      <c r="N2807" t="str">
        <f ca="1">IF((H2807+I2807)&gt;SIMULATION!$F$16,"Over","Under")</f>
        <v>Under</v>
      </c>
    </row>
    <row r="2808" spans="8:14" x14ac:dyDescent="0.25">
      <c r="H2808">
        <f ca="1">ROUND(NORMINV(RAND(),SIMULATION!$G$16,SIMULATION!$C$16),0)</f>
        <v>77</v>
      </c>
      <c r="I2808">
        <f ca="1">ROUND(NORMINV(RAND(),SIMULATION!$G$20,SIMULATION!$C$20),0)</f>
        <v>53</v>
      </c>
      <c r="J2808" t="str">
        <f t="shared" ca="1" si="88"/>
        <v>Away</v>
      </c>
      <c r="K2808" t="str">
        <f ca="1">IF(H2808+SIMULATION!$E$16&gt;NEUTRAL!I2808,"W","L")</f>
        <v>W</v>
      </c>
      <c r="L2808" t="str">
        <f ca="1">IF(I2808+SIMULATION!$E$20&gt;NEUTRAL!H2808,"W","L")</f>
        <v>L</v>
      </c>
      <c r="M2808">
        <f t="shared" ca="1" si="89"/>
        <v>130</v>
      </c>
      <c r="N2808" t="str">
        <f ca="1">IF((H2808+I2808)&gt;SIMULATION!$F$16,"Over","Under")</f>
        <v>Under</v>
      </c>
    </row>
    <row r="2809" spans="8:14" x14ac:dyDescent="0.25">
      <c r="H2809">
        <f ca="1">ROUND(NORMINV(RAND(),SIMULATION!$G$16,SIMULATION!$C$16),0)</f>
        <v>55</v>
      </c>
      <c r="I2809">
        <f ca="1">ROUND(NORMINV(RAND(),SIMULATION!$G$20,SIMULATION!$C$20),0)</f>
        <v>67</v>
      </c>
      <c r="J2809" t="str">
        <f t="shared" ca="1" si="88"/>
        <v>Home</v>
      </c>
      <c r="K2809" t="str">
        <f ca="1">IF(H2809+SIMULATION!$E$16&gt;NEUTRAL!I2809,"W","L")</f>
        <v>L</v>
      </c>
      <c r="L2809" t="str">
        <f ca="1">IF(I2809+SIMULATION!$E$20&gt;NEUTRAL!H2809,"W","L")</f>
        <v>W</v>
      </c>
      <c r="M2809">
        <f t="shared" ca="1" si="89"/>
        <v>122</v>
      </c>
      <c r="N2809" t="str">
        <f ca="1">IF((H2809+I2809)&gt;SIMULATION!$F$16,"Over","Under")</f>
        <v>Under</v>
      </c>
    </row>
    <row r="2810" spans="8:14" x14ac:dyDescent="0.25">
      <c r="H2810">
        <f ca="1">ROUND(NORMINV(RAND(),SIMULATION!$G$16,SIMULATION!$C$16),0)</f>
        <v>65</v>
      </c>
      <c r="I2810">
        <f ca="1">ROUND(NORMINV(RAND(),SIMULATION!$G$20,SIMULATION!$C$20),0)</f>
        <v>60</v>
      </c>
      <c r="J2810" t="str">
        <f t="shared" ca="1" si="88"/>
        <v>Away</v>
      </c>
      <c r="K2810" t="str">
        <f ca="1">IF(H2810+SIMULATION!$E$16&gt;NEUTRAL!I2810,"W","L")</f>
        <v>W</v>
      </c>
      <c r="L2810" t="str">
        <f ca="1">IF(I2810+SIMULATION!$E$20&gt;NEUTRAL!H2810,"W","L")</f>
        <v>L</v>
      </c>
      <c r="M2810">
        <f t="shared" ca="1" si="89"/>
        <v>125</v>
      </c>
      <c r="N2810" t="str">
        <f ca="1">IF((H2810+I2810)&gt;SIMULATION!$F$16,"Over","Under")</f>
        <v>Under</v>
      </c>
    </row>
    <row r="2811" spans="8:14" x14ac:dyDescent="0.25">
      <c r="H2811">
        <f ca="1">ROUND(NORMINV(RAND(),SIMULATION!$G$16,SIMULATION!$C$16),0)</f>
        <v>64</v>
      </c>
      <c r="I2811">
        <f ca="1">ROUND(NORMINV(RAND(),SIMULATION!$G$20,SIMULATION!$C$20),0)</f>
        <v>77</v>
      </c>
      <c r="J2811" t="str">
        <f t="shared" ca="1" si="88"/>
        <v>Home</v>
      </c>
      <c r="K2811" t="str">
        <f ca="1">IF(H2811+SIMULATION!$E$16&gt;NEUTRAL!I2811,"W","L")</f>
        <v>L</v>
      </c>
      <c r="L2811" t="str">
        <f ca="1">IF(I2811+SIMULATION!$E$20&gt;NEUTRAL!H2811,"W","L")</f>
        <v>W</v>
      </c>
      <c r="M2811">
        <f t="shared" ca="1" si="89"/>
        <v>141</v>
      </c>
      <c r="N2811" t="str">
        <f ca="1">IF((H2811+I2811)&gt;SIMULATION!$F$16,"Over","Under")</f>
        <v>Under</v>
      </c>
    </row>
    <row r="2812" spans="8:14" x14ac:dyDescent="0.25">
      <c r="H2812">
        <f ca="1">ROUND(NORMINV(RAND(),SIMULATION!$G$16,SIMULATION!$C$16),0)</f>
        <v>68</v>
      </c>
      <c r="I2812">
        <f ca="1">ROUND(NORMINV(RAND(),SIMULATION!$G$20,SIMULATION!$C$20),0)</f>
        <v>82</v>
      </c>
      <c r="J2812" t="str">
        <f t="shared" ca="1" si="88"/>
        <v>Home</v>
      </c>
      <c r="K2812" t="str">
        <f ca="1">IF(H2812+SIMULATION!$E$16&gt;NEUTRAL!I2812,"W","L")</f>
        <v>L</v>
      </c>
      <c r="L2812" t="str">
        <f ca="1">IF(I2812+SIMULATION!$E$20&gt;NEUTRAL!H2812,"W","L")</f>
        <v>W</v>
      </c>
      <c r="M2812">
        <f t="shared" ca="1" si="89"/>
        <v>150</v>
      </c>
      <c r="N2812" t="str">
        <f ca="1">IF((H2812+I2812)&gt;SIMULATION!$F$16,"Over","Under")</f>
        <v>Under</v>
      </c>
    </row>
    <row r="2813" spans="8:14" x14ac:dyDescent="0.25">
      <c r="H2813">
        <f ca="1">ROUND(NORMINV(RAND(),SIMULATION!$G$16,SIMULATION!$C$16),0)</f>
        <v>68</v>
      </c>
      <c r="I2813">
        <f ca="1">ROUND(NORMINV(RAND(),SIMULATION!$G$20,SIMULATION!$C$20),0)</f>
        <v>63</v>
      </c>
      <c r="J2813" t="str">
        <f t="shared" ca="1" si="88"/>
        <v>Away</v>
      </c>
      <c r="K2813" t="str">
        <f ca="1">IF(H2813+SIMULATION!$E$16&gt;NEUTRAL!I2813,"W","L")</f>
        <v>W</v>
      </c>
      <c r="L2813" t="str">
        <f ca="1">IF(I2813+SIMULATION!$E$20&gt;NEUTRAL!H2813,"W","L")</f>
        <v>L</v>
      </c>
      <c r="M2813">
        <f t="shared" ca="1" si="89"/>
        <v>131</v>
      </c>
      <c r="N2813" t="str">
        <f ca="1">IF((H2813+I2813)&gt;SIMULATION!$F$16,"Over","Under")</f>
        <v>Under</v>
      </c>
    </row>
    <row r="2814" spans="8:14" x14ac:dyDescent="0.25">
      <c r="H2814">
        <f ca="1">ROUND(NORMINV(RAND(),SIMULATION!$G$16,SIMULATION!$C$16),0)</f>
        <v>38</v>
      </c>
      <c r="I2814">
        <f ca="1">ROUND(NORMINV(RAND(),SIMULATION!$G$20,SIMULATION!$C$20),0)</f>
        <v>64</v>
      </c>
      <c r="J2814" t="str">
        <f t="shared" ca="1" si="88"/>
        <v>Home</v>
      </c>
      <c r="K2814" t="str">
        <f ca="1">IF(H2814+SIMULATION!$E$16&gt;NEUTRAL!I2814,"W","L")</f>
        <v>L</v>
      </c>
      <c r="L2814" t="str">
        <f ca="1">IF(I2814+SIMULATION!$E$20&gt;NEUTRAL!H2814,"W","L")</f>
        <v>W</v>
      </c>
      <c r="M2814">
        <f t="shared" ca="1" si="89"/>
        <v>102</v>
      </c>
      <c r="N2814" t="str">
        <f ca="1">IF((H2814+I2814)&gt;SIMULATION!$F$16,"Over","Under")</f>
        <v>Under</v>
      </c>
    </row>
    <row r="2815" spans="8:14" x14ac:dyDescent="0.25">
      <c r="H2815">
        <f ca="1">ROUND(NORMINV(RAND(),SIMULATION!$G$16,SIMULATION!$C$16),0)</f>
        <v>85</v>
      </c>
      <c r="I2815">
        <f ca="1">ROUND(NORMINV(RAND(),SIMULATION!$G$20,SIMULATION!$C$20),0)</f>
        <v>68</v>
      </c>
      <c r="J2815" t="str">
        <f t="shared" ca="1" si="88"/>
        <v>Away</v>
      </c>
      <c r="K2815" t="str">
        <f ca="1">IF(H2815+SIMULATION!$E$16&gt;NEUTRAL!I2815,"W","L")</f>
        <v>W</v>
      </c>
      <c r="L2815" t="str">
        <f ca="1">IF(I2815+SIMULATION!$E$20&gt;NEUTRAL!H2815,"W","L")</f>
        <v>L</v>
      </c>
      <c r="M2815">
        <f t="shared" ca="1" si="89"/>
        <v>153</v>
      </c>
      <c r="N2815" t="str">
        <f ca="1">IF((H2815+I2815)&gt;SIMULATION!$F$16,"Over","Under")</f>
        <v>Over</v>
      </c>
    </row>
    <row r="2816" spans="8:14" x14ac:dyDescent="0.25">
      <c r="H2816">
        <f ca="1">ROUND(NORMINV(RAND(),SIMULATION!$G$16,SIMULATION!$C$16),0)</f>
        <v>76</v>
      </c>
      <c r="I2816">
        <f ca="1">ROUND(NORMINV(RAND(),SIMULATION!$G$20,SIMULATION!$C$20),0)</f>
        <v>84</v>
      </c>
      <c r="J2816" t="str">
        <f t="shared" ca="1" si="88"/>
        <v>Home</v>
      </c>
      <c r="K2816" t="str">
        <f ca="1">IF(H2816+SIMULATION!$E$16&gt;NEUTRAL!I2816,"W","L")</f>
        <v>L</v>
      </c>
      <c r="L2816" t="str">
        <f ca="1">IF(I2816+SIMULATION!$E$20&gt;NEUTRAL!H2816,"W","L")</f>
        <v>W</v>
      </c>
      <c r="M2816">
        <f t="shared" ca="1" si="89"/>
        <v>160</v>
      </c>
      <c r="N2816" t="str">
        <f ca="1">IF((H2816+I2816)&gt;SIMULATION!$F$16,"Over","Under")</f>
        <v>Over</v>
      </c>
    </row>
    <row r="2817" spans="8:14" x14ac:dyDescent="0.25">
      <c r="H2817">
        <f ca="1">ROUND(NORMINV(RAND(),SIMULATION!$G$16,SIMULATION!$C$16),0)</f>
        <v>66</v>
      </c>
      <c r="I2817">
        <f ca="1">ROUND(NORMINV(RAND(),SIMULATION!$G$20,SIMULATION!$C$20),0)</f>
        <v>69</v>
      </c>
      <c r="J2817" t="str">
        <f t="shared" ca="1" si="88"/>
        <v>Home</v>
      </c>
      <c r="K2817" t="str">
        <f ca="1">IF(H2817+SIMULATION!$E$16&gt;NEUTRAL!I2817,"W","L")</f>
        <v>W</v>
      </c>
      <c r="L2817" t="str">
        <f ca="1">IF(I2817+SIMULATION!$E$20&gt;NEUTRAL!H2817,"W","L")</f>
        <v>L</v>
      </c>
      <c r="M2817">
        <f t="shared" ca="1" si="89"/>
        <v>135</v>
      </c>
      <c r="N2817" t="str">
        <f ca="1">IF((H2817+I2817)&gt;SIMULATION!$F$16,"Over","Under")</f>
        <v>Under</v>
      </c>
    </row>
    <row r="2818" spans="8:14" x14ac:dyDescent="0.25">
      <c r="H2818">
        <f ca="1">ROUND(NORMINV(RAND(),SIMULATION!$G$16,SIMULATION!$C$16),0)</f>
        <v>63</v>
      </c>
      <c r="I2818">
        <f ca="1">ROUND(NORMINV(RAND(),SIMULATION!$G$20,SIMULATION!$C$20),0)</f>
        <v>82</v>
      </c>
      <c r="J2818" t="str">
        <f t="shared" ca="1" si="88"/>
        <v>Home</v>
      </c>
      <c r="K2818" t="str">
        <f ca="1">IF(H2818+SIMULATION!$E$16&gt;NEUTRAL!I2818,"W","L")</f>
        <v>L</v>
      </c>
      <c r="L2818" t="str">
        <f ca="1">IF(I2818+SIMULATION!$E$20&gt;NEUTRAL!H2818,"W","L")</f>
        <v>W</v>
      </c>
      <c r="M2818">
        <f t="shared" ca="1" si="89"/>
        <v>145</v>
      </c>
      <c r="N2818" t="str">
        <f ca="1">IF((H2818+I2818)&gt;SIMULATION!$F$16,"Over","Under")</f>
        <v>Under</v>
      </c>
    </row>
    <row r="2819" spans="8:14" x14ac:dyDescent="0.25">
      <c r="H2819">
        <f ca="1">ROUND(NORMINV(RAND(),SIMULATION!$G$16,SIMULATION!$C$16),0)</f>
        <v>61</v>
      </c>
      <c r="I2819">
        <f ca="1">ROUND(NORMINV(RAND(),SIMULATION!$G$20,SIMULATION!$C$20),0)</f>
        <v>74</v>
      </c>
      <c r="J2819" t="str">
        <f t="shared" ca="1" si="88"/>
        <v>Home</v>
      </c>
      <c r="K2819" t="str">
        <f ca="1">IF(H2819+SIMULATION!$E$16&gt;NEUTRAL!I2819,"W","L")</f>
        <v>L</v>
      </c>
      <c r="L2819" t="str">
        <f ca="1">IF(I2819+SIMULATION!$E$20&gt;NEUTRAL!H2819,"W","L")</f>
        <v>W</v>
      </c>
      <c r="M2819">
        <f t="shared" ca="1" si="89"/>
        <v>135</v>
      </c>
      <c r="N2819" t="str">
        <f ca="1">IF((H2819+I2819)&gt;SIMULATION!$F$16,"Over","Under")</f>
        <v>Under</v>
      </c>
    </row>
    <row r="2820" spans="8:14" x14ac:dyDescent="0.25">
      <c r="H2820">
        <f ca="1">ROUND(NORMINV(RAND(),SIMULATION!$G$16,SIMULATION!$C$16),0)</f>
        <v>64</v>
      </c>
      <c r="I2820">
        <f ca="1">ROUND(NORMINV(RAND(),SIMULATION!$G$20,SIMULATION!$C$20),0)</f>
        <v>58</v>
      </c>
      <c r="J2820" t="str">
        <f t="shared" ca="1" si="88"/>
        <v>Away</v>
      </c>
      <c r="K2820" t="str">
        <f ca="1">IF(H2820+SIMULATION!$E$16&gt;NEUTRAL!I2820,"W","L")</f>
        <v>W</v>
      </c>
      <c r="L2820" t="str">
        <f ca="1">IF(I2820+SIMULATION!$E$20&gt;NEUTRAL!H2820,"W","L")</f>
        <v>L</v>
      </c>
      <c r="M2820">
        <f t="shared" ca="1" si="89"/>
        <v>122</v>
      </c>
      <c r="N2820" t="str">
        <f ca="1">IF((H2820+I2820)&gt;SIMULATION!$F$16,"Over","Under")</f>
        <v>Under</v>
      </c>
    </row>
    <row r="2821" spans="8:14" x14ac:dyDescent="0.25">
      <c r="H2821">
        <f ca="1">ROUND(NORMINV(RAND(),SIMULATION!$G$16,SIMULATION!$C$16),0)</f>
        <v>63</v>
      </c>
      <c r="I2821">
        <f ca="1">ROUND(NORMINV(RAND(),SIMULATION!$G$20,SIMULATION!$C$20),0)</f>
        <v>74</v>
      </c>
      <c r="J2821" t="str">
        <f t="shared" ca="1" si="88"/>
        <v>Home</v>
      </c>
      <c r="K2821" t="str">
        <f ca="1">IF(H2821+SIMULATION!$E$16&gt;NEUTRAL!I2821,"W","L")</f>
        <v>L</v>
      </c>
      <c r="L2821" t="str">
        <f ca="1">IF(I2821+SIMULATION!$E$20&gt;NEUTRAL!H2821,"W","L")</f>
        <v>W</v>
      </c>
      <c r="M2821">
        <f t="shared" ca="1" si="89"/>
        <v>137</v>
      </c>
      <c r="N2821" t="str">
        <f ca="1">IF((H2821+I2821)&gt;SIMULATION!$F$16,"Over","Under")</f>
        <v>Under</v>
      </c>
    </row>
    <row r="2822" spans="8:14" x14ac:dyDescent="0.25">
      <c r="H2822">
        <f ca="1">ROUND(NORMINV(RAND(),SIMULATION!$G$16,SIMULATION!$C$16),0)</f>
        <v>100</v>
      </c>
      <c r="I2822">
        <f ca="1">ROUND(NORMINV(RAND(),SIMULATION!$G$20,SIMULATION!$C$20),0)</f>
        <v>61</v>
      </c>
      <c r="J2822" t="str">
        <f t="shared" ca="1" si="88"/>
        <v>Away</v>
      </c>
      <c r="K2822" t="str">
        <f ca="1">IF(H2822+SIMULATION!$E$16&gt;NEUTRAL!I2822,"W","L")</f>
        <v>W</v>
      </c>
      <c r="L2822" t="str">
        <f ca="1">IF(I2822+SIMULATION!$E$20&gt;NEUTRAL!H2822,"W","L")</f>
        <v>L</v>
      </c>
      <c r="M2822">
        <f t="shared" ca="1" si="89"/>
        <v>161</v>
      </c>
      <c r="N2822" t="str">
        <f ca="1">IF((H2822+I2822)&gt;SIMULATION!$F$16,"Over","Under")</f>
        <v>Over</v>
      </c>
    </row>
    <row r="2823" spans="8:14" x14ac:dyDescent="0.25">
      <c r="H2823">
        <f ca="1">ROUND(NORMINV(RAND(),SIMULATION!$G$16,SIMULATION!$C$16),0)</f>
        <v>88</v>
      </c>
      <c r="I2823">
        <f ca="1">ROUND(NORMINV(RAND(),SIMULATION!$G$20,SIMULATION!$C$20),0)</f>
        <v>70</v>
      </c>
      <c r="J2823" t="str">
        <f t="shared" ca="1" si="88"/>
        <v>Away</v>
      </c>
      <c r="K2823" t="str">
        <f ca="1">IF(H2823+SIMULATION!$E$16&gt;NEUTRAL!I2823,"W","L")</f>
        <v>W</v>
      </c>
      <c r="L2823" t="str">
        <f ca="1">IF(I2823+SIMULATION!$E$20&gt;NEUTRAL!H2823,"W","L")</f>
        <v>L</v>
      </c>
      <c r="M2823">
        <f t="shared" ca="1" si="89"/>
        <v>158</v>
      </c>
      <c r="N2823" t="str">
        <f ca="1">IF((H2823+I2823)&gt;SIMULATION!$F$16,"Over","Under")</f>
        <v>Over</v>
      </c>
    </row>
    <row r="2824" spans="8:14" x14ac:dyDescent="0.25">
      <c r="H2824">
        <f ca="1">ROUND(NORMINV(RAND(),SIMULATION!$G$16,SIMULATION!$C$16),0)</f>
        <v>46</v>
      </c>
      <c r="I2824">
        <f ca="1">ROUND(NORMINV(RAND(),SIMULATION!$G$20,SIMULATION!$C$20),0)</f>
        <v>76</v>
      </c>
      <c r="J2824" t="str">
        <f t="shared" ca="1" si="88"/>
        <v>Home</v>
      </c>
      <c r="K2824" t="str">
        <f ca="1">IF(H2824+SIMULATION!$E$16&gt;NEUTRAL!I2824,"W","L")</f>
        <v>L</v>
      </c>
      <c r="L2824" t="str">
        <f ca="1">IF(I2824+SIMULATION!$E$20&gt;NEUTRAL!H2824,"W","L")</f>
        <v>W</v>
      </c>
      <c r="M2824">
        <f t="shared" ca="1" si="89"/>
        <v>122</v>
      </c>
      <c r="N2824" t="str">
        <f ca="1">IF((H2824+I2824)&gt;SIMULATION!$F$16,"Over","Under")</f>
        <v>Under</v>
      </c>
    </row>
    <row r="2825" spans="8:14" x14ac:dyDescent="0.25">
      <c r="H2825">
        <f ca="1">ROUND(NORMINV(RAND(),SIMULATION!$G$16,SIMULATION!$C$16),0)</f>
        <v>82</v>
      </c>
      <c r="I2825">
        <f ca="1">ROUND(NORMINV(RAND(),SIMULATION!$G$20,SIMULATION!$C$20),0)</f>
        <v>70</v>
      </c>
      <c r="J2825" t="str">
        <f t="shared" ca="1" si="88"/>
        <v>Away</v>
      </c>
      <c r="K2825" t="str">
        <f ca="1">IF(H2825+SIMULATION!$E$16&gt;NEUTRAL!I2825,"W","L")</f>
        <v>W</v>
      </c>
      <c r="L2825" t="str">
        <f ca="1">IF(I2825+SIMULATION!$E$20&gt;NEUTRAL!H2825,"W","L")</f>
        <v>L</v>
      </c>
      <c r="M2825">
        <f t="shared" ca="1" si="89"/>
        <v>152</v>
      </c>
      <c r="N2825" t="str">
        <f ca="1">IF((H2825+I2825)&gt;SIMULATION!$F$16,"Over","Under")</f>
        <v>Over</v>
      </c>
    </row>
    <row r="2826" spans="8:14" x14ac:dyDescent="0.25">
      <c r="H2826">
        <f ca="1">ROUND(NORMINV(RAND(),SIMULATION!$G$16,SIMULATION!$C$16),0)</f>
        <v>67</v>
      </c>
      <c r="I2826">
        <f ca="1">ROUND(NORMINV(RAND(),SIMULATION!$G$20,SIMULATION!$C$20),0)</f>
        <v>74</v>
      </c>
      <c r="J2826" t="str">
        <f t="shared" ca="1" si="88"/>
        <v>Home</v>
      </c>
      <c r="K2826" t="str">
        <f ca="1">IF(H2826+SIMULATION!$E$16&gt;NEUTRAL!I2826,"W","L")</f>
        <v>L</v>
      </c>
      <c r="L2826" t="str">
        <f ca="1">IF(I2826+SIMULATION!$E$20&gt;NEUTRAL!H2826,"W","L")</f>
        <v>W</v>
      </c>
      <c r="M2826">
        <f t="shared" ca="1" si="89"/>
        <v>141</v>
      </c>
      <c r="N2826" t="str">
        <f ca="1">IF((H2826+I2826)&gt;SIMULATION!$F$16,"Over","Under")</f>
        <v>Under</v>
      </c>
    </row>
    <row r="2827" spans="8:14" x14ac:dyDescent="0.25">
      <c r="H2827">
        <f ca="1">ROUND(NORMINV(RAND(),SIMULATION!$G$16,SIMULATION!$C$16),0)</f>
        <v>79</v>
      </c>
      <c r="I2827">
        <f ca="1">ROUND(NORMINV(RAND(),SIMULATION!$G$20,SIMULATION!$C$20),0)</f>
        <v>81</v>
      </c>
      <c r="J2827" t="str">
        <f t="shared" ca="1" si="88"/>
        <v>Home</v>
      </c>
      <c r="K2827" t="str">
        <f ca="1">IF(H2827+SIMULATION!$E$16&gt;NEUTRAL!I2827,"W","L")</f>
        <v>W</v>
      </c>
      <c r="L2827" t="str">
        <f ca="1">IF(I2827+SIMULATION!$E$20&gt;NEUTRAL!H2827,"W","L")</f>
        <v>L</v>
      </c>
      <c r="M2827">
        <f t="shared" ca="1" si="89"/>
        <v>160</v>
      </c>
      <c r="N2827" t="str">
        <f ca="1">IF((H2827+I2827)&gt;SIMULATION!$F$16,"Over","Under")</f>
        <v>Over</v>
      </c>
    </row>
    <row r="2828" spans="8:14" x14ac:dyDescent="0.25">
      <c r="H2828">
        <f ca="1">ROUND(NORMINV(RAND(),SIMULATION!$G$16,SIMULATION!$C$16),0)</f>
        <v>87</v>
      </c>
      <c r="I2828">
        <f ca="1">ROUND(NORMINV(RAND(),SIMULATION!$G$20,SIMULATION!$C$20),0)</f>
        <v>85</v>
      </c>
      <c r="J2828" t="str">
        <f t="shared" ca="1" si="88"/>
        <v>Away</v>
      </c>
      <c r="K2828" t="str">
        <f ca="1">IF(H2828+SIMULATION!$E$16&gt;NEUTRAL!I2828,"W","L")</f>
        <v>W</v>
      </c>
      <c r="L2828" t="str">
        <f ca="1">IF(I2828+SIMULATION!$E$20&gt;NEUTRAL!H2828,"W","L")</f>
        <v>L</v>
      </c>
      <c r="M2828">
        <f t="shared" ca="1" si="89"/>
        <v>172</v>
      </c>
      <c r="N2828" t="str">
        <f ca="1">IF((H2828+I2828)&gt;SIMULATION!$F$16,"Over","Under")</f>
        <v>Over</v>
      </c>
    </row>
    <row r="2829" spans="8:14" x14ac:dyDescent="0.25">
      <c r="H2829">
        <f ca="1">ROUND(NORMINV(RAND(),SIMULATION!$G$16,SIMULATION!$C$16),0)</f>
        <v>68</v>
      </c>
      <c r="I2829">
        <f ca="1">ROUND(NORMINV(RAND(),SIMULATION!$G$20,SIMULATION!$C$20),0)</f>
        <v>82</v>
      </c>
      <c r="J2829" t="str">
        <f t="shared" ca="1" si="88"/>
        <v>Home</v>
      </c>
      <c r="K2829" t="str">
        <f ca="1">IF(H2829+SIMULATION!$E$16&gt;NEUTRAL!I2829,"W","L")</f>
        <v>L</v>
      </c>
      <c r="L2829" t="str">
        <f ca="1">IF(I2829+SIMULATION!$E$20&gt;NEUTRAL!H2829,"W","L")</f>
        <v>W</v>
      </c>
      <c r="M2829">
        <f t="shared" ca="1" si="89"/>
        <v>150</v>
      </c>
      <c r="N2829" t="str">
        <f ca="1">IF((H2829+I2829)&gt;SIMULATION!$F$16,"Over","Under")</f>
        <v>Under</v>
      </c>
    </row>
    <row r="2830" spans="8:14" x14ac:dyDescent="0.25">
      <c r="H2830">
        <f ca="1">ROUND(NORMINV(RAND(),SIMULATION!$G$16,SIMULATION!$C$16),0)</f>
        <v>74</v>
      </c>
      <c r="I2830">
        <f ca="1">ROUND(NORMINV(RAND(),SIMULATION!$G$20,SIMULATION!$C$20),0)</f>
        <v>74</v>
      </c>
      <c r="J2830" t="str">
        <f t="shared" ca="1" si="88"/>
        <v>OT</v>
      </c>
      <c r="K2830" t="str">
        <f ca="1">IF(H2830+SIMULATION!$E$16&gt;NEUTRAL!I2830,"W","L")</f>
        <v>W</v>
      </c>
      <c r="L2830" t="str">
        <f ca="1">IF(I2830+SIMULATION!$E$20&gt;NEUTRAL!H2830,"W","L")</f>
        <v>L</v>
      </c>
      <c r="M2830">
        <f t="shared" ca="1" si="89"/>
        <v>148</v>
      </c>
      <c r="N2830" t="str">
        <f ca="1">IF((H2830+I2830)&gt;SIMULATION!$F$16,"Over","Under")</f>
        <v>Under</v>
      </c>
    </row>
    <row r="2831" spans="8:14" x14ac:dyDescent="0.25">
      <c r="H2831">
        <f ca="1">ROUND(NORMINV(RAND(),SIMULATION!$G$16,SIMULATION!$C$16),0)</f>
        <v>67</v>
      </c>
      <c r="I2831">
        <f ca="1">ROUND(NORMINV(RAND(),SIMULATION!$G$20,SIMULATION!$C$20),0)</f>
        <v>76</v>
      </c>
      <c r="J2831" t="str">
        <f t="shared" ca="1" si="88"/>
        <v>Home</v>
      </c>
      <c r="K2831" t="str">
        <f ca="1">IF(H2831+SIMULATION!$E$16&gt;NEUTRAL!I2831,"W","L")</f>
        <v>L</v>
      </c>
      <c r="L2831" t="str">
        <f ca="1">IF(I2831+SIMULATION!$E$20&gt;NEUTRAL!H2831,"W","L")</f>
        <v>W</v>
      </c>
      <c r="M2831">
        <f t="shared" ca="1" si="89"/>
        <v>143</v>
      </c>
      <c r="N2831" t="str">
        <f ca="1">IF((H2831+I2831)&gt;SIMULATION!$F$16,"Over","Under")</f>
        <v>Under</v>
      </c>
    </row>
    <row r="2832" spans="8:14" x14ac:dyDescent="0.25">
      <c r="H2832">
        <f ca="1">ROUND(NORMINV(RAND(),SIMULATION!$G$16,SIMULATION!$C$16),0)</f>
        <v>72</v>
      </c>
      <c r="I2832">
        <f ca="1">ROUND(NORMINV(RAND(),SIMULATION!$G$20,SIMULATION!$C$20),0)</f>
        <v>66</v>
      </c>
      <c r="J2832" t="str">
        <f t="shared" ca="1" si="88"/>
        <v>Away</v>
      </c>
      <c r="K2832" t="str">
        <f ca="1">IF(H2832+SIMULATION!$E$16&gt;NEUTRAL!I2832,"W","L")</f>
        <v>W</v>
      </c>
      <c r="L2832" t="str">
        <f ca="1">IF(I2832+SIMULATION!$E$20&gt;NEUTRAL!H2832,"W","L")</f>
        <v>L</v>
      </c>
      <c r="M2832">
        <f t="shared" ca="1" si="89"/>
        <v>138</v>
      </c>
      <c r="N2832" t="str">
        <f ca="1">IF((H2832+I2832)&gt;SIMULATION!$F$16,"Over","Under")</f>
        <v>Under</v>
      </c>
    </row>
    <row r="2833" spans="8:14" x14ac:dyDescent="0.25">
      <c r="H2833">
        <f ca="1">ROUND(NORMINV(RAND(),SIMULATION!$G$16,SIMULATION!$C$16),0)</f>
        <v>75</v>
      </c>
      <c r="I2833">
        <f ca="1">ROUND(NORMINV(RAND(),SIMULATION!$G$20,SIMULATION!$C$20),0)</f>
        <v>54</v>
      </c>
      <c r="J2833" t="str">
        <f t="shared" ca="1" si="88"/>
        <v>Away</v>
      </c>
      <c r="K2833" t="str">
        <f ca="1">IF(H2833+SIMULATION!$E$16&gt;NEUTRAL!I2833,"W","L")</f>
        <v>W</v>
      </c>
      <c r="L2833" t="str">
        <f ca="1">IF(I2833+SIMULATION!$E$20&gt;NEUTRAL!H2833,"W","L")</f>
        <v>L</v>
      </c>
      <c r="M2833">
        <f t="shared" ca="1" si="89"/>
        <v>129</v>
      </c>
      <c r="N2833" t="str">
        <f ca="1">IF((H2833+I2833)&gt;SIMULATION!$F$16,"Over","Under")</f>
        <v>Under</v>
      </c>
    </row>
    <row r="2834" spans="8:14" x14ac:dyDescent="0.25">
      <c r="H2834">
        <f ca="1">ROUND(NORMINV(RAND(),SIMULATION!$G$16,SIMULATION!$C$16),0)</f>
        <v>76</v>
      </c>
      <c r="I2834">
        <f ca="1">ROUND(NORMINV(RAND(),SIMULATION!$G$20,SIMULATION!$C$20),0)</f>
        <v>72</v>
      </c>
      <c r="J2834" t="str">
        <f t="shared" ref="J2834:J2897" ca="1" si="90">IF(H2834=I2834,"OT",IF(H2834&gt;I2834,"Away","Home"))</f>
        <v>Away</v>
      </c>
      <c r="K2834" t="str">
        <f ca="1">IF(H2834+SIMULATION!$E$16&gt;NEUTRAL!I2834,"W","L")</f>
        <v>W</v>
      </c>
      <c r="L2834" t="str">
        <f ca="1">IF(I2834+SIMULATION!$E$20&gt;NEUTRAL!H2834,"W","L")</f>
        <v>L</v>
      </c>
      <c r="M2834">
        <f t="shared" ref="M2834:M2897" ca="1" si="91">H2834+I2834</f>
        <v>148</v>
      </c>
      <c r="N2834" t="str">
        <f ca="1">IF((H2834+I2834)&gt;SIMULATION!$F$16,"Over","Under")</f>
        <v>Under</v>
      </c>
    </row>
    <row r="2835" spans="8:14" x14ac:dyDescent="0.25">
      <c r="H2835">
        <f ca="1">ROUND(NORMINV(RAND(),SIMULATION!$G$16,SIMULATION!$C$16),0)</f>
        <v>73</v>
      </c>
      <c r="I2835">
        <f ca="1">ROUND(NORMINV(RAND(),SIMULATION!$G$20,SIMULATION!$C$20),0)</f>
        <v>83</v>
      </c>
      <c r="J2835" t="str">
        <f t="shared" ca="1" si="90"/>
        <v>Home</v>
      </c>
      <c r="K2835" t="str">
        <f ca="1">IF(H2835+SIMULATION!$E$16&gt;NEUTRAL!I2835,"W","L")</f>
        <v>L</v>
      </c>
      <c r="L2835" t="str">
        <f ca="1">IF(I2835+SIMULATION!$E$20&gt;NEUTRAL!H2835,"W","L")</f>
        <v>W</v>
      </c>
      <c r="M2835">
        <f t="shared" ca="1" si="91"/>
        <v>156</v>
      </c>
      <c r="N2835" t="str">
        <f ca="1">IF((H2835+I2835)&gt;SIMULATION!$F$16,"Over","Under")</f>
        <v>Over</v>
      </c>
    </row>
    <row r="2836" spans="8:14" x14ac:dyDescent="0.25">
      <c r="H2836">
        <f ca="1">ROUND(NORMINV(RAND(),SIMULATION!$G$16,SIMULATION!$C$16),0)</f>
        <v>73</v>
      </c>
      <c r="I2836">
        <f ca="1">ROUND(NORMINV(RAND(),SIMULATION!$G$20,SIMULATION!$C$20),0)</f>
        <v>88</v>
      </c>
      <c r="J2836" t="str">
        <f t="shared" ca="1" si="90"/>
        <v>Home</v>
      </c>
      <c r="K2836" t="str">
        <f ca="1">IF(H2836+SIMULATION!$E$16&gt;NEUTRAL!I2836,"W","L")</f>
        <v>L</v>
      </c>
      <c r="L2836" t="str">
        <f ca="1">IF(I2836+SIMULATION!$E$20&gt;NEUTRAL!H2836,"W","L")</f>
        <v>W</v>
      </c>
      <c r="M2836">
        <f t="shared" ca="1" si="91"/>
        <v>161</v>
      </c>
      <c r="N2836" t="str">
        <f ca="1">IF((H2836+I2836)&gt;SIMULATION!$F$16,"Over","Under")</f>
        <v>Over</v>
      </c>
    </row>
    <row r="2837" spans="8:14" x14ac:dyDescent="0.25">
      <c r="H2837">
        <f ca="1">ROUND(NORMINV(RAND(),SIMULATION!$G$16,SIMULATION!$C$16),0)</f>
        <v>68</v>
      </c>
      <c r="I2837">
        <f ca="1">ROUND(NORMINV(RAND(),SIMULATION!$G$20,SIMULATION!$C$20),0)</f>
        <v>64</v>
      </c>
      <c r="J2837" t="str">
        <f t="shared" ca="1" si="90"/>
        <v>Away</v>
      </c>
      <c r="K2837" t="str">
        <f ca="1">IF(H2837+SIMULATION!$E$16&gt;NEUTRAL!I2837,"W","L")</f>
        <v>W</v>
      </c>
      <c r="L2837" t="str">
        <f ca="1">IF(I2837+SIMULATION!$E$20&gt;NEUTRAL!H2837,"W","L")</f>
        <v>L</v>
      </c>
      <c r="M2837">
        <f t="shared" ca="1" si="91"/>
        <v>132</v>
      </c>
      <c r="N2837" t="str">
        <f ca="1">IF((H2837+I2837)&gt;SIMULATION!$F$16,"Over","Under")</f>
        <v>Under</v>
      </c>
    </row>
    <row r="2838" spans="8:14" x14ac:dyDescent="0.25">
      <c r="H2838">
        <f ca="1">ROUND(NORMINV(RAND(),SIMULATION!$G$16,SIMULATION!$C$16),0)</f>
        <v>80</v>
      </c>
      <c r="I2838">
        <f ca="1">ROUND(NORMINV(RAND(),SIMULATION!$G$20,SIMULATION!$C$20),0)</f>
        <v>71</v>
      </c>
      <c r="J2838" t="str">
        <f t="shared" ca="1" si="90"/>
        <v>Away</v>
      </c>
      <c r="K2838" t="str">
        <f ca="1">IF(H2838+SIMULATION!$E$16&gt;NEUTRAL!I2838,"W","L")</f>
        <v>W</v>
      </c>
      <c r="L2838" t="str">
        <f ca="1">IF(I2838+SIMULATION!$E$20&gt;NEUTRAL!H2838,"W","L")</f>
        <v>L</v>
      </c>
      <c r="M2838">
        <f t="shared" ca="1" si="91"/>
        <v>151</v>
      </c>
      <c r="N2838" t="str">
        <f ca="1">IF((H2838+I2838)&gt;SIMULATION!$F$16,"Over","Under")</f>
        <v>Under</v>
      </c>
    </row>
    <row r="2839" spans="8:14" x14ac:dyDescent="0.25">
      <c r="H2839">
        <f ca="1">ROUND(NORMINV(RAND(),SIMULATION!$G$16,SIMULATION!$C$16),0)</f>
        <v>49</v>
      </c>
      <c r="I2839">
        <f ca="1">ROUND(NORMINV(RAND(),SIMULATION!$G$20,SIMULATION!$C$20),0)</f>
        <v>69</v>
      </c>
      <c r="J2839" t="str">
        <f t="shared" ca="1" si="90"/>
        <v>Home</v>
      </c>
      <c r="K2839" t="str">
        <f ca="1">IF(H2839+SIMULATION!$E$16&gt;NEUTRAL!I2839,"W","L")</f>
        <v>L</v>
      </c>
      <c r="L2839" t="str">
        <f ca="1">IF(I2839+SIMULATION!$E$20&gt;NEUTRAL!H2839,"W","L")</f>
        <v>W</v>
      </c>
      <c r="M2839">
        <f t="shared" ca="1" si="91"/>
        <v>118</v>
      </c>
      <c r="N2839" t="str">
        <f ca="1">IF((H2839+I2839)&gt;SIMULATION!$F$16,"Over","Under")</f>
        <v>Under</v>
      </c>
    </row>
    <row r="2840" spans="8:14" x14ac:dyDescent="0.25">
      <c r="H2840">
        <f ca="1">ROUND(NORMINV(RAND(),SIMULATION!$G$16,SIMULATION!$C$16),0)</f>
        <v>71</v>
      </c>
      <c r="I2840">
        <f ca="1">ROUND(NORMINV(RAND(),SIMULATION!$G$20,SIMULATION!$C$20),0)</f>
        <v>56</v>
      </c>
      <c r="J2840" t="str">
        <f t="shared" ca="1" si="90"/>
        <v>Away</v>
      </c>
      <c r="K2840" t="str">
        <f ca="1">IF(H2840+SIMULATION!$E$16&gt;NEUTRAL!I2840,"W","L")</f>
        <v>W</v>
      </c>
      <c r="L2840" t="str">
        <f ca="1">IF(I2840+SIMULATION!$E$20&gt;NEUTRAL!H2840,"W","L")</f>
        <v>L</v>
      </c>
      <c r="M2840">
        <f t="shared" ca="1" si="91"/>
        <v>127</v>
      </c>
      <c r="N2840" t="str">
        <f ca="1">IF((H2840+I2840)&gt;SIMULATION!$F$16,"Over","Under")</f>
        <v>Under</v>
      </c>
    </row>
    <row r="2841" spans="8:14" x14ac:dyDescent="0.25">
      <c r="H2841">
        <f ca="1">ROUND(NORMINV(RAND(),SIMULATION!$G$16,SIMULATION!$C$16),0)</f>
        <v>63</v>
      </c>
      <c r="I2841">
        <f ca="1">ROUND(NORMINV(RAND(),SIMULATION!$G$20,SIMULATION!$C$20),0)</f>
        <v>63</v>
      </c>
      <c r="J2841" t="str">
        <f t="shared" ca="1" si="90"/>
        <v>OT</v>
      </c>
      <c r="K2841" t="str">
        <f ca="1">IF(H2841+SIMULATION!$E$16&gt;NEUTRAL!I2841,"W","L")</f>
        <v>W</v>
      </c>
      <c r="L2841" t="str">
        <f ca="1">IF(I2841+SIMULATION!$E$20&gt;NEUTRAL!H2841,"W","L")</f>
        <v>L</v>
      </c>
      <c r="M2841">
        <f t="shared" ca="1" si="91"/>
        <v>126</v>
      </c>
      <c r="N2841" t="str">
        <f ca="1">IF((H2841+I2841)&gt;SIMULATION!$F$16,"Over","Under")</f>
        <v>Under</v>
      </c>
    </row>
    <row r="2842" spans="8:14" x14ac:dyDescent="0.25">
      <c r="H2842">
        <f ca="1">ROUND(NORMINV(RAND(),SIMULATION!$G$16,SIMULATION!$C$16),0)</f>
        <v>75</v>
      </c>
      <c r="I2842">
        <f ca="1">ROUND(NORMINV(RAND(),SIMULATION!$G$20,SIMULATION!$C$20),0)</f>
        <v>84</v>
      </c>
      <c r="J2842" t="str">
        <f t="shared" ca="1" si="90"/>
        <v>Home</v>
      </c>
      <c r="K2842" t="str">
        <f ca="1">IF(H2842+SIMULATION!$E$16&gt;NEUTRAL!I2842,"W","L")</f>
        <v>L</v>
      </c>
      <c r="L2842" t="str">
        <f ca="1">IF(I2842+SIMULATION!$E$20&gt;NEUTRAL!H2842,"W","L")</f>
        <v>W</v>
      </c>
      <c r="M2842">
        <f t="shared" ca="1" si="91"/>
        <v>159</v>
      </c>
      <c r="N2842" t="str">
        <f ca="1">IF((H2842+I2842)&gt;SIMULATION!$F$16,"Over","Under")</f>
        <v>Over</v>
      </c>
    </row>
    <row r="2843" spans="8:14" x14ac:dyDescent="0.25">
      <c r="H2843">
        <f ca="1">ROUND(NORMINV(RAND(),SIMULATION!$G$16,SIMULATION!$C$16),0)</f>
        <v>71</v>
      </c>
      <c r="I2843">
        <f ca="1">ROUND(NORMINV(RAND(),SIMULATION!$G$20,SIMULATION!$C$20),0)</f>
        <v>75</v>
      </c>
      <c r="J2843" t="str">
        <f t="shared" ca="1" si="90"/>
        <v>Home</v>
      </c>
      <c r="K2843" t="str">
        <f ca="1">IF(H2843+SIMULATION!$E$16&gt;NEUTRAL!I2843,"W","L")</f>
        <v>W</v>
      </c>
      <c r="L2843" t="str">
        <f ca="1">IF(I2843+SIMULATION!$E$20&gt;NEUTRAL!H2843,"W","L")</f>
        <v>L</v>
      </c>
      <c r="M2843">
        <f t="shared" ca="1" si="91"/>
        <v>146</v>
      </c>
      <c r="N2843" t="str">
        <f ca="1">IF((H2843+I2843)&gt;SIMULATION!$F$16,"Over","Under")</f>
        <v>Under</v>
      </c>
    </row>
    <row r="2844" spans="8:14" x14ac:dyDescent="0.25">
      <c r="H2844">
        <f ca="1">ROUND(NORMINV(RAND(),SIMULATION!$G$16,SIMULATION!$C$16),0)</f>
        <v>64</v>
      </c>
      <c r="I2844">
        <f ca="1">ROUND(NORMINV(RAND(),SIMULATION!$G$20,SIMULATION!$C$20),0)</f>
        <v>59</v>
      </c>
      <c r="J2844" t="str">
        <f t="shared" ca="1" si="90"/>
        <v>Away</v>
      </c>
      <c r="K2844" t="str">
        <f ca="1">IF(H2844+SIMULATION!$E$16&gt;NEUTRAL!I2844,"W","L")</f>
        <v>W</v>
      </c>
      <c r="L2844" t="str">
        <f ca="1">IF(I2844+SIMULATION!$E$20&gt;NEUTRAL!H2844,"W","L")</f>
        <v>L</v>
      </c>
      <c r="M2844">
        <f t="shared" ca="1" si="91"/>
        <v>123</v>
      </c>
      <c r="N2844" t="str">
        <f ca="1">IF((H2844+I2844)&gt;SIMULATION!$F$16,"Over","Under")</f>
        <v>Under</v>
      </c>
    </row>
    <row r="2845" spans="8:14" x14ac:dyDescent="0.25">
      <c r="H2845">
        <f ca="1">ROUND(NORMINV(RAND(),SIMULATION!$G$16,SIMULATION!$C$16),0)</f>
        <v>91</v>
      </c>
      <c r="I2845">
        <f ca="1">ROUND(NORMINV(RAND(),SIMULATION!$G$20,SIMULATION!$C$20),0)</f>
        <v>102</v>
      </c>
      <c r="J2845" t="str">
        <f t="shared" ca="1" si="90"/>
        <v>Home</v>
      </c>
      <c r="K2845" t="str">
        <f ca="1">IF(H2845+SIMULATION!$E$16&gt;NEUTRAL!I2845,"W","L")</f>
        <v>L</v>
      </c>
      <c r="L2845" t="str">
        <f ca="1">IF(I2845+SIMULATION!$E$20&gt;NEUTRAL!H2845,"W","L")</f>
        <v>W</v>
      </c>
      <c r="M2845">
        <f t="shared" ca="1" si="91"/>
        <v>193</v>
      </c>
      <c r="N2845" t="str">
        <f ca="1">IF((H2845+I2845)&gt;SIMULATION!$F$16,"Over","Under")</f>
        <v>Over</v>
      </c>
    </row>
    <row r="2846" spans="8:14" x14ac:dyDescent="0.25">
      <c r="H2846">
        <f ca="1">ROUND(NORMINV(RAND(),SIMULATION!$G$16,SIMULATION!$C$16),0)</f>
        <v>62</v>
      </c>
      <c r="I2846">
        <f ca="1">ROUND(NORMINV(RAND(),SIMULATION!$G$20,SIMULATION!$C$20),0)</f>
        <v>66</v>
      </c>
      <c r="J2846" t="str">
        <f t="shared" ca="1" si="90"/>
        <v>Home</v>
      </c>
      <c r="K2846" t="str">
        <f ca="1">IF(H2846+SIMULATION!$E$16&gt;NEUTRAL!I2846,"W","L")</f>
        <v>W</v>
      </c>
      <c r="L2846" t="str">
        <f ca="1">IF(I2846+SIMULATION!$E$20&gt;NEUTRAL!H2846,"W","L")</f>
        <v>L</v>
      </c>
      <c r="M2846">
        <f t="shared" ca="1" si="91"/>
        <v>128</v>
      </c>
      <c r="N2846" t="str">
        <f ca="1">IF((H2846+I2846)&gt;SIMULATION!$F$16,"Over","Under")</f>
        <v>Under</v>
      </c>
    </row>
    <row r="2847" spans="8:14" x14ac:dyDescent="0.25">
      <c r="H2847">
        <f ca="1">ROUND(NORMINV(RAND(),SIMULATION!$G$16,SIMULATION!$C$16),0)</f>
        <v>74</v>
      </c>
      <c r="I2847">
        <f ca="1">ROUND(NORMINV(RAND(),SIMULATION!$G$20,SIMULATION!$C$20),0)</f>
        <v>80</v>
      </c>
      <c r="J2847" t="str">
        <f t="shared" ca="1" si="90"/>
        <v>Home</v>
      </c>
      <c r="K2847" t="str">
        <f ca="1">IF(H2847+SIMULATION!$E$16&gt;NEUTRAL!I2847,"W","L")</f>
        <v>L</v>
      </c>
      <c r="L2847" t="str">
        <f ca="1">IF(I2847+SIMULATION!$E$20&gt;NEUTRAL!H2847,"W","L")</f>
        <v>W</v>
      </c>
      <c r="M2847">
        <f t="shared" ca="1" si="91"/>
        <v>154</v>
      </c>
      <c r="N2847" t="str">
        <f ca="1">IF((H2847+I2847)&gt;SIMULATION!$F$16,"Over","Under")</f>
        <v>Over</v>
      </c>
    </row>
    <row r="2848" spans="8:14" x14ac:dyDescent="0.25">
      <c r="H2848">
        <f ca="1">ROUND(NORMINV(RAND(),SIMULATION!$G$16,SIMULATION!$C$16),0)</f>
        <v>72</v>
      </c>
      <c r="I2848">
        <f ca="1">ROUND(NORMINV(RAND(),SIMULATION!$G$20,SIMULATION!$C$20),0)</f>
        <v>84</v>
      </c>
      <c r="J2848" t="str">
        <f t="shared" ca="1" si="90"/>
        <v>Home</v>
      </c>
      <c r="K2848" t="str">
        <f ca="1">IF(H2848+SIMULATION!$E$16&gt;NEUTRAL!I2848,"W","L")</f>
        <v>L</v>
      </c>
      <c r="L2848" t="str">
        <f ca="1">IF(I2848+SIMULATION!$E$20&gt;NEUTRAL!H2848,"W","L")</f>
        <v>W</v>
      </c>
      <c r="M2848">
        <f t="shared" ca="1" si="91"/>
        <v>156</v>
      </c>
      <c r="N2848" t="str">
        <f ca="1">IF((H2848+I2848)&gt;SIMULATION!$F$16,"Over","Under")</f>
        <v>Over</v>
      </c>
    </row>
    <row r="2849" spans="8:14" x14ac:dyDescent="0.25">
      <c r="H2849">
        <f ca="1">ROUND(NORMINV(RAND(),SIMULATION!$G$16,SIMULATION!$C$16),0)</f>
        <v>65</v>
      </c>
      <c r="I2849">
        <f ca="1">ROUND(NORMINV(RAND(),SIMULATION!$G$20,SIMULATION!$C$20),0)</f>
        <v>65</v>
      </c>
      <c r="J2849" t="str">
        <f t="shared" ca="1" si="90"/>
        <v>OT</v>
      </c>
      <c r="K2849" t="str">
        <f ca="1">IF(H2849+SIMULATION!$E$16&gt;NEUTRAL!I2849,"W","L")</f>
        <v>W</v>
      </c>
      <c r="L2849" t="str">
        <f ca="1">IF(I2849+SIMULATION!$E$20&gt;NEUTRAL!H2849,"W","L")</f>
        <v>L</v>
      </c>
      <c r="M2849">
        <f t="shared" ca="1" si="91"/>
        <v>130</v>
      </c>
      <c r="N2849" t="str">
        <f ca="1">IF((H2849+I2849)&gt;SIMULATION!$F$16,"Over","Under")</f>
        <v>Under</v>
      </c>
    </row>
    <row r="2850" spans="8:14" x14ac:dyDescent="0.25">
      <c r="H2850">
        <f ca="1">ROUND(NORMINV(RAND(),SIMULATION!$G$16,SIMULATION!$C$16),0)</f>
        <v>85</v>
      </c>
      <c r="I2850">
        <f ca="1">ROUND(NORMINV(RAND(),SIMULATION!$G$20,SIMULATION!$C$20),0)</f>
        <v>79</v>
      </c>
      <c r="J2850" t="str">
        <f t="shared" ca="1" si="90"/>
        <v>Away</v>
      </c>
      <c r="K2850" t="str">
        <f ca="1">IF(H2850+SIMULATION!$E$16&gt;NEUTRAL!I2850,"W","L")</f>
        <v>W</v>
      </c>
      <c r="L2850" t="str">
        <f ca="1">IF(I2850+SIMULATION!$E$20&gt;NEUTRAL!H2850,"W","L")</f>
        <v>L</v>
      </c>
      <c r="M2850">
        <f t="shared" ca="1" si="91"/>
        <v>164</v>
      </c>
      <c r="N2850" t="str">
        <f ca="1">IF((H2850+I2850)&gt;SIMULATION!$F$16,"Over","Under")</f>
        <v>Over</v>
      </c>
    </row>
    <row r="2851" spans="8:14" x14ac:dyDescent="0.25">
      <c r="H2851">
        <f ca="1">ROUND(NORMINV(RAND(),SIMULATION!$G$16,SIMULATION!$C$16),0)</f>
        <v>70</v>
      </c>
      <c r="I2851">
        <f ca="1">ROUND(NORMINV(RAND(),SIMULATION!$G$20,SIMULATION!$C$20),0)</f>
        <v>61</v>
      </c>
      <c r="J2851" t="str">
        <f t="shared" ca="1" si="90"/>
        <v>Away</v>
      </c>
      <c r="K2851" t="str">
        <f ca="1">IF(H2851+SIMULATION!$E$16&gt;NEUTRAL!I2851,"W","L")</f>
        <v>W</v>
      </c>
      <c r="L2851" t="str">
        <f ca="1">IF(I2851+SIMULATION!$E$20&gt;NEUTRAL!H2851,"W","L")</f>
        <v>L</v>
      </c>
      <c r="M2851">
        <f t="shared" ca="1" si="91"/>
        <v>131</v>
      </c>
      <c r="N2851" t="str">
        <f ca="1">IF((H2851+I2851)&gt;SIMULATION!$F$16,"Over","Under")</f>
        <v>Under</v>
      </c>
    </row>
    <row r="2852" spans="8:14" x14ac:dyDescent="0.25">
      <c r="H2852">
        <f ca="1">ROUND(NORMINV(RAND(),SIMULATION!$G$16,SIMULATION!$C$16),0)</f>
        <v>70</v>
      </c>
      <c r="I2852">
        <f ca="1">ROUND(NORMINV(RAND(),SIMULATION!$G$20,SIMULATION!$C$20),0)</f>
        <v>65</v>
      </c>
      <c r="J2852" t="str">
        <f t="shared" ca="1" si="90"/>
        <v>Away</v>
      </c>
      <c r="K2852" t="str">
        <f ca="1">IF(H2852+SIMULATION!$E$16&gt;NEUTRAL!I2852,"W","L")</f>
        <v>W</v>
      </c>
      <c r="L2852" t="str">
        <f ca="1">IF(I2852+SIMULATION!$E$20&gt;NEUTRAL!H2852,"W","L")</f>
        <v>L</v>
      </c>
      <c r="M2852">
        <f t="shared" ca="1" si="91"/>
        <v>135</v>
      </c>
      <c r="N2852" t="str">
        <f ca="1">IF((H2852+I2852)&gt;SIMULATION!$F$16,"Over","Under")</f>
        <v>Under</v>
      </c>
    </row>
    <row r="2853" spans="8:14" x14ac:dyDescent="0.25">
      <c r="H2853">
        <f ca="1">ROUND(NORMINV(RAND(),SIMULATION!$G$16,SIMULATION!$C$16),0)</f>
        <v>74</v>
      </c>
      <c r="I2853">
        <f ca="1">ROUND(NORMINV(RAND(),SIMULATION!$G$20,SIMULATION!$C$20),0)</f>
        <v>85</v>
      </c>
      <c r="J2853" t="str">
        <f t="shared" ca="1" si="90"/>
        <v>Home</v>
      </c>
      <c r="K2853" t="str">
        <f ca="1">IF(H2853+SIMULATION!$E$16&gt;NEUTRAL!I2853,"W","L")</f>
        <v>L</v>
      </c>
      <c r="L2853" t="str">
        <f ca="1">IF(I2853+SIMULATION!$E$20&gt;NEUTRAL!H2853,"W","L")</f>
        <v>W</v>
      </c>
      <c r="M2853">
        <f t="shared" ca="1" si="91"/>
        <v>159</v>
      </c>
      <c r="N2853" t="str">
        <f ca="1">IF((H2853+I2853)&gt;SIMULATION!$F$16,"Over","Under")</f>
        <v>Over</v>
      </c>
    </row>
    <row r="2854" spans="8:14" x14ac:dyDescent="0.25">
      <c r="H2854">
        <f ca="1">ROUND(NORMINV(RAND(),SIMULATION!$G$16,SIMULATION!$C$16),0)</f>
        <v>78</v>
      </c>
      <c r="I2854">
        <f ca="1">ROUND(NORMINV(RAND(),SIMULATION!$G$20,SIMULATION!$C$20),0)</f>
        <v>83</v>
      </c>
      <c r="J2854" t="str">
        <f t="shared" ca="1" si="90"/>
        <v>Home</v>
      </c>
      <c r="K2854" t="str">
        <f ca="1">IF(H2854+SIMULATION!$E$16&gt;NEUTRAL!I2854,"W","L")</f>
        <v>L</v>
      </c>
      <c r="L2854" t="str">
        <f ca="1">IF(I2854+SIMULATION!$E$20&gt;NEUTRAL!H2854,"W","L")</f>
        <v>W</v>
      </c>
      <c r="M2854">
        <f t="shared" ca="1" si="91"/>
        <v>161</v>
      </c>
      <c r="N2854" t="str">
        <f ca="1">IF((H2854+I2854)&gt;SIMULATION!$F$16,"Over","Under")</f>
        <v>Over</v>
      </c>
    </row>
    <row r="2855" spans="8:14" x14ac:dyDescent="0.25">
      <c r="H2855">
        <f ca="1">ROUND(NORMINV(RAND(),SIMULATION!$G$16,SIMULATION!$C$16),0)</f>
        <v>63</v>
      </c>
      <c r="I2855">
        <f ca="1">ROUND(NORMINV(RAND(),SIMULATION!$G$20,SIMULATION!$C$20),0)</f>
        <v>77</v>
      </c>
      <c r="J2855" t="str">
        <f t="shared" ca="1" si="90"/>
        <v>Home</v>
      </c>
      <c r="K2855" t="str">
        <f ca="1">IF(H2855+SIMULATION!$E$16&gt;NEUTRAL!I2855,"W","L")</f>
        <v>L</v>
      </c>
      <c r="L2855" t="str">
        <f ca="1">IF(I2855+SIMULATION!$E$20&gt;NEUTRAL!H2855,"W","L")</f>
        <v>W</v>
      </c>
      <c r="M2855">
        <f t="shared" ca="1" si="91"/>
        <v>140</v>
      </c>
      <c r="N2855" t="str">
        <f ca="1">IF((H2855+I2855)&gt;SIMULATION!$F$16,"Over","Under")</f>
        <v>Under</v>
      </c>
    </row>
    <row r="2856" spans="8:14" x14ac:dyDescent="0.25">
      <c r="H2856">
        <f ca="1">ROUND(NORMINV(RAND(),SIMULATION!$G$16,SIMULATION!$C$16),0)</f>
        <v>80</v>
      </c>
      <c r="I2856">
        <f ca="1">ROUND(NORMINV(RAND(),SIMULATION!$G$20,SIMULATION!$C$20),0)</f>
        <v>67</v>
      </c>
      <c r="J2856" t="str">
        <f t="shared" ca="1" si="90"/>
        <v>Away</v>
      </c>
      <c r="K2856" t="str">
        <f ca="1">IF(H2856+SIMULATION!$E$16&gt;NEUTRAL!I2856,"W","L")</f>
        <v>W</v>
      </c>
      <c r="L2856" t="str">
        <f ca="1">IF(I2856+SIMULATION!$E$20&gt;NEUTRAL!H2856,"W","L")</f>
        <v>L</v>
      </c>
      <c r="M2856">
        <f t="shared" ca="1" si="91"/>
        <v>147</v>
      </c>
      <c r="N2856" t="str">
        <f ca="1">IF((H2856+I2856)&gt;SIMULATION!$F$16,"Over","Under")</f>
        <v>Under</v>
      </c>
    </row>
    <row r="2857" spans="8:14" x14ac:dyDescent="0.25">
      <c r="H2857">
        <f ca="1">ROUND(NORMINV(RAND(),SIMULATION!$G$16,SIMULATION!$C$16),0)</f>
        <v>64</v>
      </c>
      <c r="I2857">
        <f ca="1">ROUND(NORMINV(RAND(),SIMULATION!$G$20,SIMULATION!$C$20),0)</f>
        <v>71</v>
      </c>
      <c r="J2857" t="str">
        <f t="shared" ca="1" si="90"/>
        <v>Home</v>
      </c>
      <c r="K2857" t="str">
        <f ca="1">IF(H2857+SIMULATION!$E$16&gt;NEUTRAL!I2857,"W","L")</f>
        <v>L</v>
      </c>
      <c r="L2857" t="str">
        <f ca="1">IF(I2857+SIMULATION!$E$20&gt;NEUTRAL!H2857,"W","L")</f>
        <v>W</v>
      </c>
      <c r="M2857">
        <f t="shared" ca="1" si="91"/>
        <v>135</v>
      </c>
      <c r="N2857" t="str">
        <f ca="1">IF((H2857+I2857)&gt;SIMULATION!$F$16,"Over","Under")</f>
        <v>Under</v>
      </c>
    </row>
    <row r="2858" spans="8:14" x14ac:dyDescent="0.25">
      <c r="H2858">
        <f ca="1">ROUND(NORMINV(RAND(),SIMULATION!$G$16,SIMULATION!$C$16),0)</f>
        <v>87</v>
      </c>
      <c r="I2858">
        <f ca="1">ROUND(NORMINV(RAND(),SIMULATION!$G$20,SIMULATION!$C$20),0)</f>
        <v>68</v>
      </c>
      <c r="J2858" t="str">
        <f t="shared" ca="1" si="90"/>
        <v>Away</v>
      </c>
      <c r="K2858" t="str">
        <f ca="1">IF(H2858+SIMULATION!$E$16&gt;NEUTRAL!I2858,"W","L")</f>
        <v>W</v>
      </c>
      <c r="L2858" t="str">
        <f ca="1">IF(I2858+SIMULATION!$E$20&gt;NEUTRAL!H2858,"W","L")</f>
        <v>L</v>
      </c>
      <c r="M2858">
        <f t="shared" ca="1" si="91"/>
        <v>155</v>
      </c>
      <c r="N2858" t="str">
        <f ca="1">IF((H2858+I2858)&gt;SIMULATION!$F$16,"Over","Under")</f>
        <v>Over</v>
      </c>
    </row>
    <row r="2859" spans="8:14" x14ac:dyDescent="0.25">
      <c r="H2859">
        <f ca="1">ROUND(NORMINV(RAND(),SIMULATION!$G$16,SIMULATION!$C$16),0)</f>
        <v>100</v>
      </c>
      <c r="I2859">
        <f ca="1">ROUND(NORMINV(RAND(),SIMULATION!$G$20,SIMULATION!$C$20),0)</f>
        <v>77</v>
      </c>
      <c r="J2859" t="str">
        <f t="shared" ca="1" si="90"/>
        <v>Away</v>
      </c>
      <c r="K2859" t="str">
        <f ca="1">IF(H2859+SIMULATION!$E$16&gt;NEUTRAL!I2859,"W","L")</f>
        <v>W</v>
      </c>
      <c r="L2859" t="str">
        <f ca="1">IF(I2859+SIMULATION!$E$20&gt;NEUTRAL!H2859,"W","L")</f>
        <v>L</v>
      </c>
      <c r="M2859">
        <f t="shared" ca="1" si="91"/>
        <v>177</v>
      </c>
      <c r="N2859" t="str">
        <f ca="1">IF((H2859+I2859)&gt;SIMULATION!$F$16,"Over","Under")</f>
        <v>Over</v>
      </c>
    </row>
    <row r="2860" spans="8:14" x14ac:dyDescent="0.25">
      <c r="H2860">
        <f ca="1">ROUND(NORMINV(RAND(),SIMULATION!$G$16,SIMULATION!$C$16),0)</f>
        <v>104</v>
      </c>
      <c r="I2860">
        <f ca="1">ROUND(NORMINV(RAND(),SIMULATION!$G$20,SIMULATION!$C$20),0)</f>
        <v>78</v>
      </c>
      <c r="J2860" t="str">
        <f t="shared" ca="1" si="90"/>
        <v>Away</v>
      </c>
      <c r="K2860" t="str">
        <f ca="1">IF(H2860+SIMULATION!$E$16&gt;NEUTRAL!I2860,"W","L")</f>
        <v>W</v>
      </c>
      <c r="L2860" t="str">
        <f ca="1">IF(I2860+SIMULATION!$E$20&gt;NEUTRAL!H2860,"W","L")</f>
        <v>L</v>
      </c>
      <c r="M2860">
        <f t="shared" ca="1" si="91"/>
        <v>182</v>
      </c>
      <c r="N2860" t="str">
        <f ca="1">IF((H2860+I2860)&gt;SIMULATION!$F$16,"Over","Under")</f>
        <v>Over</v>
      </c>
    </row>
    <row r="2861" spans="8:14" x14ac:dyDescent="0.25">
      <c r="H2861">
        <f ca="1">ROUND(NORMINV(RAND(),SIMULATION!$G$16,SIMULATION!$C$16),0)</f>
        <v>63</v>
      </c>
      <c r="I2861">
        <f ca="1">ROUND(NORMINV(RAND(),SIMULATION!$G$20,SIMULATION!$C$20),0)</f>
        <v>90</v>
      </c>
      <c r="J2861" t="str">
        <f t="shared" ca="1" si="90"/>
        <v>Home</v>
      </c>
      <c r="K2861" t="str">
        <f ca="1">IF(H2861+SIMULATION!$E$16&gt;NEUTRAL!I2861,"W","L")</f>
        <v>L</v>
      </c>
      <c r="L2861" t="str">
        <f ca="1">IF(I2861+SIMULATION!$E$20&gt;NEUTRAL!H2861,"W","L")</f>
        <v>W</v>
      </c>
      <c r="M2861">
        <f t="shared" ca="1" si="91"/>
        <v>153</v>
      </c>
      <c r="N2861" t="str">
        <f ca="1">IF((H2861+I2861)&gt;SIMULATION!$F$16,"Over","Under")</f>
        <v>Over</v>
      </c>
    </row>
    <row r="2862" spans="8:14" x14ac:dyDescent="0.25">
      <c r="H2862">
        <f ca="1">ROUND(NORMINV(RAND(),SIMULATION!$G$16,SIMULATION!$C$16),0)</f>
        <v>90</v>
      </c>
      <c r="I2862">
        <f ca="1">ROUND(NORMINV(RAND(),SIMULATION!$G$20,SIMULATION!$C$20),0)</f>
        <v>75</v>
      </c>
      <c r="J2862" t="str">
        <f t="shared" ca="1" si="90"/>
        <v>Away</v>
      </c>
      <c r="K2862" t="str">
        <f ca="1">IF(H2862+SIMULATION!$E$16&gt;NEUTRAL!I2862,"W","L")</f>
        <v>W</v>
      </c>
      <c r="L2862" t="str">
        <f ca="1">IF(I2862+SIMULATION!$E$20&gt;NEUTRAL!H2862,"W","L")</f>
        <v>L</v>
      </c>
      <c r="M2862">
        <f t="shared" ca="1" si="91"/>
        <v>165</v>
      </c>
      <c r="N2862" t="str">
        <f ca="1">IF((H2862+I2862)&gt;SIMULATION!$F$16,"Over","Under")</f>
        <v>Over</v>
      </c>
    </row>
    <row r="2863" spans="8:14" x14ac:dyDescent="0.25">
      <c r="H2863">
        <f ca="1">ROUND(NORMINV(RAND(),SIMULATION!$G$16,SIMULATION!$C$16),0)</f>
        <v>71</v>
      </c>
      <c r="I2863">
        <f ca="1">ROUND(NORMINV(RAND(),SIMULATION!$G$20,SIMULATION!$C$20),0)</f>
        <v>64</v>
      </c>
      <c r="J2863" t="str">
        <f t="shared" ca="1" si="90"/>
        <v>Away</v>
      </c>
      <c r="K2863" t="str">
        <f ca="1">IF(H2863+SIMULATION!$E$16&gt;NEUTRAL!I2863,"W","L")</f>
        <v>W</v>
      </c>
      <c r="L2863" t="str">
        <f ca="1">IF(I2863+SIMULATION!$E$20&gt;NEUTRAL!H2863,"W","L")</f>
        <v>L</v>
      </c>
      <c r="M2863">
        <f t="shared" ca="1" si="91"/>
        <v>135</v>
      </c>
      <c r="N2863" t="str">
        <f ca="1">IF((H2863+I2863)&gt;SIMULATION!$F$16,"Over","Under")</f>
        <v>Under</v>
      </c>
    </row>
    <row r="2864" spans="8:14" x14ac:dyDescent="0.25">
      <c r="H2864">
        <f ca="1">ROUND(NORMINV(RAND(),SIMULATION!$G$16,SIMULATION!$C$16),0)</f>
        <v>70</v>
      </c>
      <c r="I2864">
        <f ca="1">ROUND(NORMINV(RAND(),SIMULATION!$G$20,SIMULATION!$C$20),0)</f>
        <v>54</v>
      </c>
      <c r="J2864" t="str">
        <f t="shared" ca="1" si="90"/>
        <v>Away</v>
      </c>
      <c r="K2864" t="str">
        <f ca="1">IF(H2864+SIMULATION!$E$16&gt;NEUTRAL!I2864,"W","L")</f>
        <v>W</v>
      </c>
      <c r="L2864" t="str">
        <f ca="1">IF(I2864+SIMULATION!$E$20&gt;NEUTRAL!H2864,"W","L")</f>
        <v>L</v>
      </c>
      <c r="M2864">
        <f t="shared" ca="1" si="91"/>
        <v>124</v>
      </c>
      <c r="N2864" t="str">
        <f ca="1">IF((H2864+I2864)&gt;SIMULATION!$F$16,"Over","Under")</f>
        <v>Under</v>
      </c>
    </row>
    <row r="2865" spans="8:14" x14ac:dyDescent="0.25">
      <c r="H2865">
        <f ca="1">ROUND(NORMINV(RAND(),SIMULATION!$G$16,SIMULATION!$C$16),0)</f>
        <v>87</v>
      </c>
      <c r="I2865">
        <f ca="1">ROUND(NORMINV(RAND(),SIMULATION!$G$20,SIMULATION!$C$20),0)</f>
        <v>87</v>
      </c>
      <c r="J2865" t="str">
        <f t="shared" ca="1" si="90"/>
        <v>OT</v>
      </c>
      <c r="K2865" t="str">
        <f ca="1">IF(H2865+SIMULATION!$E$16&gt;NEUTRAL!I2865,"W","L")</f>
        <v>W</v>
      </c>
      <c r="L2865" t="str">
        <f ca="1">IF(I2865+SIMULATION!$E$20&gt;NEUTRAL!H2865,"W","L")</f>
        <v>L</v>
      </c>
      <c r="M2865">
        <f t="shared" ca="1" si="91"/>
        <v>174</v>
      </c>
      <c r="N2865" t="str">
        <f ca="1">IF((H2865+I2865)&gt;SIMULATION!$F$16,"Over","Under")</f>
        <v>Over</v>
      </c>
    </row>
    <row r="2866" spans="8:14" x14ac:dyDescent="0.25">
      <c r="H2866">
        <f ca="1">ROUND(NORMINV(RAND(),SIMULATION!$G$16,SIMULATION!$C$16),0)</f>
        <v>79</v>
      </c>
      <c r="I2866">
        <f ca="1">ROUND(NORMINV(RAND(),SIMULATION!$G$20,SIMULATION!$C$20),0)</f>
        <v>86</v>
      </c>
      <c r="J2866" t="str">
        <f t="shared" ca="1" si="90"/>
        <v>Home</v>
      </c>
      <c r="K2866" t="str">
        <f ca="1">IF(H2866+SIMULATION!$E$16&gt;NEUTRAL!I2866,"W","L")</f>
        <v>L</v>
      </c>
      <c r="L2866" t="str">
        <f ca="1">IF(I2866+SIMULATION!$E$20&gt;NEUTRAL!H2866,"W","L")</f>
        <v>W</v>
      </c>
      <c r="M2866">
        <f t="shared" ca="1" si="91"/>
        <v>165</v>
      </c>
      <c r="N2866" t="str">
        <f ca="1">IF((H2866+I2866)&gt;SIMULATION!$F$16,"Over","Under")</f>
        <v>Over</v>
      </c>
    </row>
    <row r="2867" spans="8:14" x14ac:dyDescent="0.25">
      <c r="H2867">
        <f ca="1">ROUND(NORMINV(RAND(),SIMULATION!$G$16,SIMULATION!$C$16),0)</f>
        <v>71</v>
      </c>
      <c r="I2867">
        <f ca="1">ROUND(NORMINV(RAND(),SIMULATION!$G$20,SIMULATION!$C$20),0)</f>
        <v>92</v>
      </c>
      <c r="J2867" t="str">
        <f t="shared" ca="1" si="90"/>
        <v>Home</v>
      </c>
      <c r="K2867" t="str">
        <f ca="1">IF(H2867+SIMULATION!$E$16&gt;NEUTRAL!I2867,"W","L")</f>
        <v>L</v>
      </c>
      <c r="L2867" t="str">
        <f ca="1">IF(I2867+SIMULATION!$E$20&gt;NEUTRAL!H2867,"W","L")</f>
        <v>W</v>
      </c>
      <c r="M2867">
        <f t="shared" ca="1" si="91"/>
        <v>163</v>
      </c>
      <c r="N2867" t="str">
        <f ca="1">IF((H2867+I2867)&gt;SIMULATION!$F$16,"Over","Under")</f>
        <v>Over</v>
      </c>
    </row>
    <row r="2868" spans="8:14" x14ac:dyDescent="0.25">
      <c r="H2868">
        <f ca="1">ROUND(NORMINV(RAND(),SIMULATION!$G$16,SIMULATION!$C$16),0)</f>
        <v>69</v>
      </c>
      <c r="I2868">
        <f ca="1">ROUND(NORMINV(RAND(),SIMULATION!$G$20,SIMULATION!$C$20),0)</f>
        <v>68</v>
      </c>
      <c r="J2868" t="str">
        <f t="shared" ca="1" si="90"/>
        <v>Away</v>
      </c>
      <c r="K2868" t="str">
        <f ca="1">IF(H2868+SIMULATION!$E$16&gt;NEUTRAL!I2868,"W","L")</f>
        <v>W</v>
      </c>
      <c r="L2868" t="str">
        <f ca="1">IF(I2868+SIMULATION!$E$20&gt;NEUTRAL!H2868,"W","L")</f>
        <v>L</v>
      </c>
      <c r="M2868">
        <f t="shared" ca="1" si="91"/>
        <v>137</v>
      </c>
      <c r="N2868" t="str">
        <f ca="1">IF((H2868+I2868)&gt;SIMULATION!$F$16,"Over","Under")</f>
        <v>Under</v>
      </c>
    </row>
    <row r="2869" spans="8:14" x14ac:dyDescent="0.25">
      <c r="H2869">
        <f ca="1">ROUND(NORMINV(RAND(),SIMULATION!$G$16,SIMULATION!$C$16),0)</f>
        <v>81</v>
      </c>
      <c r="I2869">
        <f ca="1">ROUND(NORMINV(RAND(),SIMULATION!$G$20,SIMULATION!$C$20),0)</f>
        <v>66</v>
      </c>
      <c r="J2869" t="str">
        <f t="shared" ca="1" si="90"/>
        <v>Away</v>
      </c>
      <c r="K2869" t="str">
        <f ca="1">IF(H2869+SIMULATION!$E$16&gt;NEUTRAL!I2869,"W","L")</f>
        <v>W</v>
      </c>
      <c r="L2869" t="str">
        <f ca="1">IF(I2869+SIMULATION!$E$20&gt;NEUTRAL!H2869,"W","L")</f>
        <v>L</v>
      </c>
      <c r="M2869">
        <f t="shared" ca="1" si="91"/>
        <v>147</v>
      </c>
      <c r="N2869" t="str">
        <f ca="1">IF((H2869+I2869)&gt;SIMULATION!$F$16,"Over","Under")</f>
        <v>Under</v>
      </c>
    </row>
    <row r="2870" spans="8:14" x14ac:dyDescent="0.25">
      <c r="H2870">
        <f ca="1">ROUND(NORMINV(RAND(),SIMULATION!$G$16,SIMULATION!$C$16),0)</f>
        <v>57</v>
      </c>
      <c r="I2870">
        <f ca="1">ROUND(NORMINV(RAND(),SIMULATION!$G$20,SIMULATION!$C$20),0)</f>
        <v>78</v>
      </c>
      <c r="J2870" t="str">
        <f t="shared" ca="1" si="90"/>
        <v>Home</v>
      </c>
      <c r="K2870" t="str">
        <f ca="1">IF(H2870+SIMULATION!$E$16&gt;NEUTRAL!I2870,"W","L")</f>
        <v>L</v>
      </c>
      <c r="L2870" t="str">
        <f ca="1">IF(I2870+SIMULATION!$E$20&gt;NEUTRAL!H2870,"W","L")</f>
        <v>W</v>
      </c>
      <c r="M2870">
        <f t="shared" ca="1" si="91"/>
        <v>135</v>
      </c>
      <c r="N2870" t="str">
        <f ca="1">IF((H2870+I2870)&gt;SIMULATION!$F$16,"Over","Under")</f>
        <v>Under</v>
      </c>
    </row>
    <row r="2871" spans="8:14" x14ac:dyDescent="0.25">
      <c r="H2871">
        <f ca="1">ROUND(NORMINV(RAND(),SIMULATION!$G$16,SIMULATION!$C$16),0)</f>
        <v>88</v>
      </c>
      <c r="I2871">
        <f ca="1">ROUND(NORMINV(RAND(),SIMULATION!$G$20,SIMULATION!$C$20),0)</f>
        <v>69</v>
      </c>
      <c r="J2871" t="str">
        <f t="shared" ca="1" si="90"/>
        <v>Away</v>
      </c>
      <c r="K2871" t="str">
        <f ca="1">IF(H2871+SIMULATION!$E$16&gt;NEUTRAL!I2871,"W","L")</f>
        <v>W</v>
      </c>
      <c r="L2871" t="str">
        <f ca="1">IF(I2871+SIMULATION!$E$20&gt;NEUTRAL!H2871,"W","L")</f>
        <v>L</v>
      </c>
      <c r="M2871">
        <f t="shared" ca="1" si="91"/>
        <v>157</v>
      </c>
      <c r="N2871" t="str">
        <f ca="1">IF((H2871+I2871)&gt;SIMULATION!$F$16,"Over","Under")</f>
        <v>Over</v>
      </c>
    </row>
    <row r="2872" spans="8:14" x14ac:dyDescent="0.25">
      <c r="H2872">
        <f ca="1">ROUND(NORMINV(RAND(),SIMULATION!$G$16,SIMULATION!$C$16),0)</f>
        <v>94</v>
      </c>
      <c r="I2872">
        <f ca="1">ROUND(NORMINV(RAND(),SIMULATION!$G$20,SIMULATION!$C$20),0)</f>
        <v>73</v>
      </c>
      <c r="J2872" t="str">
        <f t="shared" ca="1" si="90"/>
        <v>Away</v>
      </c>
      <c r="K2872" t="str">
        <f ca="1">IF(H2872+SIMULATION!$E$16&gt;NEUTRAL!I2872,"W","L")</f>
        <v>W</v>
      </c>
      <c r="L2872" t="str">
        <f ca="1">IF(I2872+SIMULATION!$E$20&gt;NEUTRAL!H2872,"W","L")</f>
        <v>L</v>
      </c>
      <c r="M2872">
        <f t="shared" ca="1" si="91"/>
        <v>167</v>
      </c>
      <c r="N2872" t="str">
        <f ca="1">IF((H2872+I2872)&gt;SIMULATION!$F$16,"Over","Under")</f>
        <v>Over</v>
      </c>
    </row>
    <row r="2873" spans="8:14" x14ac:dyDescent="0.25">
      <c r="H2873">
        <f ca="1">ROUND(NORMINV(RAND(),SIMULATION!$G$16,SIMULATION!$C$16),0)</f>
        <v>76</v>
      </c>
      <c r="I2873">
        <f ca="1">ROUND(NORMINV(RAND(),SIMULATION!$G$20,SIMULATION!$C$20),0)</f>
        <v>74</v>
      </c>
      <c r="J2873" t="str">
        <f t="shared" ca="1" si="90"/>
        <v>Away</v>
      </c>
      <c r="K2873" t="str">
        <f ca="1">IF(H2873+SIMULATION!$E$16&gt;NEUTRAL!I2873,"W","L")</f>
        <v>W</v>
      </c>
      <c r="L2873" t="str">
        <f ca="1">IF(I2873+SIMULATION!$E$20&gt;NEUTRAL!H2873,"W","L")</f>
        <v>L</v>
      </c>
      <c r="M2873">
        <f t="shared" ca="1" si="91"/>
        <v>150</v>
      </c>
      <c r="N2873" t="str">
        <f ca="1">IF((H2873+I2873)&gt;SIMULATION!$F$16,"Over","Under")</f>
        <v>Under</v>
      </c>
    </row>
    <row r="2874" spans="8:14" x14ac:dyDescent="0.25">
      <c r="H2874">
        <f ca="1">ROUND(NORMINV(RAND(),SIMULATION!$G$16,SIMULATION!$C$16),0)</f>
        <v>71</v>
      </c>
      <c r="I2874">
        <f ca="1">ROUND(NORMINV(RAND(),SIMULATION!$G$20,SIMULATION!$C$20),0)</f>
        <v>75</v>
      </c>
      <c r="J2874" t="str">
        <f t="shared" ca="1" si="90"/>
        <v>Home</v>
      </c>
      <c r="K2874" t="str">
        <f ca="1">IF(H2874+SIMULATION!$E$16&gt;NEUTRAL!I2874,"W","L")</f>
        <v>W</v>
      </c>
      <c r="L2874" t="str">
        <f ca="1">IF(I2874+SIMULATION!$E$20&gt;NEUTRAL!H2874,"W","L")</f>
        <v>L</v>
      </c>
      <c r="M2874">
        <f t="shared" ca="1" si="91"/>
        <v>146</v>
      </c>
      <c r="N2874" t="str">
        <f ca="1">IF((H2874+I2874)&gt;SIMULATION!$F$16,"Over","Under")</f>
        <v>Under</v>
      </c>
    </row>
    <row r="2875" spans="8:14" x14ac:dyDescent="0.25">
      <c r="H2875">
        <f ca="1">ROUND(NORMINV(RAND(),SIMULATION!$G$16,SIMULATION!$C$16),0)</f>
        <v>77</v>
      </c>
      <c r="I2875">
        <f ca="1">ROUND(NORMINV(RAND(),SIMULATION!$G$20,SIMULATION!$C$20),0)</f>
        <v>69</v>
      </c>
      <c r="J2875" t="str">
        <f t="shared" ca="1" si="90"/>
        <v>Away</v>
      </c>
      <c r="K2875" t="str">
        <f ca="1">IF(H2875+SIMULATION!$E$16&gt;NEUTRAL!I2875,"W","L")</f>
        <v>W</v>
      </c>
      <c r="L2875" t="str">
        <f ca="1">IF(I2875+SIMULATION!$E$20&gt;NEUTRAL!H2875,"W","L")</f>
        <v>L</v>
      </c>
      <c r="M2875">
        <f t="shared" ca="1" si="91"/>
        <v>146</v>
      </c>
      <c r="N2875" t="str">
        <f ca="1">IF((H2875+I2875)&gt;SIMULATION!$F$16,"Over","Under")</f>
        <v>Under</v>
      </c>
    </row>
    <row r="2876" spans="8:14" x14ac:dyDescent="0.25">
      <c r="H2876">
        <f ca="1">ROUND(NORMINV(RAND(),SIMULATION!$G$16,SIMULATION!$C$16),0)</f>
        <v>74</v>
      </c>
      <c r="I2876">
        <f ca="1">ROUND(NORMINV(RAND(),SIMULATION!$G$20,SIMULATION!$C$20),0)</f>
        <v>68</v>
      </c>
      <c r="J2876" t="str">
        <f t="shared" ca="1" si="90"/>
        <v>Away</v>
      </c>
      <c r="K2876" t="str">
        <f ca="1">IF(H2876+SIMULATION!$E$16&gt;NEUTRAL!I2876,"W","L")</f>
        <v>W</v>
      </c>
      <c r="L2876" t="str">
        <f ca="1">IF(I2876+SIMULATION!$E$20&gt;NEUTRAL!H2876,"W","L")</f>
        <v>L</v>
      </c>
      <c r="M2876">
        <f t="shared" ca="1" si="91"/>
        <v>142</v>
      </c>
      <c r="N2876" t="str">
        <f ca="1">IF((H2876+I2876)&gt;SIMULATION!$F$16,"Over","Under")</f>
        <v>Under</v>
      </c>
    </row>
    <row r="2877" spans="8:14" x14ac:dyDescent="0.25">
      <c r="H2877">
        <f ca="1">ROUND(NORMINV(RAND(),SIMULATION!$G$16,SIMULATION!$C$16),0)</f>
        <v>90</v>
      </c>
      <c r="I2877">
        <f ca="1">ROUND(NORMINV(RAND(),SIMULATION!$G$20,SIMULATION!$C$20),0)</f>
        <v>76</v>
      </c>
      <c r="J2877" t="str">
        <f t="shared" ca="1" si="90"/>
        <v>Away</v>
      </c>
      <c r="K2877" t="str">
        <f ca="1">IF(H2877+SIMULATION!$E$16&gt;NEUTRAL!I2877,"W","L")</f>
        <v>W</v>
      </c>
      <c r="L2877" t="str">
        <f ca="1">IF(I2877+SIMULATION!$E$20&gt;NEUTRAL!H2877,"W","L")</f>
        <v>L</v>
      </c>
      <c r="M2877">
        <f t="shared" ca="1" si="91"/>
        <v>166</v>
      </c>
      <c r="N2877" t="str">
        <f ca="1">IF((H2877+I2877)&gt;SIMULATION!$F$16,"Over","Under")</f>
        <v>Over</v>
      </c>
    </row>
    <row r="2878" spans="8:14" x14ac:dyDescent="0.25">
      <c r="H2878">
        <f ca="1">ROUND(NORMINV(RAND(),SIMULATION!$G$16,SIMULATION!$C$16),0)</f>
        <v>63</v>
      </c>
      <c r="I2878">
        <f ca="1">ROUND(NORMINV(RAND(),SIMULATION!$G$20,SIMULATION!$C$20),0)</f>
        <v>76</v>
      </c>
      <c r="J2878" t="str">
        <f t="shared" ca="1" si="90"/>
        <v>Home</v>
      </c>
      <c r="K2878" t="str">
        <f ca="1">IF(H2878+SIMULATION!$E$16&gt;NEUTRAL!I2878,"W","L")</f>
        <v>L</v>
      </c>
      <c r="L2878" t="str">
        <f ca="1">IF(I2878+SIMULATION!$E$20&gt;NEUTRAL!H2878,"W","L")</f>
        <v>W</v>
      </c>
      <c r="M2878">
        <f t="shared" ca="1" si="91"/>
        <v>139</v>
      </c>
      <c r="N2878" t="str">
        <f ca="1">IF((H2878+I2878)&gt;SIMULATION!$F$16,"Over","Under")</f>
        <v>Under</v>
      </c>
    </row>
    <row r="2879" spans="8:14" x14ac:dyDescent="0.25">
      <c r="H2879">
        <f ca="1">ROUND(NORMINV(RAND(),SIMULATION!$G$16,SIMULATION!$C$16),0)</f>
        <v>78</v>
      </c>
      <c r="I2879">
        <f ca="1">ROUND(NORMINV(RAND(),SIMULATION!$G$20,SIMULATION!$C$20),0)</f>
        <v>65</v>
      </c>
      <c r="J2879" t="str">
        <f t="shared" ca="1" si="90"/>
        <v>Away</v>
      </c>
      <c r="K2879" t="str">
        <f ca="1">IF(H2879+SIMULATION!$E$16&gt;NEUTRAL!I2879,"W","L")</f>
        <v>W</v>
      </c>
      <c r="L2879" t="str">
        <f ca="1">IF(I2879+SIMULATION!$E$20&gt;NEUTRAL!H2879,"W","L")</f>
        <v>L</v>
      </c>
      <c r="M2879">
        <f t="shared" ca="1" si="91"/>
        <v>143</v>
      </c>
      <c r="N2879" t="str">
        <f ca="1">IF((H2879+I2879)&gt;SIMULATION!$F$16,"Over","Under")</f>
        <v>Under</v>
      </c>
    </row>
    <row r="2880" spans="8:14" x14ac:dyDescent="0.25">
      <c r="H2880">
        <f ca="1">ROUND(NORMINV(RAND(),SIMULATION!$G$16,SIMULATION!$C$16),0)</f>
        <v>90</v>
      </c>
      <c r="I2880">
        <f ca="1">ROUND(NORMINV(RAND(),SIMULATION!$G$20,SIMULATION!$C$20),0)</f>
        <v>49</v>
      </c>
      <c r="J2880" t="str">
        <f t="shared" ca="1" si="90"/>
        <v>Away</v>
      </c>
      <c r="K2880" t="str">
        <f ca="1">IF(H2880+SIMULATION!$E$16&gt;NEUTRAL!I2880,"W","L")</f>
        <v>W</v>
      </c>
      <c r="L2880" t="str">
        <f ca="1">IF(I2880+SIMULATION!$E$20&gt;NEUTRAL!H2880,"W","L")</f>
        <v>L</v>
      </c>
      <c r="M2880">
        <f t="shared" ca="1" si="91"/>
        <v>139</v>
      </c>
      <c r="N2880" t="str">
        <f ca="1">IF((H2880+I2880)&gt;SIMULATION!$F$16,"Over","Under")</f>
        <v>Under</v>
      </c>
    </row>
    <row r="2881" spans="8:14" x14ac:dyDescent="0.25">
      <c r="H2881">
        <f ca="1">ROUND(NORMINV(RAND(),SIMULATION!$G$16,SIMULATION!$C$16),0)</f>
        <v>71</v>
      </c>
      <c r="I2881">
        <f ca="1">ROUND(NORMINV(RAND(),SIMULATION!$G$20,SIMULATION!$C$20),0)</f>
        <v>55</v>
      </c>
      <c r="J2881" t="str">
        <f t="shared" ca="1" si="90"/>
        <v>Away</v>
      </c>
      <c r="K2881" t="str">
        <f ca="1">IF(H2881+SIMULATION!$E$16&gt;NEUTRAL!I2881,"W","L")</f>
        <v>W</v>
      </c>
      <c r="L2881" t="str">
        <f ca="1">IF(I2881+SIMULATION!$E$20&gt;NEUTRAL!H2881,"W","L")</f>
        <v>L</v>
      </c>
      <c r="M2881">
        <f t="shared" ca="1" si="91"/>
        <v>126</v>
      </c>
      <c r="N2881" t="str">
        <f ca="1">IF((H2881+I2881)&gt;SIMULATION!$F$16,"Over","Under")</f>
        <v>Under</v>
      </c>
    </row>
    <row r="2882" spans="8:14" x14ac:dyDescent="0.25">
      <c r="H2882">
        <f ca="1">ROUND(NORMINV(RAND(),SIMULATION!$G$16,SIMULATION!$C$16),0)</f>
        <v>61</v>
      </c>
      <c r="I2882">
        <f ca="1">ROUND(NORMINV(RAND(),SIMULATION!$G$20,SIMULATION!$C$20),0)</f>
        <v>80</v>
      </c>
      <c r="J2882" t="str">
        <f t="shared" ca="1" si="90"/>
        <v>Home</v>
      </c>
      <c r="K2882" t="str">
        <f ca="1">IF(H2882+SIMULATION!$E$16&gt;NEUTRAL!I2882,"W","L")</f>
        <v>L</v>
      </c>
      <c r="L2882" t="str">
        <f ca="1">IF(I2882+SIMULATION!$E$20&gt;NEUTRAL!H2882,"W","L")</f>
        <v>W</v>
      </c>
      <c r="M2882">
        <f t="shared" ca="1" si="91"/>
        <v>141</v>
      </c>
      <c r="N2882" t="str">
        <f ca="1">IF((H2882+I2882)&gt;SIMULATION!$F$16,"Over","Under")</f>
        <v>Under</v>
      </c>
    </row>
    <row r="2883" spans="8:14" x14ac:dyDescent="0.25">
      <c r="H2883">
        <f ca="1">ROUND(NORMINV(RAND(),SIMULATION!$G$16,SIMULATION!$C$16),0)</f>
        <v>91</v>
      </c>
      <c r="I2883">
        <f ca="1">ROUND(NORMINV(RAND(),SIMULATION!$G$20,SIMULATION!$C$20),0)</f>
        <v>78</v>
      </c>
      <c r="J2883" t="str">
        <f t="shared" ca="1" si="90"/>
        <v>Away</v>
      </c>
      <c r="K2883" t="str">
        <f ca="1">IF(H2883+SIMULATION!$E$16&gt;NEUTRAL!I2883,"W","L")</f>
        <v>W</v>
      </c>
      <c r="L2883" t="str">
        <f ca="1">IF(I2883+SIMULATION!$E$20&gt;NEUTRAL!H2883,"W","L")</f>
        <v>L</v>
      </c>
      <c r="M2883">
        <f t="shared" ca="1" si="91"/>
        <v>169</v>
      </c>
      <c r="N2883" t="str">
        <f ca="1">IF((H2883+I2883)&gt;SIMULATION!$F$16,"Over","Under")</f>
        <v>Over</v>
      </c>
    </row>
    <row r="2884" spans="8:14" x14ac:dyDescent="0.25">
      <c r="H2884">
        <f ca="1">ROUND(NORMINV(RAND(),SIMULATION!$G$16,SIMULATION!$C$16),0)</f>
        <v>83</v>
      </c>
      <c r="I2884">
        <f ca="1">ROUND(NORMINV(RAND(),SIMULATION!$G$20,SIMULATION!$C$20),0)</f>
        <v>75</v>
      </c>
      <c r="J2884" t="str">
        <f t="shared" ca="1" si="90"/>
        <v>Away</v>
      </c>
      <c r="K2884" t="str">
        <f ca="1">IF(H2884+SIMULATION!$E$16&gt;NEUTRAL!I2884,"W","L")</f>
        <v>W</v>
      </c>
      <c r="L2884" t="str">
        <f ca="1">IF(I2884+SIMULATION!$E$20&gt;NEUTRAL!H2884,"W","L")</f>
        <v>L</v>
      </c>
      <c r="M2884">
        <f t="shared" ca="1" si="91"/>
        <v>158</v>
      </c>
      <c r="N2884" t="str">
        <f ca="1">IF((H2884+I2884)&gt;SIMULATION!$F$16,"Over","Under")</f>
        <v>Over</v>
      </c>
    </row>
    <row r="2885" spans="8:14" x14ac:dyDescent="0.25">
      <c r="H2885">
        <f ca="1">ROUND(NORMINV(RAND(),SIMULATION!$G$16,SIMULATION!$C$16),0)</f>
        <v>67</v>
      </c>
      <c r="I2885">
        <f ca="1">ROUND(NORMINV(RAND(),SIMULATION!$G$20,SIMULATION!$C$20),0)</f>
        <v>74</v>
      </c>
      <c r="J2885" t="str">
        <f t="shared" ca="1" si="90"/>
        <v>Home</v>
      </c>
      <c r="K2885" t="str">
        <f ca="1">IF(H2885+SIMULATION!$E$16&gt;NEUTRAL!I2885,"W","L")</f>
        <v>L</v>
      </c>
      <c r="L2885" t="str">
        <f ca="1">IF(I2885+SIMULATION!$E$20&gt;NEUTRAL!H2885,"W","L")</f>
        <v>W</v>
      </c>
      <c r="M2885">
        <f t="shared" ca="1" si="91"/>
        <v>141</v>
      </c>
      <c r="N2885" t="str">
        <f ca="1">IF((H2885+I2885)&gt;SIMULATION!$F$16,"Over","Under")</f>
        <v>Under</v>
      </c>
    </row>
    <row r="2886" spans="8:14" x14ac:dyDescent="0.25">
      <c r="H2886">
        <f ca="1">ROUND(NORMINV(RAND(),SIMULATION!$G$16,SIMULATION!$C$16),0)</f>
        <v>69</v>
      </c>
      <c r="I2886">
        <f ca="1">ROUND(NORMINV(RAND(),SIMULATION!$G$20,SIMULATION!$C$20),0)</f>
        <v>77</v>
      </c>
      <c r="J2886" t="str">
        <f t="shared" ca="1" si="90"/>
        <v>Home</v>
      </c>
      <c r="K2886" t="str">
        <f ca="1">IF(H2886+SIMULATION!$E$16&gt;NEUTRAL!I2886,"W","L")</f>
        <v>L</v>
      </c>
      <c r="L2886" t="str">
        <f ca="1">IF(I2886+SIMULATION!$E$20&gt;NEUTRAL!H2886,"W","L")</f>
        <v>W</v>
      </c>
      <c r="M2886">
        <f t="shared" ca="1" si="91"/>
        <v>146</v>
      </c>
      <c r="N2886" t="str">
        <f ca="1">IF((H2886+I2886)&gt;SIMULATION!$F$16,"Over","Under")</f>
        <v>Under</v>
      </c>
    </row>
    <row r="2887" spans="8:14" x14ac:dyDescent="0.25">
      <c r="H2887">
        <f ca="1">ROUND(NORMINV(RAND(),SIMULATION!$G$16,SIMULATION!$C$16),0)</f>
        <v>64</v>
      </c>
      <c r="I2887">
        <f ca="1">ROUND(NORMINV(RAND(),SIMULATION!$G$20,SIMULATION!$C$20),0)</f>
        <v>61</v>
      </c>
      <c r="J2887" t="str">
        <f t="shared" ca="1" si="90"/>
        <v>Away</v>
      </c>
      <c r="K2887" t="str">
        <f ca="1">IF(H2887+SIMULATION!$E$16&gt;NEUTRAL!I2887,"W","L")</f>
        <v>W</v>
      </c>
      <c r="L2887" t="str">
        <f ca="1">IF(I2887+SIMULATION!$E$20&gt;NEUTRAL!H2887,"W","L")</f>
        <v>L</v>
      </c>
      <c r="M2887">
        <f t="shared" ca="1" si="91"/>
        <v>125</v>
      </c>
      <c r="N2887" t="str">
        <f ca="1">IF((H2887+I2887)&gt;SIMULATION!$F$16,"Over","Under")</f>
        <v>Under</v>
      </c>
    </row>
    <row r="2888" spans="8:14" x14ac:dyDescent="0.25">
      <c r="H2888">
        <f ca="1">ROUND(NORMINV(RAND(),SIMULATION!$G$16,SIMULATION!$C$16),0)</f>
        <v>78</v>
      </c>
      <c r="I2888">
        <f ca="1">ROUND(NORMINV(RAND(),SIMULATION!$G$20,SIMULATION!$C$20),0)</f>
        <v>63</v>
      </c>
      <c r="J2888" t="str">
        <f t="shared" ca="1" si="90"/>
        <v>Away</v>
      </c>
      <c r="K2888" t="str">
        <f ca="1">IF(H2888+SIMULATION!$E$16&gt;NEUTRAL!I2888,"W","L")</f>
        <v>W</v>
      </c>
      <c r="L2888" t="str">
        <f ca="1">IF(I2888+SIMULATION!$E$20&gt;NEUTRAL!H2888,"W","L")</f>
        <v>L</v>
      </c>
      <c r="M2888">
        <f t="shared" ca="1" si="91"/>
        <v>141</v>
      </c>
      <c r="N2888" t="str">
        <f ca="1">IF((H2888+I2888)&gt;SIMULATION!$F$16,"Over","Under")</f>
        <v>Under</v>
      </c>
    </row>
    <row r="2889" spans="8:14" x14ac:dyDescent="0.25">
      <c r="H2889">
        <f ca="1">ROUND(NORMINV(RAND(),SIMULATION!$G$16,SIMULATION!$C$16),0)</f>
        <v>83</v>
      </c>
      <c r="I2889">
        <f ca="1">ROUND(NORMINV(RAND(),SIMULATION!$G$20,SIMULATION!$C$20),0)</f>
        <v>63</v>
      </c>
      <c r="J2889" t="str">
        <f t="shared" ca="1" si="90"/>
        <v>Away</v>
      </c>
      <c r="K2889" t="str">
        <f ca="1">IF(H2889+SIMULATION!$E$16&gt;NEUTRAL!I2889,"W","L")</f>
        <v>W</v>
      </c>
      <c r="L2889" t="str">
        <f ca="1">IF(I2889+SIMULATION!$E$20&gt;NEUTRAL!H2889,"W","L")</f>
        <v>L</v>
      </c>
      <c r="M2889">
        <f t="shared" ca="1" si="91"/>
        <v>146</v>
      </c>
      <c r="N2889" t="str">
        <f ca="1">IF((H2889+I2889)&gt;SIMULATION!$F$16,"Over","Under")</f>
        <v>Under</v>
      </c>
    </row>
    <row r="2890" spans="8:14" x14ac:dyDescent="0.25">
      <c r="H2890">
        <f ca="1">ROUND(NORMINV(RAND(),SIMULATION!$G$16,SIMULATION!$C$16),0)</f>
        <v>71</v>
      </c>
      <c r="I2890">
        <f ca="1">ROUND(NORMINV(RAND(),SIMULATION!$G$20,SIMULATION!$C$20),0)</f>
        <v>71</v>
      </c>
      <c r="J2890" t="str">
        <f t="shared" ca="1" si="90"/>
        <v>OT</v>
      </c>
      <c r="K2890" t="str">
        <f ca="1">IF(H2890+SIMULATION!$E$16&gt;NEUTRAL!I2890,"W","L")</f>
        <v>W</v>
      </c>
      <c r="L2890" t="str">
        <f ca="1">IF(I2890+SIMULATION!$E$20&gt;NEUTRAL!H2890,"W","L")</f>
        <v>L</v>
      </c>
      <c r="M2890">
        <f t="shared" ca="1" si="91"/>
        <v>142</v>
      </c>
      <c r="N2890" t="str">
        <f ca="1">IF((H2890+I2890)&gt;SIMULATION!$F$16,"Over","Under")</f>
        <v>Under</v>
      </c>
    </row>
    <row r="2891" spans="8:14" x14ac:dyDescent="0.25">
      <c r="H2891">
        <f ca="1">ROUND(NORMINV(RAND(),SIMULATION!$G$16,SIMULATION!$C$16),0)</f>
        <v>79</v>
      </c>
      <c r="I2891">
        <f ca="1">ROUND(NORMINV(RAND(),SIMULATION!$G$20,SIMULATION!$C$20),0)</f>
        <v>77</v>
      </c>
      <c r="J2891" t="str">
        <f t="shared" ca="1" si="90"/>
        <v>Away</v>
      </c>
      <c r="K2891" t="str">
        <f ca="1">IF(H2891+SIMULATION!$E$16&gt;NEUTRAL!I2891,"W","L")</f>
        <v>W</v>
      </c>
      <c r="L2891" t="str">
        <f ca="1">IF(I2891+SIMULATION!$E$20&gt;NEUTRAL!H2891,"W","L")</f>
        <v>L</v>
      </c>
      <c r="M2891">
        <f t="shared" ca="1" si="91"/>
        <v>156</v>
      </c>
      <c r="N2891" t="str">
        <f ca="1">IF((H2891+I2891)&gt;SIMULATION!$F$16,"Over","Under")</f>
        <v>Over</v>
      </c>
    </row>
    <row r="2892" spans="8:14" x14ac:dyDescent="0.25">
      <c r="H2892">
        <f ca="1">ROUND(NORMINV(RAND(),SIMULATION!$G$16,SIMULATION!$C$16),0)</f>
        <v>56</v>
      </c>
      <c r="I2892">
        <f ca="1">ROUND(NORMINV(RAND(),SIMULATION!$G$20,SIMULATION!$C$20),0)</f>
        <v>73</v>
      </c>
      <c r="J2892" t="str">
        <f t="shared" ca="1" si="90"/>
        <v>Home</v>
      </c>
      <c r="K2892" t="str">
        <f ca="1">IF(H2892+SIMULATION!$E$16&gt;NEUTRAL!I2892,"W","L")</f>
        <v>L</v>
      </c>
      <c r="L2892" t="str">
        <f ca="1">IF(I2892+SIMULATION!$E$20&gt;NEUTRAL!H2892,"W","L")</f>
        <v>W</v>
      </c>
      <c r="M2892">
        <f t="shared" ca="1" si="91"/>
        <v>129</v>
      </c>
      <c r="N2892" t="str">
        <f ca="1">IF((H2892+I2892)&gt;SIMULATION!$F$16,"Over","Under")</f>
        <v>Under</v>
      </c>
    </row>
    <row r="2893" spans="8:14" x14ac:dyDescent="0.25">
      <c r="H2893">
        <f ca="1">ROUND(NORMINV(RAND(),SIMULATION!$G$16,SIMULATION!$C$16),0)</f>
        <v>76</v>
      </c>
      <c r="I2893">
        <f ca="1">ROUND(NORMINV(RAND(),SIMULATION!$G$20,SIMULATION!$C$20),0)</f>
        <v>82</v>
      </c>
      <c r="J2893" t="str">
        <f t="shared" ca="1" si="90"/>
        <v>Home</v>
      </c>
      <c r="K2893" t="str">
        <f ca="1">IF(H2893+SIMULATION!$E$16&gt;NEUTRAL!I2893,"W","L")</f>
        <v>L</v>
      </c>
      <c r="L2893" t="str">
        <f ca="1">IF(I2893+SIMULATION!$E$20&gt;NEUTRAL!H2893,"W","L")</f>
        <v>W</v>
      </c>
      <c r="M2893">
        <f t="shared" ca="1" si="91"/>
        <v>158</v>
      </c>
      <c r="N2893" t="str">
        <f ca="1">IF((H2893+I2893)&gt;SIMULATION!$F$16,"Over","Under")</f>
        <v>Over</v>
      </c>
    </row>
    <row r="2894" spans="8:14" x14ac:dyDescent="0.25">
      <c r="H2894">
        <f ca="1">ROUND(NORMINV(RAND(),SIMULATION!$G$16,SIMULATION!$C$16),0)</f>
        <v>63</v>
      </c>
      <c r="I2894">
        <f ca="1">ROUND(NORMINV(RAND(),SIMULATION!$G$20,SIMULATION!$C$20),0)</f>
        <v>62</v>
      </c>
      <c r="J2894" t="str">
        <f t="shared" ca="1" si="90"/>
        <v>Away</v>
      </c>
      <c r="K2894" t="str">
        <f ca="1">IF(H2894+SIMULATION!$E$16&gt;NEUTRAL!I2894,"W","L")</f>
        <v>W</v>
      </c>
      <c r="L2894" t="str">
        <f ca="1">IF(I2894+SIMULATION!$E$20&gt;NEUTRAL!H2894,"W","L")</f>
        <v>L</v>
      </c>
      <c r="M2894">
        <f t="shared" ca="1" si="91"/>
        <v>125</v>
      </c>
      <c r="N2894" t="str">
        <f ca="1">IF((H2894+I2894)&gt;SIMULATION!$F$16,"Over","Under")</f>
        <v>Under</v>
      </c>
    </row>
    <row r="2895" spans="8:14" x14ac:dyDescent="0.25">
      <c r="H2895">
        <f ca="1">ROUND(NORMINV(RAND(),SIMULATION!$G$16,SIMULATION!$C$16),0)</f>
        <v>86</v>
      </c>
      <c r="I2895">
        <f ca="1">ROUND(NORMINV(RAND(),SIMULATION!$G$20,SIMULATION!$C$20),0)</f>
        <v>87</v>
      </c>
      <c r="J2895" t="str">
        <f t="shared" ca="1" si="90"/>
        <v>Home</v>
      </c>
      <c r="K2895" t="str">
        <f ca="1">IF(H2895+SIMULATION!$E$16&gt;NEUTRAL!I2895,"W","L")</f>
        <v>W</v>
      </c>
      <c r="L2895" t="str">
        <f ca="1">IF(I2895+SIMULATION!$E$20&gt;NEUTRAL!H2895,"W","L")</f>
        <v>L</v>
      </c>
      <c r="M2895">
        <f t="shared" ca="1" si="91"/>
        <v>173</v>
      </c>
      <c r="N2895" t="str">
        <f ca="1">IF((H2895+I2895)&gt;SIMULATION!$F$16,"Over","Under")</f>
        <v>Over</v>
      </c>
    </row>
    <row r="2896" spans="8:14" x14ac:dyDescent="0.25">
      <c r="H2896">
        <f ca="1">ROUND(NORMINV(RAND(),SIMULATION!$G$16,SIMULATION!$C$16),0)</f>
        <v>43</v>
      </c>
      <c r="I2896">
        <f ca="1">ROUND(NORMINV(RAND(),SIMULATION!$G$20,SIMULATION!$C$20),0)</f>
        <v>98</v>
      </c>
      <c r="J2896" t="str">
        <f t="shared" ca="1" si="90"/>
        <v>Home</v>
      </c>
      <c r="K2896" t="str">
        <f ca="1">IF(H2896+SIMULATION!$E$16&gt;NEUTRAL!I2896,"W","L")</f>
        <v>L</v>
      </c>
      <c r="L2896" t="str">
        <f ca="1">IF(I2896+SIMULATION!$E$20&gt;NEUTRAL!H2896,"W","L")</f>
        <v>W</v>
      </c>
      <c r="M2896">
        <f t="shared" ca="1" si="91"/>
        <v>141</v>
      </c>
      <c r="N2896" t="str">
        <f ca="1">IF((H2896+I2896)&gt;SIMULATION!$F$16,"Over","Under")</f>
        <v>Under</v>
      </c>
    </row>
    <row r="2897" spans="8:14" x14ac:dyDescent="0.25">
      <c r="H2897">
        <f ca="1">ROUND(NORMINV(RAND(),SIMULATION!$G$16,SIMULATION!$C$16),0)</f>
        <v>64</v>
      </c>
      <c r="I2897">
        <f ca="1">ROUND(NORMINV(RAND(),SIMULATION!$G$20,SIMULATION!$C$20),0)</f>
        <v>71</v>
      </c>
      <c r="J2897" t="str">
        <f t="shared" ca="1" si="90"/>
        <v>Home</v>
      </c>
      <c r="K2897" t="str">
        <f ca="1">IF(H2897+SIMULATION!$E$16&gt;NEUTRAL!I2897,"W","L")</f>
        <v>L</v>
      </c>
      <c r="L2897" t="str">
        <f ca="1">IF(I2897+SIMULATION!$E$20&gt;NEUTRAL!H2897,"W","L")</f>
        <v>W</v>
      </c>
      <c r="M2897">
        <f t="shared" ca="1" si="91"/>
        <v>135</v>
      </c>
      <c r="N2897" t="str">
        <f ca="1">IF((H2897+I2897)&gt;SIMULATION!$F$16,"Over","Under")</f>
        <v>Under</v>
      </c>
    </row>
    <row r="2898" spans="8:14" x14ac:dyDescent="0.25">
      <c r="H2898">
        <f ca="1">ROUND(NORMINV(RAND(),SIMULATION!$G$16,SIMULATION!$C$16),0)</f>
        <v>71</v>
      </c>
      <c r="I2898">
        <f ca="1">ROUND(NORMINV(RAND(),SIMULATION!$G$20,SIMULATION!$C$20),0)</f>
        <v>92</v>
      </c>
      <c r="J2898" t="str">
        <f t="shared" ref="J2898:J2961" ca="1" si="92">IF(H2898=I2898,"OT",IF(H2898&gt;I2898,"Away","Home"))</f>
        <v>Home</v>
      </c>
      <c r="K2898" t="str">
        <f ca="1">IF(H2898+SIMULATION!$E$16&gt;NEUTRAL!I2898,"W","L")</f>
        <v>L</v>
      </c>
      <c r="L2898" t="str">
        <f ca="1">IF(I2898+SIMULATION!$E$20&gt;NEUTRAL!H2898,"W","L")</f>
        <v>W</v>
      </c>
      <c r="M2898">
        <f t="shared" ref="M2898:M2961" ca="1" si="93">H2898+I2898</f>
        <v>163</v>
      </c>
      <c r="N2898" t="str">
        <f ca="1">IF((H2898+I2898)&gt;SIMULATION!$F$16,"Over","Under")</f>
        <v>Over</v>
      </c>
    </row>
    <row r="2899" spans="8:14" x14ac:dyDescent="0.25">
      <c r="H2899">
        <f ca="1">ROUND(NORMINV(RAND(),SIMULATION!$G$16,SIMULATION!$C$16),0)</f>
        <v>94</v>
      </c>
      <c r="I2899">
        <f ca="1">ROUND(NORMINV(RAND(),SIMULATION!$G$20,SIMULATION!$C$20),0)</f>
        <v>58</v>
      </c>
      <c r="J2899" t="str">
        <f t="shared" ca="1" si="92"/>
        <v>Away</v>
      </c>
      <c r="K2899" t="str">
        <f ca="1">IF(H2899+SIMULATION!$E$16&gt;NEUTRAL!I2899,"W","L")</f>
        <v>W</v>
      </c>
      <c r="L2899" t="str">
        <f ca="1">IF(I2899+SIMULATION!$E$20&gt;NEUTRAL!H2899,"W","L")</f>
        <v>L</v>
      </c>
      <c r="M2899">
        <f t="shared" ca="1" si="93"/>
        <v>152</v>
      </c>
      <c r="N2899" t="str">
        <f ca="1">IF((H2899+I2899)&gt;SIMULATION!$F$16,"Over","Under")</f>
        <v>Over</v>
      </c>
    </row>
    <row r="2900" spans="8:14" x14ac:dyDescent="0.25">
      <c r="H2900">
        <f ca="1">ROUND(NORMINV(RAND(),SIMULATION!$G$16,SIMULATION!$C$16),0)</f>
        <v>76</v>
      </c>
      <c r="I2900">
        <f ca="1">ROUND(NORMINV(RAND(),SIMULATION!$G$20,SIMULATION!$C$20),0)</f>
        <v>74</v>
      </c>
      <c r="J2900" t="str">
        <f t="shared" ca="1" si="92"/>
        <v>Away</v>
      </c>
      <c r="K2900" t="str">
        <f ca="1">IF(H2900+SIMULATION!$E$16&gt;NEUTRAL!I2900,"W","L")</f>
        <v>W</v>
      </c>
      <c r="L2900" t="str">
        <f ca="1">IF(I2900+SIMULATION!$E$20&gt;NEUTRAL!H2900,"W","L")</f>
        <v>L</v>
      </c>
      <c r="M2900">
        <f t="shared" ca="1" si="93"/>
        <v>150</v>
      </c>
      <c r="N2900" t="str">
        <f ca="1">IF((H2900+I2900)&gt;SIMULATION!$F$16,"Over","Under")</f>
        <v>Under</v>
      </c>
    </row>
    <row r="2901" spans="8:14" x14ac:dyDescent="0.25">
      <c r="H2901">
        <f ca="1">ROUND(NORMINV(RAND(),SIMULATION!$G$16,SIMULATION!$C$16),0)</f>
        <v>65</v>
      </c>
      <c r="I2901">
        <f ca="1">ROUND(NORMINV(RAND(),SIMULATION!$G$20,SIMULATION!$C$20),0)</f>
        <v>68</v>
      </c>
      <c r="J2901" t="str">
        <f t="shared" ca="1" si="92"/>
        <v>Home</v>
      </c>
      <c r="K2901" t="str">
        <f ca="1">IF(H2901+SIMULATION!$E$16&gt;NEUTRAL!I2901,"W","L")</f>
        <v>W</v>
      </c>
      <c r="L2901" t="str">
        <f ca="1">IF(I2901+SIMULATION!$E$20&gt;NEUTRAL!H2901,"W","L")</f>
        <v>L</v>
      </c>
      <c r="M2901">
        <f t="shared" ca="1" si="93"/>
        <v>133</v>
      </c>
      <c r="N2901" t="str">
        <f ca="1">IF((H2901+I2901)&gt;SIMULATION!$F$16,"Over","Under")</f>
        <v>Under</v>
      </c>
    </row>
    <row r="2902" spans="8:14" x14ac:dyDescent="0.25">
      <c r="H2902">
        <f ca="1">ROUND(NORMINV(RAND(),SIMULATION!$G$16,SIMULATION!$C$16),0)</f>
        <v>73</v>
      </c>
      <c r="I2902">
        <f ca="1">ROUND(NORMINV(RAND(),SIMULATION!$G$20,SIMULATION!$C$20),0)</f>
        <v>74</v>
      </c>
      <c r="J2902" t="str">
        <f t="shared" ca="1" si="92"/>
        <v>Home</v>
      </c>
      <c r="K2902" t="str">
        <f ca="1">IF(H2902+SIMULATION!$E$16&gt;NEUTRAL!I2902,"W","L")</f>
        <v>W</v>
      </c>
      <c r="L2902" t="str">
        <f ca="1">IF(I2902+SIMULATION!$E$20&gt;NEUTRAL!H2902,"W","L")</f>
        <v>L</v>
      </c>
      <c r="M2902">
        <f t="shared" ca="1" si="93"/>
        <v>147</v>
      </c>
      <c r="N2902" t="str">
        <f ca="1">IF((H2902+I2902)&gt;SIMULATION!$F$16,"Over","Under")</f>
        <v>Under</v>
      </c>
    </row>
    <row r="2903" spans="8:14" x14ac:dyDescent="0.25">
      <c r="H2903">
        <f ca="1">ROUND(NORMINV(RAND(),SIMULATION!$G$16,SIMULATION!$C$16),0)</f>
        <v>75</v>
      </c>
      <c r="I2903">
        <f ca="1">ROUND(NORMINV(RAND(),SIMULATION!$G$20,SIMULATION!$C$20),0)</f>
        <v>91</v>
      </c>
      <c r="J2903" t="str">
        <f t="shared" ca="1" si="92"/>
        <v>Home</v>
      </c>
      <c r="K2903" t="str">
        <f ca="1">IF(H2903+SIMULATION!$E$16&gt;NEUTRAL!I2903,"W","L")</f>
        <v>L</v>
      </c>
      <c r="L2903" t="str">
        <f ca="1">IF(I2903+SIMULATION!$E$20&gt;NEUTRAL!H2903,"W","L")</f>
        <v>W</v>
      </c>
      <c r="M2903">
        <f t="shared" ca="1" si="93"/>
        <v>166</v>
      </c>
      <c r="N2903" t="str">
        <f ca="1">IF((H2903+I2903)&gt;SIMULATION!$F$16,"Over","Under")</f>
        <v>Over</v>
      </c>
    </row>
    <row r="2904" spans="8:14" x14ac:dyDescent="0.25">
      <c r="H2904">
        <f ca="1">ROUND(NORMINV(RAND(),SIMULATION!$G$16,SIMULATION!$C$16),0)</f>
        <v>63</v>
      </c>
      <c r="I2904">
        <f ca="1">ROUND(NORMINV(RAND(),SIMULATION!$G$20,SIMULATION!$C$20),0)</f>
        <v>58</v>
      </c>
      <c r="J2904" t="str">
        <f t="shared" ca="1" si="92"/>
        <v>Away</v>
      </c>
      <c r="K2904" t="str">
        <f ca="1">IF(H2904+SIMULATION!$E$16&gt;NEUTRAL!I2904,"W","L")</f>
        <v>W</v>
      </c>
      <c r="L2904" t="str">
        <f ca="1">IF(I2904+SIMULATION!$E$20&gt;NEUTRAL!H2904,"W","L")</f>
        <v>L</v>
      </c>
      <c r="M2904">
        <f t="shared" ca="1" si="93"/>
        <v>121</v>
      </c>
      <c r="N2904" t="str">
        <f ca="1">IF((H2904+I2904)&gt;SIMULATION!$F$16,"Over","Under")</f>
        <v>Under</v>
      </c>
    </row>
    <row r="2905" spans="8:14" x14ac:dyDescent="0.25">
      <c r="H2905">
        <f ca="1">ROUND(NORMINV(RAND(),SIMULATION!$G$16,SIMULATION!$C$16),0)</f>
        <v>77</v>
      </c>
      <c r="I2905">
        <f ca="1">ROUND(NORMINV(RAND(),SIMULATION!$G$20,SIMULATION!$C$20),0)</f>
        <v>87</v>
      </c>
      <c r="J2905" t="str">
        <f t="shared" ca="1" si="92"/>
        <v>Home</v>
      </c>
      <c r="K2905" t="str">
        <f ca="1">IF(H2905+SIMULATION!$E$16&gt;NEUTRAL!I2905,"W","L")</f>
        <v>L</v>
      </c>
      <c r="L2905" t="str">
        <f ca="1">IF(I2905+SIMULATION!$E$20&gt;NEUTRAL!H2905,"W","L")</f>
        <v>W</v>
      </c>
      <c r="M2905">
        <f t="shared" ca="1" si="93"/>
        <v>164</v>
      </c>
      <c r="N2905" t="str">
        <f ca="1">IF((H2905+I2905)&gt;SIMULATION!$F$16,"Over","Under")</f>
        <v>Over</v>
      </c>
    </row>
    <row r="2906" spans="8:14" x14ac:dyDescent="0.25">
      <c r="H2906">
        <f ca="1">ROUND(NORMINV(RAND(),SIMULATION!$G$16,SIMULATION!$C$16),0)</f>
        <v>82</v>
      </c>
      <c r="I2906">
        <f ca="1">ROUND(NORMINV(RAND(),SIMULATION!$G$20,SIMULATION!$C$20),0)</f>
        <v>70</v>
      </c>
      <c r="J2906" t="str">
        <f t="shared" ca="1" si="92"/>
        <v>Away</v>
      </c>
      <c r="K2906" t="str">
        <f ca="1">IF(H2906+SIMULATION!$E$16&gt;NEUTRAL!I2906,"W","L")</f>
        <v>W</v>
      </c>
      <c r="L2906" t="str">
        <f ca="1">IF(I2906+SIMULATION!$E$20&gt;NEUTRAL!H2906,"W","L")</f>
        <v>L</v>
      </c>
      <c r="M2906">
        <f t="shared" ca="1" si="93"/>
        <v>152</v>
      </c>
      <c r="N2906" t="str">
        <f ca="1">IF((H2906+I2906)&gt;SIMULATION!$F$16,"Over","Under")</f>
        <v>Over</v>
      </c>
    </row>
    <row r="2907" spans="8:14" x14ac:dyDescent="0.25">
      <c r="H2907">
        <f ca="1">ROUND(NORMINV(RAND(),SIMULATION!$G$16,SIMULATION!$C$16),0)</f>
        <v>66</v>
      </c>
      <c r="I2907">
        <f ca="1">ROUND(NORMINV(RAND(),SIMULATION!$G$20,SIMULATION!$C$20),0)</f>
        <v>68</v>
      </c>
      <c r="J2907" t="str">
        <f t="shared" ca="1" si="92"/>
        <v>Home</v>
      </c>
      <c r="K2907" t="str">
        <f ca="1">IF(H2907+SIMULATION!$E$16&gt;NEUTRAL!I2907,"W","L")</f>
        <v>W</v>
      </c>
      <c r="L2907" t="str">
        <f ca="1">IF(I2907+SIMULATION!$E$20&gt;NEUTRAL!H2907,"W","L")</f>
        <v>L</v>
      </c>
      <c r="M2907">
        <f t="shared" ca="1" si="93"/>
        <v>134</v>
      </c>
      <c r="N2907" t="str">
        <f ca="1">IF((H2907+I2907)&gt;SIMULATION!$F$16,"Over","Under")</f>
        <v>Under</v>
      </c>
    </row>
    <row r="2908" spans="8:14" x14ac:dyDescent="0.25">
      <c r="H2908">
        <f ca="1">ROUND(NORMINV(RAND(),SIMULATION!$G$16,SIMULATION!$C$16),0)</f>
        <v>59</v>
      </c>
      <c r="I2908">
        <f ca="1">ROUND(NORMINV(RAND(),SIMULATION!$G$20,SIMULATION!$C$20),0)</f>
        <v>88</v>
      </c>
      <c r="J2908" t="str">
        <f t="shared" ca="1" si="92"/>
        <v>Home</v>
      </c>
      <c r="K2908" t="str">
        <f ca="1">IF(H2908+SIMULATION!$E$16&gt;NEUTRAL!I2908,"W","L")</f>
        <v>L</v>
      </c>
      <c r="L2908" t="str">
        <f ca="1">IF(I2908+SIMULATION!$E$20&gt;NEUTRAL!H2908,"W","L")</f>
        <v>W</v>
      </c>
      <c r="M2908">
        <f t="shared" ca="1" si="93"/>
        <v>147</v>
      </c>
      <c r="N2908" t="str">
        <f ca="1">IF((H2908+I2908)&gt;SIMULATION!$F$16,"Over","Under")</f>
        <v>Under</v>
      </c>
    </row>
    <row r="2909" spans="8:14" x14ac:dyDescent="0.25">
      <c r="H2909">
        <f ca="1">ROUND(NORMINV(RAND(),SIMULATION!$G$16,SIMULATION!$C$16),0)</f>
        <v>65</v>
      </c>
      <c r="I2909">
        <f ca="1">ROUND(NORMINV(RAND(),SIMULATION!$G$20,SIMULATION!$C$20),0)</f>
        <v>82</v>
      </c>
      <c r="J2909" t="str">
        <f t="shared" ca="1" si="92"/>
        <v>Home</v>
      </c>
      <c r="K2909" t="str">
        <f ca="1">IF(H2909+SIMULATION!$E$16&gt;NEUTRAL!I2909,"W","L")</f>
        <v>L</v>
      </c>
      <c r="L2909" t="str">
        <f ca="1">IF(I2909+SIMULATION!$E$20&gt;NEUTRAL!H2909,"W","L")</f>
        <v>W</v>
      </c>
      <c r="M2909">
        <f t="shared" ca="1" si="93"/>
        <v>147</v>
      </c>
      <c r="N2909" t="str">
        <f ca="1">IF((H2909+I2909)&gt;SIMULATION!$F$16,"Over","Under")</f>
        <v>Under</v>
      </c>
    </row>
    <row r="2910" spans="8:14" x14ac:dyDescent="0.25">
      <c r="H2910">
        <f ca="1">ROUND(NORMINV(RAND(),SIMULATION!$G$16,SIMULATION!$C$16),0)</f>
        <v>74</v>
      </c>
      <c r="I2910">
        <f ca="1">ROUND(NORMINV(RAND(),SIMULATION!$G$20,SIMULATION!$C$20),0)</f>
        <v>73</v>
      </c>
      <c r="J2910" t="str">
        <f t="shared" ca="1" si="92"/>
        <v>Away</v>
      </c>
      <c r="K2910" t="str">
        <f ca="1">IF(H2910+SIMULATION!$E$16&gt;NEUTRAL!I2910,"W","L")</f>
        <v>W</v>
      </c>
      <c r="L2910" t="str">
        <f ca="1">IF(I2910+SIMULATION!$E$20&gt;NEUTRAL!H2910,"W","L")</f>
        <v>L</v>
      </c>
      <c r="M2910">
        <f t="shared" ca="1" si="93"/>
        <v>147</v>
      </c>
      <c r="N2910" t="str">
        <f ca="1">IF((H2910+I2910)&gt;SIMULATION!$F$16,"Over","Under")</f>
        <v>Under</v>
      </c>
    </row>
    <row r="2911" spans="8:14" x14ac:dyDescent="0.25">
      <c r="H2911">
        <f ca="1">ROUND(NORMINV(RAND(),SIMULATION!$G$16,SIMULATION!$C$16),0)</f>
        <v>62</v>
      </c>
      <c r="I2911">
        <f ca="1">ROUND(NORMINV(RAND(),SIMULATION!$G$20,SIMULATION!$C$20),0)</f>
        <v>82</v>
      </c>
      <c r="J2911" t="str">
        <f t="shared" ca="1" si="92"/>
        <v>Home</v>
      </c>
      <c r="K2911" t="str">
        <f ca="1">IF(H2911+SIMULATION!$E$16&gt;NEUTRAL!I2911,"W","L")</f>
        <v>L</v>
      </c>
      <c r="L2911" t="str">
        <f ca="1">IF(I2911+SIMULATION!$E$20&gt;NEUTRAL!H2911,"W","L")</f>
        <v>W</v>
      </c>
      <c r="M2911">
        <f t="shared" ca="1" si="93"/>
        <v>144</v>
      </c>
      <c r="N2911" t="str">
        <f ca="1">IF((H2911+I2911)&gt;SIMULATION!$F$16,"Over","Under")</f>
        <v>Under</v>
      </c>
    </row>
    <row r="2912" spans="8:14" x14ac:dyDescent="0.25">
      <c r="H2912">
        <f ca="1">ROUND(NORMINV(RAND(),SIMULATION!$G$16,SIMULATION!$C$16),0)</f>
        <v>65</v>
      </c>
      <c r="I2912">
        <f ca="1">ROUND(NORMINV(RAND(),SIMULATION!$G$20,SIMULATION!$C$20),0)</f>
        <v>68</v>
      </c>
      <c r="J2912" t="str">
        <f t="shared" ca="1" si="92"/>
        <v>Home</v>
      </c>
      <c r="K2912" t="str">
        <f ca="1">IF(H2912+SIMULATION!$E$16&gt;NEUTRAL!I2912,"W","L")</f>
        <v>W</v>
      </c>
      <c r="L2912" t="str">
        <f ca="1">IF(I2912+SIMULATION!$E$20&gt;NEUTRAL!H2912,"W","L")</f>
        <v>L</v>
      </c>
      <c r="M2912">
        <f t="shared" ca="1" si="93"/>
        <v>133</v>
      </c>
      <c r="N2912" t="str">
        <f ca="1">IF((H2912+I2912)&gt;SIMULATION!$F$16,"Over","Under")</f>
        <v>Under</v>
      </c>
    </row>
    <row r="2913" spans="8:14" x14ac:dyDescent="0.25">
      <c r="H2913">
        <f ca="1">ROUND(NORMINV(RAND(),SIMULATION!$G$16,SIMULATION!$C$16),0)</f>
        <v>72</v>
      </c>
      <c r="I2913">
        <f ca="1">ROUND(NORMINV(RAND(),SIMULATION!$G$20,SIMULATION!$C$20),0)</f>
        <v>67</v>
      </c>
      <c r="J2913" t="str">
        <f t="shared" ca="1" si="92"/>
        <v>Away</v>
      </c>
      <c r="K2913" t="str">
        <f ca="1">IF(H2913+SIMULATION!$E$16&gt;NEUTRAL!I2913,"W","L")</f>
        <v>W</v>
      </c>
      <c r="L2913" t="str">
        <f ca="1">IF(I2913+SIMULATION!$E$20&gt;NEUTRAL!H2913,"W","L")</f>
        <v>L</v>
      </c>
      <c r="M2913">
        <f t="shared" ca="1" si="93"/>
        <v>139</v>
      </c>
      <c r="N2913" t="str">
        <f ca="1">IF((H2913+I2913)&gt;SIMULATION!$F$16,"Over","Under")</f>
        <v>Under</v>
      </c>
    </row>
    <row r="2914" spans="8:14" x14ac:dyDescent="0.25">
      <c r="H2914">
        <f ca="1">ROUND(NORMINV(RAND(),SIMULATION!$G$16,SIMULATION!$C$16),0)</f>
        <v>78</v>
      </c>
      <c r="I2914">
        <f ca="1">ROUND(NORMINV(RAND(),SIMULATION!$G$20,SIMULATION!$C$20),0)</f>
        <v>85</v>
      </c>
      <c r="J2914" t="str">
        <f t="shared" ca="1" si="92"/>
        <v>Home</v>
      </c>
      <c r="K2914" t="str">
        <f ca="1">IF(H2914+SIMULATION!$E$16&gt;NEUTRAL!I2914,"W","L")</f>
        <v>L</v>
      </c>
      <c r="L2914" t="str">
        <f ca="1">IF(I2914+SIMULATION!$E$20&gt;NEUTRAL!H2914,"W","L")</f>
        <v>W</v>
      </c>
      <c r="M2914">
        <f t="shared" ca="1" si="93"/>
        <v>163</v>
      </c>
      <c r="N2914" t="str">
        <f ca="1">IF((H2914+I2914)&gt;SIMULATION!$F$16,"Over","Under")</f>
        <v>Over</v>
      </c>
    </row>
    <row r="2915" spans="8:14" x14ac:dyDescent="0.25">
      <c r="H2915">
        <f ca="1">ROUND(NORMINV(RAND(),SIMULATION!$G$16,SIMULATION!$C$16),0)</f>
        <v>84</v>
      </c>
      <c r="I2915">
        <f ca="1">ROUND(NORMINV(RAND(),SIMULATION!$G$20,SIMULATION!$C$20),0)</f>
        <v>81</v>
      </c>
      <c r="J2915" t="str">
        <f t="shared" ca="1" si="92"/>
        <v>Away</v>
      </c>
      <c r="K2915" t="str">
        <f ca="1">IF(H2915+SIMULATION!$E$16&gt;NEUTRAL!I2915,"W","L")</f>
        <v>W</v>
      </c>
      <c r="L2915" t="str">
        <f ca="1">IF(I2915+SIMULATION!$E$20&gt;NEUTRAL!H2915,"W","L")</f>
        <v>L</v>
      </c>
      <c r="M2915">
        <f t="shared" ca="1" si="93"/>
        <v>165</v>
      </c>
      <c r="N2915" t="str">
        <f ca="1">IF((H2915+I2915)&gt;SIMULATION!$F$16,"Over","Under")</f>
        <v>Over</v>
      </c>
    </row>
    <row r="2916" spans="8:14" x14ac:dyDescent="0.25">
      <c r="H2916">
        <f ca="1">ROUND(NORMINV(RAND(),SIMULATION!$G$16,SIMULATION!$C$16),0)</f>
        <v>59</v>
      </c>
      <c r="I2916">
        <f ca="1">ROUND(NORMINV(RAND(),SIMULATION!$G$20,SIMULATION!$C$20),0)</f>
        <v>73</v>
      </c>
      <c r="J2916" t="str">
        <f t="shared" ca="1" si="92"/>
        <v>Home</v>
      </c>
      <c r="K2916" t="str">
        <f ca="1">IF(H2916+SIMULATION!$E$16&gt;NEUTRAL!I2916,"W","L")</f>
        <v>L</v>
      </c>
      <c r="L2916" t="str">
        <f ca="1">IF(I2916+SIMULATION!$E$20&gt;NEUTRAL!H2916,"W","L")</f>
        <v>W</v>
      </c>
      <c r="M2916">
        <f t="shared" ca="1" si="93"/>
        <v>132</v>
      </c>
      <c r="N2916" t="str">
        <f ca="1">IF((H2916+I2916)&gt;SIMULATION!$F$16,"Over","Under")</f>
        <v>Under</v>
      </c>
    </row>
    <row r="2917" spans="8:14" x14ac:dyDescent="0.25">
      <c r="H2917">
        <f ca="1">ROUND(NORMINV(RAND(),SIMULATION!$G$16,SIMULATION!$C$16),0)</f>
        <v>56</v>
      </c>
      <c r="I2917">
        <f ca="1">ROUND(NORMINV(RAND(),SIMULATION!$G$20,SIMULATION!$C$20),0)</f>
        <v>54</v>
      </c>
      <c r="J2917" t="str">
        <f t="shared" ca="1" si="92"/>
        <v>Away</v>
      </c>
      <c r="K2917" t="str">
        <f ca="1">IF(H2917+SIMULATION!$E$16&gt;NEUTRAL!I2917,"W","L")</f>
        <v>W</v>
      </c>
      <c r="L2917" t="str">
        <f ca="1">IF(I2917+SIMULATION!$E$20&gt;NEUTRAL!H2917,"W","L")</f>
        <v>L</v>
      </c>
      <c r="M2917">
        <f t="shared" ca="1" si="93"/>
        <v>110</v>
      </c>
      <c r="N2917" t="str">
        <f ca="1">IF((H2917+I2917)&gt;SIMULATION!$F$16,"Over","Under")</f>
        <v>Under</v>
      </c>
    </row>
    <row r="2918" spans="8:14" x14ac:dyDescent="0.25">
      <c r="H2918">
        <f ca="1">ROUND(NORMINV(RAND(),SIMULATION!$G$16,SIMULATION!$C$16),0)</f>
        <v>98</v>
      </c>
      <c r="I2918">
        <f ca="1">ROUND(NORMINV(RAND(),SIMULATION!$G$20,SIMULATION!$C$20),0)</f>
        <v>83</v>
      </c>
      <c r="J2918" t="str">
        <f t="shared" ca="1" si="92"/>
        <v>Away</v>
      </c>
      <c r="K2918" t="str">
        <f ca="1">IF(H2918+SIMULATION!$E$16&gt;NEUTRAL!I2918,"W","L")</f>
        <v>W</v>
      </c>
      <c r="L2918" t="str">
        <f ca="1">IF(I2918+SIMULATION!$E$20&gt;NEUTRAL!H2918,"W","L")</f>
        <v>L</v>
      </c>
      <c r="M2918">
        <f t="shared" ca="1" si="93"/>
        <v>181</v>
      </c>
      <c r="N2918" t="str">
        <f ca="1">IF((H2918+I2918)&gt;SIMULATION!$F$16,"Over","Under")</f>
        <v>Over</v>
      </c>
    </row>
    <row r="2919" spans="8:14" x14ac:dyDescent="0.25">
      <c r="H2919">
        <f ca="1">ROUND(NORMINV(RAND(),SIMULATION!$G$16,SIMULATION!$C$16),0)</f>
        <v>81</v>
      </c>
      <c r="I2919">
        <f ca="1">ROUND(NORMINV(RAND(),SIMULATION!$G$20,SIMULATION!$C$20),0)</f>
        <v>51</v>
      </c>
      <c r="J2919" t="str">
        <f t="shared" ca="1" si="92"/>
        <v>Away</v>
      </c>
      <c r="K2919" t="str">
        <f ca="1">IF(H2919+SIMULATION!$E$16&gt;NEUTRAL!I2919,"W","L")</f>
        <v>W</v>
      </c>
      <c r="L2919" t="str">
        <f ca="1">IF(I2919+SIMULATION!$E$20&gt;NEUTRAL!H2919,"W","L")</f>
        <v>L</v>
      </c>
      <c r="M2919">
        <f t="shared" ca="1" si="93"/>
        <v>132</v>
      </c>
      <c r="N2919" t="str">
        <f ca="1">IF((H2919+I2919)&gt;SIMULATION!$F$16,"Over","Under")</f>
        <v>Under</v>
      </c>
    </row>
    <row r="2920" spans="8:14" x14ac:dyDescent="0.25">
      <c r="H2920">
        <f ca="1">ROUND(NORMINV(RAND(),SIMULATION!$G$16,SIMULATION!$C$16),0)</f>
        <v>59</v>
      </c>
      <c r="I2920">
        <f ca="1">ROUND(NORMINV(RAND(),SIMULATION!$G$20,SIMULATION!$C$20),0)</f>
        <v>87</v>
      </c>
      <c r="J2920" t="str">
        <f t="shared" ca="1" si="92"/>
        <v>Home</v>
      </c>
      <c r="K2920" t="str">
        <f ca="1">IF(H2920+SIMULATION!$E$16&gt;NEUTRAL!I2920,"W","L")</f>
        <v>L</v>
      </c>
      <c r="L2920" t="str">
        <f ca="1">IF(I2920+SIMULATION!$E$20&gt;NEUTRAL!H2920,"W","L")</f>
        <v>W</v>
      </c>
      <c r="M2920">
        <f t="shared" ca="1" si="93"/>
        <v>146</v>
      </c>
      <c r="N2920" t="str">
        <f ca="1">IF((H2920+I2920)&gt;SIMULATION!$F$16,"Over","Under")</f>
        <v>Under</v>
      </c>
    </row>
    <row r="2921" spans="8:14" x14ac:dyDescent="0.25">
      <c r="H2921">
        <f ca="1">ROUND(NORMINV(RAND(),SIMULATION!$G$16,SIMULATION!$C$16),0)</f>
        <v>76</v>
      </c>
      <c r="I2921">
        <f ca="1">ROUND(NORMINV(RAND(),SIMULATION!$G$20,SIMULATION!$C$20),0)</f>
        <v>88</v>
      </c>
      <c r="J2921" t="str">
        <f t="shared" ca="1" si="92"/>
        <v>Home</v>
      </c>
      <c r="K2921" t="str">
        <f ca="1">IF(H2921+SIMULATION!$E$16&gt;NEUTRAL!I2921,"W","L")</f>
        <v>L</v>
      </c>
      <c r="L2921" t="str">
        <f ca="1">IF(I2921+SIMULATION!$E$20&gt;NEUTRAL!H2921,"W","L")</f>
        <v>W</v>
      </c>
      <c r="M2921">
        <f t="shared" ca="1" si="93"/>
        <v>164</v>
      </c>
      <c r="N2921" t="str">
        <f ca="1">IF((H2921+I2921)&gt;SIMULATION!$F$16,"Over","Under")</f>
        <v>Over</v>
      </c>
    </row>
    <row r="2922" spans="8:14" x14ac:dyDescent="0.25">
      <c r="H2922">
        <f ca="1">ROUND(NORMINV(RAND(),SIMULATION!$G$16,SIMULATION!$C$16),0)</f>
        <v>66</v>
      </c>
      <c r="I2922">
        <f ca="1">ROUND(NORMINV(RAND(),SIMULATION!$G$20,SIMULATION!$C$20),0)</f>
        <v>80</v>
      </c>
      <c r="J2922" t="str">
        <f t="shared" ca="1" si="92"/>
        <v>Home</v>
      </c>
      <c r="K2922" t="str">
        <f ca="1">IF(H2922+SIMULATION!$E$16&gt;NEUTRAL!I2922,"W","L")</f>
        <v>L</v>
      </c>
      <c r="L2922" t="str">
        <f ca="1">IF(I2922+SIMULATION!$E$20&gt;NEUTRAL!H2922,"W","L")</f>
        <v>W</v>
      </c>
      <c r="M2922">
        <f t="shared" ca="1" si="93"/>
        <v>146</v>
      </c>
      <c r="N2922" t="str">
        <f ca="1">IF((H2922+I2922)&gt;SIMULATION!$F$16,"Over","Under")</f>
        <v>Under</v>
      </c>
    </row>
    <row r="2923" spans="8:14" x14ac:dyDescent="0.25">
      <c r="H2923">
        <f ca="1">ROUND(NORMINV(RAND(),SIMULATION!$G$16,SIMULATION!$C$16),0)</f>
        <v>68</v>
      </c>
      <c r="I2923">
        <f ca="1">ROUND(NORMINV(RAND(),SIMULATION!$G$20,SIMULATION!$C$20),0)</f>
        <v>78</v>
      </c>
      <c r="J2923" t="str">
        <f t="shared" ca="1" si="92"/>
        <v>Home</v>
      </c>
      <c r="K2923" t="str">
        <f ca="1">IF(H2923+SIMULATION!$E$16&gt;NEUTRAL!I2923,"W","L")</f>
        <v>L</v>
      </c>
      <c r="L2923" t="str">
        <f ca="1">IF(I2923+SIMULATION!$E$20&gt;NEUTRAL!H2923,"W","L")</f>
        <v>W</v>
      </c>
      <c r="M2923">
        <f t="shared" ca="1" si="93"/>
        <v>146</v>
      </c>
      <c r="N2923" t="str">
        <f ca="1">IF((H2923+I2923)&gt;SIMULATION!$F$16,"Over","Under")</f>
        <v>Under</v>
      </c>
    </row>
    <row r="2924" spans="8:14" x14ac:dyDescent="0.25">
      <c r="H2924">
        <f ca="1">ROUND(NORMINV(RAND(),SIMULATION!$G$16,SIMULATION!$C$16),0)</f>
        <v>80</v>
      </c>
      <c r="I2924">
        <f ca="1">ROUND(NORMINV(RAND(),SIMULATION!$G$20,SIMULATION!$C$20),0)</f>
        <v>71</v>
      </c>
      <c r="J2924" t="str">
        <f t="shared" ca="1" si="92"/>
        <v>Away</v>
      </c>
      <c r="K2924" t="str">
        <f ca="1">IF(H2924+SIMULATION!$E$16&gt;NEUTRAL!I2924,"W","L")</f>
        <v>W</v>
      </c>
      <c r="L2924" t="str">
        <f ca="1">IF(I2924+SIMULATION!$E$20&gt;NEUTRAL!H2924,"W","L")</f>
        <v>L</v>
      </c>
      <c r="M2924">
        <f t="shared" ca="1" si="93"/>
        <v>151</v>
      </c>
      <c r="N2924" t="str">
        <f ca="1">IF((H2924+I2924)&gt;SIMULATION!$F$16,"Over","Under")</f>
        <v>Under</v>
      </c>
    </row>
    <row r="2925" spans="8:14" x14ac:dyDescent="0.25">
      <c r="H2925">
        <f ca="1">ROUND(NORMINV(RAND(),SIMULATION!$G$16,SIMULATION!$C$16),0)</f>
        <v>63</v>
      </c>
      <c r="I2925">
        <f ca="1">ROUND(NORMINV(RAND(),SIMULATION!$G$20,SIMULATION!$C$20),0)</f>
        <v>71</v>
      </c>
      <c r="J2925" t="str">
        <f t="shared" ca="1" si="92"/>
        <v>Home</v>
      </c>
      <c r="K2925" t="str">
        <f ca="1">IF(H2925+SIMULATION!$E$16&gt;NEUTRAL!I2925,"W","L")</f>
        <v>L</v>
      </c>
      <c r="L2925" t="str">
        <f ca="1">IF(I2925+SIMULATION!$E$20&gt;NEUTRAL!H2925,"W","L")</f>
        <v>W</v>
      </c>
      <c r="M2925">
        <f t="shared" ca="1" si="93"/>
        <v>134</v>
      </c>
      <c r="N2925" t="str">
        <f ca="1">IF((H2925+I2925)&gt;SIMULATION!$F$16,"Over","Under")</f>
        <v>Under</v>
      </c>
    </row>
    <row r="2926" spans="8:14" x14ac:dyDescent="0.25">
      <c r="H2926">
        <f ca="1">ROUND(NORMINV(RAND(),SIMULATION!$G$16,SIMULATION!$C$16),0)</f>
        <v>65</v>
      </c>
      <c r="I2926">
        <f ca="1">ROUND(NORMINV(RAND(),SIMULATION!$G$20,SIMULATION!$C$20),0)</f>
        <v>91</v>
      </c>
      <c r="J2926" t="str">
        <f t="shared" ca="1" si="92"/>
        <v>Home</v>
      </c>
      <c r="K2926" t="str">
        <f ca="1">IF(H2926+SIMULATION!$E$16&gt;NEUTRAL!I2926,"W","L")</f>
        <v>L</v>
      </c>
      <c r="L2926" t="str">
        <f ca="1">IF(I2926+SIMULATION!$E$20&gt;NEUTRAL!H2926,"W","L")</f>
        <v>W</v>
      </c>
      <c r="M2926">
        <f t="shared" ca="1" si="93"/>
        <v>156</v>
      </c>
      <c r="N2926" t="str">
        <f ca="1">IF((H2926+I2926)&gt;SIMULATION!$F$16,"Over","Under")</f>
        <v>Over</v>
      </c>
    </row>
    <row r="2927" spans="8:14" x14ac:dyDescent="0.25">
      <c r="H2927">
        <f ca="1">ROUND(NORMINV(RAND(),SIMULATION!$G$16,SIMULATION!$C$16),0)</f>
        <v>73</v>
      </c>
      <c r="I2927">
        <f ca="1">ROUND(NORMINV(RAND(),SIMULATION!$G$20,SIMULATION!$C$20),0)</f>
        <v>76</v>
      </c>
      <c r="J2927" t="str">
        <f t="shared" ca="1" si="92"/>
        <v>Home</v>
      </c>
      <c r="K2927" t="str">
        <f ca="1">IF(H2927+SIMULATION!$E$16&gt;NEUTRAL!I2927,"W","L")</f>
        <v>W</v>
      </c>
      <c r="L2927" t="str">
        <f ca="1">IF(I2927+SIMULATION!$E$20&gt;NEUTRAL!H2927,"W","L")</f>
        <v>L</v>
      </c>
      <c r="M2927">
        <f t="shared" ca="1" si="93"/>
        <v>149</v>
      </c>
      <c r="N2927" t="str">
        <f ca="1">IF((H2927+I2927)&gt;SIMULATION!$F$16,"Over","Under")</f>
        <v>Under</v>
      </c>
    </row>
    <row r="2928" spans="8:14" x14ac:dyDescent="0.25">
      <c r="H2928">
        <f ca="1">ROUND(NORMINV(RAND(),SIMULATION!$G$16,SIMULATION!$C$16),0)</f>
        <v>81</v>
      </c>
      <c r="I2928">
        <f ca="1">ROUND(NORMINV(RAND(),SIMULATION!$G$20,SIMULATION!$C$20),0)</f>
        <v>64</v>
      </c>
      <c r="J2928" t="str">
        <f t="shared" ca="1" si="92"/>
        <v>Away</v>
      </c>
      <c r="K2928" t="str">
        <f ca="1">IF(H2928+SIMULATION!$E$16&gt;NEUTRAL!I2928,"W","L")</f>
        <v>W</v>
      </c>
      <c r="L2928" t="str">
        <f ca="1">IF(I2928+SIMULATION!$E$20&gt;NEUTRAL!H2928,"W","L")</f>
        <v>L</v>
      </c>
      <c r="M2928">
        <f t="shared" ca="1" si="93"/>
        <v>145</v>
      </c>
      <c r="N2928" t="str">
        <f ca="1">IF((H2928+I2928)&gt;SIMULATION!$F$16,"Over","Under")</f>
        <v>Under</v>
      </c>
    </row>
    <row r="2929" spans="8:14" x14ac:dyDescent="0.25">
      <c r="H2929">
        <f ca="1">ROUND(NORMINV(RAND(),SIMULATION!$G$16,SIMULATION!$C$16),0)</f>
        <v>64</v>
      </c>
      <c r="I2929">
        <f ca="1">ROUND(NORMINV(RAND(),SIMULATION!$G$20,SIMULATION!$C$20),0)</f>
        <v>49</v>
      </c>
      <c r="J2929" t="str">
        <f t="shared" ca="1" si="92"/>
        <v>Away</v>
      </c>
      <c r="K2929" t="str">
        <f ca="1">IF(H2929+SIMULATION!$E$16&gt;NEUTRAL!I2929,"W","L")</f>
        <v>W</v>
      </c>
      <c r="L2929" t="str">
        <f ca="1">IF(I2929+SIMULATION!$E$20&gt;NEUTRAL!H2929,"W","L")</f>
        <v>L</v>
      </c>
      <c r="M2929">
        <f t="shared" ca="1" si="93"/>
        <v>113</v>
      </c>
      <c r="N2929" t="str">
        <f ca="1">IF((H2929+I2929)&gt;SIMULATION!$F$16,"Over","Under")</f>
        <v>Under</v>
      </c>
    </row>
    <row r="2930" spans="8:14" x14ac:dyDescent="0.25">
      <c r="H2930">
        <f ca="1">ROUND(NORMINV(RAND(),SIMULATION!$G$16,SIMULATION!$C$16),0)</f>
        <v>54</v>
      </c>
      <c r="I2930">
        <f ca="1">ROUND(NORMINV(RAND(),SIMULATION!$G$20,SIMULATION!$C$20),0)</f>
        <v>63</v>
      </c>
      <c r="J2930" t="str">
        <f t="shared" ca="1" si="92"/>
        <v>Home</v>
      </c>
      <c r="K2930" t="str">
        <f ca="1">IF(H2930+SIMULATION!$E$16&gt;NEUTRAL!I2930,"W","L")</f>
        <v>L</v>
      </c>
      <c r="L2930" t="str">
        <f ca="1">IF(I2930+SIMULATION!$E$20&gt;NEUTRAL!H2930,"W","L")</f>
        <v>W</v>
      </c>
      <c r="M2930">
        <f t="shared" ca="1" si="93"/>
        <v>117</v>
      </c>
      <c r="N2930" t="str">
        <f ca="1">IF((H2930+I2930)&gt;SIMULATION!$F$16,"Over","Under")</f>
        <v>Under</v>
      </c>
    </row>
    <row r="2931" spans="8:14" x14ac:dyDescent="0.25">
      <c r="H2931">
        <f ca="1">ROUND(NORMINV(RAND(),SIMULATION!$G$16,SIMULATION!$C$16),0)</f>
        <v>74</v>
      </c>
      <c r="I2931">
        <f ca="1">ROUND(NORMINV(RAND(),SIMULATION!$G$20,SIMULATION!$C$20),0)</f>
        <v>79</v>
      </c>
      <c r="J2931" t="str">
        <f t="shared" ca="1" si="92"/>
        <v>Home</v>
      </c>
      <c r="K2931" t="str">
        <f ca="1">IF(H2931+SIMULATION!$E$16&gt;NEUTRAL!I2931,"W","L")</f>
        <v>L</v>
      </c>
      <c r="L2931" t="str">
        <f ca="1">IF(I2931+SIMULATION!$E$20&gt;NEUTRAL!H2931,"W","L")</f>
        <v>W</v>
      </c>
      <c r="M2931">
        <f t="shared" ca="1" si="93"/>
        <v>153</v>
      </c>
      <c r="N2931" t="str">
        <f ca="1">IF((H2931+I2931)&gt;SIMULATION!$F$16,"Over","Under")</f>
        <v>Over</v>
      </c>
    </row>
    <row r="2932" spans="8:14" x14ac:dyDescent="0.25">
      <c r="H2932">
        <f ca="1">ROUND(NORMINV(RAND(),SIMULATION!$G$16,SIMULATION!$C$16),0)</f>
        <v>78</v>
      </c>
      <c r="I2932">
        <f ca="1">ROUND(NORMINV(RAND(),SIMULATION!$G$20,SIMULATION!$C$20),0)</f>
        <v>70</v>
      </c>
      <c r="J2932" t="str">
        <f t="shared" ca="1" si="92"/>
        <v>Away</v>
      </c>
      <c r="K2932" t="str">
        <f ca="1">IF(H2932+SIMULATION!$E$16&gt;NEUTRAL!I2932,"W","L")</f>
        <v>W</v>
      </c>
      <c r="L2932" t="str">
        <f ca="1">IF(I2932+SIMULATION!$E$20&gt;NEUTRAL!H2932,"W","L")</f>
        <v>L</v>
      </c>
      <c r="M2932">
        <f t="shared" ca="1" si="93"/>
        <v>148</v>
      </c>
      <c r="N2932" t="str">
        <f ca="1">IF((H2932+I2932)&gt;SIMULATION!$F$16,"Over","Under")</f>
        <v>Under</v>
      </c>
    </row>
    <row r="2933" spans="8:14" x14ac:dyDescent="0.25">
      <c r="H2933">
        <f ca="1">ROUND(NORMINV(RAND(),SIMULATION!$G$16,SIMULATION!$C$16),0)</f>
        <v>76</v>
      </c>
      <c r="I2933">
        <f ca="1">ROUND(NORMINV(RAND(),SIMULATION!$G$20,SIMULATION!$C$20),0)</f>
        <v>52</v>
      </c>
      <c r="J2933" t="str">
        <f t="shared" ca="1" si="92"/>
        <v>Away</v>
      </c>
      <c r="K2933" t="str">
        <f ca="1">IF(H2933+SIMULATION!$E$16&gt;NEUTRAL!I2933,"W","L")</f>
        <v>W</v>
      </c>
      <c r="L2933" t="str">
        <f ca="1">IF(I2933+SIMULATION!$E$20&gt;NEUTRAL!H2933,"W","L")</f>
        <v>L</v>
      </c>
      <c r="M2933">
        <f t="shared" ca="1" si="93"/>
        <v>128</v>
      </c>
      <c r="N2933" t="str">
        <f ca="1">IF((H2933+I2933)&gt;SIMULATION!$F$16,"Over","Under")</f>
        <v>Under</v>
      </c>
    </row>
    <row r="2934" spans="8:14" x14ac:dyDescent="0.25">
      <c r="H2934">
        <f ca="1">ROUND(NORMINV(RAND(),SIMULATION!$G$16,SIMULATION!$C$16),0)</f>
        <v>73</v>
      </c>
      <c r="I2934">
        <f ca="1">ROUND(NORMINV(RAND(),SIMULATION!$G$20,SIMULATION!$C$20),0)</f>
        <v>89</v>
      </c>
      <c r="J2934" t="str">
        <f t="shared" ca="1" si="92"/>
        <v>Home</v>
      </c>
      <c r="K2934" t="str">
        <f ca="1">IF(H2934+SIMULATION!$E$16&gt;NEUTRAL!I2934,"W","L")</f>
        <v>L</v>
      </c>
      <c r="L2934" t="str">
        <f ca="1">IF(I2934+SIMULATION!$E$20&gt;NEUTRAL!H2934,"W","L")</f>
        <v>W</v>
      </c>
      <c r="M2934">
        <f t="shared" ca="1" si="93"/>
        <v>162</v>
      </c>
      <c r="N2934" t="str">
        <f ca="1">IF((H2934+I2934)&gt;SIMULATION!$F$16,"Over","Under")</f>
        <v>Over</v>
      </c>
    </row>
    <row r="2935" spans="8:14" x14ac:dyDescent="0.25">
      <c r="H2935">
        <f ca="1">ROUND(NORMINV(RAND(),SIMULATION!$G$16,SIMULATION!$C$16),0)</f>
        <v>66</v>
      </c>
      <c r="I2935">
        <f ca="1">ROUND(NORMINV(RAND(),SIMULATION!$G$20,SIMULATION!$C$20),0)</f>
        <v>85</v>
      </c>
      <c r="J2935" t="str">
        <f t="shared" ca="1" si="92"/>
        <v>Home</v>
      </c>
      <c r="K2935" t="str">
        <f ca="1">IF(H2935+SIMULATION!$E$16&gt;NEUTRAL!I2935,"W","L")</f>
        <v>L</v>
      </c>
      <c r="L2935" t="str">
        <f ca="1">IF(I2935+SIMULATION!$E$20&gt;NEUTRAL!H2935,"W","L")</f>
        <v>W</v>
      </c>
      <c r="M2935">
        <f t="shared" ca="1" si="93"/>
        <v>151</v>
      </c>
      <c r="N2935" t="str">
        <f ca="1">IF((H2935+I2935)&gt;SIMULATION!$F$16,"Over","Under")</f>
        <v>Under</v>
      </c>
    </row>
    <row r="2936" spans="8:14" x14ac:dyDescent="0.25">
      <c r="H2936">
        <f ca="1">ROUND(NORMINV(RAND(),SIMULATION!$G$16,SIMULATION!$C$16),0)</f>
        <v>80</v>
      </c>
      <c r="I2936">
        <f ca="1">ROUND(NORMINV(RAND(),SIMULATION!$G$20,SIMULATION!$C$20),0)</f>
        <v>75</v>
      </c>
      <c r="J2936" t="str">
        <f t="shared" ca="1" si="92"/>
        <v>Away</v>
      </c>
      <c r="K2936" t="str">
        <f ca="1">IF(H2936+SIMULATION!$E$16&gt;NEUTRAL!I2936,"W","L")</f>
        <v>W</v>
      </c>
      <c r="L2936" t="str">
        <f ca="1">IF(I2936+SIMULATION!$E$20&gt;NEUTRAL!H2936,"W","L")</f>
        <v>L</v>
      </c>
      <c r="M2936">
        <f t="shared" ca="1" si="93"/>
        <v>155</v>
      </c>
      <c r="N2936" t="str">
        <f ca="1">IF((H2936+I2936)&gt;SIMULATION!$F$16,"Over","Under")</f>
        <v>Over</v>
      </c>
    </row>
    <row r="2937" spans="8:14" x14ac:dyDescent="0.25">
      <c r="H2937">
        <f ca="1">ROUND(NORMINV(RAND(),SIMULATION!$G$16,SIMULATION!$C$16),0)</f>
        <v>93</v>
      </c>
      <c r="I2937">
        <f ca="1">ROUND(NORMINV(RAND(),SIMULATION!$G$20,SIMULATION!$C$20),0)</f>
        <v>65</v>
      </c>
      <c r="J2937" t="str">
        <f t="shared" ca="1" si="92"/>
        <v>Away</v>
      </c>
      <c r="K2937" t="str">
        <f ca="1">IF(H2937+SIMULATION!$E$16&gt;NEUTRAL!I2937,"W","L")</f>
        <v>W</v>
      </c>
      <c r="L2937" t="str">
        <f ca="1">IF(I2937+SIMULATION!$E$20&gt;NEUTRAL!H2937,"W","L")</f>
        <v>L</v>
      </c>
      <c r="M2937">
        <f t="shared" ca="1" si="93"/>
        <v>158</v>
      </c>
      <c r="N2937" t="str">
        <f ca="1">IF((H2937+I2937)&gt;SIMULATION!$F$16,"Over","Under")</f>
        <v>Over</v>
      </c>
    </row>
    <row r="2938" spans="8:14" x14ac:dyDescent="0.25">
      <c r="H2938">
        <f ca="1">ROUND(NORMINV(RAND(),SIMULATION!$G$16,SIMULATION!$C$16),0)</f>
        <v>69</v>
      </c>
      <c r="I2938">
        <f ca="1">ROUND(NORMINV(RAND(),SIMULATION!$G$20,SIMULATION!$C$20),0)</f>
        <v>78</v>
      </c>
      <c r="J2938" t="str">
        <f t="shared" ca="1" si="92"/>
        <v>Home</v>
      </c>
      <c r="K2938" t="str">
        <f ca="1">IF(H2938+SIMULATION!$E$16&gt;NEUTRAL!I2938,"W","L")</f>
        <v>L</v>
      </c>
      <c r="L2938" t="str">
        <f ca="1">IF(I2938+SIMULATION!$E$20&gt;NEUTRAL!H2938,"W","L")</f>
        <v>W</v>
      </c>
      <c r="M2938">
        <f t="shared" ca="1" si="93"/>
        <v>147</v>
      </c>
      <c r="N2938" t="str">
        <f ca="1">IF((H2938+I2938)&gt;SIMULATION!$F$16,"Over","Under")</f>
        <v>Under</v>
      </c>
    </row>
    <row r="2939" spans="8:14" x14ac:dyDescent="0.25">
      <c r="H2939">
        <f ca="1">ROUND(NORMINV(RAND(),SIMULATION!$G$16,SIMULATION!$C$16),0)</f>
        <v>75</v>
      </c>
      <c r="I2939">
        <f ca="1">ROUND(NORMINV(RAND(),SIMULATION!$G$20,SIMULATION!$C$20),0)</f>
        <v>77</v>
      </c>
      <c r="J2939" t="str">
        <f t="shared" ca="1" si="92"/>
        <v>Home</v>
      </c>
      <c r="K2939" t="str">
        <f ca="1">IF(H2939+SIMULATION!$E$16&gt;NEUTRAL!I2939,"W","L")</f>
        <v>W</v>
      </c>
      <c r="L2939" t="str">
        <f ca="1">IF(I2939+SIMULATION!$E$20&gt;NEUTRAL!H2939,"W","L")</f>
        <v>L</v>
      </c>
      <c r="M2939">
        <f t="shared" ca="1" si="93"/>
        <v>152</v>
      </c>
      <c r="N2939" t="str">
        <f ca="1">IF((H2939+I2939)&gt;SIMULATION!$F$16,"Over","Under")</f>
        <v>Over</v>
      </c>
    </row>
    <row r="2940" spans="8:14" x14ac:dyDescent="0.25">
      <c r="H2940">
        <f ca="1">ROUND(NORMINV(RAND(),SIMULATION!$G$16,SIMULATION!$C$16),0)</f>
        <v>90</v>
      </c>
      <c r="I2940">
        <f ca="1">ROUND(NORMINV(RAND(),SIMULATION!$G$20,SIMULATION!$C$20),0)</f>
        <v>67</v>
      </c>
      <c r="J2940" t="str">
        <f t="shared" ca="1" si="92"/>
        <v>Away</v>
      </c>
      <c r="K2940" t="str">
        <f ca="1">IF(H2940+SIMULATION!$E$16&gt;NEUTRAL!I2940,"W","L")</f>
        <v>W</v>
      </c>
      <c r="L2940" t="str">
        <f ca="1">IF(I2940+SIMULATION!$E$20&gt;NEUTRAL!H2940,"W","L")</f>
        <v>L</v>
      </c>
      <c r="M2940">
        <f t="shared" ca="1" si="93"/>
        <v>157</v>
      </c>
      <c r="N2940" t="str">
        <f ca="1">IF((H2940+I2940)&gt;SIMULATION!$F$16,"Over","Under")</f>
        <v>Over</v>
      </c>
    </row>
    <row r="2941" spans="8:14" x14ac:dyDescent="0.25">
      <c r="H2941">
        <f ca="1">ROUND(NORMINV(RAND(),SIMULATION!$G$16,SIMULATION!$C$16),0)</f>
        <v>77</v>
      </c>
      <c r="I2941">
        <f ca="1">ROUND(NORMINV(RAND(),SIMULATION!$G$20,SIMULATION!$C$20),0)</f>
        <v>82</v>
      </c>
      <c r="J2941" t="str">
        <f t="shared" ca="1" si="92"/>
        <v>Home</v>
      </c>
      <c r="K2941" t="str">
        <f ca="1">IF(H2941+SIMULATION!$E$16&gt;NEUTRAL!I2941,"W","L")</f>
        <v>L</v>
      </c>
      <c r="L2941" t="str">
        <f ca="1">IF(I2941+SIMULATION!$E$20&gt;NEUTRAL!H2941,"W","L")</f>
        <v>W</v>
      </c>
      <c r="M2941">
        <f t="shared" ca="1" si="93"/>
        <v>159</v>
      </c>
      <c r="N2941" t="str">
        <f ca="1">IF((H2941+I2941)&gt;SIMULATION!$F$16,"Over","Under")</f>
        <v>Over</v>
      </c>
    </row>
    <row r="2942" spans="8:14" x14ac:dyDescent="0.25">
      <c r="H2942">
        <f ca="1">ROUND(NORMINV(RAND(),SIMULATION!$G$16,SIMULATION!$C$16),0)</f>
        <v>80</v>
      </c>
      <c r="I2942">
        <f ca="1">ROUND(NORMINV(RAND(),SIMULATION!$G$20,SIMULATION!$C$20),0)</f>
        <v>70</v>
      </c>
      <c r="J2942" t="str">
        <f t="shared" ca="1" si="92"/>
        <v>Away</v>
      </c>
      <c r="K2942" t="str">
        <f ca="1">IF(H2942+SIMULATION!$E$16&gt;NEUTRAL!I2942,"W","L")</f>
        <v>W</v>
      </c>
      <c r="L2942" t="str">
        <f ca="1">IF(I2942+SIMULATION!$E$20&gt;NEUTRAL!H2942,"W","L")</f>
        <v>L</v>
      </c>
      <c r="M2942">
        <f t="shared" ca="1" si="93"/>
        <v>150</v>
      </c>
      <c r="N2942" t="str">
        <f ca="1">IF((H2942+I2942)&gt;SIMULATION!$F$16,"Over","Under")</f>
        <v>Under</v>
      </c>
    </row>
    <row r="2943" spans="8:14" x14ac:dyDescent="0.25">
      <c r="H2943">
        <f ca="1">ROUND(NORMINV(RAND(),SIMULATION!$G$16,SIMULATION!$C$16),0)</f>
        <v>75</v>
      </c>
      <c r="I2943">
        <f ca="1">ROUND(NORMINV(RAND(),SIMULATION!$G$20,SIMULATION!$C$20),0)</f>
        <v>83</v>
      </c>
      <c r="J2943" t="str">
        <f t="shared" ca="1" si="92"/>
        <v>Home</v>
      </c>
      <c r="K2943" t="str">
        <f ca="1">IF(H2943+SIMULATION!$E$16&gt;NEUTRAL!I2943,"W","L")</f>
        <v>L</v>
      </c>
      <c r="L2943" t="str">
        <f ca="1">IF(I2943+SIMULATION!$E$20&gt;NEUTRAL!H2943,"W","L")</f>
        <v>W</v>
      </c>
      <c r="M2943">
        <f t="shared" ca="1" si="93"/>
        <v>158</v>
      </c>
      <c r="N2943" t="str">
        <f ca="1">IF((H2943+I2943)&gt;SIMULATION!$F$16,"Over","Under")</f>
        <v>Over</v>
      </c>
    </row>
    <row r="2944" spans="8:14" x14ac:dyDescent="0.25">
      <c r="H2944">
        <f ca="1">ROUND(NORMINV(RAND(),SIMULATION!$G$16,SIMULATION!$C$16),0)</f>
        <v>72</v>
      </c>
      <c r="I2944">
        <f ca="1">ROUND(NORMINV(RAND(),SIMULATION!$G$20,SIMULATION!$C$20),0)</f>
        <v>83</v>
      </c>
      <c r="J2944" t="str">
        <f t="shared" ca="1" si="92"/>
        <v>Home</v>
      </c>
      <c r="K2944" t="str">
        <f ca="1">IF(H2944+SIMULATION!$E$16&gt;NEUTRAL!I2944,"W","L")</f>
        <v>L</v>
      </c>
      <c r="L2944" t="str">
        <f ca="1">IF(I2944+SIMULATION!$E$20&gt;NEUTRAL!H2944,"W","L")</f>
        <v>W</v>
      </c>
      <c r="M2944">
        <f t="shared" ca="1" si="93"/>
        <v>155</v>
      </c>
      <c r="N2944" t="str">
        <f ca="1">IF((H2944+I2944)&gt;SIMULATION!$F$16,"Over","Under")</f>
        <v>Over</v>
      </c>
    </row>
    <row r="2945" spans="8:14" x14ac:dyDescent="0.25">
      <c r="H2945">
        <f ca="1">ROUND(NORMINV(RAND(),SIMULATION!$G$16,SIMULATION!$C$16),0)</f>
        <v>86</v>
      </c>
      <c r="I2945">
        <f ca="1">ROUND(NORMINV(RAND(),SIMULATION!$G$20,SIMULATION!$C$20),0)</f>
        <v>88</v>
      </c>
      <c r="J2945" t="str">
        <f t="shared" ca="1" si="92"/>
        <v>Home</v>
      </c>
      <c r="K2945" t="str">
        <f ca="1">IF(H2945+SIMULATION!$E$16&gt;NEUTRAL!I2945,"W","L")</f>
        <v>W</v>
      </c>
      <c r="L2945" t="str">
        <f ca="1">IF(I2945+SIMULATION!$E$20&gt;NEUTRAL!H2945,"W","L")</f>
        <v>L</v>
      </c>
      <c r="M2945">
        <f t="shared" ca="1" si="93"/>
        <v>174</v>
      </c>
      <c r="N2945" t="str">
        <f ca="1">IF((H2945+I2945)&gt;SIMULATION!$F$16,"Over","Under")</f>
        <v>Over</v>
      </c>
    </row>
    <row r="2946" spans="8:14" x14ac:dyDescent="0.25">
      <c r="H2946">
        <f ca="1">ROUND(NORMINV(RAND(),SIMULATION!$G$16,SIMULATION!$C$16),0)</f>
        <v>69</v>
      </c>
      <c r="I2946">
        <f ca="1">ROUND(NORMINV(RAND(),SIMULATION!$G$20,SIMULATION!$C$20),0)</f>
        <v>63</v>
      </c>
      <c r="J2946" t="str">
        <f t="shared" ca="1" si="92"/>
        <v>Away</v>
      </c>
      <c r="K2946" t="str">
        <f ca="1">IF(H2946+SIMULATION!$E$16&gt;NEUTRAL!I2946,"W","L")</f>
        <v>W</v>
      </c>
      <c r="L2946" t="str">
        <f ca="1">IF(I2946+SIMULATION!$E$20&gt;NEUTRAL!H2946,"W","L")</f>
        <v>L</v>
      </c>
      <c r="M2946">
        <f t="shared" ca="1" si="93"/>
        <v>132</v>
      </c>
      <c r="N2946" t="str">
        <f ca="1">IF((H2946+I2946)&gt;SIMULATION!$F$16,"Over","Under")</f>
        <v>Under</v>
      </c>
    </row>
    <row r="2947" spans="8:14" x14ac:dyDescent="0.25">
      <c r="H2947">
        <f ca="1">ROUND(NORMINV(RAND(),SIMULATION!$G$16,SIMULATION!$C$16),0)</f>
        <v>82</v>
      </c>
      <c r="I2947">
        <f ca="1">ROUND(NORMINV(RAND(),SIMULATION!$G$20,SIMULATION!$C$20),0)</f>
        <v>82</v>
      </c>
      <c r="J2947" t="str">
        <f t="shared" ca="1" si="92"/>
        <v>OT</v>
      </c>
      <c r="K2947" t="str">
        <f ca="1">IF(H2947+SIMULATION!$E$16&gt;NEUTRAL!I2947,"W","L")</f>
        <v>W</v>
      </c>
      <c r="L2947" t="str">
        <f ca="1">IF(I2947+SIMULATION!$E$20&gt;NEUTRAL!H2947,"W","L")</f>
        <v>L</v>
      </c>
      <c r="M2947">
        <f t="shared" ca="1" si="93"/>
        <v>164</v>
      </c>
      <c r="N2947" t="str">
        <f ca="1">IF((H2947+I2947)&gt;SIMULATION!$F$16,"Over","Under")</f>
        <v>Over</v>
      </c>
    </row>
    <row r="2948" spans="8:14" x14ac:dyDescent="0.25">
      <c r="H2948">
        <f ca="1">ROUND(NORMINV(RAND(),SIMULATION!$G$16,SIMULATION!$C$16),0)</f>
        <v>84</v>
      </c>
      <c r="I2948">
        <f ca="1">ROUND(NORMINV(RAND(),SIMULATION!$G$20,SIMULATION!$C$20),0)</f>
        <v>63</v>
      </c>
      <c r="J2948" t="str">
        <f t="shared" ca="1" si="92"/>
        <v>Away</v>
      </c>
      <c r="K2948" t="str">
        <f ca="1">IF(H2948+SIMULATION!$E$16&gt;NEUTRAL!I2948,"W","L")</f>
        <v>W</v>
      </c>
      <c r="L2948" t="str">
        <f ca="1">IF(I2948+SIMULATION!$E$20&gt;NEUTRAL!H2948,"W","L")</f>
        <v>L</v>
      </c>
      <c r="M2948">
        <f t="shared" ca="1" si="93"/>
        <v>147</v>
      </c>
      <c r="N2948" t="str">
        <f ca="1">IF((H2948+I2948)&gt;SIMULATION!$F$16,"Over","Under")</f>
        <v>Under</v>
      </c>
    </row>
    <row r="2949" spans="8:14" x14ac:dyDescent="0.25">
      <c r="H2949">
        <f ca="1">ROUND(NORMINV(RAND(),SIMULATION!$G$16,SIMULATION!$C$16),0)</f>
        <v>68</v>
      </c>
      <c r="I2949">
        <f ca="1">ROUND(NORMINV(RAND(),SIMULATION!$G$20,SIMULATION!$C$20),0)</f>
        <v>64</v>
      </c>
      <c r="J2949" t="str">
        <f t="shared" ca="1" si="92"/>
        <v>Away</v>
      </c>
      <c r="K2949" t="str">
        <f ca="1">IF(H2949+SIMULATION!$E$16&gt;NEUTRAL!I2949,"W","L")</f>
        <v>W</v>
      </c>
      <c r="L2949" t="str">
        <f ca="1">IF(I2949+SIMULATION!$E$20&gt;NEUTRAL!H2949,"W","L")</f>
        <v>L</v>
      </c>
      <c r="M2949">
        <f t="shared" ca="1" si="93"/>
        <v>132</v>
      </c>
      <c r="N2949" t="str">
        <f ca="1">IF((H2949+I2949)&gt;SIMULATION!$F$16,"Over","Under")</f>
        <v>Under</v>
      </c>
    </row>
    <row r="2950" spans="8:14" x14ac:dyDescent="0.25">
      <c r="H2950">
        <f ca="1">ROUND(NORMINV(RAND(),SIMULATION!$G$16,SIMULATION!$C$16),0)</f>
        <v>59</v>
      </c>
      <c r="I2950">
        <f ca="1">ROUND(NORMINV(RAND(),SIMULATION!$G$20,SIMULATION!$C$20),0)</f>
        <v>78</v>
      </c>
      <c r="J2950" t="str">
        <f t="shared" ca="1" si="92"/>
        <v>Home</v>
      </c>
      <c r="K2950" t="str">
        <f ca="1">IF(H2950+SIMULATION!$E$16&gt;NEUTRAL!I2950,"W","L")</f>
        <v>L</v>
      </c>
      <c r="L2950" t="str">
        <f ca="1">IF(I2950+SIMULATION!$E$20&gt;NEUTRAL!H2950,"W","L")</f>
        <v>W</v>
      </c>
      <c r="M2950">
        <f t="shared" ca="1" si="93"/>
        <v>137</v>
      </c>
      <c r="N2950" t="str">
        <f ca="1">IF((H2950+I2950)&gt;SIMULATION!$F$16,"Over","Under")</f>
        <v>Under</v>
      </c>
    </row>
    <row r="2951" spans="8:14" x14ac:dyDescent="0.25">
      <c r="H2951">
        <f ca="1">ROUND(NORMINV(RAND(),SIMULATION!$G$16,SIMULATION!$C$16),0)</f>
        <v>61</v>
      </c>
      <c r="I2951">
        <f ca="1">ROUND(NORMINV(RAND(),SIMULATION!$G$20,SIMULATION!$C$20),0)</f>
        <v>55</v>
      </c>
      <c r="J2951" t="str">
        <f t="shared" ca="1" si="92"/>
        <v>Away</v>
      </c>
      <c r="K2951" t="str">
        <f ca="1">IF(H2951+SIMULATION!$E$16&gt;NEUTRAL!I2951,"W","L")</f>
        <v>W</v>
      </c>
      <c r="L2951" t="str">
        <f ca="1">IF(I2951+SIMULATION!$E$20&gt;NEUTRAL!H2951,"W","L")</f>
        <v>L</v>
      </c>
      <c r="M2951">
        <f t="shared" ca="1" si="93"/>
        <v>116</v>
      </c>
      <c r="N2951" t="str">
        <f ca="1">IF((H2951+I2951)&gt;SIMULATION!$F$16,"Over","Under")</f>
        <v>Under</v>
      </c>
    </row>
    <row r="2952" spans="8:14" x14ac:dyDescent="0.25">
      <c r="H2952">
        <f ca="1">ROUND(NORMINV(RAND(),SIMULATION!$G$16,SIMULATION!$C$16),0)</f>
        <v>60</v>
      </c>
      <c r="I2952">
        <f ca="1">ROUND(NORMINV(RAND(),SIMULATION!$G$20,SIMULATION!$C$20),0)</f>
        <v>90</v>
      </c>
      <c r="J2952" t="str">
        <f t="shared" ca="1" si="92"/>
        <v>Home</v>
      </c>
      <c r="K2952" t="str">
        <f ca="1">IF(H2952+SIMULATION!$E$16&gt;NEUTRAL!I2952,"W","L")</f>
        <v>L</v>
      </c>
      <c r="L2952" t="str">
        <f ca="1">IF(I2952+SIMULATION!$E$20&gt;NEUTRAL!H2952,"W","L")</f>
        <v>W</v>
      </c>
      <c r="M2952">
        <f t="shared" ca="1" si="93"/>
        <v>150</v>
      </c>
      <c r="N2952" t="str">
        <f ca="1">IF((H2952+I2952)&gt;SIMULATION!$F$16,"Over","Under")</f>
        <v>Under</v>
      </c>
    </row>
    <row r="2953" spans="8:14" x14ac:dyDescent="0.25">
      <c r="H2953">
        <f ca="1">ROUND(NORMINV(RAND(),SIMULATION!$G$16,SIMULATION!$C$16),0)</f>
        <v>69</v>
      </c>
      <c r="I2953">
        <f ca="1">ROUND(NORMINV(RAND(),SIMULATION!$G$20,SIMULATION!$C$20),0)</f>
        <v>67</v>
      </c>
      <c r="J2953" t="str">
        <f t="shared" ca="1" si="92"/>
        <v>Away</v>
      </c>
      <c r="K2953" t="str">
        <f ca="1">IF(H2953+SIMULATION!$E$16&gt;NEUTRAL!I2953,"W","L")</f>
        <v>W</v>
      </c>
      <c r="L2953" t="str">
        <f ca="1">IF(I2953+SIMULATION!$E$20&gt;NEUTRAL!H2953,"W","L")</f>
        <v>L</v>
      </c>
      <c r="M2953">
        <f t="shared" ca="1" si="93"/>
        <v>136</v>
      </c>
      <c r="N2953" t="str">
        <f ca="1">IF((H2953+I2953)&gt;SIMULATION!$F$16,"Over","Under")</f>
        <v>Under</v>
      </c>
    </row>
    <row r="2954" spans="8:14" x14ac:dyDescent="0.25">
      <c r="H2954">
        <f ca="1">ROUND(NORMINV(RAND(),SIMULATION!$G$16,SIMULATION!$C$16),0)</f>
        <v>97</v>
      </c>
      <c r="I2954">
        <f ca="1">ROUND(NORMINV(RAND(),SIMULATION!$G$20,SIMULATION!$C$20),0)</f>
        <v>92</v>
      </c>
      <c r="J2954" t="str">
        <f t="shared" ca="1" si="92"/>
        <v>Away</v>
      </c>
      <c r="K2954" t="str">
        <f ca="1">IF(H2954+SIMULATION!$E$16&gt;NEUTRAL!I2954,"W","L")</f>
        <v>W</v>
      </c>
      <c r="L2954" t="str">
        <f ca="1">IF(I2954+SIMULATION!$E$20&gt;NEUTRAL!H2954,"W","L")</f>
        <v>L</v>
      </c>
      <c r="M2954">
        <f t="shared" ca="1" si="93"/>
        <v>189</v>
      </c>
      <c r="N2954" t="str">
        <f ca="1">IF((H2954+I2954)&gt;SIMULATION!$F$16,"Over","Under")</f>
        <v>Over</v>
      </c>
    </row>
    <row r="2955" spans="8:14" x14ac:dyDescent="0.25">
      <c r="H2955">
        <f ca="1">ROUND(NORMINV(RAND(),SIMULATION!$G$16,SIMULATION!$C$16),0)</f>
        <v>69</v>
      </c>
      <c r="I2955">
        <f ca="1">ROUND(NORMINV(RAND(),SIMULATION!$G$20,SIMULATION!$C$20),0)</f>
        <v>69</v>
      </c>
      <c r="J2955" t="str">
        <f t="shared" ca="1" si="92"/>
        <v>OT</v>
      </c>
      <c r="K2955" t="str">
        <f ca="1">IF(H2955+SIMULATION!$E$16&gt;NEUTRAL!I2955,"W","L")</f>
        <v>W</v>
      </c>
      <c r="L2955" t="str">
        <f ca="1">IF(I2955+SIMULATION!$E$20&gt;NEUTRAL!H2955,"W","L")</f>
        <v>L</v>
      </c>
      <c r="M2955">
        <f t="shared" ca="1" si="93"/>
        <v>138</v>
      </c>
      <c r="N2955" t="str">
        <f ca="1">IF((H2955+I2955)&gt;SIMULATION!$F$16,"Over","Under")</f>
        <v>Under</v>
      </c>
    </row>
    <row r="2956" spans="8:14" x14ac:dyDescent="0.25">
      <c r="H2956">
        <f ca="1">ROUND(NORMINV(RAND(),SIMULATION!$G$16,SIMULATION!$C$16),0)</f>
        <v>88</v>
      </c>
      <c r="I2956">
        <f ca="1">ROUND(NORMINV(RAND(),SIMULATION!$G$20,SIMULATION!$C$20),0)</f>
        <v>92</v>
      </c>
      <c r="J2956" t="str">
        <f t="shared" ca="1" si="92"/>
        <v>Home</v>
      </c>
      <c r="K2956" t="str">
        <f ca="1">IF(H2956+SIMULATION!$E$16&gt;NEUTRAL!I2956,"W","L")</f>
        <v>W</v>
      </c>
      <c r="L2956" t="str">
        <f ca="1">IF(I2956+SIMULATION!$E$20&gt;NEUTRAL!H2956,"W","L")</f>
        <v>L</v>
      </c>
      <c r="M2956">
        <f t="shared" ca="1" si="93"/>
        <v>180</v>
      </c>
      <c r="N2956" t="str">
        <f ca="1">IF((H2956+I2956)&gt;SIMULATION!$F$16,"Over","Under")</f>
        <v>Over</v>
      </c>
    </row>
    <row r="2957" spans="8:14" x14ac:dyDescent="0.25">
      <c r="H2957">
        <f ca="1">ROUND(NORMINV(RAND(),SIMULATION!$G$16,SIMULATION!$C$16),0)</f>
        <v>75</v>
      </c>
      <c r="I2957">
        <f ca="1">ROUND(NORMINV(RAND(),SIMULATION!$G$20,SIMULATION!$C$20),0)</f>
        <v>61</v>
      </c>
      <c r="J2957" t="str">
        <f t="shared" ca="1" si="92"/>
        <v>Away</v>
      </c>
      <c r="K2957" t="str">
        <f ca="1">IF(H2957+SIMULATION!$E$16&gt;NEUTRAL!I2957,"W","L")</f>
        <v>W</v>
      </c>
      <c r="L2957" t="str">
        <f ca="1">IF(I2957+SIMULATION!$E$20&gt;NEUTRAL!H2957,"W","L")</f>
        <v>L</v>
      </c>
      <c r="M2957">
        <f t="shared" ca="1" si="93"/>
        <v>136</v>
      </c>
      <c r="N2957" t="str">
        <f ca="1">IF((H2957+I2957)&gt;SIMULATION!$F$16,"Over","Under")</f>
        <v>Under</v>
      </c>
    </row>
    <row r="2958" spans="8:14" x14ac:dyDescent="0.25">
      <c r="H2958">
        <f ca="1">ROUND(NORMINV(RAND(),SIMULATION!$G$16,SIMULATION!$C$16),0)</f>
        <v>74</v>
      </c>
      <c r="I2958">
        <f ca="1">ROUND(NORMINV(RAND(),SIMULATION!$G$20,SIMULATION!$C$20),0)</f>
        <v>76</v>
      </c>
      <c r="J2958" t="str">
        <f t="shared" ca="1" si="92"/>
        <v>Home</v>
      </c>
      <c r="K2958" t="str">
        <f ca="1">IF(H2958+SIMULATION!$E$16&gt;NEUTRAL!I2958,"W","L")</f>
        <v>W</v>
      </c>
      <c r="L2958" t="str">
        <f ca="1">IF(I2958+SIMULATION!$E$20&gt;NEUTRAL!H2958,"W","L")</f>
        <v>L</v>
      </c>
      <c r="M2958">
        <f t="shared" ca="1" si="93"/>
        <v>150</v>
      </c>
      <c r="N2958" t="str">
        <f ca="1">IF((H2958+I2958)&gt;SIMULATION!$F$16,"Over","Under")</f>
        <v>Under</v>
      </c>
    </row>
    <row r="2959" spans="8:14" x14ac:dyDescent="0.25">
      <c r="H2959">
        <f ca="1">ROUND(NORMINV(RAND(),SIMULATION!$G$16,SIMULATION!$C$16),0)</f>
        <v>71</v>
      </c>
      <c r="I2959">
        <f ca="1">ROUND(NORMINV(RAND(),SIMULATION!$G$20,SIMULATION!$C$20),0)</f>
        <v>85</v>
      </c>
      <c r="J2959" t="str">
        <f t="shared" ca="1" si="92"/>
        <v>Home</v>
      </c>
      <c r="K2959" t="str">
        <f ca="1">IF(H2959+SIMULATION!$E$16&gt;NEUTRAL!I2959,"W","L")</f>
        <v>L</v>
      </c>
      <c r="L2959" t="str">
        <f ca="1">IF(I2959+SIMULATION!$E$20&gt;NEUTRAL!H2959,"W","L")</f>
        <v>W</v>
      </c>
      <c r="M2959">
        <f t="shared" ca="1" si="93"/>
        <v>156</v>
      </c>
      <c r="N2959" t="str">
        <f ca="1">IF((H2959+I2959)&gt;SIMULATION!$F$16,"Over","Under")</f>
        <v>Over</v>
      </c>
    </row>
    <row r="2960" spans="8:14" x14ac:dyDescent="0.25">
      <c r="H2960">
        <f ca="1">ROUND(NORMINV(RAND(),SIMULATION!$G$16,SIMULATION!$C$16),0)</f>
        <v>66</v>
      </c>
      <c r="I2960">
        <f ca="1">ROUND(NORMINV(RAND(),SIMULATION!$G$20,SIMULATION!$C$20),0)</f>
        <v>67</v>
      </c>
      <c r="J2960" t="str">
        <f t="shared" ca="1" si="92"/>
        <v>Home</v>
      </c>
      <c r="K2960" t="str">
        <f ca="1">IF(H2960+SIMULATION!$E$16&gt;NEUTRAL!I2960,"W","L")</f>
        <v>W</v>
      </c>
      <c r="L2960" t="str">
        <f ca="1">IF(I2960+SIMULATION!$E$20&gt;NEUTRAL!H2960,"W","L")</f>
        <v>L</v>
      </c>
      <c r="M2960">
        <f t="shared" ca="1" si="93"/>
        <v>133</v>
      </c>
      <c r="N2960" t="str">
        <f ca="1">IF((H2960+I2960)&gt;SIMULATION!$F$16,"Over","Under")</f>
        <v>Under</v>
      </c>
    </row>
    <row r="2961" spans="8:14" x14ac:dyDescent="0.25">
      <c r="H2961">
        <f ca="1">ROUND(NORMINV(RAND(),SIMULATION!$G$16,SIMULATION!$C$16),0)</f>
        <v>61</v>
      </c>
      <c r="I2961">
        <f ca="1">ROUND(NORMINV(RAND(),SIMULATION!$G$20,SIMULATION!$C$20),0)</f>
        <v>80</v>
      </c>
      <c r="J2961" t="str">
        <f t="shared" ca="1" si="92"/>
        <v>Home</v>
      </c>
      <c r="K2961" t="str">
        <f ca="1">IF(H2961+SIMULATION!$E$16&gt;NEUTRAL!I2961,"W","L")</f>
        <v>L</v>
      </c>
      <c r="L2961" t="str">
        <f ca="1">IF(I2961+SIMULATION!$E$20&gt;NEUTRAL!H2961,"W","L")</f>
        <v>W</v>
      </c>
      <c r="M2961">
        <f t="shared" ca="1" si="93"/>
        <v>141</v>
      </c>
      <c r="N2961" t="str">
        <f ca="1">IF((H2961+I2961)&gt;SIMULATION!$F$16,"Over","Under")</f>
        <v>Under</v>
      </c>
    </row>
    <row r="2962" spans="8:14" x14ac:dyDescent="0.25">
      <c r="H2962">
        <f ca="1">ROUND(NORMINV(RAND(),SIMULATION!$G$16,SIMULATION!$C$16),0)</f>
        <v>88</v>
      </c>
      <c r="I2962">
        <f ca="1">ROUND(NORMINV(RAND(),SIMULATION!$G$20,SIMULATION!$C$20),0)</f>
        <v>83</v>
      </c>
      <c r="J2962" t="str">
        <f t="shared" ref="J2962:J3025" ca="1" si="94">IF(H2962=I2962,"OT",IF(H2962&gt;I2962,"Away","Home"))</f>
        <v>Away</v>
      </c>
      <c r="K2962" t="str">
        <f ca="1">IF(H2962+SIMULATION!$E$16&gt;NEUTRAL!I2962,"W","L")</f>
        <v>W</v>
      </c>
      <c r="L2962" t="str">
        <f ca="1">IF(I2962+SIMULATION!$E$20&gt;NEUTRAL!H2962,"W","L")</f>
        <v>L</v>
      </c>
      <c r="M2962">
        <f t="shared" ref="M2962:M3025" ca="1" si="95">H2962+I2962</f>
        <v>171</v>
      </c>
      <c r="N2962" t="str">
        <f ca="1">IF((H2962+I2962)&gt;SIMULATION!$F$16,"Over","Under")</f>
        <v>Over</v>
      </c>
    </row>
    <row r="2963" spans="8:14" x14ac:dyDescent="0.25">
      <c r="H2963">
        <f ca="1">ROUND(NORMINV(RAND(),SIMULATION!$G$16,SIMULATION!$C$16),0)</f>
        <v>70</v>
      </c>
      <c r="I2963">
        <f ca="1">ROUND(NORMINV(RAND(),SIMULATION!$G$20,SIMULATION!$C$20),0)</f>
        <v>94</v>
      </c>
      <c r="J2963" t="str">
        <f t="shared" ca="1" si="94"/>
        <v>Home</v>
      </c>
      <c r="K2963" t="str">
        <f ca="1">IF(H2963+SIMULATION!$E$16&gt;NEUTRAL!I2963,"W","L")</f>
        <v>L</v>
      </c>
      <c r="L2963" t="str">
        <f ca="1">IF(I2963+SIMULATION!$E$20&gt;NEUTRAL!H2963,"W","L")</f>
        <v>W</v>
      </c>
      <c r="M2963">
        <f t="shared" ca="1" si="95"/>
        <v>164</v>
      </c>
      <c r="N2963" t="str">
        <f ca="1">IF((H2963+I2963)&gt;SIMULATION!$F$16,"Over","Under")</f>
        <v>Over</v>
      </c>
    </row>
    <row r="2964" spans="8:14" x14ac:dyDescent="0.25">
      <c r="H2964">
        <f ca="1">ROUND(NORMINV(RAND(),SIMULATION!$G$16,SIMULATION!$C$16),0)</f>
        <v>57</v>
      </c>
      <c r="I2964">
        <f ca="1">ROUND(NORMINV(RAND(),SIMULATION!$G$20,SIMULATION!$C$20),0)</f>
        <v>77</v>
      </c>
      <c r="J2964" t="str">
        <f t="shared" ca="1" si="94"/>
        <v>Home</v>
      </c>
      <c r="K2964" t="str">
        <f ca="1">IF(H2964+SIMULATION!$E$16&gt;NEUTRAL!I2964,"W","L")</f>
        <v>L</v>
      </c>
      <c r="L2964" t="str">
        <f ca="1">IF(I2964+SIMULATION!$E$20&gt;NEUTRAL!H2964,"W","L")</f>
        <v>W</v>
      </c>
      <c r="M2964">
        <f t="shared" ca="1" si="95"/>
        <v>134</v>
      </c>
      <c r="N2964" t="str">
        <f ca="1">IF((H2964+I2964)&gt;SIMULATION!$F$16,"Over","Under")</f>
        <v>Under</v>
      </c>
    </row>
    <row r="2965" spans="8:14" x14ac:dyDescent="0.25">
      <c r="H2965">
        <f ca="1">ROUND(NORMINV(RAND(),SIMULATION!$G$16,SIMULATION!$C$16),0)</f>
        <v>80</v>
      </c>
      <c r="I2965">
        <f ca="1">ROUND(NORMINV(RAND(),SIMULATION!$G$20,SIMULATION!$C$20),0)</f>
        <v>61</v>
      </c>
      <c r="J2965" t="str">
        <f t="shared" ca="1" si="94"/>
        <v>Away</v>
      </c>
      <c r="K2965" t="str">
        <f ca="1">IF(H2965+SIMULATION!$E$16&gt;NEUTRAL!I2965,"W","L")</f>
        <v>W</v>
      </c>
      <c r="L2965" t="str">
        <f ca="1">IF(I2965+SIMULATION!$E$20&gt;NEUTRAL!H2965,"W","L")</f>
        <v>L</v>
      </c>
      <c r="M2965">
        <f t="shared" ca="1" si="95"/>
        <v>141</v>
      </c>
      <c r="N2965" t="str">
        <f ca="1">IF((H2965+I2965)&gt;SIMULATION!$F$16,"Over","Under")</f>
        <v>Under</v>
      </c>
    </row>
    <row r="2966" spans="8:14" x14ac:dyDescent="0.25">
      <c r="H2966">
        <f ca="1">ROUND(NORMINV(RAND(),SIMULATION!$G$16,SIMULATION!$C$16),0)</f>
        <v>88</v>
      </c>
      <c r="I2966">
        <f ca="1">ROUND(NORMINV(RAND(),SIMULATION!$G$20,SIMULATION!$C$20),0)</f>
        <v>73</v>
      </c>
      <c r="J2966" t="str">
        <f t="shared" ca="1" si="94"/>
        <v>Away</v>
      </c>
      <c r="K2966" t="str">
        <f ca="1">IF(H2966+SIMULATION!$E$16&gt;NEUTRAL!I2966,"W","L")</f>
        <v>W</v>
      </c>
      <c r="L2966" t="str">
        <f ca="1">IF(I2966+SIMULATION!$E$20&gt;NEUTRAL!H2966,"W","L")</f>
        <v>L</v>
      </c>
      <c r="M2966">
        <f t="shared" ca="1" si="95"/>
        <v>161</v>
      </c>
      <c r="N2966" t="str">
        <f ca="1">IF((H2966+I2966)&gt;SIMULATION!$F$16,"Over","Under")</f>
        <v>Over</v>
      </c>
    </row>
    <row r="2967" spans="8:14" x14ac:dyDescent="0.25">
      <c r="H2967">
        <f ca="1">ROUND(NORMINV(RAND(),SIMULATION!$G$16,SIMULATION!$C$16),0)</f>
        <v>59</v>
      </c>
      <c r="I2967">
        <f ca="1">ROUND(NORMINV(RAND(),SIMULATION!$G$20,SIMULATION!$C$20),0)</f>
        <v>81</v>
      </c>
      <c r="J2967" t="str">
        <f t="shared" ca="1" si="94"/>
        <v>Home</v>
      </c>
      <c r="K2967" t="str">
        <f ca="1">IF(H2967+SIMULATION!$E$16&gt;NEUTRAL!I2967,"W","L")</f>
        <v>L</v>
      </c>
      <c r="L2967" t="str">
        <f ca="1">IF(I2967+SIMULATION!$E$20&gt;NEUTRAL!H2967,"W","L")</f>
        <v>W</v>
      </c>
      <c r="M2967">
        <f t="shared" ca="1" si="95"/>
        <v>140</v>
      </c>
      <c r="N2967" t="str">
        <f ca="1">IF((H2967+I2967)&gt;SIMULATION!$F$16,"Over","Under")</f>
        <v>Under</v>
      </c>
    </row>
    <row r="2968" spans="8:14" x14ac:dyDescent="0.25">
      <c r="H2968">
        <f ca="1">ROUND(NORMINV(RAND(),SIMULATION!$G$16,SIMULATION!$C$16),0)</f>
        <v>73</v>
      </c>
      <c r="I2968">
        <f ca="1">ROUND(NORMINV(RAND(),SIMULATION!$G$20,SIMULATION!$C$20),0)</f>
        <v>78</v>
      </c>
      <c r="J2968" t="str">
        <f t="shared" ca="1" si="94"/>
        <v>Home</v>
      </c>
      <c r="K2968" t="str">
        <f ca="1">IF(H2968+SIMULATION!$E$16&gt;NEUTRAL!I2968,"W","L")</f>
        <v>L</v>
      </c>
      <c r="L2968" t="str">
        <f ca="1">IF(I2968+SIMULATION!$E$20&gt;NEUTRAL!H2968,"W","L")</f>
        <v>W</v>
      </c>
      <c r="M2968">
        <f t="shared" ca="1" si="95"/>
        <v>151</v>
      </c>
      <c r="N2968" t="str">
        <f ca="1">IF((H2968+I2968)&gt;SIMULATION!$F$16,"Over","Under")</f>
        <v>Under</v>
      </c>
    </row>
    <row r="2969" spans="8:14" x14ac:dyDescent="0.25">
      <c r="H2969">
        <f ca="1">ROUND(NORMINV(RAND(),SIMULATION!$G$16,SIMULATION!$C$16),0)</f>
        <v>78</v>
      </c>
      <c r="I2969">
        <f ca="1">ROUND(NORMINV(RAND(),SIMULATION!$G$20,SIMULATION!$C$20),0)</f>
        <v>67</v>
      </c>
      <c r="J2969" t="str">
        <f t="shared" ca="1" si="94"/>
        <v>Away</v>
      </c>
      <c r="K2969" t="str">
        <f ca="1">IF(H2969+SIMULATION!$E$16&gt;NEUTRAL!I2969,"W","L")</f>
        <v>W</v>
      </c>
      <c r="L2969" t="str">
        <f ca="1">IF(I2969+SIMULATION!$E$20&gt;NEUTRAL!H2969,"W","L")</f>
        <v>L</v>
      </c>
      <c r="M2969">
        <f t="shared" ca="1" si="95"/>
        <v>145</v>
      </c>
      <c r="N2969" t="str">
        <f ca="1">IF((H2969+I2969)&gt;SIMULATION!$F$16,"Over","Under")</f>
        <v>Under</v>
      </c>
    </row>
    <row r="2970" spans="8:14" x14ac:dyDescent="0.25">
      <c r="H2970">
        <f ca="1">ROUND(NORMINV(RAND(),SIMULATION!$G$16,SIMULATION!$C$16),0)</f>
        <v>76</v>
      </c>
      <c r="I2970">
        <f ca="1">ROUND(NORMINV(RAND(),SIMULATION!$G$20,SIMULATION!$C$20),0)</f>
        <v>94</v>
      </c>
      <c r="J2970" t="str">
        <f t="shared" ca="1" si="94"/>
        <v>Home</v>
      </c>
      <c r="K2970" t="str">
        <f ca="1">IF(H2970+SIMULATION!$E$16&gt;NEUTRAL!I2970,"W","L")</f>
        <v>L</v>
      </c>
      <c r="L2970" t="str">
        <f ca="1">IF(I2970+SIMULATION!$E$20&gt;NEUTRAL!H2970,"W","L")</f>
        <v>W</v>
      </c>
      <c r="M2970">
        <f t="shared" ca="1" si="95"/>
        <v>170</v>
      </c>
      <c r="N2970" t="str">
        <f ca="1">IF((H2970+I2970)&gt;SIMULATION!$F$16,"Over","Under")</f>
        <v>Over</v>
      </c>
    </row>
    <row r="2971" spans="8:14" x14ac:dyDescent="0.25">
      <c r="H2971">
        <f ca="1">ROUND(NORMINV(RAND(),SIMULATION!$G$16,SIMULATION!$C$16),0)</f>
        <v>69</v>
      </c>
      <c r="I2971">
        <f ca="1">ROUND(NORMINV(RAND(),SIMULATION!$G$20,SIMULATION!$C$20),0)</f>
        <v>92</v>
      </c>
      <c r="J2971" t="str">
        <f t="shared" ca="1" si="94"/>
        <v>Home</v>
      </c>
      <c r="K2971" t="str">
        <f ca="1">IF(H2971+SIMULATION!$E$16&gt;NEUTRAL!I2971,"W","L")</f>
        <v>L</v>
      </c>
      <c r="L2971" t="str">
        <f ca="1">IF(I2971+SIMULATION!$E$20&gt;NEUTRAL!H2971,"W","L")</f>
        <v>W</v>
      </c>
      <c r="M2971">
        <f t="shared" ca="1" si="95"/>
        <v>161</v>
      </c>
      <c r="N2971" t="str">
        <f ca="1">IF((H2971+I2971)&gt;SIMULATION!$F$16,"Over","Under")</f>
        <v>Over</v>
      </c>
    </row>
    <row r="2972" spans="8:14" x14ac:dyDescent="0.25">
      <c r="H2972">
        <f ca="1">ROUND(NORMINV(RAND(),SIMULATION!$G$16,SIMULATION!$C$16),0)</f>
        <v>90</v>
      </c>
      <c r="I2972">
        <f ca="1">ROUND(NORMINV(RAND(),SIMULATION!$G$20,SIMULATION!$C$20),0)</f>
        <v>77</v>
      </c>
      <c r="J2972" t="str">
        <f t="shared" ca="1" si="94"/>
        <v>Away</v>
      </c>
      <c r="K2972" t="str">
        <f ca="1">IF(H2972+SIMULATION!$E$16&gt;NEUTRAL!I2972,"W","L")</f>
        <v>W</v>
      </c>
      <c r="L2972" t="str">
        <f ca="1">IF(I2972+SIMULATION!$E$20&gt;NEUTRAL!H2972,"W","L")</f>
        <v>L</v>
      </c>
      <c r="M2972">
        <f t="shared" ca="1" si="95"/>
        <v>167</v>
      </c>
      <c r="N2972" t="str">
        <f ca="1">IF((H2972+I2972)&gt;SIMULATION!$F$16,"Over","Under")</f>
        <v>Over</v>
      </c>
    </row>
    <row r="2973" spans="8:14" x14ac:dyDescent="0.25">
      <c r="H2973">
        <f ca="1">ROUND(NORMINV(RAND(),SIMULATION!$G$16,SIMULATION!$C$16),0)</f>
        <v>50</v>
      </c>
      <c r="I2973">
        <f ca="1">ROUND(NORMINV(RAND(),SIMULATION!$G$20,SIMULATION!$C$20),0)</f>
        <v>84</v>
      </c>
      <c r="J2973" t="str">
        <f t="shared" ca="1" si="94"/>
        <v>Home</v>
      </c>
      <c r="K2973" t="str">
        <f ca="1">IF(H2973+SIMULATION!$E$16&gt;NEUTRAL!I2973,"W","L")</f>
        <v>L</v>
      </c>
      <c r="L2973" t="str">
        <f ca="1">IF(I2973+SIMULATION!$E$20&gt;NEUTRAL!H2973,"W","L")</f>
        <v>W</v>
      </c>
      <c r="M2973">
        <f t="shared" ca="1" si="95"/>
        <v>134</v>
      </c>
      <c r="N2973" t="str">
        <f ca="1">IF((H2973+I2973)&gt;SIMULATION!$F$16,"Over","Under")</f>
        <v>Under</v>
      </c>
    </row>
    <row r="2974" spans="8:14" x14ac:dyDescent="0.25">
      <c r="H2974">
        <f ca="1">ROUND(NORMINV(RAND(),SIMULATION!$G$16,SIMULATION!$C$16),0)</f>
        <v>55</v>
      </c>
      <c r="I2974">
        <f ca="1">ROUND(NORMINV(RAND(),SIMULATION!$G$20,SIMULATION!$C$20),0)</f>
        <v>87</v>
      </c>
      <c r="J2974" t="str">
        <f t="shared" ca="1" si="94"/>
        <v>Home</v>
      </c>
      <c r="K2974" t="str">
        <f ca="1">IF(H2974+SIMULATION!$E$16&gt;NEUTRAL!I2974,"W","L")</f>
        <v>L</v>
      </c>
      <c r="L2974" t="str">
        <f ca="1">IF(I2974+SIMULATION!$E$20&gt;NEUTRAL!H2974,"W","L")</f>
        <v>W</v>
      </c>
      <c r="M2974">
        <f t="shared" ca="1" si="95"/>
        <v>142</v>
      </c>
      <c r="N2974" t="str">
        <f ca="1">IF((H2974+I2974)&gt;SIMULATION!$F$16,"Over","Under")</f>
        <v>Under</v>
      </c>
    </row>
    <row r="2975" spans="8:14" x14ac:dyDescent="0.25">
      <c r="H2975">
        <f ca="1">ROUND(NORMINV(RAND(),SIMULATION!$G$16,SIMULATION!$C$16),0)</f>
        <v>71</v>
      </c>
      <c r="I2975">
        <f ca="1">ROUND(NORMINV(RAND(),SIMULATION!$G$20,SIMULATION!$C$20),0)</f>
        <v>83</v>
      </c>
      <c r="J2975" t="str">
        <f t="shared" ca="1" si="94"/>
        <v>Home</v>
      </c>
      <c r="K2975" t="str">
        <f ca="1">IF(H2975+SIMULATION!$E$16&gt;NEUTRAL!I2975,"W","L")</f>
        <v>L</v>
      </c>
      <c r="L2975" t="str">
        <f ca="1">IF(I2975+SIMULATION!$E$20&gt;NEUTRAL!H2975,"W","L")</f>
        <v>W</v>
      </c>
      <c r="M2975">
        <f t="shared" ca="1" si="95"/>
        <v>154</v>
      </c>
      <c r="N2975" t="str">
        <f ca="1">IF((H2975+I2975)&gt;SIMULATION!$F$16,"Over","Under")</f>
        <v>Over</v>
      </c>
    </row>
    <row r="2976" spans="8:14" x14ac:dyDescent="0.25">
      <c r="H2976">
        <f ca="1">ROUND(NORMINV(RAND(),SIMULATION!$G$16,SIMULATION!$C$16),0)</f>
        <v>61</v>
      </c>
      <c r="I2976">
        <f ca="1">ROUND(NORMINV(RAND(),SIMULATION!$G$20,SIMULATION!$C$20),0)</f>
        <v>73</v>
      </c>
      <c r="J2976" t="str">
        <f t="shared" ca="1" si="94"/>
        <v>Home</v>
      </c>
      <c r="K2976" t="str">
        <f ca="1">IF(H2976+SIMULATION!$E$16&gt;NEUTRAL!I2976,"W","L")</f>
        <v>L</v>
      </c>
      <c r="L2976" t="str">
        <f ca="1">IF(I2976+SIMULATION!$E$20&gt;NEUTRAL!H2976,"W","L")</f>
        <v>W</v>
      </c>
      <c r="M2976">
        <f t="shared" ca="1" si="95"/>
        <v>134</v>
      </c>
      <c r="N2976" t="str">
        <f ca="1">IF((H2976+I2976)&gt;SIMULATION!$F$16,"Over","Under")</f>
        <v>Under</v>
      </c>
    </row>
    <row r="2977" spans="8:14" x14ac:dyDescent="0.25">
      <c r="H2977">
        <f ca="1">ROUND(NORMINV(RAND(),SIMULATION!$G$16,SIMULATION!$C$16),0)</f>
        <v>53</v>
      </c>
      <c r="I2977">
        <f ca="1">ROUND(NORMINV(RAND(),SIMULATION!$G$20,SIMULATION!$C$20),0)</f>
        <v>86</v>
      </c>
      <c r="J2977" t="str">
        <f t="shared" ca="1" si="94"/>
        <v>Home</v>
      </c>
      <c r="K2977" t="str">
        <f ca="1">IF(H2977+SIMULATION!$E$16&gt;NEUTRAL!I2977,"W","L")</f>
        <v>L</v>
      </c>
      <c r="L2977" t="str">
        <f ca="1">IF(I2977+SIMULATION!$E$20&gt;NEUTRAL!H2977,"W","L")</f>
        <v>W</v>
      </c>
      <c r="M2977">
        <f t="shared" ca="1" si="95"/>
        <v>139</v>
      </c>
      <c r="N2977" t="str">
        <f ca="1">IF((H2977+I2977)&gt;SIMULATION!$F$16,"Over","Under")</f>
        <v>Under</v>
      </c>
    </row>
    <row r="2978" spans="8:14" x14ac:dyDescent="0.25">
      <c r="H2978">
        <f ca="1">ROUND(NORMINV(RAND(),SIMULATION!$G$16,SIMULATION!$C$16),0)</f>
        <v>67</v>
      </c>
      <c r="I2978">
        <f ca="1">ROUND(NORMINV(RAND(),SIMULATION!$G$20,SIMULATION!$C$20),0)</f>
        <v>71</v>
      </c>
      <c r="J2978" t="str">
        <f t="shared" ca="1" si="94"/>
        <v>Home</v>
      </c>
      <c r="K2978" t="str">
        <f ca="1">IF(H2978+SIMULATION!$E$16&gt;NEUTRAL!I2978,"W","L")</f>
        <v>W</v>
      </c>
      <c r="L2978" t="str">
        <f ca="1">IF(I2978+SIMULATION!$E$20&gt;NEUTRAL!H2978,"W","L")</f>
        <v>L</v>
      </c>
      <c r="M2978">
        <f t="shared" ca="1" si="95"/>
        <v>138</v>
      </c>
      <c r="N2978" t="str">
        <f ca="1">IF((H2978+I2978)&gt;SIMULATION!$F$16,"Over","Under")</f>
        <v>Under</v>
      </c>
    </row>
    <row r="2979" spans="8:14" x14ac:dyDescent="0.25">
      <c r="H2979">
        <f ca="1">ROUND(NORMINV(RAND(),SIMULATION!$G$16,SIMULATION!$C$16),0)</f>
        <v>80</v>
      </c>
      <c r="I2979">
        <f ca="1">ROUND(NORMINV(RAND(),SIMULATION!$G$20,SIMULATION!$C$20),0)</f>
        <v>70</v>
      </c>
      <c r="J2979" t="str">
        <f t="shared" ca="1" si="94"/>
        <v>Away</v>
      </c>
      <c r="K2979" t="str">
        <f ca="1">IF(H2979+SIMULATION!$E$16&gt;NEUTRAL!I2979,"W","L")</f>
        <v>W</v>
      </c>
      <c r="L2979" t="str">
        <f ca="1">IF(I2979+SIMULATION!$E$20&gt;NEUTRAL!H2979,"W","L")</f>
        <v>L</v>
      </c>
      <c r="M2979">
        <f t="shared" ca="1" si="95"/>
        <v>150</v>
      </c>
      <c r="N2979" t="str">
        <f ca="1">IF((H2979+I2979)&gt;SIMULATION!$F$16,"Over","Under")</f>
        <v>Under</v>
      </c>
    </row>
    <row r="2980" spans="8:14" x14ac:dyDescent="0.25">
      <c r="H2980">
        <f ca="1">ROUND(NORMINV(RAND(),SIMULATION!$G$16,SIMULATION!$C$16),0)</f>
        <v>89</v>
      </c>
      <c r="I2980">
        <f ca="1">ROUND(NORMINV(RAND(),SIMULATION!$G$20,SIMULATION!$C$20),0)</f>
        <v>65</v>
      </c>
      <c r="J2980" t="str">
        <f t="shared" ca="1" si="94"/>
        <v>Away</v>
      </c>
      <c r="K2980" t="str">
        <f ca="1">IF(H2980+SIMULATION!$E$16&gt;NEUTRAL!I2980,"W","L")</f>
        <v>W</v>
      </c>
      <c r="L2980" t="str">
        <f ca="1">IF(I2980+SIMULATION!$E$20&gt;NEUTRAL!H2980,"W","L")</f>
        <v>L</v>
      </c>
      <c r="M2980">
        <f t="shared" ca="1" si="95"/>
        <v>154</v>
      </c>
      <c r="N2980" t="str">
        <f ca="1">IF((H2980+I2980)&gt;SIMULATION!$F$16,"Over","Under")</f>
        <v>Over</v>
      </c>
    </row>
    <row r="2981" spans="8:14" x14ac:dyDescent="0.25">
      <c r="H2981">
        <f ca="1">ROUND(NORMINV(RAND(),SIMULATION!$G$16,SIMULATION!$C$16),0)</f>
        <v>74</v>
      </c>
      <c r="I2981">
        <f ca="1">ROUND(NORMINV(RAND(),SIMULATION!$G$20,SIMULATION!$C$20),0)</f>
        <v>70</v>
      </c>
      <c r="J2981" t="str">
        <f t="shared" ca="1" si="94"/>
        <v>Away</v>
      </c>
      <c r="K2981" t="str">
        <f ca="1">IF(H2981+SIMULATION!$E$16&gt;NEUTRAL!I2981,"W","L")</f>
        <v>W</v>
      </c>
      <c r="L2981" t="str">
        <f ca="1">IF(I2981+SIMULATION!$E$20&gt;NEUTRAL!H2981,"W","L")</f>
        <v>L</v>
      </c>
      <c r="M2981">
        <f t="shared" ca="1" si="95"/>
        <v>144</v>
      </c>
      <c r="N2981" t="str">
        <f ca="1">IF((H2981+I2981)&gt;SIMULATION!$F$16,"Over","Under")</f>
        <v>Under</v>
      </c>
    </row>
    <row r="2982" spans="8:14" x14ac:dyDescent="0.25">
      <c r="H2982">
        <f ca="1">ROUND(NORMINV(RAND(),SIMULATION!$G$16,SIMULATION!$C$16),0)</f>
        <v>77</v>
      </c>
      <c r="I2982">
        <f ca="1">ROUND(NORMINV(RAND(),SIMULATION!$G$20,SIMULATION!$C$20),0)</f>
        <v>69</v>
      </c>
      <c r="J2982" t="str">
        <f t="shared" ca="1" si="94"/>
        <v>Away</v>
      </c>
      <c r="K2982" t="str">
        <f ca="1">IF(H2982+SIMULATION!$E$16&gt;NEUTRAL!I2982,"W","L")</f>
        <v>W</v>
      </c>
      <c r="L2982" t="str">
        <f ca="1">IF(I2982+SIMULATION!$E$20&gt;NEUTRAL!H2982,"W","L")</f>
        <v>L</v>
      </c>
      <c r="M2982">
        <f t="shared" ca="1" si="95"/>
        <v>146</v>
      </c>
      <c r="N2982" t="str">
        <f ca="1">IF((H2982+I2982)&gt;SIMULATION!$F$16,"Over","Under")</f>
        <v>Under</v>
      </c>
    </row>
    <row r="2983" spans="8:14" x14ac:dyDescent="0.25">
      <c r="H2983">
        <f ca="1">ROUND(NORMINV(RAND(),SIMULATION!$G$16,SIMULATION!$C$16),0)</f>
        <v>78</v>
      </c>
      <c r="I2983">
        <f ca="1">ROUND(NORMINV(RAND(),SIMULATION!$G$20,SIMULATION!$C$20),0)</f>
        <v>59</v>
      </c>
      <c r="J2983" t="str">
        <f t="shared" ca="1" si="94"/>
        <v>Away</v>
      </c>
      <c r="K2983" t="str">
        <f ca="1">IF(H2983+SIMULATION!$E$16&gt;NEUTRAL!I2983,"W","L")</f>
        <v>W</v>
      </c>
      <c r="L2983" t="str">
        <f ca="1">IF(I2983+SIMULATION!$E$20&gt;NEUTRAL!H2983,"W","L")</f>
        <v>L</v>
      </c>
      <c r="M2983">
        <f t="shared" ca="1" si="95"/>
        <v>137</v>
      </c>
      <c r="N2983" t="str">
        <f ca="1">IF((H2983+I2983)&gt;SIMULATION!$F$16,"Over","Under")</f>
        <v>Under</v>
      </c>
    </row>
    <row r="2984" spans="8:14" x14ac:dyDescent="0.25">
      <c r="H2984">
        <f ca="1">ROUND(NORMINV(RAND(),SIMULATION!$G$16,SIMULATION!$C$16),0)</f>
        <v>95</v>
      </c>
      <c r="I2984">
        <f ca="1">ROUND(NORMINV(RAND(),SIMULATION!$G$20,SIMULATION!$C$20),0)</f>
        <v>75</v>
      </c>
      <c r="J2984" t="str">
        <f t="shared" ca="1" si="94"/>
        <v>Away</v>
      </c>
      <c r="K2984" t="str">
        <f ca="1">IF(H2984+SIMULATION!$E$16&gt;NEUTRAL!I2984,"W","L")</f>
        <v>W</v>
      </c>
      <c r="L2984" t="str">
        <f ca="1">IF(I2984+SIMULATION!$E$20&gt;NEUTRAL!H2984,"W","L")</f>
        <v>L</v>
      </c>
      <c r="M2984">
        <f t="shared" ca="1" si="95"/>
        <v>170</v>
      </c>
      <c r="N2984" t="str">
        <f ca="1">IF((H2984+I2984)&gt;SIMULATION!$F$16,"Over","Under")</f>
        <v>Over</v>
      </c>
    </row>
    <row r="2985" spans="8:14" x14ac:dyDescent="0.25">
      <c r="H2985">
        <f ca="1">ROUND(NORMINV(RAND(),SIMULATION!$G$16,SIMULATION!$C$16),0)</f>
        <v>71</v>
      </c>
      <c r="I2985">
        <f ca="1">ROUND(NORMINV(RAND(),SIMULATION!$G$20,SIMULATION!$C$20),0)</f>
        <v>72</v>
      </c>
      <c r="J2985" t="str">
        <f t="shared" ca="1" si="94"/>
        <v>Home</v>
      </c>
      <c r="K2985" t="str">
        <f ca="1">IF(H2985+SIMULATION!$E$16&gt;NEUTRAL!I2985,"W","L")</f>
        <v>W</v>
      </c>
      <c r="L2985" t="str">
        <f ca="1">IF(I2985+SIMULATION!$E$20&gt;NEUTRAL!H2985,"W","L")</f>
        <v>L</v>
      </c>
      <c r="M2985">
        <f t="shared" ca="1" si="95"/>
        <v>143</v>
      </c>
      <c r="N2985" t="str">
        <f ca="1">IF((H2985+I2985)&gt;SIMULATION!$F$16,"Over","Under")</f>
        <v>Under</v>
      </c>
    </row>
    <row r="2986" spans="8:14" x14ac:dyDescent="0.25">
      <c r="H2986">
        <f ca="1">ROUND(NORMINV(RAND(),SIMULATION!$G$16,SIMULATION!$C$16),0)</f>
        <v>69</v>
      </c>
      <c r="I2986">
        <f ca="1">ROUND(NORMINV(RAND(),SIMULATION!$G$20,SIMULATION!$C$20),0)</f>
        <v>80</v>
      </c>
      <c r="J2986" t="str">
        <f t="shared" ca="1" si="94"/>
        <v>Home</v>
      </c>
      <c r="K2986" t="str">
        <f ca="1">IF(H2986+SIMULATION!$E$16&gt;NEUTRAL!I2986,"W","L")</f>
        <v>L</v>
      </c>
      <c r="L2986" t="str">
        <f ca="1">IF(I2986+SIMULATION!$E$20&gt;NEUTRAL!H2986,"W","L")</f>
        <v>W</v>
      </c>
      <c r="M2986">
        <f t="shared" ca="1" si="95"/>
        <v>149</v>
      </c>
      <c r="N2986" t="str">
        <f ca="1">IF((H2986+I2986)&gt;SIMULATION!$F$16,"Over","Under")</f>
        <v>Under</v>
      </c>
    </row>
    <row r="2987" spans="8:14" x14ac:dyDescent="0.25">
      <c r="H2987">
        <f ca="1">ROUND(NORMINV(RAND(),SIMULATION!$G$16,SIMULATION!$C$16),0)</f>
        <v>87</v>
      </c>
      <c r="I2987">
        <f ca="1">ROUND(NORMINV(RAND(),SIMULATION!$G$20,SIMULATION!$C$20),0)</f>
        <v>85</v>
      </c>
      <c r="J2987" t="str">
        <f t="shared" ca="1" si="94"/>
        <v>Away</v>
      </c>
      <c r="K2987" t="str">
        <f ca="1">IF(H2987+SIMULATION!$E$16&gt;NEUTRAL!I2987,"W","L")</f>
        <v>W</v>
      </c>
      <c r="L2987" t="str">
        <f ca="1">IF(I2987+SIMULATION!$E$20&gt;NEUTRAL!H2987,"W","L")</f>
        <v>L</v>
      </c>
      <c r="M2987">
        <f t="shared" ca="1" si="95"/>
        <v>172</v>
      </c>
      <c r="N2987" t="str">
        <f ca="1">IF((H2987+I2987)&gt;SIMULATION!$F$16,"Over","Under")</f>
        <v>Over</v>
      </c>
    </row>
    <row r="2988" spans="8:14" x14ac:dyDescent="0.25">
      <c r="H2988">
        <f ca="1">ROUND(NORMINV(RAND(),SIMULATION!$G$16,SIMULATION!$C$16),0)</f>
        <v>76</v>
      </c>
      <c r="I2988">
        <f ca="1">ROUND(NORMINV(RAND(),SIMULATION!$G$20,SIMULATION!$C$20),0)</f>
        <v>78</v>
      </c>
      <c r="J2988" t="str">
        <f t="shared" ca="1" si="94"/>
        <v>Home</v>
      </c>
      <c r="K2988" t="str">
        <f ca="1">IF(H2988+SIMULATION!$E$16&gt;NEUTRAL!I2988,"W","L")</f>
        <v>W</v>
      </c>
      <c r="L2988" t="str">
        <f ca="1">IF(I2988+SIMULATION!$E$20&gt;NEUTRAL!H2988,"W","L")</f>
        <v>L</v>
      </c>
      <c r="M2988">
        <f t="shared" ca="1" si="95"/>
        <v>154</v>
      </c>
      <c r="N2988" t="str">
        <f ca="1">IF((H2988+I2988)&gt;SIMULATION!$F$16,"Over","Under")</f>
        <v>Over</v>
      </c>
    </row>
    <row r="2989" spans="8:14" x14ac:dyDescent="0.25">
      <c r="H2989">
        <f ca="1">ROUND(NORMINV(RAND(),SIMULATION!$G$16,SIMULATION!$C$16),0)</f>
        <v>79</v>
      </c>
      <c r="I2989">
        <f ca="1">ROUND(NORMINV(RAND(),SIMULATION!$G$20,SIMULATION!$C$20),0)</f>
        <v>78</v>
      </c>
      <c r="J2989" t="str">
        <f t="shared" ca="1" si="94"/>
        <v>Away</v>
      </c>
      <c r="K2989" t="str">
        <f ca="1">IF(H2989+SIMULATION!$E$16&gt;NEUTRAL!I2989,"W","L")</f>
        <v>W</v>
      </c>
      <c r="L2989" t="str">
        <f ca="1">IF(I2989+SIMULATION!$E$20&gt;NEUTRAL!H2989,"W","L")</f>
        <v>L</v>
      </c>
      <c r="M2989">
        <f t="shared" ca="1" si="95"/>
        <v>157</v>
      </c>
      <c r="N2989" t="str">
        <f ca="1">IF((H2989+I2989)&gt;SIMULATION!$F$16,"Over","Under")</f>
        <v>Over</v>
      </c>
    </row>
    <row r="2990" spans="8:14" x14ac:dyDescent="0.25">
      <c r="H2990">
        <f ca="1">ROUND(NORMINV(RAND(),SIMULATION!$G$16,SIMULATION!$C$16),0)</f>
        <v>81</v>
      </c>
      <c r="I2990">
        <f ca="1">ROUND(NORMINV(RAND(),SIMULATION!$G$20,SIMULATION!$C$20),0)</f>
        <v>82</v>
      </c>
      <c r="J2990" t="str">
        <f t="shared" ca="1" si="94"/>
        <v>Home</v>
      </c>
      <c r="K2990" t="str">
        <f ca="1">IF(H2990+SIMULATION!$E$16&gt;NEUTRAL!I2990,"W","L")</f>
        <v>W</v>
      </c>
      <c r="L2990" t="str">
        <f ca="1">IF(I2990+SIMULATION!$E$20&gt;NEUTRAL!H2990,"W","L")</f>
        <v>L</v>
      </c>
      <c r="M2990">
        <f t="shared" ca="1" si="95"/>
        <v>163</v>
      </c>
      <c r="N2990" t="str">
        <f ca="1">IF((H2990+I2990)&gt;SIMULATION!$F$16,"Over","Under")</f>
        <v>Over</v>
      </c>
    </row>
    <row r="2991" spans="8:14" x14ac:dyDescent="0.25">
      <c r="H2991">
        <f ca="1">ROUND(NORMINV(RAND(),SIMULATION!$G$16,SIMULATION!$C$16),0)</f>
        <v>58</v>
      </c>
      <c r="I2991">
        <f ca="1">ROUND(NORMINV(RAND(),SIMULATION!$G$20,SIMULATION!$C$20),0)</f>
        <v>69</v>
      </c>
      <c r="J2991" t="str">
        <f t="shared" ca="1" si="94"/>
        <v>Home</v>
      </c>
      <c r="K2991" t="str">
        <f ca="1">IF(H2991+SIMULATION!$E$16&gt;NEUTRAL!I2991,"W","L")</f>
        <v>L</v>
      </c>
      <c r="L2991" t="str">
        <f ca="1">IF(I2991+SIMULATION!$E$20&gt;NEUTRAL!H2991,"W","L")</f>
        <v>W</v>
      </c>
      <c r="M2991">
        <f t="shared" ca="1" si="95"/>
        <v>127</v>
      </c>
      <c r="N2991" t="str">
        <f ca="1">IF((H2991+I2991)&gt;SIMULATION!$F$16,"Over","Under")</f>
        <v>Under</v>
      </c>
    </row>
    <row r="2992" spans="8:14" x14ac:dyDescent="0.25">
      <c r="H2992">
        <f ca="1">ROUND(NORMINV(RAND(),SIMULATION!$G$16,SIMULATION!$C$16),0)</f>
        <v>81</v>
      </c>
      <c r="I2992">
        <f ca="1">ROUND(NORMINV(RAND(),SIMULATION!$G$20,SIMULATION!$C$20),0)</f>
        <v>76</v>
      </c>
      <c r="J2992" t="str">
        <f t="shared" ca="1" si="94"/>
        <v>Away</v>
      </c>
      <c r="K2992" t="str">
        <f ca="1">IF(H2992+SIMULATION!$E$16&gt;NEUTRAL!I2992,"W","L")</f>
        <v>W</v>
      </c>
      <c r="L2992" t="str">
        <f ca="1">IF(I2992+SIMULATION!$E$20&gt;NEUTRAL!H2992,"W","L")</f>
        <v>L</v>
      </c>
      <c r="M2992">
        <f t="shared" ca="1" si="95"/>
        <v>157</v>
      </c>
      <c r="N2992" t="str">
        <f ca="1">IF((H2992+I2992)&gt;SIMULATION!$F$16,"Over","Under")</f>
        <v>Over</v>
      </c>
    </row>
    <row r="2993" spans="8:14" x14ac:dyDescent="0.25">
      <c r="H2993">
        <f ca="1">ROUND(NORMINV(RAND(),SIMULATION!$G$16,SIMULATION!$C$16),0)</f>
        <v>90</v>
      </c>
      <c r="I2993">
        <f ca="1">ROUND(NORMINV(RAND(),SIMULATION!$G$20,SIMULATION!$C$20),0)</f>
        <v>71</v>
      </c>
      <c r="J2993" t="str">
        <f t="shared" ca="1" si="94"/>
        <v>Away</v>
      </c>
      <c r="K2993" t="str">
        <f ca="1">IF(H2993+SIMULATION!$E$16&gt;NEUTRAL!I2993,"W","L")</f>
        <v>W</v>
      </c>
      <c r="L2993" t="str">
        <f ca="1">IF(I2993+SIMULATION!$E$20&gt;NEUTRAL!H2993,"W","L")</f>
        <v>L</v>
      </c>
      <c r="M2993">
        <f t="shared" ca="1" si="95"/>
        <v>161</v>
      </c>
      <c r="N2993" t="str">
        <f ca="1">IF((H2993+I2993)&gt;SIMULATION!$F$16,"Over","Under")</f>
        <v>Over</v>
      </c>
    </row>
    <row r="2994" spans="8:14" x14ac:dyDescent="0.25">
      <c r="H2994">
        <f ca="1">ROUND(NORMINV(RAND(),SIMULATION!$G$16,SIMULATION!$C$16),0)</f>
        <v>71</v>
      </c>
      <c r="I2994">
        <f ca="1">ROUND(NORMINV(RAND(),SIMULATION!$G$20,SIMULATION!$C$20),0)</f>
        <v>85</v>
      </c>
      <c r="J2994" t="str">
        <f t="shared" ca="1" si="94"/>
        <v>Home</v>
      </c>
      <c r="K2994" t="str">
        <f ca="1">IF(H2994+SIMULATION!$E$16&gt;NEUTRAL!I2994,"W","L")</f>
        <v>L</v>
      </c>
      <c r="L2994" t="str">
        <f ca="1">IF(I2994+SIMULATION!$E$20&gt;NEUTRAL!H2994,"W","L")</f>
        <v>W</v>
      </c>
      <c r="M2994">
        <f t="shared" ca="1" si="95"/>
        <v>156</v>
      </c>
      <c r="N2994" t="str">
        <f ca="1">IF((H2994+I2994)&gt;SIMULATION!$F$16,"Over","Under")</f>
        <v>Over</v>
      </c>
    </row>
    <row r="2995" spans="8:14" x14ac:dyDescent="0.25">
      <c r="H2995">
        <f ca="1">ROUND(NORMINV(RAND(),SIMULATION!$G$16,SIMULATION!$C$16),0)</f>
        <v>80</v>
      </c>
      <c r="I2995">
        <f ca="1">ROUND(NORMINV(RAND(),SIMULATION!$G$20,SIMULATION!$C$20),0)</f>
        <v>61</v>
      </c>
      <c r="J2995" t="str">
        <f t="shared" ca="1" si="94"/>
        <v>Away</v>
      </c>
      <c r="K2995" t="str">
        <f ca="1">IF(H2995+SIMULATION!$E$16&gt;NEUTRAL!I2995,"W","L")</f>
        <v>W</v>
      </c>
      <c r="L2995" t="str">
        <f ca="1">IF(I2995+SIMULATION!$E$20&gt;NEUTRAL!H2995,"W","L")</f>
        <v>L</v>
      </c>
      <c r="M2995">
        <f t="shared" ca="1" si="95"/>
        <v>141</v>
      </c>
      <c r="N2995" t="str">
        <f ca="1">IF((H2995+I2995)&gt;SIMULATION!$F$16,"Over","Under")</f>
        <v>Under</v>
      </c>
    </row>
    <row r="2996" spans="8:14" x14ac:dyDescent="0.25">
      <c r="H2996">
        <f ca="1">ROUND(NORMINV(RAND(),SIMULATION!$G$16,SIMULATION!$C$16),0)</f>
        <v>69</v>
      </c>
      <c r="I2996">
        <f ca="1">ROUND(NORMINV(RAND(),SIMULATION!$G$20,SIMULATION!$C$20),0)</f>
        <v>87</v>
      </c>
      <c r="J2996" t="str">
        <f t="shared" ca="1" si="94"/>
        <v>Home</v>
      </c>
      <c r="K2996" t="str">
        <f ca="1">IF(H2996+SIMULATION!$E$16&gt;NEUTRAL!I2996,"W","L")</f>
        <v>L</v>
      </c>
      <c r="L2996" t="str">
        <f ca="1">IF(I2996+SIMULATION!$E$20&gt;NEUTRAL!H2996,"W","L")</f>
        <v>W</v>
      </c>
      <c r="M2996">
        <f t="shared" ca="1" si="95"/>
        <v>156</v>
      </c>
      <c r="N2996" t="str">
        <f ca="1">IF((H2996+I2996)&gt;SIMULATION!$F$16,"Over","Under")</f>
        <v>Over</v>
      </c>
    </row>
    <row r="2997" spans="8:14" x14ac:dyDescent="0.25">
      <c r="H2997">
        <f ca="1">ROUND(NORMINV(RAND(),SIMULATION!$G$16,SIMULATION!$C$16),0)</f>
        <v>52</v>
      </c>
      <c r="I2997">
        <f ca="1">ROUND(NORMINV(RAND(),SIMULATION!$G$20,SIMULATION!$C$20),0)</f>
        <v>76</v>
      </c>
      <c r="J2997" t="str">
        <f t="shared" ca="1" si="94"/>
        <v>Home</v>
      </c>
      <c r="K2997" t="str">
        <f ca="1">IF(H2997+SIMULATION!$E$16&gt;NEUTRAL!I2997,"W","L")</f>
        <v>L</v>
      </c>
      <c r="L2997" t="str">
        <f ca="1">IF(I2997+SIMULATION!$E$20&gt;NEUTRAL!H2997,"W","L")</f>
        <v>W</v>
      </c>
      <c r="M2997">
        <f t="shared" ca="1" si="95"/>
        <v>128</v>
      </c>
      <c r="N2997" t="str">
        <f ca="1">IF((H2997+I2997)&gt;SIMULATION!$F$16,"Over","Under")</f>
        <v>Under</v>
      </c>
    </row>
    <row r="2998" spans="8:14" x14ac:dyDescent="0.25">
      <c r="H2998">
        <f ca="1">ROUND(NORMINV(RAND(),SIMULATION!$G$16,SIMULATION!$C$16),0)</f>
        <v>75</v>
      </c>
      <c r="I2998">
        <f ca="1">ROUND(NORMINV(RAND(),SIMULATION!$G$20,SIMULATION!$C$20),0)</f>
        <v>79</v>
      </c>
      <c r="J2998" t="str">
        <f t="shared" ca="1" si="94"/>
        <v>Home</v>
      </c>
      <c r="K2998" t="str">
        <f ca="1">IF(H2998+SIMULATION!$E$16&gt;NEUTRAL!I2998,"W","L")</f>
        <v>W</v>
      </c>
      <c r="L2998" t="str">
        <f ca="1">IF(I2998+SIMULATION!$E$20&gt;NEUTRAL!H2998,"W","L")</f>
        <v>L</v>
      </c>
      <c r="M2998">
        <f t="shared" ca="1" si="95"/>
        <v>154</v>
      </c>
      <c r="N2998" t="str">
        <f ca="1">IF((H2998+I2998)&gt;SIMULATION!$F$16,"Over","Under")</f>
        <v>Over</v>
      </c>
    </row>
    <row r="2999" spans="8:14" x14ac:dyDescent="0.25">
      <c r="H2999">
        <f ca="1">ROUND(NORMINV(RAND(),SIMULATION!$G$16,SIMULATION!$C$16),0)</f>
        <v>72</v>
      </c>
      <c r="I2999">
        <f ca="1">ROUND(NORMINV(RAND(),SIMULATION!$G$20,SIMULATION!$C$20),0)</f>
        <v>81</v>
      </c>
      <c r="J2999" t="str">
        <f t="shared" ca="1" si="94"/>
        <v>Home</v>
      </c>
      <c r="K2999" t="str">
        <f ca="1">IF(H2999+SIMULATION!$E$16&gt;NEUTRAL!I2999,"W","L")</f>
        <v>L</v>
      </c>
      <c r="L2999" t="str">
        <f ca="1">IF(I2999+SIMULATION!$E$20&gt;NEUTRAL!H2999,"W","L")</f>
        <v>W</v>
      </c>
      <c r="M2999">
        <f t="shared" ca="1" si="95"/>
        <v>153</v>
      </c>
      <c r="N2999" t="str">
        <f ca="1">IF((H2999+I2999)&gt;SIMULATION!$F$16,"Over","Under")</f>
        <v>Over</v>
      </c>
    </row>
    <row r="3000" spans="8:14" x14ac:dyDescent="0.25">
      <c r="H3000">
        <f ca="1">ROUND(NORMINV(RAND(),SIMULATION!$G$16,SIMULATION!$C$16),0)</f>
        <v>75</v>
      </c>
      <c r="I3000">
        <f ca="1">ROUND(NORMINV(RAND(),SIMULATION!$G$20,SIMULATION!$C$20),0)</f>
        <v>82</v>
      </c>
      <c r="J3000" t="str">
        <f t="shared" ca="1" si="94"/>
        <v>Home</v>
      </c>
      <c r="K3000" t="str">
        <f ca="1">IF(H3000+SIMULATION!$E$16&gt;NEUTRAL!I3000,"W","L")</f>
        <v>L</v>
      </c>
      <c r="L3000" t="str">
        <f ca="1">IF(I3000+SIMULATION!$E$20&gt;NEUTRAL!H3000,"W","L")</f>
        <v>W</v>
      </c>
      <c r="M3000">
        <f t="shared" ca="1" si="95"/>
        <v>157</v>
      </c>
      <c r="N3000" t="str">
        <f ca="1">IF((H3000+I3000)&gt;SIMULATION!$F$16,"Over","Under")</f>
        <v>Over</v>
      </c>
    </row>
    <row r="3001" spans="8:14" x14ac:dyDescent="0.25">
      <c r="H3001">
        <f ca="1">ROUND(NORMINV(RAND(),SIMULATION!$G$16,SIMULATION!$C$16),0)</f>
        <v>90</v>
      </c>
      <c r="I3001">
        <f ca="1">ROUND(NORMINV(RAND(),SIMULATION!$G$20,SIMULATION!$C$20),0)</f>
        <v>80</v>
      </c>
      <c r="J3001" t="str">
        <f t="shared" ca="1" si="94"/>
        <v>Away</v>
      </c>
      <c r="K3001" t="str">
        <f ca="1">IF(H3001+SIMULATION!$E$16&gt;NEUTRAL!I3001,"W","L")</f>
        <v>W</v>
      </c>
      <c r="L3001" t="str">
        <f ca="1">IF(I3001+SIMULATION!$E$20&gt;NEUTRAL!H3001,"W","L")</f>
        <v>L</v>
      </c>
      <c r="M3001">
        <f t="shared" ca="1" si="95"/>
        <v>170</v>
      </c>
      <c r="N3001" t="str">
        <f ca="1">IF((H3001+I3001)&gt;SIMULATION!$F$16,"Over","Under")</f>
        <v>Over</v>
      </c>
    </row>
    <row r="3002" spans="8:14" x14ac:dyDescent="0.25">
      <c r="H3002">
        <f ca="1">ROUND(NORMINV(RAND(),SIMULATION!$G$16,SIMULATION!$C$16),0)</f>
        <v>80</v>
      </c>
      <c r="I3002">
        <f ca="1">ROUND(NORMINV(RAND(),SIMULATION!$G$20,SIMULATION!$C$20),0)</f>
        <v>68</v>
      </c>
      <c r="J3002" t="str">
        <f t="shared" ca="1" si="94"/>
        <v>Away</v>
      </c>
      <c r="K3002" t="str">
        <f ca="1">IF(H3002+SIMULATION!$E$16&gt;NEUTRAL!I3002,"W","L")</f>
        <v>W</v>
      </c>
      <c r="L3002" t="str">
        <f ca="1">IF(I3002+SIMULATION!$E$20&gt;NEUTRAL!H3002,"W","L")</f>
        <v>L</v>
      </c>
      <c r="M3002">
        <f t="shared" ca="1" si="95"/>
        <v>148</v>
      </c>
      <c r="N3002" t="str">
        <f ca="1">IF((H3002+I3002)&gt;SIMULATION!$F$16,"Over","Under")</f>
        <v>Under</v>
      </c>
    </row>
    <row r="3003" spans="8:14" x14ac:dyDescent="0.25">
      <c r="H3003">
        <f ca="1">ROUND(NORMINV(RAND(),SIMULATION!$G$16,SIMULATION!$C$16),0)</f>
        <v>78</v>
      </c>
      <c r="I3003">
        <f ca="1">ROUND(NORMINV(RAND(),SIMULATION!$G$20,SIMULATION!$C$20),0)</f>
        <v>73</v>
      </c>
      <c r="J3003" t="str">
        <f t="shared" ca="1" si="94"/>
        <v>Away</v>
      </c>
      <c r="K3003" t="str">
        <f ca="1">IF(H3003+SIMULATION!$E$16&gt;NEUTRAL!I3003,"W","L")</f>
        <v>W</v>
      </c>
      <c r="L3003" t="str">
        <f ca="1">IF(I3003+SIMULATION!$E$20&gt;NEUTRAL!H3003,"W","L")</f>
        <v>L</v>
      </c>
      <c r="M3003">
        <f t="shared" ca="1" si="95"/>
        <v>151</v>
      </c>
      <c r="N3003" t="str">
        <f ca="1">IF((H3003+I3003)&gt;SIMULATION!$F$16,"Over","Under")</f>
        <v>Under</v>
      </c>
    </row>
    <row r="3004" spans="8:14" x14ac:dyDescent="0.25">
      <c r="H3004">
        <f ca="1">ROUND(NORMINV(RAND(),SIMULATION!$G$16,SIMULATION!$C$16),0)</f>
        <v>56</v>
      </c>
      <c r="I3004">
        <f ca="1">ROUND(NORMINV(RAND(),SIMULATION!$G$20,SIMULATION!$C$20),0)</f>
        <v>93</v>
      </c>
      <c r="J3004" t="str">
        <f t="shared" ca="1" si="94"/>
        <v>Home</v>
      </c>
      <c r="K3004" t="str">
        <f ca="1">IF(H3004+SIMULATION!$E$16&gt;NEUTRAL!I3004,"W","L")</f>
        <v>L</v>
      </c>
      <c r="L3004" t="str">
        <f ca="1">IF(I3004+SIMULATION!$E$20&gt;NEUTRAL!H3004,"W","L")</f>
        <v>W</v>
      </c>
      <c r="M3004">
        <f t="shared" ca="1" si="95"/>
        <v>149</v>
      </c>
      <c r="N3004" t="str">
        <f ca="1">IF((H3004+I3004)&gt;SIMULATION!$F$16,"Over","Under")</f>
        <v>Under</v>
      </c>
    </row>
    <row r="3005" spans="8:14" x14ac:dyDescent="0.25">
      <c r="H3005">
        <f ca="1">ROUND(NORMINV(RAND(),SIMULATION!$G$16,SIMULATION!$C$16),0)</f>
        <v>70</v>
      </c>
      <c r="I3005">
        <f ca="1">ROUND(NORMINV(RAND(),SIMULATION!$G$20,SIMULATION!$C$20),0)</f>
        <v>70</v>
      </c>
      <c r="J3005" t="str">
        <f t="shared" ca="1" si="94"/>
        <v>OT</v>
      </c>
      <c r="K3005" t="str">
        <f ca="1">IF(H3005+SIMULATION!$E$16&gt;NEUTRAL!I3005,"W","L")</f>
        <v>W</v>
      </c>
      <c r="L3005" t="str">
        <f ca="1">IF(I3005+SIMULATION!$E$20&gt;NEUTRAL!H3005,"W","L")</f>
        <v>L</v>
      </c>
      <c r="M3005">
        <f t="shared" ca="1" si="95"/>
        <v>140</v>
      </c>
      <c r="N3005" t="str">
        <f ca="1">IF((H3005+I3005)&gt;SIMULATION!$F$16,"Over","Under")</f>
        <v>Under</v>
      </c>
    </row>
    <row r="3006" spans="8:14" x14ac:dyDescent="0.25">
      <c r="H3006">
        <f ca="1">ROUND(NORMINV(RAND(),SIMULATION!$G$16,SIMULATION!$C$16),0)</f>
        <v>68</v>
      </c>
      <c r="I3006">
        <f ca="1">ROUND(NORMINV(RAND(),SIMULATION!$G$20,SIMULATION!$C$20),0)</f>
        <v>89</v>
      </c>
      <c r="J3006" t="str">
        <f t="shared" ca="1" si="94"/>
        <v>Home</v>
      </c>
      <c r="K3006" t="str">
        <f ca="1">IF(H3006+SIMULATION!$E$16&gt;NEUTRAL!I3006,"W","L")</f>
        <v>L</v>
      </c>
      <c r="L3006" t="str">
        <f ca="1">IF(I3006+SIMULATION!$E$20&gt;NEUTRAL!H3006,"W","L")</f>
        <v>W</v>
      </c>
      <c r="M3006">
        <f t="shared" ca="1" si="95"/>
        <v>157</v>
      </c>
      <c r="N3006" t="str">
        <f ca="1">IF((H3006+I3006)&gt;SIMULATION!$F$16,"Over","Under")</f>
        <v>Over</v>
      </c>
    </row>
    <row r="3007" spans="8:14" x14ac:dyDescent="0.25">
      <c r="H3007">
        <f ca="1">ROUND(NORMINV(RAND(),SIMULATION!$G$16,SIMULATION!$C$16),0)</f>
        <v>43</v>
      </c>
      <c r="I3007">
        <f ca="1">ROUND(NORMINV(RAND(),SIMULATION!$G$20,SIMULATION!$C$20),0)</f>
        <v>74</v>
      </c>
      <c r="J3007" t="str">
        <f t="shared" ca="1" si="94"/>
        <v>Home</v>
      </c>
      <c r="K3007" t="str">
        <f ca="1">IF(H3007+SIMULATION!$E$16&gt;NEUTRAL!I3007,"W","L")</f>
        <v>L</v>
      </c>
      <c r="L3007" t="str">
        <f ca="1">IF(I3007+SIMULATION!$E$20&gt;NEUTRAL!H3007,"W","L")</f>
        <v>W</v>
      </c>
      <c r="M3007">
        <f t="shared" ca="1" si="95"/>
        <v>117</v>
      </c>
      <c r="N3007" t="str">
        <f ca="1">IF((H3007+I3007)&gt;SIMULATION!$F$16,"Over","Under")</f>
        <v>Under</v>
      </c>
    </row>
    <row r="3008" spans="8:14" x14ac:dyDescent="0.25">
      <c r="H3008">
        <f ca="1">ROUND(NORMINV(RAND(),SIMULATION!$G$16,SIMULATION!$C$16),0)</f>
        <v>81</v>
      </c>
      <c r="I3008">
        <f ca="1">ROUND(NORMINV(RAND(),SIMULATION!$G$20,SIMULATION!$C$20),0)</f>
        <v>98</v>
      </c>
      <c r="J3008" t="str">
        <f t="shared" ca="1" si="94"/>
        <v>Home</v>
      </c>
      <c r="K3008" t="str">
        <f ca="1">IF(H3008+SIMULATION!$E$16&gt;NEUTRAL!I3008,"W","L")</f>
        <v>L</v>
      </c>
      <c r="L3008" t="str">
        <f ca="1">IF(I3008+SIMULATION!$E$20&gt;NEUTRAL!H3008,"W","L")</f>
        <v>W</v>
      </c>
      <c r="M3008">
        <f t="shared" ca="1" si="95"/>
        <v>179</v>
      </c>
      <c r="N3008" t="str">
        <f ca="1">IF((H3008+I3008)&gt;SIMULATION!$F$16,"Over","Under")</f>
        <v>Over</v>
      </c>
    </row>
    <row r="3009" spans="8:14" x14ac:dyDescent="0.25">
      <c r="H3009">
        <f ca="1">ROUND(NORMINV(RAND(),SIMULATION!$G$16,SIMULATION!$C$16),0)</f>
        <v>76</v>
      </c>
      <c r="I3009">
        <f ca="1">ROUND(NORMINV(RAND(),SIMULATION!$G$20,SIMULATION!$C$20),0)</f>
        <v>64</v>
      </c>
      <c r="J3009" t="str">
        <f t="shared" ca="1" si="94"/>
        <v>Away</v>
      </c>
      <c r="K3009" t="str">
        <f ca="1">IF(H3009+SIMULATION!$E$16&gt;NEUTRAL!I3009,"W","L")</f>
        <v>W</v>
      </c>
      <c r="L3009" t="str">
        <f ca="1">IF(I3009+SIMULATION!$E$20&gt;NEUTRAL!H3009,"W","L")</f>
        <v>L</v>
      </c>
      <c r="M3009">
        <f t="shared" ca="1" si="95"/>
        <v>140</v>
      </c>
      <c r="N3009" t="str">
        <f ca="1">IF((H3009+I3009)&gt;SIMULATION!$F$16,"Over","Under")</f>
        <v>Under</v>
      </c>
    </row>
    <row r="3010" spans="8:14" x14ac:dyDescent="0.25">
      <c r="H3010">
        <f ca="1">ROUND(NORMINV(RAND(),SIMULATION!$G$16,SIMULATION!$C$16),0)</f>
        <v>87</v>
      </c>
      <c r="I3010">
        <f ca="1">ROUND(NORMINV(RAND(),SIMULATION!$G$20,SIMULATION!$C$20),0)</f>
        <v>64</v>
      </c>
      <c r="J3010" t="str">
        <f t="shared" ca="1" si="94"/>
        <v>Away</v>
      </c>
      <c r="K3010" t="str">
        <f ca="1">IF(H3010+SIMULATION!$E$16&gt;NEUTRAL!I3010,"W","L")</f>
        <v>W</v>
      </c>
      <c r="L3010" t="str">
        <f ca="1">IF(I3010+SIMULATION!$E$20&gt;NEUTRAL!H3010,"W","L")</f>
        <v>L</v>
      </c>
      <c r="M3010">
        <f t="shared" ca="1" si="95"/>
        <v>151</v>
      </c>
      <c r="N3010" t="str">
        <f ca="1">IF((H3010+I3010)&gt;SIMULATION!$F$16,"Over","Under")</f>
        <v>Under</v>
      </c>
    </row>
    <row r="3011" spans="8:14" x14ac:dyDescent="0.25">
      <c r="H3011">
        <f ca="1">ROUND(NORMINV(RAND(),SIMULATION!$G$16,SIMULATION!$C$16),0)</f>
        <v>76</v>
      </c>
      <c r="I3011">
        <f ca="1">ROUND(NORMINV(RAND(),SIMULATION!$G$20,SIMULATION!$C$20),0)</f>
        <v>72</v>
      </c>
      <c r="J3011" t="str">
        <f t="shared" ca="1" si="94"/>
        <v>Away</v>
      </c>
      <c r="K3011" t="str">
        <f ca="1">IF(H3011+SIMULATION!$E$16&gt;NEUTRAL!I3011,"W","L")</f>
        <v>W</v>
      </c>
      <c r="L3011" t="str">
        <f ca="1">IF(I3011+SIMULATION!$E$20&gt;NEUTRAL!H3011,"W","L")</f>
        <v>L</v>
      </c>
      <c r="M3011">
        <f t="shared" ca="1" si="95"/>
        <v>148</v>
      </c>
      <c r="N3011" t="str">
        <f ca="1">IF((H3011+I3011)&gt;SIMULATION!$F$16,"Over","Under")</f>
        <v>Under</v>
      </c>
    </row>
    <row r="3012" spans="8:14" x14ac:dyDescent="0.25">
      <c r="H3012">
        <f ca="1">ROUND(NORMINV(RAND(),SIMULATION!$G$16,SIMULATION!$C$16),0)</f>
        <v>58</v>
      </c>
      <c r="I3012">
        <f ca="1">ROUND(NORMINV(RAND(),SIMULATION!$G$20,SIMULATION!$C$20),0)</f>
        <v>73</v>
      </c>
      <c r="J3012" t="str">
        <f t="shared" ca="1" si="94"/>
        <v>Home</v>
      </c>
      <c r="K3012" t="str">
        <f ca="1">IF(H3012+SIMULATION!$E$16&gt;NEUTRAL!I3012,"W","L")</f>
        <v>L</v>
      </c>
      <c r="L3012" t="str">
        <f ca="1">IF(I3012+SIMULATION!$E$20&gt;NEUTRAL!H3012,"W","L")</f>
        <v>W</v>
      </c>
      <c r="M3012">
        <f t="shared" ca="1" si="95"/>
        <v>131</v>
      </c>
      <c r="N3012" t="str">
        <f ca="1">IF((H3012+I3012)&gt;SIMULATION!$F$16,"Over","Under")</f>
        <v>Under</v>
      </c>
    </row>
    <row r="3013" spans="8:14" x14ac:dyDescent="0.25">
      <c r="H3013">
        <f ca="1">ROUND(NORMINV(RAND(),SIMULATION!$G$16,SIMULATION!$C$16),0)</f>
        <v>51</v>
      </c>
      <c r="I3013">
        <f ca="1">ROUND(NORMINV(RAND(),SIMULATION!$G$20,SIMULATION!$C$20),0)</f>
        <v>73</v>
      </c>
      <c r="J3013" t="str">
        <f t="shared" ca="1" si="94"/>
        <v>Home</v>
      </c>
      <c r="K3013" t="str">
        <f ca="1">IF(H3013+SIMULATION!$E$16&gt;NEUTRAL!I3013,"W","L")</f>
        <v>L</v>
      </c>
      <c r="L3013" t="str">
        <f ca="1">IF(I3013+SIMULATION!$E$20&gt;NEUTRAL!H3013,"W","L")</f>
        <v>W</v>
      </c>
      <c r="M3013">
        <f t="shared" ca="1" si="95"/>
        <v>124</v>
      </c>
      <c r="N3013" t="str">
        <f ca="1">IF((H3013+I3013)&gt;SIMULATION!$F$16,"Over","Under")</f>
        <v>Under</v>
      </c>
    </row>
    <row r="3014" spans="8:14" x14ac:dyDescent="0.25">
      <c r="H3014">
        <f ca="1">ROUND(NORMINV(RAND(),SIMULATION!$G$16,SIMULATION!$C$16),0)</f>
        <v>61</v>
      </c>
      <c r="I3014">
        <f ca="1">ROUND(NORMINV(RAND(),SIMULATION!$G$20,SIMULATION!$C$20),0)</f>
        <v>72</v>
      </c>
      <c r="J3014" t="str">
        <f t="shared" ca="1" si="94"/>
        <v>Home</v>
      </c>
      <c r="K3014" t="str">
        <f ca="1">IF(H3014+SIMULATION!$E$16&gt;NEUTRAL!I3014,"W","L")</f>
        <v>L</v>
      </c>
      <c r="L3014" t="str">
        <f ca="1">IF(I3014+SIMULATION!$E$20&gt;NEUTRAL!H3014,"W","L")</f>
        <v>W</v>
      </c>
      <c r="M3014">
        <f t="shared" ca="1" si="95"/>
        <v>133</v>
      </c>
      <c r="N3014" t="str">
        <f ca="1">IF((H3014+I3014)&gt;SIMULATION!$F$16,"Over","Under")</f>
        <v>Under</v>
      </c>
    </row>
    <row r="3015" spans="8:14" x14ac:dyDescent="0.25">
      <c r="H3015">
        <f ca="1">ROUND(NORMINV(RAND(),SIMULATION!$G$16,SIMULATION!$C$16),0)</f>
        <v>71</v>
      </c>
      <c r="I3015">
        <f ca="1">ROUND(NORMINV(RAND(),SIMULATION!$G$20,SIMULATION!$C$20),0)</f>
        <v>75</v>
      </c>
      <c r="J3015" t="str">
        <f t="shared" ca="1" si="94"/>
        <v>Home</v>
      </c>
      <c r="K3015" t="str">
        <f ca="1">IF(H3015+SIMULATION!$E$16&gt;NEUTRAL!I3015,"W","L")</f>
        <v>W</v>
      </c>
      <c r="L3015" t="str">
        <f ca="1">IF(I3015+SIMULATION!$E$20&gt;NEUTRAL!H3015,"W","L")</f>
        <v>L</v>
      </c>
      <c r="M3015">
        <f t="shared" ca="1" si="95"/>
        <v>146</v>
      </c>
      <c r="N3015" t="str">
        <f ca="1">IF((H3015+I3015)&gt;SIMULATION!$F$16,"Over","Under")</f>
        <v>Under</v>
      </c>
    </row>
    <row r="3016" spans="8:14" x14ac:dyDescent="0.25">
      <c r="H3016">
        <f ca="1">ROUND(NORMINV(RAND(),SIMULATION!$G$16,SIMULATION!$C$16),0)</f>
        <v>55</v>
      </c>
      <c r="I3016">
        <f ca="1">ROUND(NORMINV(RAND(),SIMULATION!$G$20,SIMULATION!$C$20),0)</f>
        <v>74</v>
      </c>
      <c r="J3016" t="str">
        <f t="shared" ca="1" si="94"/>
        <v>Home</v>
      </c>
      <c r="K3016" t="str">
        <f ca="1">IF(H3016+SIMULATION!$E$16&gt;NEUTRAL!I3016,"W","L")</f>
        <v>L</v>
      </c>
      <c r="L3016" t="str">
        <f ca="1">IF(I3016+SIMULATION!$E$20&gt;NEUTRAL!H3016,"W","L")</f>
        <v>W</v>
      </c>
      <c r="M3016">
        <f t="shared" ca="1" si="95"/>
        <v>129</v>
      </c>
      <c r="N3016" t="str">
        <f ca="1">IF((H3016+I3016)&gt;SIMULATION!$F$16,"Over","Under")</f>
        <v>Under</v>
      </c>
    </row>
    <row r="3017" spans="8:14" x14ac:dyDescent="0.25">
      <c r="H3017">
        <f ca="1">ROUND(NORMINV(RAND(),SIMULATION!$G$16,SIMULATION!$C$16),0)</f>
        <v>69</v>
      </c>
      <c r="I3017">
        <f ca="1">ROUND(NORMINV(RAND(),SIMULATION!$G$20,SIMULATION!$C$20),0)</f>
        <v>86</v>
      </c>
      <c r="J3017" t="str">
        <f t="shared" ca="1" si="94"/>
        <v>Home</v>
      </c>
      <c r="K3017" t="str">
        <f ca="1">IF(H3017+SIMULATION!$E$16&gt;NEUTRAL!I3017,"W","L")</f>
        <v>L</v>
      </c>
      <c r="L3017" t="str">
        <f ca="1">IF(I3017+SIMULATION!$E$20&gt;NEUTRAL!H3017,"W","L")</f>
        <v>W</v>
      </c>
      <c r="M3017">
        <f t="shared" ca="1" si="95"/>
        <v>155</v>
      </c>
      <c r="N3017" t="str">
        <f ca="1">IF((H3017+I3017)&gt;SIMULATION!$F$16,"Over","Under")</f>
        <v>Over</v>
      </c>
    </row>
    <row r="3018" spans="8:14" x14ac:dyDescent="0.25">
      <c r="H3018">
        <f ca="1">ROUND(NORMINV(RAND(),SIMULATION!$G$16,SIMULATION!$C$16),0)</f>
        <v>75</v>
      </c>
      <c r="I3018">
        <f ca="1">ROUND(NORMINV(RAND(),SIMULATION!$G$20,SIMULATION!$C$20),0)</f>
        <v>82</v>
      </c>
      <c r="J3018" t="str">
        <f t="shared" ca="1" si="94"/>
        <v>Home</v>
      </c>
      <c r="K3018" t="str">
        <f ca="1">IF(H3018+SIMULATION!$E$16&gt;NEUTRAL!I3018,"W","L")</f>
        <v>L</v>
      </c>
      <c r="L3018" t="str">
        <f ca="1">IF(I3018+SIMULATION!$E$20&gt;NEUTRAL!H3018,"W","L")</f>
        <v>W</v>
      </c>
      <c r="M3018">
        <f t="shared" ca="1" si="95"/>
        <v>157</v>
      </c>
      <c r="N3018" t="str">
        <f ca="1">IF((H3018+I3018)&gt;SIMULATION!$F$16,"Over","Under")</f>
        <v>Over</v>
      </c>
    </row>
    <row r="3019" spans="8:14" x14ac:dyDescent="0.25">
      <c r="H3019">
        <f ca="1">ROUND(NORMINV(RAND(),SIMULATION!$G$16,SIMULATION!$C$16),0)</f>
        <v>73</v>
      </c>
      <c r="I3019">
        <f ca="1">ROUND(NORMINV(RAND(),SIMULATION!$G$20,SIMULATION!$C$20),0)</f>
        <v>74</v>
      </c>
      <c r="J3019" t="str">
        <f t="shared" ca="1" si="94"/>
        <v>Home</v>
      </c>
      <c r="K3019" t="str">
        <f ca="1">IF(H3019+SIMULATION!$E$16&gt;NEUTRAL!I3019,"W","L")</f>
        <v>W</v>
      </c>
      <c r="L3019" t="str">
        <f ca="1">IF(I3019+SIMULATION!$E$20&gt;NEUTRAL!H3019,"W","L")</f>
        <v>L</v>
      </c>
      <c r="M3019">
        <f t="shared" ca="1" si="95"/>
        <v>147</v>
      </c>
      <c r="N3019" t="str">
        <f ca="1">IF((H3019+I3019)&gt;SIMULATION!$F$16,"Over","Under")</f>
        <v>Under</v>
      </c>
    </row>
    <row r="3020" spans="8:14" x14ac:dyDescent="0.25">
      <c r="H3020">
        <f ca="1">ROUND(NORMINV(RAND(),SIMULATION!$G$16,SIMULATION!$C$16),0)</f>
        <v>69</v>
      </c>
      <c r="I3020">
        <f ca="1">ROUND(NORMINV(RAND(),SIMULATION!$G$20,SIMULATION!$C$20),0)</f>
        <v>67</v>
      </c>
      <c r="J3020" t="str">
        <f t="shared" ca="1" si="94"/>
        <v>Away</v>
      </c>
      <c r="K3020" t="str">
        <f ca="1">IF(H3020+SIMULATION!$E$16&gt;NEUTRAL!I3020,"W","L")</f>
        <v>W</v>
      </c>
      <c r="L3020" t="str">
        <f ca="1">IF(I3020+SIMULATION!$E$20&gt;NEUTRAL!H3020,"W","L")</f>
        <v>L</v>
      </c>
      <c r="M3020">
        <f t="shared" ca="1" si="95"/>
        <v>136</v>
      </c>
      <c r="N3020" t="str">
        <f ca="1">IF((H3020+I3020)&gt;SIMULATION!$F$16,"Over","Under")</f>
        <v>Under</v>
      </c>
    </row>
    <row r="3021" spans="8:14" x14ac:dyDescent="0.25">
      <c r="H3021">
        <f ca="1">ROUND(NORMINV(RAND(),SIMULATION!$G$16,SIMULATION!$C$16),0)</f>
        <v>80</v>
      </c>
      <c r="I3021">
        <f ca="1">ROUND(NORMINV(RAND(),SIMULATION!$G$20,SIMULATION!$C$20),0)</f>
        <v>83</v>
      </c>
      <c r="J3021" t="str">
        <f t="shared" ca="1" si="94"/>
        <v>Home</v>
      </c>
      <c r="K3021" t="str">
        <f ca="1">IF(H3021+SIMULATION!$E$16&gt;NEUTRAL!I3021,"W","L")</f>
        <v>W</v>
      </c>
      <c r="L3021" t="str">
        <f ca="1">IF(I3021+SIMULATION!$E$20&gt;NEUTRAL!H3021,"W","L")</f>
        <v>L</v>
      </c>
      <c r="M3021">
        <f t="shared" ca="1" si="95"/>
        <v>163</v>
      </c>
      <c r="N3021" t="str">
        <f ca="1">IF((H3021+I3021)&gt;SIMULATION!$F$16,"Over","Under")</f>
        <v>Over</v>
      </c>
    </row>
    <row r="3022" spans="8:14" x14ac:dyDescent="0.25">
      <c r="H3022">
        <f ca="1">ROUND(NORMINV(RAND(),SIMULATION!$G$16,SIMULATION!$C$16),0)</f>
        <v>62</v>
      </c>
      <c r="I3022">
        <f ca="1">ROUND(NORMINV(RAND(),SIMULATION!$G$20,SIMULATION!$C$20),0)</f>
        <v>72</v>
      </c>
      <c r="J3022" t="str">
        <f t="shared" ca="1" si="94"/>
        <v>Home</v>
      </c>
      <c r="K3022" t="str">
        <f ca="1">IF(H3022+SIMULATION!$E$16&gt;NEUTRAL!I3022,"W","L")</f>
        <v>L</v>
      </c>
      <c r="L3022" t="str">
        <f ca="1">IF(I3022+SIMULATION!$E$20&gt;NEUTRAL!H3022,"W","L")</f>
        <v>W</v>
      </c>
      <c r="M3022">
        <f t="shared" ca="1" si="95"/>
        <v>134</v>
      </c>
      <c r="N3022" t="str">
        <f ca="1">IF((H3022+I3022)&gt;SIMULATION!$F$16,"Over","Under")</f>
        <v>Under</v>
      </c>
    </row>
    <row r="3023" spans="8:14" x14ac:dyDescent="0.25">
      <c r="H3023">
        <f ca="1">ROUND(NORMINV(RAND(),SIMULATION!$G$16,SIMULATION!$C$16),0)</f>
        <v>59</v>
      </c>
      <c r="I3023">
        <f ca="1">ROUND(NORMINV(RAND(),SIMULATION!$G$20,SIMULATION!$C$20),0)</f>
        <v>71</v>
      </c>
      <c r="J3023" t="str">
        <f t="shared" ca="1" si="94"/>
        <v>Home</v>
      </c>
      <c r="K3023" t="str">
        <f ca="1">IF(H3023+SIMULATION!$E$16&gt;NEUTRAL!I3023,"W","L")</f>
        <v>L</v>
      </c>
      <c r="L3023" t="str">
        <f ca="1">IF(I3023+SIMULATION!$E$20&gt;NEUTRAL!H3023,"W","L")</f>
        <v>W</v>
      </c>
      <c r="M3023">
        <f t="shared" ca="1" si="95"/>
        <v>130</v>
      </c>
      <c r="N3023" t="str">
        <f ca="1">IF((H3023+I3023)&gt;SIMULATION!$F$16,"Over","Under")</f>
        <v>Under</v>
      </c>
    </row>
    <row r="3024" spans="8:14" x14ac:dyDescent="0.25">
      <c r="H3024">
        <f ca="1">ROUND(NORMINV(RAND(),SIMULATION!$G$16,SIMULATION!$C$16),0)</f>
        <v>56</v>
      </c>
      <c r="I3024">
        <f ca="1">ROUND(NORMINV(RAND(),SIMULATION!$G$20,SIMULATION!$C$20),0)</f>
        <v>85</v>
      </c>
      <c r="J3024" t="str">
        <f t="shared" ca="1" si="94"/>
        <v>Home</v>
      </c>
      <c r="K3024" t="str">
        <f ca="1">IF(H3024+SIMULATION!$E$16&gt;NEUTRAL!I3024,"W","L")</f>
        <v>L</v>
      </c>
      <c r="L3024" t="str">
        <f ca="1">IF(I3024+SIMULATION!$E$20&gt;NEUTRAL!H3024,"W","L")</f>
        <v>W</v>
      </c>
      <c r="M3024">
        <f t="shared" ca="1" si="95"/>
        <v>141</v>
      </c>
      <c r="N3024" t="str">
        <f ca="1">IF((H3024+I3024)&gt;SIMULATION!$F$16,"Over","Under")</f>
        <v>Under</v>
      </c>
    </row>
    <row r="3025" spans="8:14" x14ac:dyDescent="0.25">
      <c r="H3025">
        <f ca="1">ROUND(NORMINV(RAND(),SIMULATION!$G$16,SIMULATION!$C$16),0)</f>
        <v>82</v>
      </c>
      <c r="I3025">
        <f ca="1">ROUND(NORMINV(RAND(),SIMULATION!$G$20,SIMULATION!$C$20),0)</f>
        <v>77</v>
      </c>
      <c r="J3025" t="str">
        <f t="shared" ca="1" si="94"/>
        <v>Away</v>
      </c>
      <c r="K3025" t="str">
        <f ca="1">IF(H3025+SIMULATION!$E$16&gt;NEUTRAL!I3025,"W","L")</f>
        <v>W</v>
      </c>
      <c r="L3025" t="str">
        <f ca="1">IF(I3025+SIMULATION!$E$20&gt;NEUTRAL!H3025,"W","L")</f>
        <v>L</v>
      </c>
      <c r="M3025">
        <f t="shared" ca="1" si="95"/>
        <v>159</v>
      </c>
      <c r="N3025" t="str">
        <f ca="1">IF((H3025+I3025)&gt;SIMULATION!$F$16,"Over","Under")</f>
        <v>Over</v>
      </c>
    </row>
    <row r="3026" spans="8:14" x14ac:dyDescent="0.25">
      <c r="H3026">
        <f ca="1">ROUND(NORMINV(RAND(),SIMULATION!$G$16,SIMULATION!$C$16),0)</f>
        <v>88</v>
      </c>
      <c r="I3026">
        <f ca="1">ROUND(NORMINV(RAND(),SIMULATION!$G$20,SIMULATION!$C$20),0)</f>
        <v>59</v>
      </c>
      <c r="J3026" t="str">
        <f t="shared" ref="J3026:J3089" ca="1" si="96">IF(H3026=I3026,"OT",IF(H3026&gt;I3026,"Away","Home"))</f>
        <v>Away</v>
      </c>
      <c r="K3026" t="str">
        <f ca="1">IF(H3026+SIMULATION!$E$16&gt;NEUTRAL!I3026,"W","L")</f>
        <v>W</v>
      </c>
      <c r="L3026" t="str">
        <f ca="1">IF(I3026+SIMULATION!$E$20&gt;NEUTRAL!H3026,"W","L")</f>
        <v>L</v>
      </c>
      <c r="M3026">
        <f t="shared" ref="M3026:M3089" ca="1" si="97">H3026+I3026</f>
        <v>147</v>
      </c>
      <c r="N3026" t="str">
        <f ca="1">IF((H3026+I3026)&gt;SIMULATION!$F$16,"Over","Under")</f>
        <v>Under</v>
      </c>
    </row>
    <row r="3027" spans="8:14" x14ac:dyDescent="0.25">
      <c r="H3027">
        <f ca="1">ROUND(NORMINV(RAND(),SIMULATION!$G$16,SIMULATION!$C$16),0)</f>
        <v>75</v>
      </c>
      <c r="I3027">
        <f ca="1">ROUND(NORMINV(RAND(),SIMULATION!$G$20,SIMULATION!$C$20),0)</f>
        <v>68</v>
      </c>
      <c r="J3027" t="str">
        <f t="shared" ca="1" si="96"/>
        <v>Away</v>
      </c>
      <c r="K3027" t="str">
        <f ca="1">IF(H3027+SIMULATION!$E$16&gt;NEUTRAL!I3027,"W","L")</f>
        <v>W</v>
      </c>
      <c r="L3027" t="str">
        <f ca="1">IF(I3027+SIMULATION!$E$20&gt;NEUTRAL!H3027,"W","L")</f>
        <v>L</v>
      </c>
      <c r="M3027">
        <f t="shared" ca="1" si="97"/>
        <v>143</v>
      </c>
      <c r="N3027" t="str">
        <f ca="1">IF((H3027+I3027)&gt;SIMULATION!$F$16,"Over","Under")</f>
        <v>Under</v>
      </c>
    </row>
    <row r="3028" spans="8:14" x14ac:dyDescent="0.25">
      <c r="H3028">
        <f ca="1">ROUND(NORMINV(RAND(),SIMULATION!$G$16,SIMULATION!$C$16),0)</f>
        <v>49</v>
      </c>
      <c r="I3028">
        <f ca="1">ROUND(NORMINV(RAND(),SIMULATION!$G$20,SIMULATION!$C$20),0)</f>
        <v>90</v>
      </c>
      <c r="J3028" t="str">
        <f t="shared" ca="1" si="96"/>
        <v>Home</v>
      </c>
      <c r="K3028" t="str">
        <f ca="1">IF(H3028+SIMULATION!$E$16&gt;NEUTRAL!I3028,"W","L")</f>
        <v>L</v>
      </c>
      <c r="L3028" t="str">
        <f ca="1">IF(I3028+SIMULATION!$E$20&gt;NEUTRAL!H3028,"W","L")</f>
        <v>W</v>
      </c>
      <c r="M3028">
        <f t="shared" ca="1" si="97"/>
        <v>139</v>
      </c>
      <c r="N3028" t="str">
        <f ca="1">IF((H3028+I3028)&gt;SIMULATION!$F$16,"Over","Under")</f>
        <v>Under</v>
      </c>
    </row>
    <row r="3029" spans="8:14" x14ac:dyDescent="0.25">
      <c r="H3029">
        <f ca="1">ROUND(NORMINV(RAND(),SIMULATION!$G$16,SIMULATION!$C$16),0)</f>
        <v>67</v>
      </c>
      <c r="I3029">
        <f ca="1">ROUND(NORMINV(RAND(),SIMULATION!$G$20,SIMULATION!$C$20),0)</f>
        <v>65</v>
      </c>
      <c r="J3029" t="str">
        <f t="shared" ca="1" si="96"/>
        <v>Away</v>
      </c>
      <c r="K3029" t="str">
        <f ca="1">IF(H3029+SIMULATION!$E$16&gt;NEUTRAL!I3029,"W","L")</f>
        <v>W</v>
      </c>
      <c r="L3029" t="str">
        <f ca="1">IF(I3029+SIMULATION!$E$20&gt;NEUTRAL!H3029,"W","L")</f>
        <v>L</v>
      </c>
      <c r="M3029">
        <f t="shared" ca="1" si="97"/>
        <v>132</v>
      </c>
      <c r="N3029" t="str">
        <f ca="1">IF((H3029+I3029)&gt;SIMULATION!$F$16,"Over","Under")</f>
        <v>Under</v>
      </c>
    </row>
    <row r="3030" spans="8:14" x14ac:dyDescent="0.25">
      <c r="H3030">
        <f ca="1">ROUND(NORMINV(RAND(),SIMULATION!$G$16,SIMULATION!$C$16),0)</f>
        <v>69</v>
      </c>
      <c r="I3030">
        <f ca="1">ROUND(NORMINV(RAND(),SIMULATION!$G$20,SIMULATION!$C$20),0)</f>
        <v>79</v>
      </c>
      <c r="J3030" t="str">
        <f t="shared" ca="1" si="96"/>
        <v>Home</v>
      </c>
      <c r="K3030" t="str">
        <f ca="1">IF(H3030+SIMULATION!$E$16&gt;NEUTRAL!I3030,"W","L")</f>
        <v>L</v>
      </c>
      <c r="L3030" t="str">
        <f ca="1">IF(I3030+SIMULATION!$E$20&gt;NEUTRAL!H3030,"W","L")</f>
        <v>W</v>
      </c>
      <c r="M3030">
        <f t="shared" ca="1" si="97"/>
        <v>148</v>
      </c>
      <c r="N3030" t="str">
        <f ca="1">IF((H3030+I3030)&gt;SIMULATION!$F$16,"Over","Under")</f>
        <v>Under</v>
      </c>
    </row>
    <row r="3031" spans="8:14" x14ac:dyDescent="0.25">
      <c r="H3031">
        <f ca="1">ROUND(NORMINV(RAND(),SIMULATION!$G$16,SIMULATION!$C$16),0)</f>
        <v>61</v>
      </c>
      <c r="I3031">
        <f ca="1">ROUND(NORMINV(RAND(),SIMULATION!$G$20,SIMULATION!$C$20),0)</f>
        <v>53</v>
      </c>
      <c r="J3031" t="str">
        <f t="shared" ca="1" si="96"/>
        <v>Away</v>
      </c>
      <c r="K3031" t="str">
        <f ca="1">IF(H3031+SIMULATION!$E$16&gt;NEUTRAL!I3031,"W","L")</f>
        <v>W</v>
      </c>
      <c r="L3031" t="str">
        <f ca="1">IF(I3031+SIMULATION!$E$20&gt;NEUTRAL!H3031,"W","L")</f>
        <v>L</v>
      </c>
      <c r="M3031">
        <f t="shared" ca="1" si="97"/>
        <v>114</v>
      </c>
      <c r="N3031" t="str">
        <f ca="1">IF((H3031+I3031)&gt;SIMULATION!$F$16,"Over","Under")</f>
        <v>Under</v>
      </c>
    </row>
    <row r="3032" spans="8:14" x14ac:dyDescent="0.25">
      <c r="H3032">
        <f ca="1">ROUND(NORMINV(RAND(),SIMULATION!$G$16,SIMULATION!$C$16),0)</f>
        <v>67</v>
      </c>
      <c r="I3032">
        <f ca="1">ROUND(NORMINV(RAND(),SIMULATION!$G$20,SIMULATION!$C$20),0)</f>
        <v>62</v>
      </c>
      <c r="J3032" t="str">
        <f t="shared" ca="1" si="96"/>
        <v>Away</v>
      </c>
      <c r="K3032" t="str">
        <f ca="1">IF(H3032+SIMULATION!$E$16&gt;NEUTRAL!I3032,"W","L")</f>
        <v>W</v>
      </c>
      <c r="L3032" t="str">
        <f ca="1">IF(I3032+SIMULATION!$E$20&gt;NEUTRAL!H3032,"W","L")</f>
        <v>L</v>
      </c>
      <c r="M3032">
        <f t="shared" ca="1" si="97"/>
        <v>129</v>
      </c>
      <c r="N3032" t="str">
        <f ca="1">IF((H3032+I3032)&gt;SIMULATION!$F$16,"Over","Under")</f>
        <v>Under</v>
      </c>
    </row>
    <row r="3033" spans="8:14" x14ac:dyDescent="0.25">
      <c r="H3033">
        <f ca="1">ROUND(NORMINV(RAND(),SIMULATION!$G$16,SIMULATION!$C$16),0)</f>
        <v>75</v>
      </c>
      <c r="I3033">
        <f ca="1">ROUND(NORMINV(RAND(),SIMULATION!$G$20,SIMULATION!$C$20),0)</f>
        <v>83</v>
      </c>
      <c r="J3033" t="str">
        <f t="shared" ca="1" si="96"/>
        <v>Home</v>
      </c>
      <c r="K3033" t="str">
        <f ca="1">IF(H3033+SIMULATION!$E$16&gt;NEUTRAL!I3033,"W","L")</f>
        <v>L</v>
      </c>
      <c r="L3033" t="str">
        <f ca="1">IF(I3033+SIMULATION!$E$20&gt;NEUTRAL!H3033,"W","L")</f>
        <v>W</v>
      </c>
      <c r="M3033">
        <f t="shared" ca="1" si="97"/>
        <v>158</v>
      </c>
      <c r="N3033" t="str">
        <f ca="1">IF((H3033+I3033)&gt;SIMULATION!$F$16,"Over","Under")</f>
        <v>Over</v>
      </c>
    </row>
    <row r="3034" spans="8:14" x14ac:dyDescent="0.25">
      <c r="H3034">
        <f ca="1">ROUND(NORMINV(RAND(),SIMULATION!$G$16,SIMULATION!$C$16),0)</f>
        <v>66</v>
      </c>
      <c r="I3034">
        <f ca="1">ROUND(NORMINV(RAND(),SIMULATION!$G$20,SIMULATION!$C$20),0)</f>
        <v>82</v>
      </c>
      <c r="J3034" t="str">
        <f t="shared" ca="1" si="96"/>
        <v>Home</v>
      </c>
      <c r="K3034" t="str">
        <f ca="1">IF(H3034+SIMULATION!$E$16&gt;NEUTRAL!I3034,"W","L")</f>
        <v>L</v>
      </c>
      <c r="L3034" t="str">
        <f ca="1">IF(I3034+SIMULATION!$E$20&gt;NEUTRAL!H3034,"W","L")</f>
        <v>W</v>
      </c>
      <c r="M3034">
        <f t="shared" ca="1" si="97"/>
        <v>148</v>
      </c>
      <c r="N3034" t="str">
        <f ca="1">IF((H3034+I3034)&gt;SIMULATION!$F$16,"Over","Under")</f>
        <v>Under</v>
      </c>
    </row>
    <row r="3035" spans="8:14" x14ac:dyDescent="0.25">
      <c r="H3035">
        <f ca="1">ROUND(NORMINV(RAND(),SIMULATION!$G$16,SIMULATION!$C$16),0)</f>
        <v>69</v>
      </c>
      <c r="I3035">
        <f ca="1">ROUND(NORMINV(RAND(),SIMULATION!$G$20,SIMULATION!$C$20),0)</f>
        <v>70</v>
      </c>
      <c r="J3035" t="str">
        <f t="shared" ca="1" si="96"/>
        <v>Home</v>
      </c>
      <c r="K3035" t="str">
        <f ca="1">IF(H3035+SIMULATION!$E$16&gt;NEUTRAL!I3035,"W","L")</f>
        <v>W</v>
      </c>
      <c r="L3035" t="str">
        <f ca="1">IF(I3035+SIMULATION!$E$20&gt;NEUTRAL!H3035,"W","L")</f>
        <v>L</v>
      </c>
      <c r="M3035">
        <f t="shared" ca="1" si="97"/>
        <v>139</v>
      </c>
      <c r="N3035" t="str">
        <f ca="1">IF((H3035+I3035)&gt;SIMULATION!$F$16,"Over","Under")</f>
        <v>Under</v>
      </c>
    </row>
    <row r="3036" spans="8:14" x14ac:dyDescent="0.25">
      <c r="H3036">
        <f ca="1">ROUND(NORMINV(RAND(),SIMULATION!$G$16,SIMULATION!$C$16),0)</f>
        <v>75</v>
      </c>
      <c r="I3036">
        <f ca="1">ROUND(NORMINV(RAND(),SIMULATION!$G$20,SIMULATION!$C$20),0)</f>
        <v>60</v>
      </c>
      <c r="J3036" t="str">
        <f t="shared" ca="1" si="96"/>
        <v>Away</v>
      </c>
      <c r="K3036" t="str">
        <f ca="1">IF(H3036+SIMULATION!$E$16&gt;NEUTRAL!I3036,"W","L")</f>
        <v>W</v>
      </c>
      <c r="L3036" t="str">
        <f ca="1">IF(I3036+SIMULATION!$E$20&gt;NEUTRAL!H3036,"W","L")</f>
        <v>L</v>
      </c>
      <c r="M3036">
        <f t="shared" ca="1" si="97"/>
        <v>135</v>
      </c>
      <c r="N3036" t="str">
        <f ca="1">IF((H3036+I3036)&gt;SIMULATION!$F$16,"Over","Under")</f>
        <v>Under</v>
      </c>
    </row>
    <row r="3037" spans="8:14" x14ac:dyDescent="0.25">
      <c r="H3037">
        <f ca="1">ROUND(NORMINV(RAND(),SIMULATION!$G$16,SIMULATION!$C$16),0)</f>
        <v>62</v>
      </c>
      <c r="I3037">
        <f ca="1">ROUND(NORMINV(RAND(),SIMULATION!$G$20,SIMULATION!$C$20),0)</f>
        <v>85</v>
      </c>
      <c r="J3037" t="str">
        <f t="shared" ca="1" si="96"/>
        <v>Home</v>
      </c>
      <c r="K3037" t="str">
        <f ca="1">IF(H3037+SIMULATION!$E$16&gt;NEUTRAL!I3037,"W","L")</f>
        <v>L</v>
      </c>
      <c r="L3037" t="str">
        <f ca="1">IF(I3037+SIMULATION!$E$20&gt;NEUTRAL!H3037,"W","L")</f>
        <v>W</v>
      </c>
      <c r="M3037">
        <f t="shared" ca="1" si="97"/>
        <v>147</v>
      </c>
      <c r="N3037" t="str">
        <f ca="1">IF((H3037+I3037)&gt;SIMULATION!$F$16,"Over","Under")</f>
        <v>Under</v>
      </c>
    </row>
    <row r="3038" spans="8:14" x14ac:dyDescent="0.25">
      <c r="H3038">
        <f ca="1">ROUND(NORMINV(RAND(),SIMULATION!$G$16,SIMULATION!$C$16),0)</f>
        <v>72</v>
      </c>
      <c r="I3038">
        <f ca="1">ROUND(NORMINV(RAND(),SIMULATION!$G$20,SIMULATION!$C$20),0)</f>
        <v>61</v>
      </c>
      <c r="J3038" t="str">
        <f t="shared" ca="1" si="96"/>
        <v>Away</v>
      </c>
      <c r="K3038" t="str">
        <f ca="1">IF(H3038+SIMULATION!$E$16&gt;NEUTRAL!I3038,"W","L")</f>
        <v>W</v>
      </c>
      <c r="L3038" t="str">
        <f ca="1">IF(I3038+SIMULATION!$E$20&gt;NEUTRAL!H3038,"W","L")</f>
        <v>L</v>
      </c>
      <c r="M3038">
        <f t="shared" ca="1" si="97"/>
        <v>133</v>
      </c>
      <c r="N3038" t="str">
        <f ca="1">IF((H3038+I3038)&gt;SIMULATION!$F$16,"Over","Under")</f>
        <v>Under</v>
      </c>
    </row>
    <row r="3039" spans="8:14" x14ac:dyDescent="0.25">
      <c r="H3039">
        <f ca="1">ROUND(NORMINV(RAND(),SIMULATION!$G$16,SIMULATION!$C$16),0)</f>
        <v>68</v>
      </c>
      <c r="I3039">
        <f ca="1">ROUND(NORMINV(RAND(),SIMULATION!$G$20,SIMULATION!$C$20),0)</f>
        <v>89</v>
      </c>
      <c r="J3039" t="str">
        <f t="shared" ca="1" si="96"/>
        <v>Home</v>
      </c>
      <c r="K3039" t="str">
        <f ca="1">IF(H3039+SIMULATION!$E$16&gt;NEUTRAL!I3039,"W","L")</f>
        <v>L</v>
      </c>
      <c r="L3039" t="str">
        <f ca="1">IF(I3039+SIMULATION!$E$20&gt;NEUTRAL!H3039,"W","L")</f>
        <v>W</v>
      </c>
      <c r="M3039">
        <f t="shared" ca="1" si="97"/>
        <v>157</v>
      </c>
      <c r="N3039" t="str">
        <f ca="1">IF((H3039+I3039)&gt;SIMULATION!$F$16,"Over","Under")</f>
        <v>Over</v>
      </c>
    </row>
    <row r="3040" spans="8:14" x14ac:dyDescent="0.25">
      <c r="H3040">
        <f ca="1">ROUND(NORMINV(RAND(),SIMULATION!$G$16,SIMULATION!$C$16),0)</f>
        <v>72</v>
      </c>
      <c r="I3040">
        <f ca="1">ROUND(NORMINV(RAND(),SIMULATION!$G$20,SIMULATION!$C$20),0)</f>
        <v>63</v>
      </c>
      <c r="J3040" t="str">
        <f t="shared" ca="1" si="96"/>
        <v>Away</v>
      </c>
      <c r="K3040" t="str">
        <f ca="1">IF(H3040+SIMULATION!$E$16&gt;NEUTRAL!I3040,"W","L")</f>
        <v>W</v>
      </c>
      <c r="L3040" t="str">
        <f ca="1">IF(I3040+SIMULATION!$E$20&gt;NEUTRAL!H3040,"W","L")</f>
        <v>L</v>
      </c>
      <c r="M3040">
        <f t="shared" ca="1" si="97"/>
        <v>135</v>
      </c>
      <c r="N3040" t="str">
        <f ca="1">IF((H3040+I3040)&gt;SIMULATION!$F$16,"Over","Under")</f>
        <v>Under</v>
      </c>
    </row>
    <row r="3041" spans="8:14" x14ac:dyDescent="0.25">
      <c r="H3041">
        <f ca="1">ROUND(NORMINV(RAND(),SIMULATION!$G$16,SIMULATION!$C$16),0)</f>
        <v>62</v>
      </c>
      <c r="I3041">
        <f ca="1">ROUND(NORMINV(RAND(),SIMULATION!$G$20,SIMULATION!$C$20),0)</f>
        <v>69</v>
      </c>
      <c r="J3041" t="str">
        <f t="shared" ca="1" si="96"/>
        <v>Home</v>
      </c>
      <c r="K3041" t="str">
        <f ca="1">IF(H3041+SIMULATION!$E$16&gt;NEUTRAL!I3041,"W","L")</f>
        <v>L</v>
      </c>
      <c r="L3041" t="str">
        <f ca="1">IF(I3041+SIMULATION!$E$20&gt;NEUTRAL!H3041,"W","L")</f>
        <v>W</v>
      </c>
      <c r="M3041">
        <f t="shared" ca="1" si="97"/>
        <v>131</v>
      </c>
      <c r="N3041" t="str">
        <f ca="1">IF((H3041+I3041)&gt;SIMULATION!$F$16,"Over","Under")</f>
        <v>Under</v>
      </c>
    </row>
    <row r="3042" spans="8:14" x14ac:dyDescent="0.25">
      <c r="H3042">
        <f ca="1">ROUND(NORMINV(RAND(),SIMULATION!$G$16,SIMULATION!$C$16),0)</f>
        <v>76</v>
      </c>
      <c r="I3042">
        <f ca="1">ROUND(NORMINV(RAND(),SIMULATION!$G$20,SIMULATION!$C$20),0)</f>
        <v>80</v>
      </c>
      <c r="J3042" t="str">
        <f t="shared" ca="1" si="96"/>
        <v>Home</v>
      </c>
      <c r="K3042" t="str">
        <f ca="1">IF(H3042+SIMULATION!$E$16&gt;NEUTRAL!I3042,"W","L")</f>
        <v>W</v>
      </c>
      <c r="L3042" t="str">
        <f ca="1">IF(I3042+SIMULATION!$E$20&gt;NEUTRAL!H3042,"W","L")</f>
        <v>L</v>
      </c>
      <c r="M3042">
        <f t="shared" ca="1" si="97"/>
        <v>156</v>
      </c>
      <c r="N3042" t="str">
        <f ca="1">IF((H3042+I3042)&gt;SIMULATION!$F$16,"Over","Under")</f>
        <v>Over</v>
      </c>
    </row>
    <row r="3043" spans="8:14" x14ac:dyDescent="0.25">
      <c r="H3043">
        <f ca="1">ROUND(NORMINV(RAND(),SIMULATION!$G$16,SIMULATION!$C$16),0)</f>
        <v>73</v>
      </c>
      <c r="I3043">
        <f ca="1">ROUND(NORMINV(RAND(),SIMULATION!$G$20,SIMULATION!$C$20),0)</f>
        <v>85</v>
      </c>
      <c r="J3043" t="str">
        <f t="shared" ca="1" si="96"/>
        <v>Home</v>
      </c>
      <c r="K3043" t="str">
        <f ca="1">IF(H3043+SIMULATION!$E$16&gt;NEUTRAL!I3043,"W","L")</f>
        <v>L</v>
      </c>
      <c r="L3043" t="str">
        <f ca="1">IF(I3043+SIMULATION!$E$20&gt;NEUTRAL!H3043,"W","L")</f>
        <v>W</v>
      </c>
      <c r="M3043">
        <f t="shared" ca="1" si="97"/>
        <v>158</v>
      </c>
      <c r="N3043" t="str">
        <f ca="1">IF((H3043+I3043)&gt;SIMULATION!$F$16,"Over","Under")</f>
        <v>Over</v>
      </c>
    </row>
    <row r="3044" spans="8:14" x14ac:dyDescent="0.25">
      <c r="H3044">
        <f ca="1">ROUND(NORMINV(RAND(),SIMULATION!$G$16,SIMULATION!$C$16),0)</f>
        <v>72</v>
      </c>
      <c r="I3044">
        <f ca="1">ROUND(NORMINV(RAND(),SIMULATION!$G$20,SIMULATION!$C$20),0)</f>
        <v>69</v>
      </c>
      <c r="J3044" t="str">
        <f t="shared" ca="1" si="96"/>
        <v>Away</v>
      </c>
      <c r="K3044" t="str">
        <f ca="1">IF(H3044+SIMULATION!$E$16&gt;NEUTRAL!I3044,"W","L")</f>
        <v>W</v>
      </c>
      <c r="L3044" t="str">
        <f ca="1">IF(I3044+SIMULATION!$E$20&gt;NEUTRAL!H3044,"W","L")</f>
        <v>L</v>
      </c>
      <c r="M3044">
        <f t="shared" ca="1" si="97"/>
        <v>141</v>
      </c>
      <c r="N3044" t="str">
        <f ca="1">IF((H3044+I3044)&gt;SIMULATION!$F$16,"Over","Under")</f>
        <v>Under</v>
      </c>
    </row>
    <row r="3045" spans="8:14" x14ac:dyDescent="0.25">
      <c r="H3045">
        <f ca="1">ROUND(NORMINV(RAND(),SIMULATION!$G$16,SIMULATION!$C$16),0)</f>
        <v>64</v>
      </c>
      <c r="I3045">
        <f ca="1">ROUND(NORMINV(RAND(),SIMULATION!$G$20,SIMULATION!$C$20),0)</f>
        <v>57</v>
      </c>
      <c r="J3045" t="str">
        <f t="shared" ca="1" si="96"/>
        <v>Away</v>
      </c>
      <c r="K3045" t="str">
        <f ca="1">IF(H3045+SIMULATION!$E$16&gt;NEUTRAL!I3045,"W","L")</f>
        <v>W</v>
      </c>
      <c r="L3045" t="str">
        <f ca="1">IF(I3045+SIMULATION!$E$20&gt;NEUTRAL!H3045,"W","L")</f>
        <v>L</v>
      </c>
      <c r="M3045">
        <f t="shared" ca="1" si="97"/>
        <v>121</v>
      </c>
      <c r="N3045" t="str">
        <f ca="1">IF((H3045+I3045)&gt;SIMULATION!$F$16,"Over","Under")</f>
        <v>Under</v>
      </c>
    </row>
    <row r="3046" spans="8:14" x14ac:dyDescent="0.25">
      <c r="H3046">
        <f ca="1">ROUND(NORMINV(RAND(),SIMULATION!$G$16,SIMULATION!$C$16),0)</f>
        <v>86</v>
      </c>
      <c r="I3046">
        <f ca="1">ROUND(NORMINV(RAND(),SIMULATION!$G$20,SIMULATION!$C$20),0)</f>
        <v>78</v>
      </c>
      <c r="J3046" t="str">
        <f t="shared" ca="1" si="96"/>
        <v>Away</v>
      </c>
      <c r="K3046" t="str">
        <f ca="1">IF(H3046+SIMULATION!$E$16&gt;NEUTRAL!I3046,"W","L")</f>
        <v>W</v>
      </c>
      <c r="L3046" t="str">
        <f ca="1">IF(I3046+SIMULATION!$E$20&gt;NEUTRAL!H3046,"W","L")</f>
        <v>L</v>
      </c>
      <c r="M3046">
        <f t="shared" ca="1" si="97"/>
        <v>164</v>
      </c>
      <c r="N3046" t="str">
        <f ca="1">IF((H3046+I3046)&gt;SIMULATION!$F$16,"Over","Under")</f>
        <v>Over</v>
      </c>
    </row>
    <row r="3047" spans="8:14" x14ac:dyDescent="0.25">
      <c r="H3047">
        <f ca="1">ROUND(NORMINV(RAND(),SIMULATION!$G$16,SIMULATION!$C$16),0)</f>
        <v>72</v>
      </c>
      <c r="I3047">
        <f ca="1">ROUND(NORMINV(RAND(),SIMULATION!$G$20,SIMULATION!$C$20),0)</f>
        <v>84</v>
      </c>
      <c r="J3047" t="str">
        <f t="shared" ca="1" si="96"/>
        <v>Home</v>
      </c>
      <c r="K3047" t="str">
        <f ca="1">IF(H3047+SIMULATION!$E$16&gt;NEUTRAL!I3047,"W","L")</f>
        <v>L</v>
      </c>
      <c r="L3047" t="str">
        <f ca="1">IF(I3047+SIMULATION!$E$20&gt;NEUTRAL!H3047,"W","L")</f>
        <v>W</v>
      </c>
      <c r="M3047">
        <f t="shared" ca="1" si="97"/>
        <v>156</v>
      </c>
      <c r="N3047" t="str">
        <f ca="1">IF((H3047+I3047)&gt;SIMULATION!$F$16,"Over","Under")</f>
        <v>Over</v>
      </c>
    </row>
    <row r="3048" spans="8:14" x14ac:dyDescent="0.25">
      <c r="H3048">
        <f ca="1">ROUND(NORMINV(RAND(),SIMULATION!$G$16,SIMULATION!$C$16),0)</f>
        <v>83</v>
      </c>
      <c r="I3048">
        <f ca="1">ROUND(NORMINV(RAND(),SIMULATION!$G$20,SIMULATION!$C$20),0)</f>
        <v>75</v>
      </c>
      <c r="J3048" t="str">
        <f t="shared" ca="1" si="96"/>
        <v>Away</v>
      </c>
      <c r="K3048" t="str">
        <f ca="1">IF(H3048+SIMULATION!$E$16&gt;NEUTRAL!I3048,"W","L")</f>
        <v>W</v>
      </c>
      <c r="L3048" t="str">
        <f ca="1">IF(I3048+SIMULATION!$E$20&gt;NEUTRAL!H3048,"W","L")</f>
        <v>L</v>
      </c>
      <c r="M3048">
        <f t="shared" ca="1" si="97"/>
        <v>158</v>
      </c>
      <c r="N3048" t="str">
        <f ca="1">IF((H3048+I3048)&gt;SIMULATION!$F$16,"Over","Under")</f>
        <v>Over</v>
      </c>
    </row>
    <row r="3049" spans="8:14" x14ac:dyDescent="0.25">
      <c r="H3049">
        <f ca="1">ROUND(NORMINV(RAND(),SIMULATION!$G$16,SIMULATION!$C$16),0)</f>
        <v>66</v>
      </c>
      <c r="I3049">
        <f ca="1">ROUND(NORMINV(RAND(),SIMULATION!$G$20,SIMULATION!$C$20),0)</f>
        <v>66</v>
      </c>
      <c r="J3049" t="str">
        <f t="shared" ca="1" si="96"/>
        <v>OT</v>
      </c>
      <c r="K3049" t="str">
        <f ca="1">IF(H3049+SIMULATION!$E$16&gt;NEUTRAL!I3049,"W","L")</f>
        <v>W</v>
      </c>
      <c r="L3049" t="str">
        <f ca="1">IF(I3049+SIMULATION!$E$20&gt;NEUTRAL!H3049,"W","L")</f>
        <v>L</v>
      </c>
      <c r="M3049">
        <f t="shared" ca="1" si="97"/>
        <v>132</v>
      </c>
      <c r="N3049" t="str">
        <f ca="1">IF((H3049+I3049)&gt;SIMULATION!$F$16,"Over","Under")</f>
        <v>Under</v>
      </c>
    </row>
    <row r="3050" spans="8:14" x14ac:dyDescent="0.25">
      <c r="H3050">
        <f ca="1">ROUND(NORMINV(RAND(),SIMULATION!$G$16,SIMULATION!$C$16),0)</f>
        <v>67</v>
      </c>
      <c r="I3050">
        <f ca="1">ROUND(NORMINV(RAND(),SIMULATION!$G$20,SIMULATION!$C$20),0)</f>
        <v>68</v>
      </c>
      <c r="J3050" t="str">
        <f t="shared" ca="1" si="96"/>
        <v>Home</v>
      </c>
      <c r="K3050" t="str">
        <f ca="1">IF(H3050+SIMULATION!$E$16&gt;NEUTRAL!I3050,"W","L")</f>
        <v>W</v>
      </c>
      <c r="L3050" t="str">
        <f ca="1">IF(I3050+SIMULATION!$E$20&gt;NEUTRAL!H3050,"W","L")</f>
        <v>L</v>
      </c>
      <c r="M3050">
        <f t="shared" ca="1" si="97"/>
        <v>135</v>
      </c>
      <c r="N3050" t="str">
        <f ca="1">IF((H3050+I3050)&gt;SIMULATION!$F$16,"Over","Under")</f>
        <v>Under</v>
      </c>
    </row>
    <row r="3051" spans="8:14" x14ac:dyDescent="0.25">
      <c r="H3051">
        <f ca="1">ROUND(NORMINV(RAND(),SIMULATION!$G$16,SIMULATION!$C$16),0)</f>
        <v>83</v>
      </c>
      <c r="I3051">
        <f ca="1">ROUND(NORMINV(RAND(),SIMULATION!$G$20,SIMULATION!$C$20),0)</f>
        <v>72</v>
      </c>
      <c r="J3051" t="str">
        <f t="shared" ca="1" si="96"/>
        <v>Away</v>
      </c>
      <c r="K3051" t="str">
        <f ca="1">IF(H3051+SIMULATION!$E$16&gt;NEUTRAL!I3051,"W","L")</f>
        <v>W</v>
      </c>
      <c r="L3051" t="str">
        <f ca="1">IF(I3051+SIMULATION!$E$20&gt;NEUTRAL!H3051,"W","L")</f>
        <v>L</v>
      </c>
      <c r="M3051">
        <f t="shared" ca="1" si="97"/>
        <v>155</v>
      </c>
      <c r="N3051" t="str">
        <f ca="1">IF((H3051+I3051)&gt;SIMULATION!$F$16,"Over","Under")</f>
        <v>Over</v>
      </c>
    </row>
    <row r="3052" spans="8:14" x14ac:dyDescent="0.25">
      <c r="H3052">
        <f ca="1">ROUND(NORMINV(RAND(),SIMULATION!$G$16,SIMULATION!$C$16),0)</f>
        <v>74</v>
      </c>
      <c r="I3052">
        <f ca="1">ROUND(NORMINV(RAND(),SIMULATION!$G$20,SIMULATION!$C$20),0)</f>
        <v>64</v>
      </c>
      <c r="J3052" t="str">
        <f t="shared" ca="1" si="96"/>
        <v>Away</v>
      </c>
      <c r="K3052" t="str">
        <f ca="1">IF(H3052+SIMULATION!$E$16&gt;NEUTRAL!I3052,"W","L")</f>
        <v>W</v>
      </c>
      <c r="L3052" t="str">
        <f ca="1">IF(I3052+SIMULATION!$E$20&gt;NEUTRAL!H3052,"W","L")</f>
        <v>L</v>
      </c>
      <c r="M3052">
        <f t="shared" ca="1" si="97"/>
        <v>138</v>
      </c>
      <c r="N3052" t="str">
        <f ca="1">IF((H3052+I3052)&gt;SIMULATION!$F$16,"Over","Under")</f>
        <v>Under</v>
      </c>
    </row>
    <row r="3053" spans="8:14" x14ac:dyDescent="0.25">
      <c r="H3053">
        <f ca="1">ROUND(NORMINV(RAND(),SIMULATION!$G$16,SIMULATION!$C$16),0)</f>
        <v>74</v>
      </c>
      <c r="I3053">
        <f ca="1">ROUND(NORMINV(RAND(),SIMULATION!$G$20,SIMULATION!$C$20),0)</f>
        <v>78</v>
      </c>
      <c r="J3053" t="str">
        <f t="shared" ca="1" si="96"/>
        <v>Home</v>
      </c>
      <c r="K3053" t="str">
        <f ca="1">IF(H3053+SIMULATION!$E$16&gt;NEUTRAL!I3053,"W","L")</f>
        <v>W</v>
      </c>
      <c r="L3053" t="str">
        <f ca="1">IF(I3053+SIMULATION!$E$20&gt;NEUTRAL!H3053,"W","L")</f>
        <v>L</v>
      </c>
      <c r="M3053">
        <f t="shared" ca="1" si="97"/>
        <v>152</v>
      </c>
      <c r="N3053" t="str">
        <f ca="1">IF((H3053+I3053)&gt;SIMULATION!$F$16,"Over","Under")</f>
        <v>Over</v>
      </c>
    </row>
    <row r="3054" spans="8:14" x14ac:dyDescent="0.25">
      <c r="H3054">
        <f ca="1">ROUND(NORMINV(RAND(),SIMULATION!$G$16,SIMULATION!$C$16),0)</f>
        <v>62</v>
      </c>
      <c r="I3054">
        <f ca="1">ROUND(NORMINV(RAND(),SIMULATION!$G$20,SIMULATION!$C$20),0)</f>
        <v>61</v>
      </c>
      <c r="J3054" t="str">
        <f t="shared" ca="1" si="96"/>
        <v>Away</v>
      </c>
      <c r="K3054" t="str">
        <f ca="1">IF(H3054+SIMULATION!$E$16&gt;NEUTRAL!I3054,"W","L")</f>
        <v>W</v>
      </c>
      <c r="L3054" t="str">
        <f ca="1">IF(I3054+SIMULATION!$E$20&gt;NEUTRAL!H3054,"W","L")</f>
        <v>L</v>
      </c>
      <c r="M3054">
        <f t="shared" ca="1" si="97"/>
        <v>123</v>
      </c>
      <c r="N3054" t="str">
        <f ca="1">IF((H3054+I3054)&gt;SIMULATION!$F$16,"Over","Under")</f>
        <v>Under</v>
      </c>
    </row>
    <row r="3055" spans="8:14" x14ac:dyDescent="0.25">
      <c r="H3055">
        <f ca="1">ROUND(NORMINV(RAND(),SIMULATION!$G$16,SIMULATION!$C$16),0)</f>
        <v>86</v>
      </c>
      <c r="I3055">
        <f ca="1">ROUND(NORMINV(RAND(),SIMULATION!$G$20,SIMULATION!$C$20),0)</f>
        <v>71</v>
      </c>
      <c r="J3055" t="str">
        <f t="shared" ca="1" si="96"/>
        <v>Away</v>
      </c>
      <c r="K3055" t="str">
        <f ca="1">IF(H3055+SIMULATION!$E$16&gt;NEUTRAL!I3055,"W","L")</f>
        <v>W</v>
      </c>
      <c r="L3055" t="str">
        <f ca="1">IF(I3055+SIMULATION!$E$20&gt;NEUTRAL!H3055,"W","L")</f>
        <v>L</v>
      </c>
      <c r="M3055">
        <f t="shared" ca="1" si="97"/>
        <v>157</v>
      </c>
      <c r="N3055" t="str">
        <f ca="1">IF((H3055+I3055)&gt;SIMULATION!$F$16,"Over","Under")</f>
        <v>Over</v>
      </c>
    </row>
    <row r="3056" spans="8:14" x14ac:dyDescent="0.25">
      <c r="H3056">
        <f ca="1">ROUND(NORMINV(RAND(),SIMULATION!$G$16,SIMULATION!$C$16),0)</f>
        <v>76</v>
      </c>
      <c r="I3056">
        <f ca="1">ROUND(NORMINV(RAND(),SIMULATION!$G$20,SIMULATION!$C$20),0)</f>
        <v>94</v>
      </c>
      <c r="J3056" t="str">
        <f t="shared" ca="1" si="96"/>
        <v>Home</v>
      </c>
      <c r="K3056" t="str">
        <f ca="1">IF(H3056+SIMULATION!$E$16&gt;NEUTRAL!I3056,"W","L")</f>
        <v>L</v>
      </c>
      <c r="L3056" t="str">
        <f ca="1">IF(I3056+SIMULATION!$E$20&gt;NEUTRAL!H3056,"W","L")</f>
        <v>W</v>
      </c>
      <c r="M3056">
        <f t="shared" ca="1" si="97"/>
        <v>170</v>
      </c>
      <c r="N3056" t="str">
        <f ca="1">IF((H3056+I3056)&gt;SIMULATION!$F$16,"Over","Under")</f>
        <v>Over</v>
      </c>
    </row>
    <row r="3057" spans="8:14" x14ac:dyDescent="0.25">
      <c r="H3057">
        <f ca="1">ROUND(NORMINV(RAND(),SIMULATION!$G$16,SIMULATION!$C$16),0)</f>
        <v>72</v>
      </c>
      <c r="I3057">
        <f ca="1">ROUND(NORMINV(RAND(),SIMULATION!$G$20,SIMULATION!$C$20),0)</f>
        <v>77</v>
      </c>
      <c r="J3057" t="str">
        <f t="shared" ca="1" si="96"/>
        <v>Home</v>
      </c>
      <c r="K3057" t="str">
        <f ca="1">IF(H3057+SIMULATION!$E$16&gt;NEUTRAL!I3057,"W","L")</f>
        <v>L</v>
      </c>
      <c r="L3057" t="str">
        <f ca="1">IF(I3057+SIMULATION!$E$20&gt;NEUTRAL!H3057,"W","L")</f>
        <v>W</v>
      </c>
      <c r="M3057">
        <f t="shared" ca="1" si="97"/>
        <v>149</v>
      </c>
      <c r="N3057" t="str">
        <f ca="1">IF((H3057+I3057)&gt;SIMULATION!$F$16,"Over","Under")</f>
        <v>Under</v>
      </c>
    </row>
    <row r="3058" spans="8:14" x14ac:dyDescent="0.25">
      <c r="H3058">
        <f ca="1">ROUND(NORMINV(RAND(),SIMULATION!$G$16,SIMULATION!$C$16),0)</f>
        <v>71</v>
      </c>
      <c r="I3058">
        <f ca="1">ROUND(NORMINV(RAND(),SIMULATION!$G$20,SIMULATION!$C$20),0)</f>
        <v>77</v>
      </c>
      <c r="J3058" t="str">
        <f t="shared" ca="1" si="96"/>
        <v>Home</v>
      </c>
      <c r="K3058" t="str">
        <f ca="1">IF(H3058+SIMULATION!$E$16&gt;NEUTRAL!I3058,"W","L")</f>
        <v>L</v>
      </c>
      <c r="L3058" t="str">
        <f ca="1">IF(I3058+SIMULATION!$E$20&gt;NEUTRAL!H3058,"W","L")</f>
        <v>W</v>
      </c>
      <c r="M3058">
        <f t="shared" ca="1" si="97"/>
        <v>148</v>
      </c>
      <c r="N3058" t="str">
        <f ca="1">IF((H3058+I3058)&gt;SIMULATION!$F$16,"Over","Under")</f>
        <v>Under</v>
      </c>
    </row>
    <row r="3059" spans="8:14" x14ac:dyDescent="0.25">
      <c r="H3059">
        <f ca="1">ROUND(NORMINV(RAND(),SIMULATION!$G$16,SIMULATION!$C$16),0)</f>
        <v>82</v>
      </c>
      <c r="I3059">
        <f ca="1">ROUND(NORMINV(RAND(),SIMULATION!$G$20,SIMULATION!$C$20),0)</f>
        <v>55</v>
      </c>
      <c r="J3059" t="str">
        <f t="shared" ca="1" si="96"/>
        <v>Away</v>
      </c>
      <c r="K3059" t="str">
        <f ca="1">IF(H3059+SIMULATION!$E$16&gt;NEUTRAL!I3059,"W","L")</f>
        <v>W</v>
      </c>
      <c r="L3059" t="str">
        <f ca="1">IF(I3059+SIMULATION!$E$20&gt;NEUTRAL!H3059,"W","L")</f>
        <v>L</v>
      </c>
      <c r="M3059">
        <f t="shared" ca="1" si="97"/>
        <v>137</v>
      </c>
      <c r="N3059" t="str">
        <f ca="1">IF((H3059+I3059)&gt;SIMULATION!$F$16,"Over","Under")</f>
        <v>Under</v>
      </c>
    </row>
    <row r="3060" spans="8:14" x14ac:dyDescent="0.25">
      <c r="H3060">
        <f ca="1">ROUND(NORMINV(RAND(),SIMULATION!$G$16,SIMULATION!$C$16),0)</f>
        <v>79</v>
      </c>
      <c r="I3060">
        <f ca="1">ROUND(NORMINV(RAND(),SIMULATION!$G$20,SIMULATION!$C$20),0)</f>
        <v>91</v>
      </c>
      <c r="J3060" t="str">
        <f t="shared" ca="1" si="96"/>
        <v>Home</v>
      </c>
      <c r="K3060" t="str">
        <f ca="1">IF(H3060+SIMULATION!$E$16&gt;NEUTRAL!I3060,"W","L")</f>
        <v>L</v>
      </c>
      <c r="L3060" t="str">
        <f ca="1">IF(I3060+SIMULATION!$E$20&gt;NEUTRAL!H3060,"W","L")</f>
        <v>W</v>
      </c>
      <c r="M3060">
        <f t="shared" ca="1" si="97"/>
        <v>170</v>
      </c>
      <c r="N3060" t="str">
        <f ca="1">IF((H3060+I3060)&gt;SIMULATION!$F$16,"Over","Under")</f>
        <v>Over</v>
      </c>
    </row>
    <row r="3061" spans="8:14" x14ac:dyDescent="0.25">
      <c r="H3061">
        <f ca="1">ROUND(NORMINV(RAND(),SIMULATION!$G$16,SIMULATION!$C$16),0)</f>
        <v>81</v>
      </c>
      <c r="I3061">
        <f ca="1">ROUND(NORMINV(RAND(),SIMULATION!$G$20,SIMULATION!$C$20),0)</f>
        <v>65</v>
      </c>
      <c r="J3061" t="str">
        <f t="shared" ca="1" si="96"/>
        <v>Away</v>
      </c>
      <c r="K3061" t="str">
        <f ca="1">IF(H3061+SIMULATION!$E$16&gt;NEUTRAL!I3061,"W","L")</f>
        <v>W</v>
      </c>
      <c r="L3061" t="str">
        <f ca="1">IF(I3061+SIMULATION!$E$20&gt;NEUTRAL!H3061,"W","L")</f>
        <v>L</v>
      </c>
      <c r="M3061">
        <f t="shared" ca="1" si="97"/>
        <v>146</v>
      </c>
      <c r="N3061" t="str">
        <f ca="1">IF((H3061+I3061)&gt;SIMULATION!$F$16,"Over","Under")</f>
        <v>Under</v>
      </c>
    </row>
    <row r="3062" spans="8:14" x14ac:dyDescent="0.25">
      <c r="H3062">
        <f ca="1">ROUND(NORMINV(RAND(),SIMULATION!$G$16,SIMULATION!$C$16),0)</f>
        <v>70</v>
      </c>
      <c r="I3062">
        <f ca="1">ROUND(NORMINV(RAND(),SIMULATION!$G$20,SIMULATION!$C$20),0)</f>
        <v>61</v>
      </c>
      <c r="J3062" t="str">
        <f t="shared" ca="1" si="96"/>
        <v>Away</v>
      </c>
      <c r="K3062" t="str">
        <f ca="1">IF(H3062+SIMULATION!$E$16&gt;NEUTRAL!I3062,"W","L")</f>
        <v>W</v>
      </c>
      <c r="L3062" t="str">
        <f ca="1">IF(I3062+SIMULATION!$E$20&gt;NEUTRAL!H3062,"W","L")</f>
        <v>L</v>
      </c>
      <c r="M3062">
        <f t="shared" ca="1" si="97"/>
        <v>131</v>
      </c>
      <c r="N3062" t="str">
        <f ca="1">IF((H3062+I3062)&gt;SIMULATION!$F$16,"Over","Under")</f>
        <v>Under</v>
      </c>
    </row>
    <row r="3063" spans="8:14" x14ac:dyDescent="0.25">
      <c r="H3063">
        <f ca="1">ROUND(NORMINV(RAND(),SIMULATION!$G$16,SIMULATION!$C$16),0)</f>
        <v>64</v>
      </c>
      <c r="I3063">
        <f ca="1">ROUND(NORMINV(RAND(),SIMULATION!$G$20,SIMULATION!$C$20),0)</f>
        <v>74</v>
      </c>
      <c r="J3063" t="str">
        <f t="shared" ca="1" si="96"/>
        <v>Home</v>
      </c>
      <c r="K3063" t="str">
        <f ca="1">IF(H3063+SIMULATION!$E$16&gt;NEUTRAL!I3063,"W","L")</f>
        <v>L</v>
      </c>
      <c r="L3063" t="str">
        <f ca="1">IF(I3063+SIMULATION!$E$20&gt;NEUTRAL!H3063,"W","L")</f>
        <v>W</v>
      </c>
      <c r="M3063">
        <f t="shared" ca="1" si="97"/>
        <v>138</v>
      </c>
      <c r="N3063" t="str">
        <f ca="1">IF((H3063+I3063)&gt;SIMULATION!$F$16,"Over","Under")</f>
        <v>Under</v>
      </c>
    </row>
    <row r="3064" spans="8:14" x14ac:dyDescent="0.25">
      <c r="H3064">
        <f ca="1">ROUND(NORMINV(RAND(),SIMULATION!$G$16,SIMULATION!$C$16),0)</f>
        <v>93</v>
      </c>
      <c r="I3064">
        <f ca="1">ROUND(NORMINV(RAND(),SIMULATION!$G$20,SIMULATION!$C$20),0)</f>
        <v>54</v>
      </c>
      <c r="J3064" t="str">
        <f t="shared" ca="1" si="96"/>
        <v>Away</v>
      </c>
      <c r="K3064" t="str">
        <f ca="1">IF(H3064+SIMULATION!$E$16&gt;NEUTRAL!I3064,"W","L")</f>
        <v>W</v>
      </c>
      <c r="L3064" t="str">
        <f ca="1">IF(I3064+SIMULATION!$E$20&gt;NEUTRAL!H3064,"W","L")</f>
        <v>L</v>
      </c>
      <c r="M3064">
        <f t="shared" ca="1" si="97"/>
        <v>147</v>
      </c>
      <c r="N3064" t="str">
        <f ca="1">IF((H3064+I3064)&gt;SIMULATION!$F$16,"Over","Under")</f>
        <v>Under</v>
      </c>
    </row>
    <row r="3065" spans="8:14" x14ac:dyDescent="0.25">
      <c r="H3065">
        <f ca="1">ROUND(NORMINV(RAND(),SIMULATION!$G$16,SIMULATION!$C$16),0)</f>
        <v>84</v>
      </c>
      <c r="I3065">
        <f ca="1">ROUND(NORMINV(RAND(),SIMULATION!$G$20,SIMULATION!$C$20),0)</f>
        <v>76</v>
      </c>
      <c r="J3065" t="str">
        <f t="shared" ca="1" si="96"/>
        <v>Away</v>
      </c>
      <c r="K3065" t="str">
        <f ca="1">IF(H3065+SIMULATION!$E$16&gt;NEUTRAL!I3065,"W","L")</f>
        <v>W</v>
      </c>
      <c r="L3065" t="str">
        <f ca="1">IF(I3065+SIMULATION!$E$20&gt;NEUTRAL!H3065,"W","L")</f>
        <v>L</v>
      </c>
      <c r="M3065">
        <f t="shared" ca="1" si="97"/>
        <v>160</v>
      </c>
      <c r="N3065" t="str">
        <f ca="1">IF((H3065+I3065)&gt;SIMULATION!$F$16,"Over","Under")</f>
        <v>Over</v>
      </c>
    </row>
    <row r="3066" spans="8:14" x14ac:dyDescent="0.25">
      <c r="H3066">
        <f ca="1">ROUND(NORMINV(RAND(),SIMULATION!$G$16,SIMULATION!$C$16),0)</f>
        <v>93</v>
      </c>
      <c r="I3066">
        <f ca="1">ROUND(NORMINV(RAND(),SIMULATION!$G$20,SIMULATION!$C$20),0)</f>
        <v>84</v>
      </c>
      <c r="J3066" t="str">
        <f t="shared" ca="1" si="96"/>
        <v>Away</v>
      </c>
      <c r="K3066" t="str">
        <f ca="1">IF(H3066+SIMULATION!$E$16&gt;NEUTRAL!I3066,"W","L")</f>
        <v>W</v>
      </c>
      <c r="L3066" t="str">
        <f ca="1">IF(I3066+SIMULATION!$E$20&gt;NEUTRAL!H3066,"W","L")</f>
        <v>L</v>
      </c>
      <c r="M3066">
        <f t="shared" ca="1" si="97"/>
        <v>177</v>
      </c>
      <c r="N3066" t="str">
        <f ca="1">IF((H3066+I3066)&gt;SIMULATION!$F$16,"Over","Under")</f>
        <v>Over</v>
      </c>
    </row>
    <row r="3067" spans="8:14" x14ac:dyDescent="0.25">
      <c r="H3067">
        <f ca="1">ROUND(NORMINV(RAND(),SIMULATION!$G$16,SIMULATION!$C$16),0)</f>
        <v>78</v>
      </c>
      <c r="I3067">
        <f ca="1">ROUND(NORMINV(RAND(),SIMULATION!$G$20,SIMULATION!$C$20),0)</f>
        <v>68</v>
      </c>
      <c r="J3067" t="str">
        <f t="shared" ca="1" si="96"/>
        <v>Away</v>
      </c>
      <c r="K3067" t="str">
        <f ca="1">IF(H3067+SIMULATION!$E$16&gt;NEUTRAL!I3067,"W","L")</f>
        <v>W</v>
      </c>
      <c r="L3067" t="str">
        <f ca="1">IF(I3067+SIMULATION!$E$20&gt;NEUTRAL!H3067,"W","L")</f>
        <v>L</v>
      </c>
      <c r="M3067">
        <f t="shared" ca="1" si="97"/>
        <v>146</v>
      </c>
      <c r="N3067" t="str">
        <f ca="1">IF((H3067+I3067)&gt;SIMULATION!$F$16,"Over","Under")</f>
        <v>Under</v>
      </c>
    </row>
    <row r="3068" spans="8:14" x14ac:dyDescent="0.25">
      <c r="H3068">
        <f ca="1">ROUND(NORMINV(RAND(),SIMULATION!$G$16,SIMULATION!$C$16),0)</f>
        <v>70</v>
      </c>
      <c r="I3068">
        <f ca="1">ROUND(NORMINV(RAND(),SIMULATION!$G$20,SIMULATION!$C$20),0)</f>
        <v>73</v>
      </c>
      <c r="J3068" t="str">
        <f t="shared" ca="1" si="96"/>
        <v>Home</v>
      </c>
      <c r="K3068" t="str">
        <f ca="1">IF(H3068+SIMULATION!$E$16&gt;NEUTRAL!I3068,"W","L")</f>
        <v>W</v>
      </c>
      <c r="L3068" t="str">
        <f ca="1">IF(I3068+SIMULATION!$E$20&gt;NEUTRAL!H3068,"W","L")</f>
        <v>L</v>
      </c>
      <c r="M3068">
        <f t="shared" ca="1" si="97"/>
        <v>143</v>
      </c>
      <c r="N3068" t="str">
        <f ca="1">IF((H3068+I3068)&gt;SIMULATION!$F$16,"Over","Under")</f>
        <v>Under</v>
      </c>
    </row>
    <row r="3069" spans="8:14" x14ac:dyDescent="0.25">
      <c r="H3069">
        <f ca="1">ROUND(NORMINV(RAND(),SIMULATION!$G$16,SIMULATION!$C$16),0)</f>
        <v>66</v>
      </c>
      <c r="I3069">
        <f ca="1">ROUND(NORMINV(RAND(),SIMULATION!$G$20,SIMULATION!$C$20),0)</f>
        <v>65</v>
      </c>
      <c r="J3069" t="str">
        <f t="shared" ca="1" si="96"/>
        <v>Away</v>
      </c>
      <c r="K3069" t="str">
        <f ca="1">IF(H3069+SIMULATION!$E$16&gt;NEUTRAL!I3069,"W","L")</f>
        <v>W</v>
      </c>
      <c r="L3069" t="str">
        <f ca="1">IF(I3069+SIMULATION!$E$20&gt;NEUTRAL!H3069,"W","L")</f>
        <v>L</v>
      </c>
      <c r="M3069">
        <f t="shared" ca="1" si="97"/>
        <v>131</v>
      </c>
      <c r="N3069" t="str">
        <f ca="1">IF((H3069+I3069)&gt;SIMULATION!$F$16,"Over","Under")</f>
        <v>Under</v>
      </c>
    </row>
    <row r="3070" spans="8:14" x14ac:dyDescent="0.25">
      <c r="H3070">
        <f ca="1">ROUND(NORMINV(RAND(),SIMULATION!$G$16,SIMULATION!$C$16),0)</f>
        <v>56</v>
      </c>
      <c r="I3070">
        <f ca="1">ROUND(NORMINV(RAND(),SIMULATION!$G$20,SIMULATION!$C$20),0)</f>
        <v>70</v>
      </c>
      <c r="J3070" t="str">
        <f t="shared" ca="1" si="96"/>
        <v>Home</v>
      </c>
      <c r="K3070" t="str">
        <f ca="1">IF(H3070+SIMULATION!$E$16&gt;NEUTRAL!I3070,"W","L")</f>
        <v>L</v>
      </c>
      <c r="L3070" t="str">
        <f ca="1">IF(I3070+SIMULATION!$E$20&gt;NEUTRAL!H3070,"W","L")</f>
        <v>W</v>
      </c>
      <c r="M3070">
        <f t="shared" ca="1" si="97"/>
        <v>126</v>
      </c>
      <c r="N3070" t="str">
        <f ca="1">IF((H3070+I3070)&gt;SIMULATION!$F$16,"Over","Under")</f>
        <v>Under</v>
      </c>
    </row>
    <row r="3071" spans="8:14" x14ac:dyDescent="0.25">
      <c r="H3071">
        <f ca="1">ROUND(NORMINV(RAND(),SIMULATION!$G$16,SIMULATION!$C$16),0)</f>
        <v>73</v>
      </c>
      <c r="I3071">
        <f ca="1">ROUND(NORMINV(RAND(),SIMULATION!$G$20,SIMULATION!$C$20),0)</f>
        <v>88</v>
      </c>
      <c r="J3071" t="str">
        <f t="shared" ca="1" si="96"/>
        <v>Home</v>
      </c>
      <c r="K3071" t="str">
        <f ca="1">IF(H3071+SIMULATION!$E$16&gt;NEUTRAL!I3071,"W","L")</f>
        <v>L</v>
      </c>
      <c r="L3071" t="str">
        <f ca="1">IF(I3071+SIMULATION!$E$20&gt;NEUTRAL!H3071,"W","L")</f>
        <v>W</v>
      </c>
      <c r="M3071">
        <f t="shared" ca="1" si="97"/>
        <v>161</v>
      </c>
      <c r="N3071" t="str">
        <f ca="1">IF((H3071+I3071)&gt;SIMULATION!$F$16,"Over","Under")</f>
        <v>Over</v>
      </c>
    </row>
    <row r="3072" spans="8:14" x14ac:dyDescent="0.25">
      <c r="H3072">
        <f ca="1">ROUND(NORMINV(RAND(),SIMULATION!$G$16,SIMULATION!$C$16),0)</f>
        <v>58</v>
      </c>
      <c r="I3072">
        <f ca="1">ROUND(NORMINV(RAND(),SIMULATION!$G$20,SIMULATION!$C$20),0)</f>
        <v>69</v>
      </c>
      <c r="J3072" t="str">
        <f t="shared" ca="1" si="96"/>
        <v>Home</v>
      </c>
      <c r="K3072" t="str">
        <f ca="1">IF(H3072+SIMULATION!$E$16&gt;NEUTRAL!I3072,"W","L")</f>
        <v>L</v>
      </c>
      <c r="L3072" t="str">
        <f ca="1">IF(I3072+SIMULATION!$E$20&gt;NEUTRAL!H3072,"W","L")</f>
        <v>W</v>
      </c>
      <c r="M3072">
        <f t="shared" ca="1" si="97"/>
        <v>127</v>
      </c>
      <c r="N3072" t="str">
        <f ca="1">IF((H3072+I3072)&gt;SIMULATION!$F$16,"Over","Under")</f>
        <v>Under</v>
      </c>
    </row>
    <row r="3073" spans="8:14" x14ac:dyDescent="0.25">
      <c r="H3073">
        <f ca="1">ROUND(NORMINV(RAND(),SIMULATION!$G$16,SIMULATION!$C$16),0)</f>
        <v>85</v>
      </c>
      <c r="I3073">
        <f ca="1">ROUND(NORMINV(RAND(),SIMULATION!$G$20,SIMULATION!$C$20),0)</f>
        <v>47</v>
      </c>
      <c r="J3073" t="str">
        <f t="shared" ca="1" si="96"/>
        <v>Away</v>
      </c>
      <c r="K3073" t="str">
        <f ca="1">IF(H3073+SIMULATION!$E$16&gt;NEUTRAL!I3073,"W","L")</f>
        <v>W</v>
      </c>
      <c r="L3073" t="str">
        <f ca="1">IF(I3073+SIMULATION!$E$20&gt;NEUTRAL!H3073,"W","L")</f>
        <v>L</v>
      </c>
      <c r="M3073">
        <f t="shared" ca="1" si="97"/>
        <v>132</v>
      </c>
      <c r="N3073" t="str">
        <f ca="1">IF((H3073+I3073)&gt;SIMULATION!$F$16,"Over","Under")</f>
        <v>Under</v>
      </c>
    </row>
    <row r="3074" spans="8:14" x14ac:dyDescent="0.25">
      <c r="H3074">
        <f ca="1">ROUND(NORMINV(RAND(),SIMULATION!$G$16,SIMULATION!$C$16),0)</f>
        <v>60</v>
      </c>
      <c r="I3074">
        <f ca="1">ROUND(NORMINV(RAND(),SIMULATION!$G$20,SIMULATION!$C$20),0)</f>
        <v>70</v>
      </c>
      <c r="J3074" t="str">
        <f t="shared" ca="1" si="96"/>
        <v>Home</v>
      </c>
      <c r="K3074" t="str">
        <f ca="1">IF(H3074+SIMULATION!$E$16&gt;NEUTRAL!I3074,"W","L")</f>
        <v>L</v>
      </c>
      <c r="L3074" t="str">
        <f ca="1">IF(I3074+SIMULATION!$E$20&gt;NEUTRAL!H3074,"W","L")</f>
        <v>W</v>
      </c>
      <c r="M3074">
        <f t="shared" ca="1" si="97"/>
        <v>130</v>
      </c>
      <c r="N3074" t="str">
        <f ca="1">IF((H3074+I3074)&gt;SIMULATION!$F$16,"Over","Under")</f>
        <v>Under</v>
      </c>
    </row>
    <row r="3075" spans="8:14" x14ac:dyDescent="0.25">
      <c r="H3075">
        <f ca="1">ROUND(NORMINV(RAND(),SIMULATION!$G$16,SIMULATION!$C$16),0)</f>
        <v>81</v>
      </c>
      <c r="I3075">
        <f ca="1">ROUND(NORMINV(RAND(),SIMULATION!$G$20,SIMULATION!$C$20),0)</f>
        <v>71</v>
      </c>
      <c r="J3075" t="str">
        <f t="shared" ca="1" si="96"/>
        <v>Away</v>
      </c>
      <c r="K3075" t="str">
        <f ca="1">IF(H3075+SIMULATION!$E$16&gt;NEUTRAL!I3075,"W","L")</f>
        <v>W</v>
      </c>
      <c r="L3075" t="str">
        <f ca="1">IF(I3075+SIMULATION!$E$20&gt;NEUTRAL!H3075,"W","L")</f>
        <v>L</v>
      </c>
      <c r="M3075">
        <f t="shared" ca="1" si="97"/>
        <v>152</v>
      </c>
      <c r="N3075" t="str">
        <f ca="1">IF((H3075+I3075)&gt;SIMULATION!$F$16,"Over","Under")</f>
        <v>Over</v>
      </c>
    </row>
    <row r="3076" spans="8:14" x14ac:dyDescent="0.25">
      <c r="H3076">
        <f ca="1">ROUND(NORMINV(RAND(),SIMULATION!$G$16,SIMULATION!$C$16),0)</f>
        <v>78</v>
      </c>
      <c r="I3076">
        <f ca="1">ROUND(NORMINV(RAND(),SIMULATION!$G$20,SIMULATION!$C$20),0)</f>
        <v>65</v>
      </c>
      <c r="J3076" t="str">
        <f t="shared" ca="1" si="96"/>
        <v>Away</v>
      </c>
      <c r="K3076" t="str">
        <f ca="1">IF(H3076+SIMULATION!$E$16&gt;NEUTRAL!I3076,"W","L")</f>
        <v>W</v>
      </c>
      <c r="L3076" t="str">
        <f ca="1">IF(I3076+SIMULATION!$E$20&gt;NEUTRAL!H3076,"W","L")</f>
        <v>L</v>
      </c>
      <c r="M3076">
        <f t="shared" ca="1" si="97"/>
        <v>143</v>
      </c>
      <c r="N3076" t="str">
        <f ca="1">IF((H3076+I3076)&gt;SIMULATION!$F$16,"Over","Under")</f>
        <v>Under</v>
      </c>
    </row>
    <row r="3077" spans="8:14" x14ac:dyDescent="0.25">
      <c r="H3077">
        <f ca="1">ROUND(NORMINV(RAND(),SIMULATION!$G$16,SIMULATION!$C$16),0)</f>
        <v>57</v>
      </c>
      <c r="I3077">
        <f ca="1">ROUND(NORMINV(RAND(),SIMULATION!$G$20,SIMULATION!$C$20),0)</f>
        <v>89</v>
      </c>
      <c r="J3077" t="str">
        <f t="shared" ca="1" si="96"/>
        <v>Home</v>
      </c>
      <c r="K3077" t="str">
        <f ca="1">IF(H3077+SIMULATION!$E$16&gt;NEUTRAL!I3077,"W","L")</f>
        <v>L</v>
      </c>
      <c r="L3077" t="str">
        <f ca="1">IF(I3077+SIMULATION!$E$20&gt;NEUTRAL!H3077,"W","L")</f>
        <v>W</v>
      </c>
      <c r="M3077">
        <f t="shared" ca="1" si="97"/>
        <v>146</v>
      </c>
      <c r="N3077" t="str">
        <f ca="1">IF((H3077+I3077)&gt;SIMULATION!$F$16,"Over","Under")</f>
        <v>Under</v>
      </c>
    </row>
    <row r="3078" spans="8:14" x14ac:dyDescent="0.25">
      <c r="H3078">
        <f ca="1">ROUND(NORMINV(RAND(),SIMULATION!$G$16,SIMULATION!$C$16),0)</f>
        <v>80</v>
      </c>
      <c r="I3078">
        <f ca="1">ROUND(NORMINV(RAND(),SIMULATION!$G$20,SIMULATION!$C$20),0)</f>
        <v>69</v>
      </c>
      <c r="J3078" t="str">
        <f t="shared" ca="1" si="96"/>
        <v>Away</v>
      </c>
      <c r="K3078" t="str">
        <f ca="1">IF(H3078+SIMULATION!$E$16&gt;NEUTRAL!I3078,"W","L")</f>
        <v>W</v>
      </c>
      <c r="L3078" t="str">
        <f ca="1">IF(I3078+SIMULATION!$E$20&gt;NEUTRAL!H3078,"W","L")</f>
        <v>L</v>
      </c>
      <c r="M3078">
        <f t="shared" ca="1" si="97"/>
        <v>149</v>
      </c>
      <c r="N3078" t="str">
        <f ca="1">IF((H3078+I3078)&gt;SIMULATION!$F$16,"Over","Under")</f>
        <v>Under</v>
      </c>
    </row>
    <row r="3079" spans="8:14" x14ac:dyDescent="0.25">
      <c r="H3079">
        <f ca="1">ROUND(NORMINV(RAND(),SIMULATION!$G$16,SIMULATION!$C$16),0)</f>
        <v>87</v>
      </c>
      <c r="I3079">
        <f ca="1">ROUND(NORMINV(RAND(),SIMULATION!$G$20,SIMULATION!$C$20),0)</f>
        <v>74</v>
      </c>
      <c r="J3079" t="str">
        <f t="shared" ca="1" si="96"/>
        <v>Away</v>
      </c>
      <c r="K3079" t="str">
        <f ca="1">IF(H3079+SIMULATION!$E$16&gt;NEUTRAL!I3079,"W","L")</f>
        <v>W</v>
      </c>
      <c r="L3079" t="str">
        <f ca="1">IF(I3079+SIMULATION!$E$20&gt;NEUTRAL!H3079,"W","L")</f>
        <v>L</v>
      </c>
      <c r="M3079">
        <f t="shared" ca="1" si="97"/>
        <v>161</v>
      </c>
      <c r="N3079" t="str">
        <f ca="1">IF((H3079+I3079)&gt;SIMULATION!$F$16,"Over","Under")</f>
        <v>Over</v>
      </c>
    </row>
    <row r="3080" spans="8:14" x14ac:dyDescent="0.25">
      <c r="H3080">
        <f ca="1">ROUND(NORMINV(RAND(),SIMULATION!$G$16,SIMULATION!$C$16),0)</f>
        <v>68</v>
      </c>
      <c r="I3080">
        <f ca="1">ROUND(NORMINV(RAND(),SIMULATION!$G$20,SIMULATION!$C$20),0)</f>
        <v>105</v>
      </c>
      <c r="J3080" t="str">
        <f t="shared" ca="1" si="96"/>
        <v>Home</v>
      </c>
      <c r="K3080" t="str">
        <f ca="1">IF(H3080+SIMULATION!$E$16&gt;NEUTRAL!I3080,"W","L")</f>
        <v>L</v>
      </c>
      <c r="L3080" t="str">
        <f ca="1">IF(I3080+SIMULATION!$E$20&gt;NEUTRAL!H3080,"W","L")</f>
        <v>W</v>
      </c>
      <c r="M3080">
        <f t="shared" ca="1" si="97"/>
        <v>173</v>
      </c>
      <c r="N3080" t="str">
        <f ca="1">IF((H3080+I3080)&gt;SIMULATION!$F$16,"Over","Under")</f>
        <v>Over</v>
      </c>
    </row>
    <row r="3081" spans="8:14" x14ac:dyDescent="0.25">
      <c r="H3081">
        <f ca="1">ROUND(NORMINV(RAND(),SIMULATION!$G$16,SIMULATION!$C$16),0)</f>
        <v>54</v>
      </c>
      <c r="I3081">
        <f ca="1">ROUND(NORMINV(RAND(),SIMULATION!$G$20,SIMULATION!$C$20),0)</f>
        <v>69</v>
      </c>
      <c r="J3081" t="str">
        <f t="shared" ca="1" si="96"/>
        <v>Home</v>
      </c>
      <c r="K3081" t="str">
        <f ca="1">IF(H3081+SIMULATION!$E$16&gt;NEUTRAL!I3081,"W","L")</f>
        <v>L</v>
      </c>
      <c r="L3081" t="str">
        <f ca="1">IF(I3081+SIMULATION!$E$20&gt;NEUTRAL!H3081,"W","L")</f>
        <v>W</v>
      </c>
      <c r="M3081">
        <f t="shared" ca="1" si="97"/>
        <v>123</v>
      </c>
      <c r="N3081" t="str">
        <f ca="1">IF((H3081+I3081)&gt;SIMULATION!$F$16,"Over","Under")</f>
        <v>Under</v>
      </c>
    </row>
    <row r="3082" spans="8:14" x14ac:dyDescent="0.25">
      <c r="H3082">
        <f ca="1">ROUND(NORMINV(RAND(),SIMULATION!$G$16,SIMULATION!$C$16),0)</f>
        <v>97</v>
      </c>
      <c r="I3082">
        <f ca="1">ROUND(NORMINV(RAND(),SIMULATION!$G$20,SIMULATION!$C$20),0)</f>
        <v>70</v>
      </c>
      <c r="J3082" t="str">
        <f t="shared" ca="1" si="96"/>
        <v>Away</v>
      </c>
      <c r="K3082" t="str">
        <f ca="1">IF(H3082+SIMULATION!$E$16&gt;NEUTRAL!I3082,"W","L")</f>
        <v>W</v>
      </c>
      <c r="L3082" t="str">
        <f ca="1">IF(I3082+SIMULATION!$E$20&gt;NEUTRAL!H3082,"W","L")</f>
        <v>L</v>
      </c>
      <c r="M3082">
        <f t="shared" ca="1" si="97"/>
        <v>167</v>
      </c>
      <c r="N3082" t="str">
        <f ca="1">IF((H3082+I3082)&gt;SIMULATION!$F$16,"Over","Under")</f>
        <v>Over</v>
      </c>
    </row>
    <row r="3083" spans="8:14" x14ac:dyDescent="0.25">
      <c r="H3083">
        <f ca="1">ROUND(NORMINV(RAND(),SIMULATION!$G$16,SIMULATION!$C$16),0)</f>
        <v>55</v>
      </c>
      <c r="I3083">
        <f ca="1">ROUND(NORMINV(RAND(),SIMULATION!$G$20,SIMULATION!$C$20),0)</f>
        <v>77</v>
      </c>
      <c r="J3083" t="str">
        <f t="shared" ca="1" si="96"/>
        <v>Home</v>
      </c>
      <c r="K3083" t="str">
        <f ca="1">IF(H3083+SIMULATION!$E$16&gt;NEUTRAL!I3083,"W","L")</f>
        <v>L</v>
      </c>
      <c r="L3083" t="str">
        <f ca="1">IF(I3083+SIMULATION!$E$20&gt;NEUTRAL!H3083,"W","L")</f>
        <v>W</v>
      </c>
      <c r="M3083">
        <f t="shared" ca="1" si="97"/>
        <v>132</v>
      </c>
      <c r="N3083" t="str">
        <f ca="1">IF((H3083+I3083)&gt;SIMULATION!$F$16,"Over","Under")</f>
        <v>Under</v>
      </c>
    </row>
    <row r="3084" spans="8:14" x14ac:dyDescent="0.25">
      <c r="H3084">
        <f ca="1">ROUND(NORMINV(RAND(),SIMULATION!$G$16,SIMULATION!$C$16),0)</f>
        <v>73</v>
      </c>
      <c r="I3084">
        <f ca="1">ROUND(NORMINV(RAND(),SIMULATION!$G$20,SIMULATION!$C$20),0)</f>
        <v>83</v>
      </c>
      <c r="J3084" t="str">
        <f t="shared" ca="1" si="96"/>
        <v>Home</v>
      </c>
      <c r="K3084" t="str">
        <f ca="1">IF(H3084+SIMULATION!$E$16&gt;NEUTRAL!I3084,"W","L")</f>
        <v>L</v>
      </c>
      <c r="L3084" t="str">
        <f ca="1">IF(I3084+SIMULATION!$E$20&gt;NEUTRAL!H3084,"W","L")</f>
        <v>W</v>
      </c>
      <c r="M3084">
        <f t="shared" ca="1" si="97"/>
        <v>156</v>
      </c>
      <c r="N3084" t="str">
        <f ca="1">IF((H3084+I3084)&gt;SIMULATION!$F$16,"Over","Under")</f>
        <v>Over</v>
      </c>
    </row>
    <row r="3085" spans="8:14" x14ac:dyDescent="0.25">
      <c r="H3085">
        <f ca="1">ROUND(NORMINV(RAND(),SIMULATION!$G$16,SIMULATION!$C$16),0)</f>
        <v>72</v>
      </c>
      <c r="I3085">
        <f ca="1">ROUND(NORMINV(RAND(),SIMULATION!$G$20,SIMULATION!$C$20),0)</f>
        <v>91</v>
      </c>
      <c r="J3085" t="str">
        <f t="shared" ca="1" si="96"/>
        <v>Home</v>
      </c>
      <c r="K3085" t="str">
        <f ca="1">IF(H3085+SIMULATION!$E$16&gt;NEUTRAL!I3085,"W","L")</f>
        <v>L</v>
      </c>
      <c r="L3085" t="str">
        <f ca="1">IF(I3085+SIMULATION!$E$20&gt;NEUTRAL!H3085,"W","L")</f>
        <v>W</v>
      </c>
      <c r="M3085">
        <f t="shared" ca="1" si="97"/>
        <v>163</v>
      </c>
      <c r="N3085" t="str">
        <f ca="1">IF((H3085+I3085)&gt;SIMULATION!$F$16,"Over","Under")</f>
        <v>Over</v>
      </c>
    </row>
    <row r="3086" spans="8:14" x14ac:dyDescent="0.25">
      <c r="H3086">
        <f ca="1">ROUND(NORMINV(RAND(),SIMULATION!$G$16,SIMULATION!$C$16),0)</f>
        <v>69</v>
      </c>
      <c r="I3086">
        <f ca="1">ROUND(NORMINV(RAND(),SIMULATION!$G$20,SIMULATION!$C$20),0)</f>
        <v>94</v>
      </c>
      <c r="J3086" t="str">
        <f t="shared" ca="1" si="96"/>
        <v>Home</v>
      </c>
      <c r="K3086" t="str">
        <f ca="1">IF(H3086+SIMULATION!$E$16&gt;NEUTRAL!I3086,"W","L")</f>
        <v>L</v>
      </c>
      <c r="L3086" t="str">
        <f ca="1">IF(I3086+SIMULATION!$E$20&gt;NEUTRAL!H3086,"W","L")</f>
        <v>W</v>
      </c>
      <c r="M3086">
        <f t="shared" ca="1" si="97"/>
        <v>163</v>
      </c>
      <c r="N3086" t="str">
        <f ca="1">IF((H3086+I3086)&gt;SIMULATION!$F$16,"Over","Under")</f>
        <v>Over</v>
      </c>
    </row>
    <row r="3087" spans="8:14" x14ac:dyDescent="0.25">
      <c r="H3087">
        <f ca="1">ROUND(NORMINV(RAND(),SIMULATION!$G$16,SIMULATION!$C$16),0)</f>
        <v>52</v>
      </c>
      <c r="I3087">
        <f ca="1">ROUND(NORMINV(RAND(),SIMULATION!$G$20,SIMULATION!$C$20),0)</f>
        <v>45</v>
      </c>
      <c r="J3087" t="str">
        <f t="shared" ca="1" si="96"/>
        <v>Away</v>
      </c>
      <c r="K3087" t="str">
        <f ca="1">IF(H3087+SIMULATION!$E$16&gt;NEUTRAL!I3087,"W","L")</f>
        <v>W</v>
      </c>
      <c r="L3087" t="str">
        <f ca="1">IF(I3087+SIMULATION!$E$20&gt;NEUTRAL!H3087,"W","L")</f>
        <v>L</v>
      </c>
      <c r="M3087">
        <f t="shared" ca="1" si="97"/>
        <v>97</v>
      </c>
      <c r="N3087" t="str">
        <f ca="1">IF((H3087+I3087)&gt;SIMULATION!$F$16,"Over","Under")</f>
        <v>Under</v>
      </c>
    </row>
    <row r="3088" spans="8:14" x14ac:dyDescent="0.25">
      <c r="H3088">
        <f ca="1">ROUND(NORMINV(RAND(),SIMULATION!$G$16,SIMULATION!$C$16),0)</f>
        <v>89</v>
      </c>
      <c r="I3088">
        <f ca="1">ROUND(NORMINV(RAND(),SIMULATION!$G$20,SIMULATION!$C$20),0)</f>
        <v>63</v>
      </c>
      <c r="J3088" t="str">
        <f t="shared" ca="1" si="96"/>
        <v>Away</v>
      </c>
      <c r="K3088" t="str">
        <f ca="1">IF(H3088+SIMULATION!$E$16&gt;NEUTRAL!I3088,"W","L")</f>
        <v>W</v>
      </c>
      <c r="L3088" t="str">
        <f ca="1">IF(I3088+SIMULATION!$E$20&gt;NEUTRAL!H3088,"W","L")</f>
        <v>L</v>
      </c>
      <c r="M3088">
        <f t="shared" ca="1" si="97"/>
        <v>152</v>
      </c>
      <c r="N3088" t="str">
        <f ca="1">IF((H3088+I3088)&gt;SIMULATION!$F$16,"Over","Under")</f>
        <v>Over</v>
      </c>
    </row>
    <row r="3089" spans="8:14" x14ac:dyDescent="0.25">
      <c r="H3089">
        <f ca="1">ROUND(NORMINV(RAND(),SIMULATION!$G$16,SIMULATION!$C$16),0)</f>
        <v>67</v>
      </c>
      <c r="I3089">
        <f ca="1">ROUND(NORMINV(RAND(),SIMULATION!$G$20,SIMULATION!$C$20),0)</f>
        <v>73</v>
      </c>
      <c r="J3089" t="str">
        <f t="shared" ca="1" si="96"/>
        <v>Home</v>
      </c>
      <c r="K3089" t="str">
        <f ca="1">IF(H3089+SIMULATION!$E$16&gt;NEUTRAL!I3089,"W","L")</f>
        <v>L</v>
      </c>
      <c r="L3089" t="str">
        <f ca="1">IF(I3089+SIMULATION!$E$20&gt;NEUTRAL!H3089,"W","L")</f>
        <v>W</v>
      </c>
      <c r="M3089">
        <f t="shared" ca="1" si="97"/>
        <v>140</v>
      </c>
      <c r="N3089" t="str">
        <f ca="1">IF((H3089+I3089)&gt;SIMULATION!$F$16,"Over","Under")</f>
        <v>Under</v>
      </c>
    </row>
    <row r="3090" spans="8:14" x14ac:dyDescent="0.25">
      <c r="H3090">
        <f ca="1">ROUND(NORMINV(RAND(),SIMULATION!$G$16,SIMULATION!$C$16),0)</f>
        <v>83</v>
      </c>
      <c r="I3090">
        <f ca="1">ROUND(NORMINV(RAND(),SIMULATION!$G$20,SIMULATION!$C$20),0)</f>
        <v>86</v>
      </c>
      <c r="J3090" t="str">
        <f t="shared" ref="J3090:J3153" ca="1" si="98">IF(H3090=I3090,"OT",IF(H3090&gt;I3090,"Away","Home"))</f>
        <v>Home</v>
      </c>
      <c r="K3090" t="str">
        <f ca="1">IF(H3090+SIMULATION!$E$16&gt;NEUTRAL!I3090,"W","L")</f>
        <v>W</v>
      </c>
      <c r="L3090" t="str">
        <f ca="1">IF(I3090+SIMULATION!$E$20&gt;NEUTRAL!H3090,"W","L")</f>
        <v>L</v>
      </c>
      <c r="M3090">
        <f t="shared" ref="M3090:M3153" ca="1" si="99">H3090+I3090</f>
        <v>169</v>
      </c>
      <c r="N3090" t="str">
        <f ca="1">IF((H3090+I3090)&gt;SIMULATION!$F$16,"Over","Under")</f>
        <v>Over</v>
      </c>
    </row>
    <row r="3091" spans="8:14" x14ac:dyDescent="0.25">
      <c r="H3091">
        <f ca="1">ROUND(NORMINV(RAND(),SIMULATION!$G$16,SIMULATION!$C$16),0)</f>
        <v>53</v>
      </c>
      <c r="I3091">
        <f ca="1">ROUND(NORMINV(RAND(),SIMULATION!$G$20,SIMULATION!$C$20),0)</f>
        <v>74</v>
      </c>
      <c r="J3091" t="str">
        <f t="shared" ca="1" si="98"/>
        <v>Home</v>
      </c>
      <c r="K3091" t="str">
        <f ca="1">IF(H3091+SIMULATION!$E$16&gt;NEUTRAL!I3091,"W","L")</f>
        <v>L</v>
      </c>
      <c r="L3091" t="str">
        <f ca="1">IF(I3091+SIMULATION!$E$20&gt;NEUTRAL!H3091,"W","L")</f>
        <v>W</v>
      </c>
      <c r="M3091">
        <f t="shared" ca="1" si="99"/>
        <v>127</v>
      </c>
      <c r="N3091" t="str">
        <f ca="1">IF((H3091+I3091)&gt;SIMULATION!$F$16,"Over","Under")</f>
        <v>Under</v>
      </c>
    </row>
    <row r="3092" spans="8:14" x14ac:dyDescent="0.25">
      <c r="H3092">
        <f ca="1">ROUND(NORMINV(RAND(),SIMULATION!$G$16,SIMULATION!$C$16),0)</f>
        <v>63</v>
      </c>
      <c r="I3092">
        <f ca="1">ROUND(NORMINV(RAND(),SIMULATION!$G$20,SIMULATION!$C$20),0)</f>
        <v>79</v>
      </c>
      <c r="J3092" t="str">
        <f t="shared" ca="1" si="98"/>
        <v>Home</v>
      </c>
      <c r="K3092" t="str">
        <f ca="1">IF(H3092+SIMULATION!$E$16&gt;NEUTRAL!I3092,"W","L")</f>
        <v>L</v>
      </c>
      <c r="L3092" t="str">
        <f ca="1">IF(I3092+SIMULATION!$E$20&gt;NEUTRAL!H3092,"W","L")</f>
        <v>W</v>
      </c>
      <c r="M3092">
        <f t="shared" ca="1" si="99"/>
        <v>142</v>
      </c>
      <c r="N3092" t="str">
        <f ca="1">IF((H3092+I3092)&gt;SIMULATION!$F$16,"Over","Under")</f>
        <v>Under</v>
      </c>
    </row>
    <row r="3093" spans="8:14" x14ac:dyDescent="0.25">
      <c r="H3093">
        <f ca="1">ROUND(NORMINV(RAND(),SIMULATION!$G$16,SIMULATION!$C$16),0)</f>
        <v>112</v>
      </c>
      <c r="I3093">
        <f ca="1">ROUND(NORMINV(RAND(),SIMULATION!$G$20,SIMULATION!$C$20),0)</f>
        <v>82</v>
      </c>
      <c r="J3093" t="str">
        <f t="shared" ca="1" si="98"/>
        <v>Away</v>
      </c>
      <c r="K3093" t="str">
        <f ca="1">IF(H3093+SIMULATION!$E$16&gt;NEUTRAL!I3093,"W","L")</f>
        <v>W</v>
      </c>
      <c r="L3093" t="str">
        <f ca="1">IF(I3093+SIMULATION!$E$20&gt;NEUTRAL!H3093,"W","L")</f>
        <v>L</v>
      </c>
      <c r="M3093">
        <f t="shared" ca="1" si="99"/>
        <v>194</v>
      </c>
      <c r="N3093" t="str">
        <f ca="1">IF((H3093+I3093)&gt;SIMULATION!$F$16,"Over","Under")</f>
        <v>Over</v>
      </c>
    </row>
    <row r="3094" spans="8:14" x14ac:dyDescent="0.25">
      <c r="H3094">
        <f ca="1">ROUND(NORMINV(RAND(),SIMULATION!$G$16,SIMULATION!$C$16),0)</f>
        <v>73</v>
      </c>
      <c r="I3094">
        <f ca="1">ROUND(NORMINV(RAND(),SIMULATION!$G$20,SIMULATION!$C$20),0)</f>
        <v>86</v>
      </c>
      <c r="J3094" t="str">
        <f t="shared" ca="1" si="98"/>
        <v>Home</v>
      </c>
      <c r="K3094" t="str">
        <f ca="1">IF(H3094+SIMULATION!$E$16&gt;NEUTRAL!I3094,"W","L")</f>
        <v>L</v>
      </c>
      <c r="L3094" t="str">
        <f ca="1">IF(I3094+SIMULATION!$E$20&gt;NEUTRAL!H3094,"W","L")</f>
        <v>W</v>
      </c>
      <c r="M3094">
        <f t="shared" ca="1" si="99"/>
        <v>159</v>
      </c>
      <c r="N3094" t="str">
        <f ca="1">IF((H3094+I3094)&gt;SIMULATION!$F$16,"Over","Under")</f>
        <v>Over</v>
      </c>
    </row>
    <row r="3095" spans="8:14" x14ac:dyDescent="0.25">
      <c r="H3095">
        <f ca="1">ROUND(NORMINV(RAND(),SIMULATION!$G$16,SIMULATION!$C$16),0)</f>
        <v>53</v>
      </c>
      <c r="I3095">
        <f ca="1">ROUND(NORMINV(RAND(),SIMULATION!$G$20,SIMULATION!$C$20),0)</f>
        <v>93</v>
      </c>
      <c r="J3095" t="str">
        <f t="shared" ca="1" si="98"/>
        <v>Home</v>
      </c>
      <c r="K3095" t="str">
        <f ca="1">IF(H3095+SIMULATION!$E$16&gt;NEUTRAL!I3095,"W","L")</f>
        <v>L</v>
      </c>
      <c r="L3095" t="str">
        <f ca="1">IF(I3095+SIMULATION!$E$20&gt;NEUTRAL!H3095,"W","L")</f>
        <v>W</v>
      </c>
      <c r="M3095">
        <f t="shared" ca="1" si="99"/>
        <v>146</v>
      </c>
      <c r="N3095" t="str">
        <f ca="1">IF((H3095+I3095)&gt;SIMULATION!$F$16,"Over","Under")</f>
        <v>Under</v>
      </c>
    </row>
    <row r="3096" spans="8:14" x14ac:dyDescent="0.25">
      <c r="H3096">
        <f ca="1">ROUND(NORMINV(RAND(),SIMULATION!$G$16,SIMULATION!$C$16),0)</f>
        <v>65</v>
      </c>
      <c r="I3096">
        <f ca="1">ROUND(NORMINV(RAND(),SIMULATION!$G$20,SIMULATION!$C$20),0)</f>
        <v>75</v>
      </c>
      <c r="J3096" t="str">
        <f t="shared" ca="1" si="98"/>
        <v>Home</v>
      </c>
      <c r="K3096" t="str">
        <f ca="1">IF(H3096+SIMULATION!$E$16&gt;NEUTRAL!I3096,"W","L")</f>
        <v>L</v>
      </c>
      <c r="L3096" t="str">
        <f ca="1">IF(I3096+SIMULATION!$E$20&gt;NEUTRAL!H3096,"W","L")</f>
        <v>W</v>
      </c>
      <c r="M3096">
        <f t="shared" ca="1" si="99"/>
        <v>140</v>
      </c>
      <c r="N3096" t="str">
        <f ca="1">IF((H3096+I3096)&gt;SIMULATION!$F$16,"Over","Under")</f>
        <v>Under</v>
      </c>
    </row>
    <row r="3097" spans="8:14" x14ac:dyDescent="0.25">
      <c r="H3097">
        <f ca="1">ROUND(NORMINV(RAND(),SIMULATION!$G$16,SIMULATION!$C$16),0)</f>
        <v>70</v>
      </c>
      <c r="I3097">
        <f ca="1">ROUND(NORMINV(RAND(),SIMULATION!$G$20,SIMULATION!$C$20),0)</f>
        <v>84</v>
      </c>
      <c r="J3097" t="str">
        <f t="shared" ca="1" si="98"/>
        <v>Home</v>
      </c>
      <c r="K3097" t="str">
        <f ca="1">IF(H3097+SIMULATION!$E$16&gt;NEUTRAL!I3097,"W","L")</f>
        <v>L</v>
      </c>
      <c r="L3097" t="str">
        <f ca="1">IF(I3097+SIMULATION!$E$20&gt;NEUTRAL!H3097,"W","L")</f>
        <v>W</v>
      </c>
      <c r="M3097">
        <f t="shared" ca="1" si="99"/>
        <v>154</v>
      </c>
      <c r="N3097" t="str">
        <f ca="1">IF((H3097+I3097)&gt;SIMULATION!$F$16,"Over","Under")</f>
        <v>Over</v>
      </c>
    </row>
    <row r="3098" spans="8:14" x14ac:dyDescent="0.25">
      <c r="H3098">
        <f ca="1">ROUND(NORMINV(RAND(),SIMULATION!$G$16,SIMULATION!$C$16),0)</f>
        <v>71</v>
      </c>
      <c r="I3098">
        <f ca="1">ROUND(NORMINV(RAND(),SIMULATION!$G$20,SIMULATION!$C$20),0)</f>
        <v>73</v>
      </c>
      <c r="J3098" t="str">
        <f t="shared" ca="1" si="98"/>
        <v>Home</v>
      </c>
      <c r="K3098" t="str">
        <f ca="1">IF(H3098+SIMULATION!$E$16&gt;NEUTRAL!I3098,"W","L")</f>
        <v>W</v>
      </c>
      <c r="L3098" t="str">
        <f ca="1">IF(I3098+SIMULATION!$E$20&gt;NEUTRAL!H3098,"W","L")</f>
        <v>L</v>
      </c>
      <c r="M3098">
        <f t="shared" ca="1" si="99"/>
        <v>144</v>
      </c>
      <c r="N3098" t="str">
        <f ca="1">IF((H3098+I3098)&gt;SIMULATION!$F$16,"Over","Under")</f>
        <v>Under</v>
      </c>
    </row>
    <row r="3099" spans="8:14" x14ac:dyDescent="0.25">
      <c r="H3099">
        <f ca="1">ROUND(NORMINV(RAND(),SIMULATION!$G$16,SIMULATION!$C$16),0)</f>
        <v>47</v>
      </c>
      <c r="I3099">
        <f ca="1">ROUND(NORMINV(RAND(),SIMULATION!$G$20,SIMULATION!$C$20),0)</f>
        <v>86</v>
      </c>
      <c r="J3099" t="str">
        <f t="shared" ca="1" si="98"/>
        <v>Home</v>
      </c>
      <c r="K3099" t="str">
        <f ca="1">IF(H3099+SIMULATION!$E$16&gt;NEUTRAL!I3099,"W","L")</f>
        <v>L</v>
      </c>
      <c r="L3099" t="str">
        <f ca="1">IF(I3099+SIMULATION!$E$20&gt;NEUTRAL!H3099,"W","L")</f>
        <v>W</v>
      </c>
      <c r="M3099">
        <f t="shared" ca="1" si="99"/>
        <v>133</v>
      </c>
      <c r="N3099" t="str">
        <f ca="1">IF((H3099+I3099)&gt;SIMULATION!$F$16,"Over","Under")</f>
        <v>Under</v>
      </c>
    </row>
    <row r="3100" spans="8:14" x14ac:dyDescent="0.25">
      <c r="H3100">
        <f ca="1">ROUND(NORMINV(RAND(),SIMULATION!$G$16,SIMULATION!$C$16),0)</f>
        <v>56</v>
      </c>
      <c r="I3100">
        <f ca="1">ROUND(NORMINV(RAND(),SIMULATION!$G$20,SIMULATION!$C$20),0)</f>
        <v>75</v>
      </c>
      <c r="J3100" t="str">
        <f t="shared" ca="1" si="98"/>
        <v>Home</v>
      </c>
      <c r="K3100" t="str">
        <f ca="1">IF(H3100+SIMULATION!$E$16&gt;NEUTRAL!I3100,"W","L")</f>
        <v>L</v>
      </c>
      <c r="L3100" t="str">
        <f ca="1">IF(I3100+SIMULATION!$E$20&gt;NEUTRAL!H3100,"W","L")</f>
        <v>W</v>
      </c>
      <c r="M3100">
        <f t="shared" ca="1" si="99"/>
        <v>131</v>
      </c>
      <c r="N3100" t="str">
        <f ca="1">IF((H3100+I3100)&gt;SIMULATION!$F$16,"Over","Under")</f>
        <v>Under</v>
      </c>
    </row>
    <row r="3101" spans="8:14" x14ac:dyDescent="0.25">
      <c r="H3101">
        <f ca="1">ROUND(NORMINV(RAND(),SIMULATION!$G$16,SIMULATION!$C$16),0)</f>
        <v>86</v>
      </c>
      <c r="I3101">
        <f ca="1">ROUND(NORMINV(RAND(),SIMULATION!$G$20,SIMULATION!$C$20),0)</f>
        <v>75</v>
      </c>
      <c r="J3101" t="str">
        <f t="shared" ca="1" si="98"/>
        <v>Away</v>
      </c>
      <c r="K3101" t="str">
        <f ca="1">IF(H3101+SIMULATION!$E$16&gt;NEUTRAL!I3101,"W","L")</f>
        <v>W</v>
      </c>
      <c r="L3101" t="str">
        <f ca="1">IF(I3101+SIMULATION!$E$20&gt;NEUTRAL!H3101,"W","L")</f>
        <v>L</v>
      </c>
      <c r="M3101">
        <f t="shared" ca="1" si="99"/>
        <v>161</v>
      </c>
      <c r="N3101" t="str">
        <f ca="1">IF((H3101+I3101)&gt;SIMULATION!$F$16,"Over","Under")</f>
        <v>Over</v>
      </c>
    </row>
    <row r="3102" spans="8:14" x14ac:dyDescent="0.25">
      <c r="H3102">
        <f ca="1">ROUND(NORMINV(RAND(),SIMULATION!$G$16,SIMULATION!$C$16),0)</f>
        <v>69</v>
      </c>
      <c r="I3102">
        <f ca="1">ROUND(NORMINV(RAND(),SIMULATION!$G$20,SIMULATION!$C$20),0)</f>
        <v>76</v>
      </c>
      <c r="J3102" t="str">
        <f t="shared" ca="1" si="98"/>
        <v>Home</v>
      </c>
      <c r="K3102" t="str">
        <f ca="1">IF(H3102+SIMULATION!$E$16&gt;NEUTRAL!I3102,"W","L")</f>
        <v>L</v>
      </c>
      <c r="L3102" t="str">
        <f ca="1">IF(I3102+SIMULATION!$E$20&gt;NEUTRAL!H3102,"W","L")</f>
        <v>W</v>
      </c>
      <c r="M3102">
        <f t="shared" ca="1" si="99"/>
        <v>145</v>
      </c>
      <c r="N3102" t="str">
        <f ca="1">IF((H3102+I3102)&gt;SIMULATION!$F$16,"Over","Under")</f>
        <v>Under</v>
      </c>
    </row>
    <row r="3103" spans="8:14" x14ac:dyDescent="0.25">
      <c r="H3103">
        <f ca="1">ROUND(NORMINV(RAND(),SIMULATION!$G$16,SIMULATION!$C$16),0)</f>
        <v>86</v>
      </c>
      <c r="I3103">
        <f ca="1">ROUND(NORMINV(RAND(),SIMULATION!$G$20,SIMULATION!$C$20),0)</f>
        <v>80</v>
      </c>
      <c r="J3103" t="str">
        <f t="shared" ca="1" si="98"/>
        <v>Away</v>
      </c>
      <c r="K3103" t="str">
        <f ca="1">IF(H3103+SIMULATION!$E$16&gt;NEUTRAL!I3103,"W","L")</f>
        <v>W</v>
      </c>
      <c r="L3103" t="str">
        <f ca="1">IF(I3103+SIMULATION!$E$20&gt;NEUTRAL!H3103,"W","L")</f>
        <v>L</v>
      </c>
      <c r="M3103">
        <f t="shared" ca="1" si="99"/>
        <v>166</v>
      </c>
      <c r="N3103" t="str">
        <f ca="1">IF((H3103+I3103)&gt;SIMULATION!$F$16,"Over","Under")</f>
        <v>Over</v>
      </c>
    </row>
    <row r="3104" spans="8:14" x14ac:dyDescent="0.25">
      <c r="H3104">
        <f ca="1">ROUND(NORMINV(RAND(),SIMULATION!$G$16,SIMULATION!$C$16),0)</f>
        <v>66</v>
      </c>
      <c r="I3104">
        <f ca="1">ROUND(NORMINV(RAND(),SIMULATION!$G$20,SIMULATION!$C$20),0)</f>
        <v>76</v>
      </c>
      <c r="J3104" t="str">
        <f t="shared" ca="1" si="98"/>
        <v>Home</v>
      </c>
      <c r="K3104" t="str">
        <f ca="1">IF(H3104+SIMULATION!$E$16&gt;NEUTRAL!I3104,"W","L")</f>
        <v>L</v>
      </c>
      <c r="L3104" t="str">
        <f ca="1">IF(I3104+SIMULATION!$E$20&gt;NEUTRAL!H3104,"W","L")</f>
        <v>W</v>
      </c>
      <c r="M3104">
        <f t="shared" ca="1" si="99"/>
        <v>142</v>
      </c>
      <c r="N3104" t="str">
        <f ca="1">IF((H3104+I3104)&gt;SIMULATION!$F$16,"Over","Under")</f>
        <v>Under</v>
      </c>
    </row>
    <row r="3105" spans="8:14" x14ac:dyDescent="0.25">
      <c r="H3105">
        <f ca="1">ROUND(NORMINV(RAND(),SIMULATION!$G$16,SIMULATION!$C$16),0)</f>
        <v>55</v>
      </c>
      <c r="I3105">
        <f ca="1">ROUND(NORMINV(RAND(),SIMULATION!$G$20,SIMULATION!$C$20),0)</f>
        <v>73</v>
      </c>
      <c r="J3105" t="str">
        <f t="shared" ca="1" si="98"/>
        <v>Home</v>
      </c>
      <c r="K3105" t="str">
        <f ca="1">IF(H3105+SIMULATION!$E$16&gt;NEUTRAL!I3105,"W","L")</f>
        <v>L</v>
      </c>
      <c r="L3105" t="str">
        <f ca="1">IF(I3105+SIMULATION!$E$20&gt;NEUTRAL!H3105,"W","L")</f>
        <v>W</v>
      </c>
      <c r="M3105">
        <f t="shared" ca="1" si="99"/>
        <v>128</v>
      </c>
      <c r="N3105" t="str">
        <f ca="1">IF((H3105+I3105)&gt;SIMULATION!$F$16,"Over","Under")</f>
        <v>Under</v>
      </c>
    </row>
    <row r="3106" spans="8:14" x14ac:dyDescent="0.25">
      <c r="H3106">
        <f ca="1">ROUND(NORMINV(RAND(),SIMULATION!$G$16,SIMULATION!$C$16),0)</f>
        <v>90</v>
      </c>
      <c r="I3106">
        <f ca="1">ROUND(NORMINV(RAND(),SIMULATION!$G$20,SIMULATION!$C$20),0)</f>
        <v>97</v>
      </c>
      <c r="J3106" t="str">
        <f t="shared" ca="1" si="98"/>
        <v>Home</v>
      </c>
      <c r="K3106" t="str">
        <f ca="1">IF(H3106+SIMULATION!$E$16&gt;NEUTRAL!I3106,"W","L")</f>
        <v>L</v>
      </c>
      <c r="L3106" t="str">
        <f ca="1">IF(I3106+SIMULATION!$E$20&gt;NEUTRAL!H3106,"W","L")</f>
        <v>W</v>
      </c>
      <c r="M3106">
        <f t="shared" ca="1" si="99"/>
        <v>187</v>
      </c>
      <c r="N3106" t="str">
        <f ca="1">IF((H3106+I3106)&gt;SIMULATION!$F$16,"Over","Under")</f>
        <v>Over</v>
      </c>
    </row>
    <row r="3107" spans="8:14" x14ac:dyDescent="0.25">
      <c r="H3107">
        <f ca="1">ROUND(NORMINV(RAND(),SIMULATION!$G$16,SIMULATION!$C$16),0)</f>
        <v>65</v>
      </c>
      <c r="I3107">
        <f ca="1">ROUND(NORMINV(RAND(),SIMULATION!$G$20,SIMULATION!$C$20),0)</f>
        <v>72</v>
      </c>
      <c r="J3107" t="str">
        <f t="shared" ca="1" si="98"/>
        <v>Home</v>
      </c>
      <c r="K3107" t="str">
        <f ca="1">IF(H3107+SIMULATION!$E$16&gt;NEUTRAL!I3107,"W","L")</f>
        <v>L</v>
      </c>
      <c r="L3107" t="str">
        <f ca="1">IF(I3107+SIMULATION!$E$20&gt;NEUTRAL!H3107,"W","L")</f>
        <v>W</v>
      </c>
      <c r="M3107">
        <f t="shared" ca="1" si="99"/>
        <v>137</v>
      </c>
      <c r="N3107" t="str">
        <f ca="1">IF((H3107+I3107)&gt;SIMULATION!$F$16,"Over","Under")</f>
        <v>Under</v>
      </c>
    </row>
    <row r="3108" spans="8:14" x14ac:dyDescent="0.25">
      <c r="H3108">
        <f ca="1">ROUND(NORMINV(RAND(),SIMULATION!$G$16,SIMULATION!$C$16),0)</f>
        <v>65</v>
      </c>
      <c r="I3108">
        <f ca="1">ROUND(NORMINV(RAND(),SIMULATION!$G$20,SIMULATION!$C$20),0)</f>
        <v>50</v>
      </c>
      <c r="J3108" t="str">
        <f t="shared" ca="1" si="98"/>
        <v>Away</v>
      </c>
      <c r="K3108" t="str">
        <f ca="1">IF(H3108+SIMULATION!$E$16&gt;NEUTRAL!I3108,"W","L")</f>
        <v>W</v>
      </c>
      <c r="L3108" t="str">
        <f ca="1">IF(I3108+SIMULATION!$E$20&gt;NEUTRAL!H3108,"W","L")</f>
        <v>L</v>
      </c>
      <c r="M3108">
        <f t="shared" ca="1" si="99"/>
        <v>115</v>
      </c>
      <c r="N3108" t="str">
        <f ca="1">IF((H3108+I3108)&gt;SIMULATION!$F$16,"Over","Under")</f>
        <v>Under</v>
      </c>
    </row>
    <row r="3109" spans="8:14" x14ac:dyDescent="0.25">
      <c r="H3109">
        <f ca="1">ROUND(NORMINV(RAND(),SIMULATION!$G$16,SIMULATION!$C$16),0)</f>
        <v>74</v>
      </c>
      <c r="I3109">
        <f ca="1">ROUND(NORMINV(RAND(),SIMULATION!$G$20,SIMULATION!$C$20),0)</f>
        <v>89</v>
      </c>
      <c r="J3109" t="str">
        <f t="shared" ca="1" si="98"/>
        <v>Home</v>
      </c>
      <c r="K3109" t="str">
        <f ca="1">IF(H3109+SIMULATION!$E$16&gt;NEUTRAL!I3109,"W","L")</f>
        <v>L</v>
      </c>
      <c r="L3109" t="str">
        <f ca="1">IF(I3109+SIMULATION!$E$20&gt;NEUTRAL!H3109,"W","L")</f>
        <v>W</v>
      </c>
      <c r="M3109">
        <f t="shared" ca="1" si="99"/>
        <v>163</v>
      </c>
      <c r="N3109" t="str">
        <f ca="1">IF((H3109+I3109)&gt;SIMULATION!$F$16,"Over","Under")</f>
        <v>Over</v>
      </c>
    </row>
    <row r="3110" spans="8:14" x14ac:dyDescent="0.25">
      <c r="H3110">
        <f ca="1">ROUND(NORMINV(RAND(),SIMULATION!$G$16,SIMULATION!$C$16),0)</f>
        <v>88</v>
      </c>
      <c r="I3110">
        <f ca="1">ROUND(NORMINV(RAND(),SIMULATION!$G$20,SIMULATION!$C$20),0)</f>
        <v>96</v>
      </c>
      <c r="J3110" t="str">
        <f t="shared" ca="1" si="98"/>
        <v>Home</v>
      </c>
      <c r="K3110" t="str">
        <f ca="1">IF(H3110+SIMULATION!$E$16&gt;NEUTRAL!I3110,"W","L")</f>
        <v>L</v>
      </c>
      <c r="L3110" t="str">
        <f ca="1">IF(I3110+SIMULATION!$E$20&gt;NEUTRAL!H3110,"W","L")</f>
        <v>W</v>
      </c>
      <c r="M3110">
        <f t="shared" ca="1" si="99"/>
        <v>184</v>
      </c>
      <c r="N3110" t="str">
        <f ca="1">IF((H3110+I3110)&gt;SIMULATION!$F$16,"Over","Under")</f>
        <v>Over</v>
      </c>
    </row>
    <row r="3111" spans="8:14" x14ac:dyDescent="0.25">
      <c r="H3111">
        <f ca="1">ROUND(NORMINV(RAND(),SIMULATION!$G$16,SIMULATION!$C$16),0)</f>
        <v>61</v>
      </c>
      <c r="I3111">
        <f ca="1">ROUND(NORMINV(RAND(),SIMULATION!$G$20,SIMULATION!$C$20),0)</f>
        <v>84</v>
      </c>
      <c r="J3111" t="str">
        <f t="shared" ca="1" si="98"/>
        <v>Home</v>
      </c>
      <c r="K3111" t="str">
        <f ca="1">IF(H3111+SIMULATION!$E$16&gt;NEUTRAL!I3111,"W","L")</f>
        <v>L</v>
      </c>
      <c r="L3111" t="str">
        <f ca="1">IF(I3111+SIMULATION!$E$20&gt;NEUTRAL!H3111,"W","L")</f>
        <v>W</v>
      </c>
      <c r="M3111">
        <f t="shared" ca="1" si="99"/>
        <v>145</v>
      </c>
      <c r="N3111" t="str">
        <f ca="1">IF((H3111+I3111)&gt;SIMULATION!$F$16,"Over","Under")</f>
        <v>Under</v>
      </c>
    </row>
    <row r="3112" spans="8:14" x14ac:dyDescent="0.25">
      <c r="H3112">
        <f ca="1">ROUND(NORMINV(RAND(),SIMULATION!$G$16,SIMULATION!$C$16),0)</f>
        <v>71</v>
      </c>
      <c r="I3112">
        <f ca="1">ROUND(NORMINV(RAND(),SIMULATION!$G$20,SIMULATION!$C$20),0)</f>
        <v>91</v>
      </c>
      <c r="J3112" t="str">
        <f t="shared" ca="1" si="98"/>
        <v>Home</v>
      </c>
      <c r="K3112" t="str">
        <f ca="1">IF(H3112+SIMULATION!$E$16&gt;NEUTRAL!I3112,"W","L")</f>
        <v>L</v>
      </c>
      <c r="L3112" t="str">
        <f ca="1">IF(I3112+SIMULATION!$E$20&gt;NEUTRAL!H3112,"W","L")</f>
        <v>W</v>
      </c>
      <c r="M3112">
        <f t="shared" ca="1" si="99"/>
        <v>162</v>
      </c>
      <c r="N3112" t="str">
        <f ca="1">IF((H3112+I3112)&gt;SIMULATION!$F$16,"Over","Under")</f>
        <v>Over</v>
      </c>
    </row>
    <row r="3113" spans="8:14" x14ac:dyDescent="0.25">
      <c r="H3113">
        <f ca="1">ROUND(NORMINV(RAND(),SIMULATION!$G$16,SIMULATION!$C$16),0)</f>
        <v>67</v>
      </c>
      <c r="I3113">
        <f ca="1">ROUND(NORMINV(RAND(),SIMULATION!$G$20,SIMULATION!$C$20),0)</f>
        <v>76</v>
      </c>
      <c r="J3113" t="str">
        <f t="shared" ca="1" si="98"/>
        <v>Home</v>
      </c>
      <c r="K3113" t="str">
        <f ca="1">IF(H3113+SIMULATION!$E$16&gt;NEUTRAL!I3113,"W","L")</f>
        <v>L</v>
      </c>
      <c r="L3113" t="str">
        <f ca="1">IF(I3113+SIMULATION!$E$20&gt;NEUTRAL!H3113,"W","L")</f>
        <v>W</v>
      </c>
      <c r="M3113">
        <f t="shared" ca="1" si="99"/>
        <v>143</v>
      </c>
      <c r="N3113" t="str">
        <f ca="1">IF((H3113+I3113)&gt;SIMULATION!$F$16,"Over","Under")</f>
        <v>Under</v>
      </c>
    </row>
    <row r="3114" spans="8:14" x14ac:dyDescent="0.25">
      <c r="H3114">
        <f ca="1">ROUND(NORMINV(RAND(),SIMULATION!$G$16,SIMULATION!$C$16),0)</f>
        <v>75</v>
      </c>
      <c r="I3114">
        <f ca="1">ROUND(NORMINV(RAND(),SIMULATION!$G$20,SIMULATION!$C$20),0)</f>
        <v>77</v>
      </c>
      <c r="J3114" t="str">
        <f t="shared" ca="1" si="98"/>
        <v>Home</v>
      </c>
      <c r="K3114" t="str">
        <f ca="1">IF(H3114+SIMULATION!$E$16&gt;NEUTRAL!I3114,"W","L")</f>
        <v>W</v>
      </c>
      <c r="L3114" t="str">
        <f ca="1">IF(I3114+SIMULATION!$E$20&gt;NEUTRAL!H3114,"W","L")</f>
        <v>L</v>
      </c>
      <c r="M3114">
        <f t="shared" ca="1" si="99"/>
        <v>152</v>
      </c>
      <c r="N3114" t="str">
        <f ca="1">IF((H3114+I3114)&gt;SIMULATION!$F$16,"Over","Under")</f>
        <v>Over</v>
      </c>
    </row>
    <row r="3115" spans="8:14" x14ac:dyDescent="0.25">
      <c r="H3115">
        <f ca="1">ROUND(NORMINV(RAND(),SIMULATION!$G$16,SIMULATION!$C$16),0)</f>
        <v>83</v>
      </c>
      <c r="I3115">
        <f ca="1">ROUND(NORMINV(RAND(),SIMULATION!$G$20,SIMULATION!$C$20),0)</f>
        <v>79</v>
      </c>
      <c r="J3115" t="str">
        <f t="shared" ca="1" si="98"/>
        <v>Away</v>
      </c>
      <c r="K3115" t="str">
        <f ca="1">IF(H3115+SIMULATION!$E$16&gt;NEUTRAL!I3115,"W","L")</f>
        <v>W</v>
      </c>
      <c r="L3115" t="str">
        <f ca="1">IF(I3115+SIMULATION!$E$20&gt;NEUTRAL!H3115,"W","L")</f>
        <v>L</v>
      </c>
      <c r="M3115">
        <f t="shared" ca="1" si="99"/>
        <v>162</v>
      </c>
      <c r="N3115" t="str">
        <f ca="1">IF((H3115+I3115)&gt;SIMULATION!$F$16,"Over","Under")</f>
        <v>Over</v>
      </c>
    </row>
    <row r="3116" spans="8:14" x14ac:dyDescent="0.25">
      <c r="H3116">
        <f ca="1">ROUND(NORMINV(RAND(),SIMULATION!$G$16,SIMULATION!$C$16),0)</f>
        <v>75</v>
      </c>
      <c r="I3116">
        <f ca="1">ROUND(NORMINV(RAND(),SIMULATION!$G$20,SIMULATION!$C$20),0)</f>
        <v>78</v>
      </c>
      <c r="J3116" t="str">
        <f t="shared" ca="1" si="98"/>
        <v>Home</v>
      </c>
      <c r="K3116" t="str">
        <f ca="1">IF(H3116+SIMULATION!$E$16&gt;NEUTRAL!I3116,"W","L")</f>
        <v>W</v>
      </c>
      <c r="L3116" t="str">
        <f ca="1">IF(I3116+SIMULATION!$E$20&gt;NEUTRAL!H3116,"W","L")</f>
        <v>L</v>
      </c>
      <c r="M3116">
        <f t="shared" ca="1" si="99"/>
        <v>153</v>
      </c>
      <c r="N3116" t="str">
        <f ca="1">IF((H3116+I3116)&gt;SIMULATION!$F$16,"Over","Under")</f>
        <v>Over</v>
      </c>
    </row>
    <row r="3117" spans="8:14" x14ac:dyDescent="0.25">
      <c r="H3117">
        <f ca="1">ROUND(NORMINV(RAND(),SIMULATION!$G$16,SIMULATION!$C$16),0)</f>
        <v>76</v>
      </c>
      <c r="I3117">
        <f ca="1">ROUND(NORMINV(RAND(),SIMULATION!$G$20,SIMULATION!$C$20),0)</f>
        <v>50</v>
      </c>
      <c r="J3117" t="str">
        <f t="shared" ca="1" si="98"/>
        <v>Away</v>
      </c>
      <c r="K3117" t="str">
        <f ca="1">IF(H3117+SIMULATION!$E$16&gt;NEUTRAL!I3117,"W","L")</f>
        <v>W</v>
      </c>
      <c r="L3117" t="str">
        <f ca="1">IF(I3117+SIMULATION!$E$20&gt;NEUTRAL!H3117,"W","L")</f>
        <v>L</v>
      </c>
      <c r="M3117">
        <f t="shared" ca="1" si="99"/>
        <v>126</v>
      </c>
      <c r="N3117" t="str">
        <f ca="1">IF((H3117+I3117)&gt;SIMULATION!$F$16,"Over","Under")</f>
        <v>Under</v>
      </c>
    </row>
    <row r="3118" spans="8:14" x14ac:dyDescent="0.25">
      <c r="H3118">
        <f ca="1">ROUND(NORMINV(RAND(),SIMULATION!$G$16,SIMULATION!$C$16),0)</f>
        <v>79</v>
      </c>
      <c r="I3118">
        <f ca="1">ROUND(NORMINV(RAND(),SIMULATION!$G$20,SIMULATION!$C$20),0)</f>
        <v>93</v>
      </c>
      <c r="J3118" t="str">
        <f t="shared" ca="1" si="98"/>
        <v>Home</v>
      </c>
      <c r="K3118" t="str">
        <f ca="1">IF(H3118+SIMULATION!$E$16&gt;NEUTRAL!I3118,"W","L")</f>
        <v>L</v>
      </c>
      <c r="L3118" t="str">
        <f ca="1">IF(I3118+SIMULATION!$E$20&gt;NEUTRAL!H3118,"W","L")</f>
        <v>W</v>
      </c>
      <c r="M3118">
        <f t="shared" ca="1" si="99"/>
        <v>172</v>
      </c>
      <c r="N3118" t="str">
        <f ca="1">IF((H3118+I3118)&gt;SIMULATION!$F$16,"Over","Under")</f>
        <v>Over</v>
      </c>
    </row>
    <row r="3119" spans="8:14" x14ac:dyDescent="0.25">
      <c r="H3119">
        <f ca="1">ROUND(NORMINV(RAND(),SIMULATION!$G$16,SIMULATION!$C$16),0)</f>
        <v>77</v>
      </c>
      <c r="I3119">
        <f ca="1">ROUND(NORMINV(RAND(),SIMULATION!$G$20,SIMULATION!$C$20),0)</f>
        <v>73</v>
      </c>
      <c r="J3119" t="str">
        <f t="shared" ca="1" si="98"/>
        <v>Away</v>
      </c>
      <c r="K3119" t="str">
        <f ca="1">IF(H3119+SIMULATION!$E$16&gt;NEUTRAL!I3119,"W","L")</f>
        <v>W</v>
      </c>
      <c r="L3119" t="str">
        <f ca="1">IF(I3119+SIMULATION!$E$20&gt;NEUTRAL!H3119,"W","L")</f>
        <v>L</v>
      </c>
      <c r="M3119">
        <f t="shared" ca="1" si="99"/>
        <v>150</v>
      </c>
      <c r="N3119" t="str">
        <f ca="1">IF((H3119+I3119)&gt;SIMULATION!$F$16,"Over","Under")</f>
        <v>Under</v>
      </c>
    </row>
    <row r="3120" spans="8:14" x14ac:dyDescent="0.25">
      <c r="H3120">
        <f ca="1">ROUND(NORMINV(RAND(),SIMULATION!$G$16,SIMULATION!$C$16),0)</f>
        <v>65</v>
      </c>
      <c r="I3120">
        <f ca="1">ROUND(NORMINV(RAND(),SIMULATION!$G$20,SIMULATION!$C$20),0)</f>
        <v>67</v>
      </c>
      <c r="J3120" t="str">
        <f t="shared" ca="1" si="98"/>
        <v>Home</v>
      </c>
      <c r="K3120" t="str">
        <f ca="1">IF(H3120+SIMULATION!$E$16&gt;NEUTRAL!I3120,"W","L")</f>
        <v>W</v>
      </c>
      <c r="L3120" t="str">
        <f ca="1">IF(I3120+SIMULATION!$E$20&gt;NEUTRAL!H3120,"W","L")</f>
        <v>L</v>
      </c>
      <c r="M3120">
        <f t="shared" ca="1" si="99"/>
        <v>132</v>
      </c>
      <c r="N3120" t="str">
        <f ca="1">IF((H3120+I3120)&gt;SIMULATION!$F$16,"Over","Under")</f>
        <v>Under</v>
      </c>
    </row>
    <row r="3121" spans="8:14" x14ac:dyDescent="0.25">
      <c r="H3121">
        <f ca="1">ROUND(NORMINV(RAND(),SIMULATION!$G$16,SIMULATION!$C$16),0)</f>
        <v>93</v>
      </c>
      <c r="I3121">
        <f ca="1">ROUND(NORMINV(RAND(),SIMULATION!$G$20,SIMULATION!$C$20),0)</f>
        <v>84</v>
      </c>
      <c r="J3121" t="str">
        <f t="shared" ca="1" si="98"/>
        <v>Away</v>
      </c>
      <c r="K3121" t="str">
        <f ca="1">IF(H3121+SIMULATION!$E$16&gt;NEUTRAL!I3121,"W","L")</f>
        <v>W</v>
      </c>
      <c r="L3121" t="str">
        <f ca="1">IF(I3121+SIMULATION!$E$20&gt;NEUTRAL!H3121,"W","L")</f>
        <v>L</v>
      </c>
      <c r="M3121">
        <f t="shared" ca="1" si="99"/>
        <v>177</v>
      </c>
      <c r="N3121" t="str">
        <f ca="1">IF((H3121+I3121)&gt;SIMULATION!$F$16,"Over","Under")</f>
        <v>Over</v>
      </c>
    </row>
    <row r="3122" spans="8:14" x14ac:dyDescent="0.25">
      <c r="H3122">
        <f ca="1">ROUND(NORMINV(RAND(),SIMULATION!$G$16,SIMULATION!$C$16),0)</f>
        <v>59</v>
      </c>
      <c r="I3122">
        <f ca="1">ROUND(NORMINV(RAND(),SIMULATION!$G$20,SIMULATION!$C$20),0)</f>
        <v>71</v>
      </c>
      <c r="J3122" t="str">
        <f t="shared" ca="1" si="98"/>
        <v>Home</v>
      </c>
      <c r="K3122" t="str">
        <f ca="1">IF(H3122+SIMULATION!$E$16&gt;NEUTRAL!I3122,"W","L")</f>
        <v>L</v>
      </c>
      <c r="L3122" t="str">
        <f ca="1">IF(I3122+SIMULATION!$E$20&gt;NEUTRAL!H3122,"W","L")</f>
        <v>W</v>
      </c>
      <c r="M3122">
        <f t="shared" ca="1" si="99"/>
        <v>130</v>
      </c>
      <c r="N3122" t="str">
        <f ca="1">IF((H3122+I3122)&gt;SIMULATION!$F$16,"Over","Under")</f>
        <v>Under</v>
      </c>
    </row>
    <row r="3123" spans="8:14" x14ac:dyDescent="0.25">
      <c r="H3123">
        <f ca="1">ROUND(NORMINV(RAND(),SIMULATION!$G$16,SIMULATION!$C$16),0)</f>
        <v>52</v>
      </c>
      <c r="I3123">
        <f ca="1">ROUND(NORMINV(RAND(),SIMULATION!$G$20,SIMULATION!$C$20),0)</f>
        <v>83</v>
      </c>
      <c r="J3123" t="str">
        <f t="shared" ca="1" si="98"/>
        <v>Home</v>
      </c>
      <c r="K3123" t="str">
        <f ca="1">IF(H3123+SIMULATION!$E$16&gt;NEUTRAL!I3123,"W","L")</f>
        <v>L</v>
      </c>
      <c r="L3123" t="str">
        <f ca="1">IF(I3123+SIMULATION!$E$20&gt;NEUTRAL!H3123,"W","L")</f>
        <v>W</v>
      </c>
      <c r="M3123">
        <f t="shared" ca="1" si="99"/>
        <v>135</v>
      </c>
      <c r="N3123" t="str">
        <f ca="1">IF((H3123+I3123)&gt;SIMULATION!$F$16,"Over","Under")</f>
        <v>Under</v>
      </c>
    </row>
    <row r="3124" spans="8:14" x14ac:dyDescent="0.25">
      <c r="H3124">
        <f ca="1">ROUND(NORMINV(RAND(),SIMULATION!$G$16,SIMULATION!$C$16),0)</f>
        <v>74</v>
      </c>
      <c r="I3124">
        <f ca="1">ROUND(NORMINV(RAND(),SIMULATION!$G$20,SIMULATION!$C$20),0)</f>
        <v>87</v>
      </c>
      <c r="J3124" t="str">
        <f t="shared" ca="1" si="98"/>
        <v>Home</v>
      </c>
      <c r="K3124" t="str">
        <f ca="1">IF(H3124+SIMULATION!$E$16&gt;NEUTRAL!I3124,"W","L")</f>
        <v>L</v>
      </c>
      <c r="L3124" t="str">
        <f ca="1">IF(I3124+SIMULATION!$E$20&gt;NEUTRAL!H3124,"W","L")</f>
        <v>W</v>
      </c>
      <c r="M3124">
        <f t="shared" ca="1" si="99"/>
        <v>161</v>
      </c>
      <c r="N3124" t="str">
        <f ca="1">IF((H3124+I3124)&gt;SIMULATION!$F$16,"Over","Under")</f>
        <v>Over</v>
      </c>
    </row>
    <row r="3125" spans="8:14" x14ac:dyDescent="0.25">
      <c r="H3125">
        <f ca="1">ROUND(NORMINV(RAND(),SIMULATION!$G$16,SIMULATION!$C$16),0)</f>
        <v>59</v>
      </c>
      <c r="I3125">
        <f ca="1">ROUND(NORMINV(RAND(),SIMULATION!$G$20,SIMULATION!$C$20),0)</f>
        <v>76</v>
      </c>
      <c r="J3125" t="str">
        <f t="shared" ca="1" si="98"/>
        <v>Home</v>
      </c>
      <c r="K3125" t="str">
        <f ca="1">IF(H3125+SIMULATION!$E$16&gt;NEUTRAL!I3125,"W","L")</f>
        <v>L</v>
      </c>
      <c r="L3125" t="str">
        <f ca="1">IF(I3125+SIMULATION!$E$20&gt;NEUTRAL!H3125,"W","L")</f>
        <v>W</v>
      </c>
      <c r="M3125">
        <f t="shared" ca="1" si="99"/>
        <v>135</v>
      </c>
      <c r="N3125" t="str">
        <f ca="1">IF((H3125+I3125)&gt;SIMULATION!$F$16,"Over","Under")</f>
        <v>Under</v>
      </c>
    </row>
    <row r="3126" spans="8:14" x14ac:dyDescent="0.25">
      <c r="H3126">
        <f ca="1">ROUND(NORMINV(RAND(),SIMULATION!$G$16,SIMULATION!$C$16),0)</f>
        <v>75</v>
      </c>
      <c r="I3126">
        <f ca="1">ROUND(NORMINV(RAND(),SIMULATION!$G$20,SIMULATION!$C$20),0)</f>
        <v>83</v>
      </c>
      <c r="J3126" t="str">
        <f t="shared" ca="1" si="98"/>
        <v>Home</v>
      </c>
      <c r="K3126" t="str">
        <f ca="1">IF(H3126+SIMULATION!$E$16&gt;NEUTRAL!I3126,"W","L")</f>
        <v>L</v>
      </c>
      <c r="L3126" t="str">
        <f ca="1">IF(I3126+SIMULATION!$E$20&gt;NEUTRAL!H3126,"W","L")</f>
        <v>W</v>
      </c>
      <c r="M3126">
        <f t="shared" ca="1" si="99"/>
        <v>158</v>
      </c>
      <c r="N3126" t="str">
        <f ca="1">IF((H3126+I3126)&gt;SIMULATION!$F$16,"Over","Under")</f>
        <v>Over</v>
      </c>
    </row>
    <row r="3127" spans="8:14" x14ac:dyDescent="0.25">
      <c r="H3127">
        <f ca="1">ROUND(NORMINV(RAND(),SIMULATION!$G$16,SIMULATION!$C$16),0)</f>
        <v>61</v>
      </c>
      <c r="I3127">
        <f ca="1">ROUND(NORMINV(RAND(),SIMULATION!$G$20,SIMULATION!$C$20),0)</f>
        <v>79</v>
      </c>
      <c r="J3127" t="str">
        <f t="shared" ca="1" si="98"/>
        <v>Home</v>
      </c>
      <c r="K3127" t="str">
        <f ca="1">IF(H3127+SIMULATION!$E$16&gt;NEUTRAL!I3127,"W","L")</f>
        <v>L</v>
      </c>
      <c r="L3127" t="str">
        <f ca="1">IF(I3127+SIMULATION!$E$20&gt;NEUTRAL!H3127,"W","L")</f>
        <v>W</v>
      </c>
      <c r="M3127">
        <f t="shared" ca="1" si="99"/>
        <v>140</v>
      </c>
      <c r="N3127" t="str">
        <f ca="1">IF((H3127+I3127)&gt;SIMULATION!$F$16,"Over","Under")</f>
        <v>Under</v>
      </c>
    </row>
    <row r="3128" spans="8:14" x14ac:dyDescent="0.25">
      <c r="H3128">
        <f ca="1">ROUND(NORMINV(RAND(),SIMULATION!$G$16,SIMULATION!$C$16),0)</f>
        <v>75</v>
      </c>
      <c r="I3128">
        <f ca="1">ROUND(NORMINV(RAND(),SIMULATION!$G$20,SIMULATION!$C$20),0)</f>
        <v>84</v>
      </c>
      <c r="J3128" t="str">
        <f t="shared" ca="1" si="98"/>
        <v>Home</v>
      </c>
      <c r="K3128" t="str">
        <f ca="1">IF(H3128+SIMULATION!$E$16&gt;NEUTRAL!I3128,"W","L")</f>
        <v>L</v>
      </c>
      <c r="L3128" t="str">
        <f ca="1">IF(I3128+SIMULATION!$E$20&gt;NEUTRAL!H3128,"W","L")</f>
        <v>W</v>
      </c>
      <c r="M3128">
        <f t="shared" ca="1" si="99"/>
        <v>159</v>
      </c>
      <c r="N3128" t="str">
        <f ca="1">IF((H3128+I3128)&gt;SIMULATION!$F$16,"Over","Under")</f>
        <v>Over</v>
      </c>
    </row>
    <row r="3129" spans="8:14" x14ac:dyDescent="0.25">
      <c r="H3129">
        <f ca="1">ROUND(NORMINV(RAND(),SIMULATION!$G$16,SIMULATION!$C$16),0)</f>
        <v>83</v>
      </c>
      <c r="I3129">
        <f ca="1">ROUND(NORMINV(RAND(),SIMULATION!$G$20,SIMULATION!$C$20),0)</f>
        <v>73</v>
      </c>
      <c r="J3129" t="str">
        <f t="shared" ca="1" si="98"/>
        <v>Away</v>
      </c>
      <c r="K3129" t="str">
        <f ca="1">IF(H3129+SIMULATION!$E$16&gt;NEUTRAL!I3129,"W","L")</f>
        <v>W</v>
      </c>
      <c r="L3129" t="str">
        <f ca="1">IF(I3129+SIMULATION!$E$20&gt;NEUTRAL!H3129,"W","L")</f>
        <v>L</v>
      </c>
      <c r="M3129">
        <f t="shared" ca="1" si="99"/>
        <v>156</v>
      </c>
      <c r="N3129" t="str">
        <f ca="1">IF((H3129+I3129)&gt;SIMULATION!$F$16,"Over","Under")</f>
        <v>Over</v>
      </c>
    </row>
    <row r="3130" spans="8:14" x14ac:dyDescent="0.25">
      <c r="H3130">
        <f ca="1">ROUND(NORMINV(RAND(),SIMULATION!$G$16,SIMULATION!$C$16),0)</f>
        <v>67</v>
      </c>
      <c r="I3130">
        <f ca="1">ROUND(NORMINV(RAND(),SIMULATION!$G$20,SIMULATION!$C$20),0)</f>
        <v>71</v>
      </c>
      <c r="J3130" t="str">
        <f t="shared" ca="1" si="98"/>
        <v>Home</v>
      </c>
      <c r="K3130" t="str">
        <f ca="1">IF(H3130+SIMULATION!$E$16&gt;NEUTRAL!I3130,"W","L")</f>
        <v>W</v>
      </c>
      <c r="L3130" t="str">
        <f ca="1">IF(I3130+SIMULATION!$E$20&gt;NEUTRAL!H3130,"W","L")</f>
        <v>L</v>
      </c>
      <c r="M3130">
        <f t="shared" ca="1" si="99"/>
        <v>138</v>
      </c>
      <c r="N3130" t="str">
        <f ca="1">IF((H3130+I3130)&gt;SIMULATION!$F$16,"Over","Under")</f>
        <v>Under</v>
      </c>
    </row>
    <row r="3131" spans="8:14" x14ac:dyDescent="0.25">
      <c r="H3131">
        <f ca="1">ROUND(NORMINV(RAND(),SIMULATION!$G$16,SIMULATION!$C$16),0)</f>
        <v>54</v>
      </c>
      <c r="I3131">
        <f ca="1">ROUND(NORMINV(RAND(),SIMULATION!$G$20,SIMULATION!$C$20),0)</f>
        <v>62</v>
      </c>
      <c r="J3131" t="str">
        <f t="shared" ca="1" si="98"/>
        <v>Home</v>
      </c>
      <c r="K3131" t="str">
        <f ca="1">IF(H3131+SIMULATION!$E$16&gt;NEUTRAL!I3131,"W","L")</f>
        <v>L</v>
      </c>
      <c r="L3131" t="str">
        <f ca="1">IF(I3131+SIMULATION!$E$20&gt;NEUTRAL!H3131,"W","L")</f>
        <v>W</v>
      </c>
      <c r="M3131">
        <f t="shared" ca="1" si="99"/>
        <v>116</v>
      </c>
      <c r="N3131" t="str">
        <f ca="1">IF((H3131+I3131)&gt;SIMULATION!$F$16,"Over","Under")</f>
        <v>Under</v>
      </c>
    </row>
    <row r="3132" spans="8:14" x14ac:dyDescent="0.25">
      <c r="H3132">
        <f ca="1">ROUND(NORMINV(RAND(),SIMULATION!$G$16,SIMULATION!$C$16),0)</f>
        <v>75</v>
      </c>
      <c r="I3132">
        <f ca="1">ROUND(NORMINV(RAND(),SIMULATION!$G$20,SIMULATION!$C$20),0)</f>
        <v>66</v>
      </c>
      <c r="J3132" t="str">
        <f t="shared" ca="1" si="98"/>
        <v>Away</v>
      </c>
      <c r="K3132" t="str">
        <f ca="1">IF(H3132+SIMULATION!$E$16&gt;NEUTRAL!I3132,"W","L")</f>
        <v>W</v>
      </c>
      <c r="L3132" t="str">
        <f ca="1">IF(I3132+SIMULATION!$E$20&gt;NEUTRAL!H3132,"W","L")</f>
        <v>L</v>
      </c>
      <c r="M3132">
        <f t="shared" ca="1" si="99"/>
        <v>141</v>
      </c>
      <c r="N3132" t="str">
        <f ca="1">IF((H3132+I3132)&gt;SIMULATION!$F$16,"Over","Under")</f>
        <v>Under</v>
      </c>
    </row>
    <row r="3133" spans="8:14" x14ac:dyDescent="0.25">
      <c r="H3133">
        <f ca="1">ROUND(NORMINV(RAND(),SIMULATION!$G$16,SIMULATION!$C$16),0)</f>
        <v>81</v>
      </c>
      <c r="I3133">
        <f ca="1">ROUND(NORMINV(RAND(),SIMULATION!$G$20,SIMULATION!$C$20),0)</f>
        <v>54</v>
      </c>
      <c r="J3133" t="str">
        <f t="shared" ca="1" si="98"/>
        <v>Away</v>
      </c>
      <c r="K3133" t="str">
        <f ca="1">IF(H3133+SIMULATION!$E$16&gt;NEUTRAL!I3133,"W","L")</f>
        <v>W</v>
      </c>
      <c r="L3133" t="str">
        <f ca="1">IF(I3133+SIMULATION!$E$20&gt;NEUTRAL!H3133,"W","L")</f>
        <v>L</v>
      </c>
      <c r="M3133">
        <f t="shared" ca="1" si="99"/>
        <v>135</v>
      </c>
      <c r="N3133" t="str">
        <f ca="1">IF((H3133+I3133)&gt;SIMULATION!$F$16,"Over","Under")</f>
        <v>Under</v>
      </c>
    </row>
    <row r="3134" spans="8:14" x14ac:dyDescent="0.25">
      <c r="H3134">
        <f ca="1">ROUND(NORMINV(RAND(),SIMULATION!$G$16,SIMULATION!$C$16),0)</f>
        <v>76</v>
      </c>
      <c r="I3134">
        <f ca="1">ROUND(NORMINV(RAND(),SIMULATION!$G$20,SIMULATION!$C$20),0)</f>
        <v>76</v>
      </c>
      <c r="J3134" t="str">
        <f t="shared" ca="1" si="98"/>
        <v>OT</v>
      </c>
      <c r="K3134" t="str">
        <f ca="1">IF(H3134+SIMULATION!$E$16&gt;NEUTRAL!I3134,"W","L")</f>
        <v>W</v>
      </c>
      <c r="L3134" t="str">
        <f ca="1">IF(I3134+SIMULATION!$E$20&gt;NEUTRAL!H3134,"W","L")</f>
        <v>L</v>
      </c>
      <c r="M3134">
        <f t="shared" ca="1" si="99"/>
        <v>152</v>
      </c>
      <c r="N3134" t="str">
        <f ca="1">IF((H3134+I3134)&gt;SIMULATION!$F$16,"Over","Under")</f>
        <v>Over</v>
      </c>
    </row>
    <row r="3135" spans="8:14" x14ac:dyDescent="0.25">
      <c r="H3135">
        <f ca="1">ROUND(NORMINV(RAND(),SIMULATION!$G$16,SIMULATION!$C$16),0)</f>
        <v>84</v>
      </c>
      <c r="I3135">
        <f ca="1">ROUND(NORMINV(RAND(),SIMULATION!$G$20,SIMULATION!$C$20),0)</f>
        <v>61</v>
      </c>
      <c r="J3135" t="str">
        <f t="shared" ca="1" si="98"/>
        <v>Away</v>
      </c>
      <c r="K3135" t="str">
        <f ca="1">IF(H3135+SIMULATION!$E$16&gt;NEUTRAL!I3135,"W","L")</f>
        <v>W</v>
      </c>
      <c r="L3135" t="str">
        <f ca="1">IF(I3135+SIMULATION!$E$20&gt;NEUTRAL!H3135,"W","L")</f>
        <v>L</v>
      </c>
      <c r="M3135">
        <f t="shared" ca="1" si="99"/>
        <v>145</v>
      </c>
      <c r="N3135" t="str">
        <f ca="1">IF((H3135+I3135)&gt;SIMULATION!$F$16,"Over","Under")</f>
        <v>Under</v>
      </c>
    </row>
    <row r="3136" spans="8:14" x14ac:dyDescent="0.25">
      <c r="H3136">
        <f ca="1">ROUND(NORMINV(RAND(),SIMULATION!$G$16,SIMULATION!$C$16),0)</f>
        <v>75</v>
      </c>
      <c r="I3136">
        <f ca="1">ROUND(NORMINV(RAND(),SIMULATION!$G$20,SIMULATION!$C$20),0)</f>
        <v>83</v>
      </c>
      <c r="J3136" t="str">
        <f t="shared" ca="1" si="98"/>
        <v>Home</v>
      </c>
      <c r="K3136" t="str">
        <f ca="1">IF(H3136+SIMULATION!$E$16&gt;NEUTRAL!I3136,"W","L")</f>
        <v>L</v>
      </c>
      <c r="L3136" t="str">
        <f ca="1">IF(I3136+SIMULATION!$E$20&gt;NEUTRAL!H3136,"W","L")</f>
        <v>W</v>
      </c>
      <c r="M3136">
        <f t="shared" ca="1" si="99"/>
        <v>158</v>
      </c>
      <c r="N3136" t="str">
        <f ca="1">IF((H3136+I3136)&gt;SIMULATION!$F$16,"Over","Under")</f>
        <v>Over</v>
      </c>
    </row>
    <row r="3137" spans="8:14" x14ac:dyDescent="0.25">
      <c r="H3137">
        <f ca="1">ROUND(NORMINV(RAND(),SIMULATION!$G$16,SIMULATION!$C$16),0)</f>
        <v>55</v>
      </c>
      <c r="I3137">
        <f ca="1">ROUND(NORMINV(RAND(),SIMULATION!$G$20,SIMULATION!$C$20),0)</f>
        <v>82</v>
      </c>
      <c r="J3137" t="str">
        <f t="shared" ca="1" si="98"/>
        <v>Home</v>
      </c>
      <c r="K3137" t="str">
        <f ca="1">IF(H3137+SIMULATION!$E$16&gt;NEUTRAL!I3137,"W","L")</f>
        <v>L</v>
      </c>
      <c r="L3137" t="str">
        <f ca="1">IF(I3137+SIMULATION!$E$20&gt;NEUTRAL!H3137,"W","L")</f>
        <v>W</v>
      </c>
      <c r="M3137">
        <f t="shared" ca="1" si="99"/>
        <v>137</v>
      </c>
      <c r="N3137" t="str">
        <f ca="1">IF((H3137+I3137)&gt;SIMULATION!$F$16,"Over","Under")</f>
        <v>Under</v>
      </c>
    </row>
    <row r="3138" spans="8:14" x14ac:dyDescent="0.25">
      <c r="H3138">
        <f ca="1">ROUND(NORMINV(RAND(),SIMULATION!$G$16,SIMULATION!$C$16),0)</f>
        <v>97</v>
      </c>
      <c r="I3138">
        <f ca="1">ROUND(NORMINV(RAND(),SIMULATION!$G$20,SIMULATION!$C$20),0)</f>
        <v>64</v>
      </c>
      <c r="J3138" t="str">
        <f t="shared" ca="1" si="98"/>
        <v>Away</v>
      </c>
      <c r="K3138" t="str">
        <f ca="1">IF(H3138+SIMULATION!$E$16&gt;NEUTRAL!I3138,"W","L")</f>
        <v>W</v>
      </c>
      <c r="L3138" t="str">
        <f ca="1">IF(I3138+SIMULATION!$E$20&gt;NEUTRAL!H3138,"W","L")</f>
        <v>L</v>
      </c>
      <c r="M3138">
        <f t="shared" ca="1" si="99"/>
        <v>161</v>
      </c>
      <c r="N3138" t="str">
        <f ca="1">IF((H3138+I3138)&gt;SIMULATION!$F$16,"Over","Under")</f>
        <v>Over</v>
      </c>
    </row>
    <row r="3139" spans="8:14" x14ac:dyDescent="0.25">
      <c r="H3139">
        <f ca="1">ROUND(NORMINV(RAND(),SIMULATION!$G$16,SIMULATION!$C$16),0)</f>
        <v>78</v>
      </c>
      <c r="I3139">
        <f ca="1">ROUND(NORMINV(RAND(),SIMULATION!$G$20,SIMULATION!$C$20),0)</f>
        <v>67</v>
      </c>
      <c r="J3139" t="str">
        <f t="shared" ca="1" si="98"/>
        <v>Away</v>
      </c>
      <c r="K3139" t="str">
        <f ca="1">IF(H3139+SIMULATION!$E$16&gt;NEUTRAL!I3139,"W","L")</f>
        <v>W</v>
      </c>
      <c r="L3139" t="str">
        <f ca="1">IF(I3139+SIMULATION!$E$20&gt;NEUTRAL!H3139,"W","L")</f>
        <v>L</v>
      </c>
      <c r="M3139">
        <f t="shared" ca="1" si="99"/>
        <v>145</v>
      </c>
      <c r="N3139" t="str">
        <f ca="1">IF((H3139+I3139)&gt;SIMULATION!$F$16,"Over","Under")</f>
        <v>Under</v>
      </c>
    </row>
    <row r="3140" spans="8:14" x14ac:dyDescent="0.25">
      <c r="H3140">
        <f ca="1">ROUND(NORMINV(RAND(),SIMULATION!$G$16,SIMULATION!$C$16),0)</f>
        <v>70</v>
      </c>
      <c r="I3140">
        <f ca="1">ROUND(NORMINV(RAND(),SIMULATION!$G$20,SIMULATION!$C$20),0)</f>
        <v>78</v>
      </c>
      <c r="J3140" t="str">
        <f t="shared" ca="1" si="98"/>
        <v>Home</v>
      </c>
      <c r="K3140" t="str">
        <f ca="1">IF(H3140+SIMULATION!$E$16&gt;NEUTRAL!I3140,"W","L")</f>
        <v>L</v>
      </c>
      <c r="L3140" t="str">
        <f ca="1">IF(I3140+SIMULATION!$E$20&gt;NEUTRAL!H3140,"W","L")</f>
        <v>W</v>
      </c>
      <c r="M3140">
        <f t="shared" ca="1" si="99"/>
        <v>148</v>
      </c>
      <c r="N3140" t="str">
        <f ca="1">IF((H3140+I3140)&gt;SIMULATION!$F$16,"Over","Under")</f>
        <v>Under</v>
      </c>
    </row>
    <row r="3141" spans="8:14" x14ac:dyDescent="0.25">
      <c r="H3141">
        <f ca="1">ROUND(NORMINV(RAND(),SIMULATION!$G$16,SIMULATION!$C$16),0)</f>
        <v>72</v>
      </c>
      <c r="I3141">
        <f ca="1">ROUND(NORMINV(RAND(),SIMULATION!$G$20,SIMULATION!$C$20),0)</f>
        <v>60</v>
      </c>
      <c r="J3141" t="str">
        <f t="shared" ca="1" si="98"/>
        <v>Away</v>
      </c>
      <c r="K3141" t="str">
        <f ca="1">IF(H3141+SIMULATION!$E$16&gt;NEUTRAL!I3141,"W","L")</f>
        <v>W</v>
      </c>
      <c r="L3141" t="str">
        <f ca="1">IF(I3141+SIMULATION!$E$20&gt;NEUTRAL!H3141,"W","L")</f>
        <v>L</v>
      </c>
      <c r="M3141">
        <f t="shared" ca="1" si="99"/>
        <v>132</v>
      </c>
      <c r="N3141" t="str">
        <f ca="1">IF((H3141+I3141)&gt;SIMULATION!$F$16,"Over","Under")</f>
        <v>Under</v>
      </c>
    </row>
    <row r="3142" spans="8:14" x14ac:dyDescent="0.25">
      <c r="H3142">
        <f ca="1">ROUND(NORMINV(RAND(),SIMULATION!$G$16,SIMULATION!$C$16),0)</f>
        <v>58</v>
      </c>
      <c r="I3142">
        <f ca="1">ROUND(NORMINV(RAND(),SIMULATION!$G$20,SIMULATION!$C$20),0)</f>
        <v>90</v>
      </c>
      <c r="J3142" t="str">
        <f t="shared" ca="1" si="98"/>
        <v>Home</v>
      </c>
      <c r="K3142" t="str">
        <f ca="1">IF(H3142+SIMULATION!$E$16&gt;NEUTRAL!I3142,"W","L")</f>
        <v>L</v>
      </c>
      <c r="L3142" t="str">
        <f ca="1">IF(I3142+SIMULATION!$E$20&gt;NEUTRAL!H3142,"W","L")</f>
        <v>W</v>
      </c>
      <c r="M3142">
        <f t="shared" ca="1" si="99"/>
        <v>148</v>
      </c>
      <c r="N3142" t="str">
        <f ca="1">IF((H3142+I3142)&gt;SIMULATION!$F$16,"Over","Under")</f>
        <v>Under</v>
      </c>
    </row>
    <row r="3143" spans="8:14" x14ac:dyDescent="0.25">
      <c r="H3143">
        <f ca="1">ROUND(NORMINV(RAND(),SIMULATION!$G$16,SIMULATION!$C$16),0)</f>
        <v>71</v>
      </c>
      <c r="I3143">
        <f ca="1">ROUND(NORMINV(RAND(),SIMULATION!$G$20,SIMULATION!$C$20),0)</f>
        <v>60</v>
      </c>
      <c r="J3143" t="str">
        <f t="shared" ca="1" si="98"/>
        <v>Away</v>
      </c>
      <c r="K3143" t="str">
        <f ca="1">IF(H3143+SIMULATION!$E$16&gt;NEUTRAL!I3143,"W","L")</f>
        <v>W</v>
      </c>
      <c r="L3143" t="str">
        <f ca="1">IF(I3143+SIMULATION!$E$20&gt;NEUTRAL!H3143,"W","L")</f>
        <v>L</v>
      </c>
      <c r="M3143">
        <f t="shared" ca="1" si="99"/>
        <v>131</v>
      </c>
      <c r="N3143" t="str">
        <f ca="1">IF((H3143+I3143)&gt;SIMULATION!$F$16,"Over","Under")</f>
        <v>Under</v>
      </c>
    </row>
    <row r="3144" spans="8:14" x14ac:dyDescent="0.25">
      <c r="H3144">
        <f ca="1">ROUND(NORMINV(RAND(),SIMULATION!$G$16,SIMULATION!$C$16),0)</f>
        <v>66</v>
      </c>
      <c r="I3144">
        <f ca="1">ROUND(NORMINV(RAND(),SIMULATION!$G$20,SIMULATION!$C$20),0)</f>
        <v>74</v>
      </c>
      <c r="J3144" t="str">
        <f t="shared" ca="1" si="98"/>
        <v>Home</v>
      </c>
      <c r="K3144" t="str">
        <f ca="1">IF(H3144+SIMULATION!$E$16&gt;NEUTRAL!I3144,"W","L")</f>
        <v>L</v>
      </c>
      <c r="L3144" t="str">
        <f ca="1">IF(I3144+SIMULATION!$E$20&gt;NEUTRAL!H3144,"W","L")</f>
        <v>W</v>
      </c>
      <c r="M3144">
        <f t="shared" ca="1" si="99"/>
        <v>140</v>
      </c>
      <c r="N3144" t="str">
        <f ca="1">IF((H3144+I3144)&gt;SIMULATION!$F$16,"Over","Under")</f>
        <v>Under</v>
      </c>
    </row>
    <row r="3145" spans="8:14" x14ac:dyDescent="0.25">
      <c r="H3145">
        <f ca="1">ROUND(NORMINV(RAND(),SIMULATION!$G$16,SIMULATION!$C$16),0)</f>
        <v>72</v>
      </c>
      <c r="I3145">
        <f ca="1">ROUND(NORMINV(RAND(),SIMULATION!$G$20,SIMULATION!$C$20),0)</f>
        <v>81</v>
      </c>
      <c r="J3145" t="str">
        <f t="shared" ca="1" si="98"/>
        <v>Home</v>
      </c>
      <c r="K3145" t="str">
        <f ca="1">IF(H3145+SIMULATION!$E$16&gt;NEUTRAL!I3145,"W","L")</f>
        <v>L</v>
      </c>
      <c r="L3145" t="str">
        <f ca="1">IF(I3145+SIMULATION!$E$20&gt;NEUTRAL!H3145,"W","L")</f>
        <v>W</v>
      </c>
      <c r="M3145">
        <f t="shared" ca="1" si="99"/>
        <v>153</v>
      </c>
      <c r="N3145" t="str">
        <f ca="1">IF((H3145+I3145)&gt;SIMULATION!$F$16,"Over","Under")</f>
        <v>Over</v>
      </c>
    </row>
    <row r="3146" spans="8:14" x14ac:dyDescent="0.25">
      <c r="H3146">
        <f ca="1">ROUND(NORMINV(RAND(),SIMULATION!$G$16,SIMULATION!$C$16),0)</f>
        <v>93</v>
      </c>
      <c r="I3146">
        <f ca="1">ROUND(NORMINV(RAND(),SIMULATION!$G$20,SIMULATION!$C$20),0)</f>
        <v>67</v>
      </c>
      <c r="J3146" t="str">
        <f t="shared" ca="1" si="98"/>
        <v>Away</v>
      </c>
      <c r="K3146" t="str">
        <f ca="1">IF(H3146+SIMULATION!$E$16&gt;NEUTRAL!I3146,"W","L")</f>
        <v>W</v>
      </c>
      <c r="L3146" t="str">
        <f ca="1">IF(I3146+SIMULATION!$E$20&gt;NEUTRAL!H3146,"W","L")</f>
        <v>L</v>
      </c>
      <c r="M3146">
        <f t="shared" ca="1" si="99"/>
        <v>160</v>
      </c>
      <c r="N3146" t="str">
        <f ca="1">IF((H3146+I3146)&gt;SIMULATION!$F$16,"Over","Under")</f>
        <v>Over</v>
      </c>
    </row>
    <row r="3147" spans="8:14" x14ac:dyDescent="0.25">
      <c r="H3147">
        <f ca="1">ROUND(NORMINV(RAND(),SIMULATION!$G$16,SIMULATION!$C$16),0)</f>
        <v>92</v>
      </c>
      <c r="I3147">
        <f ca="1">ROUND(NORMINV(RAND(),SIMULATION!$G$20,SIMULATION!$C$20),0)</f>
        <v>102</v>
      </c>
      <c r="J3147" t="str">
        <f t="shared" ca="1" si="98"/>
        <v>Home</v>
      </c>
      <c r="K3147" t="str">
        <f ca="1">IF(H3147+SIMULATION!$E$16&gt;NEUTRAL!I3147,"W","L")</f>
        <v>L</v>
      </c>
      <c r="L3147" t="str">
        <f ca="1">IF(I3147+SIMULATION!$E$20&gt;NEUTRAL!H3147,"W","L")</f>
        <v>W</v>
      </c>
      <c r="M3147">
        <f t="shared" ca="1" si="99"/>
        <v>194</v>
      </c>
      <c r="N3147" t="str">
        <f ca="1">IF((H3147+I3147)&gt;SIMULATION!$F$16,"Over","Under")</f>
        <v>Over</v>
      </c>
    </row>
    <row r="3148" spans="8:14" x14ac:dyDescent="0.25">
      <c r="H3148">
        <f ca="1">ROUND(NORMINV(RAND(),SIMULATION!$G$16,SIMULATION!$C$16),0)</f>
        <v>72</v>
      </c>
      <c r="I3148">
        <f ca="1">ROUND(NORMINV(RAND(),SIMULATION!$G$20,SIMULATION!$C$20),0)</f>
        <v>81</v>
      </c>
      <c r="J3148" t="str">
        <f t="shared" ca="1" si="98"/>
        <v>Home</v>
      </c>
      <c r="K3148" t="str">
        <f ca="1">IF(H3148+SIMULATION!$E$16&gt;NEUTRAL!I3148,"W","L")</f>
        <v>L</v>
      </c>
      <c r="L3148" t="str">
        <f ca="1">IF(I3148+SIMULATION!$E$20&gt;NEUTRAL!H3148,"W","L")</f>
        <v>W</v>
      </c>
      <c r="M3148">
        <f t="shared" ca="1" si="99"/>
        <v>153</v>
      </c>
      <c r="N3148" t="str">
        <f ca="1">IF((H3148+I3148)&gt;SIMULATION!$F$16,"Over","Under")</f>
        <v>Over</v>
      </c>
    </row>
    <row r="3149" spans="8:14" x14ac:dyDescent="0.25">
      <c r="H3149">
        <f ca="1">ROUND(NORMINV(RAND(),SIMULATION!$G$16,SIMULATION!$C$16),0)</f>
        <v>63</v>
      </c>
      <c r="I3149">
        <f ca="1">ROUND(NORMINV(RAND(),SIMULATION!$G$20,SIMULATION!$C$20),0)</f>
        <v>78</v>
      </c>
      <c r="J3149" t="str">
        <f t="shared" ca="1" si="98"/>
        <v>Home</v>
      </c>
      <c r="K3149" t="str">
        <f ca="1">IF(H3149+SIMULATION!$E$16&gt;NEUTRAL!I3149,"W","L")</f>
        <v>L</v>
      </c>
      <c r="L3149" t="str">
        <f ca="1">IF(I3149+SIMULATION!$E$20&gt;NEUTRAL!H3149,"W","L")</f>
        <v>W</v>
      </c>
      <c r="M3149">
        <f t="shared" ca="1" si="99"/>
        <v>141</v>
      </c>
      <c r="N3149" t="str">
        <f ca="1">IF((H3149+I3149)&gt;SIMULATION!$F$16,"Over","Under")</f>
        <v>Under</v>
      </c>
    </row>
    <row r="3150" spans="8:14" x14ac:dyDescent="0.25">
      <c r="H3150">
        <f ca="1">ROUND(NORMINV(RAND(),SIMULATION!$G$16,SIMULATION!$C$16),0)</f>
        <v>96</v>
      </c>
      <c r="I3150">
        <f ca="1">ROUND(NORMINV(RAND(),SIMULATION!$G$20,SIMULATION!$C$20),0)</f>
        <v>79</v>
      </c>
      <c r="J3150" t="str">
        <f t="shared" ca="1" si="98"/>
        <v>Away</v>
      </c>
      <c r="K3150" t="str">
        <f ca="1">IF(H3150+SIMULATION!$E$16&gt;NEUTRAL!I3150,"W","L")</f>
        <v>W</v>
      </c>
      <c r="L3150" t="str">
        <f ca="1">IF(I3150+SIMULATION!$E$20&gt;NEUTRAL!H3150,"W","L")</f>
        <v>L</v>
      </c>
      <c r="M3150">
        <f t="shared" ca="1" si="99"/>
        <v>175</v>
      </c>
      <c r="N3150" t="str">
        <f ca="1">IF((H3150+I3150)&gt;SIMULATION!$F$16,"Over","Under")</f>
        <v>Over</v>
      </c>
    </row>
    <row r="3151" spans="8:14" x14ac:dyDescent="0.25">
      <c r="H3151">
        <f ca="1">ROUND(NORMINV(RAND(),SIMULATION!$G$16,SIMULATION!$C$16),0)</f>
        <v>84</v>
      </c>
      <c r="I3151">
        <f ca="1">ROUND(NORMINV(RAND(),SIMULATION!$G$20,SIMULATION!$C$20),0)</f>
        <v>70</v>
      </c>
      <c r="J3151" t="str">
        <f t="shared" ca="1" si="98"/>
        <v>Away</v>
      </c>
      <c r="K3151" t="str">
        <f ca="1">IF(H3151+SIMULATION!$E$16&gt;NEUTRAL!I3151,"W","L")</f>
        <v>W</v>
      </c>
      <c r="L3151" t="str">
        <f ca="1">IF(I3151+SIMULATION!$E$20&gt;NEUTRAL!H3151,"W","L")</f>
        <v>L</v>
      </c>
      <c r="M3151">
        <f t="shared" ca="1" si="99"/>
        <v>154</v>
      </c>
      <c r="N3151" t="str">
        <f ca="1">IF((H3151+I3151)&gt;SIMULATION!$F$16,"Over","Under")</f>
        <v>Over</v>
      </c>
    </row>
    <row r="3152" spans="8:14" x14ac:dyDescent="0.25">
      <c r="H3152">
        <f ca="1">ROUND(NORMINV(RAND(),SIMULATION!$G$16,SIMULATION!$C$16),0)</f>
        <v>73</v>
      </c>
      <c r="I3152">
        <f ca="1">ROUND(NORMINV(RAND(),SIMULATION!$G$20,SIMULATION!$C$20),0)</f>
        <v>78</v>
      </c>
      <c r="J3152" t="str">
        <f t="shared" ca="1" si="98"/>
        <v>Home</v>
      </c>
      <c r="K3152" t="str">
        <f ca="1">IF(H3152+SIMULATION!$E$16&gt;NEUTRAL!I3152,"W","L")</f>
        <v>L</v>
      </c>
      <c r="L3152" t="str">
        <f ca="1">IF(I3152+SIMULATION!$E$20&gt;NEUTRAL!H3152,"W","L")</f>
        <v>W</v>
      </c>
      <c r="M3152">
        <f t="shared" ca="1" si="99"/>
        <v>151</v>
      </c>
      <c r="N3152" t="str">
        <f ca="1">IF((H3152+I3152)&gt;SIMULATION!$F$16,"Over","Under")</f>
        <v>Under</v>
      </c>
    </row>
    <row r="3153" spans="8:14" x14ac:dyDescent="0.25">
      <c r="H3153">
        <f ca="1">ROUND(NORMINV(RAND(),SIMULATION!$G$16,SIMULATION!$C$16),0)</f>
        <v>82</v>
      </c>
      <c r="I3153">
        <f ca="1">ROUND(NORMINV(RAND(),SIMULATION!$G$20,SIMULATION!$C$20),0)</f>
        <v>95</v>
      </c>
      <c r="J3153" t="str">
        <f t="shared" ca="1" si="98"/>
        <v>Home</v>
      </c>
      <c r="K3153" t="str">
        <f ca="1">IF(H3153+SIMULATION!$E$16&gt;NEUTRAL!I3153,"W","L")</f>
        <v>L</v>
      </c>
      <c r="L3153" t="str">
        <f ca="1">IF(I3153+SIMULATION!$E$20&gt;NEUTRAL!H3153,"W","L")</f>
        <v>W</v>
      </c>
      <c r="M3153">
        <f t="shared" ca="1" si="99"/>
        <v>177</v>
      </c>
      <c r="N3153" t="str">
        <f ca="1">IF((H3153+I3153)&gt;SIMULATION!$F$16,"Over","Under")</f>
        <v>Over</v>
      </c>
    </row>
    <row r="3154" spans="8:14" x14ac:dyDescent="0.25">
      <c r="H3154">
        <f ca="1">ROUND(NORMINV(RAND(),SIMULATION!$G$16,SIMULATION!$C$16),0)</f>
        <v>73</v>
      </c>
      <c r="I3154">
        <f ca="1">ROUND(NORMINV(RAND(),SIMULATION!$G$20,SIMULATION!$C$20),0)</f>
        <v>71</v>
      </c>
      <c r="J3154" t="str">
        <f t="shared" ref="J3154:J3217" ca="1" si="100">IF(H3154=I3154,"OT",IF(H3154&gt;I3154,"Away","Home"))</f>
        <v>Away</v>
      </c>
      <c r="K3154" t="str">
        <f ca="1">IF(H3154+SIMULATION!$E$16&gt;NEUTRAL!I3154,"W","L")</f>
        <v>W</v>
      </c>
      <c r="L3154" t="str">
        <f ca="1">IF(I3154+SIMULATION!$E$20&gt;NEUTRAL!H3154,"W","L")</f>
        <v>L</v>
      </c>
      <c r="M3154">
        <f t="shared" ref="M3154:M3217" ca="1" si="101">H3154+I3154</f>
        <v>144</v>
      </c>
      <c r="N3154" t="str">
        <f ca="1">IF((H3154+I3154)&gt;SIMULATION!$F$16,"Over","Under")</f>
        <v>Under</v>
      </c>
    </row>
    <row r="3155" spans="8:14" x14ac:dyDescent="0.25">
      <c r="H3155">
        <f ca="1">ROUND(NORMINV(RAND(),SIMULATION!$G$16,SIMULATION!$C$16),0)</f>
        <v>70</v>
      </c>
      <c r="I3155">
        <f ca="1">ROUND(NORMINV(RAND(),SIMULATION!$G$20,SIMULATION!$C$20),0)</f>
        <v>86</v>
      </c>
      <c r="J3155" t="str">
        <f t="shared" ca="1" si="100"/>
        <v>Home</v>
      </c>
      <c r="K3155" t="str">
        <f ca="1">IF(H3155+SIMULATION!$E$16&gt;NEUTRAL!I3155,"W","L")</f>
        <v>L</v>
      </c>
      <c r="L3155" t="str">
        <f ca="1">IF(I3155+SIMULATION!$E$20&gt;NEUTRAL!H3155,"W","L")</f>
        <v>W</v>
      </c>
      <c r="M3155">
        <f t="shared" ca="1" si="101"/>
        <v>156</v>
      </c>
      <c r="N3155" t="str">
        <f ca="1">IF((H3155+I3155)&gt;SIMULATION!$F$16,"Over","Under")</f>
        <v>Over</v>
      </c>
    </row>
    <row r="3156" spans="8:14" x14ac:dyDescent="0.25">
      <c r="H3156">
        <f ca="1">ROUND(NORMINV(RAND(),SIMULATION!$G$16,SIMULATION!$C$16),0)</f>
        <v>66</v>
      </c>
      <c r="I3156">
        <f ca="1">ROUND(NORMINV(RAND(),SIMULATION!$G$20,SIMULATION!$C$20),0)</f>
        <v>92</v>
      </c>
      <c r="J3156" t="str">
        <f t="shared" ca="1" si="100"/>
        <v>Home</v>
      </c>
      <c r="K3156" t="str">
        <f ca="1">IF(H3156+SIMULATION!$E$16&gt;NEUTRAL!I3156,"W","L")</f>
        <v>L</v>
      </c>
      <c r="L3156" t="str">
        <f ca="1">IF(I3156+SIMULATION!$E$20&gt;NEUTRAL!H3156,"W","L")</f>
        <v>W</v>
      </c>
      <c r="M3156">
        <f t="shared" ca="1" si="101"/>
        <v>158</v>
      </c>
      <c r="N3156" t="str">
        <f ca="1">IF((H3156+I3156)&gt;SIMULATION!$F$16,"Over","Under")</f>
        <v>Over</v>
      </c>
    </row>
    <row r="3157" spans="8:14" x14ac:dyDescent="0.25">
      <c r="H3157">
        <f ca="1">ROUND(NORMINV(RAND(),SIMULATION!$G$16,SIMULATION!$C$16),0)</f>
        <v>70</v>
      </c>
      <c r="I3157">
        <f ca="1">ROUND(NORMINV(RAND(),SIMULATION!$G$20,SIMULATION!$C$20),0)</f>
        <v>83</v>
      </c>
      <c r="J3157" t="str">
        <f t="shared" ca="1" si="100"/>
        <v>Home</v>
      </c>
      <c r="K3157" t="str">
        <f ca="1">IF(H3157+SIMULATION!$E$16&gt;NEUTRAL!I3157,"W","L")</f>
        <v>L</v>
      </c>
      <c r="L3157" t="str">
        <f ca="1">IF(I3157+SIMULATION!$E$20&gt;NEUTRAL!H3157,"W","L")</f>
        <v>W</v>
      </c>
      <c r="M3157">
        <f t="shared" ca="1" si="101"/>
        <v>153</v>
      </c>
      <c r="N3157" t="str">
        <f ca="1">IF((H3157+I3157)&gt;SIMULATION!$F$16,"Over","Under")</f>
        <v>Over</v>
      </c>
    </row>
    <row r="3158" spans="8:14" x14ac:dyDescent="0.25">
      <c r="H3158">
        <f ca="1">ROUND(NORMINV(RAND(),SIMULATION!$G$16,SIMULATION!$C$16),0)</f>
        <v>67</v>
      </c>
      <c r="I3158">
        <f ca="1">ROUND(NORMINV(RAND(),SIMULATION!$G$20,SIMULATION!$C$20),0)</f>
        <v>77</v>
      </c>
      <c r="J3158" t="str">
        <f t="shared" ca="1" si="100"/>
        <v>Home</v>
      </c>
      <c r="K3158" t="str">
        <f ca="1">IF(H3158+SIMULATION!$E$16&gt;NEUTRAL!I3158,"W","L")</f>
        <v>L</v>
      </c>
      <c r="L3158" t="str">
        <f ca="1">IF(I3158+SIMULATION!$E$20&gt;NEUTRAL!H3158,"W","L")</f>
        <v>W</v>
      </c>
      <c r="M3158">
        <f t="shared" ca="1" si="101"/>
        <v>144</v>
      </c>
      <c r="N3158" t="str">
        <f ca="1">IF((H3158+I3158)&gt;SIMULATION!$F$16,"Over","Under")</f>
        <v>Under</v>
      </c>
    </row>
    <row r="3159" spans="8:14" x14ac:dyDescent="0.25">
      <c r="H3159">
        <f ca="1">ROUND(NORMINV(RAND(),SIMULATION!$G$16,SIMULATION!$C$16),0)</f>
        <v>74</v>
      </c>
      <c r="I3159">
        <f ca="1">ROUND(NORMINV(RAND(),SIMULATION!$G$20,SIMULATION!$C$20),0)</f>
        <v>64</v>
      </c>
      <c r="J3159" t="str">
        <f t="shared" ca="1" si="100"/>
        <v>Away</v>
      </c>
      <c r="K3159" t="str">
        <f ca="1">IF(H3159+SIMULATION!$E$16&gt;NEUTRAL!I3159,"W","L")</f>
        <v>W</v>
      </c>
      <c r="L3159" t="str">
        <f ca="1">IF(I3159+SIMULATION!$E$20&gt;NEUTRAL!H3159,"W","L")</f>
        <v>L</v>
      </c>
      <c r="M3159">
        <f t="shared" ca="1" si="101"/>
        <v>138</v>
      </c>
      <c r="N3159" t="str">
        <f ca="1">IF((H3159+I3159)&gt;SIMULATION!$F$16,"Over","Under")</f>
        <v>Under</v>
      </c>
    </row>
    <row r="3160" spans="8:14" x14ac:dyDescent="0.25">
      <c r="H3160">
        <f ca="1">ROUND(NORMINV(RAND(),SIMULATION!$G$16,SIMULATION!$C$16),0)</f>
        <v>71</v>
      </c>
      <c r="I3160">
        <f ca="1">ROUND(NORMINV(RAND(),SIMULATION!$G$20,SIMULATION!$C$20),0)</f>
        <v>81</v>
      </c>
      <c r="J3160" t="str">
        <f t="shared" ca="1" si="100"/>
        <v>Home</v>
      </c>
      <c r="K3160" t="str">
        <f ca="1">IF(H3160+SIMULATION!$E$16&gt;NEUTRAL!I3160,"W","L")</f>
        <v>L</v>
      </c>
      <c r="L3160" t="str">
        <f ca="1">IF(I3160+SIMULATION!$E$20&gt;NEUTRAL!H3160,"W","L")</f>
        <v>W</v>
      </c>
      <c r="M3160">
        <f t="shared" ca="1" si="101"/>
        <v>152</v>
      </c>
      <c r="N3160" t="str">
        <f ca="1">IF((H3160+I3160)&gt;SIMULATION!$F$16,"Over","Under")</f>
        <v>Over</v>
      </c>
    </row>
    <row r="3161" spans="8:14" x14ac:dyDescent="0.25">
      <c r="H3161">
        <f ca="1">ROUND(NORMINV(RAND(),SIMULATION!$G$16,SIMULATION!$C$16),0)</f>
        <v>95</v>
      </c>
      <c r="I3161">
        <f ca="1">ROUND(NORMINV(RAND(),SIMULATION!$G$20,SIMULATION!$C$20),0)</f>
        <v>70</v>
      </c>
      <c r="J3161" t="str">
        <f t="shared" ca="1" si="100"/>
        <v>Away</v>
      </c>
      <c r="K3161" t="str">
        <f ca="1">IF(H3161+SIMULATION!$E$16&gt;NEUTRAL!I3161,"W","L")</f>
        <v>W</v>
      </c>
      <c r="L3161" t="str">
        <f ca="1">IF(I3161+SIMULATION!$E$20&gt;NEUTRAL!H3161,"W","L")</f>
        <v>L</v>
      </c>
      <c r="M3161">
        <f t="shared" ca="1" si="101"/>
        <v>165</v>
      </c>
      <c r="N3161" t="str">
        <f ca="1">IF((H3161+I3161)&gt;SIMULATION!$F$16,"Over","Under")</f>
        <v>Over</v>
      </c>
    </row>
    <row r="3162" spans="8:14" x14ac:dyDescent="0.25">
      <c r="H3162">
        <f ca="1">ROUND(NORMINV(RAND(),SIMULATION!$G$16,SIMULATION!$C$16),0)</f>
        <v>75</v>
      </c>
      <c r="I3162">
        <f ca="1">ROUND(NORMINV(RAND(),SIMULATION!$G$20,SIMULATION!$C$20),0)</f>
        <v>74</v>
      </c>
      <c r="J3162" t="str">
        <f t="shared" ca="1" si="100"/>
        <v>Away</v>
      </c>
      <c r="K3162" t="str">
        <f ca="1">IF(H3162+SIMULATION!$E$16&gt;NEUTRAL!I3162,"W","L")</f>
        <v>W</v>
      </c>
      <c r="L3162" t="str">
        <f ca="1">IF(I3162+SIMULATION!$E$20&gt;NEUTRAL!H3162,"W","L")</f>
        <v>L</v>
      </c>
      <c r="M3162">
        <f t="shared" ca="1" si="101"/>
        <v>149</v>
      </c>
      <c r="N3162" t="str">
        <f ca="1">IF((H3162+I3162)&gt;SIMULATION!$F$16,"Over","Under")</f>
        <v>Under</v>
      </c>
    </row>
    <row r="3163" spans="8:14" x14ac:dyDescent="0.25">
      <c r="H3163">
        <f ca="1">ROUND(NORMINV(RAND(),SIMULATION!$G$16,SIMULATION!$C$16),0)</f>
        <v>91</v>
      </c>
      <c r="I3163">
        <f ca="1">ROUND(NORMINV(RAND(),SIMULATION!$G$20,SIMULATION!$C$20),0)</f>
        <v>63</v>
      </c>
      <c r="J3163" t="str">
        <f t="shared" ca="1" si="100"/>
        <v>Away</v>
      </c>
      <c r="K3163" t="str">
        <f ca="1">IF(H3163+SIMULATION!$E$16&gt;NEUTRAL!I3163,"W","L")</f>
        <v>W</v>
      </c>
      <c r="L3163" t="str">
        <f ca="1">IF(I3163+SIMULATION!$E$20&gt;NEUTRAL!H3163,"W","L")</f>
        <v>L</v>
      </c>
      <c r="M3163">
        <f t="shared" ca="1" si="101"/>
        <v>154</v>
      </c>
      <c r="N3163" t="str">
        <f ca="1">IF((H3163+I3163)&gt;SIMULATION!$F$16,"Over","Under")</f>
        <v>Over</v>
      </c>
    </row>
    <row r="3164" spans="8:14" x14ac:dyDescent="0.25">
      <c r="H3164">
        <f ca="1">ROUND(NORMINV(RAND(),SIMULATION!$G$16,SIMULATION!$C$16),0)</f>
        <v>77</v>
      </c>
      <c r="I3164">
        <f ca="1">ROUND(NORMINV(RAND(),SIMULATION!$G$20,SIMULATION!$C$20),0)</f>
        <v>68</v>
      </c>
      <c r="J3164" t="str">
        <f t="shared" ca="1" si="100"/>
        <v>Away</v>
      </c>
      <c r="K3164" t="str">
        <f ca="1">IF(H3164+SIMULATION!$E$16&gt;NEUTRAL!I3164,"W","L")</f>
        <v>W</v>
      </c>
      <c r="L3164" t="str">
        <f ca="1">IF(I3164+SIMULATION!$E$20&gt;NEUTRAL!H3164,"W","L")</f>
        <v>L</v>
      </c>
      <c r="M3164">
        <f t="shared" ca="1" si="101"/>
        <v>145</v>
      </c>
      <c r="N3164" t="str">
        <f ca="1">IF((H3164+I3164)&gt;SIMULATION!$F$16,"Over","Under")</f>
        <v>Under</v>
      </c>
    </row>
    <row r="3165" spans="8:14" x14ac:dyDescent="0.25">
      <c r="H3165">
        <f ca="1">ROUND(NORMINV(RAND(),SIMULATION!$G$16,SIMULATION!$C$16),0)</f>
        <v>82</v>
      </c>
      <c r="I3165">
        <f ca="1">ROUND(NORMINV(RAND(),SIMULATION!$G$20,SIMULATION!$C$20),0)</f>
        <v>85</v>
      </c>
      <c r="J3165" t="str">
        <f t="shared" ca="1" si="100"/>
        <v>Home</v>
      </c>
      <c r="K3165" t="str">
        <f ca="1">IF(H3165+SIMULATION!$E$16&gt;NEUTRAL!I3165,"W","L")</f>
        <v>W</v>
      </c>
      <c r="L3165" t="str">
        <f ca="1">IF(I3165+SIMULATION!$E$20&gt;NEUTRAL!H3165,"W","L")</f>
        <v>L</v>
      </c>
      <c r="M3165">
        <f t="shared" ca="1" si="101"/>
        <v>167</v>
      </c>
      <c r="N3165" t="str">
        <f ca="1">IF((H3165+I3165)&gt;SIMULATION!$F$16,"Over","Under")</f>
        <v>Over</v>
      </c>
    </row>
    <row r="3166" spans="8:14" x14ac:dyDescent="0.25">
      <c r="H3166">
        <f ca="1">ROUND(NORMINV(RAND(),SIMULATION!$G$16,SIMULATION!$C$16),0)</f>
        <v>73</v>
      </c>
      <c r="I3166">
        <f ca="1">ROUND(NORMINV(RAND(),SIMULATION!$G$20,SIMULATION!$C$20),0)</f>
        <v>99</v>
      </c>
      <c r="J3166" t="str">
        <f t="shared" ca="1" si="100"/>
        <v>Home</v>
      </c>
      <c r="K3166" t="str">
        <f ca="1">IF(H3166+SIMULATION!$E$16&gt;NEUTRAL!I3166,"W","L")</f>
        <v>L</v>
      </c>
      <c r="L3166" t="str">
        <f ca="1">IF(I3166+SIMULATION!$E$20&gt;NEUTRAL!H3166,"W","L")</f>
        <v>W</v>
      </c>
      <c r="M3166">
        <f t="shared" ca="1" si="101"/>
        <v>172</v>
      </c>
      <c r="N3166" t="str">
        <f ca="1">IF((H3166+I3166)&gt;SIMULATION!$F$16,"Over","Under")</f>
        <v>Over</v>
      </c>
    </row>
    <row r="3167" spans="8:14" x14ac:dyDescent="0.25">
      <c r="H3167">
        <f ca="1">ROUND(NORMINV(RAND(),SIMULATION!$G$16,SIMULATION!$C$16),0)</f>
        <v>55</v>
      </c>
      <c r="I3167">
        <f ca="1">ROUND(NORMINV(RAND(),SIMULATION!$G$20,SIMULATION!$C$20),0)</f>
        <v>77</v>
      </c>
      <c r="J3167" t="str">
        <f t="shared" ca="1" si="100"/>
        <v>Home</v>
      </c>
      <c r="K3167" t="str">
        <f ca="1">IF(H3167+SIMULATION!$E$16&gt;NEUTRAL!I3167,"W","L")</f>
        <v>L</v>
      </c>
      <c r="L3167" t="str">
        <f ca="1">IF(I3167+SIMULATION!$E$20&gt;NEUTRAL!H3167,"W","L")</f>
        <v>W</v>
      </c>
      <c r="M3167">
        <f t="shared" ca="1" si="101"/>
        <v>132</v>
      </c>
      <c r="N3167" t="str">
        <f ca="1">IF((H3167+I3167)&gt;SIMULATION!$F$16,"Over","Under")</f>
        <v>Under</v>
      </c>
    </row>
    <row r="3168" spans="8:14" x14ac:dyDescent="0.25">
      <c r="H3168">
        <f ca="1">ROUND(NORMINV(RAND(),SIMULATION!$G$16,SIMULATION!$C$16),0)</f>
        <v>75</v>
      </c>
      <c r="I3168">
        <f ca="1">ROUND(NORMINV(RAND(),SIMULATION!$G$20,SIMULATION!$C$20),0)</f>
        <v>80</v>
      </c>
      <c r="J3168" t="str">
        <f t="shared" ca="1" si="100"/>
        <v>Home</v>
      </c>
      <c r="K3168" t="str">
        <f ca="1">IF(H3168+SIMULATION!$E$16&gt;NEUTRAL!I3168,"W","L")</f>
        <v>L</v>
      </c>
      <c r="L3168" t="str">
        <f ca="1">IF(I3168+SIMULATION!$E$20&gt;NEUTRAL!H3168,"W","L")</f>
        <v>W</v>
      </c>
      <c r="M3168">
        <f t="shared" ca="1" si="101"/>
        <v>155</v>
      </c>
      <c r="N3168" t="str">
        <f ca="1">IF((H3168+I3168)&gt;SIMULATION!$F$16,"Over","Under")</f>
        <v>Over</v>
      </c>
    </row>
    <row r="3169" spans="8:14" x14ac:dyDescent="0.25">
      <c r="H3169">
        <f ca="1">ROUND(NORMINV(RAND(),SIMULATION!$G$16,SIMULATION!$C$16),0)</f>
        <v>62</v>
      </c>
      <c r="I3169">
        <f ca="1">ROUND(NORMINV(RAND(),SIMULATION!$G$20,SIMULATION!$C$20),0)</f>
        <v>77</v>
      </c>
      <c r="J3169" t="str">
        <f t="shared" ca="1" si="100"/>
        <v>Home</v>
      </c>
      <c r="K3169" t="str">
        <f ca="1">IF(H3169+SIMULATION!$E$16&gt;NEUTRAL!I3169,"W","L")</f>
        <v>L</v>
      </c>
      <c r="L3169" t="str">
        <f ca="1">IF(I3169+SIMULATION!$E$20&gt;NEUTRAL!H3169,"W","L")</f>
        <v>W</v>
      </c>
      <c r="M3169">
        <f t="shared" ca="1" si="101"/>
        <v>139</v>
      </c>
      <c r="N3169" t="str">
        <f ca="1">IF((H3169+I3169)&gt;SIMULATION!$F$16,"Over","Under")</f>
        <v>Under</v>
      </c>
    </row>
    <row r="3170" spans="8:14" x14ac:dyDescent="0.25">
      <c r="H3170">
        <f ca="1">ROUND(NORMINV(RAND(),SIMULATION!$G$16,SIMULATION!$C$16),0)</f>
        <v>77</v>
      </c>
      <c r="I3170">
        <f ca="1">ROUND(NORMINV(RAND(),SIMULATION!$G$20,SIMULATION!$C$20),0)</f>
        <v>82</v>
      </c>
      <c r="J3170" t="str">
        <f t="shared" ca="1" si="100"/>
        <v>Home</v>
      </c>
      <c r="K3170" t="str">
        <f ca="1">IF(H3170+SIMULATION!$E$16&gt;NEUTRAL!I3170,"W","L")</f>
        <v>L</v>
      </c>
      <c r="L3170" t="str">
        <f ca="1">IF(I3170+SIMULATION!$E$20&gt;NEUTRAL!H3170,"W","L")</f>
        <v>W</v>
      </c>
      <c r="M3170">
        <f t="shared" ca="1" si="101"/>
        <v>159</v>
      </c>
      <c r="N3170" t="str">
        <f ca="1">IF((H3170+I3170)&gt;SIMULATION!$F$16,"Over","Under")</f>
        <v>Over</v>
      </c>
    </row>
    <row r="3171" spans="8:14" x14ac:dyDescent="0.25">
      <c r="H3171">
        <f ca="1">ROUND(NORMINV(RAND(),SIMULATION!$G$16,SIMULATION!$C$16),0)</f>
        <v>82</v>
      </c>
      <c r="I3171">
        <f ca="1">ROUND(NORMINV(RAND(),SIMULATION!$G$20,SIMULATION!$C$20),0)</f>
        <v>70</v>
      </c>
      <c r="J3171" t="str">
        <f t="shared" ca="1" si="100"/>
        <v>Away</v>
      </c>
      <c r="K3171" t="str">
        <f ca="1">IF(H3171+SIMULATION!$E$16&gt;NEUTRAL!I3171,"W","L")</f>
        <v>W</v>
      </c>
      <c r="L3171" t="str">
        <f ca="1">IF(I3171+SIMULATION!$E$20&gt;NEUTRAL!H3171,"W","L")</f>
        <v>L</v>
      </c>
      <c r="M3171">
        <f t="shared" ca="1" si="101"/>
        <v>152</v>
      </c>
      <c r="N3171" t="str">
        <f ca="1">IF((H3171+I3171)&gt;SIMULATION!$F$16,"Over","Under")</f>
        <v>Over</v>
      </c>
    </row>
    <row r="3172" spans="8:14" x14ac:dyDescent="0.25">
      <c r="H3172">
        <f ca="1">ROUND(NORMINV(RAND(),SIMULATION!$G$16,SIMULATION!$C$16),0)</f>
        <v>76</v>
      </c>
      <c r="I3172">
        <f ca="1">ROUND(NORMINV(RAND(),SIMULATION!$G$20,SIMULATION!$C$20),0)</f>
        <v>75</v>
      </c>
      <c r="J3172" t="str">
        <f t="shared" ca="1" si="100"/>
        <v>Away</v>
      </c>
      <c r="K3172" t="str">
        <f ca="1">IF(H3172+SIMULATION!$E$16&gt;NEUTRAL!I3172,"W","L")</f>
        <v>W</v>
      </c>
      <c r="L3172" t="str">
        <f ca="1">IF(I3172+SIMULATION!$E$20&gt;NEUTRAL!H3172,"W","L")</f>
        <v>L</v>
      </c>
      <c r="M3172">
        <f t="shared" ca="1" si="101"/>
        <v>151</v>
      </c>
      <c r="N3172" t="str">
        <f ca="1">IF((H3172+I3172)&gt;SIMULATION!$F$16,"Over","Under")</f>
        <v>Under</v>
      </c>
    </row>
    <row r="3173" spans="8:14" x14ac:dyDescent="0.25">
      <c r="H3173">
        <f ca="1">ROUND(NORMINV(RAND(),SIMULATION!$G$16,SIMULATION!$C$16),0)</f>
        <v>79</v>
      </c>
      <c r="I3173">
        <f ca="1">ROUND(NORMINV(RAND(),SIMULATION!$G$20,SIMULATION!$C$20),0)</f>
        <v>66</v>
      </c>
      <c r="J3173" t="str">
        <f t="shared" ca="1" si="100"/>
        <v>Away</v>
      </c>
      <c r="K3173" t="str">
        <f ca="1">IF(H3173+SIMULATION!$E$16&gt;NEUTRAL!I3173,"W","L")</f>
        <v>W</v>
      </c>
      <c r="L3173" t="str">
        <f ca="1">IF(I3173+SIMULATION!$E$20&gt;NEUTRAL!H3173,"W","L")</f>
        <v>L</v>
      </c>
      <c r="M3173">
        <f t="shared" ca="1" si="101"/>
        <v>145</v>
      </c>
      <c r="N3173" t="str">
        <f ca="1">IF((H3173+I3173)&gt;SIMULATION!$F$16,"Over","Under")</f>
        <v>Under</v>
      </c>
    </row>
    <row r="3174" spans="8:14" x14ac:dyDescent="0.25">
      <c r="H3174">
        <f ca="1">ROUND(NORMINV(RAND(),SIMULATION!$G$16,SIMULATION!$C$16),0)</f>
        <v>89</v>
      </c>
      <c r="I3174">
        <f ca="1">ROUND(NORMINV(RAND(),SIMULATION!$G$20,SIMULATION!$C$20),0)</f>
        <v>60</v>
      </c>
      <c r="J3174" t="str">
        <f t="shared" ca="1" si="100"/>
        <v>Away</v>
      </c>
      <c r="K3174" t="str">
        <f ca="1">IF(H3174+SIMULATION!$E$16&gt;NEUTRAL!I3174,"W","L")</f>
        <v>W</v>
      </c>
      <c r="L3174" t="str">
        <f ca="1">IF(I3174+SIMULATION!$E$20&gt;NEUTRAL!H3174,"W","L")</f>
        <v>L</v>
      </c>
      <c r="M3174">
        <f t="shared" ca="1" si="101"/>
        <v>149</v>
      </c>
      <c r="N3174" t="str">
        <f ca="1">IF((H3174+I3174)&gt;SIMULATION!$F$16,"Over","Under")</f>
        <v>Under</v>
      </c>
    </row>
    <row r="3175" spans="8:14" x14ac:dyDescent="0.25">
      <c r="H3175">
        <f ca="1">ROUND(NORMINV(RAND(),SIMULATION!$G$16,SIMULATION!$C$16),0)</f>
        <v>51</v>
      </c>
      <c r="I3175">
        <f ca="1">ROUND(NORMINV(RAND(),SIMULATION!$G$20,SIMULATION!$C$20),0)</f>
        <v>79</v>
      </c>
      <c r="J3175" t="str">
        <f t="shared" ca="1" si="100"/>
        <v>Home</v>
      </c>
      <c r="K3175" t="str">
        <f ca="1">IF(H3175+SIMULATION!$E$16&gt;NEUTRAL!I3175,"W","L")</f>
        <v>L</v>
      </c>
      <c r="L3175" t="str">
        <f ca="1">IF(I3175+SIMULATION!$E$20&gt;NEUTRAL!H3175,"W","L")</f>
        <v>W</v>
      </c>
      <c r="M3175">
        <f t="shared" ca="1" si="101"/>
        <v>130</v>
      </c>
      <c r="N3175" t="str">
        <f ca="1">IF((H3175+I3175)&gt;SIMULATION!$F$16,"Over","Under")</f>
        <v>Under</v>
      </c>
    </row>
    <row r="3176" spans="8:14" x14ac:dyDescent="0.25">
      <c r="H3176">
        <f ca="1">ROUND(NORMINV(RAND(),SIMULATION!$G$16,SIMULATION!$C$16),0)</f>
        <v>71</v>
      </c>
      <c r="I3176">
        <f ca="1">ROUND(NORMINV(RAND(),SIMULATION!$G$20,SIMULATION!$C$20),0)</f>
        <v>90</v>
      </c>
      <c r="J3176" t="str">
        <f t="shared" ca="1" si="100"/>
        <v>Home</v>
      </c>
      <c r="K3176" t="str">
        <f ca="1">IF(H3176+SIMULATION!$E$16&gt;NEUTRAL!I3176,"W","L")</f>
        <v>L</v>
      </c>
      <c r="L3176" t="str">
        <f ca="1">IF(I3176+SIMULATION!$E$20&gt;NEUTRAL!H3176,"W","L")</f>
        <v>W</v>
      </c>
      <c r="M3176">
        <f t="shared" ca="1" si="101"/>
        <v>161</v>
      </c>
      <c r="N3176" t="str">
        <f ca="1">IF((H3176+I3176)&gt;SIMULATION!$F$16,"Over","Under")</f>
        <v>Over</v>
      </c>
    </row>
    <row r="3177" spans="8:14" x14ac:dyDescent="0.25">
      <c r="H3177">
        <f ca="1">ROUND(NORMINV(RAND(),SIMULATION!$G$16,SIMULATION!$C$16),0)</f>
        <v>71</v>
      </c>
      <c r="I3177">
        <f ca="1">ROUND(NORMINV(RAND(),SIMULATION!$G$20,SIMULATION!$C$20),0)</f>
        <v>103</v>
      </c>
      <c r="J3177" t="str">
        <f t="shared" ca="1" si="100"/>
        <v>Home</v>
      </c>
      <c r="K3177" t="str">
        <f ca="1">IF(H3177+SIMULATION!$E$16&gt;NEUTRAL!I3177,"W","L")</f>
        <v>L</v>
      </c>
      <c r="L3177" t="str">
        <f ca="1">IF(I3177+SIMULATION!$E$20&gt;NEUTRAL!H3177,"W","L")</f>
        <v>W</v>
      </c>
      <c r="M3177">
        <f t="shared" ca="1" si="101"/>
        <v>174</v>
      </c>
      <c r="N3177" t="str">
        <f ca="1">IF((H3177+I3177)&gt;SIMULATION!$F$16,"Over","Under")</f>
        <v>Over</v>
      </c>
    </row>
    <row r="3178" spans="8:14" x14ac:dyDescent="0.25">
      <c r="H3178">
        <f ca="1">ROUND(NORMINV(RAND(),SIMULATION!$G$16,SIMULATION!$C$16),0)</f>
        <v>64</v>
      </c>
      <c r="I3178">
        <f ca="1">ROUND(NORMINV(RAND(),SIMULATION!$G$20,SIMULATION!$C$20),0)</f>
        <v>63</v>
      </c>
      <c r="J3178" t="str">
        <f t="shared" ca="1" si="100"/>
        <v>Away</v>
      </c>
      <c r="K3178" t="str">
        <f ca="1">IF(H3178+SIMULATION!$E$16&gt;NEUTRAL!I3178,"W","L")</f>
        <v>W</v>
      </c>
      <c r="L3178" t="str">
        <f ca="1">IF(I3178+SIMULATION!$E$20&gt;NEUTRAL!H3178,"W","L")</f>
        <v>L</v>
      </c>
      <c r="M3178">
        <f t="shared" ca="1" si="101"/>
        <v>127</v>
      </c>
      <c r="N3178" t="str">
        <f ca="1">IF((H3178+I3178)&gt;SIMULATION!$F$16,"Over","Under")</f>
        <v>Under</v>
      </c>
    </row>
    <row r="3179" spans="8:14" x14ac:dyDescent="0.25">
      <c r="H3179">
        <f ca="1">ROUND(NORMINV(RAND(),SIMULATION!$G$16,SIMULATION!$C$16),0)</f>
        <v>69</v>
      </c>
      <c r="I3179">
        <f ca="1">ROUND(NORMINV(RAND(),SIMULATION!$G$20,SIMULATION!$C$20),0)</f>
        <v>76</v>
      </c>
      <c r="J3179" t="str">
        <f t="shared" ca="1" si="100"/>
        <v>Home</v>
      </c>
      <c r="K3179" t="str">
        <f ca="1">IF(H3179+SIMULATION!$E$16&gt;NEUTRAL!I3179,"W","L")</f>
        <v>L</v>
      </c>
      <c r="L3179" t="str">
        <f ca="1">IF(I3179+SIMULATION!$E$20&gt;NEUTRAL!H3179,"W","L")</f>
        <v>W</v>
      </c>
      <c r="M3179">
        <f t="shared" ca="1" si="101"/>
        <v>145</v>
      </c>
      <c r="N3179" t="str">
        <f ca="1">IF((H3179+I3179)&gt;SIMULATION!$F$16,"Over","Under")</f>
        <v>Under</v>
      </c>
    </row>
    <row r="3180" spans="8:14" x14ac:dyDescent="0.25">
      <c r="H3180">
        <f ca="1">ROUND(NORMINV(RAND(),SIMULATION!$G$16,SIMULATION!$C$16),0)</f>
        <v>74</v>
      </c>
      <c r="I3180">
        <f ca="1">ROUND(NORMINV(RAND(),SIMULATION!$G$20,SIMULATION!$C$20),0)</f>
        <v>76</v>
      </c>
      <c r="J3180" t="str">
        <f t="shared" ca="1" si="100"/>
        <v>Home</v>
      </c>
      <c r="K3180" t="str">
        <f ca="1">IF(H3180+SIMULATION!$E$16&gt;NEUTRAL!I3180,"W","L")</f>
        <v>W</v>
      </c>
      <c r="L3180" t="str">
        <f ca="1">IF(I3180+SIMULATION!$E$20&gt;NEUTRAL!H3180,"W","L")</f>
        <v>L</v>
      </c>
      <c r="M3180">
        <f t="shared" ca="1" si="101"/>
        <v>150</v>
      </c>
      <c r="N3180" t="str">
        <f ca="1">IF((H3180+I3180)&gt;SIMULATION!$F$16,"Over","Under")</f>
        <v>Under</v>
      </c>
    </row>
    <row r="3181" spans="8:14" x14ac:dyDescent="0.25">
      <c r="H3181">
        <f ca="1">ROUND(NORMINV(RAND(),SIMULATION!$G$16,SIMULATION!$C$16),0)</f>
        <v>70</v>
      </c>
      <c r="I3181">
        <f ca="1">ROUND(NORMINV(RAND(),SIMULATION!$G$20,SIMULATION!$C$20),0)</f>
        <v>84</v>
      </c>
      <c r="J3181" t="str">
        <f t="shared" ca="1" si="100"/>
        <v>Home</v>
      </c>
      <c r="K3181" t="str">
        <f ca="1">IF(H3181+SIMULATION!$E$16&gt;NEUTRAL!I3181,"W","L")</f>
        <v>L</v>
      </c>
      <c r="L3181" t="str">
        <f ca="1">IF(I3181+SIMULATION!$E$20&gt;NEUTRAL!H3181,"W","L")</f>
        <v>W</v>
      </c>
      <c r="M3181">
        <f t="shared" ca="1" si="101"/>
        <v>154</v>
      </c>
      <c r="N3181" t="str">
        <f ca="1">IF((H3181+I3181)&gt;SIMULATION!$F$16,"Over","Under")</f>
        <v>Over</v>
      </c>
    </row>
    <row r="3182" spans="8:14" x14ac:dyDescent="0.25">
      <c r="H3182">
        <f ca="1">ROUND(NORMINV(RAND(),SIMULATION!$G$16,SIMULATION!$C$16),0)</f>
        <v>78</v>
      </c>
      <c r="I3182">
        <f ca="1">ROUND(NORMINV(RAND(),SIMULATION!$G$20,SIMULATION!$C$20),0)</f>
        <v>80</v>
      </c>
      <c r="J3182" t="str">
        <f t="shared" ca="1" si="100"/>
        <v>Home</v>
      </c>
      <c r="K3182" t="str">
        <f ca="1">IF(H3182+SIMULATION!$E$16&gt;NEUTRAL!I3182,"W","L")</f>
        <v>W</v>
      </c>
      <c r="L3182" t="str">
        <f ca="1">IF(I3182+SIMULATION!$E$20&gt;NEUTRAL!H3182,"W","L")</f>
        <v>L</v>
      </c>
      <c r="M3182">
        <f t="shared" ca="1" si="101"/>
        <v>158</v>
      </c>
      <c r="N3182" t="str">
        <f ca="1">IF((H3182+I3182)&gt;SIMULATION!$F$16,"Over","Under")</f>
        <v>Over</v>
      </c>
    </row>
    <row r="3183" spans="8:14" x14ac:dyDescent="0.25">
      <c r="H3183">
        <f ca="1">ROUND(NORMINV(RAND(),SIMULATION!$G$16,SIMULATION!$C$16),0)</f>
        <v>80</v>
      </c>
      <c r="I3183">
        <f ca="1">ROUND(NORMINV(RAND(),SIMULATION!$G$20,SIMULATION!$C$20),0)</f>
        <v>72</v>
      </c>
      <c r="J3183" t="str">
        <f t="shared" ca="1" si="100"/>
        <v>Away</v>
      </c>
      <c r="K3183" t="str">
        <f ca="1">IF(H3183+SIMULATION!$E$16&gt;NEUTRAL!I3183,"W","L")</f>
        <v>W</v>
      </c>
      <c r="L3183" t="str">
        <f ca="1">IF(I3183+SIMULATION!$E$20&gt;NEUTRAL!H3183,"W","L")</f>
        <v>L</v>
      </c>
      <c r="M3183">
        <f t="shared" ca="1" si="101"/>
        <v>152</v>
      </c>
      <c r="N3183" t="str">
        <f ca="1">IF((H3183+I3183)&gt;SIMULATION!$F$16,"Over","Under")</f>
        <v>Over</v>
      </c>
    </row>
    <row r="3184" spans="8:14" x14ac:dyDescent="0.25">
      <c r="H3184">
        <f ca="1">ROUND(NORMINV(RAND(),SIMULATION!$G$16,SIMULATION!$C$16),0)</f>
        <v>71</v>
      </c>
      <c r="I3184">
        <f ca="1">ROUND(NORMINV(RAND(),SIMULATION!$G$20,SIMULATION!$C$20),0)</f>
        <v>72</v>
      </c>
      <c r="J3184" t="str">
        <f t="shared" ca="1" si="100"/>
        <v>Home</v>
      </c>
      <c r="K3184" t="str">
        <f ca="1">IF(H3184+SIMULATION!$E$16&gt;NEUTRAL!I3184,"W","L")</f>
        <v>W</v>
      </c>
      <c r="L3184" t="str">
        <f ca="1">IF(I3184+SIMULATION!$E$20&gt;NEUTRAL!H3184,"W","L")</f>
        <v>L</v>
      </c>
      <c r="M3184">
        <f t="shared" ca="1" si="101"/>
        <v>143</v>
      </c>
      <c r="N3184" t="str">
        <f ca="1">IF((H3184+I3184)&gt;SIMULATION!$F$16,"Over","Under")</f>
        <v>Under</v>
      </c>
    </row>
    <row r="3185" spans="8:14" x14ac:dyDescent="0.25">
      <c r="H3185">
        <f ca="1">ROUND(NORMINV(RAND(),SIMULATION!$G$16,SIMULATION!$C$16),0)</f>
        <v>64</v>
      </c>
      <c r="I3185">
        <f ca="1">ROUND(NORMINV(RAND(),SIMULATION!$G$20,SIMULATION!$C$20),0)</f>
        <v>67</v>
      </c>
      <c r="J3185" t="str">
        <f t="shared" ca="1" si="100"/>
        <v>Home</v>
      </c>
      <c r="K3185" t="str">
        <f ca="1">IF(H3185+SIMULATION!$E$16&gt;NEUTRAL!I3185,"W","L")</f>
        <v>W</v>
      </c>
      <c r="L3185" t="str">
        <f ca="1">IF(I3185+SIMULATION!$E$20&gt;NEUTRAL!H3185,"W","L")</f>
        <v>L</v>
      </c>
      <c r="M3185">
        <f t="shared" ca="1" si="101"/>
        <v>131</v>
      </c>
      <c r="N3185" t="str">
        <f ca="1">IF((H3185+I3185)&gt;SIMULATION!$F$16,"Over","Under")</f>
        <v>Under</v>
      </c>
    </row>
    <row r="3186" spans="8:14" x14ac:dyDescent="0.25">
      <c r="H3186">
        <f ca="1">ROUND(NORMINV(RAND(),SIMULATION!$G$16,SIMULATION!$C$16),0)</f>
        <v>76</v>
      </c>
      <c r="I3186">
        <f ca="1">ROUND(NORMINV(RAND(),SIMULATION!$G$20,SIMULATION!$C$20),0)</f>
        <v>82</v>
      </c>
      <c r="J3186" t="str">
        <f t="shared" ca="1" si="100"/>
        <v>Home</v>
      </c>
      <c r="K3186" t="str">
        <f ca="1">IF(H3186+SIMULATION!$E$16&gt;NEUTRAL!I3186,"W","L")</f>
        <v>L</v>
      </c>
      <c r="L3186" t="str">
        <f ca="1">IF(I3186+SIMULATION!$E$20&gt;NEUTRAL!H3186,"W","L")</f>
        <v>W</v>
      </c>
      <c r="M3186">
        <f t="shared" ca="1" si="101"/>
        <v>158</v>
      </c>
      <c r="N3186" t="str">
        <f ca="1">IF((H3186+I3186)&gt;SIMULATION!$F$16,"Over","Under")</f>
        <v>Over</v>
      </c>
    </row>
    <row r="3187" spans="8:14" x14ac:dyDescent="0.25">
      <c r="H3187">
        <f ca="1">ROUND(NORMINV(RAND(),SIMULATION!$G$16,SIMULATION!$C$16),0)</f>
        <v>81</v>
      </c>
      <c r="I3187">
        <f ca="1">ROUND(NORMINV(RAND(),SIMULATION!$G$20,SIMULATION!$C$20),0)</f>
        <v>98</v>
      </c>
      <c r="J3187" t="str">
        <f t="shared" ca="1" si="100"/>
        <v>Home</v>
      </c>
      <c r="K3187" t="str">
        <f ca="1">IF(H3187+SIMULATION!$E$16&gt;NEUTRAL!I3187,"W","L")</f>
        <v>L</v>
      </c>
      <c r="L3187" t="str">
        <f ca="1">IF(I3187+SIMULATION!$E$20&gt;NEUTRAL!H3187,"W","L")</f>
        <v>W</v>
      </c>
      <c r="M3187">
        <f t="shared" ca="1" si="101"/>
        <v>179</v>
      </c>
      <c r="N3187" t="str">
        <f ca="1">IF((H3187+I3187)&gt;SIMULATION!$F$16,"Over","Under")</f>
        <v>Over</v>
      </c>
    </row>
    <row r="3188" spans="8:14" x14ac:dyDescent="0.25">
      <c r="H3188">
        <f ca="1">ROUND(NORMINV(RAND(),SIMULATION!$G$16,SIMULATION!$C$16),0)</f>
        <v>63</v>
      </c>
      <c r="I3188">
        <f ca="1">ROUND(NORMINV(RAND(),SIMULATION!$G$20,SIMULATION!$C$20),0)</f>
        <v>48</v>
      </c>
      <c r="J3188" t="str">
        <f t="shared" ca="1" si="100"/>
        <v>Away</v>
      </c>
      <c r="K3188" t="str">
        <f ca="1">IF(H3188+SIMULATION!$E$16&gt;NEUTRAL!I3188,"W","L")</f>
        <v>W</v>
      </c>
      <c r="L3188" t="str">
        <f ca="1">IF(I3188+SIMULATION!$E$20&gt;NEUTRAL!H3188,"W","L")</f>
        <v>L</v>
      </c>
      <c r="M3188">
        <f t="shared" ca="1" si="101"/>
        <v>111</v>
      </c>
      <c r="N3188" t="str">
        <f ca="1">IF((H3188+I3188)&gt;SIMULATION!$F$16,"Over","Under")</f>
        <v>Under</v>
      </c>
    </row>
    <row r="3189" spans="8:14" x14ac:dyDescent="0.25">
      <c r="H3189">
        <f ca="1">ROUND(NORMINV(RAND(),SIMULATION!$G$16,SIMULATION!$C$16),0)</f>
        <v>67</v>
      </c>
      <c r="I3189">
        <f ca="1">ROUND(NORMINV(RAND(),SIMULATION!$G$20,SIMULATION!$C$20),0)</f>
        <v>74</v>
      </c>
      <c r="J3189" t="str">
        <f t="shared" ca="1" si="100"/>
        <v>Home</v>
      </c>
      <c r="K3189" t="str">
        <f ca="1">IF(H3189+SIMULATION!$E$16&gt;NEUTRAL!I3189,"W","L")</f>
        <v>L</v>
      </c>
      <c r="L3189" t="str">
        <f ca="1">IF(I3189+SIMULATION!$E$20&gt;NEUTRAL!H3189,"W","L")</f>
        <v>W</v>
      </c>
      <c r="M3189">
        <f t="shared" ca="1" si="101"/>
        <v>141</v>
      </c>
      <c r="N3189" t="str">
        <f ca="1">IF((H3189+I3189)&gt;SIMULATION!$F$16,"Over","Under")</f>
        <v>Under</v>
      </c>
    </row>
    <row r="3190" spans="8:14" x14ac:dyDescent="0.25">
      <c r="H3190">
        <f ca="1">ROUND(NORMINV(RAND(),SIMULATION!$G$16,SIMULATION!$C$16),0)</f>
        <v>59</v>
      </c>
      <c r="I3190">
        <f ca="1">ROUND(NORMINV(RAND(),SIMULATION!$G$20,SIMULATION!$C$20),0)</f>
        <v>56</v>
      </c>
      <c r="J3190" t="str">
        <f t="shared" ca="1" si="100"/>
        <v>Away</v>
      </c>
      <c r="K3190" t="str">
        <f ca="1">IF(H3190+SIMULATION!$E$16&gt;NEUTRAL!I3190,"W","L")</f>
        <v>W</v>
      </c>
      <c r="L3190" t="str">
        <f ca="1">IF(I3190+SIMULATION!$E$20&gt;NEUTRAL!H3190,"W","L")</f>
        <v>L</v>
      </c>
      <c r="M3190">
        <f t="shared" ca="1" si="101"/>
        <v>115</v>
      </c>
      <c r="N3190" t="str">
        <f ca="1">IF((H3190+I3190)&gt;SIMULATION!$F$16,"Over","Under")</f>
        <v>Under</v>
      </c>
    </row>
    <row r="3191" spans="8:14" x14ac:dyDescent="0.25">
      <c r="H3191">
        <f ca="1">ROUND(NORMINV(RAND(),SIMULATION!$G$16,SIMULATION!$C$16),0)</f>
        <v>84</v>
      </c>
      <c r="I3191">
        <f ca="1">ROUND(NORMINV(RAND(),SIMULATION!$G$20,SIMULATION!$C$20),0)</f>
        <v>76</v>
      </c>
      <c r="J3191" t="str">
        <f t="shared" ca="1" si="100"/>
        <v>Away</v>
      </c>
      <c r="K3191" t="str">
        <f ca="1">IF(H3191+SIMULATION!$E$16&gt;NEUTRAL!I3191,"W","L")</f>
        <v>W</v>
      </c>
      <c r="L3191" t="str">
        <f ca="1">IF(I3191+SIMULATION!$E$20&gt;NEUTRAL!H3191,"W","L")</f>
        <v>L</v>
      </c>
      <c r="M3191">
        <f t="shared" ca="1" si="101"/>
        <v>160</v>
      </c>
      <c r="N3191" t="str">
        <f ca="1">IF((H3191+I3191)&gt;SIMULATION!$F$16,"Over","Under")</f>
        <v>Over</v>
      </c>
    </row>
    <row r="3192" spans="8:14" x14ac:dyDescent="0.25">
      <c r="H3192">
        <f ca="1">ROUND(NORMINV(RAND(),SIMULATION!$G$16,SIMULATION!$C$16),0)</f>
        <v>84</v>
      </c>
      <c r="I3192">
        <f ca="1">ROUND(NORMINV(RAND(),SIMULATION!$G$20,SIMULATION!$C$20),0)</f>
        <v>87</v>
      </c>
      <c r="J3192" t="str">
        <f t="shared" ca="1" si="100"/>
        <v>Home</v>
      </c>
      <c r="K3192" t="str">
        <f ca="1">IF(H3192+SIMULATION!$E$16&gt;NEUTRAL!I3192,"W","L")</f>
        <v>W</v>
      </c>
      <c r="L3192" t="str">
        <f ca="1">IF(I3192+SIMULATION!$E$20&gt;NEUTRAL!H3192,"W","L")</f>
        <v>L</v>
      </c>
      <c r="M3192">
        <f t="shared" ca="1" si="101"/>
        <v>171</v>
      </c>
      <c r="N3192" t="str">
        <f ca="1">IF((H3192+I3192)&gt;SIMULATION!$F$16,"Over","Under")</f>
        <v>Over</v>
      </c>
    </row>
    <row r="3193" spans="8:14" x14ac:dyDescent="0.25">
      <c r="H3193">
        <f ca="1">ROUND(NORMINV(RAND(),SIMULATION!$G$16,SIMULATION!$C$16),0)</f>
        <v>68</v>
      </c>
      <c r="I3193">
        <f ca="1">ROUND(NORMINV(RAND(),SIMULATION!$G$20,SIMULATION!$C$20),0)</f>
        <v>67</v>
      </c>
      <c r="J3193" t="str">
        <f t="shared" ca="1" si="100"/>
        <v>Away</v>
      </c>
      <c r="K3193" t="str">
        <f ca="1">IF(H3193+SIMULATION!$E$16&gt;NEUTRAL!I3193,"W","L")</f>
        <v>W</v>
      </c>
      <c r="L3193" t="str">
        <f ca="1">IF(I3193+SIMULATION!$E$20&gt;NEUTRAL!H3193,"W","L")</f>
        <v>L</v>
      </c>
      <c r="M3193">
        <f t="shared" ca="1" si="101"/>
        <v>135</v>
      </c>
      <c r="N3193" t="str">
        <f ca="1">IF((H3193+I3193)&gt;SIMULATION!$F$16,"Over","Under")</f>
        <v>Under</v>
      </c>
    </row>
    <row r="3194" spans="8:14" x14ac:dyDescent="0.25">
      <c r="H3194">
        <f ca="1">ROUND(NORMINV(RAND(),SIMULATION!$G$16,SIMULATION!$C$16),0)</f>
        <v>64</v>
      </c>
      <c r="I3194">
        <f ca="1">ROUND(NORMINV(RAND(),SIMULATION!$G$20,SIMULATION!$C$20),0)</f>
        <v>73</v>
      </c>
      <c r="J3194" t="str">
        <f t="shared" ca="1" si="100"/>
        <v>Home</v>
      </c>
      <c r="K3194" t="str">
        <f ca="1">IF(H3194+SIMULATION!$E$16&gt;NEUTRAL!I3194,"W","L")</f>
        <v>L</v>
      </c>
      <c r="L3194" t="str">
        <f ca="1">IF(I3194+SIMULATION!$E$20&gt;NEUTRAL!H3194,"W","L")</f>
        <v>W</v>
      </c>
      <c r="M3194">
        <f t="shared" ca="1" si="101"/>
        <v>137</v>
      </c>
      <c r="N3194" t="str">
        <f ca="1">IF((H3194+I3194)&gt;SIMULATION!$F$16,"Over","Under")</f>
        <v>Under</v>
      </c>
    </row>
    <row r="3195" spans="8:14" x14ac:dyDescent="0.25">
      <c r="H3195">
        <f ca="1">ROUND(NORMINV(RAND(),SIMULATION!$G$16,SIMULATION!$C$16),0)</f>
        <v>62</v>
      </c>
      <c r="I3195">
        <f ca="1">ROUND(NORMINV(RAND(),SIMULATION!$G$20,SIMULATION!$C$20),0)</f>
        <v>104</v>
      </c>
      <c r="J3195" t="str">
        <f t="shared" ca="1" si="100"/>
        <v>Home</v>
      </c>
      <c r="K3195" t="str">
        <f ca="1">IF(H3195+SIMULATION!$E$16&gt;NEUTRAL!I3195,"W","L")</f>
        <v>L</v>
      </c>
      <c r="L3195" t="str">
        <f ca="1">IF(I3195+SIMULATION!$E$20&gt;NEUTRAL!H3195,"W","L")</f>
        <v>W</v>
      </c>
      <c r="M3195">
        <f t="shared" ca="1" si="101"/>
        <v>166</v>
      </c>
      <c r="N3195" t="str">
        <f ca="1">IF((H3195+I3195)&gt;SIMULATION!$F$16,"Over","Under")</f>
        <v>Over</v>
      </c>
    </row>
    <row r="3196" spans="8:14" x14ac:dyDescent="0.25">
      <c r="H3196">
        <f ca="1">ROUND(NORMINV(RAND(),SIMULATION!$G$16,SIMULATION!$C$16),0)</f>
        <v>68</v>
      </c>
      <c r="I3196">
        <f ca="1">ROUND(NORMINV(RAND(),SIMULATION!$G$20,SIMULATION!$C$20),0)</f>
        <v>70</v>
      </c>
      <c r="J3196" t="str">
        <f t="shared" ca="1" si="100"/>
        <v>Home</v>
      </c>
      <c r="K3196" t="str">
        <f ca="1">IF(H3196+SIMULATION!$E$16&gt;NEUTRAL!I3196,"W","L")</f>
        <v>W</v>
      </c>
      <c r="L3196" t="str">
        <f ca="1">IF(I3196+SIMULATION!$E$20&gt;NEUTRAL!H3196,"W","L")</f>
        <v>L</v>
      </c>
      <c r="M3196">
        <f t="shared" ca="1" si="101"/>
        <v>138</v>
      </c>
      <c r="N3196" t="str">
        <f ca="1">IF((H3196+I3196)&gt;SIMULATION!$F$16,"Over","Under")</f>
        <v>Under</v>
      </c>
    </row>
    <row r="3197" spans="8:14" x14ac:dyDescent="0.25">
      <c r="H3197">
        <f ca="1">ROUND(NORMINV(RAND(),SIMULATION!$G$16,SIMULATION!$C$16),0)</f>
        <v>75</v>
      </c>
      <c r="I3197">
        <f ca="1">ROUND(NORMINV(RAND(),SIMULATION!$G$20,SIMULATION!$C$20),0)</f>
        <v>90</v>
      </c>
      <c r="J3197" t="str">
        <f t="shared" ca="1" si="100"/>
        <v>Home</v>
      </c>
      <c r="K3197" t="str">
        <f ca="1">IF(H3197+SIMULATION!$E$16&gt;NEUTRAL!I3197,"W","L")</f>
        <v>L</v>
      </c>
      <c r="L3197" t="str">
        <f ca="1">IF(I3197+SIMULATION!$E$20&gt;NEUTRAL!H3197,"W","L")</f>
        <v>W</v>
      </c>
      <c r="M3197">
        <f t="shared" ca="1" si="101"/>
        <v>165</v>
      </c>
      <c r="N3197" t="str">
        <f ca="1">IF((H3197+I3197)&gt;SIMULATION!$F$16,"Over","Under")</f>
        <v>Over</v>
      </c>
    </row>
    <row r="3198" spans="8:14" x14ac:dyDescent="0.25">
      <c r="H3198">
        <f ca="1">ROUND(NORMINV(RAND(),SIMULATION!$G$16,SIMULATION!$C$16),0)</f>
        <v>82</v>
      </c>
      <c r="I3198">
        <f ca="1">ROUND(NORMINV(RAND(),SIMULATION!$G$20,SIMULATION!$C$20),0)</f>
        <v>72</v>
      </c>
      <c r="J3198" t="str">
        <f t="shared" ca="1" si="100"/>
        <v>Away</v>
      </c>
      <c r="K3198" t="str">
        <f ca="1">IF(H3198+SIMULATION!$E$16&gt;NEUTRAL!I3198,"W","L")</f>
        <v>W</v>
      </c>
      <c r="L3198" t="str">
        <f ca="1">IF(I3198+SIMULATION!$E$20&gt;NEUTRAL!H3198,"W","L")</f>
        <v>L</v>
      </c>
      <c r="M3198">
        <f t="shared" ca="1" si="101"/>
        <v>154</v>
      </c>
      <c r="N3198" t="str">
        <f ca="1">IF((H3198+I3198)&gt;SIMULATION!$F$16,"Over","Under")</f>
        <v>Over</v>
      </c>
    </row>
    <row r="3199" spans="8:14" x14ac:dyDescent="0.25">
      <c r="H3199">
        <f ca="1">ROUND(NORMINV(RAND(),SIMULATION!$G$16,SIMULATION!$C$16),0)</f>
        <v>75</v>
      </c>
      <c r="I3199">
        <f ca="1">ROUND(NORMINV(RAND(),SIMULATION!$G$20,SIMULATION!$C$20),0)</f>
        <v>79</v>
      </c>
      <c r="J3199" t="str">
        <f t="shared" ca="1" si="100"/>
        <v>Home</v>
      </c>
      <c r="K3199" t="str">
        <f ca="1">IF(H3199+SIMULATION!$E$16&gt;NEUTRAL!I3199,"W","L")</f>
        <v>W</v>
      </c>
      <c r="L3199" t="str">
        <f ca="1">IF(I3199+SIMULATION!$E$20&gt;NEUTRAL!H3199,"W","L")</f>
        <v>L</v>
      </c>
      <c r="M3199">
        <f t="shared" ca="1" si="101"/>
        <v>154</v>
      </c>
      <c r="N3199" t="str">
        <f ca="1">IF((H3199+I3199)&gt;SIMULATION!$F$16,"Over","Under")</f>
        <v>Over</v>
      </c>
    </row>
    <row r="3200" spans="8:14" x14ac:dyDescent="0.25">
      <c r="H3200">
        <f ca="1">ROUND(NORMINV(RAND(),SIMULATION!$G$16,SIMULATION!$C$16),0)</f>
        <v>61</v>
      </c>
      <c r="I3200">
        <f ca="1">ROUND(NORMINV(RAND(),SIMULATION!$G$20,SIMULATION!$C$20),0)</f>
        <v>58</v>
      </c>
      <c r="J3200" t="str">
        <f t="shared" ca="1" si="100"/>
        <v>Away</v>
      </c>
      <c r="K3200" t="str">
        <f ca="1">IF(H3200+SIMULATION!$E$16&gt;NEUTRAL!I3200,"W","L")</f>
        <v>W</v>
      </c>
      <c r="L3200" t="str">
        <f ca="1">IF(I3200+SIMULATION!$E$20&gt;NEUTRAL!H3200,"W","L")</f>
        <v>L</v>
      </c>
      <c r="M3200">
        <f t="shared" ca="1" si="101"/>
        <v>119</v>
      </c>
      <c r="N3200" t="str">
        <f ca="1">IF((H3200+I3200)&gt;SIMULATION!$F$16,"Over","Under")</f>
        <v>Under</v>
      </c>
    </row>
    <row r="3201" spans="8:14" x14ac:dyDescent="0.25">
      <c r="H3201">
        <f ca="1">ROUND(NORMINV(RAND(),SIMULATION!$G$16,SIMULATION!$C$16),0)</f>
        <v>56</v>
      </c>
      <c r="I3201">
        <f ca="1">ROUND(NORMINV(RAND(),SIMULATION!$G$20,SIMULATION!$C$20),0)</f>
        <v>69</v>
      </c>
      <c r="J3201" t="str">
        <f t="shared" ca="1" si="100"/>
        <v>Home</v>
      </c>
      <c r="K3201" t="str">
        <f ca="1">IF(H3201+SIMULATION!$E$16&gt;NEUTRAL!I3201,"W","L")</f>
        <v>L</v>
      </c>
      <c r="L3201" t="str">
        <f ca="1">IF(I3201+SIMULATION!$E$20&gt;NEUTRAL!H3201,"W","L")</f>
        <v>W</v>
      </c>
      <c r="M3201">
        <f t="shared" ca="1" si="101"/>
        <v>125</v>
      </c>
      <c r="N3201" t="str">
        <f ca="1">IF((H3201+I3201)&gt;SIMULATION!$F$16,"Over","Under")</f>
        <v>Under</v>
      </c>
    </row>
    <row r="3202" spans="8:14" x14ac:dyDescent="0.25">
      <c r="H3202">
        <f ca="1">ROUND(NORMINV(RAND(),SIMULATION!$G$16,SIMULATION!$C$16),0)</f>
        <v>58</v>
      </c>
      <c r="I3202">
        <f ca="1">ROUND(NORMINV(RAND(),SIMULATION!$G$20,SIMULATION!$C$20),0)</f>
        <v>74</v>
      </c>
      <c r="J3202" t="str">
        <f t="shared" ca="1" si="100"/>
        <v>Home</v>
      </c>
      <c r="K3202" t="str">
        <f ca="1">IF(H3202+SIMULATION!$E$16&gt;NEUTRAL!I3202,"W","L")</f>
        <v>L</v>
      </c>
      <c r="L3202" t="str">
        <f ca="1">IF(I3202+SIMULATION!$E$20&gt;NEUTRAL!H3202,"W","L")</f>
        <v>W</v>
      </c>
      <c r="M3202">
        <f t="shared" ca="1" si="101"/>
        <v>132</v>
      </c>
      <c r="N3202" t="str">
        <f ca="1">IF((H3202+I3202)&gt;SIMULATION!$F$16,"Over","Under")</f>
        <v>Under</v>
      </c>
    </row>
    <row r="3203" spans="8:14" x14ac:dyDescent="0.25">
      <c r="H3203">
        <f ca="1">ROUND(NORMINV(RAND(),SIMULATION!$G$16,SIMULATION!$C$16),0)</f>
        <v>68</v>
      </c>
      <c r="I3203">
        <f ca="1">ROUND(NORMINV(RAND(),SIMULATION!$G$20,SIMULATION!$C$20),0)</f>
        <v>59</v>
      </c>
      <c r="J3203" t="str">
        <f t="shared" ca="1" si="100"/>
        <v>Away</v>
      </c>
      <c r="K3203" t="str">
        <f ca="1">IF(H3203+SIMULATION!$E$16&gt;NEUTRAL!I3203,"W","L")</f>
        <v>W</v>
      </c>
      <c r="L3203" t="str">
        <f ca="1">IF(I3203+SIMULATION!$E$20&gt;NEUTRAL!H3203,"W","L")</f>
        <v>L</v>
      </c>
      <c r="M3203">
        <f t="shared" ca="1" si="101"/>
        <v>127</v>
      </c>
      <c r="N3203" t="str">
        <f ca="1">IF((H3203+I3203)&gt;SIMULATION!$F$16,"Over","Under")</f>
        <v>Under</v>
      </c>
    </row>
    <row r="3204" spans="8:14" x14ac:dyDescent="0.25">
      <c r="H3204">
        <f ca="1">ROUND(NORMINV(RAND(),SIMULATION!$G$16,SIMULATION!$C$16),0)</f>
        <v>65</v>
      </c>
      <c r="I3204">
        <f ca="1">ROUND(NORMINV(RAND(),SIMULATION!$G$20,SIMULATION!$C$20),0)</f>
        <v>81</v>
      </c>
      <c r="J3204" t="str">
        <f t="shared" ca="1" si="100"/>
        <v>Home</v>
      </c>
      <c r="K3204" t="str">
        <f ca="1">IF(H3204+SIMULATION!$E$16&gt;NEUTRAL!I3204,"W","L")</f>
        <v>L</v>
      </c>
      <c r="L3204" t="str">
        <f ca="1">IF(I3204+SIMULATION!$E$20&gt;NEUTRAL!H3204,"W","L")</f>
        <v>W</v>
      </c>
      <c r="M3204">
        <f t="shared" ca="1" si="101"/>
        <v>146</v>
      </c>
      <c r="N3204" t="str">
        <f ca="1">IF((H3204+I3204)&gt;SIMULATION!$F$16,"Over","Under")</f>
        <v>Under</v>
      </c>
    </row>
    <row r="3205" spans="8:14" x14ac:dyDescent="0.25">
      <c r="H3205">
        <f ca="1">ROUND(NORMINV(RAND(),SIMULATION!$G$16,SIMULATION!$C$16),0)</f>
        <v>83</v>
      </c>
      <c r="I3205">
        <f ca="1">ROUND(NORMINV(RAND(),SIMULATION!$G$20,SIMULATION!$C$20),0)</f>
        <v>74</v>
      </c>
      <c r="J3205" t="str">
        <f t="shared" ca="1" si="100"/>
        <v>Away</v>
      </c>
      <c r="K3205" t="str">
        <f ca="1">IF(H3205+SIMULATION!$E$16&gt;NEUTRAL!I3205,"W","L")</f>
        <v>W</v>
      </c>
      <c r="L3205" t="str">
        <f ca="1">IF(I3205+SIMULATION!$E$20&gt;NEUTRAL!H3205,"W","L")</f>
        <v>L</v>
      </c>
      <c r="M3205">
        <f t="shared" ca="1" si="101"/>
        <v>157</v>
      </c>
      <c r="N3205" t="str">
        <f ca="1">IF((H3205+I3205)&gt;SIMULATION!$F$16,"Over","Under")</f>
        <v>Over</v>
      </c>
    </row>
    <row r="3206" spans="8:14" x14ac:dyDescent="0.25">
      <c r="H3206">
        <f ca="1">ROUND(NORMINV(RAND(),SIMULATION!$G$16,SIMULATION!$C$16),0)</f>
        <v>59</v>
      </c>
      <c r="I3206">
        <f ca="1">ROUND(NORMINV(RAND(),SIMULATION!$G$20,SIMULATION!$C$20),0)</f>
        <v>69</v>
      </c>
      <c r="J3206" t="str">
        <f t="shared" ca="1" si="100"/>
        <v>Home</v>
      </c>
      <c r="K3206" t="str">
        <f ca="1">IF(H3206+SIMULATION!$E$16&gt;NEUTRAL!I3206,"W","L")</f>
        <v>L</v>
      </c>
      <c r="L3206" t="str">
        <f ca="1">IF(I3206+SIMULATION!$E$20&gt;NEUTRAL!H3206,"W","L")</f>
        <v>W</v>
      </c>
      <c r="M3206">
        <f t="shared" ca="1" si="101"/>
        <v>128</v>
      </c>
      <c r="N3206" t="str">
        <f ca="1">IF((H3206+I3206)&gt;SIMULATION!$F$16,"Over","Under")</f>
        <v>Under</v>
      </c>
    </row>
    <row r="3207" spans="8:14" x14ac:dyDescent="0.25">
      <c r="H3207">
        <f ca="1">ROUND(NORMINV(RAND(),SIMULATION!$G$16,SIMULATION!$C$16),0)</f>
        <v>79</v>
      </c>
      <c r="I3207">
        <f ca="1">ROUND(NORMINV(RAND(),SIMULATION!$G$20,SIMULATION!$C$20),0)</f>
        <v>61</v>
      </c>
      <c r="J3207" t="str">
        <f t="shared" ca="1" si="100"/>
        <v>Away</v>
      </c>
      <c r="K3207" t="str">
        <f ca="1">IF(H3207+SIMULATION!$E$16&gt;NEUTRAL!I3207,"W","L")</f>
        <v>W</v>
      </c>
      <c r="L3207" t="str">
        <f ca="1">IF(I3207+SIMULATION!$E$20&gt;NEUTRAL!H3207,"W","L")</f>
        <v>L</v>
      </c>
      <c r="M3207">
        <f t="shared" ca="1" si="101"/>
        <v>140</v>
      </c>
      <c r="N3207" t="str">
        <f ca="1">IF((H3207+I3207)&gt;SIMULATION!$F$16,"Over","Under")</f>
        <v>Under</v>
      </c>
    </row>
    <row r="3208" spans="8:14" x14ac:dyDescent="0.25">
      <c r="H3208">
        <f ca="1">ROUND(NORMINV(RAND(),SIMULATION!$G$16,SIMULATION!$C$16),0)</f>
        <v>79</v>
      </c>
      <c r="I3208">
        <f ca="1">ROUND(NORMINV(RAND(),SIMULATION!$G$20,SIMULATION!$C$20),0)</f>
        <v>82</v>
      </c>
      <c r="J3208" t="str">
        <f t="shared" ca="1" si="100"/>
        <v>Home</v>
      </c>
      <c r="K3208" t="str">
        <f ca="1">IF(H3208+SIMULATION!$E$16&gt;NEUTRAL!I3208,"W","L")</f>
        <v>W</v>
      </c>
      <c r="L3208" t="str">
        <f ca="1">IF(I3208+SIMULATION!$E$20&gt;NEUTRAL!H3208,"W","L")</f>
        <v>L</v>
      </c>
      <c r="M3208">
        <f t="shared" ca="1" si="101"/>
        <v>161</v>
      </c>
      <c r="N3208" t="str">
        <f ca="1">IF((H3208+I3208)&gt;SIMULATION!$F$16,"Over","Under")</f>
        <v>Over</v>
      </c>
    </row>
    <row r="3209" spans="8:14" x14ac:dyDescent="0.25">
      <c r="H3209">
        <f ca="1">ROUND(NORMINV(RAND(),SIMULATION!$G$16,SIMULATION!$C$16),0)</f>
        <v>65</v>
      </c>
      <c r="I3209">
        <f ca="1">ROUND(NORMINV(RAND(),SIMULATION!$G$20,SIMULATION!$C$20),0)</f>
        <v>74</v>
      </c>
      <c r="J3209" t="str">
        <f t="shared" ca="1" si="100"/>
        <v>Home</v>
      </c>
      <c r="K3209" t="str">
        <f ca="1">IF(H3209+SIMULATION!$E$16&gt;NEUTRAL!I3209,"W","L")</f>
        <v>L</v>
      </c>
      <c r="L3209" t="str">
        <f ca="1">IF(I3209+SIMULATION!$E$20&gt;NEUTRAL!H3209,"W","L")</f>
        <v>W</v>
      </c>
      <c r="M3209">
        <f t="shared" ca="1" si="101"/>
        <v>139</v>
      </c>
      <c r="N3209" t="str">
        <f ca="1">IF((H3209+I3209)&gt;SIMULATION!$F$16,"Over","Under")</f>
        <v>Under</v>
      </c>
    </row>
    <row r="3210" spans="8:14" x14ac:dyDescent="0.25">
      <c r="H3210">
        <f ca="1">ROUND(NORMINV(RAND(),SIMULATION!$G$16,SIMULATION!$C$16),0)</f>
        <v>64</v>
      </c>
      <c r="I3210">
        <f ca="1">ROUND(NORMINV(RAND(),SIMULATION!$G$20,SIMULATION!$C$20),0)</f>
        <v>64</v>
      </c>
      <c r="J3210" t="str">
        <f t="shared" ca="1" si="100"/>
        <v>OT</v>
      </c>
      <c r="K3210" t="str">
        <f ca="1">IF(H3210+SIMULATION!$E$16&gt;NEUTRAL!I3210,"W","L")</f>
        <v>W</v>
      </c>
      <c r="L3210" t="str">
        <f ca="1">IF(I3210+SIMULATION!$E$20&gt;NEUTRAL!H3210,"W","L")</f>
        <v>L</v>
      </c>
      <c r="M3210">
        <f t="shared" ca="1" si="101"/>
        <v>128</v>
      </c>
      <c r="N3210" t="str">
        <f ca="1">IF((H3210+I3210)&gt;SIMULATION!$F$16,"Over","Under")</f>
        <v>Under</v>
      </c>
    </row>
    <row r="3211" spans="8:14" x14ac:dyDescent="0.25">
      <c r="H3211">
        <f ca="1">ROUND(NORMINV(RAND(),SIMULATION!$G$16,SIMULATION!$C$16),0)</f>
        <v>75</v>
      </c>
      <c r="I3211">
        <f ca="1">ROUND(NORMINV(RAND(),SIMULATION!$G$20,SIMULATION!$C$20),0)</f>
        <v>80</v>
      </c>
      <c r="J3211" t="str">
        <f t="shared" ca="1" si="100"/>
        <v>Home</v>
      </c>
      <c r="K3211" t="str">
        <f ca="1">IF(H3211+SIMULATION!$E$16&gt;NEUTRAL!I3211,"W","L")</f>
        <v>L</v>
      </c>
      <c r="L3211" t="str">
        <f ca="1">IF(I3211+SIMULATION!$E$20&gt;NEUTRAL!H3211,"W","L")</f>
        <v>W</v>
      </c>
      <c r="M3211">
        <f t="shared" ca="1" si="101"/>
        <v>155</v>
      </c>
      <c r="N3211" t="str">
        <f ca="1">IF((H3211+I3211)&gt;SIMULATION!$F$16,"Over","Under")</f>
        <v>Over</v>
      </c>
    </row>
    <row r="3212" spans="8:14" x14ac:dyDescent="0.25">
      <c r="H3212">
        <f ca="1">ROUND(NORMINV(RAND(),SIMULATION!$G$16,SIMULATION!$C$16),0)</f>
        <v>74</v>
      </c>
      <c r="I3212">
        <f ca="1">ROUND(NORMINV(RAND(),SIMULATION!$G$20,SIMULATION!$C$20),0)</f>
        <v>73</v>
      </c>
      <c r="J3212" t="str">
        <f t="shared" ca="1" si="100"/>
        <v>Away</v>
      </c>
      <c r="K3212" t="str">
        <f ca="1">IF(H3212+SIMULATION!$E$16&gt;NEUTRAL!I3212,"W","L")</f>
        <v>W</v>
      </c>
      <c r="L3212" t="str">
        <f ca="1">IF(I3212+SIMULATION!$E$20&gt;NEUTRAL!H3212,"W","L")</f>
        <v>L</v>
      </c>
      <c r="M3212">
        <f t="shared" ca="1" si="101"/>
        <v>147</v>
      </c>
      <c r="N3212" t="str">
        <f ca="1">IF((H3212+I3212)&gt;SIMULATION!$F$16,"Over","Under")</f>
        <v>Under</v>
      </c>
    </row>
    <row r="3213" spans="8:14" x14ac:dyDescent="0.25">
      <c r="H3213">
        <f ca="1">ROUND(NORMINV(RAND(),SIMULATION!$G$16,SIMULATION!$C$16),0)</f>
        <v>72</v>
      </c>
      <c r="I3213">
        <f ca="1">ROUND(NORMINV(RAND(),SIMULATION!$G$20,SIMULATION!$C$20),0)</f>
        <v>73</v>
      </c>
      <c r="J3213" t="str">
        <f t="shared" ca="1" si="100"/>
        <v>Home</v>
      </c>
      <c r="K3213" t="str">
        <f ca="1">IF(H3213+SIMULATION!$E$16&gt;NEUTRAL!I3213,"W","L")</f>
        <v>W</v>
      </c>
      <c r="L3213" t="str">
        <f ca="1">IF(I3213+SIMULATION!$E$20&gt;NEUTRAL!H3213,"W","L")</f>
        <v>L</v>
      </c>
      <c r="M3213">
        <f t="shared" ca="1" si="101"/>
        <v>145</v>
      </c>
      <c r="N3213" t="str">
        <f ca="1">IF((H3213+I3213)&gt;SIMULATION!$F$16,"Over","Under")</f>
        <v>Under</v>
      </c>
    </row>
    <row r="3214" spans="8:14" x14ac:dyDescent="0.25">
      <c r="H3214">
        <f ca="1">ROUND(NORMINV(RAND(),SIMULATION!$G$16,SIMULATION!$C$16),0)</f>
        <v>60</v>
      </c>
      <c r="I3214">
        <f ca="1">ROUND(NORMINV(RAND(),SIMULATION!$G$20,SIMULATION!$C$20),0)</f>
        <v>72</v>
      </c>
      <c r="J3214" t="str">
        <f t="shared" ca="1" si="100"/>
        <v>Home</v>
      </c>
      <c r="K3214" t="str">
        <f ca="1">IF(H3214+SIMULATION!$E$16&gt;NEUTRAL!I3214,"W","L")</f>
        <v>L</v>
      </c>
      <c r="L3214" t="str">
        <f ca="1">IF(I3214+SIMULATION!$E$20&gt;NEUTRAL!H3214,"W","L")</f>
        <v>W</v>
      </c>
      <c r="M3214">
        <f t="shared" ca="1" si="101"/>
        <v>132</v>
      </c>
      <c r="N3214" t="str">
        <f ca="1">IF((H3214+I3214)&gt;SIMULATION!$F$16,"Over","Under")</f>
        <v>Under</v>
      </c>
    </row>
    <row r="3215" spans="8:14" x14ac:dyDescent="0.25">
      <c r="H3215">
        <f ca="1">ROUND(NORMINV(RAND(),SIMULATION!$G$16,SIMULATION!$C$16),0)</f>
        <v>82</v>
      </c>
      <c r="I3215">
        <f ca="1">ROUND(NORMINV(RAND(),SIMULATION!$G$20,SIMULATION!$C$20),0)</f>
        <v>67</v>
      </c>
      <c r="J3215" t="str">
        <f t="shared" ca="1" si="100"/>
        <v>Away</v>
      </c>
      <c r="K3215" t="str">
        <f ca="1">IF(H3215+SIMULATION!$E$16&gt;NEUTRAL!I3215,"W","L")</f>
        <v>W</v>
      </c>
      <c r="L3215" t="str">
        <f ca="1">IF(I3215+SIMULATION!$E$20&gt;NEUTRAL!H3215,"W","L")</f>
        <v>L</v>
      </c>
      <c r="M3215">
        <f t="shared" ca="1" si="101"/>
        <v>149</v>
      </c>
      <c r="N3215" t="str">
        <f ca="1">IF((H3215+I3215)&gt;SIMULATION!$F$16,"Over","Under")</f>
        <v>Under</v>
      </c>
    </row>
    <row r="3216" spans="8:14" x14ac:dyDescent="0.25">
      <c r="H3216">
        <f ca="1">ROUND(NORMINV(RAND(),SIMULATION!$G$16,SIMULATION!$C$16),0)</f>
        <v>77</v>
      </c>
      <c r="I3216">
        <f ca="1">ROUND(NORMINV(RAND(),SIMULATION!$G$20,SIMULATION!$C$20),0)</f>
        <v>91</v>
      </c>
      <c r="J3216" t="str">
        <f t="shared" ca="1" si="100"/>
        <v>Home</v>
      </c>
      <c r="K3216" t="str">
        <f ca="1">IF(H3216+SIMULATION!$E$16&gt;NEUTRAL!I3216,"W","L")</f>
        <v>L</v>
      </c>
      <c r="L3216" t="str">
        <f ca="1">IF(I3216+SIMULATION!$E$20&gt;NEUTRAL!H3216,"W","L")</f>
        <v>W</v>
      </c>
      <c r="M3216">
        <f t="shared" ca="1" si="101"/>
        <v>168</v>
      </c>
      <c r="N3216" t="str">
        <f ca="1">IF((H3216+I3216)&gt;SIMULATION!$F$16,"Over","Under")</f>
        <v>Over</v>
      </c>
    </row>
    <row r="3217" spans="8:14" x14ac:dyDescent="0.25">
      <c r="H3217">
        <f ca="1">ROUND(NORMINV(RAND(),SIMULATION!$G$16,SIMULATION!$C$16),0)</f>
        <v>76</v>
      </c>
      <c r="I3217">
        <f ca="1">ROUND(NORMINV(RAND(),SIMULATION!$G$20,SIMULATION!$C$20),0)</f>
        <v>62</v>
      </c>
      <c r="J3217" t="str">
        <f t="shared" ca="1" si="100"/>
        <v>Away</v>
      </c>
      <c r="K3217" t="str">
        <f ca="1">IF(H3217+SIMULATION!$E$16&gt;NEUTRAL!I3217,"W","L")</f>
        <v>W</v>
      </c>
      <c r="L3217" t="str">
        <f ca="1">IF(I3217+SIMULATION!$E$20&gt;NEUTRAL!H3217,"W","L")</f>
        <v>L</v>
      </c>
      <c r="M3217">
        <f t="shared" ca="1" si="101"/>
        <v>138</v>
      </c>
      <c r="N3217" t="str">
        <f ca="1">IF((H3217+I3217)&gt;SIMULATION!$F$16,"Over","Under")</f>
        <v>Under</v>
      </c>
    </row>
    <row r="3218" spans="8:14" x14ac:dyDescent="0.25">
      <c r="H3218">
        <f ca="1">ROUND(NORMINV(RAND(),SIMULATION!$G$16,SIMULATION!$C$16),0)</f>
        <v>98</v>
      </c>
      <c r="I3218">
        <f ca="1">ROUND(NORMINV(RAND(),SIMULATION!$G$20,SIMULATION!$C$20),0)</f>
        <v>69</v>
      </c>
      <c r="J3218" t="str">
        <f t="shared" ref="J3218:J3281" ca="1" si="102">IF(H3218=I3218,"OT",IF(H3218&gt;I3218,"Away","Home"))</f>
        <v>Away</v>
      </c>
      <c r="K3218" t="str">
        <f ca="1">IF(H3218+SIMULATION!$E$16&gt;NEUTRAL!I3218,"W","L")</f>
        <v>W</v>
      </c>
      <c r="L3218" t="str">
        <f ca="1">IF(I3218+SIMULATION!$E$20&gt;NEUTRAL!H3218,"W","L")</f>
        <v>L</v>
      </c>
      <c r="M3218">
        <f t="shared" ref="M3218:M3281" ca="1" si="103">H3218+I3218</f>
        <v>167</v>
      </c>
      <c r="N3218" t="str">
        <f ca="1">IF((H3218+I3218)&gt;SIMULATION!$F$16,"Over","Under")</f>
        <v>Over</v>
      </c>
    </row>
    <row r="3219" spans="8:14" x14ac:dyDescent="0.25">
      <c r="H3219">
        <f ca="1">ROUND(NORMINV(RAND(),SIMULATION!$G$16,SIMULATION!$C$16),0)</f>
        <v>69</v>
      </c>
      <c r="I3219">
        <f ca="1">ROUND(NORMINV(RAND(),SIMULATION!$G$20,SIMULATION!$C$20),0)</f>
        <v>67</v>
      </c>
      <c r="J3219" t="str">
        <f t="shared" ca="1" si="102"/>
        <v>Away</v>
      </c>
      <c r="K3219" t="str">
        <f ca="1">IF(H3219+SIMULATION!$E$16&gt;NEUTRAL!I3219,"W","L")</f>
        <v>W</v>
      </c>
      <c r="L3219" t="str">
        <f ca="1">IF(I3219+SIMULATION!$E$20&gt;NEUTRAL!H3219,"W","L")</f>
        <v>L</v>
      </c>
      <c r="M3219">
        <f t="shared" ca="1" si="103"/>
        <v>136</v>
      </c>
      <c r="N3219" t="str">
        <f ca="1">IF((H3219+I3219)&gt;SIMULATION!$F$16,"Over","Under")</f>
        <v>Under</v>
      </c>
    </row>
    <row r="3220" spans="8:14" x14ac:dyDescent="0.25">
      <c r="H3220">
        <f ca="1">ROUND(NORMINV(RAND(),SIMULATION!$G$16,SIMULATION!$C$16),0)</f>
        <v>83</v>
      </c>
      <c r="I3220">
        <f ca="1">ROUND(NORMINV(RAND(),SIMULATION!$G$20,SIMULATION!$C$20),0)</f>
        <v>63</v>
      </c>
      <c r="J3220" t="str">
        <f t="shared" ca="1" si="102"/>
        <v>Away</v>
      </c>
      <c r="K3220" t="str">
        <f ca="1">IF(H3220+SIMULATION!$E$16&gt;NEUTRAL!I3220,"W","L")</f>
        <v>W</v>
      </c>
      <c r="L3220" t="str">
        <f ca="1">IF(I3220+SIMULATION!$E$20&gt;NEUTRAL!H3220,"W","L")</f>
        <v>L</v>
      </c>
      <c r="M3220">
        <f t="shared" ca="1" si="103"/>
        <v>146</v>
      </c>
      <c r="N3220" t="str">
        <f ca="1">IF((H3220+I3220)&gt;SIMULATION!$F$16,"Over","Under")</f>
        <v>Under</v>
      </c>
    </row>
    <row r="3221" spans="8:14" x14ac:dyDescent="0.25">
      <c r="H3221">
        <f ca="1">ROUND(NORMINV(RAND(),SIMULATION!$G$16,SIMULATION!$C$16),0)</f>
        <v>93</v>
      </c>
      <c r="I3221">
        <f ca="1">ROUND(NORMINV(RAND(),SIMULATION!$G$20,SIMULATION!$C$20),0)</f>
        <v>80</v>
      </c>
      <c r="J3221" t="str">
        <f t="shared" ca="1" si="102"/>
        <v>Away</v>
      </c>
      <c r="K3221" t="str">
        <f ca="1">IF(H3221+SIMULATION!$E$16&gt;NEUTRAL!I3221,"W","L")</f>
        <v>W</v>
      </c>
      <c r="L3221" t="str">
        <f ca="1">IF(I3221+SIMULATION!$E$20&gt;NEUTRAL!H3221,"W","L")</f>
        <v>L</v>
      </c>
      <c r="M3221">
        <f t="shared" ca="1" si="103"/>
        <v>173</v>
      </c>
      <c r="N3221" t="str">
        <f ca="1">IF((H3221+I3221)&gt;SIMULATION!$F$16,"Over","Under")</f>
        <v>Over</v>
      </c>
    </row>
    <row r="3222" spans="8:14" x14ac:dyDescent="0.25">
      <c r="H3222">
        <f ca="1">ROUND(NORMINV(RAND(),SIMULATION!$G$16,SIMULATION!$C$16),0)</f>
        <v>94</v>
      </c>
      <c r="I3222">
        <f ca="1">ROUND(NORMINV(RAND(),SIMULATION!$G$20,SIMULATION!$C$20),0)</f>
        <v>78</v>
      </c>
      <c r="J3222" t="str">
        <f t="shared" ca="1" si="102"/>
        <v>Away</v>
      </c>
      <c r="K3222" t="str">
        <f ca="1">IF(H3222+SIMULATION!$E$16&gt;NEUTRAL!I3222,"W","L")</f>
        <v>W</v>
      </c>
      <c r="L3222" t="str">
        <f ca="1">IF(I3222+SIMULATION!$E$20&gt;NEUTRAL!H3222,"W","L")</f>
        <v>L</v>
      </c>
      <c r="M3222">
        <f t="shared" ca="1" si="103"/>
        <v>172</v>
      </c>
      <c r="N3222" t="str">
        <f ca="1">IF((H3222+I3222)&gt;SIMULATION!$F$16,"Over","Under")</f>
        <v>Over</v>
      </c>
    </row>
    <row r="3223" spans="8:14" x14ac:dyDescent="0.25">
      <c r="H3223">
        <f ca="1">ROUND(NORMINV(RAND(),SIMULATION!$G$16,SIMULATION!$C$16),0)</f>
        <v>62</v>
      </c>
      <c r="I3223">
        <f ca="1">ROUND(NORMINV(RAND(),SIMULATION!$G$20,SIMULATION!$C$20),0)</f>
        <v>86</v>
      </c>
      <c r="J3223" t="str">
        <f t="shared" ca="1" si="102"/>
        <v>Home</v>
      </c>
      <c r="K3223" t="str">
        <f ca="1">IF(H3223+SIMULATION!$E$16&gt;NEUTRAL!I3223,"W","L")</f>
        <v>L</v>
      </c>
      <c r="L3223" t="str">
        <f ca="1">IF(I3223+SIMULATION!$E$20&gt;NEUTRAL!H3223,"W","L")</f>
        <v>W</v>
      </c>
      <c r="M3223">
        <f t="shared" ca="1" si="103"/>
        <v>148</v>
      </c>
      <c r="N3223" t="str">
        <f ca="1">IF((H3223+I3223)&gt;SIMULATION!$F$16,"Over","Under")</f>
        <v>Under</v>
      </c>
    </row>
    <row r="3224" spans="8:14" x14ac:dyDescent="0.25">
      <c r="H3224">
        <f ca="1">ROUND(NORMINV(RAND(),SIMULATION!$G$16,SIMULATION!$C$16),0)</f>
        <v>58</v>
      </c>
      <c r="I3224">
        <f ca="1">ROUND(NORMINV(RAND(),SIMULATION!$G$20,SIMULATION!$C$20),0)</f>
        <v>55</v>
      </c>
      <c r="J3224" t="str">
        <f t="shared" ca="1" si="102"/>
        <v>Away</v>
      </c>
      <c r="K3224" t="str">
        <f ca="1">IF(H3224+SIMULATION!$E$16&gt;NEUTRAL!I3224,"W","L")</f>
        <v>W</v>
      </c>
      <c r="L3224" t="str">
        <f ca="1">IF(I3224+SIMULATION!$E$20&gt;NEUTRAL!H3224,"W","L")</f>
        <v>L</v>
      </c>
      <c r="M3224">
        <f t="shared" ca="1" si="103"/>
        <v>113</v>
      </c>
      <c r="N3224" t="str">
        <f ca="1">IF((H3224+I3224)&gt;SIMULATION!$F$16,"Over","Under")</f>
        <v>Under</v>
      </c>
    </row>
    <row r="3225" spans="8:14" x14ac:dyDescent="0.25">
      <c r="H3225">
        <f ca="1">ROUND(NORMINV(RAND(),SIMULATION!$G$16,SIMULATION!$C$16),0)</f>
        <v>66</v>
      </c>
      <c r="I3225">
        <f ca="1">ROUND(NORMINV(RAND(),SIMULATION!$G$20,SIMULATION!$C$20),0)</f>
        <v>75</v>
      </c>
      <c r="J3225" t="str">
        <f t="shared" ca="1" si="102"/>
        <v>Home</v>
      </c>
      <c r="K3225" t="str">
        <f ca="1">IF(H3225+SIMULATION!$E$16&gt;NEUTRAL!I3225,"W","L")</f>
        <v>L</v>
      </c>
      <c r="L3225" t="str">
        <f ca="1">IF(I3225+SIMULATION!$E$20&gt;NEUTRAL!H3225,"W","L")</f>
        <v>W</v>
      </c>
      <c r="M3225">
        <f t="shared" ca="1" si="103"/>
        <v>141</v>
      </c>
      <c r="N3225" t="str">
        <f ca="1">IF((H3225+I3225)&gt;SIMULATION!$F$16,"Over","Under")</f>
        <v>Under</v>
      </c>
    </row>
    <row r="3226" spans="8:14" x14ac:dyDescent="0.25">
      <c r="H3226">
        <f ca="1">ROUND(NORMINV(RAND(),SIMULATION!$G$16,SIMULATION!$C$16),0)</f>
        <v>70</v>
      </c>
      <c r="I3226">
        <f ca="1">ROUND(NORMINV(RAND(),SIMULATION!$G$20,SIMULATION!$C$20),0)</f>
        <v>77</v>
      </c>
      <c r="J3226" t="str">
        <f t="shared" ca="1" si="102"/>
        <v>Home</v>
      </c>
      <c r="K3226" t="str">
        <f ca="1">IF(H3226+SIMULATION!$E$16&gt;NEUTRAL!I3226,"W","L")</f>
        <v>L</v>
      </c>
      <c r="L3226" t="str">
        <f ca="1">IF(I3226+SIMULATION!$E$20&gt;NEUTRAL!H3226,"W","L")</f>
        <v>W</v>
      </c>
      <c r="M3226">
        <f t="shared" ca="1" si="103"/>
        <v>147</v>
      </c>
      <c r="N3226" t="str">
        <f ca="1">IF((H3226+I3226)&gt;SIMULATION!$F$16,"Over","Under")</f>
        <v>Under</v>
      </c>
    </row>
    <row r="3227" spans="8:14" x14ac:dyDescent="0.25">
      <c r="H3227">
        <f ca="1">ROUND(NORMINV(RAND(),SIMULATION!$G$16,SIMULATION!$C$16),0)</f>
        <v>77</v>
      </c>
      <c r="I3227">
        <f ca="1">ROUND(NORMINV(RAND(),SIMULATION!$G$20,SIMULATION!$C$20),0)</f>
        <v>52</v>
      </c>
      <c r="J3227" t="str">
        <f t="shared" ca="1" si="102"/>
        <v>Away</v>
      </c>
      <c r="K3227" t="str">
        <f ca="1">IF(H3227+SIMULATION!$E$16&gt;NEUTRAL!I3227,"W","L")</f>
        <v>W</v>
      </c>
      <c r="L3227" t="str">
        <f ca="1">IF(I3227+SIMULATION!$E$20&gt;NEUTRAL!H3227,"W","L")</f>
        <v>L</v>
      </c>
      <c r="M3227">
        <f t="shared" ca="1" si="103"/>
        <v>129</v>
      </c>
      <c r="N3227" t="str">
        <f ca="1">IF((H3227+I3227)&gt;SIMULATION!$F$16,"Over","Under")</f>
        <v>Under</v>
      </c>
    </row>
    <row r="3228" spans="8:14" x14ac:dyDescent="0.25">
      <c r="H3228">
        <f ca="1">ROUND(NORMINV(RAND(),SIMULATION!$G$16,SIMULATION!$C$16),0)</f>
        <v>71</v>
      </c>
      <c r="I3228">
        <f ca="1">ROUND(NORMINV(RAND(),SIMULATION!$G$20,SIMULATION!$C$20),0)</f>
        <v>68</v>
      </c>
      <c r="J3228" t="str">
        <f t="shared" ca="1" si="102"/>
        <v>Away</v>
      </c>
      <c r="K3228" t="str">
        <f ca="1">IF(H3228+SIMULATION!$E$16&gt;NEUTRAL!I3228,"W","L")</f>
        <v>W</v>
      </c>
      <c r="L3228" t="str">
        <f ca="1">IF(I3228+SIMULATION!$E$20&gt;NEUTRAL!H3228,"W","L")</f>
        <v>L</v>
      </c>
      <c r="M3228">
        <f t="shared" ca="1" si="103"/>
        <v>139</v>
      </c>
      <c r="N3228" t="str">
        <f ca="1">IF((H3228+I3228)&gt;SIMULATION!$F$16,"Over","Under")</f>
        <v>Under</v>
      </c>
    </row>
    <row r="3229" spans="8:14" x14ac:dyDescent="0.25">
      <c r="H3229">
        <f ca="1">ROUND(NORMINV(RAND(),SIMULATION!$G$16,SIMULATION!$C$16),0)</f>
        <v>108</v>
      </c>
      <c r="I3229">
        <f ca="1">ROUND(NORMINV(RAND(),SIMULATION!$G$20,SIMULATION!$C$20),0)</f>
        <v>97</v>
      </c>
      <c r="J3229" t="str">
        <f t="shared" ca="1" si="102"/>
        <v>Away</v>
      </c>
      <c r="K3229" t="str">
        <f ca="1">IF(H3229+SIMULATION!$E$16&gt;NEUTRAL!I3229,"W","L")</f>
        <v>W</v>
      </c>
      <c r="L3229" t="str">
        <f ca="1">IF(I3229+SIMULATION!$E$20&gt;NEUTRAL!H3229,"W","L")</f>
        <v>L</v>
      </c>
      <c r="M3229">
        <f t="shared" ca="1" si="103"/>
        <v>205</v>
      </c>
      <c r="N3229" t="str">
        <f ca="1">IF((H3229+I3229)&gt;SIMULATION!$F$16,"Over","Under")</f>
        <v>Over</v>
      </c>
    </row>
    <row r="3230" spans="8:14" x14ac:dyDescent="0.25">
      <c r="H3230">
        <f ca="1">ROUND(NORMINV(RAND(),SIMULATION!$G$16,SIMULATION!$C$16),0)</f>
        <v>74</v>
      </c>
      <c r="I3230">
        <f ca="1">ROUND(NORMINV(RAND(),SIMULATION!$G$20,SIMULATION!$C$20),0)</f>
        <v>71</v>
      </c>
      <c r="J3230" t="str">
        <f t="shared" ca="1" si="102"/>
        <v>Away</v>
      </c>
      <c r="K3230" t="str">
        <f ca="1">IF(H3230+SIMULATION!$E$16&gt;NEUTRAL!I3230,"W","L")</f>
        <v>W</v>
      </c>
      <c r="L3230" t="str">
        <f ca="1">IF(I3230+SIMULATION!$E$20&gt;NEUTRAL!H3230,"W","L")</f>
        <v>L</v>
      </c>
      <c r="M3230">
        <f t="shared" ca="1" si="103"/>
        <v>145</v>
      </c>
      <c r="N3230" t="str">
        <f ca="1">IF((H3230+I3230)&gt;SIMULATION!$F$16,"Over","Under")</f>
        <v>Under</v>
      </c>
    </row>
    <row r="3231" spans="8:14" x14ac:dyDescent="0.25">
      <c r="H3231">
        <f ca="1">ROUND(NORMINV(RAND(),SIMULATION!$G$16,SIMULATION!$C$16),0)</f>
        <v>52</v>
      </c>
      <c r="I3231">
        <f ca="1">ROUND(NORMINV(RAND(),SIMULATION!$G$20,SIMULATION!$C$20),0)</f>
        <v>76</v>
      </c>
      <c r="J3231" t="str">
        <f t="shared" ca="1" si="102"/>
        <v>Home</v>
      </c>
      <c r="K3231" t="str">
        <f ca="1">IF(H3231+SIMULATION!$E$16&gt;NEUTRAL!I3231,"W","L")</f>
        <v>L</v>
      </c>
      <c r="L3231" t="str">
        <f ca="1">IF(I3231+SIMULATION!$E$20&gt;NEUTRAL!H3231,"W","L")</f>
        <v>W</v>
      </c>
      <c r="M3231">
        <f t="shared" ca="1" si="103"/>
        <v>128</v>
      </c>
      <c r="N3231" t="str">
        <f ca="1">IF((H3231+I3231)&gt;SIMULATION!$F$16,"Over","Under")</f>
        <v>Under</v>
      </c>
    </row>
    <row r="3232" spans="8:14" x14ac:dyDescent="0.25">
      <c r="H3232">
        <f ca="1">ROUND(NORMINV(RAND(),SIMULATION!$G$16,SIMULATION!$C$16),0)</f>
        <v>86</v>
      </c>
      <c r="I3232">
        <f ca="1">ROUND(NORMINV(RAND(),SIMULATION!$G$20,SIMULATION!$C$20),0)</f>
        <v>80</v>
      </c>
      <c r="J3232" t="str">
        <f t="shared" ca="1" si="102"/>
        <v>Away</v>
      </c>
      <c r="K3232" t="str">
        <f ca="1">IF(H3232+SIMULATION!$E$16&gt;NEUTRAL!I3232,"W","L")</f>
        <v>W</v>
      </c>
      <c r="L3232" t="str">
        <f ca="1">IF(I3232+SIMULATION!$E$20&gt;NEUTRAL!H3232,"W","L")</f>
        <v>L</v>
      </c>
      <c r="M3232">
        <f t="shared" ca="1" si="103"/>
        <v>166</v>
      </c>
      <c r="N3232" t="str">
        <f ca="1">IF((H3232+I3232)&gt;SIMULATION!$F$16,"Over","Under")</f>
        <v>Over</v>
      </c>
    </row>
    <row r="3233" spans="8:14" x14ac:dyDescent="0.25">
      <c r="H3233">
        <f ca="1">ROUND(NORMINV(RAND(),SIMULATION!$G$16,SIMULATION!$C$16),0)</f>
        <v>77</v>
      </c>
      <c r="I3233">
        <f ca="1">ROUND(NORMINV(RAND(),SIMULATION!$G$20,SIMULATION!$C$20),0)</f>
        <v>74</v>
      </c>
      <c r="J3233" t="str">
        <f t="shared" ca="1" si="102"/>
        <v>Away</v>
      </c>
      <c r="K3233" t="str">
        <f ca="1">IF(H3233+SIMULATION!$E$16&gt;NEUTRAL!I3233,"W","L")</f>
        <v>W</v>
      </c>
      <c r="L3233" t="str">
        <f ca="1">IF(I3233+SIMULATION!$E$20&gt;NEUTRAL!H3233,"W","L")</f>
        <v>L</v>
      </c>
      <c r="M3233">
        <f t="shared" ca="1" si="103"/>
        <v>151</v>
      </c>
      <c r="N3233" t="str">
        <f ca="1">IF((H3233+I3233)&gt;SIMULATION!$F$16,"Over","Under")</f>
        <v>Under</v>
      </c>
    </row>
    <row r="3234" spans="8:14" x14ac:dyDescent="0.25">
      <c r="H3234">
        <f ca="1">ROUND(NORMINV(RAND(),SIMULATION!$G$16,SIMULATION!$C$16),0)</f>
        <v>67</v>
      </c>
      <c r="I3234">
        <f ca="1">ROUND(NORMINV(RAND(),SIMULATION!$G$20,SIMULATION!$C$20),0)</f>
        <v>71</v>
      </c>
      <c r="J3234" t="str">
        <f t="shared" ca="1" si="102"/>
        <v>Home</v>
      </c>
      <c r="K3234" t="str">
        <f ca="1">IF(H3234+SIMULATION!$E$16&gt;NEUTRAL!I3234,"W","L")</f>
        <v>W</v>
      </c>
      <c r="L3234" t="str">
        <f ca="1">IF(I3234+SIMULATION!$E$20&gt;NEUTRAL!H3234,"W","L")</f>
        <v>L</v>
      </c>
      <c r="M3234">
        <f t="shared" ca="1" si="103"/>
        <v>138</v>
      </c>
      <c r="N3234" t="str">
        <f ca="1">IF((H3234+I3234)&gt;SIMULATION!$F$16,"Over","Under")</f>
        <v>Under</v>
      </c>
    </row>
    <row r="3235" spans="8:14" x14ac:dyDescent="0.25">
      <c r="H3235">
        <f ca="1">ROUND(NORMINV(RAND(),SIMULATION!$G$16,SIMULATION!$C$16),0)</f>
        <v>74</v>
      </c>
      <c r="I3235">
        <f ca="1">ROUND(NORMINV(RAND(),SIMULATION!$G$20,SIMULATION!$C$20),0)</f>
        <v>68</v>
      </c>
      <c r="J3235" t="str">
        <f t="shared" ca="1" si="102"/>
        <v>Away</v>
      </c>
      <c r="K3235" t="str">
        <f ca="1">IF(H3235+SIMULATION!$E$16&gt;NEUTRAL!I3235,"W","L")</f>
        <v>W</v>
      </c>
      <c r="L3235" t="str">
        <f ca="1">IF(I3235+SIMULATION!$E$20&gt;NEUTRAL!H3235,"W","L")</f>
        <v>L</v>
      </c>
      <c r="M3235">
        <f t="shared" ca="1" si="103"/>
        <v>142</v>
      </c>
      <c r="N3235" t="str">
        <f ca="1">IF((H3235+I3235)&gt;SIMULATION!$F$16,"Over","Under")</f>
        <v>Under</v>
      </c>
    </row>
    <row r="3236" spans="8:14" x14ac:dyDescent="0.25">
      <c r="H3236">
        <f ca="1">ROUND(NORMINV(RAND(),SIMULATION!$G$16,SIMULATION!$C$16),0)</f>
        <v>63</v>
      </c>
      <c r="I3236">
        <f ca="1">ROUND(NORMINV(RAND(),SIMULATION!$G$20,SIMULATION!$C$20),0)</f>
        <v>71</v>
      </c>
      <c r="J3236" t="str">
        <f t="shared" ca="1" si="102"/>
        <v>Home</v>
      </c>
      <c r="K3236" t="str">
        <f ca="1">IF(H3236+SIMULATION!$E$16&gt;NEUTRAL!I3236,"W","L")</f>
        <v>L</v>
      </c>
      <c r="L3236" t="str">
        <f ca="1">IF(I3236+SIMULATION!$E$20&gt;NEUTRAL!H3236,"W","L")</f>
        <v>W</v>
      </c>
      <c r="M3236">
        <f t="shared" ca="1" si="103"/>
        <v>134</v>
      </c>
      <c r="N3236" t="str">
        <f ca="1">IF((H3236+I3236)&gt;SIMULATION!$F$16,"Over","Under")</f>
        <v>Under</v>
      </c>
    </row>
    <row r="3237" spans="8:14" x14ac:dyDescent="0.25">
      <c r="H3237">
        <f ca="1">ROUND(NORMINV(RAND(),SIMULATION!$G$16,SIMULATION!$C$16),0)</f>
        <v>59</v>
      </c>
      <c r="I3237">
        <f ca="1">ROUND(NORMINV(RAND(),SIMULATION!$G$20,SIMULATION!$C$20),0)</f>
        <v>77</v>
      </c>
      <c r="J3237" t="str">
        <f t="shared" ca="1" si="102"/>
        <v>Home</v>
      </c>
      <c r="K3237" t="str">
        <f ca="1">IF(H3237+SIMULATION!$E$16&gt;NEUTRAL!I3237,"W","L")</f>
        <v>L</v>
      </c>
      <c r="L3237" t="str">
        <f ca="1">IF(I3237+SIMULATION!$E$20&gt;NEUTRAL!H3237,"W","L")</f>
        <v>W</v>
      </c>
      <c r="M3237">
        <f t="shared" ca="1" si="103"/>
        <v>136</v>
      </c>
      <c r="N3237" t="str">
        <f ca="1">IF((H3237+I3237)&gt;SIMULATION!$F$16,"Over","Under")</f>
        <v>Under</v>
      </c>
    </row>
    <row r="3238" spans="8:14" x14ac:dyDescent="0.25">
      <c r="H3238">
        <f ca="1">ROUND(NORMINV(RAND(),SIMULATION!$G$16,SIMULATION!$C$16),0)</f>
        <v>65</v>
      </c>
      <c r="I3238">
        <f ca="1">ROUND(NORMINV(RAND(),SIMULATION!$G$20,SIMULATION!$C$20),0)</f>
        <v>57</v>
      </c>
      <c r="J3238" t="str">
        <f t="shared" ca="1" si="102"/>
        <v>Away</v>
      </c>
      <c r="K3238" t="str">
        <f ca="1">IF(H3238+SIMULATION!$E$16&gt;NEUTRAL!I3238,"W","L")</f>
        <v>W</v>
      </c>
      <c r="L3238" t="str">
        <f ca="1">IF(I3238+SIMULATION!$E$20&gt;NEUTRAL!H3238,"W","L")</f>
        <v>L</v>
      </c>
      <c r="M3238">
        <f t="shared" ca="1" si="103"/>
        <v>122</v>
      </c>
      <c r="N3238" t="str">
        <f ca="1">IF((H3238+I3238)&gt;SIMULATION!$F$16,"Over","Under")</f>
        <v>Under</v>
      </c>
    </row>
    <row r="3239" spans="8:14" x14ac:dyDescent="0.25">
      <c r="H3239">
        <f ca="1">ROUND(NORMINV(RAND(),SIMULATION!$G$16,SIMULATION!$C$16),0)</f>
        <v>76</v>
      </c>
      <c r="I3239">
        <f ca="1">ROUND(NORMINV(RAND(),SIMULATION!$G$20,SIMULATION!$C$20),0)</f>
        <v>72</v>
      </c>
      <c r="J3239" t="str">
        <f t="shared" ca="1" si="102"/>
        <v>Away</v>
      </c>
      <c r="K3239" t="str">
        <f ca="1">IF(H3239+SIMULATION!$E$16&gt;NEUTRAL!I3239,"W","L")</f>
        <v>W</v>
      </c>
      <c r="L3239" t="str">
        <f ca="1">IF(I3239+SIMULATION!$E$20&gt;NEUTRAL!H3239,"W","L")</f>
        <v>L</v>
      </c>
      <c r="M3239">
        <f t="shared" ca="1" si="103"/>
        <v>148</v>
      </c>
      <c r="N3239" t="str">
        <f ca="1">IF((H3239+I3239)&gt;SIMULATION!$F$16,"Over","Under")</f>
        <v>Under</v>
      </c>
    </row>
    <row r="3240" spans="8:14" x14ac:dyDescent="0.25">
      <c r="H3240">
        <f ca="1">ROUND(NORMINV(RAND(),SIMULATION!$G$16,SIMULATION!$C$16),0)</f>
        <v>50</v>
      </c>
      <c r="I3240">
        <f ca="1">ROUND(NORMINV(RAND(),SIMULATION!$G$20,SIMULATION!$C$20),0)</f>
        <v>89</v>
      </c>
      <c r="J3240" t="str">
        <f t="shared" ca="1" si="102"/>
        <v>Home</v>
      </c>
      <c r="K3240" t="str">
        <f ca="1">IF(H3240+SIMULATION!$E$16&gt;NEUTRAL!I3240,"W","L")</f>
        <v>L</v>
      </c>
      <c r="L3240" t="str">
        <f ca="1">IF(I3240+SIMULATION!$E$20&gt;NEUTRAL!H3240,"W","L")</f>
        <v>W</v>
      </c>
      <c r="M3240">
        <f t="shared" ca="1" si="103"/>
        <v>139</v>
      </c>
      <c r="N3240" t="str">
        <f ca="1">IF((H3240+I3240)&gt;SIMULATION!$F$16,"Over","Under")</f>
        <v>Under</v>
      </c>
    </row>
    <row r="3241" spans="8:14" x14ac:dyDescent="0.25">
      <c r="H3241">
        <f ca="1">ROUND(NORMINV(RAND(),SIMULATION!$G$16,SIMULATION!$C$16),0)</f>
        <v>68</v>
      </c>
      <c r="I3241">
        <f ca="1">ROUND(NORMINV(RAND(),SIMULATION!$G$20,SIMULATION!$C$20),0)</f>
        <v>73</v>
      </c>
      <c r="J3241" t="str">
        <f t="shared" ca="1" si="102"/>
        <v>Home</v>
      </c>
      <c r="K3241" t="str">
        <f ca="1">IF(H3241+SIMULATION!$E$16&gt;NEUTRAL!I3241,"W","L")</f>
        <v>L</v>
      </c>
      <c r="L3241" t="str">
        <f ca="1">IF(I3241+SIMULATION!$E$20&gt;NEUTRAL!H3241,"W","L")</f>
        <v>W</v>
      </c>
      <c r="M3241">
        <f t="shared" ca="1" si="103"/>
        <v>141</v>
      </c>
      <c r="N3241" t="str">
        <f ca="1">IF((H3241+I3241)&gt;SIMULATION!$F$16,"Over","Under")</f>
        <v>Under</v>
      </c>
    </row>
    <row r="3242" spans="8:14" x14ac:dyDescent="0.25">
      <c r="H3242">
        <f ca="1">ROUND(NORMINV(RAND(),SIMULATION!$G$16,SIMULATION!$C$16),0)</f>
        <v>77</v>
      </c>
      <c r="I3242">
        <f ca="1">ROUND(NORMINV(RAND(),SIMULATION!$G$20,SIMULATION!$C$20),0)</f>
        <v>74</v>
      </c>
      <c r="J3242" t="str">
        <f t="shared" ca="1" si="102"/>
        <v>Away</v>
      </c>
      <c r="K3242" t="str">
        <f ca="1">IF(H3242+SIMULATION!$E$16&gt;NEUTRAL!I3242,"W","L")</f>
        <v>W</v>
      </c>
      <c r="L3242" t="str">
        <f ca="1">IF(I3242+SIMULATION!$E$20&gt;NEUTRAL!H3242,"W","L")</f>
        <v>L</v>
      </c>
      <c r="M3242">
        <f t="shared" ca="1" si="103"/>
        <v>151</v>
      </c>
      <c r="N3242" t="str">
        <f ca="1">IF((H3242+I3242)&gt;SIMULATION!$F$16,"Over","Under")</f>
        <v>Under</v>
      </c>
    </row>
    <row r="3243" spans="8:14" x14ac:dyDescent="0.25">
      <c r="H3243">
        <f ca="1">ROUND(NORMINV(RAND(),SIMULATION!$G$16,SIMULATION!$C$16),0)</f>
        <v>66</v>
      </c>
      <c r="I3243">
        <f ca="1">ROUND(NORMINV(RAND(),SIMULATION!$G$20,SIMULATION!$C$20),0)</f>
        <v>70</v>
      </c>
      <c r="J3243" t="str">
        <f t="shared" ca="1" si="102"/>
        <v>Home</v>
      </c>
      <c r="K3243" t="str">
        <f ca="1">IF(H3243+SIMULATION!$E$16&gt;NEUTRAL!I3243,"W","L")</f>
        <v>W</v>
      </c>
      <c r="L3243" t="str">
        <f ca="1">IF(I3243+SIMULATION!$E$20&gt;NEUTRAL!H3243,"W","L")</f>
        <v>L</v>
      </c>
      <c r="M3243">
        <f t="shared" ca="1" si="103"/>
        <v>136</v>
      </c>
      <c r="N3243" t="str">
        <f ca="1">IF((H3243+I3243)&gt;SIMULATION!$F$16,"Over","Under")</f>
        <v>Under</v>
      </c>
    </row>
    <row r="3244" spans="8:14" x14ac:dyDescent="0.25">
      <c r="H3244">
        <f ca="1">ROUND(NORMINV(RAND(),SIMULATION!$G$16,SIMULATION!$C$16),0)</f>
        <v>85</v>
      </c>
      <c r="I3244">
        <f ca="1">ROUND(NORMINV(RAND(),SIMULATION!$G$20,SIMULATION!$C$20),0)</f>
        <v>72</v>
      </c>
      <c r="J3244" t="str">
        <f t="shared" ca="1" si="102"/>
        <v>Away</v>
      </c>
      <c r="K3244" t="str">
        <f ca="1">IF(H3244+SIMULATION!$E$16&gt;NEUTRAL!I3244,"W","L")</f>
        <v>W</v>
      </c>
      <c r="L3244" t="str">
        <f ca="1">IF(I3244+SIMULATION!$E$20&gt;NEUTRAL!H3244,"W","L")</f>
        <v>L</v>
      </c>
      <c r="M3244">
        <f t="shared" ca="1" si="103"/>
        <v>157</v>
      </c>
      <c r="N3244" t="str">
        <f ca="1">IF((H3244+I3244)&gt;SIMULATION!$F$16,"Over","Under")</f>
        <v>Over</v>
      </c>
    </row>
    <row r="3245" spans="8:14" x14ac:dyDescent="0.25">
      <c r="H3245">
        <f ca="1">ROUND(NORMINV(RAND(),SIMULATION!$G$16,SIMULATION!$C$16),0)</f>
        <v>74</v>
      </c>
      <c r="I3245">
        <f ca="1">ROUND(NORMINV(RAND(),SIMULATION!$G$20,SIMULATION!$C$20),0)</f>
        <v>52</v>
      </c>
      <c r="J3245" t="str">
        <f t="shared" ca="1" si="102"/>
        <v>Away</v>
      </c>
      <c r="K3245" t="str">
        <f ca="1">IF(H3245+SIMULATION!$E$16&gt;NEUTRAL!I3245,"W","L")</f>
        <v>W</v>
      </c>
      <c r="L3245" t="str">
        <f ca="1">IF(I3245+SIMULATION!$E$20&gt;NEUTRAL!H3245,"W","L")</f>
        <v>L</v>
      </c>
      <c r="M3245">
        <f t="shared" ca="1" si="103"/>
        <v>126</v>
      </c>
      <c r="N3245" t="str">
        <f ca="1">IF((H3245+I3245)&gt;SIMULATION!$F$16,"Over","Under")</f>
        <v>Under</v>
      </c>
    </row>
    <row r="3246" spans="8:14" x14ac:dyDescent="0.25">
      <c r="H3246">
        <f ca="1">ROUND(NORMINV(RAND(),SIMULATION!$G$16,SIMULATION!$C$16),0)</f>
        <v>61</v>
      </c>
      <c r="I3246">
        <f ca="1">ROUND(NORMINV(RAND(),SIMULATION!$G$20,SIMULATION!$C$20),0)</f>
        <v>76</v>
      </c>
      <c r="J3246" t="str">
        <f t="shared" ca="1" si="102"/>
        <v>Home</v>
      </c>
      <c r="K3246" t="str">
        <f ca="1">IF(H3246+SIMULATION!$E$16&gt;NEUTRAL!I3246,"W","L")</f>
        <v>L</v>
      </c>
      <c r="L3246" t="str">
        <f ca="1">IF(I3246+SIMULATION!$E$20&gt;NEUTRAL!H3246,"W","L")</f>
        <v>W</v>
      </c>
      <c r="M3246">
        <f t="shared" ca="1" si="103"/>
        <v>137</v>
      </c>
      <c r="N3246" t="str">
        <f ca="1">IF((H3246+I3246)&gt;SIMULATION!$F$16,"Over","Under")</f>
        <v>Under</v>
      </c>
    </row>
    <row r="3247" spans="8:14" x14ac:dyDescent="0.25">
      <c r="H3247">
        <f ca="1">ROUND(NORMINV(RAND(),SIMULATION!$G$16,SIMULATION!$C$16),0)</f>
        <v>80</v>
      </c>
      <c r="I3247">
        <f ca="1">ROUND(NORMINV(RAND(),SIMULATION!$G$20,SIMULATION!$C$20),0)</f>
        <v>72</v>
      </c>
      <c r="J3247" t="str">
        <f t="shared" ca="1" si="102"/>
        <v>Away</v>
      </c>
      <c r="K3247" t="str">
        <f ca="1">IF(H3247+SIMULATION!$E$16&gt;NEUTRAL!I3247,"W","L")</f>
        <v>W</v>
      </c>
      <c r="L3247" t="str">
        <f ca="1">IF(I3247+SIMULATION!$E$20&gt;NEUTRAL!H3247,"W","L")</f>
        <v>L</v>
      </c>
      <c r="M3247">
        <f t="shared" ca="1" si="103"/>
        <v>152</v>
      </c>
      <c r="N3247" t="str">
        <f ca="1">IF((H3247+I3247)&gt;SIMULATION!$F$16,"Over","Under")</f>
        <v>Over</v>
      </c>
    </row>
    <row r="3248" spans="8:14" x14ac:dyDescent="0.25">
      <c r="H3248">
        <f ca="1">ROUND(NORMINV(RAND(),SIMULATION!$G$16,SIMULATION!$C$16),0)</f>
        <v>78</v>
      </c>
      <c r="I3248">
        <f ca="1">ROUND(NORMINV(RAND(),SIMULATION!$G$20,SIMULATION!$C$20),0)</f>
        <v>71</v>
      </c>
      <c r="J3248" t="str">
        <f t="shared" ca="1" si="102"/>
        <v>Away</v>
      </c>
      <c r="K3248" t="str">
        <f ca="1">IF(H3248+SIMULATION!$E$16&gt;NEUTRAL!I3248,"W","L")</f>
        <v>W</v>
      </c>
      <c r="L3248" t="str">
        <f ca="1">IF(I3248+SIMULATION!$E$20&gt;NEUTRAL!H3248,"W","L")</f>
        <v>L</v>
      </c>
      <c r="M3248">
        <f t="shared" ca="1" si="103"/>
        <v>149</v>
      </c>
      <c r="N3248" t="str">
        <f ca="1">IF((H3248+I3248)&gt;SIMULATION!$F$16,"Over","Under")</f>
        <v>Under</v>
      </c>
    </row>
    <row r="3249" spans="8:14" x14ac:dyDescent="0.25">
      <c r="H3249">
        <f ca="1">ROUND(NORMINV(RAND(),SIMULATION!$G$16,SIMULATION!$C$16),0)</f>
        <v>69</v>
      </c>
      <c r="I3249">
        <f ca="1">ROUND(NORMINV(RAND(),SIMULATION!$G$20,SIMULATION!$C$20),0)</f>
        <v>75</v>
      </c>
      <c r="J3249" t="str">
        <f t="shared" ca="1" si="102"/>
        <v>Home</v>
      </c>
      <c r="K3249" t="str">
        <f ca="1">IF(H3249+SIMULATION!$E$16&gt;NEUTRAL!I3249,"W","L")</f>
        <v>L</v>
      </c>
      <c r="L3249" t="str">
        <f ca="1">IF(I3249+SIMULATION!$E$20&gt;NEUTRAL!H3249,"W","L")</f>
        <v>W</v>
      </c>
      <c r="M3249">
        <f t="shared" ca="1" si="103"/>
        <v>144</v>
      </c>
      <c r="N3249" t="str">
        <f ca="1">IF((H3249+I3249)&gt;SIMULATION!$F$16,"Over","Under")</f>
        <v>Under</v>
      </c>
    </row>
    <row r="3250" spans="8:14" x14ac:dyDescent="0.25">
      <c r="H3250">
        <f ca="1">ROUND(NORMINV(RAND(),SIMULATION!$G$16,SIMULATION!$C$16),0)</f>
        <v>62</v>
      </c>
      <c r="I3250">
        <f ca="1">ROUND(NORMINV(RAND(),SIMULATION!$G$20,SIMULATION!$C$20),0)</f>
        <v>95</v>
      </c>
      <c r="J3250" t="str">
        <f t="shared" ca="1" si="102"/>
        <v>Home</v>
      </c>
      <c r="K3250" t="str">
        <f ca="1">IF(H3250+SIMULATION!$E$16&gt;NEUTRAL!I3250,"W","L")</f>
        <v>L</v>
      </c>
      <c r="L3250" t="str">
        <f ca="1">IF(I3250+SIMULATION!$E$20&gt;NEUTRAL!H3250,"W","L")</f>
        <v>W</v>
      </c>
      <c r="M3250">
        <f t="shared" ca="1" si="103"/>
        <v>157</v>
      </c>
      <c r="N3250" t="str">
        <f ca="1">IF((H3250+I3250)&gt;SIMULATION!$F$16,"Over","Under")</f>
        <v>Over</v>
      </c>
    </row>
    <row r="3251" spans="8:14" x14ac:dyDescent="0.25">
      <c r="H3251">
        <f ca="1">ROUND(NORMINV(RAND(),SIMULATION!$G$16,SIMULATION!$C$16),0)</f>
        <v>73</v>
      </c>
      <c r="I3251">
        <f ca="1">ROUND(NORMINV(RAND(),SIMULATION!$G$20,SIMULATION!$C$20),0)</f>
        <v>79</v>
      </c>
      <c r="J3251" t="str">
        <f t="shared" ca="1" si="102"/>
        <v>Home</v>
      </c>
      <c r="K3251" t="str">
        <f ca="1">IF(H3251+SIMULATION!$E$16&gt;NEUTRAL!I3251,"W","L")</f>
        <v>L</v>
      </c>
      <c r="L3251" t="str">
        <f ca="1">IF(I3251+SIMULATION!$E$20&gt;NEUTRAL!H3251,"W","L")</f>
        <v>W</v>
      </c>
      <c r="M3251">
        <f t="shared" ca="1" si="103"/>
        <v>152</v>
      </c>
      <c r="N3251" t="str">
        <f ca="1">IF((H3251+I3251)&gt;SIMULATION!$F$16,"Over","Under")</f>
        <v>Over</v>
      </c>
    </row>
    <row r="3252" spans="8:14" x14ac:dyDescent="0.25">
      <c r="H3252">
        <f ca="1">ROUND(NORMINV(RAND(),SIMULATION!$G$16,SIMULATION!$C$16),0)</f>
        <v>73</v>
      </c>
      <c r="I3252">
        <f ca="1">ROUND(NORMINV(RAND(),SIMULATION!$G$20,SIMULATION!$C$20),0)</f>
        <v>84</v>
      </c>
      <c r="J3252" t="str">
        <f t="shared" ca="1" si="102"/>
        <v>Home</v>
      </c>
      <c r="K3252" t="str">
        <f ca="1">IF(H3252+SIMULATION!$E$16&gt;NEUTRAL!I3252,"W","L")</f>
        <v>L</v>
      </c>
      <c r="L3252" t="str">
        <f ca="1">IF(I3252+SIMULATION!$E$20&gt;NEUTRAL!H3252,"W","L")</f>
        <v>W</v>
      </c>
      <c r="M3252">
        <f t="shared" ca="1" si="103"/>
        <v>157</v>
      </c>
      <c r="N3252" t="str">
        <f ca="1">IF((H3252+I3252)&gt;SIMULATION!$F$16,"Over","Under")</f>
        <v>Over</v>
      </c>
    </row>
    <row r="3253" spans="8:14" x14ac:dyDescent="0.25">
      <c r="H3253">
        <f ca="1">ROUND(NORMINV(RAND(),SIMULATION!$G$16,SIMULATION!$C$16),0)</f>
        <v>66</v>
      </c>
      <c r="I3253">
        <f ca="1">ROUND(NORMINV(RAND(),SIMULATION!$G$20,SIMULATION!$C$20),0)</f>
        <v>63</v>
      </c>
      <c r="J3253" t="str">
        <f t="shared" ca="1" si="102"/>
        <v>Away</v>
      </c>
      <c r="K3253" t="str">
        <f ca="1">IF(H3253+SIMULATION!$E$16&gt;NEUTRAL!I3253,"W","L")</f>
        <v>W</v>
      </c>
      <c r="L3253" t="str">
        <f ca="1">IF(I3253+SIMULATION!$E$20&gt;NEUTRAL!H3253,"W","L")</f>
        <v>L</v>
      </c>
      <c r="M3253">
        <f t="shared" ca="1" si="103"/>
        <v>129</v>
      </c>
      <c r="N3253" t="str">
        <f ca="1">IF((H3253+I3253)&gt;SIMULATION!$F$16,"Over","Under")</f>
        <v>Under</v>
      </c>
    </row>
    <row r="3254" spans="8:14" x14ac:dyDescent="0.25">
      <c r="H3254">
        <f ca="1">ROUND(NORMINV(RAND(),SIMULATION!$G$16,SIMULATION!$C$16),0)</f>
        <v>55</v>
      </c>
      <c r="I3254">
        <f ca="1">ROUND(NORMINV(RAND(),SIMULATION!$G$20,SIMULATION!$C$20),0)</f>
        <v>80</v>
      </c>
      <c r="J3254" t="str">
        <f t="shared" ca="1" si="102"/>
        <v>Home</v>
      </c>
      <c r="K3254" t="str">
        <f ca="1">IF(H3254+SIMULATION!$E$16&gt;NEUTRAL!I3254,"W","L")</f>
        <v>L</v>
      </c>
      <c r="L3254" t="str">
        <f ca="1">IF(I3254+SIMULATION!$E$20&gt;NEUTRAL!H3254,"W","L")</f>
        <v>W</v>
      </c>
      <c r="M3254">
        <f t="shared" ca="1" si="103"/>
        <v>135</v>
      </c>
      <c r="N3254" t="str">
        <f ca="1">IF((H3254+I3254)&gt;SIMULATION!$F$16,"Over","Under")</f>
        <v>Under</v>
      </c>
    </row>
    <row r="3255" spans="8:14" x14ac:dyDescent="0.25">
      <c r="H3255">
        <f ca="1">ROUND(NORMINV(RAND(),SIMULATION!$G$16,SIMULATION!$C$16),0)</f>
        <v>76</v>
      </c>
      <c r="I3255">
        <f ca="1">ROUND(NORMINV(RAND(),SIMULATION!$G$20,SIMULATION!$C$20),0)</f>
        <v>62</v>
      </c>
      <c r="J3255" t="str">
        <f t="shared" ca="1" si="102"/>
        <v>Away</v>
      </c>
      <c r="K3255" t="str">
        <f ca="1">IF(H3255+SIMULATION!$E$16&gt;NEUTRAL!I3255,"W","L")</f>
        <v>W</v>
      </c>
      <c r="L3255" t="str">
        <f ca="1">IF(I3255+SIMULATION!$E$20&gt;NEUTRAL!H3255,"W","L")</f>
        <v>L</v>
      </c>
      <c r="M3255">
        <f t="shared" ca="1" si="103"/>
        <v>138</v>
      </c>
      <c r="N3255" t="str">
        <f ca="1">IF((H3255+I3255)&gt;SIMULATION!$F$16,"Over","Under")</f>
        <v>Under</v>
      </c>
    </row>
    <row r="3256" spans="8:14" x14ac:dyDescent="0.25">
      <c r="H3256">
        <f ca="1">ROUND(NORMINV(RAND(),SIMULATION!$G$16,SIMULATION!$C$16),0)</f>
        <v>57</v>
      </c>
      <c r="I3256">
        <f ca="1">ROUND(NORMINV(RAND(),SIMULATION!$G$20,SIMULATION!$C$20),0)</f>
        <v>71</v>
      </c>
      <c r="J3256" t="str">
        <f t="shared" ca="1" si="102"/>
        <v>Home</v>
      </c>
      <c r="K3256" t="str">
        <f ca="1">IF(H3256+SIMULATION!$E$16&gt;NEUTRAL!I3256,"W","L")</f>
        <v>L</v>
      </c>
      <c r="L3256" t="str">
        <f ca="1">IF(I3256+SIMULATION!$E$20&gt;NEUTRAL!H3256,"W","L")</f>
        <v>W</v>
      </c>
      <c r="M3256">
        <f t="shared" ca="1" si="103"/>
        <v>128</v>
      </c>
      <c r="N3256" t="str">
        <f ca="1">IF((H3256+I3256)&gt;SIMULATION!$F$16,"Over","Under")</f>
        <v>Under</v>
      </c>
    </row>
    <row r="3257" spans="8:14" x14ac:dyDescent="0.25">
      <c r="H3257">
        <f ca="1">ROUND(NORMINV(RAND(),SIMULATION!$G$16,SIMULATION!$C$16),0)</f>
        <v>79</v>
      </c>
      <c r="I3257">
        <f ca="1">ROUND(NORMINV(RAND(),SIMULATION!$G$20,SIMULATION!$C$20),0)</f>
        <v>74</v>
      </c>
      <c r="J3257" t="str">
        <f t="shared" ca="1" si="102"/>
        <v>Away</v>
      </c>
      <c r="K3257" t="str">
        <f ca="1">IF(H3257+SIMULATION!$E$16&gt;NEUTRAL!I3257,"W","L")</f>
        <v>W</v>
      </c>
      <c r="L3257" t="str">
        <f ca="1">IF(I3257+SIMULATION!$E$20&gt;NEUTRAL!H3257,"W","L")</f>
        <v>L</v>
      </c>
      <c r="M3257">
        <f t="shared" ca="1" si="103"/>
        <v>153</v>
      </c>
      <c r="N3257" t="str">
        <f ca="1">IF((H3257+I3257)&gt;SIMULATION!$F$16,"Over","Under")</f>
        <v>Over</v>
      </c>
    </row>
    <row r="3258" spans="8:14" x14ac:dyDescent="0.25">
      <c r="H3258">
        <f ca="1">ROUND(NORMINV(RAND(),SIMULATION!$G$16,SIMULATION!$C$16),0)</f>
        <v>55</v>
      </c>
      <c r="I3258">
        <f ca="1">ROUND(NORMINV(RAND(),SIMULATION!$G$20,SIMULATION!$C$20),0)</f>
        <v>77</v>
      </c>
      <c r="J3258" t="str">
        <f t="shared" ca="1" si="102"/>
        <v>Home</v>
      </c>
      <c r="K3258" t="str">
        <f ca="1">IF(H3258+SIMULATION!$E$16&gt;NEUTRAL!I3258,"W","L")</f>
        <v>L</v>
      </c>
      <c r="L3258" t="str">
        <f ca="1">IF(I3258+SIMULATION!$E$20&gt;NEUTRAL!H3258,"W","L")</f>
        <v>W</v>
      </c>
      <c r="M3258">
        <f t="shared" ca="1" si="103"/>
        <v>132</v>
      </c>
      <c r="N3258" t="str">
        <f ca="1">IF((H3258+I3258)&gt;SIMULATION!$F$16,"Over","Under")</f>
        <v>Under</v>
      </c>
    </row>
    <row r="3259" spans="8:14" x14ac:dyDescent="0.25">
      <c r="H3259">
        <f ca="1">ROUND(NORMINV(RAND(),SIMULATION!$G$16,SIMULATION!$C$16),0)</f>
        <v>65</v>
      </c>
      <c r="I3259">
        <f ca="1">ROUND(NORMINV(RAND(),SIMULATION!$G$20,SIMULATION!$C$20),0)</f>
        <v>88</v>
      </c>
      <c r="J3259" t="str">
        <f t="shared" ca="1" si="102"/>
        <v>Home</v>
      </c>
      <c r="K3259" t="str">
        <f ca="1">IF(H3259+SIMULATION!$E$16&gt;NEUTRAL!I3259,"W","L")</f>
        <v>L</v>
      </c>
      <c r="L3259" t="str">
        <f ca="1">IF(I3259+SIMULATION!$E$20&gt;NEUTRAL!H3259,"W","L")</f>
        <v>W</v>
      </c>
      <c r="M3259">
        <f t="shared" ca="1" si="103"/>
        <v>153</v>
      </c>
      <c r="N3259" t="str">
        <f ca="1">IF((H3259+I3259)&gt;SIMULATION!$F$16,"Over","Under")</f>
        <v>Over</v>
      </c>
    </row>
    <row r="3260" spans="8:14" x14ac:dyDescent="0.25">
      <c r="H3260">
        <f ca="1">ROUND(NORMINV(RAND(),SIMULATION!$G$16,SIMULATION!$C$16),0)</f>
        <v>81</v>
      </c>
      <c r="I3260">
        <f ca="1">ROUND(NORMINV(RAND(),SIMULATION!$G$20,SIMULATION!$C$20),0)</f>
        <v>59</v>
      </c>
      <c r="J3260" t="str">
        <f t="shared" ca="1" si="102"/>
        <v>Away</v>
      </c>
      <c r="K3260" t="str">
        <f ca="1">IF(H3260+SIMULATION!$E$16&gt;NEUTRAL!I3260,"W","L")</f>
        <v>W</v>
      </c>
      <c r="L3260" t="str">
        <f ca="1">IF(I3260+SIMULATION!$E$20&gt;NEUTRAL!H3260,"W","L")</f>
        <v>L</v>
      </c>
      <c r="M3260">
        <f t="shared" ca="1" si="103"/>
        <v>140</v>
      </c>
      <c r="N3260" t="str">
        <f ca="1">IF((H3260+I3260)&gt;SIMULATION!$F$16,"Over","Under")</f>
        <v>Under</v>
      </c>
    </row>
    <row r="3261" spans="8:14" x14ac:dyDescent="0.25">
      <c r="H3261">
        <f ca="1">ROUND(NORMINV(RAND(),SIMULATION!$G$16,SIMULATION!$C$16),0)</f>
        <v>65</v>
      </c>
      <c r="I3261">
        <f ca="1">ROUND(NORMINV(RAND(),SIMULATION!$G$20,SIMULATION!$C$20),0)</f>
        <v>80</v>
      </c>
      <c r="J3261" t="str">
        <f t="shared" ca="1" si="102"/>
        <v>Home</v>
      </c>
      <c r="K3261" t="str">
        <f ca="1">IF(H3261+SIMULATION!$E$16&gt;NEUTRAL!I3261,"W","L")</f>
        <v>L</v>
      </c>
      <c r="L3261" t="str">
        <f ca="1">IF(I3261+SIMULATION!$E$20&gt;NEUTRAL!H3261,"W","L")</f>
        <v>W</v>
      </c>
      <c r="M3261">
        <f t="shared" ca="1" si="103"/>
        <v>145</v>
      </c>
      <c r="N3261" t="str">
        <f ca="1">IF((H3261+I3261)&gt;SIMULATION!$F$16,"Over","Under")</f>
        <v>Under</v>
      </c>
    </row>
    <row r="3262" spans="8:14" x14ac:dyDescent="0.25">
      <c r="H3262">
        <f ca="1">ROUND(NORMINV(RAND(),SIMULATION!$G$16,SIMULATION!$C$16),0)</f>
        <v>83</v>
      </c>
      <c r="I3262">
        <f ca="1">ROUND(NORMINV(RAND(),SIMULATION!$G$20,SIMULATION!$C$20),0)</f>
        <v>74</v>
      </c>
      <c r="J3262" t="str">
        <f t="shared" ca="1" si="102"/>
        <v>Away</v>
      </c>
      <c r="K3262" t="str">
        <f ca="1">IF(H3262+SIMULATION!$E$16&gt;NEUTRAL!I3262,"W","L")</f>
        <v>W</v>
      </c>
      <c r="L3262" t="str">
        <f ca="1">IF(I3262+SIMULATION!$E$20&gt;NEUTRAL!H3262,"W","L")</f>
        <v>L</v>
      </c>
      <c r="M3262">
        <f t="shared" ca="1" si="103"/>
        <v>157</v>
      </c>
      <c r="N3262" t="str">
        <f ca="1">IF((H3262+I3262)&gt;SIMULATION!$F$16,"Over","Under")</f>
        <v>Over</v>
      </c>
    </row>
    <row r="3263" spans="8:14" x14ac:dyDescent="0.25">
      <c r="H3263">
        <f ca="1">ROUND(NORMINV(RAND(),SIMULATION!$G$16,SIMULATION!$C$16),0)</f>
        <v>84</v>
      </c>
      <c r="I3263">
        <f ca="1">ROUND(NORMINV(RAND(),SIMULATION!$G$20,SIMULATION!$C$20),0)</f>
        <v>70</v>
      </c>
      <c r="J3263" t="str">
        <f t="shared" ca="1" si="102"/>
        <v>Away</v>
      </c>
      <c r="K3263" t="str">
        <f ca="1">IF(H3263+SIMULATION!$E$16&gt;NEUTRAL!I3263,"W","L")</f>
        <v>W</v>
      </c>
      <c r="L3263" t="str">
        <f ca="1">IF(I3263+SIMULATION!$E$20&gt;NEUTRAL!H3263,"W","L")</f>
        <v>L</v>
      </c>
      <c r="M3263">
        <f t="shared" ca="1" si="103"/>
        <v>154</v>
      </c>
      <c r="N3263" t="str">
        <f ca="1">IF((H3263+I3263)&gt;SIMULATION!$F$16,"Over","Under")</f>
        <v>Over</v>
      </c>
    </row>
    <row r="3264" spans="8:14" x14ac:dyDescent="0.25">
      <c r="H3264">
        <f ca="1">ROUND(NORMINV(RAND(),SIMULATION!$G$16,SIMULATION!$C$16),0)</f>
        <v>65</v>
      </c>
      <c r="I3264">
        <f ca="1">ROUND(NORMINV(RAND(),SIMULATION!$G$20,SIMULATION!$C$20),0)</f>
        <v>63</v>
      </c>
      <c r="J3264" t="str">
        <f t="shared" ca="1" si="102"/>
        <v>Away</v>
      </c>
      <c r="K3264" t="str">
        <f ca="1">IF(H3264+SIMULATION!$E$16&gt;NEUTRAL!I3264,"W","L")</f>
        <v>W</v>
      </c>
      <c r="L3264" t="str">
        <f ca="1">IF(I3264+SIMULATION!$E$20&gt;NEUTRAL!H3264,"W","L")</f>
        <v>L</v>
      </c>
      <c r="M3264">
        <f t="shared" ca="1" si="103"/>
        <v>128</v>
      </c>
      <c r="N3264" t="str">
        <f ca="1">IF((H3264+I3264)&gt;SIMULATION!$F$16,"Over","Under")</f>
        <v>Under</v>
      </c>
    </row>
    <row r="3265" spans="8:14" x14ac:dyDescent="0.25">
      <c r="H3265">
        <f ca="1">ROUND(NORMINV(RAND(),SIMULATION!$G$16,SIMULATION!$C$16),0)</f>
        <v>82</v>
      </c>
      <c r="I3265">
        <f ca="1">ROUND(NORMINV(RAND(),SIMULATION!$G$20,SIMULATION!$C$20),0)</f>
        <v>87</v>
      </c>
      <c r="J3265" t="str">
        <f t="shared" ca="1" si="102"/>
        <v>Home</v>
      </c>
      <c r="K3265" t="str">
        <f ca="1">IF(H3265+SIMULATION!$E$16&gt;NEUTRAL!I3265,"W","L")</f>
        <v>L</v>
      </c>
      <c r="L3265" t="str">
        <f ca="1">IF(I3265+SIMULATION!$E$20&gt;NEUTRAL!H3265,"W","L")</f>
        <v>W</v>
      </c>
      <c r="M3265">
        <f t="shared" ca="1" si="103"/>
        <v>169</v>
      </c>
      <c r="N3265" t="str">
        <f ca="1">IF((H3265+I3265)&gt;SIMULATION!$F$16,"Over","Under")</f>
        <v>Over</v>
      </c>
    </row>
    <row r="3266" spans="8:14" x14ac:dyDescent="0.25">
      <c r="H3266">
        <f ca="1">ROUND(NORMINV(RAND(),SIMULATION!$G$16,SIMULATION!$C$16),0)</f>
        <v>79</v>
      </c>
      <c r="I3266">
        <f ca="1">ROUND(NORMINV(RAND(),SIMULATION!$G$20,SIMULATION!$C$20),0)</f>
        <v>68</v>
      </c>
      <c r="J3266" t="str">
        <f t="shared" ca="1" si="102"/>
        <v>Away</v>
      </c>
      <c r="K3266" t="str">
        <f ca="1">IF(H3266+SIMULATION!$E$16&gt;NEUTRAL!I3266,"W","L")</f>
        <v>W</v>
      </c>
      <c r="L3266" t="str">
        <f ca="1">IF(I3266+SIMULATION!$E$20&gt;NEUTRAL!H3266,"W","L")</f>
        <v>L</v>
      </c>
      <c r="M3266">
        <f t="shared" ca="1" si="103"/>
        <v>147</v>
      </c>
      <c r="N3266" t="str">
        <f ca="1">IF((H3266+I3266)&gt;SIMULATION!$F$16,"Over","Under")</f>
        <v>Under</v>
      </c>
    </row>
    <row r="3267" spans="8:14" x14ac:dyDescent="0.25">
      <c r="H3267">
        <f ca="1">ROUND(NORMINV(RAND(),SIMULATION!$G$16,SIMULATION!$C$16),0)</f>
        <v>81</v>
      </c>
      <c r="I3267">
        <f ca="1">ROUND(NORMINV(RAND(),SIMULATION!$G$20,SIMULATION!$C$20),0)</f>
        <v>88</v>
      </c>
      <c r="J3267" t="str">
        <f t="shared" ca="1" si="102"/>
        <v>Home</v>
      </c>
      <c r="K3267" t="str">
        <f ca="1">IF(H3267+SIMULATION!$E$16&gt;NEUTRAL!I3267,"W","L")</f>
        <v>L</v>
      </c>
      <c r="L3267" t="str">
        <f ca="1">IF(I3267+SIMULATION!$E$20&gt;NEUTRAL!H3267,"W","L")</f>
        <v>W</v>
      </c>
      <c r="M3267">
        <f t="shared" ca="1" si="103"/>
        <v>169</v>
      </c>
      <c r="N3267" t="str">
        <f ca="1">IF((H3267+I3267)&gt;SIMULATION!$F$16,"Over","Under")</f>
        <v>Over</v>
      </c>
    </row>
    <row r="3268" spans="8:14" x14ac:dyDescent="0.25">
      <c r="H3268">
        <f ca="1">ROUND(NORMINV(RAND(),SIMULATION!$G$16,SIMULATION!$C$16),0)</f>
        <v>89</v>
      </c>
      <c r="I3268">
        <f ca="1">ROUND(NORMINV(RAND(),SIMULATION!$G$20,SIMULATION!$C$20),0)</f>
        <v>66</v>
      </c>
      <c r="J3268" t="str">
        <f t="shared" ca="1" si="102"/>
        <v>Away</v>
      </c>
      <c r="K3268" t="str">
        <f ca="1">IF(H3268+SIMULATION!$E$16&gt;NEUTRAL!I3268,"W","L")</f>
        <v>W</v>
      </c>
      <c r="L3268" t="str">
        <f ca="1">IF(I3268+SIMULATION!$E$20&gt;NEUTRAL!H3268,"W","L")</f>
        <v>L</v>
      </c>
      <c r="M3268">
        <f t="shared" ca="1" si="103"/>
        <v>155</v>
      </c>
      <c r="N3268" t="str">
        <f ca="1">IF((H3268+I3268)&gt;SIMULATION!$F$16,"Over","Under")</f>
        <v>Over</v>
      </c>
    </row>
    <row r="3269" spans="8:14" x14ac:dyDescent="0.25">
      <c r="H3269">
        <f ca="1">ROUND(NORMINV(RAND(),SIMULATION!$G$16,SIMULATION!$C$16),0)</f>
        <v>85</v>
      </c>
      <c r="I3269">
        <f ca="1">ROUND(NORMINV(RAND(),SIMULATION!$G$20,SIMULATION!$C$20),0)</f>
        <v>74</v>
      </c>
      <c r="J3269" t="str">
        <f t="shared" ca="1" si="102"/>
        <v>Away</v>
      </c>
      <c r="K3269" t="str">
        <f ca="1">IF(H3269+SIMULATION!$E$16&gt;NEUTRAL!I3269,"W","L")</f>
        <v>W</v>
      </c>
      <c r="L3269" t="str">
        <f ca="1">IF(I3269+SIMULATION!$E$20&gt;NEUTRAL!H3269,"W","L")</f>
        <v>L</v>
      </c>
      <c r="M3269">
        <f t="shared" ca="1" si="103"/>
        <v>159</v>
      </c>
      <c r="N3269" t="str">
        <f ca="1">IF((H3269+I3269)&gt;SIMULATION!$F$16,"Over","Under")</f>
        <v>Over</v>
      </c>
    </row>
    <row r="3270" spans="8:14" x14ac:dyDescent="0.25">
      <c r="H3270">
        <f ca="1">ROUND(NORMINV(RAND(),SIMULATION!$G$16,SIMULATION!$C$16),0)</f>
        <v>71</v>
      </c>
      <c r="I3270">
        <f ca="1">ROUND(NORMINV(RAND(),SIMULATION!$G$20,SIMULATION!$C$20),0)</f>
        <v>65</v>
      </c>
      <c r="J3270" t="str">
        <f t="shared" ca="1" si="102"/>
        <v>Away</v>
      </c>
      <c r="K3270" t="str">
        <f ca="1">IF(H3270+SIMULATION!$E$16&gt;NEUTRAL!I3270,"W","L")</f>
        <v>W</v>
      </c>
      <c r="L3270" t="str">
        <f ca="1">IF(I3270+SIMULATION!$E$20&gt;NEUTRAL!H3270,"W","L")</f>
        <v>L</v>
      </c>
      <c r="M3270">
        <f t="shared" ca="1" si="103"/>
        <v>136</v>
      </c>
      <c r="N3270" t="str">
        <f ca="1">IF((H3270+I3270)&gt;SIMULATION!$F$16,"Over","Under")</f>
        <v>Under</v>
      </c>
    </row>
    <row r="3271" spans="8:14" x14ac:dyDescent="0.25">
      <c r="H3271">
        <f ca="1">ROUND(NORMINV(RAND(),SIMULATION!$G$16,SIMULATION!$C$16),0)</f>
        <v>93</v>
      </c>
      <c r="I3271">
        <f ca="1">ROUND(NORMINV(RAND(),SIMULATION!$G$20,SIMULATION!$C$20),0)</f>
        <v>71</v>
      </c>
      <c r="J3271" t="str">
        <f t="shared" ca="1" si="102"/>
        <v>Away</v>
      </c>
      <c r="K3271" t="str">
        <f ca="1">IF(H3271+SIMULATION!$E$16&gt;NEUTRAL!I3271,"W","L")</f>
        <v>W</v>
      </c>
      <c r="L3271" t="str">
        <f ca="1">IF(I3271+SIMULATION!$E$20&gt;NEUTRAL!H3271,"W","L")</f>
        <v>L</v>
      </c>
      <c r="M3271">
        <f t="shared" ca="1" si="103"/>
        <v>164</v>
      </c>
      <c r="N3271" t="str">
        <f ca="1">IF((H3271+I3271)&gt;SIMULATION!$F$16,"Over","Under")</f>
        <v>Over</v>
      </c>
    </row>
    <row r="3272" spans="8:14" x14ac:dyDescent="0.25">
      <c r="H3272">
        <f ca="1">ROUND(NORMINV(RAND(),SIMULATION!$G$16,SIMULATION!$C$16),0)</f>
        <v>89</v>
      </c>
      <c r="I3272">
        <f ca="1">ROUND(NORMINV(RAND(),SIMULATION!$G$20,SIMULATION!$C$20),0)</f>
        <v>61</v>
      </c>
      <c r="J3272" t="str">
        <f t="shared" ca="1" si="102"/>
        <v>Away</v>
      </c>
      <c r="K3272" t="str">
        <f ca="1">IF(H3272+SIMULATION!$E$16&gt;NEUTRAL!I3272,"W","L")</f>
        <v>W</v>
      </c>
      <c r="L3272" t="str">
        <f ca="1">IF(I3272+SIMULATION!$E$20&gt;NEUTRAL!H3272,"W","L")</f>
        <v>L</v>
      </c>
      <c r="M3272">
        <f t="shared" ca="1" si="103"/>
        <v>150</v>
      </c>
      <c r="N3272" t="str">
        <f ca="1">IF((H3272+I3272)&gt;SIMULATION!$F$16,"Over","Under")</f>
        <v>Under</v>
      </c>
    </row>
    <row r="3273" spans="8:14" x14ac:dyDescent="0.25">
      <c r="H3273">
        <f ca="1">ROUND(NORMINV(RAND(),SIMULATION!$G$16,SIMULATION!$C$16),0)</f>
        <v>78</v>
      </c>
      <c r="I3273">
        <f ca="1">ROUND(NORMINV(RAND(),SIMULATION!$G$20,SIMULATION!$C$20),0)</f>
        <v>88</v>
      </c>
      <c r="J3273" t="str">
        <f t="shared" ca="1" si="102"/>
        <v>Home</v>
      </c>
      <c r="K3273" t="str">
        <f ca="1">IF(H3273+SIMULATION!$E$16&gt;NEUTRAL!I3273,"W","L")</f>
        <v>L</v>
      </c>
      <c r="L3273" t="str">
        <f ca="1">IF(I3273+SIMULATION!$E$20&gt;NEUTRAL!H3273,"W","L")</f>
        <v>W</v>
      </c>
      <c r="M3273">
        <f t="shared" ca="1" si="103"/>
        <v>166</v>
      </c>
      <c r="N3273" t="str">
        <f ca="1">IF((H3273+I3273)&gt;SIMULATION!$F$16,"Over","Under")</f>
        <v>Over</v>
      </c>
    </row>
    <row r="3274" spans="8:14" x14ac:dyDescent="0.25">
      <c r="H3274">
        <f ca="1">ROUND(NORMINV(RAND(),SIMULATION!$G$16,SIMULATION!$C$16),0)</f>
        <v>56</v>
      </c>
      <c r="I3274">
        <f ca="1">ROUND(NORMINV(RAND(),SIMULATION!$G$20,SIMULATION!$C$20),0)</f>
        <v>72</v>
      </c>
      <c r="J3274" t="str">
        <f t="shared" ca="1" si="102"/>
        <v>Home</v>
      </c>
      <c r="K3274" t="str">
        <f ca="1">IF(H3274+SIMULATION!$E$16&gt;NEUTRAL!I3274,"W","L")</f>
        <v>L</v>
      </c>
      <c r="L3274" t="str">
        <f ca="1">IF(I3274+SIMULATION!$E$20&gt;NEUTRAL!H3274,"W","L")</f>
        <v>W</v>
      </c>
      <c r="M3274">
        <f t="shared" ca="1" si="103"/>
        <v>128</v>
      </c>
      <c r="N3274" t="str">
        <f ca="1">IF((H3274+I3274)&gt;SIMULATION!$F$16,"Over","Under")</f>
        <v>Under</v>
      </c>
    </row>
    <row r="3275" spans="8:14" x14ac:dyDescent="0.25">
      <c r="H3275">
        <f ca="1">ROUND(NORMINV(RAND(),SIMULATION!$G$16,SIMULATION!$C$16),0)</f>
        <v>71</v>
      </c>
      <c r="I3275">
        <f ca="1">ROUND(NORMINV(RAND(),SIMULATION!$G$20,SIMULATION!$C$20),0)</f>
        <v>78</v>
      </c>
      <c r="J3275" t="str">
        <f t="shared" ca="1" si="102"/>
        <v>Home</v>
      </c>
      <c r="K3275" t="str">
        <f ca="1">IF(H3275+SIMULATION!$E$16&gt;NEUTRAL!I3275,"W","L")</f>
        <v>L</v>
      </c>
      <c r="L3275" t="str">
        <f ca="1">IF(I3275+SIMULATION!$E$20&gt;NEUTRAL!H3275,"W","L")</f>
        <v>W</v>
      </c>
      <c r="M3275">
        <f t="shared" ca="1" si="103"/>
        <v>149</v>
      </c>
      <c r="N3275" t="str">
        <f ca="1">IF((H3275+I3275)&gt;SIMULATION!$F$16,"Over","Under")</f>
        <v>Under</v>
      </c>
    </row>
    <row r="3276" spans="8:14" x14ac:dyDescent="0.25">
      <c r="H3276">
        <f ca="1">ROUND(NORMINV(RAND(),SIMULATION!$G$16,SIMULATION!$C$16),0)</f>
        <v>69</v>
      </c>
      <c r="I3276">
        <f ca="1">ROUND(NORMINV(RAND(),SIMULATION!$G$20,SIMULATION!$C$20),0)</f>
        <v>67</v>
      </c>
      <c r="J3276" t="str">
        <f t="shared" ca="1" si="102"/>
        <v>Away</v>
      </c>
      <c r="K3276" t="str">
        <f ca="1">IF(H3276+SIMULATION!$E$16&gt;NEUTRAL!I3276,"W","L")</f>
        <v>W</v>
      </c>
      <c r="L3276" t="str">
        <f ca="1">IF(I3276+SIMULATION!$E$20&gt;NEUTRAL!H3276,"W","L")</f>
        <v>L</v>
      </c>
      <c r="M3276">
        <f t="shared" ca="1" si="103"/>
        <v>136</v>
      </c>
      <c r="N3276" t="str">
        <f ca="1">IF((H3276+I3276)&gt;SIMULATION!$F$16,"Over","Under")</f>
        <v>Under</v>
      </c>
    </row>
    <row r="3277" spans="8:14" x14ac:dyDescent="0.25">
      <c r="H3277">
        <f ca="1">ROUND(NORMINV(RAND(),SIMULATION!$G$16,SIMULATION!$C$16),0)</f>
        <v>66</v>
      </c>
      <c r="I3277">
        <f ca="1">ROUND(NORMINV(RAND(),SIMULATION!$G$20,SIMULATION!$C$20),0)</f>
        <v>59</v>
      </c>
      <c r="J3277" t="str">
        <f t="shared" ca="1" si="102"/>
        <v>Away</v>
      </c>
      <c r="K3277" t="str">
        <f ca="1">IF(H3277+SIMULATION!$E$16&gt;NEUTRAL!I3277,"W","L")</f>
        <v>W</v>
      </c>
      <c r="L3277" t="str">
        <f ca="1">IF(I3277+SIMULATION!$E$20&gt;NEUTRAL!H3277,"W","L")</f>
        <v>L</v>
      </c>
      <c r="M3277">
        <f t="shared" ca="1" si="103"/>
        <v>125</v>
      </c>
      <c r="N3277" t="str">
        <f ca="1">IF((H3277+I3277)&gt;SIMULATION!$F$16,"Over","Under")</f>
        <v>Under</v>
      </c>
    </row>
    <row r="3278" spans="8:14" x14ac:dyDescent="0.25">
      <c r="H3278">
        <f ca="1">ROUND(NORMINV(RAND(),SIMULATION!$G$16,SIMULATION!$C$16),0)</f>
        <v>60</v>
      </c>
      <c r="I3278">
        <f ca="1">ROUND(NORMINV(RAND(),SIMULATION!$G$20,SIMULATION!$C$20),0)</f>
        <v>68</v>
      </c>
      <c r="J3278" t="str">
        <f t="shared" ca="1" si="102"/>
        <v>Home</v>
      </c>
      <c r="K3278" t="str">
        <f ca="1">IF(H3278+SIMULATION!$E$16&gt;NEUTRAL!I3278,"W","L")</f>
        <v>L</v>
      </c>
      <c r="L3278" t="str">
        <f ca="1">IF(I3278+SIMULATION!$E$20&gt;NEUTRAL!H3278,"W","L")</f>
        <v>W</v>
      </c>
      <c r="M3278">
        <f t="shared" ca="1" si="103"/>
        <v>128</v>
      </c>
      <c r="N3278" t="str">
        <f ca="1">IF((H3278+I3278)&gt;SIMULATION!$F$16,"Over","Under")</f>
        <v>Under</v>
      </c>
    </row>
    <row r="3279" spans="8:14" x14ac:dyDescent="0.25">
      <c r="H3279">
        <f ca="1">ROUND(NORMINV(RAND(),SIMULATION!$G$16,SIMULATION!$C$16),0)</f>
        <v>59</v>
      </c>
      <c r="I3279">
        <f ca="1">ROUND(NORMINV(RAND(),SIMULATION!$G$20,SIMULATION!$C$20),0)</f>
        <v>77</v>
      </c>
      <c r="J3279" t="str">
        <f t="shared" ca="1" si="102"/>
        <v>Home</v>
      </c>
      <c r="K3279" t="str">
        <f ca="1">IF(H3279+SIMULATION!$E$16&gt;NEUTRAL!I3279,"W","L")</f>
        <v>L</v>
      </c>
      <c r="L3279" t="str">
        <f ca="1">IF(I3279+SIMULATION!$E$20&gt;NEUTRAL!H3279,"W","L")</f>
        <v>W</v>
      </c>
      <c r="M3279">
        <f t="shared" ca="1" si="103"/>
        <v>136</v>
      </c>
      <c r="N3279" t="str">
        <f ca="1">IF((H3279+I3279)&gt;SIMULATION!$F$16,"Over","Under")</f>
        <v>Under</v>
      </c>
    </row>
    <row r="3280" spans="8:14" x14ac:dyDescent="0.25">
      <c r="H3280">
        <f ca="1">ROUND(NORMINV(RAND(),SIMULATION!$G$16,SIMULATION!$C$16),0)</f>
        <v>73</v>
      </c>
      <c r="I3280">
        <f ca="1">ROUND(NORMINV(RAND(),SIMULATION!$G$20,SIMULATION!$C$20),0)</f>
        <v>73</v>
      </c>
      <c r="J3280" t="str">
        <f t="shared" ca="1" si="102"/>
        <v>OT</v>
      </c>
      <c r="K3280" t="str">
        <f ca="1">IF(H3280+SIMULATION!$E$16&gt;NEUTRAL!I3280,"W","L")</f>
        <v>W</v>
      </c>
      <c r="L3280" t="str">
        <f ca="1">IF(I3280+SIMULATION!$E$20&gt;NEUTRAL!H3280,"W","L")</f>
        <v>L</v>
      </c>
      <c r="M3280">
        <f t="shared" ca="1" si="103"/>
        <v>146</v>
      </c>
      <c r="N3280" t="str">
        <f ca="1">IF((H3280+I3280)&gt;SIMULATION!$F$16,"Over","Under")</f>
        <v>Under</v>
      </c>
    </row>
    <row r="3281" spans="8:14" x14ac:dyDescent="0.25">
      <c r="H3281">
        <f ca="1">ROUND(NORMINV(RAND(),SIMULATION!$G$16,SIMULATION!$C$16),0)</f>
        <v>72</v>
      </c>
      <c r="I3281">
        <f ca="1">ROUND(NORMINV(RAND(),SIMULATION!$G$20,SIMULATION!$C$20),0)</f>
        <v>69</v>
      </c>
      <c r="J3281" t="str">
        <f t="shared" ca="1" si="102"/>
        <v>Away</v>
      </c>
      <c r="K3281" t="str">
        <f ca="1">IF(H3281+SIMULATION!$E$16&gt;NEUTRAL!I3281,"W","L")</f>
        <v>W</v>
      </c>
      <c r="L3281" t="str">
        <f ca="1">IF(I3281+SIMULATION!$E$20&gt;NEUTRAL!H3281,"W","L")</f>
        <v>L</v>
      </c>
      <c r="M3281">
        <f t="shared" ca="1" si="103"/>
        <v>141</v>
      </c>
      <c r="N3281" t="str">
        <f ca="1">IF((H3281+I3281)&gt;SIMULATION!$F$16,"Over","Under")</f>
        <v>Under</v>
      </c>
    </row>
    <row r="3282" spans="8:14" x14ac:dyDescent="0.25">
      <c r="H3282">
        <f ca="1">ROUND(NORMINV(RAND(),SIMULATION!$G$16,SIMULATION!$C$16),0)</f>
        <v>91</v>
      </c>
      <c r="I3282">
        <f ca="1">ROUND(NORMINV(RAND(),SIMULATION!$G$20,SIMULATION!$C$20),0)</f>
        <v>65</v>
      </c>
      <c r="J3282" t="str">
        <f t="shared" ref="J3282:J3345" ca="1" si="104">IF(H3282=I3282,"OT",IF(H3282&gt;I3282,"Away","Home"))</f>
        <v>Away</v>
      </c>
      <c r="K3282" t="str">
        <f ca="1">IF(H3282+SIMULATION!$E$16&gt;NEUTRAL!I3282,"W","L")</f>
        <v>W</v>
      </c>
      <c r="L3282" t="str">
        <f ca="1">IF(I3282+SIMULATION!$E$20&gt;NEUTRAL!H3282,"W","L")</f>
        <v>L</v>
      </c>
      <c r="M3282">
        <f t="shared" ref="M3282:M3345" ca="1" si="105">H3282+I3282</f>
        <v>156</v>
      </c>
      <c r="N3282" t="str">
        <f ca="1">IF((H3282+I3282)&gt;SIMULATION!$F$16,"Over","Under")</f>
        <v>Over</v>
      </c>
    </row>
    <row r="3283" spans="8:14" x14ac:dyDescent="0.25">
      <c r="H3283">
        <f ca="1">ROUND(NORMINV(RAND(),SIMULATION!$G$16,SIMULATION!$C$16),0)</f>
        <v>76</v>
      </c>
      <c r="I3283">
        <f ca="1">ROUND(NORMINV(RAND(),SIMULATION!$G$20,SIMULATION!$C$20),0)</f>
        <v>85</v>
      </c>
      <c r="J3283" t="str">
        <f t="shared" ca="1" si="104"/>
        <v>Home</v>
      </c>
      <c r="K3283" t="str">
        <f ca="1">IF(H3283+SIMULATION!$E$16&gt;NEUTRAL!I3283,"W","L")</f>
        <v>L</v>
      </c>
      <c r="L3283" t="str">
        <f ca="1">IF(I3283+SIMULATION!$E$20&gt;NEUTRAL!H3283,"W","L")</f>
        <v>W</v>
      </c>
      <c r="M3283">
        <f t="shared" ca="1" si="105"/>
        <v>161</v>
      </c>
      <c r="N3283" t="str">
        <f ca="1">IF((H3283+I3283)&gt;SIMULATION!$F$16,"Over","Under")</f>
        <v>Over</v>
      </c>
    </row>
    <row r="3284" spans="8:14" x14ac:dyDescent="0.25">
      <c r="H3284">
        <f ca="1">ROUND(NORMINV(RAND(),SIMULATION!$G$16,SIMULATION!$C$16),0)</f>
        <v>88</v>
      </c>
      <c r="I3284">
        <f ca="1">ROUND(NORMINV(RAND(),SIMULATION!$G$20,SIMULATION!$C$20),0)</f>
        <v>68</v>
      </c>
      <c r="J3284" t="str">
        <f t="shared" ca="1" si="104"/>
        <v>Away</v>
      </c>
      <c r="K3284" t="str">
        <f ca="1">IF(H3284+SIMULATION!$E$16&gt;NEUTRAL!I3284,"W","L")</f>
        <v>W</v>
      </c>
      <c r="L3284" t="str">
        <f ca="1">IF(I3284+SIMULATION!$E$20&gt;NEUTRAL!H3284,"W","L")</f>
        <v>L</v>
      </c>
      <c r="M3284">
        <f t="shared" ca="1" si="105"/>
        <v>156</v>
      </c>
      <c r="N3284" t="str">
        <f ca="1">IF((H3284+I3284)&gt;SIMULATION!$F$16,"Over","Under")</f>
        <v>Over</v>
      </c>
    </row>
    <row r="3285" spans="8:14" x14ac:dyDescent="0.25">
      <c r="H3285">
        <f ca="1">ROUND(NORMINV(RAND(),SIMULATION!$G$16,SIMULATION!$C$16),0)</f>
        <v>73</v>
      </c>
      <c r="I3285">
        <f ca="1">ROUND(NORMINV(RAND(),SIMULATION!$G$20,SIMULATION!$C$20),0)</f>
        <v>78</v>
      </c>
      <c r="J3285" t="str">
        <f t="shared" ca="1" si="104"/>
        <v>Home</v>
      </c>
      <c r="K3285" t="str">
        <f ca="1">IF(H3285+SIMULATION!$E$16&gt;NEUTRAL!I3285,"W","L")</f>
        <v>L</v>
      </c>
      <c r="L3285" t="str">
        <f ca="1">IF(I3285+SIMULATION!$E$20&gt;NEUTRAL!H3285,"W","L")</f>
        <v>W</v>
      </c>
      <c r="M3285">
        <f t="shared" ca="1" si="105"/>
        <v>151</v>
      </c>
      <c r="N3285" t="str">
        <f ca="1">IF((H3285+I3285)&gt;SIMULATION!$F$16,"Over","Under")</f>
        <v>Under</v>
      </c>
    </row>
    <row r="3286" spans="8:14" x14ac:dyDescent="0.25">
      <c r="H3286">
        <f ca="1">ROUND(NORMINV(RAND(),SIMULATION!$G$16,SIMULATION!$C$16),0)</f>
        <v>66</v>
      </c>
      <c r="I3286">
        <f ca="1">ROUND(NORMINV(RAND(),SIMULATION!$G$20,SIMULATION!$C$20),0)</f>
        <v>67</v>
      </c>
      <c r="J3286" t="str">
        <f t="shared" ca="1" si="104"/>
        <v>Home</v>
      </c>
      <c r="K3286" t="str">
        <f ca="1">IF(H3286+SIMULATION!$E$16&gt;NEUTRAL!I3286,"W","L")</f>
        <v>W</v>
      </c>
      <c r="L3286" t="str">
        <f ca="1">IF(I3286+SIMULATION!$E$20&gt;NEUTRAL!H3286,"W","L")</f>
        <v>L</v>
      </c>
      <c r="M3286">
        <f t="shared" ca="1" si="105"/>
        <v>133</v>
      </c>
      <c r="N3286" t="str">
        <f ca="1">IF((H3286+I3286)&gt;SIMULATION!$F$16,"Over","Under")</f>
        <v>Under</v>
      </c>
    </row>
    <row r="3287" spans="8:14" x14ac:dyDescent="0.25">
      <c r="H3287">
        <f ca="1">ROUND(NORMINV(RAND(),SIMULATION!$G$16,SIMULATION!$C$16),0)</f>
        <v>85</v>
      </c>
      <c r="I3287">
        <f ca="1">ROUND(NORMINV(RAND(),SIMULATION!$G$20,SIMULATION!$C$20),0)</f>
        <v>77</v>
      </c>
      <c r="J3287" t="str">
        <f t="shared" ca="1" si="104"/>
        <v>Away</v>
      </c>
      <c r="K3287" t="str">
        <f ca="1">IF(H3287+SIMULATION!$E$16&gt;NEUTRAL!I3287,"W","L")</f>
        <v>W</v>
      </c>
      <c r="L3287" t="str">
        <f ca="1">IF(I3287+SIMULATION!$E$20&gt;NEUTRAL!H3287,"W","L")</f>
        <v>L</v>
      </c>
      <c r="M3287">
        <f t="shared" ca="1" si="105"/>
        <v>162</v>
      </c>
      <c r="N3287" t="str">
        <f ca="1">IF((H3287+I3287)&gt;SIMULATION!$F$16,"Over","Under")</f>
        <v>Over</v>
      </c>
    </row>
    <row r="3288" spans="8:14" x14ac:dyDescent="0.25">
      <c r="H3288">
        <f ca="1">ROUND(NORMINV(RAND(),SIMULATION!$G$16,SIMULATION!$C$16),0)</f>
        <v>73</v>
      </c>
      <c r="I3288">
        <f ca="1">ROUND(NORMINV(RAND(),SIMULATION!$G$20,SIMULATION!$C$20),0)</f>
        <v>69</v>
      </c>
      <c r="J3288" t="str">
        <f t="shared" ca="1" si="104"/>
        <v>Away</v>
      </c>
      <c r="K3288" t="str">
        <f ca="1">IF(H3288+SIMULATION!$E$16&gt;NEUTRAL!I3288,"W","L")</f>
        <v>W</v>
      </c>
      <c r="L3288" t="str">
        <f ca="1">IF(I3288+SIMULATION!$E$20&gt;NEUTRAL!H3288,"W","L")</f>
        <v>L</v>
      </c>
      <c r="M3288">
        <f t="shared" ca="1" si="105"/>
        <v>142</v>
      </c>
      <c r="N3288" t="str">
        <f ca="1">IF((H3288+I3288)&gt;SIMULATION!$F$16,"Over","Under")</f>
        <v>Under</v>
      </c>
    </row>
    <row r="3289" spans="8:14" x14ac:dyDescent="0.25">
      <c r="H3289">
        <f ca="1">ROUND(NORMINV(RAND(),SIMULATION!$G$16,SIMULATION!$C$16),0)</f>
        <v>84</v>
      </c>
      <c r="I3289">
        <f ca="1">ROUND(NORMINV(RAND(),SIMULATION!$G$20,SIMULATION!$C$20),0)</f>
        <v>58</v>
      </c>
      <c r="J3289" t="str">
        <f t="shared" ca="1" si="104"/>
        <v>Away</v>
      </c>
      <c r="K3289" t="str">
        <f ca="1">IF(H3289+SIMULATION!$E$16&gt;NEUTRAL!I3289,"W","L")</f>
        <v>W</v>
      </c>
      <c r="L3289" t="str">
        <f ca="1">IF(I3289+SIMULATION!$E$20&gt;NEUTRAL!H3289,"W","L")</f>
        <v>L</v>
      </c>
      <c r="M3289">
        <f t="shared" ca="1" si="105"/>
        <v>142</v>
      </c>
      <c r="N3289" t="str">
        <f ca="1">IF((H3289+I3289)&gt;SIMULATION!$F$16,"Over","Under")</f>
        <v>Under</v>
      </c>
    </row>
    <row r="3290" spans="8:14" x14ac:dyDescent="0.25">
      <c r="H3290">
        <f ca="1">ROUND(NORMINV(RAND(),SIMULATION!$G$16,SIMULATION!$C$16),0)</f>
        <v>39</v>
      </c>
      <c r="I3290">
        <f ca="1">ROUND(NORMINV(RAND(),SIMULATION!$G$20,SIMULATION!$C$20),0)</f>
        <v>74</v>
      </c>
      <c r="J3290" t="str">
        <f t="shared" ca="1" si="104"/>
        <v>Home</v>
      </c>
      <c r="K3290" t="str">
        <f ca="1">IF(H3290+SIMULATION!$E$16&gt;NEUTRAL!I3290,"W","L")</f>
        <v>L</v>
      </c>
      <c r="L3290" t="str">
        <f ca="1">IF(I3290+SIMULATION!$E$20&gt;NEUTRAL!H3290,"W","L")</f>
        <v>W</v>
      </c>
      <c r="M3290">
        <f t="shared" ca="1" si="105"/>
        <v>113</v>
      </c>
      <c r="N3290" t="str">
        <f ca="1">IF((H3290+I3290)&gt;SIMULATION!$F$16,"Over","Under")</f>
        <v>Under</v>
      </c>
    </row>
    <row r="3291" spans="8:14" x14ac:dyDescent="0.25">
      <c r="H3291">
        <f ca="1">ROUND(NORMINV(RAND(),SIMULATION!$G$16,SIMULATION!$C$16),0)</f>
        <v>82</v>
      </c>
      <c r="I3291">
        <f ca="1">ROUND(NORMINV(RAND(),SIMULATION!$G$20,SIMULATION!$C$20),0)</f>
        <v>91</v>
      </c>
      <c r="J3291" t="str">
        <f t="shared" ca="1" si="104"/>
        <v>Home</v>
      </c>
      <c r="K3291" t="str">
        <f ca="1">IF(H3291+SIMULATION!$E$16&gt;NEUTRAL!I3291,"W","L")</f>
        <v>L</v>
      </c>
      <c r="L3291" t="str">
        <f ca="1">IF(I3291+SIMULATION!$E$20&gt;NEUTRAL!H3291,"W","L")</f>
        <v>W</v>
      </c>
      <c r="M3291">
        <f t="shared" ca="1" si="105"/>
        <v>173</v>
      </c>
      <c r="N3291" t="str">
        <f ca="1">IF((H3291+I3291)&gt;SIMULATION!$F$16,"Over","Under")</f>
        <v>Over</v>
      </c>
    </row>
    <row r="3292" spans="8:14" x14ac:dyDescent="0.25">
      <c r="H3292">
        <f ca="1">ROUND(NORMINV(RAND(),SIMULATION!$G$16,SIMULATION!$C$16),0)</f>
        <v>84</v>
      </c>
      <c r="I3292">
        <f ca="1">ROUND(NORMINV(RAND(),SIMULATION!$G$20,SIMULATION!$C$20),0)</f>
        <v>78</v>
      </c>
      <c r="J3292" t="str">
        <f t="shared" ca="1" si="104"/>
        <v>Away</v>
      </c>
      <c r="K3292" t="str">
        <f ca="1">IF(H3292+SIMULATION!$E$16&gt;NEUTRAL!I3292,"W","L")</f>
        <v>W</v>
      </c>
      <c r="L3292" t="str">
        <f ca="1">IF(I3292+SIMULATION!$E$20&gt;NEUTRAL!H3292,"W","L")</f>
        <v>L</v>
      </c>
      <c r="M3292">
        <f t="shared" ca="1" si="105"/>
        <v>162</v>
      </c>
      <c r="N3292" t="str">
        <f ca="1">IF((H3292+I3292)&gt;SIMULATION!$F$16,"Over","Under")</f>
        <v>Over</v>
      </c>
    </row>
    <row r="3293" spans="8:14" x14ac:dyDescent="0.25">
      <c r="H3293">
        <f ca="1">ROUND(NORMINV(RAND(),SIMULATION!$G$16,SIMULATION!$C$16),0)</f>
        <v>63</v>
      </c>
      <c r="I3293">
        <f ca="1">ROUND(NORMINV(RAND(),SIMULATION!$G$20,SIMULATION!$C$20),0)</f>
        <v>60</v>
      </c>
      <c r="J3293" t="str">
        <f t="shared" ca="1" si="104"/>
        <v>Away</v>
      </c>
      <c r="K3293" t="str">
        <f ca="1">IF(H3293+SIMULATION!$E$16&gt;NEUTRAL!I3293,"W","L")</f>
        <v>W</v>
      </c>
      <c r="L3293" t="str">
        <f ca="1">IF(I3293+SIMULATION!$E$20&gt;NEUTRAL!H3293,"W","L")</f>
        <v>L</v>
      </c>
      <c r="M3293">
        <f t="shared" ca="1" si="105"/>
        <v>123</v>
      </c>
      <c r="N3293" t="str">
        <f ca="1">IF((H3293+I3293)&gt;SIMULATION!$F$16,"Over","Under")</f>
        <v>Under</v>
      </c>
    </row>
    <row r="3294" spans="8:14" x14ac:dyDescent="0.25">
      <c r="H3294">
        <f ca="1">ROUND(NORMINV(RAND(),SIMULATION!$G$16,SIMULATION!$C$16),0)</f>
        <v>74</v>
      </c>
      <c r="I3294">
        <f ca="1">ROUND(NORMINV(RAND(),SIMULATION!$G$20,SIMULATION!$C$20),0)</f>
        <v>99</v>
      </c>
      <c r="J3294" t="str">
        <f t="shared" ca="1" si="104"/>
        <v>Home</v>
      </c>
      <c r="K3294" t="str">
        <f ca="1">IF(H3294+SIMULATION!$E$16&gt;NEUTRAL!I3294,"W","L")</f>
        <v>L</v>
      </c>
      <c r="L3294" t="str">
        <f ca="1">IF(I3294+SIMULATION!$E$20&gt;NEUTRAL!H3294,"W","L")</f>
        <v>W</v>
      </c>
      <c r="M3294">
        <f t="shared" ca="1" si="105"/>
        <v>173</v>
      </c>
      <c r="N3294" t="str">
        <f ca="1">IF((H3294+I3294)&gt;SIMULATION!$F$16,"Over","Under")</f>
        <v>Over</v>
      </c>
    </row>
    <row r="3295" spans="8:14" x14ac:dyDescent="0.25">
      <c r="H3295">
        <f ca="1">ROUND(NORMINV(RAND(),SIMULATION!$G$16,SIMULATION!$C$16),0)</f>
        <v>65</v>
      </c>
      <c r="I3295">
        <f ca="1">ROUND(NORMINV(RAND(),SIMULATION!$G$20,SIMULATION!$C$20),0)</f>
        <v>65</v>
      </c>
      <c r="J3295" t="str">
        <f t="shared" ca="1" si="104"/>
        <v>OT</v>
      </c>
      <c r="K3295" t="str">
        <f ca="1">IF(H3295+SIMULATION!$E$16&gt;NEUTRAL!I3295,"W","L")</f>
        <v>W</v>
      </c>
      <c r="L3295" t="str">
        <f ca="1">IF(I3295+SIMULATION!$E$20&gt;NEUTRAL!H3295,"W","L")</f>
        <v>L</v>
      </c>
      <c r="M3295">
        <f t="shared" ca="1" si="105"/>
        <v>130</v>
      </c>
      <c r="N3295" t="str">
        <f ca="1">IF((H3295+I3295)&gt;SIMULATION!$F$16,"Over","Under")</f>
        <v>Under</v>
      </c>
    </row>
    <row r="3296" spans="8:14" x14ac:dyDescent="0.25">
      <c r="H3296">
        <f ca="1">ROUND(NORMINV(RAND(),SIMULATION!$G$16,SIMULATION!$C$16),0)</f>
        <v>82</v>
      </c>
      <c r="I3296">
        <f ca="1">ROUND(NORMINV(RAND(),SIMULATION!$G$20,SIMULATION!$C$20),0)</f>
        <v>75</v>
      </c>
      <c r="J3296" t="str">
        <f t="shared" ca="1" si="104"/>
        <v>Away</v>
      </c>
      <c r="K3296" t="str">
        <f ca="1">IF(H3296+SIMULATION!$E$16&gt;NEUTRAL!I3296,"W","L")</f>
        <v>W</v>
      </c>
      <c r="L3296" t="str">
        <f ca="1">IF(I3296+SIMULATION!$E$20&gt;NEUTRAL!H3296,"W","L")</f>
        <v>L</v>
      </c>
      <c r="M3296">
        <f t="shared" ca="1" si="105"/>
        <v>157</v>
      </c>
      <c r="N3296" t="str">
        <f ca="1">IF((H3296+I3296)&gt;SIMULATION!$F$16,"Over","Under")</f>
        <v>Over</v>
      </c>
    </row>
    <row r="3297" spans="8:14" x14ac:dyDescent="0.25">
      <c r="H3297">
        <f ca="1">ROUND(NORMINV(RAND(),SIMULATION!$G$16,SIMULATION!$C$16),0)</f>
        <v>84</v>
      </c>
      <c r="I3297">
        <f ca="1">ROUND(NORMINV(RAND(),SIMULATION!$G$20,SIMULATION!$C$20),0)</f>
        <v>75</v>
      </c>
      <c r="J3297" t="str">
        <f t="shared" ca="1" si="104"/>
        <v>Away</v>
      </c>
      <c r="K3297" t="str">
        <f ca="1">IF(H3297+SIMULATION!$E$16&gt;NEUTRAL!I3297,"W","L")</f>
        <v>W</v>
      </c>
      <c r="L3297" t="str">
        <f ca="1">IF(I3297+SIMULATION!$E$20&gt;NEUTRAL!H3297,"W","L")</f>
        <v>L</v>
      </c>
      <c r="M3297">
        <f t="shared" ca="1" si="105"/>
        <v>159</v>
      </c>
      <c r="N3297" t="str">
        <f ca="1">IF((H3297+I3297)&gt;SIMULATION!$F$16,"Over","Under")</f>
        <v>Over</v>
      </c>
    </row>
    <row r="3298" spans="8:14" x14ac:dyDescent="0.25">
      <c r="H3298">
        <f ca="1">ROUND(NORMINV(RAND(),SIMULATION!$G$16,SIMULATION!$C$16),0)</f>
        <v>68</v>
      </c>
      <c r="I3298">
        <f ca="1">ROUND(NORMINV(RAND(),SIMULATION!$G$20,SIMULATION!$C$20),0)</f>
        <v>87</v>
      </c>
      <c r="J3298" t="str">
        <f t="shared" ca="1" si="104"/>
        <v>Home</v>
      </c>
      <c r="K3298" t="str">
        <f ca="1">IF(H3298+SIMULATION!$E$16&gt;NEUTRAL!I3298,"W","L")</f>
        <v>L</v>
      </c>
      <c r="L3298" t="str">
        <f ca="1">IF(I3298+SIMULATION!$E$20&gt;NEUTRAL!H3298,"W","L")</f>
        <v>W</v>
      </c>
      <c r="M3298">
        <f t="shared" ca="1" si="105"/>
        <v>155</v>
      </c>
      <c r="N3298" t="str">
        <f ca="1">IF((H3298+I3298)&gt;SIMULATION!$F$16,"Over","Under")</f>
        <v>Over</v>
      </c>
    </row>
    <row r="3299" spans="8:14" x14ac:dyDescent="0.25">
      <c r="H3299">
        <f ca="1">ROUND(NORMINV(RAND(),SIMULATION!$G$16,SIMULATION!$C$16),0)</f>
        <v>77</v>
      </c>
      <c r="I3299">
        <f ca="1">ROUND(NORMINV(RAND(),SIMULATION!$G$20,SIMULATION!$C$20),0)</f>
        <v>79</v>
      </c>
      <c r="J3299" t="str">
        <f t="shared" ca="1" si="104"/>
        <v>Home</v>
      </c>
      <c r="K3299" t="str">
        <f ca="1">IF(H3299+SIMULATION!$E$16&gt;NEUTRAL!I3299,"W","L")</f>
        <v>W</v>
      </c>
      <c r="L3299" t="str">
        <f ca="1">IF(I3299+SIMULATION!$E$20&gt;NEUTRAL!H3299,"W","L")</f>
        <v>L</v>
      </c>
      <c r="M3299">
        <f t="shared" ca="1" si="105"/>
        <v>156</v>
      </c>
      <c r="N3299" t="str">
        <f ca="1">IF((H3299+I3299)&gt;SIMULATION!$F$16,"Over","Under")</f>
        <v>Over</v>
      </c>
    </row>
    <row r="3300" spans="8:14" x14ac:dyDescent="0.25">
      <c r="H3300">
        <f ca="1">ROUND(NORMINV(RAND(),SIMULATION!$G$16,SIMULATION!$C$16),0)</f>
        <v>80</v>
      </c>
      <c r="I3300">
        <f ca="1">ROUND(NORMINV(RAND(),SIMULATION!$G$20,SIMULATION!$C$20),0)</f>
        <v>70</v>
      </c>
      <c r="J3300" t="str">
        <f t="shared" ca="1" si="104"/>
        <v>Away</v>
      </c>
      <c r="K3300" t="str">
        <f ca="1">IF(H3300+SIMULATION!$E$16&gt;NEUTRAL!I3300,"W","L")</f>
        <v>W</v>
      </c>
      <c r="L3300" t="str">
        <f ca="1">IF(I3300+SIMULATION!$E$20&gt;NEUTRAL!H3300,"W","L")</f>
        <v>L</v>
      </c>
      <c r="M3300">
        <f t="shared" ca="1" si="105"/>
        <v>150</v>
      </c>
      <c r="N3300" t="str">
        <f ca="1">IF((H3300+I3300)&gt;SIMULATION!$F$16,"Over","Under")</f>
        <v>Under</v>
      </c>
    </row>
    <row r="3301" spans="8:14" x14ac:dyDescent="0.25">
      <c r="H3301">
        <f ca="1">ROUND(NORMINV(RAND(),SIMULATION!$G$16,SIMULATION!$C$16),0)</f>
        <v>83</v>
      </c>
      <c r="I3301">
        <f ca="1">ROUND(NORMINV(RAND(),SIMULATION!$G$20,SIMULATION!$C$20),0)</f>
        <v>66</v>
      </c>
      <c r="J3301" t="str">
        <f t="shared" ca="1" si="104"/>
        <v>Away</v>
      </c>
      <c r="K3301" t="str">
        <f ca="1">IF(H3301+SIMULATION!$E$16&gt;NEUTRAL!I3301,"W","L")</f>
        <v>W</v>
      </c>
      <c r="L3301" t="str">
        <f ca="1">IF(I3301+SIMULATION!$E$20&gt;NEUTRAL!H3301,"W","L")</f>
        <v>L</v>
      </c>
      <c r="M3301">
        <f t="shared" ca="1" si="105"/>
        <v>149</v>
      </c>
      <c r="N3301" t="str">
        <f ca="1">IF((H3301+I3301)&gt;SIMULATION!$F$16,"Over","Under")</f>
        <v>Under</v>
      </c>
    </row>
    <row r="3302" spans="8:14" x14ac:dyDescent="0.25">
      <c r="H3302">
        <f ca="1">ROUND(NORMINV(RAND(),SIMULATION!$G$16,SIMULATION!$C$16),0)</f>
        <v>63</v>
      </c>
      <c r="I3302">
        <f ca="1">ROUND(NORMINV(RAND(),SIMULATION!$G$20,SIMULATION!$C$20),0)</f>
        <v>82</v>
      </c>
      <c r="J3302" t="str">
        <f t="shared" ca="1" si="104"/>
        <v>Home</v>
      </c>
      <c r="K3302" t="str">
        <f ca="1">IF(H3302+SIMULATION!$E$16&gt;NEUTRAL!I3302,"W","L")</f>
        <v>L</v>
      </c>
      <c r="L3302" t="str">
        <f ca="1">IF(I3302+SIMULATION!$E$20&gt;NEUTRAL!H3302,"W","L")</f>
        <v>W</v>
      </c>
      <c r="M3302">
        <f t="shared" ca="1" si="105"/>
        <v>145</v>
      </c>
      <c r="N3302" t="str">
        <f ca="1">IF((H3302+I3302)&gt;SIMULATION!$F$16,"Over","Under")</f>
        <v>Under</v>
      </c>
    </row>
    <row r="3303" spans="8:14" x14ac:dyDescent="0.25">
      <c r="H3303">
        <f ca="1">ROUND(NORMINV(RAND(),SIMULATION!$G$16,SIMULATION!$C$16),0)</f>
        <v>69</v>
      </c>
      <c r="I3303">
        <f ca="1">ROUND(NORMINV(RAND(),SIMULATION!$G$20,SIMULATION!$C$20),0)</f>
        <v>92</v>
      </c>
      <c r="J3303" t="str">
        <f t="shared" ca="1" si="104"/>
        <v>Home</v>
      </c>
      <c r="K3303" t="str">
        <f ca="1">IF(H3303+SIMULATION!$E$16&gt;NEUTRAL!I3303,"W","L")</f>
        <v>L</v>
      </c>
      <c r="L3303" t="str">
        <f ca="1">IF(I3303+SIMULATION!$E$20&gt;NEUTRAL!H3303,"W","L")</f>
        <v>W</v>
      </c>
      <c r="M3303">
        <f t="shared" ca="1" si="105"/>
        <v>161</v>
      </c>
      <c r="N3303" t="str">
        <f ca="1">IF((H3303+I3303)&gt;SIMULATION!$F$16,"Over","Under")</f>
        <v>Over</v>
      </c>
    </row>
    <row r="3304" spans="8:14" x14ac:dyDescent="0.25">
      <c r="H3304">
        <f ca="1">ROUND(NORMINV(RAND(),SIMULATION!$G$16,SIMULATION!$C$16),0)</f>
        <v>76</v>
      </c>
      <c r="I3304">
        <f ca="1">ROUND(NORMINV(RAND(),SIMULATION!$G$20,SIMULATION!$C$20),0)</f>
        <v>68</v>
      </c>
      <c r="J3304" t="str">
        <f t="shared" ca="1" si="104"/>
        <v>Away</v>
      </c>
      <c r="K3304" t="str">
        <f ca="1">IF(H3304+SIMULATION!$E$16&gt;NEUTRAL!I3304,"W","L")</f>
        <v>W</v>
      </c>
      <c r="L3304" t="str">
        <f ca="1">IF(I3304+SIMULATION!$E$20&gt;NEUTRAL!H3304,"W","L")</f>
        <v>L</v>
      </c>
      <c r="M3304">
        <f t="shared" ca="1" si="105"/>
        <v>144</v>
      </c>
      <c r="N3304" t="str">
        <f ca="1">IF((H3304+I3304)&gt;SIMULATION!$F$16,"Over","Under")</f>
        <v>Under</v>
      </c>
    </row>
    <row r="3305" spans="8:14" x14ac:dyDescent="0.25">
      <c r="H3305">
        <f ca="1">ROUND(NORMINV(RAND(),SIMULATION!$G$16,SIMULATION!$C$16),0)</f>
        <v>83</v>
      </c>
      <c r="I3305">
        <f ca="1">ROUND(NORMINV(RAND(),SIMULATION!$G$20,SIMULATION!$C$20),0)</f>
        <v>70</v>
      </c>
      <c r="J3305" t="str">
        <f t="shared" ca="1" si="104"/>
        <v>Away</v>
      </c>
      <c r="K3305" t="str">
        <f ca="1">IF(H3305+SIMULATION!$E$16&gt;NEUTRAL!I3305,"W","L")</f>
        <v>W</v>
      </c>
      <c r="L3305" t="str">
        <f ca="1">IF(I3305+SIMULATION!$E$20&gt;NEUTRAL!H3305,"W","L")</f>
        <v>L</v>
      </c>
      <c r="M3305">
        <f t="shared" ca="1" si="105"/>
        <v>153</v>
      </c>
      <c r="N3305" t="str">
        <f ca="1">IF((H3305+I3305)&gt;SIMULATION!$F$16,"Over","Under")</f>
        <v>Over</v>
      </c>
    </row>
    <row r="3306" spans="8:14" x14ac:dyDescent="0.25">
      <c r="H3306">
        <f ca="1">ROUND(NORMINV(RAND(),SIMULATION!$G$16,SIMULATION!$C$16),0)</f>
        <v>87</v>
      </c>
      <c r="I3306">
        <f ca="1">ROUND(NORMINV(RAND(),SIMULATION!$G$20,SIMULATION!$C$20),0)</f>
        <v>63</v>
      </c>
      <c r="J3306" t="str">
        <f t="shared" ca="1" si="104"/>
        <v>Away</v>
      </c>
      <c r="K3306" t="str">
        <f ca="1">IF(H3306+SIMULATION!$E$16&gt;NEUTRAL!I3306,"W","L")</f>
        <v>W</v>
      </c>
      <c r="L3306" t="str">
        <f ca="1">IF(I3306+SIMULATION!$E$20&gt;NEUTRAL!H3306,"W","L")</f>
        <v>L</v>
      </c>
      <c r="M3306">
        <f t="shared" ca="1" si="105"/>
        <v>150</v>
      </c>
      <c r="N3306" t="str">
        <f ca="1">IF((H3306+I3306)&gt;SIMULATION!$F$16,"Over","Under")</f>
        <v>Under</v>
      </c>
    </row>
    <row r="3307" spans="8:14" x14ac:dyDescent="0.25">
      <c r="H3307">
        <f ca="1">ROUND(NORMINV(RAND(),SIMULATION!$G$16,SIMULATION!$C$16),0)</f>
        <v>63</v>
      </c>
      <c r="I3307">
        <f ca="1">ROUND(NORMINV(RAND(),SIMULATION!$G$20,SIMULATION!$C$20),0)</f>
        <v>73</v>
      </c>
      <c r="J3307" t="str">
        <f t="shared" ca="1" si="104"/>
        <v>Home</v>
      </c>
      <c r="K3307" t="str">
        <f ca="1">IF(H3307+SIMULATION!$E$16&gt;NEUTRAL!I3307,"W","L")</f>
        <v>L</v>
      </c>
      <c r="L3307" t="str">
        <f ca="1">IF(I3307+SIMULATION!$E$20&gt;NEUTRAL!H3307,"W","L")</f>
        <v>W</v>
      </c>
      <c r="M3307">
        <f t="shared" ca="1" si="105"/>
        <v>136</v>
      </c>
      <c r="N3307" t="str">
        <f ca="1">IF((H3307+I3307)&gt;SIMULATION!$F$16,"Over","Under")</f>
        <v>Under</v>
      </c>
    </row>
    <row r="3308" spans="8:14" x14ac:dyDescent="0.25">
      <c r="H3308">
        <f ca="1">ROUND(NORMINV(RAND(),SIMULATION!$G$16,SIMULATION!$C$16),0)</f>
        <v>68</v>
      </c>
      <c r="I3308">
        <f ca="1">ROUND(NORMINV(RAND(),SIMULATION!$G$20,SIMULATION!$C$20),0)</f>
        <v>79</v>
      </c>
      <c r="J3308" t="str">
        <f t="shared" ca="1" si="104"/>
        <v>Home</v>
      </c>
      <c r="K3308" t="str">
        <f ca="1">IF(H3308+SIMULATION!$E$16&gt;NEUTRAL!I3308,"W","L")</f>
        <v>L</v>
      </c>
      <c r="L3308" t="str">
        <f ca="1">IF(I3308+SIMULATION!$E$20&gt;NEUTRAL!H3308,"W","L")</f>
        <v>W</v>
      </c>
      <c r="M3308">
        <f t="shared" ca="1" si="105"/>
        <v>147</v>
      </c>
      <c r="N3308" t="str">
        <f ca="1">IF((H3308+I3308)&gt;SIMULATION!$F$16,"Over","Under")</f>
        <v>Under</v>
      </c>
    </row>
    <row r="3309" spans="8:14" x14ac:dyDescent="0.25">
      <c r="H3309">
        <f ca="1">ROUND(NORMINV(RAND(),SIMULATION!$G$16,SIMULATION!$C$16),0)</f>
        <v>58</v>
      </c>
      <c r="I3309">
        <f ca="1">ROUND(NORMINV(RAND(),SIMULATION!$G$20,SIMULATION!$C$20),0)</f>
        <v>81</v>
      </c>
      <c r="J3309" t="str">
        <f t="shared" ca="1" si="104"/>
        <v>Home</v>
      </c>
      <c r="K3309" t="str">
        <f ca="1">IF(H3309+SIMULATION!$E$16&gt;NEUTRAL!I3309,"W","L")</f>
        <v>L</v>
      </c>
      <c r="L3309" t="str">
        <f ca="1">IF(I3309+SIMULATION!$E$20&gt;NEUTRAL!H3309,"W","L")</f>
        <v>W</v>
      </c>
      <c r="M3309">
        <f t="shared" ca="1" si="105"/>
        <v>139</v>
      </c>
      <c r="N3309" t="str">
        <f ca="1">IF((H3309+I3309)&gt;SIMULATION!$F$16,"Over","Under")</f>
        <v>Under</v>
      </c>
    </row>
    <row r="3310" spans="8:14" x14ac:dyDescent="0.25">
      <c r="H3310">
        <f ca="1">ROUND(NORMINV(RAND(),SIMULATION!$G$16,SIMULATION!$C$16),0)</f>
        <v>67</v>
      </c>
      <c r="I3310">
        <f ca="1">ROUND(NORMINV(RAND(),SIMULATION!$G$20,SIMULATION!$C$20),0)</f>
        <v>64</v>
      </c>
      <c r="J3310" t="str">
        <f t="shared" ca="1" si="104"/>
        <v>Away</v>
      </c>
      <c r="K3310" t="str">
        <f ca="1">IF(H3310+SIMULATION!$E$16&gt;NEUTRAL!I3310,"W","L")</f>
        <v>W</v>
      </c>
      <c r="L3310" t="str">
        <f ca="1">IF(I3310+SIMULATION!$E$20&gt;NEUTRAL!H3310,"W","L")</f>
        <v>L</v>
      </c>
      <c r="M3310">
        <f t="shared" ca="1" si="105"/>
        <v>131</v>
      </c>
      <c r="N3310" t="str">
        <f ca="1">IF((H3310+I3310)&gt;SIMULATION!$F$16,"Over","Under")</f>
        <v>Under</v>
      </c>
    </row>
    <row r="3311" spans="8:14" x14ac:dyDescent="0.25">
      <c r="H3311">
        <f ca="1">ROUND(NORMINV(RAND(),SIMULATION!$G$16,SIMULATION!$C$16),0)</f>
        <v>64</v>
      </c>
      <c r="I3311">
        <f ca="1">ROUND(NORMINV(RAND(),SIMULATION!$G$20,SIMULATION!$C$20),0)</f>
        <v>80</v>
      </c>
      <c r="J3311" t="str">
        <f t="shared" ca="1" si="104"/>
        <v>Home</v>
      </c>
      <c r="K3311" t="str">
        <f ca="1">IF(H3311+SIMULATION!$E$16&gt;NEUTRAL!I3311,"W","L")</f>
        <v>L</v>
      </c>
      <c r="L3311" t="str">
        <f ca="1">IF(I3311+SIMULATION!$E$20&gt;NEUTRAL!H3311,"W","L")</f>
        <v>W</v>
      </c>
      <c r="M3311">
        <f t="shared" ca="1" si="105"/>
        <v>144</v>
      </c>
      <c r="N3311" t="str">
        <f ca="1">IF((H3311+I3311)&gt;SIMULATION!$F$16,"Over","Under")</f>
        <v>Under</v>
      </c>
    </row>
    <row r="3312" spans="8:14" x14ac:dyDescent="0.25">
      <c r="H3312">
        <f ca="1">ROUND(NORMINV(RAND(),SIMULATION!$G$16,SIMULATION!$C$16),0)</f>
        <v>73</v>
      </c>
      <c r="I3312">
        <f ca="1">ROUND(NORMINV(RAND(),SIMULATION!$G$20,SIMULATION!$C$20),0)</f>
        <v>51</v>
      </c>
      <c r="J3312" t="str">
        <f t="shared" ca="1" si="104"/>
        <v>Away</v>
      </c>
      <c r="K3312" t="str">
        <f ca="1">IF(H3312+SIMULATION!$E$16&gt;NEUTRAL!I3312,"W","L")</f>
        <v>W</v>
      </c>
      <c r="L3312" t="str">
        <f ca="1">IF(I3312+SIMULATION!$E$20&gt;NEUTRAL!H3312,"W","L")</f>
        <v>L</v>
      </c>
      <c r="M3312">
        <f t="shared" ca="1" si="105"/>
        <v>124</v>
      </c>
      <c r="N3312" t="str">
        <f ca="1">IF((H3312+I3312)&gt;SIMULATION!$F$16,"Over","Under")</f>
        <v>Under</v>
      </c>
    </row>
    <row r="3313" spans="8:14" x14ac:dyDescent="0.25">
      <c r="H3313">
        <f ca="1">ROUND(NORMINV(RAND(),SIMULATION!$G$16,SIMULATION!$C$16),0)</f>
        <v>67</v>
      </c>
      <c r="I3313">
        <f ca="1">ROUND(NORMINV(RAND(),SIMULATION!$G$20,SIMULATION!$C$20),0)</f>
        <v>69</v>
      </c>
      <c r="J3313" t="str">
        <f t="shared" ca="1" si="104"/>
        <v>Home</v>
      </c>
      <c r="K3313" t="str">
        <f ca="1">IF(H3313+SIMULATION!$E$16&gt;NEUTRAL!I3313,"W","L")</f>
        <v>W</v>
      </c>
      <c r="L3313" t="str">
        <f ca="1">IF(I3313+SIMULATION!$E$20&gt;NEUTRAL!H3313,"W","L")</f>
        <v>L</v>
      </c>
      <c r="M3313">
        <f t="shared" ca="1" si="105"/>
        <v>136</v>
      </c>
      <c r="N3313" t="str">
        <f ca="1">IF((H3313+I3313)&gt;SIMULATION!$F$16,"Over","Under")</f>
        <v>Under</v>
      </c>
    </row>
    <row r="3314" spans="8:14" x14ac:dyDescent="0.25">
      <c r="H3314">
        <f ca="1">ROUND(NORMINV(RAND(),SIMULATION!$G$16,SIMULATION!$C$16),0)</f>
        <v>74</v>
      </c>
      <c r="I3314">
        <f ca="1">ROUND(NORMINV(RAND(),SIMULATION!$G$20,SIMULATION!$C$20),0)</f>
        <v>58</v>
      </c>
      <c r="J3314" t="str">
        <f t="shared" ca="1" si="104"/>
        <v>Away</v>
      </c>
      <c r="K3314" t="str">
        <f ca="1">IF(H3314+SIMULATION!$E$16&gt;NEUTRAL!I3314,"W","L")</f>
        <v>W</v>
      </c>
      <c r="L3314" t="str">
        <f ca="1">IF(I3314+SIMULATION!$E$20&gt;NEUTRAL!H3314,"W","L")</f>
        <v>L</v>
      </c>
      <c r="M3314">
        <f t="shared" ca="1" si="105"/>
        <v>132</v>
      </c>
      <c r="N3314" t="str">
        <f ca="1">IF((H3314+I3314)&gt;SIMULATION!$F$16,"Over","Under")</f>
        <v>Under</v>
      </c>
    </row>
    <row r="3315" spans="8:14" x14ac:dyDescent="0.25">
      <c r="H3315">
        <f ca="1">ROUND(NORMINV(RAND(),SIMULATION!$G$16,SIMULATION!$C$16),0)</f>
        <v>83</v>
      </c>
      <c r="I3315">
        <f ca="1">ROUND(NORMINV(RAND(),SIMULATION!$G$20,SIMULATION!$C$20),0)</f>
        <v>77</v>
      </c>
      <c r="J3315" t="str">
        <f t="shared" ca="1" si="104"/>
        <v>Away</v>
      </c>
      <c r="K3315" t="str">
        <f ca="1">IF(H3315+SIMULATION!$E$16&gt;NEUTRAL!I3315,"W","L")</f>
        <v>W</v>
      </c>
      <c r="L3315" t="str">
        <f ca="1">IF(I3315+SIMULATION!$E$20&gt;NEUTRAL!H3315,"W","L")</f>
        <v>L</v>
      </c>
      <c r="M3315">
        <f t="shared" ca="1" si="105"/>
        <v>160</v>
      </c>
      <c r="N3315" t="str">
        <f ca="1">IF((H3315+I3315)&gt;SIMULATION!$F$16,"Over","Under")</f>
        <v>Over</v>
      </c>
    </row>
    <row r="3316" spans="8:14" x14ac:dyDescent="0.25">
      <c r="H3316">
        <f ca="1">ROUND(NORMINV(RAND(),SIMULATION!$G$16,SIMULATION!$C$16),0)</f>
        <v>75</v>
      </c>
      <c r="I3316">
        <f ca="1">ROUND(NORMINV(RAND(),SIMULATION!$G$20,SIMULATION!$C$20),0)</f>
        <v>72</v>
      </c>
      <c r="J3316" t="str">
        <f t="shared" ca="1" si="104"/>
        <v>Away</v>
      </c>
      <c r="K3316" t="str">
        <f ca="1">IF(H3316+SIMULATION!$E$16&gt;NEUTRAL!I3316,"W","L")</f>
        <v>W</v>
      </c>
      <c r="L3316" t="str">
        <f ca="1">IF(I3316+SIMULATION!$E$20&gt;NEUTRAL!H3316,"W","L")</f>
        <v>L</v>
      </c>
      <c r="M3316">
        <f t="shared" ca="1" si="105"/>
        <v>147</v>
      </c>
      <c r="N3316" t="str">
        <f ca="1">IF((H3316+I3316)&gt;SIMULATION!$F$16,"Over","Under")</f>
        <v>Under</v>
      </c>
    </row>
    <row r="3317" spans="8:14" x14ac:dyDescent="0.25">
      <c r="H3317">
        <f ca="1">ROUND(NORMINV(RAND(),SIMULATION!$G$16,SIMULATION!$C$16),0)</f>
        <v>53</v>
      </c>
      <c r="I3317">
        <f ca="1">ROUND(NORMINV(RAND(),SIMULATION!$G$20,SIMULATION!$C$20),0)</f>
        <v>102</v>
      </c>
      <c r="J3317" t="str">
        <f t="shared" ca="1" si="104"/>
        <v>Home</v>
      </c>
      <c r="K3317" t="str">
        <f ca="1">IF(H3317+SIMULATION!$E$16&gt;NEUTRAL!I3317,"W","L")</f>
        <v>L</v>
      </c>
      <c r="L3317" t="str">
        <f ca="1">IF(I3317+SIMULATION!$E$20&gt;NEUTRAL!H3317,"W","L")</f>
        <v>W</v>
      </c>
      <c r="M3317">
        <f t="shared" ca="1" si="105"/>
        <v>155</v>
      </c>
      <c r="N3317" t="str">
        <f ca="1">IF((H3317+I3317)&gt;SIMULATION!$F$16,"Over","Under")</f>
        <v>Over</v>
      </c>
    </row>
    <row r="3318" spans="8:14" x14ac:dyDescent="0.25">
      <c r="H3318">
        <f ca="1">ROUND(NORMINV(RAND(),SIMULATION!$G$16,SIMULATION!$C$16),0)</f>
        <v>65</v>
      </c>
      <c r="I3318">
        <f ca="1">ROUND(NORMINV(RAND(),SIMULATION!$G$20,SIMULATION!$C$20),0)</f>
        <v>88</v>
      </c>
      <c r="J3318" t="str">
        <f t="shared" ca="1" si="104"/>
        <v>Home</v>
      </c>
      <c r="K3318" t="str">
        <f ca="1">IF(H3318+SIMULATION!$E$16&gt;NEUTRAL!I3318,"W","L")</f>
        <v>L</v>
      </c>
      <c r="L3318" t="str">
        <f ca="1">IF(I3318+SIMULATION!$E$20&gt;NEUTRAL!H3318,"W","L")</f>
        <v>W</v>
      </c>
      <c r="M3318">
        <f t="shared" ca="1" si="105"/>
        <v>153</v>
      </c>
      <c r="N3318" t="str">
        <f ca="1">IF((H3318+I3318)&gt;SIMULATION!$F$16,"Over","Under")</f>
        <v>Over</v>
      </c>
    </row>
    <row r="3319" spans="8:14" x14ac:dyDescent="0.25">
      <c r="H3319">
        <f ca="1">ROUND(NORMINV(RAND(),SIMULATION!$G$16,SIMULATION!$C$16),0)</f>
        <v>76</v>
      </c>
      <c r="I3319">
        <f ca="1">ROUND(NORMINV(RAND(),SIMULATION!$G$20,SIMULATION!$C$20),0)</f>
        <v>66</v>
      </c>
      <c r="J3319" t="str">
        <f t="shared" ca="1" si="104"/>
        <v>Away</v>
      </c>
      <c r="K3319" t="str">
        <f ca="1">IF(H3319+SIMULATION!$E$16&gt;NEUTRAL!I3319,"W","L")</f>
        <v>W</v>
      </c>
      <c r="L3319" t="str">
        <f ca="1">IF(I3319+SIMULATION!$E$20&gt;NEUTRAL!H3319,"W","L")</f>
        <v>L</v>
      </c>
      <c r="M3319">
        <f t="shared" ca="1" si="105"/>
        <v>142</v>
      </c>
      <c r="N3319" t="str">
        <f ca="1">IF((H3319+I3319)&gt;SIMULATION!$F$16,"Over","Under")</f>
        <v>Under</v>
      </c>
    </row>
    <row r="3320" spans="8:14" x14ac:dyDescent="0.25">
      <c r="H3320">
        <f ca="1">ROUND(NORMINV(RAND(),SIMULATION!$G$16,SIMULATION!$C$16),0)</f>
        <v>66</v>
      </c>
      <c r="I3320">
        <f ca="1">ROUND(NORMINV(RAND(),SIMULATION!$G$20,SIMULATION!$C$20),0)</f>
        <v>66</v>
      </c>
      <c r="J3320" t="str">
        <f t="shared" ca="1" si="104"/>
        <v>OT</v>
      </c>
      <c r="K3320" t="str">
        <f ca="1">IF(H3320+SIMULATION!$E$16&gt;NEUTRAL!I3320,"W","L")</f>
        <v>W</v>
      </c>
      <c r="L3320" t="str">
        <f ca="1">IF(I3320+SIMULATION!$E$20&gt;NEUTRAL!H3320,"W","L")</f>
        <v>L</v>
      </c>
      <c r="M3320">
        <f t="shared" ca="1" si="105"/>
        <v>132</v>
      </c>
      <c r="N3320" t="str">
        <f ca="1">IF((H3320+I3320)&gt;SIMULATION!$F$16,"Over","Under")</f>
        <v>Under</v>
      </c>
    </row>
    <row r="3321" spans="8:14" x14ac:dyDescent="0.25">
      <c r="H3321">
        <f ca="1">ROUND(NORMINV(RAND(),SIMULATION!$G$16,SIMULATION!$C$16),0)</f>
        <v>66</v>
      </c>
      <c r="I3321">
        <f ca="1">ROUND(NORMINV(RAND(),SIMULATION!$G$20,SIMULATION!$C$20),0)</f>
        <v>77</v>
      </c>
      <c r="J3321" t="str">
        <f t="shared" ca="1" si="104"/>
        <v>Home</v>
      </c>
      <c r="K3321" t="str">
        <f ca="1">IF(H3321+SIMULATION!$E$16&gt;NEUTRAL!I3321,"W","L")</f>
        <v>L</v>
      </c>
      <c r="L3321" t="str">
        <f ca="1">IF(I3321+SIMULATION!$E$20&gt;NEUTRAL!H3321,"W","L")</f>
        <v>W</v>
      </c>
      <c r="M3321">
        <f t="shared" ca="1" si="105"/>
        <v>143</v>
      </c>
      <c r="N3321" t="str">
        <f ca="1">IF((H3321+I3321)&gt;SIMULATION!$F$16,"Over","Under")</f>
        <v>Under</v>
      </c>
    </row>
    <row r="3322" spans="8:14" x14ac:dyDescent="0.25">
      <c r="H3322">
        <f ca="1">ROUND(NORMINV(RAND(),SIMULATION!$G$16,SIMULATION!$C$16),0)</f>
        <v>76</v>
      </c>
      <c r="I3322">
        <f ca="1">ROUND(NORMINV(RAND(),SIMULATION!$G$20,SIMULATION!$C$20),0)</f>
        <v>63</v>
      </c>
      <c r="J3322" t="str">
        <f t="shared" ca="1" si="104"/>
        <v>Away</v>
      </c>
      <c r="K3322" t="str">
        <f ca="1">IF(H3322+SIMULATION!$E$16&gt;NEUTRAL!I3322,"W","L")</f>
        <v>W</v>
      </c>
      <c r="L3322" t="str">
        <f ca="1">IF(I3322+SIMULATION!$E$20&gt;NEUTRAL!H3322,"W","L")</f>
        <v>L</v>
      </c>
      <c r="M3322">
        <f t="shared" ca="1" si="105"/>
        <v>139</v>
      </c>
      <c r="N3322" t="str">
        <f ca="1">IF((H3322+I3322)&gt;SIMULATION!$F$16,"Over","Under")</f>
        <v>Under</v>
      </c>
    </row>
    <row r="3323" spans="8:14" x14ac:dyDescent="0.25">
      <c r="H3323">
        <f ca="1">ROUND(NORMINV(RAND(),SIMULATION!$G$16,SIMULATION!$C$16),0)</f>
        <v>74</v>
      </c>
      <c r="I3323">
        <f ca="1">ROUND(NORMINV(RAND(),SIMULATION!$G$20,SIMULATION!$C$20),0)</f>
        <v>66</v>
      </c>
      <c r="J3323" t="str">
        <f t="shared" ca="1" si="104"/>
        <v>Away</v>
      </c>
      <c r="K3323" t="str">
        <f ca="1">IF(H3323+SIMULATION!$E$16&gt;NEUTRAL!I3323,"W","L")</f>
        <v>W</v>
      </c>
      <c r="L3323" t="str">
        <f ca="1">IF(I3323+SIMULATION!$E$20&gt;NEUTRAL!H3323,"W","L")</f>
        <v>L</v>
      </c>
      <c r="M3323">
        <f t="shared" ca="1" si="105"/>
        <v>140</v>
      </c>
      <c r="N3323" t="str">
        <f ca="1">IF((H3323+I3323)&gt;SIMULATION!$F$16,"Over","Under")</f>
        <v>Under</v>
      </c>
    </row>
    <row r="3324" spans="8:14" x14ac:dyDescent="0.25">
      <c r="H3324">
        <f ca="1">ROUND(NORMINV(RAND(),SIMULATION!$G$16,SIMULATION!$C$16),0)</f>
        <v>78</v>
      </c>
      <c r="I3324">
        <f ca="1">ROUND(NORMINV(RAND(),SIMULATION!$G$20,SIMULATION!$C$20),0)</f>
        <v>76</v>
      </c>
      <c r="J3324" t="str">
        <f t="shared" ca="1" si="104"/>
        <v>Away</v>
      </c>
      <c r="K3324" t="str">
        <f ca="1">IF(H3324+SIMULATION!$E$16&gt;NEUTRAL!I3324,"W","L")</f>
        <v>W</v>
      </c>
      <c r="L3324" t="str">
        <f ca="1">IF(I3324+SIMULATION!$E$20&gt;NEUTRAL!H3324,"W","L")</f>
        <v>L</v>
      </c>
      <c r="M3324">
        <f t="shared" ca="1" si="105"/>
        <v>154</v>
      </c>
      <c r="N3324" t="str">
        <f ca="1">IF((H3324+I3324)&gt;SIMULATION!$F$16,"Over","Under")</f>
        <v>Over</v>
      </c>
    </row>
    <row r="3325" spans="8:14" x14ac:dyDescent="0.25">
      <c r="H3325">
        <f ca="1">ROUND(NORMINV(RAND(),SIMULATION!$G$16,SIMULATION!$C$16),0)</f>
        <v>77</v>
      </c>
      <c r="I3325">
        <f ca="1">ROUND(NORMINV(RAND(),SIMULATION!$G$20,SIMULATION!$C$20),0)</f>
        <v>80</v>
      </c>
      <c r="J3325" t="str">
        <f t="shared" ca="1" si="104"/>
        <v>Home</v>
      </c>
      <c r="K3325" t="str">
        <f ca="1">IF(H3325+SIMULATION!$E$16&gt;NEUTRAL!I3325,"W","L")</f>
        <v>W</v>
      </c>
      <c r="L3325" t="str">
        <f ca="1">IF(I3325+SIMULATION!$E$20&gt;NEUTRAL!H3325,"W","L")</f>
        <v>L</v>
      </c>
      <c r="M3325">
        <f t="shared" ca="1" si="105"/>
        <v>157</v>
      </c>
      <c r="N3325" t="str">
        <f ca="1">IF((H3325+I3325)&gt;SIMULATION!$F$16,"Over","Under")</f>
        <v>Over</v>
      </c>
    </row>
    <row r="3326" spans="8:14" x14ac:dyDescent="0.25">
      <c r="H3326">
        <f ca="1">ROUND(NORMINV(RAND(),SIMULATION!$G$16,SIMULATION!$C$16),0)</f>
        <v>76</v>
      </c>
      <c r="I3326">
        <f ca="1">ROUND(NORMINV(RAND(),SIMULATION!$G$20,SIMULATION!$C$20),0)</f>
        <v>77</v>
      </c>
      <c r="J3326" t="str">
        <f t="shared" ca="1" si="104"/>
        <v>Home</v>
      </c>
      <c r="K3326" t="str">
        <f ca="1">IF(H3326+SIMULATION!$E$16&gt;NEUTRAL!I3326,"W","L")</f>
        <v>W</v>
      </c>
      <c r="L3326" t="str">
        <f ca="1">IF(I3326+SIMULATION!$E$20&gt;NEUTRAL!H3326,"W","L")</f>
        <v>L</v>
      </c>
      <c r="M3326">
        <f t="shared" ca="1" si="105"/>
        <v>153</v>
      </c>
      <c r="N3326" t="str">
        <f ca="1">IF((H3326+I3326)&gt;SIMULATION!$F$16,"Over","Under")</f>
        <v>Over</v>
      </c>
    </row>
    <row r="3327" spans="8:14" x14ac:dyDescent="0.25">
      <c r="H3327">
        <f ca="1">ROUND(NORMINV(RAND(),SIMULATION!$G$16,SIMULATION!$C$16),0)</f>
        <v>76</v>
      </c>
      <c r="I3327">
        <f ca="1">ROUND(NORMINV(RAND(),SIMULATION!$G$20,SIMULATION!$C$20),0)</f>
        <v>67</v>
      </c>
      <c r="J3327" t="str">
        <f t="shared" ca="1" si="104"/>
        <v>Away</v>
      </c>
      <c r="K3327" t="str">
        <f ca="1">IF(H3327+SIMULATION!$E$16&gt;NEUTRAL!I3327,"W","L")</f>
        <v>W</v>
      </c>
      <c r="L3327" t="str">
        <f ca="1">IF(I3327+SIMULATION!$E$20&gt;NEUTRAL!H3327,"W","L")</f>
        <v>L</v>
      </c>
      <c r="M3327">
        <f t="shared" ca="1" si="105"/>
        <v>143</v>
      </c>
      <c r="N3327" t="str">
        <f ca="1">IF((H3327+I3327)&gt;SIMULATION!$F$16,"Over","Under")</f>
        <v>Under</v>
      </c>
    </row>
    <row r="3328" spans="8:14" x14ac:dyDescent="0.25">
      <c r="H3328">
        <f ca="1">ROUND(NORMINV(RAND(),SIMULATION!$G$16,SIMULATION!$C$16),0)</f>
        <v>49</v>
      </c>
      <c r="I3328">
        <f ca="1">ROUND(NORMINV(RAND(),SIMULATION!$G$20,SIMULATION!$C$20),0)</f>
        <v>68</v>
      </c>
      <c r="J3328" t="str">
        <f t="shared" ca="1" si="104"/>
        <v>Home</v>
      </c>
      <c r="K3328" t="str">
        <f ca="1">IF(H3328+SIMULATION!$E$16&gt;NEUTRAL!I3328,"W","L")</f>
        <v>L</v>
      </c>
      <c r="L3328" t="str">
        <f ca="1">IF(I3328+SIMULATION!$E$20&gt;NEUTRAL!H3328,"W","L")</f>
        <v>W</v>
      </c>
      <c r="M3328">
        <f t="shared" ca="1" si="105"/>
        <v>117</v>
      </c>
      <c r="N3328" t="str">
        <f ca="1">IF((H3328+I3328)&gt;SIMULATION!$F$16,"Over","Under")</f>
        <v>Under</v>
      </c>
    </row>
    <row r="3329" spans="8:14" x14ac:dyDescent="0.25">
      <c r="H3329">
        <f ca="1">ROUND(NORMINV(RAND(),SIMULATION!$G$16,SIMULATION!$C$16),0)</f>
        <v>82</v>
      </c>
      <c r="I3329">
        <f ca="1">ROUND(NORMINV(RAND(),SIMULATION!$G$20,SIMULATION!$C$20),0)</f>
        <v>78</v>
      </c>
      <c r="J3329" t="str">
        <f t="shared" ca="1" si="104"/>
        <v>Away</v>
      </c>
      <c r="K3329" t="str">
        <f ca="1">IF(H3329+SIMULATION!$E$16&gt;NEUTRAL!I3329,"W","L")</f>
        <v>W</v>
      </c>
      <c r="L3329" t="str">
        <f ca="1">IF(I3329+SIMULATION!$E$20&gt;NEUTRAL!H3329,"W","L")</f>
        <v>L</v>
      </c>
      <c r="M3329">
        <f t="shared" ca="1" si="105"/>
        <v>160</v>
      </c>
      <c r="N3329" t="str">
        <f ca="1">IF((H3329+I3329)&gt;SIMULATION!$F$16,"Over","Under")</f>
        <v>Over</v>
      </c>
    </row>
    <row r="3330" spans="8:14" x14ac:dyDescent="0.25">
      <c r="H3330">
        <f ca="1">ROUND(NORMINV(RAND(),SIMULATION!$G$16,SIMULATION!$C$16),0)</f>
        <v>61</v>
      </c>
      <c r="I3330">
        <f ca="1">ROUND(NORMINV(RAND(),SIMULATION!$G$20,SIMULATION!$C$20),0)</f>
        <v>77</v>
      </c>
      <c r="J3330" t="str">
        <f t="shared" ca="1" si="104"/>
        <v>Home</v>
      </c>
      <c r="K3330" t="str">
        <f ca="1">IF(H3330+SIMULATION!$E$16&gt;NEUTRAL!I3330,"W","L")</f>
        <v>L</v>
      </c>
      <c r="L3330" t="str">
        <f ca="1">IF(I3330+SIMULATION!$E$20&gt;NEUTRAL!H3330,"W","L")</f>
        <v>W</v>
      </c>
      <c r="M3330">
        <f t="shared" ca="1" si="105"/>
        <v>138</v>
      </c>
      <c r="N3330" t="str">
        <f ca="1">IF((H3330+I3330)&gt;SIMULATION!$F$16,"Over","Under")</f>
        <v>Under</v>
      </c>
    </row>
    <row r="3331" spans="8:14" x14ac:dyDescent="0.25">
      <c r="H3331">
        <f ca="1">ROUND(NORMINV(RAND(),SIMULATION!$G$16,SIMULATION!$C$16),0)</f>
        <v>70</v>
      </c>
      <c r="I3331">
        <f ca="1">ROUND(NORMINV(RAND(),SIMULATION!$G$20,SIMULATION!$C$20),0)</f>
        <v>78</v>
      </c>
      <c r="J3331" t="str">
        <f t="shared" ca="1" si="104"/>
        <v>Home</v>
      </c>
      <c r="K3331" t="str">
        <f ca="1">IF(H3331+SIMULATION!$E$16&gt;NEUTRAL!I3331,"W","L")</f>
        <v>L</v>
      </c>
      <c r="L3331" t="str">
        <f ca="1">IF(I3331+SIMULATION!$E$20&gt;NEUTRAL!H3331,"W","L")</f>
        <v>W</v>
      </c>
      <c r="M3331">
        <f t="shared" ca="1" si="105"/>
        <v>148</v>
      </c>
      <c r="N3331" t="str">
        <f ca="1">IF((H3331+I3331)&gt;SIMULATION!$F$16,"Over","Under")</f>
        <v>Under</v>
      </c>
    </row>
    <row r="3332" spans="8:14" x14ac:dyDescent="0.25">
      <c r="H3332">
        <f ca="1">ROUND(NORMINV(RAND(),SIMULATION!$G$16,SIMULATION!$C$16),0)</f>
        <v>73</v>
      </c>
      <c r="I3332">
        <f ca="1">ROUND(NORMINV(RAND(),SIMULATION!$G$20,SIMULATION!$C$20),0)</f>
        <v>76</v>
      </c>
      <c r="J3332" t="str">
        <f t="shared" ca="1" si="104"/>
        <v>Home</v>
      </c>
      <c r="K3332" t="str">
        <f ca="1">IF(H3332+SIMULATION!$E$16&gt;NEUTRAL!I3332,"W","L")</f>
        <v>W</v>
      </c>
      <c r="L3332" t="str">
        <f ca="1">IF(I3332+SIMULATION!$E$20&gt;NEUTRAL!H3332,"W","L")</f>
        <v>L</v>
      </c>
      <c r="M3332">
        <f t="shared" ca="1" si="105"/>
        <v>149</v>
      </c>
      <c r="N3332" t="str">
        <f ca="1">IF((H3332+I3332)&gt;SIMULATION!$F$16,"Over","Under")</f>
        <v>Under</v>
      </c>
    </row>
    <row r="3333" spans="8:14" x14ac:dyDescent="0.25">
      <c r="H3333">
        <f ca="1">ROUND(NORMINV(RAND(),SIMULATION!$G$16,SIMULATION!$C$16),0)</f>
        <v>64</v>
      </c>
      <c r="I3333">
        <f ca="1">ROUND(NORMINV(RAND(),SIMULATION!$G$20,SIMULATION!$C$20),0)</f>
        <v>63</v>
      </c>
      <c r="J3333" t="str">
        <f t="shared" ca="1" si="104"/>
        <v>Away</v>
      </c>
      <c r="K3333" t="str">
        <f ca="1">IF(H3333+SIMULATION!$E$16&gt;NEUTRAL!I3333,"W","L")</f>
        <v>W</v>
      </c>
      <c r="L3333" t="str">
        <f ca="1">IF(I3333+SIMULATION!$E$20&gt;NEUTRAL!H3333,"W","L")</f>
        <v>L</v>
      </c>
      <c r="M3333">
        <f t="shared" ca="1" si="105"/>
        <v>127</v>
      </c>
      <c r="N3333" t="str">
        <f ca="1">IF((H3333+I3333)&gt;SIMULATION!$F$16,"Over","Under")</f>
        <v>Under</v>
      </c>
    </row>
    <row r="3334" spans="8:14" x14ac:dyDescent="0.25">
      <c r="H3334">
        <f ca="1">ROUND(NORMINV(RAND(),SIMULATION!$G$16,SIMULATION!$C$16),0)</f>
        <v>60</v>
      </c>
      <c r="I3334">
        <f ca="1">ROUND(NORMINV(RAND(),SIMULATION!$G$20,SIMULATION!$C$20),0)</f>
        <v>91</v>
      </c>
      <c r="J3334" t="str">
        <f t="shared" ca="1" si="104"/>
        <v>Home</v>
      </c>
      <c r="K3334" t="str">
        <f ca="1">IF(H3334+SIMULATION!$E$16&gt;NEUTRAL!I3334,"W","L")</f>
        <v>L</v>
      </c>
      <c r="L3334" t="str">
        <f ca="1">IF(I3334+SIMULATION!$E$20&gt;NEUTRAL!H3334,"W","L")</f>
        <v>W</v>
      </c>
      <c r="M3334">
        <f t="shared" ca="1" si="105"/>
        <v>151</v>
      </c>
      <c r="N3334" t="str">
        <f ca="1">IF((H3334+I3334)&gt;SIMULATION!$F$16,"Over","Under")</f>
        <v>Under</v>
      </c>
    </row>
    <row r="3335" spans="8:14" x14ac:dyDescent="0.25">
      <c r="H3335">
        <f ca="1">ROUND(NORMINV(RAND(),SIMULATION!$G$16,SIMULATION!$C$16),0)</f>
        <v>75</v>
      </c>
      <c r="I3335">
        <f ca="1">ROUND(NORMINV(RAND(),SIMULATION!$G$20,SIMULATION!$C$20),0)</f>
        <v>73</v>
      </c>
      <c r="J3335" t="str">
        <f t="shared" ca="1" si="104"/>
        <v>Away</v>
      </c>
      <c r="K3335" t="str">
        <f ca="1">IF(H3335+SIMULATION!$E$16&gt;NEUTRAL!I3335,"W","L")</f>
        <v>W</v>
      </c>
      <c r="L3335" t="str">
        <f ca="1">IF(I3335+SIMULATION!$E$20&gt;NEUTRAL!H3335,"W","L")</f>
        <v>L</v>
      </c>
      <c r="M3335">
        <f t="shared" ca="1" si="105"/>
        <v>148</v>
      </c>
      <c r="N3335" t="str">
        <f ca="1">IF((H3335+I3335)&gt;SIMULATION!$F$16,"Over","Under")</f>
        <v>Under</v>
      </c>
    </row>
    <row r="3336" spans="8:14" x14ac:dyDescent="0.25">
      <c r="H3336">
        <f ca="1">ROUND(NORMINV(RAND(),SIMULATION!$G$16,SIMULATION!$C$16),0)</f>
        <v>74</v>
      </c>
      <c r="I3336">
        <f ca="1">ROUND(NORMINV(RAND(),SIMULATION!$G$20,SIMULATION!$C$20),0)</f>
        <v>81</v>
      </c>
      <c r="J3336" t="str">
        <f t="shared" ca="1" si="104"/>
        <v>Home</v>
      </c>
      <c r="K3336" t="str">
        <f ca="1">IF(H3336+SIMULATION!$E$16&gt;NEUTRAL!I3336,"W","L")</f>
        <v>L</v>
      </c>
      <c r="L3336" t="str">
        <f ca="1">IF(I3336+SIMULATION!$E$20&gt;NEUTRAL!H3336,"W","L")</f>
        <v>W</v>
      </c>
      <c r="M3336">
        <f t="shared" ca="1" si="105"/>
        <v>155</v>
      </c>
      <c r="N3336" t="str">
        <f ca="1">IF((H3336+I3336)&gt;SIMULATION!$F$16,"Over","Under")</f>
        <v>Over</v>
      </c>
    </row>
    <row r="3337" spans="8:14" x14ac:dyDescent="0.25">
      <c r="H3337">
        <f ca="1">ROUND(NORMINV(RAND(),SIMULATION!$G$16,SIMULATION!$C$16),0)</f>
        <v>72</v>
      </c>
      <c r="I3337">
        <f ca="1">ROUND(NORMINV(RAND(),SIMULATION!$G$20,SIMULATION!$C$20),0)</f>
        <v>79</v>
      </c>
      <c r="J3337" t="str">
        <f t="shared" ca="1" si="104"/>
        <v>Home</v>
      </c>
      <c r="K3337" t="str">
        <f ca="1">IF(H3337+SIMULATION!$E$16&gt;NEUTRAL!I3337,"W","L")</f>
        <v>L</v>
      </c>
      <c r="L3337" t="str">
        <f ca="1">IF(I3337+SIMULATION!$E$20&gt;NEUTRAL!H3337,"W","L")</f>
        <v>W</v>
      </c>
      <c r="M3337">
        <f t="shared" ca="1" si="105"/>
        <v>151</v>
      </c>
      <c r="N3337" t="str">
        <f ca="1">IF((H3337+I3337)&gt;SIMULATION!$F$16,"Over","Under")</f>
        <v>Under</v>
      </c>
    </row>
    <row r="3338" spans="8:14" x14ac:dyDescent="0.25">
      <c r="H3338">
        <f ca="1">ROUND(NORMINV(RAND(),SIMULATION!$G$16,SIMULATION!$C$16),0)</f>
        <v>78</v>
      </c>
      <c r="I3338">
        <f ca="1">ROUND(NORMINV(RAND(),SIMULATION!$G$20,SIMULATION!$C$20),0)</f>
        <v>82</v>
      </c>
      <c r="J3338" t="str">
        <f t="shared" ca="1" si="104"/>
        <v>Home</v>
      </c>
      <c r="K3338" t="str">
        <f ca="1">IF(H3338+SIMULATION!$E$16&gt;NEUTRAL!I3338,"W","L")</f>
        <v>W</v>
      </c>
      <c r="L3338" t="str">
        <f ca="1">IF(I3338+SIMULATION!$E$20&gt;NEUTRAL!H3338,"W","L")</f>
        <v>L</v>
      </c>
      <c r="M3338">
        <f t="shared" ca="1" si="105"/>
        <v>160</v>
      </c>
      <c r="N3338" t="str">
        <f ca="1">IF((H3338+I3338)&gt;SIMULATION!$F$16,"Over","Under")</f>
        <v>Over</v>
      </c>
    </row>
    <row r="3339" spans="8:14" x14ac:dyDescent="0.25">
      <c r="H3339">
        <f ca="1">ROUND(NORMINV(RAND(),SIMULATION!$G$16,SIMULATION!$C$16),0)</f>
        <v>76</v>
      </c>
      <c r="I3339">
        <f ca="1">ROUND(NORMINV(RAND(),SIMULATION!$G$20,SIMULATION!$C$20),0)</f>
        <v>56</v>
      </c>
      <c r="J3339" t="str">
        <f t="shared" ca="1" si="104"/>
        <v>Away</v>
      </c>
      <c r="K3339" t="str">
        <f ca="1">IF(H3339+SIMULATION!$E$16&gt;NEUTRAL!I3339,"W","L")</f>
        <v>W</v>
      </c>
      <c r="L3339" t="str">
        <f ca="1">IF(I3339+SIMULATION!$E$20&gt;NEUTRAL!H3339,"W","L")</f>
        <v>L</v>
      </c>
      <c r="M3339">
        <f t="shared" ca="1" si="105"/>
        <v>132</v>
      </c>
      <c r="N3339" t="str">
        <f ca="1">IF((H3339+I3339)&gt;SIMULATION!$F$16,"Over","Under")</f>
        <v>Under</v>
      </c>
    </row>
    <row r="3340" spans="8:14" x14ac:dyDescent="0.25">
      <c r="H3340">
        <f ca="1">ROUND(NORMINV(RAND(),SIMULATION!$G$16,SIMULATION!$C$16),0)</f>
        <v>75</v>
      </c>
      <c r="I3340">
        <f ca="1">ROUND(NORMINV(RAND(),SIMULATION!$G$20,SIMULATION!$C$20),0)</f>
        <v>66</v>
      </c>
      <c r="J3340" t="str">
        <f t="shared" ca="1" si="104"/>
        <v>Away</v>
      </c>
      <c r="K3340" t="str">
        <f ca="1">IF(H3340+SIMULATION!$E$16&gt;NEUTRAL!I3340,"W","L")</f>
        <v>W</v>
      </c>
      <c r="L3340" t="str">
        <f ca="1">IF(I3340+SIMULATION!$E$20&gt;NEUTRAL!H3340,"W","L")</f>
        <v>L</v>
      </c>
      <c r="M3340">
        <f t="shared" ca="1" si="105"/>
        <v>141</v>
      </c>
      <c r="N3340" t="str">
        <f ca="1">IF((H3340+I3340)&gt;SIMULATION!$F$16,"Over","Under")</f>
        <v>Under</v>
      </c>
    </row>
    <row r="3341" spans="8:14" x14ac:dyDescent="0.25">
      <c r="H3341">
        <f ca="1">ROUND(NORMINV(RAND(),SIMULATION!$G$16,SIMULATION!$C$16),0)</f>
        <v>74</v>
      </c>
      <c r="I3341">
        <f ca="1">ROUND(NORMINV(RAND(),SIMULATION!$G$20,SIMULATION!$C$20),0)</f>
        <v>74</v>
      </c>
      <c r="J3341" t="str">
        <f t="shared" ca="1" si="104"/>
        <v>OT</v>
      </c>
      <c r="K3341" t="str">
        <f ca="1">IF(H3341+SIMULATION!$E$16&gt;NEUTRAL!I3341,"W","L")</f>
        <v>W</v>
      </c>
      <c r="L3341" t="str">
        <f ca="1">IF(I3341+SIMULATION!$E$20&gt;NEUTRAL!H3341,"W","L")</f>
        <v>L</v>
      </c>
      <c r="M3341">
        <f t="shared" ca="1" si="105"/>
        <v>148</v>
      </c>
      <c r="N3341" t="str">
        <f ca="1">IF((H3341+I3341)&gt;SIMULATION!$F$16,"Over","Under")</f>
        <v>Under</v>
      </c>
    </row>
    <row r="3342" spans="8:14" x14ac:dyDescent="0.25">
      <c r="H3342">
        <f ca="1">ROUND(NORMINV(RAND(),SIMULATION!$G$16,SIMULATION!$C$16),0)</f>
        <v>74</v>
      </c>
      <c r="I3342">
        <f ca="1">ROUND(NORMINV(RAND(),SIMULATION!$G$20,SIMULATION!$C$20),0)</f>
        <v>68</v>
      </c>
      <c r="J3342" t="str">
        <f t="shared" ca="1" si="104"/>
        <v>Away</v>
      </c>
      <c r="K3342" t="str">
        <f ca="1">IF(H3342+SIMULATION!$E$16&gt;NEUTRAL!I3342,"W","L")</f>
        <v>W</v>
      </c>
      <c r="L3342" t="str">
        <f ca="1">IF(I3342+SIMULATION!$E$20&gt;NEUTRAL!H3342,"W","L")</f>
        <v>L</v>
      </c>
      <c r="M3342">
        <f t="shared" ca="1" si="105"/>
        <v>142</v>
      </c>
      <c r="N3342" t="str">
        <f ca="1">IF((H3342+I3342)&gt;SIMULATION!$F$16,"Over","Under")</f>
        <v>Under</v>
      </c>
    </row>
    <row r="3343" spans="8:14" x14ac:dyDescent="0.25">
      <c r="H3343">
        <f ca="1">ROUND(NORMINV(RAND(),SIMULATION!$G$16,SIMULATION!$C$16),0)</f>
        <v>71</v>
      </c>
      <c r="I3343">
        <f ca="1">ROUND(NORMINV(RAND(),SIMULATION!$G$20,SIMULATION!$C$20),0)</f>
        <v>74</v>
      </c>
      <c r="J3343" t="str">
        <f t="shared" ca="1" si="104"/>
        <v>Home</v>
      </c>
      <c r="K3343" t="str">
        <f ca="1">IF(H3343+SIMULATION!$E$16&gt;NEUTRAL!I3343,"W","L")</f>
        <v>W</v>
      </c>
      <c r="L3343" t="str">
        <f ca="1">IF(I3343+SIMULATION!$E$20&gt;NEUTRAL!H3343,"W","L")</f>
        <v>L</v>
      </c>
      <c r="M3343">
        <f t="shared" ca="1" si="105"/>
        <v>145</v>
      </c>
      <c r="N3343" t="str">
        <f ca="1">IF((H3343+I3343)&gt;SIMULATION!$F$16,"Over","Under")</f>
        <v>Under</v>
      </c>
    </row>
    <row r="3344" spans="8:14" x14ac:dyDescent="0.25">
      <c r="H3344">
        <f ca="1">ROUND(NORMINV(RAND(),SIMULATION!$G$16,SIMULATION!$C$16),0)</f>
        <v>51</v>
      </c>
      <c r="I3344">
        <f ca="1">ROUND(NORMINV(RAND(),SIMULATION!$G$20,SIMULATION!$C$20),0)</f>
        <v>80</v>
      </c>
      <c r="J3344" t="str">
        <f t="shared" ca="1" si="104"/>
        <v>Home</v>
      </c>
      <c r="K3344" t="str">
        <f ca="1">IF(H3344+SIMULATION!$E$16&gt;NEUTRAL!I3344,"W","L")</f>
        <v>L</v>
      </c>
      <c r="L3344" t="str">
        <f ca="1">IF(I3344+SIMULATION!$E$20&gt;NEUTRAL!H3344,"W","L")</f>
        <v>W</v>
      </c>
      <c r="M3344">
        <f t="shared" ca="1" si="105"/>
        <v>131</v>
      </c>
      <c r="N3344" t="str">
        <f ca="1">IF((H3344+I3344)&gt;SIMULATION!$F$16,"Over","Under")</f>
        <v>Under</v>
      </c>
    </row>
    <row r="3345" spans="8:14" x14ac:dyDescent="0.25">
      <c r="H3345">
        <f ca="1">ROUND(NORMINV(RAND(),SIMULATION!$G$16,SIMULATION!$C$16),0)</f>
        <v>81</v>
      </c>
      <c r="I3345">
        <f ca="1">ROUND(NORMINV(RAND(),SIMULATION!$G$20,SIMULATION!$C$20),0)</f>
        <v>73</v>
      </c>
      <c r="J3345" t="str">
        <f t="shared" ca="1" si="104"/>
        <v>Away</v>
      </c>
      <c r="K3345" t="str">
        <f ca="1">IF(H3345+SIMULATION!$E$16&gt;NEUTRAL!I3345,"W","L")</f>
        <v>W</v>
      </c>
      <c r="L3345" t="str">
        <f ca="1">IF(I3345+SIMULATION!$E$20&gt;NEUTRAL!H3345,"W","L")</f>
        <v>L</v>
      </c>
      <c r="M3345">
        <f t="shared" ca="1" si="105"/>
        <v>154</v>
      </c>
      <c r="N3345" t="str">
        <f ca="1">IF((H3345+I3345)&gt;SIMULATION!$F$16,"Over","Under")</f>
        <v>Over</v>
      </c>
    </row>
    <row r="3346" spans="8:14" x14ac:dyDescent="0.25">
      <c r="H3346">
        <f ca="1">ROUND(NORMINV(RAND(),SIMULATION!$G$16,SIMULATION!$C$16),0)</f>
        <v>65</v>
      </c>
      <c r="I3346">
        <f ca="1">ROUND(NORMINV(RAND(),SIMULATION!$G$20,SIMULATION!$C$20),0)</f>
        <v>60</v>
      </c>
      <c r="J3346" t="str">
        <f t="shared" ref="J3346:J3409" ca="1" si="106">IF(H3346=I3346,"OT",IF(H3346&gt;I3346,"Away","Home"))</f>
        <v>Away</v>
      </c>
      <c r="K3346" t="str">
        <f ca="1">IF(H3346+SIMULATION!$E$16&gt;NEUTRAL!I3346,"W","L")</f>
        <v>W</v>
      </c>
      <c r="L3346" t="str">
        <f ca="1">IF(I3346+SIMULATION!$E$20&gt;NEUTRAL!H3346,"W","L")</f>
        <v>L</v>
      </c>
      <c r="M3346">
        <f t="shared" ref="M3346:M3409" ca="1" si="107">H3346+I3346</f>
        <v>125</v>
      </c>
      <c r="N3346" t="str">
        <f ca="1">IF((H3346+I3346)&gt;SIMULATION!$F$16,"Over","Under")</f>
        <v>Under</v>
      </c>
    </row>
    <row r="3347" spans="8:14" x14ac:dyDescent="0.25">
      <c r="H3347">
        <f ca="1">ROUND(NORMINV(RAND(),SIMULATION!$G$16,SIMULATION!$C$16),0)</f>
        <v>70</v>
      </c>
      <c r="I3347">
        <f ca="1">ROUND(NORMINV(RAND(),SIMULATION!$G$20,SIMULATION!$C$20),0)</f>
        <v>72</v>
      </c>
      <c r="J3347" t="str">
        <f t="shared" ca="1" si="106"/>
        <v>Home</v>
      </c>
      <c r="K3347" t="str">
        <f ca="1">IF(H3347+SIMULATION!$E$16&gt;NEUTRAL!I3347,"W","L")</f>
        <v>W</v>
      </c>
      <c r="L3347" t="str">
        <f ca="1">IF(I3347+SIMULATION!$E$20&gt;NEUTRAL!H3347,"W","L")</f>
        <v>L</v>
      </c>
      <c r="M3347">
        <f t="shared" ca="1" si="107"/>
        <v>142</v>
      </c>
      <c r="N3347" t="str">
        <f ca="1">IF((H3347+I3347)&gt;SIMULATION!$F$16,"Over","Under")</f>
        <v>Under</v>
      </c>
    </row>
    <row r="3348" spans="8:14" x14ac:dyDescent="0.25">
      <c r="H3348">
        <f ca="1">ROUND(NORMINV(RAND(),SIMULATION!$G$16,SIMULATION!$C$16),0)</f>
        <v>65</v>
      </c>
      <c r="I3348">
        <f ca="1">ROUND(NORMINV(RAND(),SIMULATION!$G$20,SIMULATION!$C$20),0)</f>
        <v>77</v>
      </c>
      <c r="J3348" t="str">
        <f t="shared" ca="1" si="106"/>
        <v>Home</v>
      </c>
      <c r="K3348" t="str">
        <f ca="1">IF(H3348+SIMULATION!$E$16&gt;NEUTRAL!I3348,"W","L")</f>
        <v>L</v>
      </c>
      <c r="L3348" t="str">
        <f ca="1">IF(I3348+SIMULATION!$E$20&gt;NEUTRAL!H3348,"W","L")</f>
        <v>W</v>
      </c>
      <c r="M3348">
        <f t="shared" ca="1" si="107"/>
        <v>142</v>
      </c>
      <c r="N3348" t="str">
        <f ca="1">IF((H3348+I3348)&gt;SIMULATION!$F$16,"Over","Under")</f>
        <v>Under</v>
      </c>
    </row>
    <row r="3349" spans="8:14" x14ac:dyDescent="0.25">
      <c r="H3349">
        <f ca="1">ROUND(NORMINV(RAND(),SIMULATION!$G$16,SIMULATION!$C$16),0)</f>
        <v>77</v>
      </c>
      <c r="I3349">
        <f ca="1">ROUND(NORMINV(RAND(),SIMULATION!$G$20,SIMULATION!$C$20),0)</f>
        <v>90</v>
      </c>
      <c r="J3349" t="str">
        <f t="shared" ca="1" si="106"/>
        <v>Home</v>
      </c>
      <c r="K3349" t="str">
        <f ca="1">IF(H3349+SIMULATION!$E$16&gt;NEUTRAL!I3349,"W","L")</f>
        <v>L</v>
      </c>
      <c r="L3349" t="str">
        <f ca="1">IF(I3349+SIMULATION!$E$20&gt;NEUTRAL!H3349,"W","L")</f>
        <v>W</v>
      </c>
      <c r="M3349">
        <f t="shared" ca="1" si="107"/>
        <v>167</v>
      </c>
      <c r="N3349" t="str">
        <f ca="1">IF((H3349+I3349)&gt;SIMULATION!$F$16,"Over","Under")</f>
        <v>Over</v>
      </c>
    </row>
    <row r="3350" spans="8:14" x14ac:dyDescent="0.25">
      <c r="H3350">
        <f ca="1">ROUND(NORMINV(RAND(),SIMULATION!$G$16,SIMULATION!$C$16),0)</f>
        <v>80</v>
      </c>
      <c r="I3350">
        <f ca="1">ROUND(NORMINV(RAND(),SIMULATION!$G$20,SIMULATION!$C$20),0)</f>
        <v>79</v>
      </c>
      <c r="J3350" t="str">
        <f t="shared" ca="1" si="106"/>
        <v>Away</v>
      </c>
      <c r="K3350" t="str">
        <f ca="1">IF(H3350+SIMULATION!$E$16&gt;NEUTRAL!I3350,"W","L")</f>
        <v>W</v>
      </c>
      <c r="L3350" t="str">
        <f ca="1">IF(I3350+SIMULATION!$E$20&gt;NEUTRAL!H3350,"W","L")</f>
        <v>L</v>
      </c>
      <c r="M3350">
        <f t="shared" ca="1" si="107"/>
        <v>159</v>
      </c>
      <c r="N3350" t="str">
        <f ca="1">IF((H3350+I3350)&gt;SIMULATION!$F$16,"Over","Under")</f>
        <v>Over</v>
      </c>
    </row>
    <row r="3351" spans="8:14" x14ac:dyDescent="0.25">
      <c r="H3351">
        <f ca="1">ROUND(NORMINV(RAND(),SIMULATION!$G$16,SIMULATION!$C$16),0)</f>
        <v>62</v>
      </c>
      <c r="I3351">
        <f ca="1">ROUND(NORMINV(RAND(),SIMULATION!$G$20,SIMULATION!$C$20),0)</f>
        <v>78</v>
      </c>
      <c r="J3351" t="str">
        <f t="shared" ca="1" si="106"/>
        <v>Home</v>
      </c>
      <c r="K3351" t="str">
        <f ca="1">IF(H3351+SIMULATION!$E$16&gt;NEUTRAL!I3351,"W","L")</f>
        <v>L</v>
      </c>
      <c r="L3351" t="str">
        <f ca="1">IF(I3351+SIMULATION!$E$20&gt;NEUTRAL!H3351,"W","L")</f>
        <v>W</v>
      </c>
      <c r="M3351">
        <f t="shared" ca="1" si="107"/>
        <v>140</v>
      </c>
      <c r="N3351" t="str">
        <f ca="1">IF((H3351+I3351)&gt;SIMULATION!$F$16,"Over","Under")</f>
        <v>Under</v>
      </c>
    </row>
    <row r="3352" spans="8:14" x14ac:dyDescent="0.25">
      <c r="H3352">
        <f ca="1">ROUND(NORMINV(RAND(),SIMULATION!$G$16,SIMULATION!$C$16),0)</f>
        <v>79</v>
      </c>
      <c r="I3352">
        <f ca="1">ROUND(NORMINV(RAND(),SIMULATION!$G$20,SIMULATION!$C$20),0)</f>
        <v>71</v>
      </c>
      <c r="J3352" t="str">
        <f t="shared" ca="1" si="106"/>
        <v>Away</v>
      </c>
      <c r="K3352" t="str">
        <f ca="1">IF(H3352+SIMULATION!$E$16&gt;NEUTRAL!I3352,"W","L")</f>
        <v>W</v>
      </c>
      <c r="L3352" t="str">
        <f ca="1">IF(I3352+SIMULATION!$E$20&gt;NEUTRAL!H3352,"W","L")</f>
        <v>L</v>
      </c>
      <c r="M3352">
        <f t="shared" ca="1" si="107"/>
        <v>150</v>
      </c>
      <c r="N3352" t="str">
        <f ca="1">IF((H3352+I3352)&gt;SIMULATION!$F$16,"Over","Under")</f>
        <v>Under</v>
      </c>
    </row>
    <row r="3353" spans="8:14" x14ac:dyDescent="0.25">
      <c r="H3353">
        <f ca="1">ROUND(NORMINV(RAND(),SIMULATION!$G$16,SIMULATION!$C$16),0)</f>
        <v>75</v>
      </c>
      <c r="I3353">
        <f ca="1">ROUND(NORMINV(RAND(),SIMULATION!$G$20,SIMULATION!$C$20),0)</f>
        <v>82</v>
      </c>
      <c r="J3353" t="str">
        <f t="shared" ca="1" si="106"/>
        <v>Home</v>
      </c>
      <c r="K3353" t="str">
        <f ca="1">IF(H3353+SIMULATION!$E$16&gt;NEUTRAL!I3353,"W","L")</f>
        <v>L</v>
      </c>
      <c r="L3353" t="str">
        <f ca="1">IF(I3353+SIMULATION!$E$20&gt;NEUTRAL!H3353,"W","L")</f>
        <v>W</v>
      </c>
      <c r="M3353">
        <f t="shared" ca="1" si="107"/>
        <v>157</v>
      </c>
      <c r="N3353" t="str">
        <f ca="1">IF((H3353+I3353)&gt;SIMULATION!$F$16,"Over","Under")</f>
        <v>Over</v>
      </c>
    </row>
    <row r="3354" spans="8:14" x14ac:dyDescent="0.25">
      <c r="H3354">
        <f ca="1">ROUND(NORMINV(RAND(),SIMULATION!$G$16,SIMULATION!$C$16),0)</f>
        <v>48</v>
      </c>
      <c r="I3354">
        <f ca="1">ROUND(NORMINV(RAND(),SIMULATION!$G$20,SIMULATION!$C$20),0)</f>
        <v>80</v>
      </c>
      <c r="J3354" t="str">
        <f t="shared" ca="1" si="106"/>
        <v>Home</v>
      </c>
      <c r="K3354" t="str">
        <f ca="1">IF(H3354+SIMULATION!$E$16&gt;NEUTRAL!I3354,"W","L")</f>
        <v>L</v>
      </c>
      <c r="L3354" t="str">
        <f ca="1">IF(I3354+SIMULATION!$E$20&gt;NEUTRAL!H3354,"W","L")</f>
        <v>W</v>
      </c>
      <c r="M3354">
        <f t="shared" ca="1" si="107"/>
        <v>128</v>
      </c>
      <c r="N3354" t="str">
        <f ca="1">IF((H3354+I3354)&gt;SIMULATION!$F$16,"Over","Under")</f>
        <v>Under</v>
      </c>
    </row>
    <row r="3355" spans="8:14" x14ac:dyDescent="0.25">
      <c r="H3355">
        <f ca="1">ROUND(NORMINV(RAND(),SIMULATION!$G$16,SIMULATION!$C$16),0)</f>
        <v>81</v>
      </c>
      <c r="I3355">
        <f ca="1">ROUND(NORMINV(RAND(),SIMULATION!$G$20,SIMULATION!$C$20),0)</f>
        <v>56</v>
      </c>
      <c r="J3355" t="str">
        <f t="shared" ca="1" si="106"/>
        <v>Away</v>
      </c>
      <c r="K3355" t="str">
        <f ca="1">IF(H3355+SIMULATION!$E$16&gt;NEUTRAL!I3355,"W","L")</f>
        <v>W</v>
      </c>
      <c r="L3355" t="str">
        <f ca="1">IF(I3355+SIMULATION!$E$20&gt;NEUTRAL!H3355,"W","L")</f>
        <v>L</v>
      </c>
      <c r="M3355">
        <f t="shared" ca="1" si="107"/>
        <v>137</v>
      </c>
      <c r="N3355" t="str">
        <f ca="1">IF((H3355+I3355)&gt;SIMULATION!$F$16,"Over","Under")</f>
        <v>Under</v>
      </c>
    </row>
    <row r="3356" spans="8:14" x14ac:dyDescent="0.25">
      <c r="H3356">
        <f ca="1">ROUND(NORMINV(RAND(),SIMULATION!$G$16,SIMULATION!$C$16),0)</f>
        <v>54</v>
      </c>
      <c r="I3356">
        <f ca="1">ROUND(NORMINV(RAND(),SIMULATION!$G$20,SIMULATION!$C$20),0)</f>
        <v>68</v>
      </c>
      <c r="J3356" t="str">
        <f t="shared" ca="1" si="106"/>
        <v>Home</v>
      </c>
      <c r="K3356" t="str">
        <f ca="1">IF(H3356+SIMULATION!$E$16&gt;NEUTRAL!I3356,"W","L")</f>
        <v>L</v>
      </c>
      <c r="L3356" t="str">
        <f ca="1">IF(I3356+SIMULATION!$E$20&gt;NEUTRAL!H3356,"W","L")</f>
        <v>W</v>
      </c>
      <c r="M3356">
        <f t="shared" ca="1" si="107"/>
        <v>122</v>
      </c>
      <c r="N3356" t="str">
        <f ca="1">IF((H3356+I3356)&gt;SIMULATION!$F$16,"Over","Under")</f>
        <v>Under</v>
      </c>
    </row>
    <row r="3357" spans="8:14" x14ac:dyDescent="0.25">
      <c r="H3357">
        <f ca="1">ROUND(NORMINV(RAND(),SIMULATION!$G$16,SIMULATION!$C$16),0)</f>
        <v>72</v>
      </c>
      <c r="I3357">
        <f ca="1">ROUND(NORMINV(RAND(),SIMULATION!$G$20,SIMULATION!$C$20),0)</f>
        <v>65</v>
      </c>
      <c r="J3357" t="str">
        <f t="shared" ca="1" si="106"/>
        <v>Away</v>
      </c>
      <c r="K3357" t="str">
        <f ca="1">IF(H3357+SIMULATION!$E$16&gt;NEUTRAL!I3357,"W","L")</f>
        <v>W</v>
      </c>
      <c r="L3357" t="str">
        <f ca="1">IF(I3357+SIMULATION!$E$20&gt;NEUTRAL!H3357,"W","L")</f>
        <v>L</v>
      </c>
      <c r="M3357">
        <f t="shared" ca="1" si="107"/>
        <v>137</v>
      </c>
      <c r="N3357" t="str">
        <f ca="1">IF((H3357+I3357)&gt;SIMULATION!$F$16,"Over","Under")</f>
        <v>Under</v>
      </c>
    </row>
    <row r="3358" spans="8:14" x14ac:dyDescent="0.25">
      <c r="H3358">
        <f ca="1">ROUND(NORMINV(RAND(),SIMULATION!$G$16,SIMULATION!$C$16),0)</f>
        <v>74</v>
      </c>
      <c r="I3358">
        <f ca="1">ROUND(NORMINV(RAND(),SIMULATION!$G$20,SIMULATION!$C$20),0)</f>
        <v>91</v>
      </c>
      <c r="J3358" t="str">
        <f t="shared" ca="1" si="106"/>
        <v>Home</v>
      </c>
      <c r="K3358" t="str">
        <f ca="1">IF(H3358+SIMULATION!$E$16&gt;NEUTRAL!I3358,"W","L")</f>
        <v>L</v>
      </c>
      <c r="L3358" t="str">
        <f ca="1">IF(I3358+SIMULATION!$E$20&gt;NEUTRAL!H3358,"W","L")</f>
        <v>W</v>
      </c>
      <c r="M3358">
        <f t="shared" ca="1" si="107"/>
        <v>165</v>
      </c>
      <c r="N3358" t="str">
        <f ca="1">IF((H3358+I3358)&gt;SIMULATION!$F$16,"Over","Under")</f>
        <v>Over</v>
      </c>
    </row>
    <row r="3359" spans="8:14" x14ac:dyDescent="0.25">
      <c r="H3359">
        <f ca="1">ROUND(NORMINV(RAND(),SIMULATION!$G$16,SIMULATION!$C$16),0)</f>
        <v>91</v>
      </c>
      <c r="I3359">
        <f ca="1">ROUND(NORMINV(RAND(),SIMULATION!$G$20,SIMULATION!$C$20),0)</f>
        <v>79</v>
      </c>
      <c r="J3359" t="str">
        <f t="shared" ca="1" si="106"/>
        <v>Away</v>
      </c>
      <c r="K3359" t="str">
        <f ca="1">IF(H3359+SIMULATION!$E$16&gt;NEUTRAL!I3359,"W","L")</f>
        <v>W</v>
      </c>
      <c r="L3359" t="str">
        <f ca="1">IF(I3359+SIMULATION!$E$20&gt;NEUTRAL!H3359,"W","L")</f>
        <v>L</v>
      </c>
      <c r="M3359">
        <f t="shared" ca="1" si="107"/>
        <v>170</v>
      </c>
      <c r="N3359" t="str">
        <f ca="1">IF((H3359+I3359)&gt;SIMULATION!$F$16,"Over","Under")</f>
        <v>Over</v>
      </c>
    </row>
    <row r="3360" spans="8:14" x14ac:dyDescent="0.25">
      <c r="H3360">
        <f ca="1">ROUND(NORMINV(RAND(),SIMULATION!$G$16,SIMULATION!$C$16),0)</f>
        <v>86</v>
      </c>
      <c r="I3360">
        <f ca="1">ROUND(NORMINV(RAND(),SIMULATION!$G$20,SIMULATION!$C$20),0)</f>
        <v>85</v>
      </c>
      <c r="J3360" t="str">
        <f t="shared" ca="1" si="106"/>
        <v>Away</v>
      </c>
      <c r="K3360" t="str">
        <f ca="1">IF(H3360+SIMULATION!$E$16&gt;NEUTRAL!I3360,"W","L")</f>
        <v>W</v>
      </c>
      <c r="L3360" t="str">
        <f ca="1">IF(I3360+SIMULATION!$E$20&gt;NEUTRAL!H3360,"W","L")</f>
        <v>L</v>
      </c>
      <c r="M3360">
        <f t="shared" ca="1" si="107"/>
        <v>171</v>
      </c>
      <c r="N3360" t="str">
        <f ca="1">IF((H3360+I3360)&gt;SIMULATION!$F$16,"Over","Under")</f>
        <v>Over</v>
      </c>
    </row>
    <row r="3361" spans="8:14" x14ac:dyDescent="0.25">
      <c r="H3361">
        <f ca="1">ROUND(NORMINV(RAND(),SIMULATION!$G$16,SIMULATION!$C$16),0)</f>
        <v>52</v>
      </c>
      <c r="I3361">
        <f ca="1">ROUND(NORMINV(RAND(),SIMULATION!$G$20,SIMULATION!$C$20),0)</f>
        <v>69</v>
      </c>
      <c r="J3361" t="str">
        <f t="shared" ca="1" si="106"/>
        <v>Home</v>
      </c>
      <c r="K3361" t="str">
        <f ca="1">IF(H3361+SIMULATION!$E$16&gt;NEUTRAL!I3361,"W","L")</f>
        <v>L</v>
      </c>
      <c r="L3361" t="str">
        <f ca="1">IF(I3361+SIMULATION!$E$20&gt;NEUTRAL!H3361,"W","L")</f>
        <v>W</v>
      </c>
      <c r="M3361">
        <f t="shared" ca="1" si="107"/>
        <v>121</v>
      </c>
      <c r="N3361" t="str">
        <f ca="1">IF((H3361+I3361)&gt;SIMULATION!$F$16,"Over","Under")</f>
        <v>Under</v>
      </c>
    </row>
    <row r="3362" spans="8:14" x14ac:dyDescent="0.25">
      <c r="H3362">
        <f ca="1">ROUND(NORMINV(RAND(),SIMULATION!$G$16,SIMULATION!$C$16),0)</f>
        <v>82</v>
      </c>
      <c r="I3362">
        <f ca="1">ROUND(NORMINV(RAND(),SIMULATION!$G$20,SIMULATION!$C$20),0)</f>
        <v>41</v>
      </c>
      <c r="J3362" t="str">
        <f t="shared" ca="1" si="106"/>
        <v>Away</v>
      </c>
      <c r="K3362" t="str">
        <f ca="1">IF(H3362+SIMULATION!$E$16&gt;NEUTRAL!I3362,"W","L")</f>
        <v>W</v>
      </c>
      <c r="L3362" t="str">
        <f ca="1">IF(I3362+SIMULATION!$E$20&gt;NEUTRAL!H3362,"W","L")</f>
        <v>L</v>
      </c>
      <c r="M3362">
        <f t="shared" ca="1" si="107"/>
        <v>123</v>
      </c>
      <c r="N3362" t="str">
        <f ca="1">IF((H3362+I3362)&gt;SIMULATION!$F$16,"Over","Under")</f>
        <v>Under</v>
      </c>
    </row>
    <row r="3363" spans="8:14" x14ac:dyDescent="0.25">
      <c r="H3363">
        <f ca="1">ROUND(NORMINV(RAND(),SIMULATION!$G$16,SIMULATION!$C$16),0)</f>
        <v>62</v>
      </c>
      <c r="I3363">
        <f ca="1">ROUND(NORMINV(RAND(),SIMULATION!$G$20,SIMULATION!$C$20),0)</f>
        <v>55</v>
      </c>
      <c r="J3363" t="str">
        <f t="shared" ca="1" si="106"/>
        <v>Away</v>
      </c>
      <c r="K3363" t="str">
        <f ca="1">IF(H3363+SIMULATION!$E$16&gt;NEUTRAL!I3363,"W","L")</f>
        <v>W</v>
      </c>
      <c r="L3363" t="str">
        <f ca="1">IF(I3363+SIMULATION!$E$20&gt;NEUTRAL!H3363,"W","L")</f>
        <v>L</v>
      </c>
      <c r="M3363">
        <f t="shared" ca="1" si="107"/>
        <v>117</v>
      </c>
      <c r="N3363" t="str">
        <f ca="1">IF((H3363+I3363)&gt;SIMULATION!$F$16,"Over","Under")</f>
        <v>Under</v>
      </c>
    </row>
    <row r="3364" spans="8:14" x14ac:dyDescent="0.25">
      <c r="H3364">
        <f ca="1">ROUND(NORMINV(RAND(),SIMULATION!$G$16,SIMULATION!$C$16),0)</f>
        <v>72</v>
      </c>
      <c r="I3364">
        <f ca="1">ROUND(NORMINV(RAND(),SIMULATION!$G$20,SIMULATION!$C$20),0)</f>
        <v>80</v>
      </c>
      <c r="J3364" t="str">
        <f t="shared" ca="1" si="106"/>
        <v>Home</v>
      </c>
      <c r="K3364" t="str">
        <f ca="1">IF(H3364+SIMULATION!$E$16&gt;NEUTRAL!I3364,"W","L")</f>
        <v>L</v>
      </c>
      <c r="L3364" t="str">
        <f ca="1">IF(I3364+SIMULATION!$E$20&gt;NEUTRAL!H3364,"W","L")</f>
        <v>W</v>
      </c>
      <c r="M3364">
        <f t="shared" ca="1" si="107"/>
        <v>152</v>
      </c>
      <c r="N3364" t="str">
        <f ca="1">IF((H3364+I3364)&gt;SIMULATION!$F$16,"Over","Under")</f>
        <v>Over</v>
      </c>
    </row>
    <row r="3365" spans="8:14" x14ac:dyDescent="0.25">
      <c r="H3365">
        <f ca="1">ROUND(NORMINV(RAND(),SIMULATION!$G$16,SIMULATION!$C$16),0)</f>
        <v>81</v>
      </c>
      <c r="I3365">
        <f ca="1">ROUND(NORMINV(RAND(),SIMULATION!$G$20,SIMULATION!$C$20),0)</f>
        <v>65</v>
      </c>
      <c r="J3365" t="str">
        <f t="shared" ca="1" si="106"/>
        <v>Away</v>
      </c>
      <c r="K3365" t="str">
        <f ca="1">IF(H3365+SIMULATION!$E$16&gt;NEUTRAL!I3365,"W","L")</f>
        <v>W</v>
      </c>
      <c r="L3365" t="str">
        <f ca="1">IF(I3365+SIMULATION!$E$20&gt;NEUTRAL!H3365,"W","L")</f>
        <v>L</v>
      </c>
      <c r="M3365">
        <f t="shared" ca="1" si="107"/>
        <v>146</v>
      </c>
      <c r="N3365" t="str">
        <f ca="1">IF((H3365+I3365)&gt;SIMULATION!$F$16,"Over","Under")</f>
        <v>Under</v>
      </c>
    </row>
    <row r="3366" spans="8:14" x14ac:dyDescent="0.25">
      <c r="H3366">
        <f ca="1">ROUND(NORMINV(RAND(),SIMULATION!$G$16,SIMULATION!$C$16),0)</f>
        <v>69</v>
      </c>
      <c r="I3366">
        <f ca="1">ROUND(NORMINV(RAND(),SIMULATION!$G$20,SIMULATION!$C$20),0)</f>
        <v>88</v>
      </c>
      <c r="J3366" t="str">
        <f t="shared" ca="1" si="106"/>
        <v>Home</v>
      </c>
      <c r="K3366" t="str">
        <f ca="1">IF(H3366+SIMULATION!$E$16&gt;NEUTRAL!I3366,"W","L")</f>
        <v>L</v>
      </c>
      <c r="L3366" t="str">
        <f ca="1">IF(I3366+SIMULATION!$E$20&gt;NEUTRAL!H3366,"W","L")</f>
        <v>W</v>
      </c>
      <c r="M3366">
        <f t="shared" ca="1" si="107"/>
        <v>157</v>
      </c>
      <c r="N3366" t="str">
        <f ca="1">IF((H3366+I3366)&gt;SIMULATION!$F$16,"Over","Under")</f>
        <v>Over</v>
      </c>
    </row>
    <row r="3367" spans="8:14" x14ac:dyDescent="0.25">
      <c r="H3367">
        <f ca="1">ROUND(NORMINV(RAND(),SIMULATION!$G$16,SIMULATION!$C$16),0)</f>
        <v>83</v>
      </c>
      <c r="I3367">
        <f ca="1">ROUND(NORMINV(RAND(),SIMULATION!$G$20,SIMULATION!$C$20),0)</f>
        <v>66</v>
      </c>
      <c r="J3367" t="str">
        <f t="shared" ca="1" si="106"/>
        <v>Away</v>
      </c>
      <c r="K3367" t="str">
        <f ca="1">IF(H3367+SIMULATION!$E$16&gt;NEUTRAL!I3367,"W","L")</f>
        <v>W</v>
      </c>
      <c r="L3367" t="str">
        <f ca="1">IF(I3367+SIMULATION!$E$20&gt;NEUTRAL!H3367,"W","L")</f>
        <v>L</v>
      </c>
      <c r="M3367">
        <f t="shared" ca="1" si="107"/>
        <v>149</v>
      </c>
      <c r="N3367" t="str">
        <f ca="1">IF((H3367+I3367)&gt;SIMULATION!$F$16,"Over","Under")</f>
        <v>Under</v>
      </c>
    </row>
    <row r="3368" spans="8:14" x14ac:dyDescent="0.25">
      <c r="H3368">
        <f ca="1">ROUND(NORMINV(RAND(),SIMULATION!$G$16,SIMULATION!$C$16),0)</f>
        <v>71</v>
      </c>
      <c r="I3368">
        <f ca="1">ROUND(NORMINV(RAND(),SIMULATION!$G$20,SIMULATION!$C$20),0)</f>
        <v>61</v>
      </c>
      <c r="J3368" t="str">
        <f t="shared" ca="1" si="106"/>
        <v>Away</v>
      </c>
      <c r="K3368" t="str">
        <f ca="1">IF(H3368+SIMULATION!$E$16&gt;NEUTRAL!I3368,"W","L")</f>
        <v>W</v>
      </c>
      <c r="L3368" t="str">
        <f ca="1">IF(I3368+SIMULATION!$E$20&gt;NEUTRAL!H3368,"W","L")</f>
        <v>L</v>
      </c>
      <c r="M3368">
        <f t="shared" ca="1" si="107"/>
        <v>132</v>
      </c>
      <c r="N3368" t="str">
        <f ca="1">IF((H3368+I3368)&gt;SIMULATION!$F$16,"Over","Under")</f>
        <v>Under</v>
      </c>
    </row>
    <row r="3369" spans="8:14" x14ac:dyDescent="0.25">
      <c r="H3369">
        <f ca="1">ROUND(NORMINV(RAND(),SIMULATION!$G$16,SIMULATION!$C$16),0)</f>
        <v>67</v>
      </c>
      <c r="I3369">
        <f ca="1">ROUND(NORMINV(RAND(),SIMULATION!$G$20,SIMULATION!$C$20),0)</f>
        <v>56</v>
      </c>
      <c r="J3369" t="str">
        <f t="shared" ca="1" si="106"/>
        <v>Away</v>
      </c>
      <c r="K3369" t="str">
        <f ca="1">IF(H3369+SIMULATION!$E$16&gt;NEUTRAL!I3369,"W","L")</f>
        <v>W</v>
      </c>
      <c r="L3369" t="str">
        <f ca="1">IF(I3369+SIMULATION!$E$20&gt;NEUTRAL!H3369,"W","L")</f>
        <v>L</v>
      </c>
      <c r="M3369">
        <f t="shared" ca="1" si="107"/>
        <v>123</v>
      </c>
      <c r="N3369" t="str">
        <f ca="1">IF((H3369+I3369)&gt;SIMULATION!$F$16,"Over","Under")</f>
        <v>Under</v>
      </c>
    </row>
    <row r="3370" spans="8:14" x14ac:dyDescent="0.25">
      <c r="H3370">
        <f ca="1">ROUND(NORMINV(RAND(),SIMULATION!$G$16,SIMULATION!$C$16),0)</f>
        <v>86</v>
      </c>
      <c r="I3370">
        <f ca="1">ROUND(NORMINV(RAND(),SIMULATION!$G$20,SIMULATION!$C$20),0)</f>
        <v>60</v>
      </c>
      <c r="J3370" t="str">
        <f t="shared" ca="1" si="106"/>
        <v>Away</v>
      </c>
      <c r="K3370" t="str">
        <f ca="1">IF(H3370+SIMULATION!$E$16&gt;NEUTRAL!I3370,"W","L")</f>
        <v>W</v>
      </c>
      <c r="L3370" t="str">
        <f ca="1">IF(I3370+SIMULATION!$E$20&gt;NEUTRAL!H3370,"W","L")</f>
        <v>L</v>
      </c>
      <c r="M3370">
        <f t="shared" ca="1" si="107"/>
        <v>146</v>
      </c>
      <c r="N3370" t="str">
        <f ca="1">IF((H3370+I3370)&gt;SIMULATION!$F$16,"Over","Under")</f>
        <v>Under</v>
      </c>
    </row>
    <row r="3371" spans="8:14" x14ac:dyDescent="0.25">
      <c r="H3371">
        <f ca="1">ROUND(NORMINV(RAND(),SIMULATION!$G$16,SIMULATION!$C$16),0)</f>
        <v>72</v>
      </c>
      <c r="I3371">
        <f ca="1">ROUND(NORMINV(RAND(),SIMULATION!$G$20,SIMULATION!$C$20),0)</f>
        <v>78</v>
      </c>
      <c r="J3371" t="str">
        <f t="shared" ca="1" si="106"/>
        <v>Home</v>
      </c>
      <c r="K3371" t="str">
        <f ca="1">IF(H3371+SIMULATION!$E$16&gt;NEUTRAL!I3371,"W","L")</f>
        <v>L</v>
      </c>
      <c r="L3371" t="str">
        <f ca="1">IF(I3371+SIMULATION!$E$20&gt;NEUTRAL!H3371,"W","L")</f>
        <v>W</v>
      </c>
      <c r="M3371">
        <f t="shared" ca="1" si="107"/>
        <v>150</v>
      </c>
      <c r="N3371" t="str">
        <f ca="1">IF((H3371+I3371)&gt;SIMULATION!$F$16,"Over","Under")</f>
        <v>Under</v>
      </c>
    </row>
    <row r="3372" spans="8:14" x14ac:dyDescent="0.25">
      <c r="H3372">
        <f ca="1">ROUND(NORMINV(RAND(),SIMULATION!$G$16,SIMULATION!$C$16),0)</f>
        <v>53</v>
      </c>
      <c r="I3372">
        <f ca="1">ROUND(NORMINV(RAND(),SIMULATION!$G$20,SIMULATION!$C$20),0)</f>
        <v>60</v>
      </c>
      <c r="J3372" t="str">
        <f t="shared" ca="1" si="106"/>
        <v>Home</v>
      </c>
      <c r="K3372" t="str">
        <f ca="1">IF(H3372+SIMULATION!$E$16&gt;NEUTRAL!I3372,"W","L")</f>
        <v>L</v>
      </c>
      <c r="L3372" t="str">
        <f ca="1">IF(I3372+SIMULATION!$E$20&gt;NEUTRAL!H3372,"W","L")</f>
        <v>W</v>
      </c>
      <c r="M3372">
        <f t="shared" ca="1" si="107"/>
        <v>113</v>
      </c>
      <c r="N3372" t="str">
        <f ca="1">IF((H3372+I3372)&gt;SIMULATION!$F$16,"Over","Under")</f>
        <v>Under</v>
      </c>
    </row>
    <row r="3373" spans="8:14" x14ac:dyDescent="0.25">
      <c r="H3373">
        <f ca="1">ROUND(NORMINV(RAND(),SIMULATION!$G$16,SIMULATION!$C$16),0)</f>
        <v>84</v>
      </c>
      <c r="I3373">
        <f ca="1">ROUND(NORMINV(RAND(),SIMULATION!$G$20,SIMULATION!$C$20),0)</f>
        <v>72</v>
      </c>
      <c r="J3373" t="str">
        <f t="shared" ca="1" si="106"/>
        <v>Away</v>
      </c>
      <c r="K3373" t="str">
        <f ca="1">IF(H3373+SIMULATION!$E$16&gt;NEUTRAL!I3373,"W","L")</f>
        <v>W</v>
      </c>
      <c r="L3373" t="str">
        <f ca="1">IF(I3373+SIMULATION!$E$20&gt;NEUTRAL!H3373,"W","L")</f>
        <v>L</v>
      </c>
      <c r="M3373">
        <f t="shared" ca="1" si="107"/>
        <v>156</v>
      </c>
      <c r="N3373" t="str">
        <f ca="1">IF((H3373+I3373)&gt;SIMULATION!$F$16,"Over","Under")</f>
        <v>Over</v>
      </c>
    </row>
    <row r="3374" spans="8:14" x14ac:dyDescent="0.25">
      <c r="H3374">
        <f ca="1">ROUND(NORMINV(RAND(),SIMULATION!$G$16,SIMULATION!$C$16),0)</f>
        <v>81</v>
      </c>
      <c r="I3374">
        <f ca="1">ROUND(NORMINV(RAND(),SIMULATION!$G$20,SIMULATION!$C$20),0)</f>
        <v>67</v>
      </c>
      <c r="J3374" t="str">
        <f t="shared" ca="1" si="106"/>
        <v>Away</v>
      </c>
      <c r="K3374" t="str">
        <f ca="1">IF(H3374+SIMULATION!$E$16&gt;NEUTRAL!I3374,"W","L")</f>
        <v>W</v>
      </c>
      <c r="L3374" t="str">
        <f ca="1">IF(I3374+SIMULATION!$E$20&gt;NEUTRAL!H3374,"W","L")</f>
        <v>L</v>
      </c>
      <c r="M3374">
        <f t="shared" ca="1" si="107"/>
        <v>148</v>
      </c>
      <c r="N3374" t="str">
        <f ca="1">IF((H3374+I3374)&gt;SIMULATION!$F$16,"Over","Under")</f>
        <v>Under</v>
      </c>
    </row>
    <row r="3375" spans="8:14" x14ac:dyDescent="0.25">
      <c r="H3375">
        <f ca="1">ROUND(NORMINV(RAND(),SIMULATION!$G$16,SIMULATION!$C$16),0)</f>
        <v>78</v>
      </c>
      <c r="I3375">
        <f ca="1">ROUND(NORMINV(RAND(),SIMULATION!$G$20,SIMULATION!$C$20),0)</f>
        <v>72</v>
      </c>
      <c r="J3375" t="str">
        <f t="shared" ca="1" si="106"/>
        <v>Away</v>
      </c>
      <c r="K3375" t="str">
        <f ca="1">IF(H3375+SIMULATION!$E$16&gt;NEUTRAL!I3375,"W","L")</f>
        <v>W</v>
      </c>
      <c r="L3375" t="str">
        <f ca="1">IF(I3375+SIMULATION!$E$20&gt;NEUTRAL!H3375,"W","L")</f>
        <v>L</v>
      </c>
      <c r="M3375">
        <f t="shared" ca="1" si="107"/>
        <v>150</v>
      </c>
      <c r="N3375" t="str">
        <f ca="1">IF((H3375+I3375)&gt;SIMULATION!$F$16,"Over","Under")</f>
        <v>Under</v>
      </c>
    </row>
    <row r="3376" spans="8:14" x14ac:dyDescent="0.25">
      <c r="H3376">
        <f ca="1">ROUND(NORMINV(RAND(),SIMULATION!$G$16,SIMULATION!$C$16),0)</f>
        <v>80</v>
      </c>
      <c r="I3376">
        <f ca="1">ROUND(NORMINV(RAND(),SIMULATION!$G$20,SIMULATION!$C$20),0)</f>
        <v>81</v>
      </c>
      <c r="J3376" t="str">
        <f t="shared" ca="1" si="106"/>
        <v>Home</v>
      </c>
      <c r="K3376" t="str">
        <f ca="1">IF(H3376+SIMULATION!$E$16&gt;NEUTRAL!I3376,"W","L")</f>
        <v>W</v>
      </c>
      <c r="L3376" t="str">
        <f ca="1">IF(I3376+SIMULATION!$E$20&gt;NEUTRAL!H3376,"W","L")</f>
        <v>L</v>
      </c>
      <c r="M3376">
        <f t="shared" ca="1" si="107"/>
        <v>161</v>
      </c>
      <c r="N3376" t="str">
        <f ca="1">IF((H3376+I3376)&gt;SIMULATION!$F$16,"Over","Under")</f>
        <v>Over</v>
      </c>
    </row>
    <row r="3377" spans="8:14" x14ac:dyDescent="0.25">
      <c r="H3377">
        <f ca="1">ROUND(NORMINV(RAND(),SIMULATION!$G$16,SIMULATION!$C$16),0)</f>
        <v>64</v>
      </c>
      <c r="I3377">
        <f ca="1">ROUND(NORMINV(RAND(),SIMULATION!$G$20,SIMULATION!$C$20),0)</f>
        <v>87</v>
      </c>
      <c r="J3377" t="str">
        <f t="shared" ca="1" si="106"/>
        <v>Home</v>
      </c>
      <c r="K3377" t="str">
        <f ca="1">IF(H3377+SIMULATION!$E$16&gt;NEUTRAL!I3377,"W","L")</f>
        <v>L</v>
      </c>
      <c r="L3377" t="str">
        <f ca="1">IF(I3377+SIMULATION!$E$20&gt;NEUTRAL!H3377,"W","L")</f>
        <v>W</v>
      </c>
      <c r="M3377">
        <f t="shared" ca="1" si="107"/>
        <v>151</v>
      </c>
      <c r="N3377" t="str">
        <f ca="1">IF((H3377+I3377)&gt;SIMULATION!$F$16,"Over","Under")</f>
        <v>Under</v>
      </c>
    </row>
    <row r="3378" spans="8:14" x14ac:dyDescent="0.25">
      <c r="H3378">
        <f ca="1">ROUND(NORMINV(RAND(),SIMULATION!$G$16,SIMULATION!$C$16),0)</f>
        <v>67</v>
      </c>
      <c r="I3378">
        <f ca="1">ROUND(NORMINV(RAND(),SIMULATION!$G$20,SIMULATION!$C$20),0)</f>
        <v>74</v>
      </c>
      <c r="J3378" t="str">
        <f t="shared" ca="1" si="106"/>
        <v>Home</v>
      </c>
      <c r="K3378" t="str">
        <f ca="1">IF(H3378+SIMULATION!$E$16&gt;NEUTRAL!I3378,"W","L")</f>
        <v>L</v>
      </c>
      <c r="L3378" t="str">
        <f ca="1">IF(I3378+SIMULATION!$E$20&gt;NEUTRAL!H3378,"W","L")</f>
        <v>W</v>
      </c>
      <c r="M3378">
        <f t="shared" ca="1" si="107"/>
        <v>141</v>
      </c>
      <c r="N3378" t="str">
        <f ca="1">IF((H3378+I3378)&gt;SIMULATION!$F$16,"Over","Under")</f>
        <v>Under</v>
      </c>
    </row>
    <row r="3379" spans="8:14" x14ac:dyDescent="0.25">
      <c r="H3379">
        <f ca="1">ROUND(NORMINV(RAND(),SIMULATION!$G$16,SIMULATION!$C$16),0)</f>
        <v>56</v>
      </c>
      <c r="I3379">
        <f ca="1">ROUND(NORMINV(RAND(),SIMULATION!$G$20,SIMULATION!$C$20),0)</f>
        <v>77</v>
      </c>
      <c r="J3379" t="str">
        <f t="shared" ca="1" si="106"/>
        <v>Home</v>
      </c>
      <c r="K3379" t="str">
        <f ca="1">IF(H3379+SIMULATION!$E$16&gt;NEUTRAL!I3379,"W","L")</f>
        <v>L</v>
      </c>
      <c r="L3379" t="str">
        <f ca="1">IF(I3379+SIMULATION!$E$20&gt;NEUTRAL!H3379,"W","L")</f>
        <v>W</v>
      </c>
      <c r="M3379">
        <f t="shared" ca="1" si="107"/>
        <v>133</v>
      </c>
      <c r="N3379" t="str">
        <f ca="1">IF((H3379+I3379)&gt;SIMULATION!$F$16,"Over","Under")</f>
        <v>Under</v>
      </c>
    </row>
    <row r="3380" spans="8:14" x14ac:dyDescent="0.25">
      <c r="H3380">
        <f ca="1">ROUND(NORMINV(RAND(),SIMULATION!$G$16,SIMULATION!$C$16),0)</f>
        <v>55</v>
      </c>
      <c r="I3380">
        <f ca="1">ROUND(NORMINV(RAND(),SIMULATION!$G$20,SIMULATION!$C$20),0)</f>
        <v>79</v>
      </c>
      <c r="J3380" t="str">
        <f t="shared" ca="1" si="106"/>
        <v>Home</v>
      </c>
      <c r="K3380" t="str">
        <f ca="1">IF(H3380+SIMULATION!$E$16&gt;NEUTRAL!I3380,"W","L")</f>
        <v>L</v>
      </c>
      <c r="L3380" t="str">
        <f ca="1">IF(I3380+SIMULATION!$E$20&gt;NEUTRAL!H3380,"W","L")</f>
        <v>W</v>
      </c>
      <c r="M3380">
        <f t="shared" ca="1" si="107"/>
        <v>134</v>
      </c>
      <c r="N3380" t="str">
        <f ca="1">IF((H3380+I3380)&gt;SIMULATION!$F$16,"Over","Under")</f>
        <v>Under</v>
      </c>
    </row>
    <row r="3381" spans="8:14" x14ac:dyDescent="0.25">
      <c r="H3381">
        <f ca="1">ROUND(NORMINV(RAND(),SIMULATION!$G$16,SIMULATION!$C$16),0)</f>
        <v>66</v>
      </c>
      <c r="I3381">
        <f ca="1">ROUND(NORMINV(RAND(),SIMULATION!$G$20,SIMULATION!$C$20),0)</f>
        <v>79</v>
      </c>
      <c r="J3381" t="str">
        <f t="shared" ca="1" si="106"/>
        <v>Home</v>
      </c>
      <c r="K3381" t="str">
        <f ca="1">IF(H3381+SIMULATION!$E$16&gt;NEUTRAL!I3381,"W","L")</f>
        <v>L</v>
      </c>
      <c r="L3381" t="str">
        <f ca="1">IF(I3381+SIMULATION!$E$20&gt;NEUTRAL!H3381,"W","L")</f>
        <v>W</v>
      </c>
      <c r="M3381">
        <f t="shared" ca="1" si="107"/>
        <v>145</v>
      </c>
      <c r="N3381" t="str">
        <f ca="1">IF((H3381+I3381)&gt;SIMULATION!$F$16,"Over","Under")</f>
        <v>Under</v>
      </c>
    </row>
    <row r="3382" spans="8:14" x14ac:dyDescent="0.25">
      <c r="H3382">
        <f ca="1">ROUND(NORMINV(RAND(),SIMULATION!$G$16,SIMULATION!$C$16),0)</f>
        <v>83</v>
      </c>
      <c r="I3382">
        <f ca="1">ROUND(NORMINV(RAND(),SIMULATION!$G$20,SIMULATION!$C$20),0)</f>
        <v>87</v>
      </c>
      <c r="J3382" t="str">
        <f t="shared" ca="1" si="106"/>
        <v>Home</v>
      </c>
      <c r="K3382" t="str">
        <f ca="1">IF(H3382+SIMULATION!$E$16&gt;NEUTRAL!I3382,"W","L")</f>
        <v>W</v>
      </c>
      <c r="L3382" t="str">
        <f ca="1">IF(I3382+SIMULATION!$E$20&gt;NEUTRAL!H3382,"W","L")</f>
        <v>L</v>
      </c>
      <c r="M3382">
        <f t="shared" ca="1" si="107"/>
        <v>170</v>
      </c>
      <c r="N3382" t="str">
        <f ca="1">IF((H3382+I3382)&gt;SIMULATION!$F$16,"Over","Under")</f>
        <v>Over</v>
      </c>
    </row>
    <row r="3383" spans="8:14" x14ac:dyDescent="0.25">
      <c r="H3383">
        <f ca="1">ROUND(NORMINV(RAND(),SIMULATION!$G$16,SIMULATION!$C$16),0)</f>
        <v>81</v>
      </c>
      <c r="I3383">
        <f ca="1">ROUND(NORMINV(RAND(),SIMULATION!$G$20,SIMULATION!$C$20),0)</f>
        <v>77</v>
      </c>
      <c r="J3383" t="str">
        <f t="shared" ca="1" si="106"/>
        <v>Away</v>
      </c>
      <c r="K3383" t="str">
        <f ca="1">IF(H3383+SIMULATION!$E$16&gt;NEUTRAL!I3383,"W","L")</f>
        <v>W</v>
      </c>
      <c r="L3383" t="str">
        <f ca="1">IF(I3383+SIMULATION!$E$20&gt;NEUTRAL!H3383,"W","L")</f>
        <v>L</v>
      </c>
      <c r="M3383">
        <f t="shared" ca="1" si="107"/>
        <v>158</v>
      </c>
      <c r="N3383" t="str">
        <f ca="1">IF((H3383+I3383)&gt;SIMULATION!$F$16,"Over","Under")</f>
        <v>Over</v>
      </c>
    </row>
    <row r="3384" spans="8:14" x14ac:dyDescent="0.25">
      <c r="H3384">
        <f ca="1">ROUND(NORMINV(RAND(),SIMULATION!$G$16,SIMULATION!$C$16),0)</f>
        <v>80</v>
      </c>
      <c r="I3384">
        <f ca="1">ROUND(NORMINV(RAND(),SIMULATION!$G$20,SIMULATION!$C$20),0)</f>
        <v>55</v>
      </c>
      <c r="J3384" t="str">
        <f t="shared" ca="1" si="106"/>
        <v>Away</v>
      </c>
      <c r="K3384" t="str">
        <f ca="1">IF(H3384+SIMULATION!$E$16&gt;NEUTRAL!I3384,"W","L")</f>
        <v>W</v>
      </c>
      <c r="L3384" t="str">
        <f ca="1">IF(I3384+SIMULATION!$E$20&gt;NEUTRAL!H3384,"W","L")</f>
        <v>L</v>
      </c>
      <c r="M3384">
        <f t="shared" ca="1" si="107"/>
        <v>135</v>
      </c>
      <c r="N3384" t="str">
        <f ca="1">IF((H3384+I3384)&gt;SIMULATION!$F$16,"Over","Under")</f>
        <v>Under</v>
      </c>
    </row>
    <row r="3385" spans="8:14" x14ac:dyDescent="0.25">
      <c r="H3385">
        <f ca="1">ROUND(NORMINV(RAND(),SIMULATION!$G$16,SIMULATION!$C$16),0)</f>
        <v>92</v>
      </c>
      <c r="I3385">
        <f ca="1">ROUND(NORMINV(RAND(),SIMULATION!$G$20,SIMULATION!$C$20),0)</f>
        <v>75</v>
      </c>
      <c r="J3385" t="str">
        <f t="shared" ca="1" si="106"/>
        <v>Away</v>
      </c>
      <c r="K3385" t="str">
        <f ca="1">IF(H3385+SIMULATION!$E$16&gt;NEUTRAL!I3385,"W","L")</f>
        <v>W</v>
      </c>
      <c r="L3385" t="str">
        <f ca="1">IF(I3385+SIMULATION!$E$20&gt;NEUTRAL!H3385,"W","L")</f>
        <v>L</v>
      </c>
      <c r="M3385">
        <f t="shared" ca="1" si="107"/>
        <v>167</v>
      </c>
      <c r="N3385" t="str">
        <f ca="1">IF((H3385+I3385)&gt;SIMULATION!$F$16,"Over","Under")</f>
        <v>Over</v>
      </c>
    </row>
    <row r="3386" spans="8:14" x14ac:dyDescent="0.25">
      <c r="H3386">
        <f ca="1">ROUND(NORMINV(RAND(),SIMULATION!$G$16,SIMULATION!$C$16),0)</f>
        <v>63</v>
      </c>
      <c r="I3386">
        <f ca="1">ROUND(NORMINV(RAND(),SIMULATION!$G$20,SIMULATION!$C$20),0)</f>
        <v>71</v>
      </c>
      <c r="J3386" t="str">
        <f t="shared" ca="1" si="106"/>
        <v>Home</v>
      </c>
      <c r="K3386" t="str">
        <f ca="1">IF(H3386+SIMULATION!$E$16&gt;NEUTRAL!I3386,"W","L")</f>
        <v>L</v>
      </c>
      <c r="L3386" t="str">
        <f ca="1">IF(I3386+SIMULATION!$E$20&gt;NEUTRAL!H3386,"W","L")</f>
        <v>W</v>
      </c>
      <c r="M3386">
        <f t="shared" ca="1" si="107"/>
        <v>134</v>
      </c>
      <c r="N3386" t="str">
        <f ca="1">IF((H3386+I3386)&gt;SIMULATION!$F$16,"Over","Under")</f>
        <v>Under</v>
      </c>
    </row>
    <row r="3387" spans="8:14" x14ac:dyDescent="0.25">
      <c r="H3387">
        <f ca="1">ROUND(NORMINV(RAND(),SIMULATION!$G$16,SIMULATION!$C$16),0)</f>
        <v>54</v>
      </c>
      <c r="I3387">
        <f ca="1">ROUND(NORMINV(RAND(),SIMULATION!$G$20,SIMULATION!$C$20),0)</f>
        <v>75</v>
      </c>
      <c r="J3387" t="str">
        <f t="shared" ca="1" si="106"/>
        <v>Home</v>
      </c>
      <c r="K3387" t="str">
        <f ca="1">IF(H3387+SIMULATION!$E$16&gt;NEUTRAL!I3387,"W","L")</f>
        <v>L</v>
      </c>
      <c r="L3387" t="str">
        <f ca="1">IF(I3387+SIMULATION!$E$20&gt;NEUTRAL!H3387,"W","L")</f>
        <v>W</v>
      </c>
      <c r="M3387">
        <f t="shared" ca="1" si="107"/>
        <v>129</v>
      </c>
      <c r="N3387" t="str">
        <f ca="1">IF((H3387+I3387)&gt;SIMULATION!$F$16,"Over","Under")</f>
        <v>Under</v>
      </c>
    </row>
    <row r="3388" spans="8:14" x14ac:dyDescent="0.25">
      <c r="H3388">
        <f ca="1">ROUND(NORMINV(RAND(),SIMULATION!$G$16,SIMULATION!$C$16),0)</f>
        <v>75</v>
      </c>
      <c r="I3388">
        <f ca="1">ROUND(NORMINV(RAND(),SIMULATION!$G$20,SIMULATION!$C$20),0)</f>
        <v>80</v>
      </c>
      <c r="J3388" t="str">
        <f t="shared" ca="1" si="106"/>
        <v>Home</v>
      </c>
      <c r="K3388" t="str">
        <f ca="1">IF(H3388+SIMULATION!$E$16&gt;NEUTRAL!I3388,"W","L")</f>
        <v>L</v>
      </c>
      <c r="L3388" t="str">
        <f ca="1">IF(I3388+SIMULATION!$E$20&gt;NEUTRAL!H3388,"W","L")</f>
        <v>W</v>
      </c>
      <c r="M3388">
        <f t="shared" ca="1" si="107"/>
        <v>155</v>
      </c>
      <c r="N3388" t="str">
        <f ca="1">IF((H3388+I3388)&gt;SIMULATION!$F$16,"Over","Under")</f>
        <v>Over</v>
      </c>
    </row>
    <row r="3389" spans="8:14" x14ac:dyDescent="0.25">
      <c r="H3389">
        <f ca="1">ROUND(NORMINV(RAND(),SIMULATION!$G$16,SIMULATION!$C$16),0)</f>
        <v>71</v>
      </c>
      <c r="I3389">
        <f ca="1">ROUND(NORMINV(RAND(),SIMULATION!$G$20,SIMULATION!$C$20),0)</f>
        <v>72</v>
      </c>
      <c r="J3389" t="str">
        <f t="shared" ca="1" si="106"/>
        <v>Home</v>
      </c>
      <c r="K3389" t="str">
        <f ca="1">IF(H3389+SIMULATION!$E$16&gt;NEUTRAL!I3389,"W","L")</f>
        <v>W</v>
      </c>
      <c r="L3389" t="str">
        <f ca="1">IF(I3389+SIMULATION!$E$20&gt;NEUTRAL!H3389,"W","L")</f>
        <v>L</v>
      </c>
      <c r="M3389">
        <f t="shared" ca="1" si="107"/>
        <v>143</v>
      </c>
      <c r="N3389" t="str">
        <f ca="1">IF((H3389+I3389)&gt;SIMULATION!$F$16,"Over","Under")</f>
        <v>Under</v>
      </c>
    </row>
    <row r="3390" spans="8:14" x14ac:dyDescent="0.25">
      <c r="H3390">
        <f ca="1">ROUND(NORMINV(RAND(),SIMULATION!$G$16,SIMULATION!$C$16),0)</f>
        <v>83</v>
      </c>
      <c r="I3390">
        <f ca="1">ROUND(NORMINV(RAND(),SIMULATION!$G$20,SIMULATION!$C$20),0)</f>
        <v>78</v>
      </c>
      <c r="J3390" t="str">
        <f t="shared" ca="1" si="106"/>
        <v>Away</v>
      </c>
      <c r="K3390" t="str">
        <f ca="1">IF(H3390+SIMULATION!$E$16&gt;NEUTRAL!I3390,"W","L")</f>
        <v>W</v>
      </c>
      <c r="L3390" t="str">
        <f ca="1">IF(I3390+SIMULATION!$E$20&gt;NEUTRAL!H3390,"W","L")</f>
        <v>L</v>
      </c>
      <c r="M3390">
        <f t="shared" ca="1" si="107"/>
        <v>161</v>
      </c>
      <c r="N3390" t="str">
        <f ca="1">IF((H3390+I3390)&gt;SIMULATION!$F$16,"Over","Under")</f>
        <v>Over</v>
      </c>
    </row>
    <row r="3391" spans="8:14" x14ac:dyDescent="0.25">
      <c r="H3391">
        <f ca="1">ROUND(NORMINV(RAND(),SIMULATION!$G$16,SIMULATION!$C$16),0)</f>
        <v>63</v>
      </c>
      <c r="I3391">
        <f ca="1">ROUND(NORMINV(RAND(),SIMULATION!$G$20,SIMULATION!$C$20),0)</f>
        <v>81</v>
      </c>
      <c r="J3391" t="str">
        <f t="shared" ca="1" si="106"/>
        <v>Home</v>
      </c>
      <c r="K3391" t="str">
        <f ca="1">IF(H3391+SIMULATION!$E$16&gt;NEUTRAL!I3391,"W","L")</f>
        <v>L</v>
      </c>
      <c r="L3391" t="str">
        <f ca="1">IF(I3391+SIMULATION!$E$20&gt;NEUTRAL!H3391,"W","L")</f>
        <v>W</v>
      </c>
      <c r="M3391">
        <f t="shared" ca="1" si="107"/>
        <v>144</v>
      </c>
      <c r="N3391" t="str">
        <f ca="1">IF((H3391+I3391)&gt;SIMULATION!$F$16,"Over","Under")</f>
        <v>Under</v>
      </c>
    </row>
    <row r="3392" spans="8:14" x14ac:dyDescent="0.25">
      <c r="H3392">
        <f ca="1">ROUND(NORMINV(RAND(),SIMULATION!$G$16,SIMULATION!$C$16),0)</f>
        <v>86</v>
      </c>
      <c r="I3392">
        <f ca="1">ROUND(NORMINV(RAND(),SIMULATION!$G$20,SIMULATION!$C$20),0)</f>
        <v>58</v>
      </c>
      <c r="J3392" t="str">
        <f t="shared" ca="1" si="106"/>
        <v>Away</v>
      </c>
      <c r="K3392" t="str">
        <f ca="1">IF(H3392+SIMULATION!$E$16&gt;NEUTRAL!I3392,"W","L")</f>
        <v>W</v>
      </c>
      <c r="L3392" t="str">
        <f ca="1">IF(I3392+SIMULATION!$E$20&gt;NEUTRAL!H3392,"W","L")</f>
        <v>L</v>
      </c>
      <c r="M3392">
        <f t="shared" ca="1" si="107"/>
        <v>144</v>
      </c>
      <c r="N3392" t="str">
        <f ca="1">IF((H3392+I3392)&gt;SIMULATION!$F$16,"Over","Under")</f>
        <v>Under</v>
      </c>
    </row>
    <row r="3393" spans="8:14" x14ac:dyDescent="0.25">
      <c r="H3393">
        <f ca="1">ROUND(NORMINV(RAND(),SIMULATION!$G$16,SIMULATION!$C$16),0)</f>
        <v>76</v>
      </c>
      <c r="I3393">
        <f ca="1">ROUND(NORMINV(RAND(),SIMULATION!$G$20,SIMULATION!$C$20),0)</f>
        <v>63</v>
      </c>
      <c r="J3393" t="str">
        <f t="shared" ca="1" si="106"/>
        <v>Away</v>
      </c>
      <c r="K3393" t="str">
        <f ca="1">IF(H3393+SIMULATION!$E$16&gt;NEUTRAL!I3393,"W","L")</f>
        <v>W</v>
      </c>
      <c r="L3393" t="str">
        <f ca="1">IF(I3393+SIMULATION!$E$20&gt;NEUTRAL!H3393,"W","L")</f>
        <v>L</v>
      </c>
      <c r="M3393">
        <f t="shared" ca="1" si="107"/>
        <v>139</v>
      </c>
      <c r="N3393" t="str">
        <f ca="1">IF((H3393+I3393)&gt;SIMULATION!$F$16,"Over","Under")</f>
        <v>Under</v>
      </c>
    </row>
    <row r="3394" spans="8:14" x14ac:dyDescent="0.25">
      <c r="H3394">
        <f ca="1">ROUND(NORMINV(RAND(),SIMULATION!$G$16,SIMULATION!$C$16),0)</f>
        <v>66</v>
      </c>
      <c r="I3394">
        <f ca="1">ROUND(NORMINV(RAND(),SIMULATION!$G$20,SIMULATION!$C$20),0)</f>
        <v>68</v>
      </c>
      <c r="J3394" t="str">
        <f t="shared" ca="1" si="106"/>
        <v>Home</v>
      </c>
      <c r="K3394" t="str">
        <f ca="1">IF(H3394+SIMULATION!$E$16&gt;NEUTRAL!I3394,"W","L")</f>
        <v>W</v>
      </c>
      <c r="L3394" t="str">
        <f ca="1">IF(I3394+SIMULATION!$E$20&gt;NEUTRAL!H3394,"W","L")</f>
        <v>L</v>
      </c>
      <c r="M3394">
        <f t="shared" ca="1" si="107"/>
        <v>134</v>
      </c>
      <c r="N3394" t="str">
        <f ca="1">IF((H3394+I3394)&gt;SIMULATION!$F$16,"Over","Under")</f>
        <v>Under</v>
      </c>
    </row>
    <row r="3395" spans="8:14" x14ac:dyDescent="0.25">
      <c r="H3395">
        <f ca="1">ROUND(NORMINV(RAND(),SIMULATION!$G$16,SIMULATION!$C$16),0)</f>
        <v>102</v>
      </c>
      <c r="I3395">
        <f ca="1">ROUND(NORMINV(RAND(),SIMULATION!$G$20,SIMULATION!$C$20),0)</f>
        <v>88</v>
      </c>
      <c r="J3395" t="str">
        <f t="shared" ca="1" si="106"/>
        <v>Away</v>
      </c>
      <c r="K3395" t="str">
        <f ca="1">IF(H3395+SIMULATION!$E$16&gt;NEUTRAL!I3395,"W","L")</f>
        <v>W</v>
      </c>
      <c r="L3395" t="str">
        <f ca="1">IF(I3395+SIMULATION!$E$20&gt;NEUTRAL!H3395,"W","L")</f>
        <v>L</v>
      </c>
      <c r="M3395">
        <f t="shared" ca="1" si="107"/>
        <v>190</v>
      </c>
      <c r="N3395" t="str">
        <f ca="1">IF((H3395+I3395)&gt;SIMULATION!$F$16,"Over","Under")</f>
        <v>Over</v>
      </c>
    </row>
    <row r="3396" spans="8:14" x14ac:dyDescent="0.25">
      <c r="H3396">
        <f ca="1">ROUND(NORMINV(RAND(),SIMULATION!$G$16,SIMULATION!$C$16),0)</f>
        <v>66</v>
      </c>
      <c r="I3396">
        <f ca="1">ROUND(NORMINV(RAND(),SIMULATION!$G$20,SIMULATION!$C$20),0)</f>
        <v>60</v>
      </c>
      <c r="J3396" t="str">
        <f t="shared" ca="1" si="106"/>
        <v>Away</v>
      </c>
      <c r="K3396" t="str">
        <f ca="1">IF(H3396+SIMULATION!$E$16&gt;NEUTRAL!I3396,"W","L")</f>
        <v>W</v>
      </c>
      <c r="L3396" t="str">
        <f ca="1">IF(I3396+SIMULATION!$E$20&gt;NEUTRAL!H3396,"W","L")</f>
        <v>L</v>
      </c>
      <c r="M3396">
        <f t="shared" ca="1" si="107"/>
        <v>126</v>
      </c>
      <c r="N3396" t="str">
        <f ca="1">IF((H3396+I3396)&gt;SIMULATION!$F$16,"Over","Under")</f>
        <v>Under</v>
      </c>
    </row>
    <row r="3397" spans="8:14" x14ac:dyDescent="0.25">
      <c r="H3397">
        <f ca="1">ROUND(NORMINV(RAND(),SIMULATION!$G$16,SIMULATION!$C$16),0)</f>
        <v>73</v>
      </c>
      <c r="I3397">
        <f ca="1">ROUND(NORMINV(RAND(),SIMULATION!$G$20,SIMULATION!$C$20),0)</f>
        <v>56</v>
      </c>
      <c r="J3397" t="str">
        <f t="shared" ca="1" si="106"/>
        <v>Away</v>
      </c>
      <c r="K3397" t="str">
        <f ca="1">IF(H3397+SIMULATION!$E$16&gt;NEUTRAL!I3397,"W","L")</f>
        <v>W</v>
      </c>
      <c r="L3397" t="str">
        <f ca="1">IF(I3397+SIMULATION!$E$20&gt;NEUTRAL!H3397,"W","L")</f>
        <v>L</v>
      </c>
      <c r="M3397">
        <f t="shared" ca="1" si="107"/>
        <v>129</v>
      </c>
      <c r="N3397" t="str">
        <f ca="1">IF((H3397+I3397)&gt;SIMULATION!$F$16,"Over","Under")</f>
        <v>Under</v>
      </c>
    </row>
    <row r="3398" spans="8:14" x14ac:dyDescent="0.25">
      <c r="H3398">
        <f ca="1">ROUND(NORMINV(RAND(),SIMULATION!$G$16,SIMULATION!$C$16),0)</f>
        <v>73</v>
      </c>
      <c r="I3398">
        <f ca="1">ROUND(NORMINV(RAND(),SIMULATION!$G$20,SIMULATION!$C$20),0)</f>
        <v>62</v>
      </c>
      <c r="J3398" t="str">
        <f t="shared" ca="1" si="106"/>
        <v>Away</v>
      </c>
      <c r="K3398" t="str">
        <f ca="1">IF(H3398+SIMULATION!$E$16&gt;NEUTRAL!I3398,"W","L")</f>
        <v>W</v>
      </c>
      <c r="L3398" t="str">
        <f ca="1">IF(I3398+SIMULATION!$E$20&gt;NEUTRAL!H3398,"W","L")</f>
        <v>L</v>
      </c>
      <c r="M3398">
        <f t="shared" ca="1" si="107"/>
        <v>135</v>
      </c>
      <c r="N3398" t="str">
        <f ca="1">IF((H3398+I3398)&gt;SIMULATION!$F$16,"Over","Under")</f>
        <v>Under</v>
      </c>
    </row>
    <row r="3399" spans="8:14" x14ac:dyDescent="0.25">
      <c r="H3399">
        <f ca="1">ROUND(NORMINV(RAND(),SIMULATION!$G$16,SIMULATION!$C$16),0)</f>
        <v>70</v>
      </c>
      <c r="I3399">
        <f ca="1">ROUND(NORMINV(RAND(),SIMULATION!$G$20,SIMULATION!$C$20),0)</f>
        <v>99</v>
      </c>
      <c r="J3399" t="str">
        <f t="shared" ca="1" si="106"/>
        <v>Home</v>
      </c>
      <c r="K3399" t="str">
        <f ca="1">IF(H3399+SIMULATION!$E$16&gt;NEUTRAL!I3399,"W","L")</f>
        <v>L</v>
      </c>
      <c r="L3399" t="str">
        <f ca="1">IF(I3399+SIMULATION!$E$20&gt;NEUTRAL!H3399,"W","L")</f>
        <v>W</v>
      </c>
      <c r="M3399">
        <f t="shared" ca="1" si="107"/>
        <v>169</v>
      </c>
      <c r="N3399" t="str">
        <f ca="1">IF((H3399+I3399)&gt;SIMULATION!$F$16,"Over","Under")</f>
        <v>Over</v>
      </c>
    </row>
    <row r="3400" spans="8:14" x14ac:dyDescent="0.25">
      <c r="H3400">
        <f ca="1">ROUND(NORMINV(RAND(),SIMULATION!$G$16,SIMULATION!$C$16),0)</f>
        <v>59</v>
      </c>
      <c r="I3400">
        <f ca="1">ROUND(NORMINV(RAND(),SIMULATION!$G$20,SIMULATION!$C$20),0)</f>
        <v>54</v>
      </c>
      <c r="J3400" t="str">
        <f t="shared" ca="1" si="106"/>
        <v>Away</v>
      </c>
      <c r="K3400" t="str">
        <f ca="1">IF(H3400+SIMULATION!$E$16&gt;NEUTRAL!I3400,"W","L")</f>
        <v>W</v>
      </c>
      <c r="L3400" t="str">
        <f ca="1">IF(I3400+SIMULATION!$E$20&gt;NEUTRAL!H3400,"W","L")</f>
        <v>L</v>
      </c>
      <c r="M3400">
        <f t="shared" ca="1" si="107"/>
        <v>113</v>
      </c>
      <c r="N3400" t="str">
        <f ca="1">IF((H3400+I3400)&gt;SIMULATION!$F$16,"Over","Under")</f>
        <v>Under</v>
      </c>
    </row>
    <row r="3401" spans="8:14" x14ac:dyDescent="0.25">
      <c r="H3401">
        <f ca="1">ROUND(NORMINV(RAND(),SIMULATION!$G$16,SIMULATION!$C$16),0)</f>
        <v>97</v>
      </c>
      <c r="I3401">
        <f ca="1">ROUND(NORMINV(RAND(),SIMULATION!$G$20,SIMULATION!$C$20),0)</f>
        <v>87</v>
      </c>
      <c r="J3401" t="str">
        <f t="shared" ca="1" si="106"/>
        <v>Away</v>
      </c>
      <c r="K3401" t="str">
        <f ca="1">IF(H3401+SIMULATION!$E$16&gt;NEUTRAL!I3401,"W","L")</f>
        <v>W</v>
      </c>
      <c r="L3401" t="str">
        <f ca="1">IF(I3401+SIMULATION!$E$20&gt;NEUTRAL!H3401,"W","L")</f>
        <v>L</v>
      </c>
      <c r="M3401">
        <f t="shared" ca="1" si="107"/>
        <v>184</v>
      </c>
      <c r="N3401" t="str">
        <f ca="1">IF((H3401+I3401)&gt;SIMULATION!$F$16,"Over","Under")</f>
        <v>Over</v>
      </c>
    </row>
    <row r="3402" spans="8:14" x14ac:dyDescent="0.25">
      <c r="H3402">
        <f ca="1">ROUND(NORMINV(RAND(),SIMULATION!$G$16,SIMULATION!$C$16),0)</f>
        <v>71</v>
      </c>
      <c r="I3402">
        <f ca="1">ROUND(NORMINV(RAND(),SIMULATION!$G$20,SIMULATION!$C$20),0)</f>
        <v>51</v>
      </c>
      <c r="J3402" t="str">
        <f t="shared" ca="1" si="106"/>
        <v>Away</v>
      </c>
      <c r="K3402" t="str">
        <f ca="1">IF(H3402+SIMULATION!$E$16&gt;NEUTRAL!I3402,"W","L")</f>
        <v>W</v>
      </c>
      <c r="L3402" t="str">
        <f ca="1">IF(I3402+SIMULATION!$E$20&gt;NEUTRAL!H3402,"W","L")</f>
        <v>L</v>
      </c>
      <c r="M3402">
        <f t="shared" ca="1" si="107"/>
        <v>122</v>
      </c>
      <c r="N3402" t="str">
        <f ca="1">IF((H3402+I3402)&gt;SIMULATION!$F$16,"Over","Under")</f>
        <v>Under</v>
      </c>
    </row>
    <row r="3403" spans="8:14" x14ac:dyDescent="0.25">
      <c r="H3403">
        <f ca="1">ROUND(NORMINV(RAND(),SIMULATION!$G$16,SIMULATION!$C$16),0)</f>
        <v>66</v>
      </c>
      <c r="I3403">
        <f ca="1">ROUND(NORMINV(RAND(),SIMULATION!$G$20,SIMULATION!$C$20),0)</f>
        <v>64</v>
      </c>
      <c r="J3403" t="str">
        <f t="shared" ca="1" si="106"/>
        <v>Away</v>
      </c>
      <c r="K3403" t="str">
        <f ca="1">IF(H3403+SIMULATION!$E$16&gt;NEUTRAL!I3403,"W","L")</f>
        <v>W</v>
      </c>
      <c r="L3403" t="str">
        <f ca="1">IF(I3403+SIMULATION!$E$20&gt;NEUTRAL!H3403,"W","L")</f>
        <v>L</v>
      </c>
      <c r="M3403">
        <f t="shared" ca="1" si="107"/>
        <v>130</v>
      </c>
      <c r="N3403" t="str">
        <f ca="1">IF((H3403+I3403)&gt;SIMULATION!$F$16,"Over","Under")</f>
        <v>Under</v>
      </c>
    </row>
    <row r="3404" spans="8:14" x14ac:dyDescent="0.25">
      <c r="H3404">
        <f ca="1">ROUND(NORMINV(RAND(),SIMULATION!$G$16,SIMULATION!$C$16),0)</f>
        <v>81</v>
      </c>
      <c r="I3404">
        <f ca="1">ROUND(NORMINV(RAND(),SIMULATION!$G$20,SIMULATION!$C$20),0)</f>
        <v>68</v>
      </c>
      <c r="J3404" t="str">
        <f t="shared" ca="1" si="106"/>
        <v>Away</v>
      </c>
      <c r="K3404" t="str">
        <f ca="1">IF(H3404+SIMULATION!$E$16&gt;NEUTRAL!I3404,"W","L")</f>
        <v>W</v>
      </c>
      <c r="L3404" t="str">
        <f ca="1">IF(I3404+SIMULATION!$E$20&gt;NEUTRAL!H3404,"W","L")</f>
        <v>L</v>
      </c>
      <c r="M3404">
        <f t="shared" ca="1" si="107"/>
        <v>149</v>
      </c>
      <c r="N3404" t="str">
        <f ca="1">IF((H3404+I3404)&gt;SIMULATION!$F$16,"Over","Under")</f>
        <v>Under</v>
      </c>
    </row>
    <row r="3405" spans="8:14" x14ac:dyDescent="0.25">
      <c r="H3405">
        <f ca="1">ROUND(NORMINV(RAND(),SIMULATION!$G$16,SIMULATION!$C$16),0)</f>
        <v>76</v>
      </c>
      <c r="I3405">
        <f ca="1">ROUND(NORMINV(RAND(),SIMULATION!$G$20,SIMULATION!$C$20),0)</f>
        <v>72</v>
      </c>
      <c r="J3405" t="str">
        <f t="shared" ca="1" si="106"/>
        <v>Away</v>
      </c>
      <c r="K3405" t="str">
        <f ca="1">IF(H3405+SIMULATION!$E$16&gt;NEUTRAL!I3405,"W","L")</f>
        <v>W</v>
      </c>
      <c r="L3405" t="str">
        <f ca="1">IF(I3405+SIMULATION!$E$20&gt;NEUTRAL!H3405,"W","L")</f>
        <v>L</v>
      </c>
      <c r="M3405">
        <f t="shared" ca="1" si="107"/>
        <v>148</v>
      </c>
      <c r="N3405" t="str">
        <f ca="1">IF((H3405+I3405)&gt;SIMULATION!$F$16,"Over","Under")</f>
        <v>Under</v>
      </c>
    </row>
    <row r="3406" spans="8:14" x14ac:dyDescent="0.25">
      <c r="H3406">
        <f ca="1">ROUND(NORMINV(RAND(),SIMULATION!$G$16,SIMULATION!$C$16),0)</f>
        <v>82</v>
      </c>
      <c r="I3406">
        <f ca="1">ROUND(NORMINV(RAND(),SIMULATION!$G$20,SIMULATION!$C$20),0)</f>
        <v>54</v>
      </c>
      <c r="J3406" t="str">
        <f t="shared" ca="1" si="106"/>
        <v>Away</v>
      </c>
      <c r="K3406" t="str">
        <f ca="1">IF(H3406+SIMULATION!$E$16&gt;NEUTRAL!I3406,"W","L")</f>
        <v>W</v>
      </c>
      <c r="L3406" t="str">
        <f ca="1">IF(I3406+SIMULATION!$E$20&gt;NEUTRAL!H3406,"W","L")</f>
        <v>L</v>
      </c>
      <c r="M3406">
        <f t="shared" ca="1" si="107"/>
        <v>136</v>
      </c>
      <c r="N3406" t="str">
        <f ca="1">IF((H3406+I3406)&gt;SIMULATION!$F$16,"Over","Under")</f>
        <v>Under</v>
      </c>
    </row>
    <row r="3407" spans="8:14" x14ac:dyDescent="0.25">
      <c r="H3407">
        <f ca="1">ROUND(NORMINV(RAND(),SIMULATION!$G$16,SIMULATION!$C$16),0)</f>
        <v>58</v>
      </c>
      <c r="I3407">
        <f ca="1">ROUND(NORMINV(RAND(),SIMULATION!$G$20,SIMULATION!$C$20),0)</f>
        <v>82</v>
      </c>
      <c r="J3407" t="str">
        <f t="shared" ca="1" si="106"/>
        <v>Home</v>
      </c>
      <c r="K3407" t="str">
        <f ca="1">IF(H3407+SIMULATION!$E$16&gt;NEUTRAL!I3407,"W","L")</f>
        <v>L</v>
      </c>
      <c r="L3407" t="str">
        <f ca="1">IF(I3407+SIMULATION!$E$20&gt;NEUTRAL!H3407,"W","L")</f>
        <v>W</v>
      </c>
      <c r="M3407">
        <f t="shared" ca="1" si="107"/>
        <v>140</v>
      </c>
      <c r="N3407" t="str">
        <f ca="1">IF((H3407+I3407)&gt;SIMULATION!$F$16,"Over","Under")</f>
        <v>Under</v>
      </c>
    </row>
    <row r="3408" spans="8:14" x14ac:dyDescent="0.25">
      <c r="H3408">
        <f ca="1">ROUND(NORMINV(RAND(),SIMULATION!$G$16,SIMULATION!$C$16),0)</f>
        <v>56</v>
      </c>
      <c r="I3408">
        <f ca="1">ROUND(NORMINV(RAND(),SIMULATION!$G$20,SIMULATION!$C$20),0)</f>
        <v>70</v>
      </c>
      <c r="J3408" t="str">
        <f t="shared" ca="1" si="106"/>
        <v>Home</v>
      </c>
      <c r="K3408" t="str">
        <f ca="1">IF(H3408+SIMULATION!$E$16&gt;NEUTRAL!I3408,"W","L")</f>
        <v>L</v>
      </c>
      <c r="L3408" t="str">
        <f ca="1">IF(I3408+SIMULATION!$E$20&gt;NEUTRAL!H3408,"W","L")</f>
        <v>W</v>
      </c>
      <c r="M3408">
        <f t="shared" ca="1" si="107"/>
        <v>126</v>
      </c>
      <c r="N3408" t="str">
        <f ca="1">IF((H3408+I3408)&gt;SIMULATION!$F$16,"Over","Under")</f>
        <v>Under</v>
      </c>
    </row>
    <row r="3409" spans="8:14" x14ac:dyDescent="0.25">
      <c r="H3409">
        <f ca="1">ROUND(NORMINV(RAND(),SIMULATION!$G$16,SIMULATION!$C$16),0)</f>
        <v>65</v>
      </c>
      <c r="I3409">
        <f ca="1">ROUND(NORMINV(RAND(),SIMULATION!$G$20,SIMULATION!$C$20),0)</f>
        <v>96</v>
      </c>
      <c r="J3409" t="str">
        <f t="shared" ca="1" si="106"/>
        <v>Home</v>
      </c>
      <c r="K3409" t="str">
        <f ca="1">IF(H3409+SIMULATION!$E$16&gt;NEUTRAL!I3409,"W","L")</f>
        <v>L</v>
      </c>
      <c r="L3409" t="str">
        <f ca="1">IF(I3409+SIMULATION!$E$20&gt;NEUTRAL!H3409,"W","L")</f>
        <v>W</v>
      </c>
      <c r="M3409">
        <f t="shared" ca="1" si="107"/>
        <v>161</v>
      </c>
      <c r="N3409" t="str">
        <f ca="1">IF((H3409+I3409)&gt;SIMULATION!$F$16,"Over","Under")</f>
        <v>Over</v>
      </c>
    </row>
    <row r="3410" spans="8:14" x14ac:dyDescent="0.25">
      <c r="H3410">
        <f ca="1">ROUND(NORMINV(RAND(),SIMULATION!$G$16,SIMULATION!$C$16),0)</f>
        <v>52</v>
      </c>
      <c r="I3410">
        <f ca="1">ROUND(NORMINV(RAND(),SIMULATION!$G$20,SIMULATION!$C$20),0)</f>
        <v>76</v>
      </c>
      <c r="J3410" t="str">
        <f t="shared" ref="J3410:J3473" ca="1" si="108">IF(H3410=I3410,"OT",IF(H3410&gt;I3410,"Away","Home"))</f>
        <v>Home</v>
      </c>
      <c r="K3410" t="str">
        <f ca="1">IF(H3410+SIMULATION!$E$16&gt;NEUTRAL!I3410,"W","L")</f>
        <v>L</v>
      </c>
      <c r="L3410" t="str">
        <f ca="1">IF(I3410+SIMULATION!$E$20&gt;NEUTRAL!H3410,"W","L")</f>
        <v>W</v>
      </c>
      <c r="M3410">
        <f t="shared" ref="M3410:M3473" ca="1" si="109">H3410+I3410</f>
        <v>128</v>
      </c>
      <c r="N3410" t="str">
        <f ca="1">IF((H3410+I3410)&gt;SIMULATION!$F$16,"Over","Under")</f>
        <v>Under</v>
      </c>
    </row>
    <row r="3411" spans="8:14" x14ac:dyDescent="0.25">
      <c r="H3411">
        <f ca="1">ROUND(NORMINV(RAND(),SIMULATION!$G$16,SIMULATION!$C$16),0)</f>
        <v>68</v>
      </c>
      <c r="I3411">
        <f ca="1">ROUND(NORMINV(RAND(),SIMULATION!$G$20,SIMULATION!$C$20),0)</f>
        <v>64</v>
      </c>
      <c r="J3411" t="str">
        <f t="shared" ca="1" si="108"/>
        <v>Away</v>
      </c>
      <c r="K3411" t="str">
        <f ca="1">IF(H3411+SIMULATION!$E$16&gt;NEUTRAL!I3411,"W","L")</f>
        <v>W</v>
      </c>
      <c r="L3411" t="str">
        <f ca="1">IF(I3411+SIMULATION!$E$20&gt;NEUTRAL!H3411,"W","L")</f>
        <v>L</v>
      </c>
      <c r="M3411">
        <f t="shared" ca="1" si="109"/>
        <v>132</v>
      </c>
      <c r="N3411" t="str">
        <f ca="1">IF((H3411+I3411)&gt;SIMULATION!$F$16,"Over","Under")</f>
        <v>Under</v>
      </c>
    </row>
    <row r="3412" spans="8:14" x14ac:dyDescent="0.25">
      <c r="H3412">
        <f ca="1">ROUND(NORMINV(RAND(),SIMULATION!$G$16,SIMULATION!$C$16),0)</f>
        <v>73</v>
      </c>
      <c r="I3412">
        <f ca="1">ROUND(NORMINV(RAND(),SIMULATION!$G$20,SIMULATION!$C$20),0)</f>
        <v>87</v>
      </c>
      <c r="J3412" t="str">
        <f t="shared" ca="1" si="108"/>
        <v>Home</v>
      </c>
      <c r="K3412" t="str">
        <f ca="1">IF(H3412+SIMULATION!$E$16&gt;NEUTRAL!I3412,"W","L")</f>
        <v>L</v>
      </c>
      <c r="L3412" t="str">
        <f ca="1">IF(I3412+SIMULATION!$E$20&gt;NEUTRAL!H3412,"W","L")</f>
        <v>W</v>
      </c>
      <c r="M3412">
        <f t="shared" ca="1" si="109"/>
        <v>160</v>
      </c>
      <c r="N3412" t="str">
        <f ca="1">IF((H3412+I3412)&gt;SIMULATION!$F$16,"Over","Under")</f>
        <v>Over</v>
      </c>
    </row>
    <row r="3413" spans="8:14" x14ac:dyDescent="0.25">
      <c r="H3413">
        <f ca="1">ROUND(NORMINV(RAND(),SIMULATION!$G$16,SIMULATION!$C$16),0)</f>
        <v>77</v>
      </c>
      <c r="I3413">
        <f ca="1">ROUND(NORMINV(RAND(),SIMULATION!$G$20,SIMULATION!$C$20),0)</f>
        <v>88</v>
      </c>
      <c r="J3413" t="str">
        <f t="shared" ca="1" si="108"/>
        <v>Home</v>
      </c>
      <c r="K3413" t="str">
        <f ca="1">IF(H3413+SIMULATION!$E$16&gt;NEUTRAL!I3413,"W","L")</f>
        <v>L</v>
      </c>
      <c r="L3413" t="str">
        <f ca="1">IF(I3413+SIMULATION!$E$20&gt;NEUTRAL!H3413,"W","L")</f>
        <v>W</v>
      </c>
      <c r="M3413">
        <f t="shared" ca="1" si="109"/>
        <v>165</v>
      </c>
      <c r="N3413" t="str">
        <f ca="1">IF((H3413+I3413)&gt;SIMULATION!$F$16,"Over","Under")</f>
        <v>Over</v>
      </c>
    </row>
    <row r="3414" spans="8:14" x14ac:dyDescent="0.25">
      <c r="H3414">
        <f ca="1">ROUND(NORMINV(RAND(),SIMULATION!$G$16,SIMULATION!$C$16),0)</f>
        <v>68</v>
      </c>
      <c r="I3414">
        <f ca="1">ROUND(NORMINV(RAND(),SIMULATION!$G$20,SIMULATION!$C$20),0)</f>
        <v>77</v>
      </c>
      <c r="J3414" t="str">
        <f t="shared" ca="1" si="108"/>
        <v>Home</v>
      </c>
      <c r="K3414" t="str">
        <f ca="1">IF(H3414+SIMULATION!$E$16&gt;NEUTRAL!I3414,"W","L")</f>
        <v>L</v>
      </c>
      <c r="L3414" t="str">
        <f ca="1">IF(I3414+SIMULATION!$E$20&gt;NEUTRAL!H3414,"W","L")</f>
        <v>W</v>
      </c>
      <c r="M3414">
        <f t="shared" ca="1" si="109"/>
        <v>145</v>
      </c>
      <c r="N3414" t="str">
        <f ca="1">IF((H3414+I3414)&gt;SIMULATION!$F$16,"Over","Under")</f>
        <v>Under</v>
      </c>
    </row>
    <row r="3415" spans="8:14" x14ac:dyDescent="0.25">
      <c r="H3415">
        <f ca="1">ROUND(NORMINV(RAND(),SIMULATION!$G$16,SIMULATION!$C$16),0)</f>
        <v>80</v>
      </c>
      <c r="I3415">
        <f ca="1">ROUND(NORMINV(RAND(),SIMULATION!$G$20,SIMULATION!$C$20),0)</f>
        <v>75</v>
      </c>
      <c r="J3415" t="str">
        <f t="shared" ca="1" si="108"/>
        <v>Away</v>
      </c>
      <c r="K3415" t="str">
        <f ca="1">IF(H3415+SIMULATION!$E$16&gt;NEUTRAL!I3415,"W","L")</f>
        <v>W</v>
      </c>
      <c r="L3415" t="str">
        <f ca="1">IF(I3415+SIMULATION!$E$20&gt;NEUTRAL!H3415,"W","L")</f>
        <v>L</v>
      </c>
      <c r="M3415">
        <f t="shared" ca="1" si="109"/>
        <v>155</v>
      </c>
      <c r="N3415" t="str">
        <f ca="1">IF((H3415+I3415)&gt;SIMULATION!$F$16,"Over","Under")</f>
        <v>Over</v>
      </c>
    </row>
    <row r="3416" spans="8:14" x14ac:dyDescent="0.25">
      <c r="H3416">
        <f ca="1">ROUND(NORMINV(RAND(),SIMULATION!$G$16,SIMULATION!$C$16),0)</f>
        <v>53</v>
      </c>
      <c r="I3416">
        <f ca="1">ROUND(NORMINV(RAND(),SIMULATION!$G$20,SIMULATION!$C$20),0)</f>
        <v>86</v>
      </c>
      <c r="J3416" t="str">
        <f t="shared" ca="1" si="108"/>
        <v>Home</v>
      </c>
      <c r="K3416" t="str">
        <f ca="1">IF(H3416+SIMULATION!$E$16&gt;NEUTRAL!I3416,"W","L")</f>
        <v>L</v>
      </c>
      <c r="L3416" t="str">
        <f ca="1">IF(I3416+SIMULATION!$E$20&gt;NEUTRAL!H3416,"W","L")</f>
        <v>W</v>
      </c>
      <c r="M3416">
        <f t="shared" ca="1" si="109"/>
        <v>139</v>
      </c>
      <c r="N3416" t="str">
        <f ca="1">IF((H3416+I3416)&gt;SIMULATION!$F$16,"Over","Under")</f>
        <v>Under</v>
      </c>
    </row>
    <row r="3417" spans="8:14" x14ac:dyDescent="0.25">
      <c r="H3417">
        <f ca="1">ROUND(NORMINV(RAND(),SIMULATION!$G$16,SIMULATION!$C$16),0)</f>
        <v>74</v>
      </c>
      <c r="I3417">
        <f ca="1">ROUND(NORMINV(RAND(),SIMULATION!$G$20,SIMULATION!$C$20),0)</f>
        <v>62</v>
      </c>
      <c r="J3417" t="str">
        <f t="shared" ca="1" si="108"/>
        <v>Away</v>
      </c>
      <c r="K3417" t="str">
        <f ca="1">IF(H3417+SIMULATION!$E$16&gt;NEUTRAL!I3417,"W","L")</f>
        <v>W</v>
      </c>
      <c r="L3417" t="str">
        <f ca="1">IF(I3417+SIMULATION!$E$20&gt;NEUTRAL!H3417,"W","L")</f>
        <v>L</v>
      </c>
      <c r="M3417">
        <f t="shared" ca="1" si="109"/>
        <v>136</v>
      </c>
      <c r="N3417" t="str">
        <f ca="1">IF((H3417+I3417)&gt;SIMULATION!$F$16,"Over","Under")</f>
        <v>Under</v>
      </c>
    </row>
    <row r="3418" spans="8:14" x14ac:dyDescent="0.25">
      <c r="H3418">
        <f ca="1">ROUND(NORMINV(RAND(),SIMULATION!$G$16,SIMULATION!$C$16),0)</f>
        <v>77</v>
      </c>
      <c r="I3418">
        <f ca="1">ROUND(NORMINV(RAND(),SIMULATION!$G$20,SIMULATION!$C$20),0)</f>
        <v>51</v>
      </c>
      <c r="J3418" t="str">
        <f t="shared" ca="1" si="108"/>
        <v>Away</v>
      </c>
      <c r="K3418" t="str">
        <f ca="1">IF(H3418+SIMULATION!$E$16&gt;NEUTRAL!I3418,"W","L")</f>
        <v>W</v>
      </c>
      <c r="L3418" t="str">
        <f ca="1">IF(I3418+SIMULATION!$E$20&gt;NEUTRAL!H3418,"W","L")</f>
        <v>L</v>
      </c>
      <c r="M3418">
        <f t="shared" ca="1" si="109"/>
        <v>128</v>
      </c>
      <c r="N3418" t="str">
        <f ca="1">IF((H3418+I3418)&gt;SIMULATION!$F$16,"Over","Under")</f>
        <v>Under</v>
      </c>
    </row>
    <row r="3419" spans="8:14" x14ac:dyDescent="0.25">
      <c r="H3419">
        <f ca="1">ROUND(NORMINV(RAND(),SIMULATION!$G$16,SIMULATION!$C$16),0)</f>
        <v>79</v>
      </c>
      <c r="I3419">
        <f ca="1">ROUND(NORMINV(RAND(),SIMULATION!$G$20,SIMULATION!$C$20),0)</f>
        <v>90</v>
      </c>
      <c r="J3419" t="str">
        <f t="shared" ca="1" si="108"/>
        <v>Home</v>
      </c>
      <c r="K3419" t="str">
        <f ca="1">IF(H3419+SIMULATION!$E$16&gt;NEUTRAL!I3419,"W","L")</f>
        <v>L</v>
      </c>
      <c r="L3419" t="str">
        <f ca="1">IF(I3419+SIMULATION!$E$20&gt;NEUTRAL!H3419,"W","L")</f>
        <v>W</v>
      </c>
      <c r="M3419">
        <f t="shared" ca="1" si="109"/>
        <v>169</v>
      </c>
      <c r="N3419" t="str">
        <f ca="1">IF((H3419+I3419)&gt;SIMULATION!$F$16,"Over","Under")</f>
        <v>Over</v>
      </c>
    </row>
    <row r="3420" spans="8:14" x14ac:dyDescent="0.25">
      <c r="H3420">
        <f ca="1">ROUND(NORMINV(RAND(),SIMULATION!$G$16,SIMULATION!$C$16),0)</f>
        <v>64</v>
      </c>
      <c r="I3420">
        <f ca="1">ROUND(NORMINV(RAND(),SIMULATION!$G$20,SIMULATION!$C$20),0)</f>
        <v>77</v>
      </c>
      <c r="J3420" t="str">
        <f t="shared" ca="1" si="108"/>
        <v>Home</v>
      </c>
      <c r="K3420" t="str">
        <f ca="1">IF(H3420+SIMULATION!$E$16&gt;NEUTRAL!I3420,"W","L")</f>
        <v>L</v>
      </c>
      <c r="L3420" t="str">
        <f ca="1">IF(I3420+SIMULATION!$E$20&gt;NEUTRAL!H3420,"W","L")</f>
        <v>W</v>
      </c>
      <c r="M3420">
        <f t="shared" ca="1" si="109"/>
        <v>141</v>
      </c>
      <c r="N3420" t="str">
        <f ca="1">IF((H3420+I3420)&gt;SIMULATION!$F$16,"Over","Under")</f>
        <v>Under</v>
      </c>
    </row>
    <row r="3421" spans="8:14" x14ac:dyDescent="0.25">
      <c r="H3421">
        <f ca="1">ROUND(NORMINV(RAND(),SIMULATION!$G$16,SIMULATION!$C$16),0)</f>
        <v>73</v>
      </c>
      <c r="I3421">
        <f ca="1">ROUND(NORMINV(RAND(),SIMULATION!$G$20,SIMULATION!$C$20),0)</f>
        <v>81</v>
      </c>
      <c r="J3421" t="str">
        <f t="shared" ca="1" si="108"/>
        <v>Home</v>
      </c>
      <c r="K3421" t="str">
        <f ca="1">IF(H3421+SIMULATION!$E$16&gt;NEUTRAL!I3421,"W","L")</f>
        <v>L</v>
      </c>
      <c r="L3421" t="str">
        <f ca="1">IF(I3421+SIMULATION!$E$20&gt;NEUTRAL!H3421,"W","L")</f>
        <v>W</v>
      </c>
      <c r="M3421">
        <f t="shared" ca="1" si="109"/>
        <v>154</v>
      </c>
      <c r="N3421" t="str">
        <f ca="1">IF((H3421+I3421)&gt;SIMULATION!$F$16,"Over","Under")</f>
        <v>Over</v>
      </c>
    </row>
    <row r="3422" spans="8:14" x14ac:dyDescent="0.25">
      <c r="H3422">
        <f ca="1">ROUND(NORMINV(RAND(),SIMULATION!$G$16,SIMULATION!$C$16),0)</f>
        <v>59</v>
      </c>
      <c r="I3422">
        <f ca="1">ROUND(NORMINV(RAND(),SIMULATION!$G$20,SIMULATION!$C$20),0)</f>
        <v>87</v>
      </c>
      <c r="J3422" t="str">
        <f t="shared" ca="1" si="108"/>
        <v>Home</v>
      </c>
      <c r="K3422" t="str">
        <f ca="1">IF(H3422+SIMULATION!$E$16&gt;NEUTRAL!I3422,"W","L")</f>
        <v>L</v>
      </c>
      <c r="L3422" t="str">
        <f ca="1">IF(I3422+SIMULATION!$E$20&gt;NEUTRAL!H3422,"W","L")</f>
        <v>W</v>
      </c>
      <c r="M3422">
        <f t="shared" ca="1" si="109"/>
        <v>146</v>
      </c>
      <c r="N3422" t="str">
        <f ca="1">IF((H3422+I3422)&gt;SIMULATION!$F$16,"Over","Under")</f>
        <v>Under</v>
      </c>
    </row>
    <row r="3423" spans="8:14" x14ac:dyDescent="0.25">
      <c r="H3423">
        <f ca="1">ROUND(NORMINV(RAND(),SIMULATION!$G$16,SIMULATION!$C$16),0)</f>
        <v>82</v>
      </c>
      <c r="I3423">
        <f ca="1">ROUND(NORMINV(RAND(),SIMULATION!$G$20,SIMULATION!$C$20),0)</f>
        <v>56</v>
      </c>
      <c r="J3423" t="str">
        <f t="shared" ca="1" si="108"/>
        <v>Away</v>
      </c>
      <c r="K3423" t="str">
        <f ca="1">IF(H3423+SIMULATION!$E$16&gt;NEUTRAL!I3423,"W","L")</f>
        <v>W</v>
      </c>
      <c r="L3423" t="str">
        <f ca="1">IF(I3423+SIMULATION!$E$20&gt;NEUTRAL!H3423,"W","L")</f>
        <v>L</v>
      </c>
      <c r="M3423">
        <f t="shared" ca="1" si="109"/>
        <v>138</v>
      </c>
      <c r="N3423" t="str">
        <f ca="1">IF((H3423+I3423)&gt;SIMULATION!$F$16,"Over","Under")</f>
        <v>Under</v>
      </c>
    </row>
    <row r="3424" spans="8:14" x14ac:dyDescent="0.25">
      <c r="H3424">
        <f ca="1">ROUND(NORMINV(RAND(),SIMULATION!$G$16,SIMULATION!$C$16),0)</f>
        <v>67</v>
      </c>
      <c r="I3424">
        <f ca="1">ROUND(NORMINV(RAND(),SIMULATION!$G$20,SIMULATION!$C$20),0)</f>
        <v>83</v>
      </c>
      <c r="J3424" t="str">
        <f t="shared" ca="1" si="108"/>
        <v>Home</v>
      </c>
      <c r="K3424" t="str">
        <f ca="1">IF(H3424+SIMULATION!$E$16&gt;NEUTRAL!I3424,"W","L")</f>
        <v>L</v>
      </c>
      <c r="L3424" t="str">
        <f ca="1">IF(I3424+SIMULATION!$E$20&gt;NEUTRAL!H3424,"W","L")</f>
        <v>W</v>
      </c>
      <c r="M3424">
        <f t="shared" ca="1" si="109"/>
        <v>150</v>
      </c>
      <c r="N3424" t="str">
        <f ca="1">IF((H3424+I3424)&gt;SIMULATION!$F$16,"Over","Under")</f>
        <v>Under</v>
      </c>
    </row>
    <row r="3425" spans="8:14" x14ac:dyDescent="0.25">
      <c r="H3425">
        <f ca="1">ROUND(NORMINV(RAND(),SIMULATION!$G$16,SIMULATION!$C$16),0)</f>
        <v>62</v>
      </c>
      <c r="I3425">
        <f ca="1">ROUND(NORMINV(RAND(),SIMULATION!$G$20,SIMULATION!$C$20),0)</f>
        <v>49</v>
      </c>
      <c r="J3425" t="str">
        <f t="shared" ca="1" si="108"/>
        <v>Away</v>
      </c>
      <c r="K3425" t="str">
        <f ca="1">IF(H3425+SIMULATION!$E$16&gt;NEUTRAL!I3425,"W","L")</f>
        <v>W</v>
      </c>
      <c r="L3425" t="str">
        <f ca="1">IF(I3425+SIMULATION!$E$20&gt;NEUTRAL!H3425,"W","L")</f>
        <v>L</v>
      </c>
      <c r="M3425">
        <f t="shared" ca="1" si="109"/>
        <v>111</v>
      </c>
      <c r="N3425" t="str">
        <f ca="1">IF((H3425+I3425)&gt;SIMULATION!$F$16,"Over","Under")</f>
        <v>Under</v>
      </c>
    </row>
    <row r="3426" spans="8:14" x14ac:dyDescent="0.25">
      <c r="H3426">
        <f ca="1">ROUND(NORMINV(RAND(),SIMULATION!$G$16,SIMULATION!$C$16),0)</f>
        <v>73</v>
      </c>
      <c r="I3426">
        <f ca="1">ROUND(NORMINV(RAND(),SIMULATION!$G$20,SIMULATION!$C$20),0)</f>
        <v>81</v>
      </c>
      <c r="J3426" t="str">
        <f t="shared" ca="1" si="108"/>
        <v>Home</v>
      </c>
      <c r="K3426" t="str">
        <f ca="1">IF(H3426+SIMULATION!$E$16&gt;NEUTRAL!I3426,"W","L")</f>
        <v>L</v>
      </c>
      <c r="L3426" t="str">
        <f ca="1">IF(I3426+SIMULATION!$E$20&gt;NEUTRAL!H3426,"W","L")</f>
        <v>W</v>
      </c>
      <c r="M3426">
        <f t="shared" ca="1" si="109"/>
        <v>154</v>
      </c>
      <c r="N3426" t="str">
        <f ca="1">IF((H3426+I3426)&gt;SIMULATION!$F$16,"Over","Under")</f>
        <v>Over</v>
      </c>
    </row>
    <row r="3427" spans="8:14" x14ac:dyDescent="0.25">
      <c r="H3427">
        <f ca="1">ROUND(NORMINV(RAND(),SIMULATION!$G$16,SIMULATION!$C$16),0)</f>
        <v>52</v>
      </c>
      <c r="I3427">
        <f ca="1">ROUND(NORMINV(RAND(),SIMULATION!$G$20,SIMULATION!$C$20),0)</f>
        <v>68</v>
      </c>
      <c r="J3427" t="str">
        <f t="shared" ca="1" si="108"/>
        <v>Home</v>
      </c>
      <c r="K3427" t="str">
        <f ca="1">IF(H3427+SIMULATION!$E$16&gt;NEUTRAL!I3427,"W","L")</f>
        <v>L</v>
      </c>
      <c r="L3427" t="str">
        <f ca="1">IF(I3427+SIMULATION!$E$20&gt;NEUTRAL!H3427,"W","L")</f>
        <v>W</v>
      </c>
      <c r="M3427">
        <f t="shared" ca="1" si="109"/>
        <v>120</v>
      </c>
      <c r="N3427" t="str">
        <f ca="1">IF((H3427+I3427)&gt;SIMULATION!$F$16,"Over","Under")</f>
        <v>Under</v>
      </c>
    </row>
    <row r="3428" spans="8:14" x14ac:dyDescent="0.25">
      <c r="H3428">
        <f ca="1">ROUND(NORMINV(RAND(),SIMULATION!$G$16,SIMULATION!$C$16),0)</f>
        <v>63</v>
      </c>
      <c r="I3428">
        <f ca="1">ROUND(NORMINV(RAND(),SIMULATION!$G$20,SIMULATION!$C$20),0)</f>
        <v>80</v>
      </c>
      <c r="J3428" t="str">
        <f t="shared" ca="1" si="108"/>
        <v>Home</v>
      </c>
      <c r="K3428" t="str">
        <f ca="1">IF(H3428+SIMULATION!$E$16&gt;NEUTRAL!I3428,"W","L")</f>
        <v>L</v>
      </c>
      <c r="L3428" t="str">
        <f ca="1">IF(I3428+SIMULATION!$E$20&gt;NEUTRAL!H3428,"W","L")</f>
        <v>W</v>
      </c>
      <c r="M3428">
        <f t="shared" ca="1" si="109"/>
        <v>143</v>
      </c>
      <c r="N3428" t="str">
        <f ca="1">IF((H3428+I3428)&gt;SIMULATION!$F$16,"Over","Under")</f>
        <v>Under</v>
      </c>
    </row>
    <row r="3429" spans="8:14" x14ac:dyDescent="0.25">
      <c r="H3429">
        <f ca="1">ROUND(NORMINV(RAND(),SIMULATION!$G$16,SIMULATION!$C$16),0)</f>
        <v>71</v>
      </c>
      <c r="I3429">
        <f ca="1">ROUND(NORMINV(RAND(),SIMULATION!$G$20,SIMULATION!$C$20),0)</f>
        <v>79</v>
      </c>
      <c r="J3429" t="str">
        <f t="shared" ca="1" si="108"/>
        <v>Home</v>
      </c>
      <c r="K3429" t="str">
        <f ca="1">IF(H3429+SIMULATION!$E$16&gt;NEUTRAL!I3429,"W","L")</f>
        <v>L</v>
      </c>
      <c r="L3429" t="str">
        <f ca="1">IF(I3429+SIMULATION!$E$20&gt;NEUTRAL!H3429,"W","L")</f>
        <v>W</v>
      </c>
      <c r="M3429">
        <f t="shared" ca="1" si="109"/>
        <v>150</v>
      </c>
      <c r="N3429" t="str">
        <f ca="1">IF((H3429+I3429)&gt;SIMULATION!$F$16,"Over","Under")</f>
        <v>Under</v>
      </c>
    </row>
    <row r="3430" spans="8:14" x14ac:dyDescent="0.25">
      <c r="H3430">
        <f ca="1">ROUND(NORMINV(RAND(),SIMULATION!$G$16,SIMULATION!$C$16),0)</f>
        <v>48</v>
      </c>
      <c r="I3430">
        <f ca="1">ROUND(NORMINV(RAND(),SIMULATION!$G$20,SIMULATION!$C$20),0)</f>
        <v>66</v>
      </c>
      <c r="J3430" t="str">
        <f t="shared" ca="1" si="108"/>
        <v>Home</v>
      </c>
      <c r="K3430" t="str">
        <f ca="1">IF(H3430+SIMULATION!$E$16&gt;NEUTRAL!I3430,"W","L")</f>
        <v>L</v>
      </c>
      <c r="L3430" t="str">
        <f ca="1">IF(I3430+SIMULATION!$E$20&gt;NEUTRAL!H3430,"W","L")</f>
        <v>W</v>
      </c>
      <c r="M3430">
        <f t="shared" ca="1" si="109"/>
        <v>114</v>
      </c>
      <c r="N3430" t="str">
        <f ca="1">IF((H3430+I3430)&gt;SIMULATION!$F$16,"Over","Under")</f>
        <v>Under</v>
      </c>
    </row>
    <row r="3431" spans="8:14" x14ac:dyDescent="0.25">
      <c r="H3431">
        <f ca="1">ROUND(NORMINV(RAND(),SIMULATION!$G$16,SIMULATION!$C$16),0)</f>
        <v>92</v>
      </c>
      <c r="I3431">
        <f ca="1">ROUND(NORMINV(RAND(),SIMULATION!$G$20,SIMULATION!$C$20),0)</f>
        <v>70</v>
      </c>
      <c r="J3431" t="str">
        <f t="shared" ca="1" si="108"/>
        <v>Away</v>
      </c>
      <c r="K3431" t="str">
        <f ca="1">IF(H3431+SIMULATION!$E$16&gt;NEUTRAL!I3431,"W","L")</f>
        <v>W</v>
      </c>
      <c r="L3431" t="str">
        <f ca="1">IF(I3431+SIMULATION!$E$20&gt;NEUTRAL!H3431,"W","L")</f>
        <v>L</v>
      </c>
      <c r="M3431">
        <f t="shared" ca="1" si="109"/>
        <v>162</v>
      </c>
      <c r="N3431" t="str">
        <f ca="1">IF((H3431+I3431)&gt;SIMULATION!$F$16,"Over","Under")</f>
        <v>Over</v>
      </c>
    </row>
    <row r="3432" spans="8:14" x14ac:dyDescent="0.25">
      <c r="H3432">
        <f ca="1">ROUND(NORMINV(RAND(),SIMULATION!$G$16,SIMULATION!$C$16),0)</f>
        <v>79</v>
      </c>
      <c r="I3432">
        <f ca="1">ROUND(NORMINV(RAND(),SIMULATION!$G$20,SIMULATION!$C$20),0)</f>
        <v>89</v>
      </c>
      <c r="J3432" t="str">
        <f t="shared" ca="1" si="108"/>
        <v>Home</v>
      </c>
      <c r="K3432" t="str">
        <f ca="1">IF(H3432+SIMULATION!$E$16&gt;NEUTRAL!I3432,"W","L")</f>
        <v>L</v>
      </c>
      <c r="L3432" t="str">
        <f ca="1">IF(I3432+SIMULATION!$E$20&gt;NEUTRAL!H3432,"W","L")</f>
        <v>W</v>
      </c>
      <c r="M3432">
        <f t="shared" ca="1" si="109"/>
        <v>168</v>
      </c>
      <c r="N3432" t="str">
        <f ca="1">IF((H3432+I3432)&gt;SIMULATION!$F$16,"Over","Under")</f>
        <v>Over</v>
      </c>
    </row>
    <row r="3433" spans="8:14" x14ac:dyDescent="0.25">
      <c r="H3433">
        <f ca="1">ROUND(NORMINV(RAND(),SIMULATION!$G$16,SIMULATION!$C$16),0)</f>
        <v>76</v>
      </c>
      <c r="I3433">
        <f ca="1">ROUND(NORMINV(RAND(),SIMULATION!$G$20,SIMULATION!$C$20),0)</f>
        <v>64</v>
      </c>
      <c r="J3433" t="str">
        <f t="shared" ca="1" si="108"/>
        <v>Away</v>
      </c>
      <c r="K3433" t="str">
        <f ca="1">IF(H3433+SIMULATION!$E$16&gt;NEUTRAL!I3433,"W","L")</f>
        <v>W</v>
      </c>
      <c r="L3433" t="str">
        <f ca="1">IF(I3433+SIMULATION!$E$20&gt;NEUTRAL!H3433,"W","L")</f>
        <v>L</v>
      </c>
      <c r="M3433">
        <f t="shared" ca="1" si="109"/>
        <v>140</v>
      </c>
      <c r="N3433" t="str">
        <f ca="1">IF((H3433+I3433)&gt;SIMULATION!$F$16,"Over","Under")</f>
        <v>Under</v>
      </c>
    </row>
    <row r="3434" spans="8:14" x14ac:dyDescent="0.25">
      <c r="H3434">
        <f ca="1">ROUND(NORMINV(RAND(),SIMULATION!$G$16,SIMULATION!$C$16),0)</f>
        <v>73</v>
      </c>
      <c r="I3434">
        <f ca="1">ROUND(NORMINV(RAND(),SIMULATION!$G$20,SIMULATION!$C$20),0)</f>
        <v>87</v>
      </c>
      <c r="J3434" t="str">
        <f t="shared" ca="1" si="108"/>
        <v>Home</v>
      </c>
      <c r="K3434" t="str">
        <f ca="1">IF(H3434+SIMULATION!$E$16&gt;NEUTRAL!I3434,"W","L")</f>
        <v>L</v>
      </c>
      <c r="L3434" t="str">
        <f ca="1">IF(I3434+SIMULATION!$E$20&gt;NEUTRAL!H3434,"W","L")</f>
        <v>W</v>
      </c>
      <c r="M3434">
        <f t="shared" ca="1" si="109"/>
        <v>160</v>
      </c>
      <c r="N3434" t="str">
        <f ca="1">IF((H3434+I3434)&gt;SIMULATION!$F$16,"Over","Under")</f>
        <v>Over</v>
      </c>
    </row>
    <row r="3435" spans="8:14" x14ac:dyDescent="0.25">
      <c r="H3435">
        <f ca="1">ROUND(NORMINV(RAND(),SIMULATION!$G$16,SIMULATION!$C$16),0)</f>
        <v>85</v>
      </c>
      <c r="I3435">
        <f ca="1">ROUND(NORMINV(RAND(),SIMULATION!$G$20,SIMULATION!$C$20),0)</f>
        <v>79</v>
      </c>
      <c r="J3435" t="str">
        <f t="shared" ca="1" si="108"/>
        <v>Away</v>
      </c>
      <c r="K3435" t="str">
        <f ca="1">IF(H3435+SIMULATION!$E$16&gt;NEUTRAL!I3435,"W","L")</f>
        <v>W</v>
      </c>
      <c r="L3435" t="str">
        <f ca="1">IF(I3435+SIMULATION!$E$20&gt;NEUTRAL!H3435,"W","L")</f>
        <v>L</v>
      </c>
      <c r="M3435">
        <f t="shared" ca="1" si="109"/>
        <v>164</v>
      </c>
      <c r="N3435" t="str">
        <f ca="1">IF((H3435+I3435)&gt;SIMULATION!$F$16,"Over","Under")</f>
        <v>Over</v>
      </c>
    </row>
    <row r="3436" spans="8:14" x14ac:dyDescent="0.25">
      <c r="H3436">
        <f ca="1">ROUND(NORMINV(RAND(),SIMULATION!$G$16,SIMULATION!$C$16),0)</f>
        <v>86</v>
      </c>
      <c r="I3436">
        <f ca="1">ROUND(NORMINV(RAND(),SIMULATION!$G$20,SIMULATION!$C$20),0)</f>
        <v>80</v>
      </c>
      <c r="J3436" t="str">
        <f t="shared" ca="1" si="108"/>
        <v>Away</v>
      </c>
      <c r="K3436" t="str">
        <f ca="1">IF(H3436+SIMULATION!$E$16&gt;NEUTRAL!I3436,"W","L")</f>
        <v>W</v>
      </c>
      <c r="L3436" t="str">
        <f ca="1">IF(I3436+SIMULATION!$E$20&gt;NEUTRAL!H3436,"W","L")</f>
        <v>L</v>
      </c>
      <c r="M3436">
        <f t="shared" ca="1" si="109"/>
        <v>166</v>
      </c>
      <c r="N3436" t="str">
        <f ca="1">IF((H3436+I3436)&gt;SIMULATION!$F$16,"Over","Under")</f>
        <v>Over</v>
      </c>
    </row>
    <row r="3437" spans="8:14" x14ac:dyDescent="0.25">
      <c r="H3437">
        <f ca="1">ROUND(NORMINV(RAND(),SIMULATION!$G$16,SIMULATION!$C$16),0)</f>
        <v>81</v>
      </c>
      <c r="I3437">
        <f ca="1">ROUND(NORMINV(RAND(),SIMULATION!$G$20,SIMULATION!$C$20),0)</f>
        <v>51</v>
      </c>
      <c r="J3437" t="str">
        <f t="shared" ca="1" si="108"/>
        <v>Away</v>
      </c>
      <c r="K3437" t="str">
        <f ca="1">IF(H3437+SIMULATION!$E$16&gt;NEUTRAL!I3437,"W","L")</f>
        <v>W</v>
      </c>
      <c r="L3437" t="str">
        <f ca="1">IF(I3437+SIMULATION!$E$20&gt;NEUTRAL!H3437,"W","L")</f>
        <v>L</v>
      </c>
      <c r="M3437">
        <f t="shared" ca="1" si="109"/>
        <v>132</v>
      </c>
      <c r="N3437" t="str">
        <f ca="1">IF((H3437+I3437)&gt;SIMULATION!$F$16,"Over","Under")</f>
        <v>Under</v>
      </c>
    </row>
    <row r="3438" spans="8:14" x14ac:dyDescent="0.25">
      <c r="H3438">
        <f ca="1">ROUND(NORMINV(RAND(),SIMULATION!$G$16,SIMULATION!$C$16),0)</f>
        <v>84</v>
      </c>
      <c r="I3438">
        <f ca="1">ROUND(NORMINV(RAND(),SIMULATION!$G$20,SIMULATION!$C$20),0)</f>
        <v>92</v>
      </c>
      <c r="J3438" t="str">
        <f t="shared" ca="1" si="108"/>
        <v>Home</v>
      </c>
      <c r="K3438" t="str">
        <f ca="1">IF(H3438+SIMULATION!$E$16&gt;NEUTRAL!I3438,"W","L")</f>
        <v>L</v>
      </c>
      <c r="L3438" t="str">
        <f ca="1">IF(I3438+SIMULATION!$E$20&gt;NEUTRAL!H3438,"W","L")</f>
        <v>W</v>
      </c>
      <c r="M3438">
        <f t="shared" ca="1" si="109"/>
        <v>176</v>
      </c>
      <c r="N3438" t="str">
        <f ca="1">IF((H3438+I3438)&gt;SIMULATION!$F$16,"Over","Under")</f>
        <v>Over</v>
      </c>
    </row>
    <row r="3439" spans="8:14" x14ac:dyDescent="0.25">
      <c r="H3439">
        <f ca="1">ROUND(NORMINV(RAND(),SIMULATION!$G$16,SIMULATION!$C$16),0)</f>
        <v>54</v>
      </c>
      <c r="I3439">
        <f ca="1">ROUND(NORMINV(RAND(),SIMULATION!$G$20,SIMULATION!$C$20),0)</f>
        <v>88</v>
      </c>
      <c r="J3439" t="str">
        <f t="shared" ca="1" si="108"/>
        <v>Home</v>
      </c>
      <c r="K3439" t="str">
        <f ca="1">IF(H3439+SIMULATION!$E$16&gt;NEUTRAL!I3439,"W","L")</f>
        <v>L</v>
      </c>
      <c r="L3439" t="str">
        <f ca="1">IF(I3439+SIMULATION!$E$20&gt;NEUTRAL!H3439,"W","L")</f>
        <v>W</v>
      </c>
      <c r="M3439">
        <f t="shared" ca="1" si="109"/>
        <v>142</v>
      </c>
      <c r="N3439" t="str">
        <f ca="1">IF((H3439+I3439)&gt;SIMULATION!$F$16,"Over","Under")</f>
        <v>Under</v>
      </c>
    </row>
    <row r="3440" spans="8:14" x14ac:dyDescent="0.25">
      <c r="H3440">
        <f ca="1">ROUND(NORMINV(RAND(),SIMULATION!$G$16,SIMULATION!$C$16),0)</f>
        <v>64</v>
      </c>
      <c r="I3440">
        <f ca="1">ROUND(NORMINV(RAND(),SIMULATION!$G$20,SIMULATION!$C$20),0)</f>
        <v>82</v>
      </c>
      <c r="J3440" t="str">
        <f t="shared" ca="1" si="108"/>
        <v>Home</v>
      </c>
      <c r="K3440" t="str">
        <f ca="1">IF(H3440+SIMULATION!$E$16&gt;NEUTRAL!I3440,"W","L")</f>
        <v>L</v>
      </c>
      <c r="L3440" t="str">
        <f ca="1">IF(I3440+SIMULATION!$E$20&gt;NEUTRAL!H3440,"W","L")</f>
        <v>W</v>
      </c>
      <c r="M3440">
        <f t="shared" ca="1" si="109"/>
        <v>146</v>
      </c>
      <c r="N3440" t="str">
        <f ca="1">IF((H3440+I3440)&gt;SIMULATION!$F$16,"Over","Under")</f>
        <v>Under</v>
      </c>
    </row>
    <row r="3441" spans="8:14" x14ac:dyDescent="0.25">
      <c r="H3441">
        <f ca="1">ROUND(NORMINV(RAND(),SIMULATION!$G$16,SIMULATION!$C$16),0)</f>
        <v>77</v>
      </c>
      <c r="I3441">
        <f ca="1">ROUND(NORMINV(RAND(),SIMULATION!$G$20,SIMULATION!$C$20),0)</f>
        <v>73</v>
      </c>
      <c r="J3441" t="str">
        <f t="shared" ca="1" si="108"/>
        <v>Away</v>
      </c>
      <c r="K3441" t="str">
        <f ca="1">IF(H3441+SIMULATION!$E$16&gt;NEUTRAL!I3441,"W","L")</f>
        <v>W</v>
      </c>
      <c r="L3441" t="str">
        <f ca="1">IF(I3441+SIMULATION!$E$20&gt;NEUTRAL!H3441,"W","L")</f>
        <v>L</v>
      </c>
      <c r="M3441">
        <f t="shared" ca="1" si="109"/>
        <v>150</v>
      </c>
      <c r="N3441" t="str">
        <f ca="1">IF((H3441+I3441)&gt;SIMULATION!$F$16,"Over","Under")</f>
        <v>Under</v>
      </c>
    </row>
    <row r="3442" spans="8:14" x14ac:dyDescent="0.25">
      <c r="H3442">
        <f ca="1">ROUND(NORMINV(RAND(),SIMULATION!$G$16,SIMULATION!$C$16),0)</f>
        <v>59</v>
      </c>
      <c r="I3442">
        <f ca="1">ROUND(NORMINV(RAND(),SIMULATION!$G$20,SIMULATION!$C$20),0)</f>
        <v>72</v>
      </c>
      <c r="J3442" t="str">
        <f t="shared" ca="1" si="108"/>
        <v>Home</v>
      </c>
      <c r="K3442" t="str">
        <f ca="1">IF(H3442+SIMULATION!$E$16&gt;NEUTRAL!I3442,"W","L")</f>
        <v>L</v>
      </c>
      <c r="L3442" t="str">
        <f ca="1">IF(I3442+SIMULATION!$E$20&gt;NEUTRAL!H3442,"W","L")</f>
        <v>W</v>
      </c>
      <c r="M3442">
        <f t="shared" ca="1" si="109"/>
        <v>131</v>
      </c>
      <c r="N3442" t="str">
        <f ca="1">IF((H3442+I3442)&gt;SIMULATION!$F$16,"Over","Under")</f>
        <v>Under</v>
      </c>
    </row>
    <row r="3443" spans="8:14" x14ac:dyDescent="0.25">
      <c r="H3443">
        <f ca="1">ROUND(NORMINV(RAND(),SIMULATION!$G$16,SIMULATION!$C$16),0)</f>
        <v>67</v>
      </c>
      <c r="I3443">
        <f ca="1">ROUND(NORMINV(RAND(),SIMULATION!$G$20,SIMULATION!$C$20),0)</f>
        <v>67</v>
      </c>
      <c r="J3443" t="str">
        <f t="shared" ca="1" si="108"/>
        <v>OT</v>
      </c>
      <c r="K3443" t="str">
        <f ca="1">IF(H3443+SIMULATION!$E$16&gt;NEUTRAL!I3443,"W","L")</f>
        <v>W</v>
      </c>
      <c r="L3443" t="str">
        <f ca="1">IF(I3443+SIMULATION!$E$20&gt;NEUTRAL!H3443,"W","L")</f>
        <v>L</v>
      </c>
      <c r="M3443">
        <f t="shared" ca="1" si="109"/>
        <v>134</v>
      </c>
      <c r="N3443" t="str">
        <f ca="1">IF((H3443+I3443)&gt;SIMULATION!$F$16,"Over","Under")</f>
        <v>Under</v>
      </c>
    </row>
    <row r="3444" spans="8:14" x14ac:dyDescent="0.25">
      <c r="H3444">
        <f ca="1">ROUND(NORMINV(RAND(),SIMULATION!$G$16,SIMULATION!$C$16),0)</f>
        <v>69</v>
      </c>
      <c r="I3444">
        <f ca="1">ROUND(NORMINV(RAND(),SIMULATION!$G$20,SIMULATION!$C$20),0)</f>
        <v>68</v>
      </c>
      <c r="J3444" t="str">
        <f t="shared" ca="1" si="108"/>
        <v>Away</v>
      </c>
      <c r="K3444" t="str">
        <f ca="1">IF(H3444+SIMULATION!$E$16&gt;NEUTRAL!I3444,"W","L")</f>
        <v>W</v>
      </c>
      <c r="L3444" t="str">
        <f ca="1">IF(I3444+SIMULATION!$E$20&gt;NEUTRAL!H3444,"W","L")</f>
        <v>L</v>
      </c>
      <c r="M3444">
        <f t="shared" ca="1" si="109"/>
        <v>137</v>
      </c>
      <c r="N3444" t="str">
        <f ca="1">IF((H3444+I3444)&gt;SIMULATION!$F$16,"Over","Under")</f>
        <v>Under</v>
      </c>
    </row>
    <row r="3445" spans="8:14" x14ac:dyDescent="0.25">
      <c r="H3445">
        <f ca="1">ROUND(NORMINV(RAND(),SIMULATION!$G$16,SIMULATION!$C$16),0)</f>
        <v>73</v>
      </c>
      <c r="I3445">
        <f ca="1">ROUND(NORMINV(RAND(),SIMULATION!$G$20,SIMULATION!$C$20),0)</f>
        <v>68</v>
      </c>
      <c r="J3445" t="str">
        <f t="shared" ca="1" si="108"/>
        <v>Away</v>
      </c>
      <c r="K3445" t="str">
        <f ca="1">IF(H3445+SIMULATION!$E$16&gt;NEUTRAL!I3445,"W","L")</f>
        <v>W</v>
      </c>
      <c r="L3445" t="str">
        <f ca="1">IF(I3445+SIMULATION!$E$20&gt;NEUTRAL!H3445,"W","L")</f>
        <v>L</v>
      </c>
      <c r="M3445">
        <f t="shared" ca="1" si="109"/>
        <v>141</v>
      </c>
      <c r="N3445" t="str">
        <f ca="1">IF((H3445+I3445)&gt;SIMULATION!$F$16,"Over","Under")</f>
        <v>Under</v>
      </c>
    </row>
    <row r="3446" spans="8:14" x14ac:dyDescent="0.25">
      <c r="H3446">
        <f ca="1">ROUND(NORMINV(RAND(),SIMULATION!$G$16,SIMULATION!$C$16),0)</f>
        <v>84</v>
      </c>
      <c r="I3446">
        <f ca="1">ROUND(NORMINV(RAND(),SIMULATION!$G$20,SIMULATION!$C$20),0)</f>
        <v>76</v>
      </c>
      <c r="J3446" t="str">
        <f t="shared" ca="1" si="108"/>
        <v>Away</v>
      </c>
      <c r="K3446" t="str">
        <f ca="1">IF(H3446+SIMULATION!$E$16&gt;NEUTRAL!I3446,"W","L")</f>
        <v>W</v>
      </c>
      <c r="L3446" t="str">
        <f ca="1">IF(I3446+SIMULATION!$E$20&gt;NEUTRAL!H3446,"W","L")</f>
        <v>L</v>
      </c>
      <c r="M3446">
        <f t="shared" ca="1" si="109"/>
        <v>160</v>
      </c>
      <c r="N3446" t="str">
        <f ca="1">IF((H3446+I3446)&gt;SIMULATION!$F$16,"Over","Under")</f>
        <v>Over</v>
      </c>
    </row>
    <row r="3447" spans="8:14" x14ac:dyDescent="0.25">
      <c r="H3447">
        <f ca="1">ROUND(NORMINV(RAND(),SIMULATION!$G$16,SIMULATION!$C$16),0)</f>
        <v>60</v>
      </c>
      <c r="I3447">
        <f ca="1">ROUND(NORMINV(RAND(),SIMULATION!$G$20,SIMULATION!$C$20),0)</f>
        <v>86</v>
      </c>
      <c r="J3447" t="str">
        <f t="shared" ca="1" si="108"/>
        <v>Home</v>
      </c>
      <c r="K3447" t="str">
        <f ca="1">IF(H3447+SIMULATION!$E$16&gt;NEUTRAL!I3447,"W","L")</f>
        <v>L</v>
      </c>
      <c r="L3447" t="str">
        <f ca="1">IF(I3447+SIMULATION!$E$20&gt;NEUTRAL!H3447,"W","L")</f>
        <v>W</v>
      </c>
      <c r="M3447">
        <f t="shared" ca="1" si="109"/>
        <v>146</v>
      </c>
      <c r="N3447" t="str">
        <f ca="1">IF((H3447+I3447)&gt;SIMULATION!$F$16,"Over","Under")</f>
        <v>Under</v>
      </c>
    </row>
    <row r="3448" spans="8:14" x14ac:dyDescent="0.25">
      <c r="H3448">
        <f ca="1">ROUND(NORMINV(RAND(),SIMULATION!$G$16,SIMULATION!$C$16),0)</f>
        <v>75</v>
      </c>
      <c r="I3448">
        <f ca="1">ROUND(NORMINV(RAND(),SIMULATION!$G$20,SIMULATION!$C$20),0)</f>
        <v>78</v>
      </c>
      <c r="J3448" t="str">
        <f t="shared" ca="1" si="108"/>
        <v>Home</v>
      </c>
      <c r="K3448" t="str">
        <f ca="1">IF(H3448+SIMULATION!$E$16&gt;NEUTRAL!I3448,"W","L")</f>
        <v>W</v>
      </c>
      <c r="L3448" t="str">
        <f ca="1">IF(I3448+SIMULATION!$E$20&gt;NEUTRAL!H3448,"W","L")</f>
        <v>L</v>
      </c>
      <c r="M3448">
        <f t="shared" ca="1" si="109"/>
        <v>153</v>
      </c>
      <c r="N3448" t="str">
        <f ca="1">IF((H3448+I3448)&gt;SIMULATION!$F$16,"Over","Under")</f>
        <v>Over</v>
      </c>
    </row>
    <row r="3449" spans="8:14" x14ac:dyDescent="0.25">
      <c r="H3449">
        <f ca="1">ROUND(NORMINV(RAND(),SIMULATION!$G$16,SIMULATION!$C$16),0)</f>
        <v>73</v>
      </c>
      <c r="I3449">
        <f ca="1">ROUND(NORMINV(RAND(),SIMULATION!$G$20,SIMULATION!$C$20),0)</f>
        <v>67</v>
      </c>
      <c r="J3449" t="str">
        <f t="shared" ca="1" si="108"/>
        <v>Away</v>
      </c>
      <c r="K3449" t="str">
        <f ca="1">IF(H3449+SIMULATION!$E$16&gt;NEUTRAL!I3449,"W","L")</f>
        <v>W</v>
      </c>
      <c r="L3449" t="str">
        <f ca="1">IF(I3449+SIMULATION!$E$20&gt;NEUTRAL!H3449,"W","L")</f>
        <v>L</v>
      </c>
      <c r="M3449">
        <f t="shared" ca="1" si="109"/>
        <v>140</v>
      </c>
      <c r="N3449" t="str">
        <f ca="1">IF((H3449+I3449)&gt;SIMULATION!$F$16,"Over","Under")</f>
        <v>Under</v>
      </c>
    </row>
    <row r="3450" spans="8:14" x14ac:dyDescent="0.25">
      <c r="H3450">
        <f ca="1">ROUND(NORMINV(RAND(),SIMULATION!$G$16,SIMULATION!$C$16),0)</f>
        <v>93</v>
      </c>
      <c r="I3450">
        <f ca="1">ROUND(NORMINV(RAND(),SIMULATION!$G$20,SIMULATION!$C$20),0)</f>
        <v>81</v>
      </c>
      <c r="J3450" t="str">
        <f t="shared" ca="1" si="108"/>
        <v>Away</v>
      </c>
      <c r="K3450" t="str">
        <f ca="1">IF(H3450+SIMULATION!$E$16&gt;NEUTRAL!I3450,"W","L")</f>
        <v>W</v>
      </c>
      <c r="L3450" t="str">
        <f ca="1">IF(I3450+SIMULATION!$E$20&gt;NEUTRAL!H3450,"W","L")</f>
        <v>L</v>
      </c>
      <c r="M3450">
        <f t="shared" ca="1" si="109"/>
        <v>174</v>
      </c>
      <c r="N3450" t="str">
        <f ca="1">IF((H3450+I3450)&gt;SIMULATION!$F$16,"Over","Under")</f>
        <v>Over</v>
      </c>
    </row>
    <row r="3451" spans="8:14" x14ac:dyDescent="0.25">
      <c r="H3451">
        <f ca="1">ROUND(NORMINV(RAND(),SIMULATION!$G$16,SIMULATION!$C$16),0)</f>
        <v>82</v>
      </c>
      <c r="I3451">
        <f ca="1">ROUND(NORMINV(RAND(),SIMULATION!$G$20,SIMULATION!$C$20),0)</f>
        <v>70</v>
      </c>
      <c r="J3451" t="str">
        <f t="shared" ca="1" si="108"/>
        <v>Away</v>
      </c>
      <c r="K3451" t="str">
        <f ca="1">IF(H3451+SIMULATION!$E$16&gt;NEUTRAL!I3451,"W","L")</f>
        <v>W</v>
      </c>
      <c r="L3451" t="str">
        <f ca="1">IF(I3451+SIMULATION!$E$20&gt;NEUTRAL!H3451,"W","L")</f>
        <v>L</v>
      </c>
      <c r="M3451">
        <f t="shared" ca="1" si="109"/>
        <v>152</v>
      </c>
      <c r="N3451" t="str">
        <f ca="1">IF((H3451+I3451)&gt;SIMULATION!$F$16,"Over","Under")</f>
        <v>Over</v>
      </c>
    </row>
    <row r="3452" spans="8:14" x14ac:dyDescent="0.25">
      <c r="H3452">
        <f ca="1">ROUND(NORMINV(RAND(),SIMULATION!$G$16,SIMULATION!$C$16),0)</f>
        <v>65</v>
      </c>
      <c r="I3452">
        <f ca="1">ROUND(NORMINV(RAND(),SIMULATION!$G$20,SIMULATION!$C$20),0)</f>
        <v>91</v>
      </c>
      <c r="J3452" t="str">
        <f t="shared" ca="1" si="108"/>
        <v>Home</v>
      </c>
      <c r="K3452" t="str">
        <f ca="1">IF(H3452+SIMULATION!$E$16&gt;NEUTRAL!I3452,"W","L")</f>
        <v>L</v>
      </c>
      <c r="L3452" t="str">
        <f ca="1">IF(I3452+SIMULATION!$E$20&gt;NEUTRAL!H3452,"W","L")</f>
        <v>W</v>
      </c>
      <c r="M3452">
        <f t="shared" ca="1" si="109"/>
        <v>156</v>
      </c>
      <c r="N3452" t="str">
        <f ca="1">IF((H3452+I3452)&gt;SIMULATION!$F$16,"Over","Under")</f>
        <v>Over</v>
      </c>
    </row>
    <row r="3453" spans="8:14" x14ac:dyDescent="0.25">
      <c r="H3453">
        <f ca="1">ROUND(NORMINV(RAND(),SIMULATION!$G$16,SIMULATION!$C$16),0)</f>
        <v>74</v>
      </c>
      <c r="I3453">
        <f ca="1">ROUND(NORMINV(RAND(),SIMULATION!$G$20,SIMULATION!$C$20),0)</f>
        <v>86</v>
      </c>
      <c r="J3453" t="str">
        <f t="shared" ca="1" si="108"/>
        <v>Home</v>
      </c>
      <c r="K3453" t="str">
        <f ca="1">IF(H3453+SIMULATION!$E$16&gt;NEUTRAL!I3453,"W","L")</f>
        <v>L</v>
      </c>
      <c r="L3453" t="str">
        <f ca="1">IF(I3453+SIMULATION!$E$20&gt;NEUTRAL!H3453,"W","L")</f>
        <v>W</v>
      </c>
      <c r="M3453">
        <f t="shared" ca="1" si="109"/>
        <v>160</v>
      </c>
      <c r="N3453" t="str">
        <f ca="1">IF((H3453+I3453)&gt;SIMULATION!$F$16,"Over","Under")</f>
        <v>Over</v>
      </c>
    </row>
    <row r="3454" spans="8:14" x14ac:dyDescent="0.25">
      <c r="H3454">
        <f ca="1">ROUND(NORMINV(RAND(),SIMULATION!$G$16,SIMULATION!$C$16),0)</f>
        <v>73</v>
      </c>
      <c r="I3454">
        <f ca="1">ROUND(NORMINV(RAND(),SIMULATION!$G$20,SIMULATION!$C$20),0)</f>
        <v>64</v>
      </c>
      <c r="J3454" t="str">
        <f t="shared" ca="1" si="108"/>
        <v>Away</v>
      </c>
      <c r="K3454" t="str">
        <f ca="1">IF(H3454+SIMULATION!$E$16&gt;NEUTRAL!I3454,"W","L")</f>
        <v>W</v>
      </c>
      <c r="L3454" t="str">
        <f ca="1">IF(I3454+SIMULATION!$E$20&gt;NEUTRAL!H3454,"W","L")</f>
        <v>L</v>
      </c>
      <c r="M3454">
        <f t="shared" ca="1" si="109"/>
        <v>137</v>
      </c>
      <c r="N3454" t="str">
        <f ca="1">IF((H3454+I3454)&gt;SIMULATION!$F$16,"Over","Under")</f>
        <v>Under</v>
      </c>
    </row>
    <row r="3455" spans="8:14" x14ac:dyDescent="0.25">
      <c r="H3455">
        <f ca="1">ROUND(NORMINV(RAND(),SIMULATION!$G$16,SIMULATION!$C$16),0)</f>
        <v>62</v>
      </c>
      <c r="I3455">
        <f ca="1">ROUND(NORMINV(RAND(),SIMULATION!$G$20,SIMULATION!$C$20),0)</f>
        <v>65</v>
      </c>
      <c r="J3455" t="str">
        <f t="shared" ca="1" si="108"/>
        <v>Home</v>
      </c>
      <c r="K3455" t="str">
        <f ca="1">IF(H3455+SIMULATION!$E$16&gt;NEUTRAL!I3455,"W","L")</f>
        <v>W</v>
      </c>
      <c r="L3455" t="str">
        <f ca="1">IF(I3455+SIMULATION!$E$20&gt;NEUTRAL!H3455,"W","L")</f>
        <v>L</v>
      </c>
      <c r="M3455">
        <f t="shared" ca="1" si="109"/>
        <v>127</v>
      </c>
      <c r="N3455" t="str">
        <f ca="1">IF((H3455+I3455)&gt;SIMULATION!$F$16,"Over","Under")</f>
        <v>Under</v>
      </c>
    </row>
    <row r="3456" spans="8:14" x14ac:dyDescent="0.25">
      <c r="H3456">
        <f ca="1">ROUND(NORMINV(RAND(),SIMULATION!$G$16,SIMULATION!$C$16),0)</f>
        <v>75</v>
      </c>
      <c r="I3456">
        <f ca="1">ROUND(NORMINV(RAND(),SIMULATION!$G$20,SIMULATION!$C$20),0)</f>
        <v>85</v>
      </c>
      <c r="J3456" t="str">
        <f t="shared" ca="1" si="108"/>
        <v>Home</v>
      </c>
      <c r="K3456" t="str">
        <f ca="1">IF(H3456+SIMULATION!$E$16&gt;NEUTRAL!I3456,"W","L")</f>
        <v>L</v>
      </c>
      <c r="L3456" t="str">
        <f ca="1">IF(I3456+SIMULATION!$E$20&gt;NEUTRAL!H3456,"W","L")</f>
        <v>W</v>
      </c>
      <c r="M3456">
        <f t="shared" ca="1" si="109"/>
        <v>160</v>
      </c>
      <c r="N3456" t="str">
        <f ca="1">IF((H3456+I3456)&gt;SIMULATION!$F$16,"Over","Under")</f>
        <v>Over</v>
      </c>
    </row>
    <row r="3457" spans="8:14" x14ac:dyDescent="0.25">
      <c r="H3457">
        <f ca="1">ROUND(NORMINV(RAND(),SIMULATION!$G$16,SIMULATION!$C$16),0)</f>
        <v>45</v>
      </c>
      <c r="I3457">
        <f ca="1">ROUND(NORMINV(RAND(),SIMULATION!$G$20,SIMULATION!$C$20),0)</f>
        <v>79</v>
      </c>
      <c r="J3457" t="str">
        <f t="shared" ca="1" si="108"/>
        <v>Home</v>
      </c>
      <c r="K3457" t="str">
        <f ca="1">IF(H3457+SIMULATION!$E$16&gt;NEUTRAL!I3457,"W","L")</f>
        <v>L</v>
      </c>
      <c r="L3457" t="str">
        <f ca="1">IF(I3457+SIMULATION!$E$20&gt;NEUTRAL!H3457,"W","L")</f>
        <v>W</v>
      </c>
      <c r="M3457">
        <f t="shared" ca="1" si="109"/>
        <v>124</v>
      </c>
      <c r="N3457" t="str">
        <f ca="1">IF((H3457+I3457)&gt;SIMULATION!$F$16,"Over","Under")</f>
        <v>Under</v>
      </c>
    </row>
    <row r="3458" spans="8:14" x14ac:dyDescent="0.25">
      <c r="H3458">
        <f ca="1">ROUND(NORMINV(RAND(),SIMULATION!$G$16,SIMULATION!$C$16),0)</f>
        <v>82</v>
      </c>
      <c r="I3458">
        <f ca="1">ROUND(NORMINV(RAND(),SIMULATION!$G$20,SIMULATION!$C$20),0)</f>
        <v>74</v>
      </c>
      <c r="J3458" t="str">
        <f t="shared" ca="1" si="108"/>
        <v>Away</v>
      </c>
      <c r="K3458" t="str">
        <f ca="1">IF(H3458+SIMULATION!$E$16&gt;NEUTRAL!I3458,"W","L")</f>
        <v>W</v>
      </c>
      <c r="L3458" t="str">
        <f ca="1">IF(I3458+SIMULATION!$E$20&gt;NEUTRAL!H3458,"W","L")</f>
        <v>L</v>
      </c>
      <c r="M3458">
        <f t="shared" ca="1" si="109"/>
        <v>156</v>
      </c>
      <c r="N3458" t="str">
        <f ca="1">IF((H3458+I3458)&gt;SIMULATION!$F$16,"Over","Under")</f>
        <v>Over</v>
      </c>
    </row>
    <row r="3459" spans="8:14" x14ac:dyDescent="0.25">
      <c r="H3459">
        <f ca="1">ROUND(NORMINV(RAND(),SIMULATION!$G$16,SIMULATION!$C$16),0)</f>
        <v>60</v>
      </c>
      <c r="I3459">
        <f ca="1">ROUND(NORMINV(RAND(),SIMULATION!$G$20,SIMULATION!$C$20),0)</f>
        <v>79</v>
      </c>
      <c r="J3459" t="str">
        <f t="shared" ca="1" si="108"/>
        <v>Home</v>
      </c>
      <c r="K3459" t="str">
        <f ca="1">IF(H3459+SIMULATION!$E$16&gt;NEUTRAL!I3459,"W","L")</f>
        <v>L</v>
      </c>
      <c r="L3459" t="str">
        <f ca="1">IF(I3459+SIMULATION!$E$20&gt;NEUTRAL!H3459,"W","L")</f>
        <v>W</v>
      </c>
      <c r="M3459">
        <f t="shared" ca="1" si="109"/>
        <v>139</v>
      </c>
      <c r="N3459" t="str">
        <f ca="1">IF((H3459+I3459)&gt;SIMULATION!$F$16,"Over","Under")</f>
        <v>Under</v>
      </c>
    </row>
    <row r="3460" spans="8:14" x14ac:dyDescent="0.25">
      <c r="H3460">
        <f ca="1">ROUND(NORMINV(RAND(),SIMULATION!$G$16,SIMULATION!$C$16),0)</f>
        <v>60</v>
      </c>
      <c r="I3460">
        <f ca="1">ROUND(NORMINV(RAND(),SIMULATION!$G$20,SIMULATION!$C$20),0)</f>
        <v>70</v>
      </c>
      <c r="J3460" t="str">
        <f t="shared" ca="1" si="108"/>
        <v>Home</v>
      </c>
      <c r="K3460" t="str">
        <f ca="1">IF(H3460+SIMULATION!$E$16&gt;NEUTRAL!I3460,"W","L")</f>
        <v>L</v>
      </c>
      <c r="L3460" t="str">
        <f ca="1">IF(I3460+SIMULATION!$E$20&gt;NEUTRAL!H3460,"W","L")</f>
        <v>W</v>
      </c>
      <c r="M3460">
        <f t="shared" ca="1" si="109"/>
        <v>130</v>
      </c>
      <c r="N3460" t="str">
        <f ca="1">IF((H3460+I3460)&gt;SIMULATION!$F$16,"Over","Under")</f>
        <v>Under</v>
      </c>
    </row>
    <row r="3461" spans="8:14" x14ac:dyDescent="0.25">
      <c r="H3461">
        <f ca="1">ROUND(NORMINV(RAND(),SIMULATION!$G$16,SIMULATION!$C$16),0)</f>
        <v>86</v>
      </c>
      <c r="I3461">
        <f ca="1">ROUND(NORMINV(RAND(),SIMULATION!$G$20,SIMULATION!$C$20),0)</f>
        <v>73</v>
      </c>
      <c r="J3461" t="str">
        <f t="shared" ca="1" si="108"/>
        <v>Away</v>
      </c>
      <c r="K3461" t="str">
        <f ca="1">IF(H3461+SIMULATION!$E$16&gt;NEUTRAL!I3461,"W","L")</f>
        <v>W</v>
      </c>
      <c r="L3461" t="str">
        <f ca="1">IF(I3461+SIMULATION!$E$20&gt;NEUTRAL!H3461,"W","L")</f>
        <v>L</v>
      </c>
      <c r="M3461">
        <f t="shared" ca="1" si="109"/>
        <v>159</v>
      </c>
      <c r="N3461" t="str">
        <f ca="1">IF((H3461+I3461)&gt;SIMULATION!$F$16,"Over","Under")</f>
        <v>Over</v>
      </c>
    </row>
    <row r="3462" spans="8:14" x14ac:dyDescent="0.25">
      <c r="H3462">
        <f ca="1">ROUND(NORMINV(RAND(),SIMULATION!$G$16,SIMULATION!$C$16),0)</f>
        <v>62</v>
      </c>
      <c r="I3462">
        <f ca="1">ROUND(NORMINV(RAND(),SIMULATION!$G$20,SIMULATION!$C$20),0)</f>
        <v>57</v>
      </c>
      <c r="J3462" t="str">
        <f t="shared" ca="1" si="108"/>
        <v>Away</v>
      </c>
      <c r="K3462" t="str">
        <f ca="1">IF(H3462+SIMULATION!$E$16&gt;NEUTRAL!I3462,"W","L")</f>
        <v>W</v>
      </c>
      <c r="L3462" t="str">
        <f ca="1">IF(I3462+SIMULATION!$E$20&gt;NEUTRAL!H3462,"W","L")</f>
        <v>L</v>
      </c>
      <c r="M3462">
        <f t="shared" ca="1" si="109"/>
        <v>119</v>
      </c>
      <c r="N3462" t="str">
        <f ca="1">IF((H3462+I3462)&gt;SIMULATION!$F$16,"Over","Under")</f>
        <v>Under</v>
      </c>
    </row>
    <row r="3463" spans="8:14" x14ac:dyDescent="0.25">
      <c r="H3463">
        <f ca="1">ROUND(NORMINV(RAND(),SIMULATION!$G$16,SIMULATION!$C$16),0)</f>
        <v>72</v>
      </c>
      <c r="I3463">
        <f ca="1">ROUND(NORMINV(RAND(),SIMULATION!$G$20,SIMULATION!$C$20),0)</f>
        <v>83</v>
      </c>
      <c r="J3463" t="str">
        <f t="shared" ca="1" si="108"/>
        <v>Home</v>
      </c>
      <c r="K3463" t="str">
        <f ca="1">IF(H3463+SIMULATION!$E$16&gt;NEUTRAL!I3463,"W","L")</f>
        <v>L</v>
      </c>
      <c r="L3463" t="str">
        <f ca="1">IF(I3463+SIMULATION!$E$20&gt;NEUTRAL!H3463,"W","L")</f>
        <v>W</v>
      </c>
      <c r="M3463">
        <f t="shared" ca="1" si="109"/>
        <v>155</v>
      </c>
      <c r="N3463" t="str">
        <f ca="1">IF((H3463+I3463)&gt;SIMULATION!$F$16,"Over","Under")</f>
        <v>Over</v>
      </c>
    </row>
    <row r="3464" spans="8:14" x14ac:dyDescent="0.25">
      <c r="H3464">
        <f ca="1">ROUND(NORMINV(RAND(),SIMULATION!$G$16,SIMULATION!$C$16),0)</f>
        <v>75</v>
      </c>
      <c r="I3464">
        <f ca="1">ROUND(NORMINV(RAND(),SIMULATION!$G$20,SIMULATION!$C$20),0)</f>
        <v>93</v>
      </c>
      <c r="J3464" t="str">
        <f t="shared" ca="1" si="108"/>
        <v>Home</v>
      </c>
      <c r="K3464" t="str">
        <f ca="1">IF(H3464+SIMULATION!$E$16&gt;NEUTRAL!I3464,"W","L")</f>
        <v>L</v>
      </c>
      <c r="L3464" t="str">
        <f ca="1">IF(I3464+SIMULATION!$E$20&gt;NEUTRAL!H3464,"W","L")</f>
        <v>W</v>
      </c>
      <c r="M3464">
        <f t="shared" ca="1" si="109"/>
        <v>168</v>
      </c>
      <c r="N3464" t="str">
        <f ca="1">IF((H3464+I3464)&gt;SIMULATION!$F$16,"Over","Under")</f>
        <v>Over</v>
      </c>
    </row>
    <row r="3465" spans="8:14" x14ac:dyDescent="0.25">
      <c r="H3465">
        <f ca="1">ROUND(NORMINV(RAND(),SIMULATION!$G$16,SIMULATION!$C$16),0)</f>
        <v>76</v>
      </c>
      <c r="I3465">
        <f ca="1">ROUND(NORMINV(RAND(),SIMULATION!$G$20,SIMULATION!$C$20),0)</f>
        <v>60</v>
      </c>
      <c r="J3465" t="str">
        <f t="shared" ca="1" si="108"/>
        <v>Away</v>
      </c>
      <c r="K3465" t="str">
        <f ca="1">IF(H3465+SIMULATION!$E$16&gt;NEUTRAL!I3465,"W","L")</f>
        <v>W</v>
      </c>
      <c r="L3465" t="str">
        <f ca="1">IF(I3465+SIMULATION!$E$20&gt;NEUTRAL!H3465,"W","L")</f>
        <v>L</v>
      </c>
      <c r="M3465">
        <f t="shared" ca="1" si="109"/>
        <v>136</v>
      </c>
      <c r="N3465" t="str">
        <f ca="1">IF((H3465+I3465)&gt;SIMULATION!$F$16,"Over","Under")</f>
        <v>Under</v>
      </c>
    </row>
    <row r="3466" spans="8:14" x14ac:dyDescent="0.25">
      <c r="H3466">
        <f ca="1">ROUND(NORMINV(RAND(),SIMULATION!$G$16,SIMULATION!$C$16),0)</f>
        <v>81</v>
      </c>
      <c r="I3466">
        <f ca="1">ROUND(NORMINV(RAND(),SIMULATION!$G$20,SIMULATION!$C$20),0)</f>
        <v>80</v>
      </c>
      <c r="J3466" t="str">
        <f t="shared" ca="1" si="108"/>
        <v>Away</v>
      </c>
      <c r="K3466" t="str">
        <f ca="1">IF(H3466+SIMULATION!$E$16&gt;NEUTRAL!I3466,"W","L")</f>
        <v>W</v>
      </c>
      <c r="L3466" t="str">
        <f ca="1">IF(I3466+SIMULATION!$E$20&gt;NEUTRAL!H3466,"W","L")</f>
        <v>L</v>
      </c>
      <c r="M3466">
        <f t="shared" ca="1" si="109"/>
        <v>161</v>
      </c>
      <c r="N3466" t="str">
        <f ca="1">IF((H3466+I3466)&gt;SIMULATION!$F$16,"Over","Under")</f>
        <v>Over</v>
      </c>
    </row>
    <row r="3467" spans="8:14" x14ac:dyDescent="0.25">
      <c r="H3467">
        <f ca="1">ROUND(NORMINV(RAND(),SIMULATION!$G$16,SIMULATION!$C$16),0)</f>
        <v>66</v>
      </c>
      <c r="I3467">
        <f ca="1">ROUND(NORMINV(RAND(),SIMULATION!$G$20,SIMULATION!$C$20),0)</f>
        <v>58</v>
      </c>
      <c r="J3467" t="str">
        <f t="shared" ca="1" si="108"/>
        <v>Away</v>
      </c>
      <c r="K3467" t="str">
        <f ca="1">IF(H3467+SIMULATION!$E$16&gt;NEUTRAL!I3467,"W","L")</f>
        <v>W</v>
      </c>
      <c r="L3467" t="str">
        <f ca="1">IF(I3467+SIMULATION!$E$20&gt;NEUTRAL!H3467,"W","L")</f>
        <v>L</v>
      </c>
      <c r="M3467">
        <f t="shared" ca="1" si="109"/>
        <v>124</v>
      </c>
      <c r="N3467" t="str">
        <f ca="1">IF((H3467+I3467)&gt;SIMULATION!$F$16,"Over","Under")</f>
        <v>Under</v>
      </c>
    </row>
    <row r="3468" spans="8:14" x14ac:dyDescent="0.25">
      <c r="H3468">
        <f ca="1">ROUND(NORMINV(RAND(),SIMULATION!$G$16,SIMULATION!$C$16),0)</f>
        <v>87</v>
      </c>
      <c r="I3468">
        <f ca="1">ROUND(NORMINV(RAND(),SIMULATION!$G$20,SIMULATION!$C$20),0)</f>
        <v>74</v>
      </c>
      <c r="J3468" t="str">
        <f t="shared" ca="1" si="108"/>
        <v>Away</v>
      </c>
      <c r="K3468" t="str">
        <f ca="1">IF(H3468+SIMULATION!$E$16&gt;NEUTRAL!I3468,"W","L")</f>
        <v>W</v>
      </c>
      <c r="L3468" t="str">
        <f ca="1">IF(I3468+SIMULATION!$E$20&gt;NEUTRAL!H3468,"W","L")</f>
        <v>L</v>
      </c>
      <c r="M3468">
        <f t="shared" ca="1" si="109"/>
        <v>161</v>
      </c>
      <c r="N3468" t="str">
        <f ca="1">IF((H3468+I3468)&gt;SIMULATION!$F$16,"Over","Under")</f>
        <v>Over</v>
      </c>
    </row>
    <row r="3469" spans="8:14" x14ac:dyDescent="0.25">
      <c r="H3469">
        <f ca="1">ROUND(NORMINV(RAND(),SIMULATION!$G$16,SIMULATION!$C$16),0)</f>
        <v>68</v>
      </c>
      <c r="I3469">
        <f ca="1">ROUND(NORMINV(RAND(),SIMULATION!$G$20,SIMULATION!$C$20),0)</f>
        <v>70</v>
      </c>
      <c r="J3469" t="str">
        <f t="shared" ca="1" si="108"/>
        <v>Home</v>
      </c>
      <c r="K3469" t="str">
        <f ca="1">IF(H3469+SIMULATION!$E$16&gt;NEUTRAL!I3469,"W","L")</f>
        <v>W</v>
      </c>
      <c r="L3469" t="str">
        <f ca="1">IF(I3469+SIMULATION!$E$20&gt;NEUTRAL!H3469,"W","L")</f>
        <v>L</v>
      </c>
      <c r="M3469">
        <f t="shared" ca="1" si="109"/>
        <v>138</v>
      </c>
      <c r="N3469" t="str">
        <f ca="1">IF((H3469+I3469)&gt;SIMULATION!$F$16,"Over","Under")</f>
        <v>Under</v>
      </c>
    </row>
    <row r="3470" spans="8:14" x14ac:dyDescent="0.25">
      <c r="H3470">
        <f ca="1">ROUND(NORMINV(RAND(),SIMULATION!$G$16,SIMULATION!$C$16),0)</f>
        <v>84</v>
      </c>
      <c r="I3470">
        <f ca="1">ROUND(NORMINV(RAND(),SIMULATION!$G$20,SIMULATION!$C$20),0)</f>
        <v>91</v>
      </c>
      <c r="J3470" t="str">
        <f t="shared" ca="1" si="108"/>
        <v>Home</v>
      </c>
      <c r="K3470" t="str">
        <f ca="1">IF(H3470+SIMULATION!$E$16&gt;NEUTRAL!I3470,"W","L")</f>
        <v>L</v>
      </c>
      <c r="L3470" t="str">
        <f ca="1">IF(I3470+SIMULATION!$E$20&gt;NEUTRAL!H3470,"W","L")</f>
        <v>W</v>
      </c>
      <c r="M3470">
        <f t="shared" ca="1" si="109"/>
        <v>175</v>
      </c>
      <c r="N3470" t="str">
        <f ca="1">IF((H3470+I3470)&gt;SIMULATION!$F$16,"Over","Under")</f>
        <v>Over</v>
      </c>
    </row>
    <row r="3471" spans="8:14" x14ac:dyDescent="0.25">
      <c r="H3471">
        <f ca="1">ROUND(NORMINV(RAND(),SIMULATION!$G$16,SIMULATION!$C$16),0)</f>
        <v>81</v>
      </c>
      <c r="I3471">
        <f ca="1">ROUND(NORMINV(RAND(),SIMULATION!$G$20,SIMULATION!$C$20),0)</f>
        <v>94</v>
      </c>
      <c r="J3471" t="str">
        <f t="shared" ca="1" si="108"/>
        <v>Home</v>
      </c>
      <c r="K3471" t="str">
        <f ca="1">IF(H3471+SIMULATION!$E$16&gt;NEUTRAL!I3471,"W","L")</f>
        <v>L</v>
      </c>
      <c r="L3471" t="str">
        <f ca="1">IF(I3471+SIMULATION!$E$20&gt;NEUTRAL!H3471,"W","L")</f>
        <v>W</v>
      </c>
      <c r="M3471">
        <f t="shared" ca="1" si="109"/>
        <v>175</v>
      </c>
      <c r="N3471" t="str">
        <f ca="1">IF((H3471+I3471)&gt;SIMULATION!$F$16,"Over","Under")</f>
        <v>Over</v>
      </c>
    </row>
    <row r="3472" spans="8:14" x14ac:dyDescent="0.25">
      <c r="H3472">
        <f ca="1">ROUND(NORMINV(RAND(),SIMULATION!$G$16,SIMULATION!$C$16),0)</f>
        <v>74</v>
      </c>
      <c r="I3472">
        <f ca="1">ROUND(NORMINV(RAND(),SIMULATION!$G$20,SIMULATION!$C$20),0)</f>
        <v>74</v>
      </c>
      <c r="J3472" t="str">
        <f t="shared" ca="1" si="108"/>
        <v>OT</v>
      </c>
      <c r="K3472" t="str">
        <f ca="1">IF(H3472+SIMULATION!$E$16&gt;NEUTRAL!I3472,"W","L")</f>
        <v>W</v>
      </c>
      <c r="L3472" t="str">
        <f ca="1">IF(I3472+SIMULATION!$E$20&gt;NEUTRAL!H3472,"W","L")</f>
        <v>L</v>
      </c>
      <c r="M3472">
        <f t="shared" ca="1" si="109"/>
        <v>148</v>
      </c>
      <c r="N3472" t="str">
        <f ca="1">IF((H3472+I3472)&gt;SIMULATION!$F$16,"Over","Under")</f>
        <v>Under</v>
      </c>
    </row>
    <row r="3473" spans="8:14" x14ac:dyDescent="0.25">
      <c r="H3473">
        <f ca="1">ROUND(NORMINV(RAND(),SIMULATION!$G$16,SIMULATION!$C$16),0)</f>
        <v>68</v>
      </c>
      <c r="I3473">
        <f ca="1">ROUND(NORMINV(RAND(),SIMULATION!$G$20,SIMULATION!$C$20),0)</f>
        <v>80</v>
      </c>
      <c r="J3473" t="str">
        <f t="shared" ca="1" si="108"/>
        <v>Home</v>
      </c>
      <c r="K3473" t="str">
        <f ca="1">IF(H3473+SIMULATION!$E$16&gt;NEUTRAL!I3473,"W","L")</f>
        <v>L</v>
      </c>
      <c r="L3473" t="str">
        <f ca="1">IF(I3473+SIMULATION!$E$20&gt;NEUTRAL!H3473,"W","L")</f>
        <v>W</v>
      </c>
      <c r="M3473">
        <f t="shared" ca="1" si="109"/>
        <v>148</v>
      </c>
      <c r="N3473" t="str">
        <f ca="1">IF((H3473+I3473)&gt;SIMULATION!$F$16,"Over","Under")</f>
        <v>Under</v>
      </c>
    </row>
    <row r="3474" spans="8:14" x14ac:dyDescent="0.25">
      <c r="H3474">
        <f ca="1">ROUND(NORMINV(RAND(),SIMULATION!$G$16,SIMULATION!$C$16),0)</f>
        <v>58</v>
      </c>
      <c r="I3474">
        <f ca="1">ROUND(NORMINV(RAND(),SIMULATION!$G$20,SIMULATION!$C$20),0)</f>
        <v>62</v>
      </c>
      <c r="J3474" t="str">
        <f t="shared" ref="J3474:J3537" ca="1" si="110">IF(H3474=I3474,"OT",IF(H3474&gt;I3474,"Away","Home"))</f>
        <v>Home</v>
      </c>
      <c r="K3474" t="str">
        <f ca="1">IF(H3474+SIMULATION!$E$16&gt;NEUTRAL!I3474,"W","L")</f>
        <v>W</v>
      </c>
      <c r="L3474" t="str">
        <f ca="1">IF(I3474+SIMULATION!$E$20&gt;NEUTRAL!H3474,"W","L")</f>
        <v>L</v>
      </c>
      <c r="M3474">
        <f t="shared" ref="M3474:M3537" ca="1" si="111">H3474+I3474</f>
        <v>120</v>
      </c>
      <c r="N3474" t="str">
        <f ca="1">IF((H3474+I3474)&gt;SIMULATION!$F$16,"Over","Under")</f>
        <v>Under</v>
      </c>
    </row>
    <row r="3475" spans="8:14" x14ac:dyDescent="0.25">
      <c r="H3475">
        <f ca="1">ROUND(NORMINV(RAND(),SIMULATION!$G$16,SIMULATION!$C$16),0)</f>
        <v>69</v>
      </c>
      <c r="I3475">
        <f ca="1">ROUND(NORMINV(RAND(),SIMULATION!$G$20,SIMULATION!$C$20),0)</f>
        <v>76</v>
      </c>
      <c r="J3475" t="str">
        <f t="shared" ca="1" si="110"/>
        <v>Home</v>
      </c>
      <c r="K3475" t="str">
        <f ca="1">IF(H3475+SIMULATION!$E$16&gt;NEUTRAL!I3475,"W","L")</f>
        <v>L</v>
      </c>
      <c r="L3475" t="str">
        <f ca="1">IF(I3475+SIMULATION!$E$20&gt;NEUTRAL!H3475,"W","L")</f>
        <v>W</v>
      </c>
      <c r="M3475">
        <f t="shared" ca="1" si="111"/>
        <v>145</v>
      </c>
      <c r="N3475" t="str">
        <f ca="1">IF((H3475+I3475)&gt;SIMULATION!$F$16,"Over","Under")</f>
        <v>Under</v>
      </c>
    </row>
    <row r="3476" spans="8:14" x14ac:dyDescent="0.25">
      <c r="H3476">
        <f ca="1">ROUND(NORMINV(RAND(),SIMULATION!$G$16,SIMULATION!$C$16),0)</f>
        <v>95</v>
      </c>
      <c r="I3476">
        <f ca="1">ROUND(NORMINV(RAND(),SIMULATION!$G$20,SIMULATION!$C$20),0)</f>
        <v>62</v>
      </c>
      <c r="J3476" t="str">
        <f t="shared" ca="1" si="110"/>
        <v>Away</v>
      </c>
      <c r="K3476" t="str">
        <f ca="1">IF(H3476+SIMULATION!$E$16&gt;NEUTRAL!I3476,"W","L")</f>
        <v>W</v>
      </c>
      <c r="L3476" t="str">
        <f ca="1">IF(I3476+SIMULATION!$E$20&gt;NEUTRAL!H3476,"W","L")</f>
        <v>L</v>
      </c>
      <c r="M3476">
        <f t="shared" ca="1" si="111"/>
        <v>157</v>
      </c>
      <c r="N3476" t="str">
        <f ca="1">IF((H3476+I3476)&gt;SIMULATION!$F$16,"Over","Under")</f>
        <v>Over</v>
      </c>
    </row>
    <row r="3477" spans="8:14" x14ac:dyDescent="0.25">
      <c r="H3477">
        <f ca="1">ROUND(NORMINV(RAND(),SIMULATION!$G$16,SIMULATION!$C$16),0)</f>
        <v>66</v>
      </c>
      <c r="I3477">
        <f ca="1">ROUND(NORMINV(RAND(),SIMULATION!$G$20,SIMULATION!$C$20),0)</f>
        <v>63</v>
      </c>
      <c r="J3477" t="str">
        <f t="shared" ca="1" si="110"/>
        <v>Away</v>
      </c>
      <c r="K3477" t="str">
        <f ca="1">IF(H3477+SIMULATION!$E$16&gt;NEUTRAL!I3477,"W","L")</f>
        <v>W</v>
      </c>
      <c r="L3477" t="str">
        <f ca="1">IF(I3477+SIMULATION!$E$20&gt;NEUTRAL!H3477,"W","L")</f>
        <v>L</v>
      </c>
      <c r="M3477">
        <f t="shared" ca="1" si="111"/>
        <v>129</v>
      </c>
      <c r="N3477" t="str">
        <f ca="1">IF((H3477+I3477)&gt;SIMULATION!$F$16,"Over","Under")</f>
        <v>Under</v>
      </c>
    </row>
    <row r="3478" spans="8:14" x14ac:dyDescent="0.25">
      <c r="H3478">
        <f ca="1">ROUND(NORMINV(RAND(),SIMULATION!$G$16,SIMULATION!$C$16),0)</f>
        <v>80</v>
      </c>
      <c r="I3478">
        <f ca="1">ROUND(NORMINV(RAND(),SIMULATION!$G$20,SIMULATION!$C$20),0)</f>
        <v>73</v>
      </c>
      <c r="J3478" t="str">
        <f t="shared" ca="1" si="110"/>
        <v>Away</v>
      </c>
      <c r="K3478" t="str">
        <f ca="1">IF(H3478+SIMULATION!$E$16&gt;NEUTRAL!I3478,"W","L")</f>
        <v>W</v>
      </c>
      <c r="L3478" t="str">
        <f ca="1">IF(I3478+SIMULATION!$E$20&gt;NEUTRAL!H3478,"W","L")</f>
        <v>L</v>
      </c>
      <c r="M3478">
        <f t="shared" ca="1" si="111"/>
        <v>153</v>
      </c>
      <c r="N3478" t="str">
        <f ca="1">IF((H3478+I3478)&gt;SIMULATION!$F$16,"Over","Under")</f>
        <v>Over</v>
      </c>
    </row>
    <row r="3479" spans="8:14" x14ac:dyDescent="0.25">
      <c r="H3479">
        <f ca="1">ROUND(NORMINV(RAND(),SIMULATION!$G$16,SIMULATION!$C$16),0)</f>
        <v>87</v>
      </c>
      <c r="I3479">
        <f ca="1">ROUND(NORMINV(RAND(),SIMULATION!$G$20,SIMULATION!$C$20),0)</f>
        <v>78</v>
      </c>
      <c r="J3479" t="str">
        <f t="shared" ca="1" si="110"/>
        <v>Away</v>
      </c>
      <c r="K3479" t="str">
        <f ca="1">IF(H3479+SIMULATION!$E$16&gt;NEUTRAL!I3479,"W","L")</f>
        <v>W</v>
      </c>
      <c r="L3479" t="str">
        <f ca="1">IF(I3479+SIMULATION!$E$20&gt;NEUTRAL!H3479,"W","L")</f>
        <v>L</v>
      </c>
      <c r="M3479">
        <f t="shared" ca="1" si="111"/>
        <v>165</v>
      </c>
      <c r="N3479" t="str">
        <f ca="1">IF((H3479+I3479)&gt;SIMULATION!$F$16,"Over","Under")</f>
        <v>Over</v>
      </c>
    </row>
    <row r="3480" spans="8:14" x14ac:dyDescent="0.25">
      <c r="H3480">
        <f ca="1">ROUND(NORMINV(RAND(),SIMULATION!$G$16,SIMULATION!$C$16),0)</f>
        <v>52</v>
      </c>
      <c r="I3480">
        <f ca="1">ROUND(NORMINV(RAND(),SIMULATION!$G$20,SIMULATION!$C$20),0)</f>
        <v>84</v>
      </c>
      <c r="J3480" t="str">
        <f t="shared" ca="1" si="110"/>
        <v>Home</v>
      </c>
      <c r="K3480" t="str">
        <f ca="1">IF(H3480+SIMULATION!$E$16&gt;NEUTRAL!I3480,"W","L")</f>
        <v>L</v>
      </c>
      <c r="L3480" t="str">
        <f ca="1">IF(I3480+SIMULATION!$E$20&gt;NEUTRAL!H3480,"W","L")</f>
        <v>W</v>
      </c>
      <c r="M3480">
        <f t="shared" ca="1" si="111"/>
        <v>136</v>
      </c>
      <c r="N3480" t="str">
        <f ca="1">IF((H3480+I3480)&gt;SIMULATION!$F$16,"Over","Under")</f>
        <v>Under</v>
      </c>
    </row>
    <row r="3481" spans="8:14" x14ac:dyDescent="0.25">
      <c r="H3481">
        <f ca="1">ROUND(NORMINV(RAND(),SIMULATION!$G$16,SIMULATION!$C$16),0)</f>
        <v>64</v>
      </c>
      <c r="I3481">
        <f ca="1">ROUND(NORMINV(RAND(),SIMULATION!$G$20,SIMULATION!$C$20),0)</f>
        <v>70</v>
      </c>
      <c r="J3481" t="str">
        <f t="shared" ca="1" si="110"/>
        <v>Home</v>
      </c>
      <c r="K3481" t="str">
        <f ca="1">IF(H3481+SIMULATION!$E$16&gt;NEUTRAL!I3481,"W","L")</f>
        <v>L</v>
      </c>
      <c r="L3481" t="str">
        <f ca="1">IF(I3481+SIMULATION!$E$20&gt;NEUTRAL!H3481,"W","L")</f>
        <v>W</v>
      </c>
      <c r="M3481">
        <f t="shared" ca="1" si="111"/>
        <v>134</v>
      </c>
      <c r="N3481" t="str">
        <f ca="1">IF((H3481+I3481)&gt;SIMULATION!$F$16,"Over","Under")</f>
        <v>Under</v>
      </c>
    </row>
    <row r="3482" spans="8:14" x14ac:dyDescent="0.25">
      <c r="H3482">
        <f ca="1">ROUND(NORMINV(RAND(),SIMULATION!$G$16,SIMULATION!$C$16),0)</f>
        <v>82</v>
      </c>
      <c r="I3482">
        <f ca="1">ROUND(NORMINV(RAND(),SIMULATION!$G$20,SIMULATION!$C$20),0)</f>
        <v>68</v>
      </c>
      <c r="J3482" t="str">
        <f t="shared" ca="1" si="110"/>
        <v>Away</v>
      </c>
      <c r="K3482" t="str">
        <f ca="1">IF(H3482+SIMULATION!$E$16&gt;NEUTRAL!I3482,"W","L")</f>
        <v>W</v>
      </c>
      <c r="L3482" t="str">
        <f ca="1">IF(I3482+SIMULATION!$E$20&gt;NEUTRAL!H3482,"W","L")</f>
        <v>L</v>
      </c>
      <c r="M3482">
        <f t="shared" ca="1" si="111"/>
        <v>150</v>
      </c>
      <c r="N3482" t="str">
        <f ca="1">IF((H3482+I3482)&gt;SIMULATION!$F$16,"Over","Under")</f>
        <v>Under</v>
      </c>
    </row>
    <row r="3483" spans="8:14" x14ac:dyDescent="0.25">
      <c r="H3483">
        <f ca="1">ROUND(NORMINV(RAND(),SIMULATION!$G$16,SIMULATION!$C$16),0)</f>
        <v>82</v>
      </c>
      <c r="I3483">
        <f ca="1">ROUND(NORMINV(RAND(),SIMULATION!$G$20,SIMULATION!$C$20),0)</f>
        <v>81</v>
      </c>
      <c r="J3483" t="str">
        <f t="shared" ca="1" si="110"/>
        <v>Away</v>
      </c>
      <c r="K3483" t="str">
        <f ca="1">IF(H3483+SIMULATION!$E$16&gt;NEUTRAL!I3483,"W","L")</f>
        <v>W</v>
      </c>
      <c r="L3483" t="str">
        <f ca="1">IF(I3483+SIMULATION!$E$20&gt;NEUTRAL!H3483,"W","L")</f>
        <v>L</v>
      </c>
      <c r="M3483">
        <f t="shared" ca="1" si="111"/>
        <v>163</v>
      </c>
      <c r="N3483" t="str">
        <f ca="1">IF((H3483+I3483)&gt;SIMULATION!$F$16,"Over","Under")</f>
        <v>Over</v>
      </c>
    </row>
    <row r="3484" spans="8:14" x14ac:dyDescent="0.25">
      <c r="H3484">
        <f ca="1">ROUND(NORMINV(RAND(),SIMULATION!$G$16,SIMULATION!$C$16),0)</f>
        <v>63</v>
      </c>
      <c r="I3484">
        <f ca="1">ROUND(NORMINV(RAND(),SIMULATION!$G$20,SIMULATION!$C$20),0)</f>
        <v>85</v>
      </c>
      <c r="J3484" t="str">
        <f t="shared" ca="1" si="110"/>
        <v>Home</v>
      </c>
      <c r="K3484" t="str">
        <f ca="1">IF(H3484+SIMULATION!$E$16&gt;NEUTRAL!I3484,"W","L")</f>
        <v>L</v>
      </c>
      <c r="L3484" t="str">
        <f ca="1">IF(I3484+SIMULATION!$E$20&gt;NEUTRAL!H3484,"W","L")</f>
        <v>W</v>
      </c>
      <c r="M3484">
        <f t="shared" ca="1" si="111"/>
        <v>148</v>
      </c>
      <c r="N3484" t="str">
        <f ca="1">IF((H3484+I3484)&gt;SIMULATION!$F$16,"Over","Under")</f>
        <v>Under</v>
      </c>
    </row>
    <row r="3485" spans="8:14" x14ac:dyDescent="0.25">
      <c r="H3485">
        <f ca="1">ROUND(NORMINV(RAND(),SIMULATION!$G$16,SIMULATION!$C$16),0)</f>
        <v>60</v>
      </c>
      <c r="I3485">
        <f ca="1">ROUND(NORMINV(RAND(),SIMULATION!$G$20,SIMULATION!$C$20),0)</f>
        <v>77</v>
      </c>
      <c r="J3485" t="str">
        <f t="shared" ca="1" si="110"/>
        <v>Home</v>
      </c>
      <c r="K3485" t="str">
        <f ca="1">IF(H3485+SIMULATION!$E$16&gt;NEUTRAL!I3485,"W","L")</f>
        <v>L</v>
      </c>
      <c r="L3485" t="str">
        <f ca="1">IF(I3485+SIMULATION!$E$20&gt;NEUTRAL!H3485,"W","L")</f>
        <v>W</v>
      </c>
      <c r="M3485">
        <f t="shared" ca="1" si="111"/>
        <v>137</v>
      </c>
      <c r="N3485" t="str">
        <f ca="1">IF((H3485+I3485)&gt;SIMULATION!$F$16,"Over","Under")</f>
        <v>Under</v>
      </c>
    </row>
    <row r="3486" spans="8:14" x14ac:dyDescent="0.25">
      <c r="H3486">
        <f ca="1">ROUND(NORMINV(RAND(),SIMULATION!$G$16,SIMULATION!$C$16),0)</f>
        <v>91</v>
      </c>
      <c r="I3486">
        <f ca="1">ROUND(NORMINV(RAND(),SIMULATION!$G$20,SIMULATION!$C$20),0)</f>
        <v>80</v>
      </c>
      <c r="J3486" t="str">
        <f t="shared" ca="1" si="110"/>
        <v>Away</v>
      </c>
      <c r="K3486" t="str">
        <f ca="1">IF(H3486+SIMULATION!$E$16&gt;NEUTRAL!I3486,"W","L")</f>
        <v>W</v>
      </c>
      <c r="L3486" t="str">
        <f ca="1">IF(I3486+SIMULATION!$E$20&gt;NEUTRAL!H3486,"W","L")</f>
        <v>L</v>
      </c>
      <c r="M3486">
        <f t="shared" ca="1" si="111"/>
        <v>171</v>
      </c>
      <c r="N3486" t="str">
        <f ca="1">IF((H3486+I3486)&gt;SIMULATION!$F$16,"Over","Under")</f>
        <v>Over</v>
      </c>
    </row>
    <row r="3487" spans="8:14" x14ac:dyDescent="0.25">
      <c r="H3487">
        <f ca="1">ROUND(NORMINV(RAND(),SIMULATION!$G$16,SIMULATION!$C$16),0)</f>
        <v>56</v>
      </c>
      <c r="I3487">
        <f ca="1">ROUND(NORMINV(RAND(),SIMULATION!$G$20,SIMULATION!$C$20),0)</f>
        <v>72</v>
      </c>
      <c r="J3487" t="str">
        <f t="shared" ca="1" si="110"/>
        <v>Home</v>
      </c>
      <c r="K3487" t="str">
        <f ca="1">IF(H3487+SIMULATION!$E$16&gt;NEUTRAL!I3487,"W","L")</f>
        <v>L</v>
      </c>
      <c r="L3487" t="str">
        <f ca="1">IF(I3487+SIMULATION!$E$20&gt;NEUTRAL!H3487,"W","L")</f>
        <v>W</v>
      </c>
      <c r="M3487">
        <f t="shared" ca="1" si="111"/>
        <v>128</v>
      </c>
      <c r="N3487" t="str">
        <f ca="1">IF((H3487+I3487)&gt;SIMULATION!$F$16,"Over","Under")</f>
        <v>Under</v>
      </c>
    </row>
    <row r="3488" spans="8:14" x14ac:dyDescent="0.25">
      <c r="H3488">
        <f ca="1">ROUND(NORMINV(RAND(),SIMULATION!$G$16,SIMULATION!$C$16),0)</f>
        <v>58</v>
      </c>
      <c r="I3488">
        <f ca="1">ROUND(NORMINV(RAND(),SIMULATION!$G$20,SIMULATION!$C$20),0)</f>
        <v>76</v>
      </c>
      <c r="J3488" t="str">
        <f t="shared" ca="1" si="110"/>
        <v>Home</v>
      </c>
      <c r="K3488" t="str">
        <f ca="1">IF(H3488+SIMULATION!$E$16&gt;NEUTRAL!I3488,"W","L")</f>
        <v>L</v>
      </c>
      <c r="L3488" t="str">
        <f ca="1">IF(I3488+SIMULATION!$E$20&gt;NEUTRAL!H3488,"W","L")</f>
        <v>W</v>
      </c>
      <c r="M3488">
        <f t="shared" ca="1" si="111"/>
        <v>134</v>
      </c>
      <c r="N3488" t="str">
        <f ca="1">IF((H3488+I3488)&gt;SIMULATION!$F$16,"Over","Under")</f>
        <v>Under</v>
      </c>
    </row>
    <row r="3489" spans="8:14" x14ac:dyDescent="0.25">
      <c r="H3489">
        <f ca="1">ROUND(NORMINV(RAND(),SIMULATION!$G$16,SIMULATION!$C$16),0)</f>
        <v>95</v>
      </c>
      <c r="I3489">
        <f ca="1">ROUND(NORMINV(RAND(),SIMULATION!$G$20,SIMULATION!$C$20),0)</f>
        <v>65</v>
      </c>
      <c r="J3489" t="str">
        <f t="shared" ca="1" si="110"/>
        <v>Away</v>
      </c>
      <c r="K3489" t="str">
        <f ca="1">IF(H3489+SIMULATION!$E$16&gt;NEUTRAL!I3489,"W","L")</f>
        <v>W</v>
      </c>
      <c r="L3489" t="str">
        <f ca="1">IF(I3489+SIMULATION!$E$20&gt;NEUTRAL!H3489,"W","L")</f>
        <v>L</v>
      </c>
      <c r="M3489">
        <f t="shared" ca="1" si="111"/>
        <v>160</v>
      </c>
      <c r="N3489" t="str">
        <f ca="1">IF((H3489+I3489)&gt;SIMULATION!$F$16,"Over","Under")</f>
        <v>Over</v>
      </c>
    </row>
    <row r="3490" spans="8:14" x14ac:dyDescent="0.25">
      <c r="H3490">
        <f ca="1">ROUND(NORMINV(RAND(),SIMULATION!$G$16,SIMULATION!$C$16),0)</f>
        <v>64</v>
      </c>
      <c r="I3490">
        <f ca="1">ROUND(NORMINV(RAND(),SIMULATION!$G$20,SIMULATION!$C$20),0)</f>
        <v>73</v>
      </c>
      <c r="J3490" t="str">
        <f t="shared" ca="1" si="110"/>
        <v>Home</v>
      </c>
      <c r="K3490" t="str">
        <f ca="1">IF(H3490+SIMULATION!$E$16&gt;NEUTRAL!I3490,"W","L")</f>
        <v>L</v>
      </c>
      <c r="L3490" t="str">
        <f ca="1">IF(I3490+SIMULATION!$E$20&gt;NEUTRAL!H3490,"W","L")</f>
        <v>W</v>
      </c>
      <c r="M3490">
        <f t="shared" ca="1" si="111"/>
        <v>137</v>
      </c>
      <c r="N3490" t="str">
        <f ca="1">IF((H3490+I3490)&gt;SIMULATION!$F$16,"Over","Under")</f>
        <v>Under</v>
      </c>
    </row>
    <row r="3491" spans="8:14" x14ac:dyDescent="0.25">
      <c r="H3491">
        <f ca="1">ROUND(NORMINV(RAND(),SIMULATION!$G$16,SIMULATION!$C$16),0)</f>
        <v>83</v>
      </c>
      <c r="I3491">
        <f ca="1">ROUND(NORMINV(RAND(),SIMULATION!$G$20,SIMULATION!$C$20),0)</f>
        <v>75</v>
      </c>
      <c r="J3491" t="str">
        <f t="shared" ca="1" si="110"/>
        <v>Away</v>
      </c>
      <c r="K3491" t="str">
        <f ca="1">IF(H3491+SIMULATION!$E$16&gt;NEUTRAL!I3491,"W","L")</f>
        <v>W</v>
      </c>
      <c r="L3491" t="str">
        <f ca="1">IF(I3491+SIMULATION!$E$20&gt;NEUTRAL!H3491,"W","L")</f>
        <v>L</v>
      </c>
      <c r="M3491">
        <f t="shared" ca="1" si="111"/>
        <v>158</v>
      </c>
      <c r="N3491" t="str">
        <f ca="1">IF((H3491+I3491)&gt;SIMULATION!$F$16,"Over","Under")</f>
        <v>Over</v>
      </c>
    </row>
    <row r="3492" spans="8:14" x14ac:dyDescent="0.25">
      <c r="H3492">
        <f ca="1">ROUND(NORMINV(RAND(),SIMULATION!$G$16,SIMULATION!$C$16),0)</f>
        <v>87</v>
      </c>
      <c r="I3492">
        <f ca="1">ROUND(NORMINV(RAND(),SIMULATION!$G$20,SIMULATION!$C$20),0)</f>
        <v>81</v>
      </c>
      <c r="J3492" t="str">
        <f t="shared" ca="1" si="110"/>
        <v>Away</v>
      </c>
      <c r="K3492" t="str">
        <f ca="1">IF(H3492+SIMULATION!$E$16&gt;NEUTRAL!I3492,"W","L")</f>
        <v>W</v>
      </c>
      <c r="L3492" t="str">
        <f ca="1">IF(I3492+SIMULATION!$E$20&gt;NEUTRAL!H3492,"W","L")</f>
        <v>L</v>
      </c>
      <c r="M3492">
        <f t="shared" ca="1" si="111"/>
        <v>168</v>
      </c>
      <c r="N3492" t="str">
        <f ca="1">IF((H3492+I3492)&gt;SIMULATION!$F$16,"Over","Under")</f>
        <v>Over</v>
      </c>
    </row>
    <row r="3493" spans="8:14" x14ac:dyDescent="0.25">
      <c r="H3493">
        <f ca="1">ROUND(NORMINV(RAND(),SIMULATION!$G$16,SIMULATION!$C$16),0)</f>
        <v>76</v>
      </c>
      <c r="I3493">
        <f ca="1">ROUND(NORMINV(RAND(),SIMULATION!$G$20,SIMULATION!$C$20),0)</f>
        <v>68</v>
      </c>
      <c r="J3493" t="str">
        <f t="shared" ca="1" si="110"/>
        <v>Away</v>
      </c>
      <c r="K3493" t="str">
        <f ca="1">IF(H3493+SIMULATION!$E$16&gt;NEUTRAL!I3493,"W","L")</f>
        <v>W</v>
      </c>
      <c r="L3493" t="str">
        <f ca="1">IF(I3493+SIMULATION!$E$20&gt;NEUTRAL!H3493,"W","L")</f>
        <v>L</v>
      </c>
      <c r="M3493">
        <f t="shared" ca="1" si="111"/>
        <v>144</v>
      </c>
      <c r="N3493" t="str">
        <f ca="1">IF((H3493+I3493)&gt;SIMULATION!$F$16,"Over","Under")</f>
        <v>Under</v>
      </c>
    </row>
    <row r="3494" spans="8:14" x14ac:dyDescent="0.25">
      <c r="H3494">
        <f ca="1">ROUND(NORMINV(RAND(),SIMULATION!$G$16,SIMULATION!$C$16),0)</f>
        <v>41</v>
      </c>
      <c r="I3494">
        <f ca="1">ROUND(NORMINV(RAND(),SIMULATION!$G$20,SIMULATION!$C$20),0)</f>
        <v>82</v>
      </c>
      <c r="J3494" t="str">
        <f t="shared" ca="1" si="110"/>
        <v>Home</v>
      </c>
      <c r="K3494" t="str">
        <f ca="1">IF(H3494+SIMULATION!$E$16&gt;NEUTRAL!I3494,"W","L")</f>
        <v>L</v>
      </c>
      <c r="L3494" t="str">
        <f ca="1">IF(I3494+SIMULATION!$E$20&gt;NEUTRAL!H3494,"W","L")</f>
        <v>W</v>
      </c>
      <c r="M3494">
        <f t="shared" ca="1" si="111"/>
        <v>123</v>
      </c>
      <c r="N3494" t="str">
        <f ca="1">IF((H3494+I3494)&gt;SIMULATION!$F$16,"Over","Under")</f>
        <v>Under</v>
      </c>
    </row>
    <row r="3495" spans="8:14" x14ac:dyDescent="0.25">
      <c r="H3495">
        <f ca="1">ROUND(NORMINV(RAND(),SIMULATION!$G$16,SIMULATION!$C$16),0)</f>
        <v>59</v>
      </c>
      <c r="I3495">
        <f ca="1">ROUND(NORMINV(RAND(),SIMULATION!$G$20,SIMULATION!$C$20),0)</f>
        <v>64</v>
      </c>
      <c r="J3495" t="str">
        <f t="shared" ca="1" si="110"/>
        <v>Home</v>
      </c>
      <c r="K3495" t="str">
        <f ca="1">IF(H3495+SIMULATION!$E$16&gt;NEUTRAL!I3495,"W","L")</f>
        <v>L</v>
      </c>
      <c r="L3495" t="str">
        <f ca="1">IF(I3495+SIMULATION!$E$20&gt;NEUTRAL!H3495,"W","L")</f>
        <v>W</v>
      </c>
      <c r="M3495">
        <f t="shared" ca="1" si="111"/>
        <v>123</v>
      </c>
      <c r="N3495" t="str">
        <f ca="1">IF((H3495+I3495)&gt;SIMULATION!$F$16,"Over","Under")</f>
        <v>Under</v>
      </c>
    </row>
    <row r="3496" spans="8:14" x14ac:dyDescent="0.25">
      <c r="H3496">
        <f ca="1">ROUND(NORMINV(RAND(),SIMULATION!$G$16,SIMULATION!$C$16),0)</f>
        <v>63</v>
      </c>
      <c r="I3496">
        <f ca="1">ROUND(NORMINV(RAND(),SIMULATION!$G$20,SIMULATION!$C$20),0)</f>
        <v>51</v>
      </c>
      <c r="J3496" t="str">
        <f t="shared" ca="1" si="110"/>
        <v>Away</v>
      </c>
      <c r="K3496" t="str">
        <f ca="1">IF(H3496+SIMULATION!$E$16&gt;NEUTRAL!I3496,"W","L")</f>
        <v>W</v>
      </c>
      <c r="L3496" t="str">
        <f ca="1">IF(I3496+SIMULATION!$E$20&gt;NEUTRAL!H3496,"W","L")</f>
        <v>L</v>
      </c>
      <c r="M3496">
        <f t="shared" ca="1" si="111"/>
        <v>114</v>
      </c>
      <c r="N3496" t="str">
        <f ca="1">IF((H3496+I3496)&gt;SIMULATION!$F$16,"Over","Under")</f>
        <v>Under</v>
      </c>
    </row>
    <row r="3497" spans="8:14" x14ac:dyDescent="0.25">
      <c r="H3497">
        <f ca="1">ROUND(NORMINV(RAND(),SIMULATION!$G$16,SIMULATION!$C$16),0)</f>
        <v>78</v>
      </c>
      <c r="I3497">
        <f ca="1">ROUND(NORMINV(RAND(),SIMULATION!$G$20,SIMULATION!$C$20),0)</f>
        <v>90</v>
      </c>
      <c r="J3497" t="str">
        <f t="shared" ca="1" si="110"/>
        <v>Home</v>
      </c>
      <c r="K3497" t="str">
        <f ca="1">IF(H3497+SIMULATION!$E$16&gt;NEUTRAL!I3497,"W","L")</f>
        <v>L</v>
      </c>
      <c r="L3497" t="str">
        <f ca="1">IF(I3497+SIMULATION!$E$20&gt;NEUTRAL!H3497,"W","L")</f>
        <v>W</v>
      </c>
      <c r="M3497">
        <f t="shared" ca="1" si="111"/>
        <v>168</v>
      </c>
      <c r="N3497" t="str">
        <f ca="1">IF((H3497+I3497)&gt;SIMULATION!$F$16,"Over","Under")</f>
        <v>Over</v>
      </c>
    </row>
    <row r="3498" spans="8:14" x14ac:dyDescent="0.25">
      <c r="H3498">
        <f ca="1">ROUND(NORMINV(RAND(),SIMULATION!$G$16,SIMULATION!$C$16),0)</f>
        <v>54</v>
      </c>
      <c r="I3498">
        <f ca="1">ROUND(NORMINV(RAND(),SIMULATION!$G$20,SIMULATION!$C$20),0)</f>
        <v>67</v>
      </c>
      <c r="J3498" t="str">
        <f t="shared" ca="1" si="110"/>
        <v>Home</v>
      </c>
      <c r="K3498" t="str">
        <f ca="1">IF(H3498+SIMULATION!$E$16&gt;NEUTRAL!I3498,"W","L")</f>
        <v>L</v>
      </c>
      <c r="L3498" t="str">
        <f ca="1">IF(I3498+SIMULATION!$E$20&gt;NEUTRAL!H3498,"W","L")</f>
        <v>W</v>
      </c>
      <c r="M3498">
        <f t="shared" ca="1" si="111"/>
        <v>121</v>
      </c>
      <c r="N3498" t="str">
        <f ca="1">IF((H3498+I3498)&gt;SIMULATION!$F$16,"Over","Under")</f>
        <v>Under</v>
      </c>
    </row>
    <row r="3499" spans="8:14" x14ac:dyDescent="0.25">
      <c r="H3499">
        <f ca="1">ROUND(NORMINV(RAND(),SIMULATION!$G$16,SIMULATION!$C$16),0)</f>
        <v>86</v>
      </c>
      <c r="I3499">
        <f ca="1">ROUND(NORMINV(RAND(),SIMULATION!$G$20,SIMULATION!$C$20),0)</f>
        <v>86</v>
      </c>
      <c r="J3499" t="str">
        <f t="shared" ca="1" si="110"/>
        <v>OT</v>
      </c>
      <c r="K3499" t="str">
        <f ca="1">IF(H3499+SIMULATION!$E$16&gt;NEUTRAL!I3499,"W","L")</f>
        <v>W</v>
      </c>
      <c r="L3499" t="str">
        <f ca="1">IF(I3499+SIMULATION!$E$20&gt;NEUTRAL!H3499,"W","L")</f>
        <v>L</v>
      </c>
      <c r="M3499">
        <f t="shared" ca="1" si="111"/>
        <v>172</v>
      </c>
      <c r="N3499" t="str">
        <f ca="1">IF((H3499+I3499)&gt;SIMULATION!$F$16,"Over","Under")</f>
        <v>Over</v>
      </c>
    </row>
    <row r="3500" spans="8:14" x14ac:dyDescent="0.25">
      <c r="H3500">
        <f ca="1">ROUND(NORMINV(RAND(),SIMULATION!$G$16,SIMULATION!$C$16),0)</f>
        <v>67</v>
      </c>
      <c r="I3500">
        <f ca="1">ROUND(NORMINV(RAND(),SIMULATION!$G$20,SIMULATION!$C$20),0)</f>
        <v>77</v>
      </c>
      <c r="J3500" t="str">
        <f t="shared" ca="1" si="110"/>
        <v>Home</v>
      </c>
      <c r="K3500" t="str">
        <f ca="1">IF(H3500+SIMULATION!$E$16&gt;NEUTRAL!I3500,"W","L")</f>
        <v>L</v>
      </c>
      <c r="L3500" t="str">
        <f ca="1">IF(I3500+SIMULATION!$E$20&gt;NEUTRAL!H3500,"W","L")</f>
        <v>W</v>
      </c>
      <c r="M3500">
        <f t="shared" ca="1" si="111"/>
        <v>144</v>
      </c>
      <c r="N3500" t="str">
        <f ca="1">IF((H3500+I3500)&gt;SIMULATION!$F$16,"Over","Under")</f>
        <v>Under</v>
      </c>
    </row>
    <row r="3501" spans="8:14" x14ac:dyDescent="0.25">
      <c r="H3501">
        <f ca="1">ROUND(NORMINV(RAND(),SIMULATION!$G$16,SIMULATION!$C$16),0)</f>
        <v>50</v>
      </c>
      <c r="I3501">
        <f ca="1">ROUND(NORMINV(RAND(),SIMULATION!$G$20,SIMULATION!$C$20),0)</f>
        <v>66</v>
      </c>
      <c r="J3501" t="str">
        <f t="shared" ca="1" si="110"/>
        <v>Home</v>
      </c>
      <c r="K3501" t="str">
        <f ca="1">IF(H3501+SIMULATION!$E$16&gt;NEUTRAL!I3501,"W","L")</f>
        <v>L</v>
      </c>
      <c r="L3501" t="str">
        <f ca="1">IF(I3501+SIMULATION!$E$20&gt;NEUTRAL!H3501,"W","L")</f>
        <v>W</v>
      </c>
      <c r="M3501">
        <f t="shared" ca="1" si="111"/>
        <v>116</v>
      </c>
      <c r="N3501" t="str">
        <f ca="1">IF((H3501+I3501)&gt;SIMULATION!$F$16,"Over","Under")</f>
        <v>Under</v>
      </c>
    </row>
    <row r="3502" spans="8:14" x14ac:dyDescent="0.25">
      <c r="H3502">
        <f ca="1">ROUND(NORMINV(RAND(),SIMULATION!$G$16,SIMULATION!$C$16),0)</f>
        <v>84</v>
      </c>
      <c r="I3502">
        <f ca="1">ROUND(NORMINV(RAND(),SIMULATION!$G$20,SIMULATION!$C$20),0)</f>
        <v>68</v>
      </c>
      <c r="J3502" t="str">
        <f t="shared" ca="1" si="110"/>
        <v>Away</v>
      </c>
      <c r="K3502" t="str">
        <f ca="1">IF(H3502+SIMULATION!$E$16&gt;NEUTRAL!I3502,"W","L")</f>
        <v>W</v>
      </c>
      <c r="L3502" t="str">
        <f ca="1">IF(I3502+SIMULATION!$E$20&gt;NEUTRAL!H3502,"W","L")</f>
        <v>L</v>
      </c>
      <c r="M3502">
        <f t="shared" ca="1" si="111"/>
        <v>152</v>
      </c>
      <c r="N3502" t="str">
        <f ca="1">IF((H3502+I3502)&gt;SIMULATION!$F$16,"Over","Under")</f>
        <v>Over</v>
      </c>
    </row>
    <row r="3503" spans="8:14" x14ac:dyDescent="0.25">
      <c r="H3503">
        <f ca="1">ROUND(NORMINV(RAND(),SIMULATION!$G$16,SIMULATION!$C$16),0)</f>
        <v>84</v>
      </c>
      <c r="I3503">
        <f ca="1">ROUND(NORMINV(RAND(),SIMULATION!$G$20,SIMULATION!$C$20),0)</f>
        <v>83</v>
      </c>
      <c r="J3503" t="str">
        <f t="shared" ca="1" si="110"/>
        <v>Away</v>
      </c>
      <c r="K3503" t="str">
        <f ca="1">IF(H3503+SIMULATION!$E$16&gt;NEUTRAL!I3503,"W","L")</f>
        <v>W</v>
      </c>
      <c r="L3503" t="str">
        <f ca="1">IF(I3503+SIMULATION!$E$20&gt;NEUTRAL!H3503,"W","L")</f>
        <v>L</v>
      </c>
      <c r="M3503">
        <f t="shared" ca="1" si="111"/>
        <v>167</v>
      </c>
      <c r="N3503" t="str">
        <f ca="1">IF((H3503+I3503)&gt;SIMULATION!$F$16,"Over","Under")</f>
        <v>Over</v>
      </c>
    </row>
    <row r="3504" spans="8:14" x14ac:dyDescent="0.25">
      <c r="H3504">
        <f ca="1">ROUND(NORMINV(RAND(),SIMULATION!$G$16,SIMULATION!$C$16),0)</f>
        <v>70</v>
      </c>
      <c r="I3504">
        <f ca="1">ROUND(NORMINV(RAND(),SIMULATION!$G$20,SIMULATION!$C$20),0)</f>
        <v>87</v>
      </c>
      <c r="J3504" t="str">
        <f t="shared" ca="1" si="110"/>
        <v>Home</v>
      </c>
      <c r="K3504" t="str">
        <f ca="1">IF(H3504+SIMULATION!$E$16&gt;NEUTRAL!I3504,"W","L")</f>
        <v>L</v>
      </c>
      <c r="L3504" t="str">
        <f ca="1">IF(I3504+SIMULATION!$E$20&gt;NEUTRAL!H3504,"W","L")</f>
        <v>W</v>
      </c>
      <c r="M3504">
        <f t="shared" ca="1" si="111"/>
        <v>157</v>
      </c>
      <c r="N3504" t="str">
        <f ca="1">IF((H3504+I3504)&gt;SIMULATION!$F$16,"Over","Under")</f>
        <v>Over</v>
      </c>
    </row>
    <row r="3505" spans="8:14" x14ac:dyDescent="0.25">
      <c r="H3505">
        <f ca="1">ROUND(NORMINV(RAND(),SIMULATION!$G$16,SIMULATION!$C$16),0)</f>
        <v>66</v>
      </c>
      <c r="I3505">
        <f ca="1">ROUND(NORMINV(RAND(),SIMULATION!$G$20,SIMULATION!$C$20),0)</f>
        <v>83</v>
      </c>
      <c r="J3505" t="str">
        <f t="shared" ca="1" si="110"/>
        <v>Home</v>
      </c>
      <c r="K3505" t="str">
        <f ca="1">IF(H3505+SIMULATION!$E$16&gt;NEUTRAL!I3505,"W","L")</f>
        <v>L</v>
      </c>
      <c r="L3505" t="str">
        <f ca="1">IF(I3505+SIMULATION!$E$20&gt;NEUTRAL!H3505,"W","L")</f>
        <v>W</v>
      </c>
      <c r="M3505">
        <f t="shared" ca="1" si="111"/>
        <v>149</v>
      </c>
      <c r="N3505" t="str">
        <f ca="1">IF((H3505+I3505)&gt;SIMULATION!$F$16,"Over","Under")</f>
        <v>Under</v>
      </c>
    </row>
    <row r="3506" spans="8:14" x14ac:dyDescent="0.25">
      <c r="H3506">
        <f ca="1">ROUND(NORMINV(RAND(),SIMULATION!$G$16,SIMULATION!$C$16),0)</f>
        <v>92</v>
      </c>
      <c r="I3506">
        <f ca="1">ROUND(NORMINV(RAND(),SIMULATION!$G$20,SIMULATION!$C$20),0)</f>
        <v>64</v>
      </c>
      <c r="J3506" t="str">
        <f t="shared" ca="1" si="110"/>
        <v>Away</v>
      </c>
      <c r="K3506" t="str">
        <f ca="1">IF(H3506+SIMULATION!$E$16&gt;NEUTRAL!I3506,"W","L")</f>
        <v>W</v>
      </c>
      <c r="L3506" t="str">
        <f ca="1">IF(I3506+SIMULATION!$E$20&gt;NEUTRAL!H3506,"W","L")</f>
        <v>L</v>
      </c>
      <c r="M3506">
        <f t="shared" ca="1" si="111"/>
        <v>156</v>
      </c>
      <c r="N3506" t="str">
        <f ca="1">IF((H3506+I3506)&gt;SIMULATION!$F$16,"Over","Under")</f>
        <v>Over</v>
      </c>
    </row>
    <row r="3507" spans="8:14" x14ac:dyDescent="0.25">
      <c r="H3507">
        <f ca="1">ROUND(NORMINV(RAND(),SIMULATION!$G$16,SIMULATION!$C$16),0)</f>
        <v>86</v>
      </c>
      <c r="I3507">
        <f ca="1">ROUND(NORMINV(RAND(),SIMULATION!$G$20,SIMULATION!$C$20),0)</f>
        <v>74</v>
      </c>
      <c r="J3507" t="str">
        <f t="shared" ca="1" si="110"/>
        <v>Away</v>
      </c>
      <c r="K3507" t="str">
        <f ca="1">IF(H3507+SIMULATION!$E$16&gt;NEUTRAL!I3507,"W","L")</f>
        <v>W</v>
      </c>
      <c r="L3507" t="str">
        <f ca="1">IF(I3507+SIMULATION!$E$20&gt;NEUTRAL!H3507,"W","L")</f>
        <v>L</v>
      </c>
      <c r="M3507">
        <f t="shared" ca="1" si="111"/>
        <v>160</v>
      </c>
      <c r="N3507" t="str">
        <f ca="1">IF((H3507+I3507)&gt;SIMULATION!$F$16,"Over","Under")</f>
        <v>Over</v>
      </c>
    </row>
    <row r="3508" spans="8:14" x14ac:dyDescent="0.25">
      <c r="H3508">
        <f ca="1">ROUND(NORMINV(RAND(),SIMULATION!$G$16,SIMULATION!$C$16),0)</f>
        <v>78</v>
      </c>
      <c r="I3508">
        <f ca="1">ROUND(NORMINV(RAND(),SIMULATION!$G$20,SIMULATION!$C$20),0)</f>
        <v>66</v>
      </c>
      <c r="J3508" t="str">
        <f t="shared" ca="1" si="110"/>
        <v>Away</v>
      </c>
      <c r="K3508" t="str">
        <f ca="1">IF(H3508+SIMULATION!$E$16&gt;NEUTRAL!I3508,"W","L")</f>
        <v>W</v>
      </c>
      <c r="L3508" t="str">
        <f ca="1">IF(I3508+SIMULATION!$E$20&gt;NEUTRAL!H3508,"W","L")</f>
        <v>L</v>
      </c>
      <c r="M3508">
        <f t="shared" ca="1" si="111"/>
        <v>144</v>
      </c>
      <c r="N3508" t="str">
        <f ca="1">IF((H3508+I3508)&gt;SIMULATION!$F$16,"Over","Under")</f>
        <v>Under</v>
      </c>
    </row>
    <row r="3509" spans="8:14" x14ac:dyDescent="0.25">
      <c r="H3509">
        <f ca="1">ROUND(NORMINV(RAND(),SIMULATION!$G$16,SIMULATION!$C$16),0)</f>
        <v>80</v>
      </c>
      <c r="I3509">
        <f ca="1">ROUND(NORMINV(RAND(),SIMULATION!$G$20,SIMULATION!$C$20),0)</f>
        <v>79</v>
      </c>
      <c r="J3509" t="str">
        <f t="shared" ca="1" si="110"/>
        <v>Away</v>
      </c>
      <c r="K3509" t="str">
        <f ca="1">IF(H3509+SIMULATION!$E$16&gt;NEUTRAL!I3509,"W","L")</f>
        <v>W</v>
      </c>
      <c r="L3509" t="str">
        <f ca="1">IF(I3509+SIMULATION!$E$20&gt;NEUTRAL!H3509,"W","L")</f>
        <v>L</v>
      </c>
      <c r="M3509">
        <f t="shared" ca="1" si="111"/>
        <v>159</v>
      </c>
      <c r="N3509" t="str">
        <f ca="1">IF((H3509+I3509)&gt;SIMULATION!$F$16,"Over","Under")</f>
        <v>Over</v>
      </c>
    </row>
    <row r="3510" spans="8:14" x14ac:dyDescent="0.25">
      <c r="H3510">
        <f ca="1">ROUND(NORMINV(RAND(),SIMULATION!$G$16,SIMULATION!$C$16),0)</f>
        <v>64</v>
      </c>
      <c r="I3510">
        <f ca="1">ROUND(NORMINV(RAND(),SIMULATION!$G$20,SIMULATION!$C$20),0)</f>
        <v>69</v>
      </c>
      <c r="J3510" t="str">
        <f t="shared" ca="1" si="110"/>
        <v>Home</v>
      </c>
      <c r="K3510" t="str">
        <f ca="1">IF(H3510+SIMULATION!$E$16&gt;NEUTRAL!I3510,"W","L")</f>
        <v>L</v>
      </c>
      <c r="L3510" t="str">
        <f ca="1">IF(I3510+SIMULATION!$E$20&gt;NEUTRAL!H3510,"W","L")</f>
        <v>W</v>
      </c>
      <c r="M3510">
        <f t="shared" ca="1" si="111"/>
        <v>133</v>
      </c>
      <c r="N3510" t="str">
        <f ca="1">IF((H3510+I3510)&gt;SIMULATION!$F$16,"Over","Under")</f>
        <v>Under</v>
      </c>
    </row>
    <row r="3511" spans="8:14" x14ac:dyDescent="0.25">
      <c r="H3511">
        <f ca="1">ROUND(NORMINV(RAND(),SIMULATION!$G$16,SIMULATION!$C$16),0)</f>
        <v>87</v>
      </c>
      <c r="I3511">
        <f ca="1">ROUND(NORMINV(RAND(),SIMULATION!$G$20,SIMULATION!$C$20),0)</f>
        <v>70</v>
      </c>
      <c r="J3511" t="str">
        <f t="shared" ca="1" si="110"/>
        <v>Away</v>
      </c>
      <c r="K3511" t="str">
        <f ca="1">IF(H3511+SIMULATION!$E$16&gt;NEUTRAL!I3511,"W","L")</f>
        <v>W</v>
      </c>
      <c r="L3511" t="str">
        <f ca="1">IF(I3511+SIMULATION!$E$20&gt;NEUTRAL!H3511,"W","L")</f>
        <v>L</v>
      </c>
      <c r="M3511">
        <f t="shared" ca="1" si="111"/>
        <v>157</v>
      </c>
      <c r="N3511" t="str">
        <f ca="1">IF((H3511+I3511)&gt;SIMULATION!$F$16,"Over","Under")</f>
        <v>Over</v>
      </c>
    </row>
    <row r="3512" spans="8:14" x14ac:dyDescent="0.25">
      <c r="H3512">
        <f ca="1">ROUND(NORMINV(RAND(),SIMULATION!$G$16,SIMULATION!$C$16),0)</f>
        <v>74</v>
      </c>
      <c r="I3512">
        <f ca="1">ROUND(NORMINV(RAND(),SIMULATION!$G$20,SIMULATION!$C$20),0)</f>
        <v>84</v>
      </c>
      <c r="J3512" t="str">
        <f t="shared" ca="1" si="110"/>
        <v>Home</v>
      </c>
      <c r="K3512" t="str">
        <f ca="1">IF(H3512+SIMULATION!$E$16&gt;NEUTRAL!I3512,"W","L")</f>
        <v>L</v>
      </c>
      <c r="L3512" t="str">
        <f ca="1">IF(I3512+SIMULATION!$E$20&gt;NEUTRAL!H3512,"W","L")</f>
        <v>W</v>
      </c>
      <c r="M3512">
        <f t="shared" ca="1" si="111"/>
        <v>158</v>
      </c>
      <c r="N3512" t="str">
        <f ca="1">IF((H3512+I3512)&gt;SIMULATION!$F$16,"Over","Under")</f>
        <v>Over</v>
      </c>
    </row>
    <row r="3513" spans="8:14" x14ac:dyDescent="0.25">
      <c r="H3513">
        <f ca="1">ROUND(NORMINV(RAND(),SIMULATION!$G$16,SIMULATION!$C$16),0)</f>
        <v>68</v>
      </c>
      <c r="I3513">
        <f ca="1">ROUND(NORMINV(RAND(),SIMULATION!$G$20,SIMULATION!$C$20),0)</f>
        <v>79</v>
      </c>
      <c r="J3513" t="str">
        <f t="shared" ca="1" si="110"/>
        <v>Home</v>
      </c>
      <c r="K3513" t="str">
        <f ca="1">IF(H3513+SIMULATION!$E$16&gt;NEUTRAL!I3513,"W","L")</f>
        <v>L</v>
      </c>
      <c r="L3513" t="str">
        <f ca="1">IF(I3513+SIMULATION!$E$20&gt;NEUTRAL!H3513,"W","L")</f>
        <v>W</v>
      </c>
      <c r="M3513">
        <f t="shared" ca="1" si="111"/>
        <v>147</v>
      </c>
      <c r="N3513" t="str">
        <f ca="1">IF((H3513+I3513)&gt;SIMULATION!$F$16,"Over","Under")</f>
        <v>Under</v>
      </c>
    </row>
    <row r="3514" spans="8:14" x14ac:dyDescent="0.25">
      <c r="H3514">
        <f ca="1">ROUND(NORMINV(RAND(),SIMULATION!$G$16,SIMULATION!$C$16),0)</f>
        <v>57</v>
      </c>
      <c r="I3514">
        <f ca="1">ROUND(NORMINV(RAND(),SIMULATION!$G$20,SIMULATION!$C$20),0)</f>
        <v>66</v>
      </c>
      <c r="J3514" t="str">
        <f t="shared" ca="1" si="110"/>
        <v>Home</v>
      </c>
      <c r="K3514" t="str">
        <f ca="1">IF(H3514+SIMULATION!$E$16&gt;NEUTRAL!I3514,"W","L")</f>
        <v>L</v>
      </c>
      <c r="L3514" t="str">
        <f ca="1">IF(I3514+SIMULATION!$E$20&gt;NEUTRAL!H3514,"W","L")</f>
        <v>W</v>
      </c>
      <c r="M3514">
        <f t="shared" ca="1" si="111"/>
        <v>123</v>
      </c>
      <c r="N3514" t="str">
        <f ca="1">IF((H3514+I3514)&gt;SIMULATION!$F$16,"Over","Under")</f>
        <v>Under</v>
      </c>
    </row>
    <row r="3515" spans="8:14" x14ac:dyDescent="0.25">
      <c r="H3515">
        <f ca="1">ROUND(NORMINV(RAND(),SIMULATION!$G$16,SIMULATION!$C$16),0)</f>
        <v>90</v>
      </c>
      <c r="I3515">
        <f ca="1">ROUND(NORMINV(RAND(),SIMULATION!$G$20,SIMULATION!$C$20),0)</f>
        <v>72</v>
      </c>
      <c r="J3515" t="str">
        <f t="shared" ca="1" si="110"/>
        <v>Away</v>
      </c>
      <c r="K3515" t="str">
        <f ca="1">IF(H3515+SIMULATION!$E$16&gt;NEUTRAL!I3515,"W","L")</f>
        <v>W</v>
      </c>
      <c r="L3515" t="str">
        <f ca="1">IF(I3515+SIMULATION!$E$20&gt;NEUTRAL!H3515,"W","L")</f>
        <v>L</v>
      </c>
      <c r="M3515">
        <f t="shared" ca="1" si="111"/>
        <v>162</v>
      </c>
      <c r="N3515" t="str">
        <f ca="1">IF((H3515+I3515)&gt;SIMULATION!$F$16,"Over","Under")</f>
        <v>Over</v>
      </c>
    </row>
    <row r="3516" spans="8:14" x14ac:dyDescent="0.25">
      <c r="H3516">
        <f ca="1">ROUND(NORMINV(RAND(),SIMULATION!$G$16,SIMULATION!$C$16),0)</f>
        <v>80</v>
      </c>
      <c r="I3516">
        <f ca="1">ROUND(NORMINV(RAND(),SIMULATION!$G$20,SIMULATION!$C$20),0)</f>
        <v>65</v>
      </c>
      <c r="J3516" t="str">
        <f t="shared" ca="1" si="110"/>
        <v>Away</v>
      </c>
      <c r="K3516" t="str">
        <f ca="1">IF(H3516+SIMULATION!$E$16&gt;NEUTRAL!I3516,"W","L")</f>
        <v>W</v>
      </c>
      <c r="L3516" t="str">
        <f ca="1">IF(I3516+SIMULATION!$E$20&gt;NEUTRAL!H3516,"W","L")</f>
        <v>L</v>
      </c>
      <c r="M3516">
        <f t="shared" ca="1" si="111"/>
        <v>145</v>
      </c>
      <c r="N3516" t="str">
        <f ca="1">IF((H3516+I3516)&gt;SIMULATION!$F$16,"Over","Under")</f>
        <v>Under</v>
      </c>
    </row>
    <row r="3517" spans="8:14" x14ac:dyDescent="0.25">
      <c r="H3517">
        <f ca="1">ROUND(NORMINV(RAND(),SIMULATION!$G$16,SIMULATION!$C$16),0)</f>
        <v>75</v>
      </c>
      <c r="I3517">
        <f ca="1">ROUND(NORMINV(RAND(),SIMULATION!$G$20,SIMULATION!$C$20),0)</f>
        <v>65</v>
      </c>
      <c r="J3517" t="str">
        <f t="shared" ca="1" si="110"/>
        <v>Away</v>
      </c>
      <c r="K3517" t="str">
        <f ca="1">IF(H3517+SIMULATION!$E$16&gt;NEUTRAL!I3517,"W","L")</f>
        <v>W</v>
      </c>
      <c r="L3517" t="str">
        <f ca="1">IF(I3517+SIMULATION!$E$20&gt;NEUTRAL!H3517,"W","L")</f>
        <v>L</v>
      </c>
      <c r="M3517">
        <f t="shared" ca="1" si="111"/>
        <v>140</v>
      </c>
      <c r="N3517" t="str">
        <f ca="1">IF((H3517+I3517)&gt;SIMULATION!$F$16,"Over","Under")</f>
        <v>Under</v>
      </c>
    </row>
    <row r="3518" spans="8:14" x14ac:dyDescent="0.25">
      <c r="H3518">
        <f ca="1">ROUND(NORMINV(RAND(),SIMULATION!$G$16,SIMULATION!$C$16),0)</f>
        <v>74</v>
      </c>
      <c r="I3518">
        <f ca="1">ROUND(NORMINV(RAND(),SIMULATION!$G$20,SIMULATION!$C$20),0)</f>
        <v>85</v>
      </c>
      <c r="J3518" t="str">
        <f t="shared" ca="1" si="110"/>
        <v>Home</v>
      </c>
      <c r="K3518" t="str">
        <f ca="1">IF(H3518+SIMULATION!$E$16&gt;NEUTRAL!I3518,"W","L")</f>
        <v>L</v>
      </c>
      <c r="L3518" t="str">
        <f ca="1">IF(I3518+SIMULATION!$E$20&gt;NEUTRAL!H3518,"W","L")</f>
        <v>W</v>
      </c>
      <c r="M3518">
        <f t="shared" ca="1" si="111"/>
        <v>159</v>
      </c>
      <c r="N3518" t="str">
        <f ca="1">IF((H3518+I3518)&gt;SIMULATION!$F$16,"Over","Under")</f>
        <v>Over</v>
      </c>
    </row>
    <row r="3519" spans="8:14" x14ac:dyDescent="0.25">
      <c r="H3519">
        <f ca="1">ROUND(NORMINV(RAND(),SIMULATION!$G$16,SIMULATION!$C$16),0)</f>
        <v>64</v>
      </c>
      <c r="I3519">
        <f ca="1">ROUND(NORMINV(RAND(),SIMULATION!$G$20,SIMULATION!$C$20),0)</f>
        <v>70</v>
      </c>
      <c r="J3519" t="str">
        <f t="shared" ca="1" si="110"/>
        <v>Home</v>
      </c>
      <c r="K3519" t="str">
        <f ca="1">IF(H3519+SIMULATION!$E$16&gt;NEUTRAL!I3519,"W","L")</f>
        <v>L</v>
      </c>
      <c r="L3519" t="str">
        <f ca="1">IF(I3519+SIMULATION!$E$20&gt;NEUTRAL!H3519,"W","L")</f>
        <v>W</v>
      </c>
      <c r="M3519">
        <f t="shared" ca="1" si="111"/>
        <v>134</v>
      </c>
      <c r="N3519" t="str">
        <f ca="1">IF((H3519+I3519)&gt;SIMULATION!$F$16,"Over","Under")</f>
        <v>Under</v>
      </c>
    </row>
    <row r="3520" spans="8:14" x14ac:dyDescent="0.25">
      <c r="H3520">
        <f ca="1">ROUND(NORMINV(RAND(),SIMULATION!$G$16,SIMULATION!$C$16),0)</f>
        <v>46</v>
      </c>
      <c r="I3520">
        <f ca="1">ROUND(NORMINV(RAND(),SIMULATION!$G$20,SIMULATION!$C$20),0)</f>
        <v>73</v>
      </c>
      <c r="J3520" t="str">
        <f t="shared" ca="1" si="110"/>
        <v>Home</v>
      </c>
      <c r="K3520" t="str">
        <f ca="1">IF(H3520+SIMULATION!$E$16&gt;NEUTRAL!I3520,"W","L")</f>
        <v>L</v>
      </c>
      <c r="L3520" t="str">
        <f ca="1">IF(I3520+SIMULATION!$E$20&gt;NEUTRAL!H3520,"W","L")</f>
        <v>W</v>
      </c>
      <c r="M3520">
        <f t="shared" ca="1" si="111"/>
        <v>119</v>
      </c>
      <c r="N3520" t="str">
        <f ca="1">IF((H3520+I3520)&gt;SIMULATION!$F$16,"Over","Under")</f>
        <v>Under</v>
      </c>
    </row>
    <row r="3521" spans="8:14" x14ac:dyDescent="0.25">
      <c r="H3521">
        <f ca="1">ROUND(NORMINV(RAND(),SIMULATION!$G$16,SIMULATION!$C$16),0)</f>
        <v>77</v>
      </c>
      <c r="I3521">
        <f ca="1">ROUND(NORMINV(RAND(),SIMULATION!$G$20,SIMULATION!$C$20),0)</f>
        <v>79</v>
      </c>
      <c r="J3521" t="str">
        <f t="shared" ca="1" si="110"/>
        <v>Home</v>
      </c>
      <c r="K3521" t="str">
        <f ca="1">IF(H3521+SIMULATION!$E$16&gt;NEUTRAL!I3521,"W","L")</f>
        <v>W</v>
      </c>
      <c r="L3521" t="str">
        <f ca="1">IF(I3521+SIMULATION!$E$20&gt;NEUTRAL!H3521,"W","L")</f>
        <v>L</v>
      </c>
      <c r="M3521">
        <f t="shared" ca="1" si="111"/>
        <v>156</v>
      </c>
      <c r="N3521" t="str">
        <f ca="1">IF((H3521+I3521)&gt;SIMULATION!$F$16,"Over","Under")</f>
        <v>Over</v>
      </c>
    </row>
    <row r="3522" spans="8:14" x14ac:dyDescent="0.25">
      <c r="H3522">
        <f ca="1">ROUND(NORMINV(RAND(),SIMULATION!$G$16,SIMULATION!$C$16),0)</f>
        <v>70</v>
      </c>
      <c r="I3522">
        <f ca="1">ROUND(NORMINV(RAND(),SIMULATION!$G$20,SIMULATION!$C$20),0)</f>
        <v>70</v>
      </c>
      <c r="J3522" t="str">
        <f t="shared" ca="1" si="110"/>
        <v>OT</v>
      </c>
      <c r="K3522" t="str">
        <f ca="1">IF(H3522+SIMULATION!$E$16&gt;NEUTRAL!I3522,"W","L")</f>
        <v>W</v>
      </c>
      <c r="L3522" t="str">
        <f ca="1">IF(I3522+SIMULATION!$E$20&gt;NEUTRAL!H3522,"W","L")</f>
        <v>L</v>
      </c>
      <c r="M3522">
        <f t="shared" ca="1" si="111"/>
        <v>140</v>
      </c>
      <c r="N3522" t="str">
        <f ca="1">IF((H3522+I3522)&gt;SIMULATION!$F$16,"Over","Under")</f>
        <v>Under</v>
      </c>
    </row>
    <row r="3523" spans="8:14" x14ac:dyDescent="0.25">
      <c r="H3523">
        <f ca="1">ROUND(NORMINV(RAND(),SIMULATION!$G$16,SIMULATION!$C$16),0)</f>
        <v>67</v>
      </c>
      <c r="I3523">
        <f ca="1">ROUND(NORMINV(RAND(),SIMULATION!$G$20,SIMULATION!$C$20),0)</f>
        <v>71</v>
      </c>
      <c r="J3523" t="str">
        <f t="shared" ca="1" si="110"/>
        <v>Home</v>
      </c>
      <c r="K3523" t="str">
        <f ca="1">IF(H3523+SIMULATION!$E$16&gt;NEUTRAL!I3523,"W","L")</f>
        <v>W</v>
      </c>
      <c r="L3523" t="str">
        <f ca="1">IF(I3523+SIMULATION!$E$20&gt;NEUTRAL!H3523,"W","L")</f>
        <v>L</v>
      </c>
      <c r="M3523">
        <f t="shared" ca="1" si="111"/>
        <v>138</v>
      </c>
      <c r="N3523" t="str">
        <f ca="1">IF((H3523+I3523)&gt;SIMULATION!$F$16,"Over","Under")</f>
        <v>Under</v>
      </c>
    </row>
    <row r="3524" spans="8:14" x14ac:dyDescent="0.25">
      <c r="H3524">
        <f ca="1">ROUND(NORMINV(RAND(),SIMULATION!$G$16,SIMULATION!$C$16),0)</f>
        <v>64</v>
      </c>
      <c r="I3524">
        <f ca="1">ROUND(NORMINV(RAND(),SIMULATION!$G$20,SIMULATION!$C$20),0)</f>
        <v>66</v>
      </c>
      <c r="J3524" t="str">
        <f t="shared" ca="1" si="110"/>
        <v>Home</v>
      </c>
      <c r="K3524" t="str">
        <f ca="1">IF(H3524+SIMULATION!$E$16&gt;NEUTRAL!I3524,"W","L")</f>
        <v>W</v>
      </c>
      <c r="L3524" t="str">
        <f ca="1">IF(I3524+SIMULATION!$E$20&gt;NEUTRAL!H3524,"W","L")</f>
        <v>L</v>
      </c>
      <c r="M3524">
        <f t="shared" ca="1" si="111"/>
        <v>130</v>
      </c>
      <c r="N3524" t="str">
        <f ca="1">IF((H3524+I3524)&gt;SIMULATION!$F$16,"Over","Under")</f>
        <v>Under</v>
      </c>
    </row>
    <row r="3525" spans="8:14" x14ac:dyDescent="0.25">
      <c r="H3525">
        <f ca="1">ROUND(NORMINV(RAND(),SIMULATION!$G$16,SIMULATION!$C$16),0)</f>
        <v>62</v>
      </c>
      <c r="I3525">
        <f ca="1">ROUND(NORMINV(RAND(),SIMULATION!$G$20,SIMULATION!$C$20),0)</f>
        <v>81</v>
      </c>
      <c r="J3525" t="str">
        <f t="shared" ca="1" si="110"/>
        <v>Home</v>
      </c>
      <c r="K3525" t="str">
        <f ca="1">IF(H3525+SIMULATION!$E$16&gt;NEUTRAL!I3525,"W","L")</f>
        <v>L</v>
      </c>
      <c r="L3525" t="str">
        <f ca="1">IF(I3525+SIMULATION!$E$20&gt;NEUTRAL!H3525,"W","L")</f>
        <v>W</v>
      </c>
      <c r="M3525">
        <f t="shared" ca="1" si="111"/>
        <v>143</v>
      </c>
      <c r="N3525" t="str">
        <f ca="1">IF((H3525+I3525)&gt;SIMULATION!$F$16,"Over","Under")</f>
        <v>Under</v>
      </c>
    </row>
    <row r="3526" spans="8:14" x14ac:dyDescent="0.25">
      <c r="H3526">
        <f ca="1">ROUND(NORMINV(RAND(),SIMULATION!$G$16,SIMULATION!$C$16),0)</f>
        <v>53</v>
      </c>
      <c r="I3526">
        <f ca="1">ROUND(NORMINV(RAND(),SIMULATION!$G$20,SIMULATION!$C$20),0)</f>
        <v>60</v>
      </c>
      <c r="J3526" t="str">
        <f t="shared" ca="1" si="110"/>
        <v>Home</v>
      </c>
      <c r="K3526" t="str">
        <f ca="1">IF(H3526+SIMULATION!$E$16&gt;NEUTRAL!I3526,"W","L")</f>
        <v>L</v>
      </c>
      <c r="L3526" t="str">
        <f ca="1">IF(I3526+SIMULATION!$E$20&gt;NEUTRAL!H3526,"W","L")</f>
        <v>W</v>
      </c>
      <c r="M3526">
        <f t="shared" ca="1" si="111"/>
        <v>113</v>
      </c>
      <c r="N3526" t="str">
        <f ca="1">IF((H3526+I3526)&gt;SIMULATION!$F$16,"Over","Under")</f>
        <v>Under</v>
      </c>
    </row>
    <row r="3527" spans="8:14" x14ac:dyDescent="0.25">
      <c r="H3527">
        <f ca="1">ROUND(NORMINV(RAND(),SIMULATION!$G$16,SIMULATION!$C$16),0)</f>
        <v>65</v>
      </c>
      <c r="I3527">
        <f ca="1">ROUND(NORMINV(RAND(),SIMULATION!$G$20,SIMULATION!$C$20),0)</f>
        <v>55</v>
      </c>
      <c r="J3527" t="str">
        <f t="shared" ca="1" si="110"/>
        <v>Away</v>
      </c>
      <c r="K3527" t="str">
        <f ca="1">IF(H3527+SIMULATION!$E$16&gt;NEUTRAL!I3527,"W","L")</f>
        <v>W</v>
      </c>
      <c r="L3527" t="str">
        <f ca="1">IF(I3527+SIMULATION!$E$20&gt;NEUTRAL!H3527,"W","L")</f>
        <v>L</v>
      </c>
      <c r="M3527">
        <f t="shared" ca="1" si="111"/>
        <v>120</v>
      </c>
      <c r="N3527" t="str">
        <f ca="1">IF((H3527+I3527)&gt;SIMULATION!$F$16,"Over","Under")</f>
        <v>Under</v>
      </c>
    </row>
    <row r="3528" spans="8:14" x14ac:dyDescent="0.25">
      <c r="H3528">
        <f ca="1">ROUND(NORMINV(RAND(),SIMULATION!$G$16,SIMULATION!$C$16),0)</f>
        <v>74</v>
      </c>
      <c r="I3528">
        <f ca="1">ROUND(NORMINV(RAND(),SIMULATION!$G$20,SIMULATION!$C$20),0)</f>
        <v>69</v>
      </c>
      <c r="J3528" t="str">
        <f t="shared" ca="1" si="110"/>
        <v>Away</v>
      </c>
      <c r="K3528" t="str">
        <f ca="1">IF(H3528+SIMULATION!$E$16&gt;NEUTRAL!I3528,"W","L")</f>
        <v>W</v>
      </c>
      <c r="L3528" t="str">
        <f ca="1">IF(I3528+SIMULATION!$E$20&gt;NEUTRAL!H3528,"W","L")</f>
        <v>L</v>
      </c>
      <c r="M3528">
        <f t="shared" ca="1" si="111"/>
        <v>143</v>
      </c>
      <c r="N3528" t="str">
        <f ca="1">IF((H3528+I3528)&gt;SIMULATION!$F$16,"Over","Under")</f>
        <v>Under</v>
      </c>
    </row>
    <row r="3529" spans="8:14" x14ac:dyDescent="0.25">
      <c r="H3529">
        <f ca="1">ROUND(NORMINV(RAND(),SIMULATION!$G$16,SIMULATION!$C$16),0)</f>
        <v>58</v>
      </c>
      <c r="I3529">
        <f ca="1">ROUND(NORMINV(RAND(),SIMULATION!$G$20,SIMULATION!$C$20),0)</f>
        <v>69</v>
      </c>
      <c r="J3529" t="str">
        <f t="shared" ca="1" si="110"/>
        <v>Home</v>
      </c>
      <c r="K3529" t="str">
        <f ca="1">IF(H3529+SIMULATION!$E$16&gt;NEUTRAL!I3529,"W","L")</f>
        <v>L</v>
      </c>
      <c r="L3529" t="str">
        <f ca="1">IF(I3529+SIMULATION!$E$20&gt;NEUTRAL!H3529,"W","L")</f>
        <v>W</v>
      </c>
      <c r="M3529">
        <f t="shared" ca="1" si="111"/>
        <v>127</v>
      </c>
      <c r="N3529" t="str">
        <f ca="1">IF((H3529+I3529)&gt;SIMULATION!$F$16,"Over","Under")</f>
        <v>Under</v>
      </c>
    </row>
    <row r="3530" spans="8:14" x14ac:dyDescent="0.25">
      <c r="H3530">
        <f ca="1">ROUND(NORMINV(RAND(),SIMULATION!$G$16,SIMULATION!$C$16),0)</f>
        <v>64</v>
      </c>
      <c r="I3530">
        <f ca="1">ROUND(NORMINV(RAND(),SIMULATION!$G$20,SIMULATION!$C$20),0)</f>
        <v>88</v>
      </c>
      <c r="J3530" t="str">
        <f t="shared" ca="1" si="110"/>
        <v>Home</v>
      </c>
      <c r="K3530" t="str">
        <f ca="1">IF(H3530+SIMULATION!$E$16&gt;NEUTRAL!I3530,"W","L")</f>
        <v>L</v>
      </c>
      <c r="L3530" t="str">
        <f ca="1">IF(I3530+SIMULATION!$E$20&gt;NEUTRAL!H3530,"W","L")</f>
        <v>W</v>
      </c>
      <c r="M3530">
        <f t="shared" ca="1" si="111"/>
        <v>152</v>
      </c>
      <c r="N3530" t="str">
        <f ca="1">IF((H3530+I3530)&gt;SIMULATION!$F$16,"Over","Under")</f>
        <v>Over</v>
      </c>
    </row>
    <row r="3531" spans="8:14" x14ac:dyDescent="0.25">
      <c r="H3531">
        <f ca="1">ROUND(NORMINV(RAND(),SIMULATION!$G$16,SIMULATION!$C$16),0)</f>
        <v>70</v>
      </c>
      <c r="I3531">
        <f ca="1">ROUND(NORMINV(RAND(),SIMULATION!$G$20,SIMULATION!$C$20),0)</f>
        <v>82</v>
      </c>
      <c r="J3531" t="str">
        <f t="shared" ca="1" si="110"/>
        <v>Home</v>
      </c>
      <c r="K3531" t="str">
        <f ca="1">IF(H3531+SIMULATION!$E$16&gt;NEUTRAL!I3531,"W","L")</f>
        <v>L</v>
      </c>
      <c r="L3531" t="str">
        <f ca="1">IF(I3531+SIMULATION!$E$20&gt;NEUTRAL!H3531,"W","L")</f>
        <v>W</v>
      </c>
      <c r="M3531">
        <f t="shared" ca="1" si="111"/>
        <v>152</v>
      </c>
      <c r="N3531" t="str">
        <f ca="1">IF((H3531+I3531)&gt;SIMULATION!$F$16,"Over","Under")</f>
        <v>Over</v>
      </c>
    </row>
    <row r="3532" spans="8:14" x14ac:dyDescent="0.25">
      <c r="H3532">
        <f ca="1">ROUND(NORMINV(RAND(),SIMULATION!$G$16,SIMULATION!$C$16),0)</f>
        <v>77</v>
      </c>
      <c r="I3532">
        <f ca="1">ROUND(NORMINV(RAND(),SIMULATION!$G$20,SIMULATION!$C$20),0)</f>
        <v>72</v>
      </c>
      <c r="J3532" t="str">
        <f t="shared" ca="1" si="110"/>
        <v>Away</v>
      </c>
      <c r="K3532" t="str">
        <f ca="1">IF(H3532+SIMULATION!$E$16&gt;NEUTRAL!I3532,"W","L")</f>
        <v>W</v>
      </c>
      <c r="L3532" t="str">
        <f ca="1">IF(I3532+SIMULATION!$E$20&gt;NEUTRAL!H3532,"W","L")</f>
        <v>L</v>
      </c>
      <c r="M3532">
        <f t="shared" ca="1" si="111"/>
        <v>149</v>
      </c>
      <c r="N3532" t="str">
        <f ca="1">IF((H3532+I3532)&gt;SIMULATION!$F$16,"Over","Under")</f>
        <v>Under</v>
      </c>
    </row>
    <row r="3533" spans="8:14" x14ac:dyDescent="0.25">
      <c r="H3533">
        <f ca="1">ROUND(NORMINV(RAND(),SIMULATION!$G$16,SIMULATION!$C$16),0)</f>
        <v>67</v>
      </c>
      <c r="I3533">
        <f ca="1">ROUND(NORMINV(RAND(),SIMULATION!$G$20,SIMULATION!$C$20),0)</f>
        <v>75</v>
      </c>
      <c r="J3533" t="str">
        <f t="shared" ca="1" si="110"/>
        <v>Home</v>
      </c>
      <c r="K3533" t="str">
        <f ca="1">IF(H3533+SIMULATION!$E$16&gt;NEUTRAL!I3533,"W","L")</f>
        <v>L</v>
      </c>
      <c r="L3533" t="str">
        <f ca="1">IF(I3533+SIMULATION!$E$20&gt;NEUTRAL!H3533,"W","L")</f>
        <v>W</v>
      </c>
      <c r="M3533">
        <f t="shared" ca="1" si="111"/>
        <v>142</v>
      </c>
      <c r="N3533" t="str">
        <f ca="1">IF((H3533+I3533)&gt;SIMULATION!$F$16,"Over","Under")</f>
        <v>Under</v>
      </c>
    </row>
    <row r="3534" spans="8:14" x14ac:dyDescent="0.25">
      <c r="H3534">
        <f ca="1">ROUND(NORMINV(RAND(),SIMULATION!$G$16,SIMULATION!$C$16),0)</f>
        <v>52</v>
      </c>
      <c r="I3534">
        <f ca="1">ROUND(NORMINV(RAND(),SIMULATION!$G$20,SIMULATION!$C$20),0)</f>
        <v>62</v>
      </c>
      <c r="J3534" t="str">
        <f t="shared" ca="1" si="110"/>
        <v>Home</v>
      </c>
      <c r="K3534" t="str">
        <f ca="1">IF(H3534+SIMULATION!$E$16&gt;NEUTRAL!I3534,"W","L")</f>
        <v>L</v>
      </c>
      <c r="L3534" t="str">
        <f ca="1">IF(I3534+SIMULATION!$E$20&gt;NEUTRAL!H3534,"W","L")</f>
        <v>W</v>
      </c>
      <c r="M3534">
        <f t="shared" ca="1" si="111"/>
        <v>114</v>
      </c>
      <c r="N3534" t="str">
        <f ca="1">IF((H3534+I3534)&gt;SIMULATION!$F$16,"Over","Under")</f>
        <v>Under</v>
      </c>
    </row>
    <row r="3535" spans="8:14" x14ac:dyDescent="0.25">
      <c r="H3535">
        <f ca="1">ROUND(NORMINV(RAND(),SIMULATION!$G$16,SIMULATION!$C$16),0)</f>
        <v>64</v>
      </c>
      <c r="I3535">
        <f ca="1">ROUND(NORMINV(RAND(),SIMULATION!$G$20,SIMULATION!$C$20),0)</f>
        <v>92</v>
      </c>
      <c r="J3535" t="str">
        <f t="shared" ca="1" si="110"/>
        <v>Home</v>
      </c>
      <c r="K3535" t="str">
        <f ca="1">IF(H3535+SIMULATION!$E$16&gt;NEUTRAL!I3535,"W","L")</f>
        <v>L</v>
      </c>
      <c r="L3535" t="str">
        <f ca="1">IF(I3535+SIMULATION!$E$20&gt;NEUTRAL!H3535,"W","L")</f>
        <v>W</v>
      </c>
      <c r="M3535">
        <f t="shared" ca="1" si="111"/>
        <v>156</v>
      </c>
      <c r="N3535" t="str">
        <f ca="1">IF((H3535+I3535)&gt;SIMULATION!$F$16,"Over","Under")</f>
        <v>Over</v>
      </c>
    </row>
    <row r="3536" spans="8:14" x14ac:dyDescent="0.25">
      <c r="H3536">
        <f ca="1">ROUND(NORMINV(RAND(),SIMULATION!$G$16,SIMULATION!$C$16),0)</f>
        <v>74</v>
      </c>
      <c r="I3536">
        <f ca="1">ROUND(NORMINV(RAND(),SIMULATION!$G$20,SIMULATION!$C$20),0)</f>
        <v>81</v>
      </c>
      <c r="J3536" t="str">
        <f t="shared" ca="1" si="110"/>
        <v>Home</v>
      </c>
      <c r="K3536" t="str">
        <f ca="1">IF(H3536+SIMULATION!$E$16&gt;NEUTRAL!I3536,"W","L")</f>
        <v>L</v>
      </c>
      <c r="L3536" t="str">
        <f ca="1">IF(I3536+SIMULATION!$E$20&gt;NEUTRAL!H3536,"W","L")</f>
        <v>W</v>
      </c>
      <c r="M3536">
        <f t="shared" ca="1" si="111"/>
        <v>155</v>
      </c>
      <c r="N3536" t="str">
        <f ca="1">IF((H3536+I3536)&gt;SIMULATION!$F$16,"Over","Under")</f>
        <v>Over</v>
      </c>
    </row>
    <row r="3537" spans="8:14" x14ac:dyDescent="0.25">
      <c r="H3537">
        <f ca="1">ROUND(NORMINV(RAND(),SIMULATION!$G$16,SIMULATION!$C$16),0)</f>
        <v>68</v>
      </c>
      <c r="I3537">
        <f ca="1">ROUND(NORMINV(RAND(),SIMULATION!$G$20,SIMULATION!$C$20),0)</f>
        <v>66</v>
      </c>
      <c r="J3537" t="str">
        <f t="shared" ca="1" si="110"/>
        <v>Away</v>
      </c>
      <c r="K3537" t="str">
        <f ca="1">IF(H3537+SIMULATION!$E$16&gt;NEUTRAL!I3537,"W","L")</f>
        <v>W</v>
      </c>
      <c r="L3537" t="str">
        <f ca="1">IF(I3537+SIMULATION!$E$20&gt;NEUTRAL!H3537,"W","L")</f>
        <v>L</v>
      </c>
      <c r="M3537">
        <f t="shared" ca="1" si="111"/>
        <v>134</v>
      </c>
      <c r="N3537" t="str">
        <f ca="1">IF((H3537+I3537)&gt;SIMULATION!$F$16,"Over","Under")</f>
        <v>Under</v>
      </c>
    </row>
    <row r="3538" spans="8:14" x14ac:dyDescent="0.25">
      <c r="H3538">
        <f ca="1">ROUND(NORMINV(RAND(),SIMULATION!$G$16,SIMULATION!$C$16),0)</f>
        <v>78</v>
      </c>
      <c r="I3538">
        <f ca="1">ROUND(NORMINV(RAND(),SIMULATION!$G$20,SIMULATION!$C$20),0)</f>
        <v>73</v>
      </c>
      <c r="J3538" t="str">
        <f t="shared" ref="J3538:J3601" ca="1" si="112">IF(H3538=I3538,"OT",IF(H3538&gt;I3538,"Away","Home"))</f>
        <v>Away</v>
      </c>
      <c r="K3538" t="str">
        <f ca="1">IF(H3538+SIMULATION!$E$16&gt;NEUTRAL!I3538,"W","L")</f>
        <v>W</v>
      </c>
      <c r="L3538" t="str">
        <f ca="1">IF(I3538+SIMULATION!$E$20&gt;NEUTRAL!H3538,"W","L")</f>
        <v>L</v>
      </c>
      <c r="M3538">
        <f t="shared" ref="M3538:M3601" ca="1" si="113">H3538+I3538</f>
        <v>151</v>
      </c>
      <c r="N3538" t="str">
        <f ca="1">IF((H3538+I3538)&gt;SIMULATION!$F$16,"Over","Under")</f>
        <v>Under</v>
      </c>
    </row>
    <row r="3539" spans="8:14" x14ac:dyDescent="0.25">
      <c r="H3539">
        <f ca="1">ROUND(NORMINV(RAND(),SIMULATION!$G$16,SIMULATION!$C$16),0)</f>
        <v>68</v>
      </c>
      <c r="I3539">
        <f ca="1">ROUND(NORMINV(RAND(),SIMULATION!$G$20,SIMULATION!$C$20),0)</f>
        <v>72</v>
      </c>
      <c r="J3539" t="str">
        <f t="shared" ca="1" si="112"/>
        <v>Home</v>
      </c>
      <c r="K3539" t="str">
        <f ca="1">IF(H3539+SIMULATION!$E$16&gt;NEUTRAL!I3539,"W","L")</f>
        <v>W</v>
      </c>
      <c r="L3539" t="str">
        <f ca="1">IF(I3539+SIMULATION!$E$20&gt;NEUTRAL!H3539,"W","L")</f>
        <v>L</v>
      </c>
      <c r="M3539">
        <f t="shared" ca="1" si="113"/>
        <v>140</v>
      </c>
      <c r="N3539" t="str">
        <f ca="1">IF((H3539+I3539)&gt;SIMULATION!$F$16,"Over","Under")</f>
        <v>Under</v>
      </c>
    </row>
    <row r="3540" spans="8:14" x14ac:dyDescent="0.25">
      <c r="H3540">
        <f ca="1">ROUND(NORMINV(RAND(),SIMULATION!$G$16,SIMULATION!$C$16),0)</f>
        <v>71</v>
      </c>
      <c r="I3540">
        <f ca="1">ROUND(NORMINV(RAND(),SIMULATION!$G$20,SIMULATION!$C$20),0)</f>
        <v>58</v>
      </c>
      <c r="J3540" t="str">
        <f t="shared" ca="1" si="112"/>
        <v>Away</v>
      </c>
      <c r="K3540" t="str">
        <f ca="1">IF(H3540+SIMULATION!$E$16&gt;NEUTRAL!I3540,"W","L")</f>
        <v>W</v>
      </c>
      <c r="L3540" t="str">
        <f ca="1">IF(I3540+SIMULATION!$E$20&gt;NEUTRAL!H3540,"W","L")</f>
        <v>L</v>
      </c>
      <c r="M3540">
        <f t="shared" ca="1" si="113"/>
        <v>129</v>
      </c>
      <c r="N3540" t="str">
        <f ca="1">IF((H3540+I3540)&gt;SIMULATION!$F$16,"Over","Under")</f>
        <v>Under</v>
      </c>
    </row>
    <row r="3541" spans="8:14" x14ac:dyDescent="0.25">
      <c r="H3541">
        <f ca="1">ROUND(NORMINV(RAND(),SIMULATION!$G$16,SIMULATION!$C$16),0)</f>
        <v>71</v>
      </c>
      <c r="I3541">
        <f ca="1">ROUND(NORMINV(RAND(),SIMULATION!$G$20,SIMULATION!$C$20),0)</f>
        <v>77</v>
      </c>
      <c r="J3541" t="str">
        <f t="shared" ca="1" si="112"/>
        <v>Home</v>
      </c>
      <c r="K3541" t="str">
        <f ca="1">IF(H3541+SIMULATION!$E$16&gt;NEUTRAL!I3541,"W","L")</f>
        <v>L</v>
      </c>
      <c r="L3541" t="str">
        <f ca="1">IF(I3541+SIMULATION!$E$20&gt;NEUTRAL!H3541,"W","L")</f>
        <v>W</v>
      </c>
      <c r="M3541">
        <f t="shared" ca="1" si="113"/>
        <v>148</v>
      </c>
      <c r="N3541" t="str">
        <f ca="1">IF((H3541+I3541)&gt;SIMULATION!$F$16,"Over","Under")</f>
        <v>Under</v>
      </c>
    </row>
    <row r="3542" spans="8:14" x14ac:dyDescent="0.25">
      <c r="H3542">
        <f ca="1">ROUND(NORMINV(RAND(),SIMULATION!$G$16,SIMULATION!$C$16),0)</f>
        <v>93</v>
      </c>
      <c r="I3542">
        <f ca="1">ROUND(NORMINV(RAND(),SIMULATION!$G$20,SIMULATION!$C$20),0)</f>
        <v>75</v>
      </c>
      <c r="J3542" t="str">
        <f t="shared" ca="1" si="112"/>
        <v>Away</v>
      </c>
      <c r="K3542" t="str">
        <f ca="1">IF(H3542+SIMULATION!$E$16&gt;NEUTRAL!I3542,"W","L")</f>
        <v>W</v>
      </c>
      <c r="L3542" t="str">
        <f ca="1">IF(I3542+SIMULATION!$E$20&gt;NEUTRAL!H3542,"W","L")</f>
        <v>L</v>
      </c>
      <c r="M3542">
        <f t="shared" ca="1" si="113"/>
        <v>168</v>
      </c>
      <c r="N3542" t="str">
        <f ca="1">IF((H3542+I3542)&gt;SIMULATION!$F$16,"Over","Under")</f>
        <v>Over</v>
      </c>
    </row>
    <row r="3543" spans="8:14" x14ac:dyDescent="0.25">
      <c r="H3543">
        <f ca="1">ROUND(NORMINV(RAND(),SIMULATION!$G$16,SIMULATION!$C$16),0)</f>
        <v>78</v>
      </c>
      <c r="I3543">
        <f ca="1">ROUND(NORMINV(RAND(),SIMULATION!$G$20,SIMULATION!$C$20),0)</f>
        <v>72</v>
      </c>
      <c r="J3543" t="str">
        <f t="shared" ca="1" si="112"/>
        <v>Away</v>
      </c>
      <c r="K3543" t="str">
        <f ca="1">IF(H3543+SIMULATION!$E$16&gt;NEUTRAL!I3543,"W","L")</f>
        <v>W</v>
      </c>
      <c r="L3543" t="str">
        <f ca="1">IF(I3543+SIMULATION!$E$20&gt;NEUTRAL!H3543,"W","L")</f>
        <v>L</v>
      </c>
      <c r="M3543">
        <f t="shared" ca="1" si="113"/>
        <v>150</v>
      </c>
      <c r="N3543" t="str">
        <f ca="1">IF((H3543+I3543)&gt;SIMULATION!$F$16,"Over","Under")</f>
        <v>Under</v>
      </c>
    </row>
    <row r="3544" spans="8:14" x14ac:dyDescent="0.25">
      <c r="H3544">
        <f ca="1">ROUND(NORMINV(RAND(),SIMULATION!$G$16,SIMULATION!$C$16),0)</f>
        <v>70</v>
      </c>
      <c r="I3544">
        <f ca="1">ROUND(NORMINV(RAND(),SIMULATION!$G$20,SIMULATION!$C$20),0)</f>
        <v>95</v>
      </c>
      <c r="J3544" t="str">
        <f t="shared" ca="1" si="112"/>
        <v>Home</v>
      </c>
      <c r="K3544" t="str">
        <f ca="1">IF(H3544+SIMULATION!$E$16&gt;NEUTRAL!I3544,"W","L")</f>
        <v>L</v>
      </c>
      <c r="L3544" t="str">
        <f ca="1">IF(I3544+SIMULATION!$E$20&gt;NEUTRAL!H3544,"W","L")</f>
        <v>W</v>
      </c>
      <c r="M3544">
        <f t="shared" ca="1" si="113"/>
        <v>165</v>
      </c>
      <c r="N3544" t="str">
        <f ca="1">IF((H3544+I3544)&gt;SIMULATION!$F$16,"Over","Under")</f>
        <v>Over</v>
      </c>
    </row>
    <row r="3545" spans="8:14" x14ac:dyDescent="0.25">
      <c r="H3545">
        <f ca="1">ROUND(NORMINV(RAND(),SIMULATION!$G$16,SIMULATION!$C$16),0)</f>
        <v>79</v>
      </c>
      <c r="I3545">
        <f ca="1">ROUND(NORMINV(RAND(),SIMULATION!$G$20,SIMULATION!$C$20),0)</f>
        <v>75</v>
      </c>
      <c r="J3545" t="str">
        <f t="shared" ca="1" si="112"/>
        <v>Away</v>
      </c>
      <c r="K3545" t="str">
        <f ca="1">IF(H3545+SIMULATION!$E$16&gt;NEUTRAL!I3545,"W","L")</f>
        <v>W</v>
      </c>
      <c r="L3545" t="str">
        <f ca="1">IF(I3545+SIMULATION!$E$20&gt;NEUTRAL!H3545,"W","L")</f>
        <v>L</v>
      </c>
      <c r="M3545">
        <f t="shared" ca="1" si="113"/>
        <v>154</v>
      </c>
      <c r="N3545" t="str">
        <f ca="1">IF((H3545+I3545)&gt;SIMULATION!$F$16,"Over","Under")</f>
        <v>Over</v>
      </c>
    </row>
    <row r="3546" spans="8:14" x14ac:dyDescent="0.25">
      <c r="H3546">
        <f ca="1">ROUND(NORMINV(RAND(),SIMULATION!$G$16,SIMULATION!$C$16),0)</f>
        <v>80</v>
      </c>
      <c r="I3546">
        <f ca="1">ROUND(NORMINV(RAND(),SIMULATION!$G$20,SIMULATION!$C$20),0)</f>
        <v>73</v>
      </c>
      <c r="J3546" t="str">
        <f t="shared" ca="1" si="112"/>
        <v>Away</v>
      </c>
      <c r="K3546" t="str">
        <f ca="1">IF(H3546+SIMULATION!$E$16&gt;NEUTRAL!I3546,"W","L")</f>
        <v>W</v>
      </c>
      <c r="L3546" t="str">
        <f ca="1">IF(I3546+SIMULATION!$E$20&gt;NEUTRAL!H3546,"W","L")</f>
        <v>L</v>
      </c>
      <c r="M3546">
        <f t="shared" ca="1" si="113"/>
        <v>153</v>
      </c>
      <c r="N3546" t="str">
        <f ca="1">IF((H3546+I3546)&gt;SIMULATION!$F$16,"Over","Under")</f>
        <v>Over</v>
      </c>
    </row>
    <row r="3547" spans="8:14" x14ac:dyDescent="0.25">
      <c r="H3547">
        <f ca="1">ROUND(NORMINV(RAND(),SIMULATION!$G$16,SIMULATION!$C$16),0)</f>
        <v>90</v>
      </c>
      <c r="I3547">
        <f ca="1">ROUND(NORMINV(RAND(),SIMULATION!$G$20,SIMULATION!$C$20),0)</f>
        <v>84</v>
      </c>
      <c r="J3547" t="str">
        <f t="shared" ca="1" si="112"/>
        <v>Away</v>
      </c>
      <c r="K3547" t="str">
        <f ca="1">IF(H3547+SIMULATION!$E$16&gt;NEUTRAL!I3547,"W","L")</f>
        <v>W</v>
      </c>
      <c r="L3547" t="str">
        <f ca="1">IF(I3547+SIMULATION!$E$20&gt;NEUTRAL!H3547,"W","L")</f>
        <v>L</v>
      </c>
      <c r="M3547">
        <f t="shared" ca="1" si="113"/>
        <v>174</v>
      </c>
      <c r="N3547" t="str">
        <f ca="1">IF((H3547+I3547)&gt;SIMULATION!$F$16,"Over","Under")</f>
        <v>Over</v>
      </c>
    </row>
    <row r="3548" spans="8:14" x14ac:dyDescent="0.25">
      <c r="H3548">
        <f ca="1">ROUND(NORMINV(RAND(),SIMULATION!$G$16,SIMULATION!$C$16),0)</f>
        <v>84</v>
      </c>
      <c r="I3548">
        <f ca="1">ROUND(NORMINV(RAND(),SIMULATION!$G$20,SIMULATION!$C$20),0)</f>
        <v>87</v>
      </c>
      <c r="J3548" t="str">
        <f t="shared" ca="1" si="112"/>
        <v>Home</v>
      </c>
      <c r="K3548" t="str">
        <f ca="1">IF(H3548+SIMULATION!$E$16&gt;NEUTRAL!I3548,"W","L")</f>
        <v>W</v>
      </c>
      <c r="L3548" t="str">
        <f ca="1">IF(I3548+SIMULATION!$E$20&gt;NEUTRAL!H3548,"W","L")</f>
        <v>L</v>
      </c>
      <c r="M3548">
        <f t="shared" ca="1" si="113"/>
        <v>171</v>
      </c>
      <c r="N3548" t="str">
        <f ca="1">IF((H3548+I3548)&gt;SIMULATION!$F$16,"Over","Under")</f>
        <v>Over</v>
      </c>
    </row>
    <row r="3549" spans="8:14" x14ac:dyDescent="0.25">
      <c r="H3549">
        <f ca="1">ROUND(NORMINV(RAND(),SIMULATION!$G$16,SIMULATION!$C$16),0)</f>
        <v>95</v>
      </c>
      <c r="I3549">
        <f ca="1">ROUND(NORMINV(RAND(),SIMULATION!$G$20,SIMULATION!$C$20),0)</f>
        <v>65</v>
      </c>
      <c r="J3549" t="str">
        <f t="shared" ca="1" si="112"/>
        <v>Away</v>
      </c>
      <c r="K3549" t="str">
        <f ca="1">IF(H3549+SIMULATION!$E$16&gt;NEUTRAL!I3549,"W","L")</f>
        <v>W</v>
      </c>
      <c r="L3549" t="str">
        <f ca="1">IF(I3549+SIMULATION!$E$20&gt;NEUTRAL!H3549,"W","L")</f>
        <v>L</v>
      </c>
      <c r="M3549">
        <f t="shared" ca="1" si="113"/>
        <v>160</v>
      </c>
      <c r="N3549" t="str">
        <f ca="1">IF((H3549+I3549)&gt;SIMULATION!$F$16,"Over","Under")</f>
        <v>Over</v>
      </c>
    </row>
    <row r="3550" spans="8:14" x14ac:dyDescent="0.25">
      <c r="H3550">
        <f ca="1">ROUND(NORMINV(RAND(),SIMULATION!$G$16,SIMULATION!$C$16),0)</f>
        <v>74</v>
      </c>
      <c r="I3550">
        <f ca="1">ROUND(NORMINV(RAND(),SIMULATION!$G$20,SIMULATION!$C$20),0)</f>
        <v>85</v>
      </c>
      <c r="J3550" t="str">
        <f t="shared" ca="1" si="112"/>
        <v>Home</v>
      </c>
      <c r="K3550" t="str">
        <f ca="1">IF(H3550+SIMULATION!$E$16&gt;NEUTRAL!I3550,"W","L")</f>
        <v>L</v>
      </c>
      <c r="L3550" t="str">
        <f ca="1">IF(I3550+SIMULATION!$E$20&gt;NEUTRAL!H3550,"W","L")</f>
        <v>W</v>
      </c>
      <c r="M3550">
        <f t="shared" ca="1" si="113"/>
        <v>159</v>
      </c>
      <c r="N3550" t="str">
        <f ca="1">IF((H3550+I3550)&gt;SIMULATION!$F$16,"Over","Under")</f>
        <v>Over</v>
      </c>
    </row>
    <row r="3551" spans="8:14" x14ac:dyDescent="0.25">
      <c r="H3551">
        <f ca="1">ROUND(NORMINV(RAND(),SIMULATION!$G$16,SIMULATION!$C$16),0)</f>
        <v>85</v>
      </c>
      <c r="I3551">
        <f ca="1">ROUND(NORMINV(RAND(),SIMULATION!$G$20,SIMULATION!$C$20),0)</f>
        <v>72</v>
      </c>
      <c r="J3551" t="str">
        <f t="shared" ca="1" si="112"/>
        <v>Away</v>
      </c>
      <c r="K3551" t="str">
        <f ca="1">IF(H3551+SIMULATION!$E$16&gt;NEUTRAL!I3551,"W","L")</f>
        <v>W</v>
      </c>
      <c r="L3551" t="str">
        <f ca="1">IF(I3551+SIMULATION!$E$20&gt;NEUTRAL!H3551,"W","L")</f>
        <v>L</v>
      </c>
      <c r="M3551">
        <f t="shared" ca="1" si="113"/>
        <v>157</v>
      </c>
      <c r="N3551" t="str">
        <f ca="1">IF((H3551+I3551)&gt;SIMULATION!$F$16,"Over","Under")</f>
        <v>Over</v>
      </c>
    </row>
    <row r="3552" spans="8:14" x14ac:dyDescent="0.25">
      <c r="H3552">
        <f ca="1">ROUND(NORMINV(RAND(),SIMULATION!$G$16,SIMULATION!$C$16),0)</f>
        <v>75</v>
      </c>
      <c r="I3552">
        <f ca="1">ROUND(NORMINV(RAND(),SIMULATION!$G$20,SIMULATION!$C$20),0)</f>
        <v>74</v>
      </c>
      <c r="J3552" t="str">
        <f t="shared" ca="1" si="112"/>
        <v>Away</v>
      </c>
      <c r="K3552" t="str">
        <f ca="1">IF(H3552+SIMULATION!$E$16&gt;NEUTRAL!I3552,"W","L")</f>
        <v>W</v>
      </c>
      <c r="L3552" t="str">
        <f ca="1">IF(I3552+SIMULATION!$E$20&gt;NEUTRAL!H3552,"W","L")</f>
        <v>L</v>
      </c>
      <c r="M3552">
        <f t="shared" ca="1" si="113"/>
        <v>149</v>
      </c>
      <c r="N3552" t="str">
        <f ca="1">IF((H3552+I3552)&gt;SIMULATION!$F$16,"Over","Under")</f>
        <v>Under</v>
      </c>
    </row>
    <row r="3553" spans="8:14" x14ac:dyDescent="0.25">
      <c r="H3553">
        <f ca="1">ROUND(NORMINV(RAND(),SIMULATION!$G$16,SIMULATION!$C$16),0)</f>
        <v>88</v>
      </c>
      <c r="I3553">
        <f ca="1">ROUND(NORMINV(RAND(),SIMULATION!$G$20,SIMULATION!$C$20),0)</f>
        <v>64</v>
      </c>
      <c r="J3553" t="str">
        <f t="shared" ca="1" si="112"/>
        <v>Away</v>
      </c>
      <c r="K3553" t="str">
        <f ca="1">IF(H3553+SIMULATION!$E$16&gt;NEUTRAL!I3553,"W","L")</f>
        <v>W</v>
      </c>
      <c r="L3553" t="str">
        <f ca="1">IF(I3553+SIMULATION!$E$20&gt;NEUTRAL!H3553,"W","L")</f>
        <v>L</v>
      </c>
      <c r="M3553">
        <f t="shared" ca="1" si="113"/>
        <v>152</v>
      </c>
      <c r="N3553" t="str">
        <f ca="1">IF((H3553+I3553)&gt;SIMULATION!$F$16,"Over","Under")</f>
        <v>Over</v>
      </c>
    </row>
    <row r="3554" spans="8:14" x14ac:dyDescent="0.25">
      <c r="H3554">
        <f ca="1">ROUND(NORMINV(RAND(),SIMULATION!$G$16,SIMULATION!$C$16),0)</f>
        <v>67</v>
      </c>
      <c r="I3554">
        <f ca="1">ROUND(NORMINV(RAND(),SIMULATION!$G$20,SIMULATION!$C$20),0)</f>
        <v>81</v>
      </c>
      <c r="J3554" t="str">
        <f t="shared" ca="1" si="112"/>
        <v>Home</v>
      </c>
      <c r="K3554" t="str">
        <f ca="1">IF(H3554+SIMULATION!$E$16&gt;NEUTRAL!I3554,"W","L")</f>
        <v>L</v>
      </c>
      <c r="L3554" t="str">
        <f ca="1">IF(I3554+SIMULATION!$E$20&gt;NEUTRAL!H3554,"W","L")</f>
        <v>W</v>
      </c>
      <c r="M3554">
        <f t="shared" ca="1" si="113"/>
        <v>148</v>
      </c>
      <c r="N3554" t="str">
        <f ca="1">IF((H3554+I3554)&gt;SIMULATION!$F$16,"Over","Under")</f>
        <v>Under</v>
      </c>
    </row>
    <row r="3555" spans="8:14" x14ac:dyDescent="0.25">
      <c r="H3555">
        <f ca="1">ROUND(NORMINV(RAND(),SIMULATION!$G$16,SIMULATION!$C$16),0)</f>
        <v>54</v>
      </c>
      <c r="I3555">
        <f ca="1">ROUND(NORMINV(RAND(),SIMULATION!$G$20,SIMULATION!$C$20),0)</f>
        <v>77</v>
      </c>
      <c r="J3555" t="str">
        <f t="shared" ca="1" si="112"/>
        <v>Home</v>
      </c>
      <c r="K3555" t="str">
        <f ca="1">IF(H3555+SIMULATION!$E$16&gt;NEUTRAL!I3555,"W","L")</f>
        <v>L</v>
      </c>
      <c r="L3555" t="str">
        <f ca="1">IF(I3555+SIMULATION!$E$20&gt;NEUTRAL!H3555,"W","L")</f>
        <v>W</v>
      </c>
      <c r="M3555">
        <f t="shared" ca="1" si="113"/>
        <v>131</v>
      </c>
      <c r="N3555" t="str">
        <f ca="1">IF((H3555+I3555)&gt;SIMULATION!$F$16,"Over","Under")</f>
        <v>Under</v>
      </c>
    </row>
    <row r="3556" spans="8:14" x14ac:dyDescent="0.25">
      <c r="H3556">
        <f ca="1">ROUND(NORMINV(RAND(),SIMULATION!$G$16,SIMULATION!$C$16),0)</f>
        <v>70</v>
      </c>
      <c r="I3556">
        <f ca="1">ROUND(NORMINV(RAND(),SIMULATION!$G$20,SIMULATION!$C$20),0)</f>
        <v>66</v>
      </c>
      <c r="J3556" t="str">
        <f t="shared" ca="1" si="112"/>
        <v>Away</v>
      </c>
      <c r="K3556" t="str">
        <f ca="1">IF(H3556+SIMULATION!$E$16&gt;NEUTRAL!I3556,"W","L")</f>
        <v>W</v>
      </c>
      <c r="L3556" t="str">
        <f ca="1">IF(I3556+SIMULATION!$E$20&gt;NEUTRAL!H3556,"W","L")</f>
        <v>L</v>
      </c>
      <c r="M3556">
        <f t="shared" ca="1" si="113"/>
        <v>136</v>
      </c>
      <c r="N3556" t="str">
        <f ca="1">IF((H3556+I3556)&gt;SIMULATION!$F$16,"Over","Under")</f>
        <v>Under</v>
      </c>
    </row>
    <row r="3557" spans="8:14" x14ac:dyDescent="0.25">
      <c r="H3557">
        <f ca="1">ROUND(NORMINV(RAND(),SIMULATION!$G$16,SIMULATION!$C$16),0)</f>
        <v>83</v>
      </c>
      <c r="I3557">
        <f ca="1">ROUND(NORMINV(RAND(),SIMULATION!$G$20,SIMULATION!$C$20),0)</f>
        <v>72</v>
      </c>
      <c r="J3557" t="str">
        <f t="shared" ca="1" si="112"/>
        <v>Away</v>
      </c>
      <c r="K3557" t="str">
        <f ca="1">IF(H3557+SIMULATION!$E$16&gt;NEUTRAL!I3557,"W","L")</f>
        <v>W</v>
      </c>
      <c r="L3557" t="str">
        <f ca="1">IF(I3557+SIMULATION!$E$20&gt;NEUTRAL!H3557,"W","L")</f>
        <v>L</v>
      </c>
      <c r="M3557">
        <f t="shared" ca="1" si="113"/>
        <v>155</v>
      </c>
      <c r="N3557" t="str">
        <f ca="1">IF((H3557+I3557)&gt;SIMULATION!$F$16,"Over","Under")</f>
        <v>Over</v>
      </c>
    </row>
    <row r="3558" spans="8:14" x14ac:dyDescent="0.25">
      <c r="H3558">
        <f ca="1">ROUND(NORMINV(RAND(),SIMULATION!$G$16,SIMULATION!$C$16),0)</f>
        <v>59</v>
      </c>
      <c r="I3558">
        <f ca="1">ROUND(NORMINV(RAND(),SIMULATION!$G$20,SIMULATION!$C$20),0)</f>
        <v>74</v>
      </c>
      <c r="J3558" t="str">
        <f t="shared" ca="1" si="112"/>
        <v>Home</v>
      </c>
      <c r="K3558" t="str">
        <f ca="1">IF(H3558+SIMULATION!$E$16&gt;NEUTRAL!I3558,"W","L")</f>
        <v>L</v>
      </c>
      <c r="L3558" t="str">
        <f ca="1">IF(I3558+SIMULATION!$E$20&gt;NEUTRAL!H3558,"W","L")</f>
        <v>W</v>
      </c>
      <c r="M3558">
        <f t="shared" ca="1" si="113"/>
        <v>133</v>
      </c>
      <c r="N3558" t="str">
        <f ca="1">IF((H3558+I3558)&gt;SIMULATION!$F$16,"Over","Under")</f>
        <v>Under</v>
      </c>
    </row>
    <row r="3559" spans="8:14" x14ac:dyDescent="0.25">
      <c r="H3559">
        <f ca="1">ROUND(NORMINV(RAND(),SIMULATION!$G$16,SIMULATION!$C$16),0)</f>
        <v>65</v>
      </c>
      <c r="I3559">
        <f ca="1">ROUND(NORMINV(RAND(),SIMULATION!$G$20,SIMULATION!$C$20),0)</f>
        <v>71</v>
      </c>
      <c r="J3559" t="str">
        <f t="shared" ca="1" si="112"/>
        <v>Home</v>
      </c>
      <c r="K3559" t="str">
        <f ca="1">IF(H3559+SIMULATION!$E$16&gt;NEUTRAL!I3559,"W","L")</f>
        <v>L</v>
      </c>
      <c r="L3559" t="str">
        <f ca="1">IF(I3559+SIMULATION!$E$20&gt;NEUTRAL!H3559,"W","L")</f>
        <v>W</v>
      </c>
      <c r="M3559">
        <f t="shared" ca="1" si="113"/>
        <v>136</v>
      </c>
      <c r="N3559" t="str">
        <f ca="1">IF((H3559+I3559)&gt;SIMULATION!$F$16,"Over","Under")</f>
        <v>Under</v>
      </c>
    </row>
    <row r="3560" spans="8:14" x14ac:dyDescent="0.25">
      <c r="H3560">
        <f ca="1">ROUND(NORMINV(RAND(),SIMULATION!$G$16,SIMULATION!$C$16),0)</f>
        <v>72</v>
      </c>
      <c r="I3560">
        <f ca="1">ROUND(NORMINV(RAND(),SIMULATION!$G$20,SIMULATION!$C$20),0)</f>
        <v>85</v>
      </c>
      <c r="J3560" t="str">
        <f t="shared" ca="1" si="112"/>
        <v>Home</v>
      </c>
      <c r="K3560" t="str">
        <f ca="1">IF(H3560+SIMULATION!$E$16&gt;NEUTRAL!I3560,"W","L")</f>
        <v>L</v>
      </c>
      <c r="L3560" t="str">
        <f ca="1">IF(I3560+SIMULATION!$E$20&gt;NEUTRAL!H3560,"W","L")</f>
        <v>W</v>
      </c>
      <c r="M3560">
        <f t="shared" ca="1" si="113"/>
        <v>157</v>
      </c>
      <c r="N3560" t="str">
        <f ca="1">IF((H3560+I3560)&gt;SIMULATION!$F$16,"Over","Under")</f>
        <v>Over</v>
      </c>
    </row>
    <row r="3561" spans="8:14" x14ac:dyDescent="0.25">
      <c r="H3561">
        <f ca="1">ROUND(NORMINV(RAND(),SIMULATION!$G$16,SIMULATION!$C$16),0)</f>
        <v>81</v>
      </c>
      <c r="I3561">
        <f ca="1">ROUND(NORMINV(RAND(),SIMULATION!$G$20,SIMULATION!$C$20),0)</f>
        <v>88</v>
      </c>
      <c r="J3561" t="str">
        <f t="shared" ca="1" si="112"/>
        <v>Home</v>
      </c>
      <c r="K3561" t="str">
        <f ca="1">IF(H3561+SIMULATION!$E$16&gt;NEUTRAL!I3561,"W","L")</f>
        <v>L</v>
      </c>
      <c r="L3561" t="str">
        <f ca="1">IF(I3561+SIMULATION!$E$20&gt;NEUTRAL!H3561,"W","L")</f>
        <v>W</v>
      </c>
      <c r="M3561">
        <f t="shared" ca="1" si="113"/>
        <v>169</v>
      </c>
      <c r="N3561" t="str">
        <f ca="1">IF((H3561+I3561)&gt;SIMULATION!$F$16,"Over","Under")</f>
        <v>Over</v>
      </c>
    </row>
    <row r="3562" spans="8:14" x14ac:dyDescent="0.25">
      <c r="H3562">
        <f ca="1">ROUND(NORMINV(RAND(),SIMULATION!$G$16,SIMULATION!$C$16),0)</f>
        <v>77</v>
      </c>
      <c r="I3562">
        <f ca="1">ROUND(NORMINV(RAND(),SIMULATION!$G$20,SIMULATION!$C$20),0)</f>
        <v>85</v>
      </c>
      <c r="J3562" t="str">
        <f t="shared" ca="1" si="112"/>
        <v>Home</v>
      </c>
      <c r="K3562" t="str">
        <f ca="1">IF(H3562+SIMULATION!$E$16&gt;NEUTRAL!I3562,"W","L")</f>
        <v>L</v>
      </c>
      <c r="L3562" t="str">
        <f ca="1">IF(I3562+SIMULATION!$E$20&gt;NEUTRAL!H3562,"W","L")</f>
        <v>W</v>
      </c>
      <c r="M3562">
        <f t="shared" ca="1" si="113"/>
        <v>162</v>
      </c>
      <c r="N3562" t="str">
        <f ca="1">IF((H3562+I3562)&gt;SIMULATION!$F$16,"Over","Under")</f>
        <v>Over</v>
      </c>
    </row>
    <row r="3563" spans="8:14" x14ac:dyDescent="0.25">
      <c r="H3563">
        <f ca="1">ROUND(NORMINV(RAND(),SIMULATION!$G$16,SIMULATION!$C$16),0)</f>
        <v>57</v>
      </c>
      <c r="I3563">
        <f ca="1">ROUND(NORMINV(RAND(),SIMULATION!$G$20,SIMULATION!$C$20),0)</f>
        <v>62</v>
      </c>
      <c r="J3563" t="str">
        <f t="shared" ca="1" si="112"/>
        <v>Home</v>
      </c>
      <c r="K3563" t="str">
        <f ca="1">IF(H3563+SIMULATION!$E$16&gt;NEUTRAL!I3563,"W","L")</f>
        <v>L</v>
      </c>
      <c r="L3563" t="str">
        <f ca="1">IF(I3563+SIMULATION!$E$20&gt;NEUTRAL!H3563,"W","L")</f>
        <v>W</v>
      </c>
      <c r="M3563">
        <f t="shared" ca="1" si="113"/>
        <v>119</v>
      </c>
      <c r="N3563" t="str">
        <f ca="1">IF((H3563+I3563)&gt;SIMULATION!$F$16,"Over","Under")</f>
        <v>Under</v>
      </c>
    </row>
    <row r="3564" spans="8:14" x14ac:dyDescent="0.25">
      <c r="H3564">
        <f ca="1">ROUND(NORMINV(RAND(),SIMULATION!$G$16,SIMULATION!$C$16),0)</f>
        <v>85</v>
      </c>
      <c r="I3564">
        <f ca="1">ROUND(NORMINV(RAND(),SIMULATION!$G$20,SIMULATION!$C$20),0)</f>
        <v>75</v>
      </c>
      <c r="J3564" t="str">
        <f t="shared" ca="1" si="112"/>
        <v>Away</v>
      </c>
      <c r="K3564" t="str">
        <f ca="1">IF(H3564+SIMULATION!$E$16&gt;NEUTRAL!I3564,"W","L")</f>
        <v>W</v>
      </c>
      <c r="L3564" t="str">
        <f ca="1">IF(I3564+SIMULATION!$E$20&gt;NEUTRAL!H3564,"W","L")</f>
        <v>L</v>
      </c>
      <c r="M3564">
        <f t="shared" ca="1" si="113"/>
        <v>160</v>
      </c>
      <c r="N3564" t="str">
        <f ca="1">IF((H3564+I3564)&gt;SIMULATION!$F$16,"Over","Under")</f>
        <v>Over</v>
      </c>
    </row>
    <row r="3565" spans="8:14" x14ac:dyDescent="0.25">
      <c r="H3565">
        <f ca="1">ROUND(NORMINV(RAND(),SIMULATION!$G$16,SIMULATION!$C$16),0)</f>
        <v>71</v>
      </c>
      <c r="I3565">
        <f ca="1">ROUND(NORMINV(RAND(),SIMULATION!$G$20,SIMULATION!$C$20),0)</f>
        <v>67</v>
      </c>
      <c r="J3565" t="str">
        <f t="shared" ca="1" si="112"/>
        <v>Away</v>
      </c>
      <c r="K3565" t="str">
        <f ca="1">IF(H3565+SIMULATION!$E$16&gt;NEUTRAL!I3565,"W","L")</f>
        <v>W</v>
      </c>
      <c r="L3565" t="str">
        <f ca="1">IF(I3565+SIMULATION!$E$20&gt;NEUTRAL!H3565,"W","L")</f>
        <v>L</v>
      </c>
      <c r="M3565">
        <f t="shared" ca="1" si="113"/>
        <v>138</v>
      </c>
      <c r="N3565" t="str">
        <f ca="1">IF((H3565+I3565)&gt;SIMULATION!$F$16,"Over","Under")</f>
        <v>Under</v>
      </c>
    </row>
    <row r="3566" spans="8:14" x14ac:dyDescent="0.25">
      <c r="H3566">
        <f ca="1">ROUND(NORMINV(RAND(),SIMULATION!$G$16,SIMULATION!$C$16),0)</f>
        <v>68</v>
      </c>
      <c r="I3566">
        <f ca="1">ROUND(NORMINV(RAND(),SIMULATION!$G$20,SIMULATION!$C$20),0)</f>
        <v>84</v>
      </c>
      <c r="J3566" t="str">
        <f t="shared" ca="1" si="112"/>
        <v>Home</v>
      </c>
      <c r="K3566" t="str">
        <f ca="1">IF(H3566+SIMULATION!$E$16&gt;NEUTRAL!I3566,"W","L")</f>
        <v>L</v>
      </c>
      <c r="L3566" t="str">
        <f ca="1">IF(I3566+SIMULATION!$E$20&gt;NEUTRAL!H3566,"W","L")</f>
        <v>W</v>
      </c>
      <c r="M3566">
        <f t="shared" ca="1" si="113"/>
        <v>152</v>
      </c>
      <c r="N3566" t="str">
        <f ca="1">IF((H3566+I3566)&gt;SIMULATION!$F$16,"Over","Under")</f>
        <v>Over</v>
      </c>
    </row>
    <row r="3567" spans="8:14" x14ac:dyDescent="0.25">
      <c r="H3567">
        <f ca="1">ROUND(NORMINV(RAND(),SIMULATION!$G$16,SIMULATION!$C$16),0)</f>
        <v>63</v>
      </c>
      <c r="I3567">
        <f ca="1">ROUND(NORMINV(RAND(),SIMULATION!$G$20,SIMULATION!$C$20),0)</f>
        <v>82</v>
      </c>
      <c r="J3567" t="str">
        <f t="shared" ca="1" si="112"/>
        <v>Home</v>
      </c>
      <c r="K3567" t="str">
        <f ca="1">IF(H3567+SIMULATION!$E$16&gt;NEUTRAL!I3567,"W","L")</f>
        <v>L</v>
      </c>
      <c r="L3567" t="str">
        <f ca="1">IF(I3567+SIMULATION!$E$20&gt;NEUTRAL!H3567,"W","L")</f>
        <v>W</v>
      </c>
      <c r="M3567">
        <f t="shared" ca="1" si="113"/>
        <v>145</v>
      </c>
      <c r="N3567" t="str">
        <f ca="1">IF((H3567+I3567)&gt;SIMULATION!$F$16,"Over","Under")</f>
        <v>Under</v>
      </c>
    </row>
    <row r="3568" spans="8:14" x14ac:dyDescent="0.25">
      <c r="H3568">
        <f ca="1">ROUND(NORMINV(RAND(),SIMULATION!$G$16,SIMULATION!$C$16),0)</f>
        <v>56</v>
      </c>
      <c r="I3568">
        <f ca="1">ROUND(NORMINV(RAND(),SIMULATION!$G$20,SIMULATION!$C$20),0)</f>
        <v>67</v>
      </c>
      <c r="J3568" t="str">
        <f t="shared" ca="1" si="112"/>
        <v>Home</v>
      </c>
      <c r="K3568" t="str">
        <f ca="1">IF(H3568+SIMULATION!$E$16&gt;NEUTRAL!I3568,"W","L")</f>
        <v>L</v>
      </c>
      <c r="L3568" t="str">
        <f ca="1">IF(I3568+SIMULATION!$E$20&gt;NEUTRAL!H3568,"W","L")</f>
        <v>W</v>
      </c>
      <c r="M3568">
        <f t="shared" ca="1" si="113"/>
        <v>123</v>
      </c>
      <c r="N3568" t="str">
        <f ca="1">IF((H3568+I3568)&gt;SIMULATION!$F$16,"Over","Under")</f>
        <v>Under</v>
      </c>
    </row>
    <row r="3569" spans="8:14" x14ac:dyDescent="0.25">
      <c r="H3569">
        <f ca="1">ROUND(NORMINV(RAND(),SIMULATION!$G$16,SIMULATION!$C$16),0)</f>
        <v>66</v>
      </c>
      <c r="I3569">
        <f ca="1">ROUND(NORMINV(RAND(),SIMULATION!$G$20,SIMULATION!$C$20),0)</f>
        <v>77</v>
      </c>
      <c r="J3569" t="str">
        <f t="shared" ca="1" si="112"/>
        <v>Home</v>
      </c>
      <c r="K3569" t="str">
        <f ca="1">IF(H3569+SIMULATION!$E$16&gt;NEUTRAL!I3569,"W","L")</f>
        <v>L</v>
      </c>
      <c r="L3569" t="str">
        <f ca="1">IF(I3569+SIMULATION!$E$20&gt;NEUTRAL!H3569,"W","L")</f>
        <v>W</v>
      </c>
      <c r="M3569">
        <f t="shared" ca="1" si="113"/>
        <v>143</v>
      </c>
      <c r="N3569" t="str">
        <f ca="1">IF((H3569+I3569)&gt;SIMULATION!$F$16,"Over","Under")</f>
        <v>Under</v>
      </c>
    </row>
    <row r="3570" spans="8:14" x14ac:dyDescent="0.25">
      <c r="H3570">
        <f ca="1">ROUND(NORMINV(RAND(),SIMULATION!$G$16,SIMULATION!$C$16),0)</f>
        <v>84</v>
      </c>
      <c r="I3570">
        <f ca="1">ROUND(NORMINV(RAND(),SIMULATION!$G$20,SIMULATION!$C$20),0)</f>
        <v>88</v>
      </c>
      <c r="J3570" t="str">
        <f t="shared" ca="1" si="112"/>
        <v>Home</v>
      </c>
      <c r="K3570" t="str">
        <f ca="1">IF(H3570+SIMULATION!$E$16&gt;NEUTRAL!I3570,"W","L")</f>
        <v>W</v>
      </c>
      <c r="L3570" t="str">
        <f ca="1">IF(I3570+SIMULATION!$E$20&gt;NEUTRAL!H3570,"W","L")</f>
        <v>L</v>
      </c>
      <c r="M3570">
        <f t="shared" ca="1" si="113"/>
        <v>172</v>
      </c>
      <c r="N3570" t="str">
        <f ca="1">IF((H3570+I3570)&gt;SIMULATION!$F$16,"Over","Under")</f>
        <v>Over</v>
      </c>
    </row>
    <row r="3571" spans="8:14" x14ac:dyDescent="0.25">
      <c r="H3571">
        <f ca="1">ROUND(NORMINV(RAND(),SIMULATION!$G$16,SIMULATION!$C$16),0)</f>
        <v>71</v>
      </c>
      <c r="I3571">
        <f ca="1">ROUND(NORMINV(RAND(),SIMULATION!$G$20,SIMULATION!$C$20),0)</f>
        <v>79</v>
      </c>
      <c r="J3571" t="str">
        <f t="shared" ca="1" si="112"/>
        <v>Home</v>
      </c>
      <c r="K3571" t="str">
        <f ca="1">IF(H3571+SIMULATION!$E$16&gt;NEUTRAL!I3571,"W","L")</f>
        <v>L</v>
      </c>
      <c r="L3571" t="str">
        <f ca="1">IF(I3571+SIMULATION!$E$20&gt;NEUTRAL!H3571,"W","L")</f>
        <v>W</v>
      </c>
      <c r="M3571">
        <f t="shared" ca="1" si="113"/>
        <v>150</v>
      </c>
      <c r="N3571" t="str">
        <f ca="1">IF((H3571+I3571)&gt;SIMULATION!$F$16,"Over","Under")</f>
        <v>Under</v>
      </c>
    </row>
    <row r="3572" spans="8:14" x14ac:dyDescent="0.25">
      <c r="H3572">
        <f ca="1">ROUND(NORMINV(RAND(),SIMULATION!$G$16,SIMULATION!$C$16),0)</f>
        <v>71</v>
      </c>
      <c r="I3572">
        <f ca="1">ROUND(NORMINV(RAND(),SIMULATION!$G$20,SIMULATION!$C$20),0)</f>
        <v>86</v>
      </c>
      <c r="J3572" t="str">
        <f t="shared" ca="1" si="112"/>
        <v>Home</v>
      </c>
      <c r="K3572" t="str">
        <f ca="1">IF(H3572+SIMULATION!$E$16&gt;NEUTRAL!I3572,"W","L")</f>
        <v>L</v>
      </c>
      <c r="L3572" t="str">
        <f ca="1">IF(I3572+SIMULATION!$E$20&gt;NEUTRAL!H3572,"W","L")</f>
        <v>W</v>
      </c>
      <c r="M3572">
        <f t="shared" ca="1" si="113"/>
        <v>157</v>
      </c>
      <c r="N3572" t="str">
        <f ca="1">IF((H3572+I3572)&gt;SIMULATION!$F$16,"Over","Under")</f>
        <v>Over</v>
      </c>
    </row>
    <row r="3573" spans="8:14" x14ac:dyDescent="0.25">
      <c r="H3573">
        <f ca="1">ROUND(NORMINV(RAND(),SIMULATION!$G$16,SIMULATION!$C$16),0)</f>
        <v>90</v>
      </c>
      <c r="I3573">
        <f ca="1">ROUND(NORMINV(RAND(),SIMULATION!$G$20,SIMULATION!$C$20),0)</f>
        <v>80</v>
      </c>
      <c r="J3573" t="str">
        <f t="shared" ca="1" si="112"/>
        <v>Away</v>
      </c>
      <c r="K3573" t="str">
        <f ca="1">IF(H3573+SIMULATION!$E$16&gt;NEUTRAL!I3573,"W","L")</f>
        <v>W</v>
      </c>
      <c r="L3573" t="str">
        <f ca="1">IF(I3573+SIMULATION!$E$20&gt;NEUTRAL!H3573,"W","L")</f>
        <v>L</v>
      </c>
      <c r="M3573">
        <f t="shared" ca="1" si="113"/>
        <v>170</v>
      </c>
      <c r="N3573" t="str">
        <f ca="1">IF((H3573+I3573)&gt;SIMULATION!$F$16,"Over","Under")</f>
        <v>Over</v>
      </c>
    </row>
    <row r="3574" spans="8:14" x14ac:dyDescent="0.25">
      <c r="H3574">
        <f ca="1">ROUND(NORMINV(RAND(),SIMULATION!$G$16,SIMULATION!$C$16),0)</f>
        <v>88</v>
      </c>
      <c r="I3574">
        <f ca="1">ROUND(NORMINV(RAND(),SIMULATION!$G$20,SIMULATION!$C$20),0)</f>
        <v>69</v>
      </c>
      <c r="J3574" t="str">
        <f t="shared" ca="1" si="112"/>
        <v>Away</v>
      </c>
      <c r="K3574" t="str">
        <f ca="1">IF(H3574+SIMULATION!$E$16&gt;NEUTRAL!I3574,"W","L")</f>
        <v>W</v>
      </c>
      <c r="L3574" t="str">
        <f ca="1">IF(I3574+SIMULATION!$E$20&gt;NEUTRAL!H3574,"W","L")</f>
        <v>L</v>
      </c>
      <c r="M3574">
        <f t="shared" ca="1" si="113"/>
        <v>157</v>
      </c>
      <c r="N3574" t="str">
        <f ca="1">IF((H3574+I3574)&gt;SIMULATION!$F$16,"Over","Under")</f>
        <v>Over</v>
      </c>
    </row>
    <row r="3575" spans="8:14" x14ac:dyDescent="0.25">
      <c r="H3575">
        <f ca="1">ROUND(NORMINV(RAND(),SIMULATION!$G$16,SIMULATION!$C$16),0)</f>
        <v>93</v>
      </c>
      <c r="I3575">
        <f ca="1">ROUND(NORMINV(RAND(),SIMULATION!$G$20,SIMULATION!$C$20),0)</f>
        <v>60</v>
      </c>
      <c r="J3575" t="str">
        <f t="shared" ca="1" si="112"/>
        <v>Away</v>
      </c>
      <c r="K3575" t="str">
        <f ca="1">IF(H3575+SIMULATION!$E$16&gt;NEUTRAL!I3575,"W","L")</f>
        <v>W</v>
      </c>
      <c r="L3575" t="str">
        <f ca="1">IF(I3575+SIMULATION!$E$20&gt;NEUTRAL!H3575,"W","L")</f>
        <v>L</v>
      </c>
      <c r="M3575">
        <f t="shared" ca="1" si="113"/>
        <v>153</v>
      </c>
      <c r="N3575" t="str">
        <f ca="1">IF((H3575+I3575)&gt;SIMULATION!$F$16,"Over","Under")</f>
        <v>Over</v>
      </c>
    </row>
    <row r="3576" spans="8:14" x14ac:dyDescent="0.25">
      <c r="H3576">
        <f ca="1">ROUND(NORMINV(RAND(),SIMULATION!$G$16,SIMULATION!$C$16),0)</f>
        <v>71</v>
      </c>
      <c r="I3576">
        <f ca="1">ROUND(NORMINV(RAND(),SIMULATION!$G$20,SIMULATION!$C$20),0)</f>
        <v>84</v>
      </c>
      <c r="J3576" t="str">
        <f t="shared" ca="1" si="112"/>
        <v>Home</v>
      </c>
      <c r="K3576" t="str">
        <f ca="1">IF(H3576+SIMULATION!$E$16&gt;NEUTRAL!I3576,"W","L")</f>
        <v>L</v>
      </c>
      <c r="L3576" t="str">
        <f ca="1">IF(I3576+SIMULATION!$E$20&gt;NEUTRAL!H3576,"W","L")</f>
        <v>W</v>
      </c>
      <c r="M3576">
        <f t="shared" ca="1" si="113"/>
        <v>155</v>
      </c>
      <c r="N3576" t="str">
        <f ca="1">IF((H3576+I3576)&gt;SIMULATION!$F$16,"Over","Under")</f>
        <v>Over</v>
      </c>
    </row>
    <row r="3577" spans="8:14" x14ac:dyDescent="0.25">
      <c r="H3577">
        <f ca="1">ROUND(NORMINV(RAND(),SIMULATION!$G$16,SIMULATION!$C$16),0)</f>
        <v>81</v>
      </c>
      <c r="I3577">
        <f ca="1">ROUND(NORMINV(RAND(),SIMULATION!$G$20,SIMULATION!$C$20),0)</f>
        <v>63</v>
      </c>
      <c r="J3577" t="str">
        <f t="shared" ca="1" si="112"/>
        <v>Away</v>
      </c>
      <c r="K3577" t="str">
        <f ca="1">IF(H3577+SIMULATION!$E$16&gt;NEUTRAL!I3577,"W","L")</f>
        <v>W</v>
      </c>
      <c r="L3577" t="str">
        <f ca="1">IF(I3577+SIMULATION!$E$20&gt;NEUTRAL!H3577,"W","L")</f>
        <v>L</v>
      </c>
      <c r="M3577">
        <f t="shared" ca="1" si="113"/>
        <v>144</v>
      </c>
      <c r="N3577" t="str">
        <f ca="1">IF((H3577+I3577)&gt;SIMULATION!$F$16,"Over","Under")</f>
        <v>Under</v>
      </c>
    </row>
    <row r="3578" spans="8:14" x14ac:dyDescent="0.25">
      <c r="H3578">
        <f ca="1">ROUND(NORMINV(RAND(),SIMULATION!$G$16,SIMULATION!$C$16),0)</f>
        <v>85</v>
      </c>
      <c r="I3578">
        <f ca="1">ROUND(NORMINV(RAND(),SIMULATION!$G$20,SIMULATION!$C$20),0)</f>
        <v>80</v>
      </c>
      <c r="J3578" t="str">
        <f t="shared" ca="1" si="112"/>
        <v>Away</v>
      </c>
      <c r="K3578" t="str">
        <f ca="1">IF(H3578+SIMULATION!$E$16&gt;NEUTRAL!I3578,"W","L")</f>
        <v>W</v>
      </c>
      <c r="L3578" t="str">
        <f ca="1">IF(I3578+SIMULATION!$E$20&gt;NEUTRAL!H3578,"W","L")</f>
        <v>L</v>
      </c>
      <c r="M3578">
        <f t="shared" ca="1" si="113"/>
        <v>165</v>
      </c>
      <c r="N3578" t="str">
        <f ca="1">IF((H3578+I3578)&gt;SIMULATION!$F$16,"Over","Under")</f>
        <v>Over</v>
      </c>
    </row>
    <row r="3579" spans="8:14" x14ac:dyDescent="0.25">
      <c r="H3579">
        <f ca="1">ROUND(NORMINV(RAND(),SIMULATION!$G$16,SIMULATION!$C$16),0)</f>
        <v>75</v>
      </c>
      <c r="I3579">
        <f ca="1">ROUND(NORMINV(RAND(),SIMULATION!$G$20,SIMULATION!$C$20),0)</f>
        <v>80</v>
      </c>
      <c r="J3579" t="str">
        <f t="shared" ca="1" si="112"/>
        <v>Home</v>
      </c>
      <c r="K3579" t="str">
        <f ca="1">IF(H3579+SIMULATION!$E$16&gt;NEUTRAL!I3579,"W","L")</f>
        <v>L</v>
      </c>
      <c r="L3579" t="str">
        <f ca="1">IF(I3579+SIMULATION!$E$20&gt;NEUTRAL!H3579,"W","L")</f>
        <v>W</v>
      </c>
      <c r="M3579">
        <f t="shared" ca="1" si="113"/>
        <v>155</v>
      </c>
      <c r="N3579" t="str">
        <f ca="1">IF((H3579+I3579)&gt;SIMULATION!$F$16,"Over","Under")</f>
        <v>Over</v>
      </c>
    </row>
    <row r="3580" spans="8:14" x14ac:dyDescent="0.25">
      <c r="H3580">
        <f ca="1">ROUND(NORMINV(RAND(),SIMULATION!$G$16,SIMULATION!$C$16),0)</f>
        <v>78</v>
      </c>
      <c r="I3580">
        <f ca="1">ROUND(NORMINV(RAND(),SIMULATION!$G$20,SIMULATION!$C$20),0)</f>
        <v>89</v>
      </c>
      <c r="J3580" t="str">
        <f t="shared" ca="1" si="112"/>
        <v>Home</v>
      </c>
      <c r="K3580" t="str">
        <f ca="1">IF(H3580+SIMULATION!$E$16&gt;NEUTRAL!I3580,"W","L")</f>
        <v>L</v>
      </c>
      <c r="L3580" t="str">
        <f ca="1">IF(I3580+SIMULATION!$E$20&gt;NEUTRAL!H3580,"W","L")</f>
        <v>W</v>
      </c>
      <c r="M3580">
        <f t="shared" ca="1" si="113"/>
        <v>167</v>
      </c>
      <c r="N3580" t="str">
        <f ca="1">IF((H3580+I3580)&gt;SIMULATION!$F$16,"Over","Under")</f>
        <v>Over</v>
      </c>
    </row>
    <row r="3581" spans="8:14" x14ac:dyDescent="0.25">
      <c r="H3581">
        <f ca="1">ROUND(NORMINV(RAND(),SIMULATION!$G$16,SIMULATION!$C$16),0)</f>
        <v>60</v>
      </c>
      <c r="I3581">
        <f ca="1">ROUND(NORMINV(RAND(),SIMULATION!$G$20,SIMULATION!$C$20),0)</f>
        <v>60</v>
      </c>
      <c r="J3581" t="str">
        <f t="shared" ca="1" si="112"/>
        <v>OT</v>
      </c>
      <c r="K3581" t="str">
        <f ca="1">IF(H3581+SIMULATION!$E$16&gt;NEUTRAL!I3581,"W","L")</f>
        <v>W</v>
      </c>
      <c r="L3581" t="str">
        <f ca="1">IF(I3581+SIMULATION!$E$20&gt;NEUTRAL!H3581,"W","L")</f>
        <v>L</v>
      </c>
      <c r="M3581">
        <f t="shared" ca="1" si="113"/>
        <v>120</v>
      </c>
      <c r="N3581" t="str">
        <f ca="1">IF((H3581+I3581)&gt;SIMULATION!$F$16,"Over","Under")</f>
        <v>Under</v>
      </c>
    </row>
    <row r="3582" spans="8:14" x14ac:dyDescent="0.25">
      <c r="H3582">
        <f ca="1">ROUND(NORMINV(RAND(),SIMULATION!$G$16,SIMULATION!$C$16),0)</f>
        <v>97</v>
      </c>
      <c r="I3582">
        <f ca="1">ROUND(NORMINV(RAND(),SIMULATION!$G$20,SIMULATION!$C$20),0)</f>
        <v>77</v>
      </c>
      <c r="J3582" t="str">
        <f t="shared" ca="1" si="112"/>
        <v>Away</v>
      </c>
      <c r="K3582" t="str">
        <f ca="1">IF(H3582+SIMULATION!$E$16&gt;NEUTRAL!I3582,"W","L")</f>
        <v>W</v>
      </c>
      <c r="L3582" t="str">
        <f ca="1">IF(I3582+SIMULATION!$E$20&gt;NEUTRAL!H3582,"W","L")</f>
        <v>L</v>
      </c>
      <c r="M3582">
        <f t="shared" ca="1" si="113"/>
        <v>174</v>
      </c>
      <c r="N3582" t="str">
        <f ca="1">IF((H3582+I3582)&gt;SIMULATION!$F$16,"Over","Under")</f>
        <v>Over</v>
      </c>
    </row>
    <row r="3583" spans="8:14" x14ac:dyDescent="0.25">
      <c r="H3583">
        <f ca="1">ROUND(NORMINV(RAND(),SIMULATION!$G$16,SIMULATION!$C$16),0)</f>
        <v>76</v>
      </c>
      <c r="I3583">
        <f ca="1">ROUND(NORMINV(RAND(),SIMULATION!$G$20,SIMULATION!$C$20),0)</f>
        <v>80</v>
      </c>
      <c r="J3583" t="str">
        <f t="shared" ca="1" si="112"/>
        <v>Home</v>
      </c>
      <c r="K3583" t="str">
        <f ca="1">IF(H3583+SIMULATION!$E$16&gt;NEUTRAL!I3583,"W","L")</f>
        <v>W</v>
      </c>
      <c r="L3583" t="str">
        <f ca="1">IF(I3583+SIMULATION!$E$20&gt;NEUTRAL!H3583,"W","L")</f>
        <v>L</v>
      </c>
      <c r="M3583">
        <f t="shared" ca="1" si="113"/>
        <v>156</v>
      </c>
      <c r="N3583" t="str">
        <f ca="1">IF((H3583+I3583)&gt;SIMULATION!$F$16,"Over","Under")</f>
        <v>Over</v>
      </c>
    </row>
    <row r="3584" spans="8:14" x14ac:dyDescent="0.25">
      <c r="H3584">
        <f ca="1">ROUND(NORMINV(RAND(),SIMULATION!$G$16,SIMULATION!$C$16),0)</f>
        <v>64</v>
      </c>
      <c r="I3584">
        <f ca="1">ROUND(NORMINV(RAND(),SIMULATION!$G$20,SIMULATION!$C$20),0)</f>
        <v>63</v>
      </c>
      <c r="J3584" t="str">
        <f t="shared" ca="1" si="112"/>
        <v>Away</v>
      </c>
      <c r="K3584" t="str">
        <f ca="1">IF(H3584+SIMULATION!$E$16&gt;NEUTRAL!I3584,"W","L")</f>
        <v>W</v>
      </c>
      <c r="L3584" t="str">
        <f ca="1">IF(I3584+SIMULATION!$E$20&gt;NEUTRAL!H3584,"W","L")</f>
        <v>L</v>
      </c>
      <c r="M3584">
        <f t="shared" ca="1" si="113"/>
        <v>127</v>
      </c>
      <c r="N3584" t="str">
        <f ca="1">IF((H3584+I3584)&gt;SIMULATION!$F$16,"Over","Under")</f>
        <v>Under</v>
      </c>
    </row>
    <row r="3585" spans="8:14" x14ac:dyDescent="0.25">
      <c r="H3585">
        <f ca="1">ROUND(NORMINV(RAND(),SIMULATION!$G$16,SIMULATION!$C$16),0)</f>
        <v>87</v>
      </c>
      <c r="I3585">
        <f ca="1">ROUND(NORMINV(RAND(),SIMULATION!$G$20,SIMULATION!$C$20),0)</f>
        <v>74</v>
      </c>
      <c r="J3585" t="str">
        <f t="shared" ca="1" si="112"/>
        <v>Away</v>
      </c>
      <c r="K3585" t="str">
        <f ca="1">IF(H3585+SIMULATION!$E$16&gt;NEUTRAL!I3585,"W","L")</f>
        <v>W</v>
      </c>
      <c r="L3585" t="str">
        <f ca="1">IF(I3585+SIMULATION!$E$20&gt;NEUTRAL!H3585,"W","L")</f>
        <v>L</v>
      </c>
      <c r="M3585">
        <f t="shared" ca="1" si="113"/>
        <v>161</v>
      </c>
      <c r="N3585" t="str">
        <f ca="1">IF((H3585+I3585)&gt;SIMULATION!$F$16,"Over","Under")</f>
        <v>Over</v>
      </c>
    </row>
    <row r="3586" spans="8:14" x14ac:dyDescent="0.25">
      <c r="H3586">
        <f ca="1">ROUND(NORMINV(RAND(),SIMULATION!$G$16,SIMULATION!$C$16),0)</f>
        <v>62</v>
      </c>
      <c r="I3586">
        <f ca="1">ROUND(NORMINV(RAND(),SIMULATION!$G$20,SIMULATION!$C$20),0)</f>
        <v>82</v>
      </c>
      <c r="J3586" t="str">
        <f t="shared" ca="1" si="112"/>
        <v>Home</v>
      </c>
      <c r="K3586" t="str">
        <f ca="1">IF(H3586+SIMULATION!$E$16&gt;NEUTRAL!I3586,"W","L")</f>
        <v>L</v>
      </c>
      <c r="L3586" t="str">
        <f ca="1">IF(I3586+SIMULATION!$E$20&gt;NEUTRAL!H3586,"W","L")</f>
        <v>W</v>
      </c>
      <c r="M3586">
        <f t="shared" ca="1" si="113"/>
        <v>144</v>
      </c>
      <c r="N3586" t="str">
        <f ca="1">IF((H3586+I3586)&gt;SIMULATION!$F$16,"Over","Under")</f>
        <v>Under</v>
      </c>
    </row>
    <row r="3587" spans="8:14" x14ac:dyDescent="0.25">
      <c r="H3587">
        <f ca="1">ROUND(NORMINV(RAND(),SIMULATION!$G$16,SIMULATION!$C$16),0)</f>
        <v>88</v>
      </c>
      <c r="I3587">
        <f ca="1">ROUND(NORMINV(RAND(),SIMULATION!$G$20,SIMULATION!$C$20),0)</f>
        <v>85</v>
      </c>
      <c r="J3587" t="str">
        <f t="shared" ca="1" si="112"/>
        <v>Away</v>
      </c>
      <c r="K3587" t="str">
        <f ca="1">IF(H3587+SIMULATION!$E$16&gt;NEUTRAL!I3587,"W","L")</f>
        <v>W</v>
      </c>
      <c r="L3587" t="str">
        <f ca="1">IF(I3587+SIMULATION!$E$20&gt;NEUTRAL!H3587,"W","L")</f>
        <v>L</v>
      </c>
      <c r="M3587">
        <f t="shared" ca="1" si="113"/>
        <v>173</v>
      </c>
      <c r="N3587" t="str">
        <f ca="1">IF((H3587+I3587)&gt;SIMULATION!$F$16,"Over","Under")</f>
        <v>Over</v>
      </c>
    </row>
    <row r="3588" spans="8:14" x14ac:dyDescent="0.25">
      <c r="H3588">
        <f ca="1">ROUND(NORMINV(RAND(),SIMULATION!$G$16,SIMULATION!$C$16),0)</f>
        <v>66</v>
      </c>
      <c r="I3588">
        <f ca="1">ROUND(NORMINV(RAND(),SIMULATION!$G$20,SIMULATION!$C$20),0)</f>
        <v>78</v>
      </c>
      <c r="J3588" t="str">
        <f t="shared" ca="1" si="112"/>
        <v>Home</v>
      </c>
      <c r="K3588" t="str">
        <f ca="1">IF(H3588+SIMULATION!$E$16&gt;NEUTRAL!I3588,"W","L")</f>
        <v>L</v>
      </c>
      <c r="L3588" t="str">
        <f ca="1">IF(I3588+SIMULATION!$E$20&gt;NEUTRAL!H3588,"W","L")</f>
        <v>W</v>
      </c>
      <c r="M3588">
        <f t="shared" ca="1" si="113"/>
        <v>144</v>
      </c>
      <c r="N3588" t="str">
        <f ca="1">IF((H3588+I3588)&gt;SIMULATION!$F$16,"Over","Under")</f>
        <v>Under</v>
      </c>
    </row>
    <row r="3589" spans="8:14" x14ac:dyDescent="0.25">
      <c r="H3589">
        <f ca="1">ROUND(NORMINV(RAND(),SIMULATION!$G$16,SIMULATION!$C$16),0)</f>
        <v>72</v>
      </c>
      <c r="I3589">
        <f ca="1">ROUND(NORMINV(RAND(),SIMULATION!$G$20,SIMULATION!$C$20),0)</f>
        <v>79</v>
      </c>
      <c r="J3589" t="str">
        <f t="shared" ca="1" si="112"/>
        <v>Home</v>
      </c>
      <c r="K3589" t="str">
        <f ca="1">IF(H3589+SIMULATION!$E$16&gt;NEUTRAL!I3589,"W","L")</f>
        <v>L</v>
      </c>
      <c r="L3589" t="str">
        <f ca="1">IF(I3589+SIMULATION!$E$20&gt;NEUTRAL!H3589,"W","L")</f>
        <v>W</v>
      </c>
      <c r="M3589">
        <f t="shared" ca="1" si="113"/>
        <v>151</v>
      </c>
      <c r="N3589" t="str">
        <f ca="1">IF((H3589+I3589)&gt;SIMULATION!$F$16,"Over","Under")</f>
        <v>Under</v>
      </c>
    </row>
    <row r="3590" spans="8:14" x14ac:dyDescent="0.25">
      <c r="H3590">
        <f ca="1">ROUND(NORMINV(RAND(),SIMULATION!$G$16,SIMULATION!$C$16),0)</f>
        <v>59</v>
      </c>
      <c r="I3590">
        <f ca="1">ROUND(NORMINV(RAND(),SIMULATION!$G$20,SIMULATION!$C$20),0)</f>
        <v>91</v>
      </c>
      <c r="J3590" t="str">
        <f t="shared" ca="1" si="112"/>
        <v>Home</v>
      </c>
      <c r="K3590" t="str">
        <f ca="1">IF(H3590+SIMULATION!$E$16&gt;NEUTRAL!I3590,"W","L")</f>
        <v>L</v>
      </c>
      <c r="L3590" t="str">
        <f ca="1">IF(I3590+SIMULATION!$E$20&gt;NEUTRAL!H3590,"W","L")</f>
        <v>W</v>
      </c>
      <c r="M3590">
        <f t="shared" ca="1" si="113"/>
        <v>150</v>
      </c>
      <c r="N3590" t="str">
        <f ca="1">IF((H3590+I3590)&gt;SIMULATION!$F$16,"Over","Under")</f>
        <v>Under</v>
      </c>
    </row>
    <row r="3591" spans="8:14" x14ac:dyDescent="0.25">
      <c r="H3591">
        <f ca="1">ROUND(NORMINV(RAND(),SIMULATION!$G$16,SIMULATION!$C$16),0)</f>
        <v>83</v>
      </c>
      <c r="I3591">
        <f ca="1">ROUND(NORMINV(RAND(),SIMULATION!$G$20,SIMULATION!$C$20),0)</f>
        <v>86</v>
      </c>
      <c r="J3591" t="str">
        <f t="shared" ca="1" si="112"/>
        <v>Home</v>
      </c>
      <c r="K3591" t="str">
        <f ca="1">IF(H3591+SIMULATION!$E$16&gt;NEUTRAL!I3591,"W","L")</f>
        <v>W</v>
      </c>
      <c r="L3591" t="str">
        <f ca="1">IF(I3591+SIMULATION!$E$20&gt;NEUTRAL!H3591,"W","L")</f>
        <v>L</v>
      </c>
      <c r="M3591">
        <f t="shared" ca="1" si="113"/>
        <v>169</v>
      </c>
      <c r="N3591" t="str">
        <f ca="1">IF((H3591+I3591)&gt;SIMULATION!$F$16,"Over","Under")</f>
        <v>Over</v>
      </c>
    </row>
    <row r="3592" spans="8:14" x14ac:dyDescent="0.25">
      <c r="H3592">
        <f ca="1">ROUND(NORMINV(RAND(),SIMULATION!$G$16,SIMULATION!$C$16),0)</f>
        <v>57</v>
      </c>
      <c r="I3592">
        <f ca="1">ROUND(NORMINV(RAND(),SIMULATION!$G$20,SIMULATION!$C$20),0)</f>
        <v>58</v>
      </c>
      <c r="J3592" t="str">
        <f t="shared" ca="1" si="112"/>
        <v>Home</v>
      </c>
      <c r="K3592" t="str">
        <f ca="1">IF(H3592+SIMULATION!$E$16&gt;NEUTRAL!I3592,"W","L")</f>
        <v>W</v>
      </c>
      <c r="L3592" t="str">
        <f ca="1">IF(I3592+SIMULATION!$E$20&gt;NEUTRAL!H3592,"W","L")</f>
        <v>L</v>
      </c>
      <c r="M3592">
        <f t="shared" ca="1" si="113"/>
        <v>115</v>
      </c>
      <c r="N3592" t="str">
        <f ca="1">IF((H3592+I3592)&gt;SIMULATION!$F$16,"Over","Under")</f>
        <v>Under</v>
      </c>
    </row>
    <row r="3593" spans="8:14" x14ac:dyDescent="0.25">
      <c r="H3593">
        <f ca="1">ROUND(NORMINV(RAND(),SIMULATION!$G$16,SIMULATION!$C$16),0)</f>
        <v>50</v>
      </c>
      <c r="I3593">
        <f ca="1">ROUND(NORMINV(RAND(),SIMULATION!$G$20,SIMULATION!$C$20),0)</f>
        <v>84</v>
      </c>
      <c r="J3593" t="str">
        <f t="shared" ca="1" si="112"/>
        <v>Home</v>
      </c>
      <c r="K3593" t="str">
        <f ca="1">IF(H3593+SIMULATION!$E$16&gt;NEUTRAL!I3593,"W","L")</f>
        <v>L</v>
      </c>
      <c r="L3593" t="str">
        <f ca="1">IF(I3593+SIMULATION!$E$20&gt;NEUTRAL!H3593,"W","L")</f>
        <v>W</v>
      </c>
      <c r="M3593">
        <f t="shared" ca="1" si="113"/>
        <v>134</v>
      </c>
      <c r="N3593" t="str">
        <f ca="1">IF((H3593+I3593)&gt;SIMULATION!$F$16,"Over","Under")</f>
        <v>Under</v>
      </c>
    </row>
    <row r="3594" spans="8:14" x14ac:dyDescent="0.25">
      <c r="H3594">
        <f ca="1">ROUND(NORMINV(RAND(),SIMULATION!$G$16,SIMULATION!$C$16),0)</f>
        <v>65</v>
      </c>
      <c r="I3594">
        <f ca="1">ROUND(NORMINV(RAND(),SIMULATION!$G$20,SIMULATION!$C$20),0)</f>
        <v>94</v>
      </c>
      <c r="J3594" t="str">
        <f t="shared" ca="1" si="112"/>
        <v>Home</v>
      </c>
      <c r="K3594" t="str">
        <f ca="1">IF(H3594+SIMULATION!$E$16&gt;NEUTRAL!I3594,"W","L")</f>
        <v>L</v>
      </c>
      <c r="L3594" t="str">
        <f ca="1">IF(I3594+SIMULATION!$E$20&gt;NEUTRAL!H3594,"W","L")</f>
        <v>W</v>
      </c>
      <c r="M3594">
        <f t="shared" ca="1" si="113"/>
        <v>159</v>
      </c>
      <c r="N3594" t="str">
        <f ca="1">IF((H3594+I3594)&gt;SIMULATION!$F$16,"Over","Under")</f>
        <v>Over</v>
      </c>
    </row>
    <row r="3595" spans="8:14" x14ac:dyDescent="0.25">
      <c r="H3595">
        <f ca="1">ROUND(NORMINV(RAND(),SIMULATION!$G$16,SIMULATION!$C$16),0)</f>
        <v>64</v>
      </c>
      <c r="I3595">
        <f ca="1">ROUND(NORMINV(RAND(),SIMULATION!$G$20,SIMULATION!$C$20),0)</f>
        <v>78</v>
      </c>
      <c r="J3595" t="str">
        <f t="shared" ca="1" si="112"/>
        <v>Home</v>
      </c>
      <c r="K3595" t="str">
        <f ca="1">IF(H3595+SIMULATION!$E$16&gt;NEUTRAL!I3595,"W","L")</f>
        <v>L</v>
      </c>
      <c r="L3595" t="str">
        <f ca="1">IF(I3595+SIMULATION!$E$20&gt;NEUTRAL!H3595,"W","L")</f>
        <v>W</v>
      </c>
      <c r="M3595">
        <f t="shared" ca="1" si="113"/>
        <v>142</v>
      </c>
      <c r="N3595" t="str">
        <f ca="1">IF((H3595+I3595)&gt;SIMULATION!$F$16,"Over","Under")</f>
        <v>Under</v>
      </c>
    </row>
    <row r="3596" spans="8:14" x14ac:dyDescent="0.25">
      <c r="H3596">
        <f ca="1">ROUND(NORMINV(RAND(),SIMULATION!$G$16,SIMULATION!$C$16),0)</f>
        <v>74</v>
      </c>
      <c r="I3596">
        <f ca="1">ROUND(NORMINV(RAND(),SIMULATION!$G$20,SIMULATION!$C$20),0)</f>
        <v>67</v>
      </c>
      <c r="J3596" t="str">
        <f t="shared" ca="1" si="112"/>
        <v>Away</v>
      </c>
      <c r="K3596" t="str">
        <f ca="1">IF(H3596+SIMULATION!$E$16&gt;NEUTRAL!I3596,"W","L")</f>
        <v>W</v>
      </c>
      <c r="L3596" t="str">
        <f ca="1">IF(I3596+SIMULATION!$E$20&gt;NEUTRAL!H3596,"W","L")</f>
        <v>L</v>
      </c>
      <c r="M3596">
        <f t="shared" ca="1" si="113"/>
        <v>141</v>
      </c>
      <c r="N3596" t="str">
        <f ca="1">IF((H3596+I3596)&gt;SIMULATION!$F$16,"Over","Under")</f>
        <v>Under</v>
      </c>
    </row>
    <row r="3597" spans="8:14" x14ac:dyDescent="0.25">
      <c r="H3597">
        <f ca="1">ROUND(NORMINV(RAND(),SIMULATION!$G$16,SIMULATION!$C$16),0)</f>
        <v>77</v>
      </c>
      <c r="I3597">
        <f ca="1">ROUND(NORMINV(RAND(),SIMULATION!$G$20,SIMULATION!$C$20),0)</f>
        <v>54</v>
      </c>
      <c r="J3597" t="str">
        <f t="shared" ca="1" si="112"/>
        <v>Away</v>
      </c>
      <c r="K3597" t="str">
        <f ca="1">IF(H3597+SIMULATION!$E$16&gt;NEUTRAL!I3597,"W","L")</f>
        <v>W</v>
      </c>
      <c r="L3597" t="str">
        <f ca="1">IF(I3597+SIMULATION!$E$20&gt;NEUTRAL!H3597,"W","L")</f>
        <v>L</v>
      </c>
      <c r="M3597">
        <f t="shared" ca="1" si="113"/>
        <v>131</v>
      </c>
      <c r="N3597" t="str">
        <f ca="1">IF((H3597+I3597)&gt;SIMULATION!$F$16,"Over","Under")</f>
        <v>Under</v>
      </c>
    </row>
    <row r="3598" spans="8:14" x14ac:dyDescent="0.25">
      <c r="H3598">
        <f ca="1">ROUND(NORMINV(RAND(),SIMULATION!$G$16,SIMULATION!$C$16),0)</f>
        <v>84</v>
      </c>
      <c r="I3598">
        <f ca="1">ROUND(NORMINV(RAND(),SIMULATION!$G$20,SIMULATION!$C$20),0)</f>
        <v>76</v>
      </c>
      <c r="J3598" t="str">
        <f t="shared" ca="1" si="112"/>
        <v>Away</v>
      </c>
      <c r="K3598" t="str">
        <f ca="1">IF(H3598+SIMULATION!$E$16&gt;NEUTRAL!I3598,"W","L")</f>
        <v>W</v>
      </c>
      <c r="L3598" t="str">
        <f ca="1">IF(I3598+SIMULATION!$E$20&gt;NEUTRAL!H3598,"W","L")</f>
        <v>L</v>
      </c>
      <c r="M3598">
        <f t="shared" ca="1" si="113"/>
        <v>160</v>
      </c>
      <c r="N3598" t="str">
        <f ca="1">IF((H3598+I3598)&gt;SIMULATION!$F$16,"Over","Under")</f>
        <v>Over</v>
      </c>
    </row>
    <row r="3599" spans="8:14" x14ac:dyDescent="0.25">
      <c r="H3599">
        <f ca="1">ROUND(NORMINV(RAND(),SIMULATION!$G$16,SIMULATION!$C$16),0)</f>
        <v>62</v>
      </c>
      <c r="I3599">
        <f ca="1">ROUND(NORMINV(RAND(),SIMULATION!$G$20,SIMULATION!$C$20),0)</f>
        <v>83</v>
      </c>
      <c r="J3599" t="str">
        <f t="shared" ca="1" si="112"/>
        <v>Home</v>
      </c>
      <c r="K3599" t="str">
        <f ca="1">IF(H3599+SIMULATION!$E$16&gt;NEUTRAL!I3599,"W","L")</f>
        <v>L</v>
      </c>
      <c r="L3599" t="str">
        <f ca="1">IF(I3599+SIMULATION!$E$20&gt;NEUTRAL!H3599,"W","L")</f>
        <v>W</v>
      </c>
      <c r="M3599">
        <f t="shared" ca="1" si="113"/>
        <v>145</v>
      </c>
      <c r="N3599" t="str">
        <f ca="1">IF((H3599+I3599)&gt;SIMULATION!$F$16,"Over","Under")</f>
        <v>Under</v>
      </c>
    </row>
    <row r="3600" spans="8:14" x14ac:dyDescent="0.25">
      <c r="H3600">
        <f ca="1">ROUND(NORMINV(RAND(),SIMULATION!$G$16,SIMULATION!$C$16),0)</f>
        <v>95</v>
      </c>
      <c r="I3600">
        <f ca="1">ROUND(NORMINV(RAND(),SIMULATION!$G$20,SIMULATION!$C$20),0)</f>
        <v>69</v>
      </c>
      <c r="J3600" t="str">
        <f t="shared" ca="1" si="112"/>
        <v>Away</v>
      </c>
      <c r="K3600" t="str">
        <f ca="1">IF(H3600+SIMULATION!$E$16&gt;NEUTRAL!I3600,"W","L")</f>
        <v>W</v>
      </c>
      <c r="L3600" t="str">
        <f ca="1">IF(I3600+SIMULATION!$E$20&gt;NEUTRAL!H3600,"W","L")</f>
        <v>L</v>
      </c>
      <c r="M3600">
        <f t="shared" ca="1" si="113"/>
        <v>164</v>
      </c>
      <c r="N3600" t="str">
        <f ca="1">IF((H3600+I3600)&gt;SIMULATION!$F$16,"Over","Under")</f>
        <v>Over</v>
      </c>
    </row>
    <row r="3601" spans="8:14" x14ac:dyDescent="0.25">
      <c r="H3601">
        <f ca="1">ROUND(NORMINV(RAND(),SIMULATION!$G$16,SIMULATION!$C$16),0)</f>
        <v>86</v>
      </c>
      <c r="I3601">
        <f ca="1">ROUND(NORMINV(RAND(),SIMULATION!$G$20,SIMULATION!$C$20),0)</f>
        <v>84</v>
      </c>
      <c r="J3601" t="str">
        <f t="shared" ca="1" si="112"/>
        <v>Away</v>
      </c>
      <c r="K3601" t="str">
        <f ca="1">IF(H3601+SIMULATION!$E$16&gt;NEUTRAL!I3601,"W","L")</f>
        <v>W</v>
      </c>
      <c r="L3601" t="str">
        <f ca="1">IF(I3601+SIMULATION!$E$20&gt;NEUTRAL!H3601,"W","L")</f>
        <v>L</v>
      </c>
      <c r="M3601">
        <f t="shared" ca="1" si="113"/>
        <v>170</v>
      </c>
      <c r="N3601" t="str">
        <f ca="1">IF((H3601+I3601)&gt;SIMULATION!$F$16,"Over","Under")</f>
        <v>Over</v>
      </c>
    </row>
    <row r="3602" spans="8:14" x14ac:dyDescent="0.25">
      <c r="H3602">
        <f ca="1">ROUND(NORMINV(RAND(),SIMULATION!$G$16,SIMULATION!$C$16),0)</f>
        <v>76</v>
      </c>
      <c r="I3602">
        <f ca="1">ROUND(NORMINV(RAND(),SIMULATION!$G$20,SIMULATION!$C$20),0)</f>
        <v>78</v>
      </c>
      <c r="J3602" t="str">
        <f t="shared" ref="J3602:J3665" ca="1" si="114">IF(H3602=I3602,"OT",IF(H3602&gt;I3602,"Away","Home"))</f>
        <v>Home</v>
      </c>
      <c r="K3602" t="str">
        <f ca="1">IF(H3602+SIMULATION!$E$16&gt;NEUTRAL!I3602,"W","L")</f>
        <v>W</v>
      </c>
      <c r="L3602" t="str">
        <f ca="1">IF(I3602+SIMULATION!$E$20&gt;NEUTRAL!H3602,"W","L")</f>
        <v>L</v>
      </c>
      <c r="M3602">
        <f t="shared" ref="M3602:M3665" ca="1" si="115">H3602+I3602</f>
        <v>154</v>
      </c>
      <c r="N3602" t="str">
        <f ca="1">IF((H3602+I3602)&gt;SIMULATION!$F$16,"Over","Under")</f>
        <v>Over</v>
      </c>
    </row>
    <row r="3603" spans="8:14" x14ac:dyDescent="0.25">
      <c r="H3603">
        <f ca="1">ROUND(NORMINV(RAND(),SIMULATION!$G$16,SIMULATION!$C$16),0)</f>
        <v>89</v>
      </c>
      <c r="I3603">
        <f ca="1">ROUND(NORMINV(RAND(),SIMULATION!$G$20,SIMULATION!$C$20),0)</f>
        <v>76</v>
      </c>
      <c r="J3603" t="str">
        <f t="shared" ca="1" si="114"/>
        <v>Away</v>
      </c>
      <c r="K3603" t="str">
        <f ca="1">IF(H3603+SIMULATION!$E$16&gt;NEUTRAL!I3603,"W","L")</f>
        <v>W</v>
      </c>
      <c r="L3603" t="str">
        <f ca="1">IF(I3603+SIMULATION!$E$20&gt;NEUTRAL!H3603,"W","L")</f>
        <v>L</v>
      </c>
      <c r="M3603">
        <f t="shared" ca="1" si="115"/>
        <v>165</v>
      </c>
      <c r="N3603" t="str">
        <f ca="1">IF((H3603+I3603)&gt;SIMULATION!$F$16,"Over","Under")</f>
        <v>Over</v>
      </c>
    </row>
    <row r="3604" spans="8:14" x14ac:dyDescent="0.25">
      <c r="H3604">
        <f ca="1">ROUND(NORMINV(RAND(),SIMULATION!$G$16,SIMULATION!$C$16),0)</f>
        <v>74</v>
      </c>
      <c r="I3604">
        <f ca="1">ROUND(NORMINV(RAND(),SIMULATION!$G$20,SIMULATION!$C$20),0)</f>
        <v>65</v>
      </c>
      <c r="J3604" t="str">
        <f t="shared" ca="1" si="114"/>
        <v>Away</v>
      </c>
      <c r="K3604" t="str">
        <f ca="1">IF(H3604+SIMULATION!$E$16&gt;NEUTRAL!I3604,"W","L")</f>
        <v>W</v>
      </c>
      <c r="L3604" t="str">
        <f ca="1">IF(I3604+SIMULATION!$E$20&gt;NEUTRAL!H3604,"W","L")</f>
        <v>L</v>
      </c>
      <c r="M3604">
        <f t="shared" ca="1" si="115"/>
        <v>139</v>
      </c>
      <c r="N3604" t="str">
        <f ca="1">IF((H3604+I3604)&gt;SIMULATION!$F$16,"Over","Under")</f>
        <v>Under</v>
      </c>
    </row>
    <row r="3605" spans="8:14" x14ac:dyDescent="0.25">
      <c r="H3605">
        <f ca="1">ROUND(NORMINV(RAND(),SIMULATION!$G$16,SIMULATION!$C$16),0)</f>
        <v>75</v>
      </c>
      <c r="I3605">
        <f ca="1">ROUND(NORMINV(RAND(),SIMULATION!$G$20,SIMULATION!$C$20),0)</f>
        <v>59</v>
      </c>
      <c r="J3605" t="str">
        <f t="shared" ca="1" si="114"/>
        <v>Away</v>
      </c>
      <c r="K3605" t="str">
        <f ca="1">IF(H3605+SIMULATION!$E$16&gt;NEUTRAL!I3605,"W","L")</f>
        <v>W</v>
      </c>
      <c r="L3605" t="str">
        <f ca="1">IF(I3605+SIMULATION!$E$20&gt;NEUTRAL!H3605,"W","L")</f>
        <v>L</v>
      </c>
      <c r="M3605">
        <f t="shared" ca="1" si="115"/>
        <v>134</v>
      </c>
      <c r="N3605" t="str">
        <f ca="1">IF((H3605+I3605)&gt;SIMULATION!$F$16,"Over","Under")</f>
        <v>Under</v>
      </c>
    </row>
    <row r="3606" spans="8:14" x14ac:dyDescent="0.25">
      <c r="H3606">
        <f ca="1">ROUND(NORMINV(RAND(),SIMULATION!$G$16,SIMULATION!$C$16),0)</f>
        <v>63</v>
      </c>
      <c r="I3606">
        <f ca="1">ROUND(NORMINV(RAND(),SIMULATION!$G$20,SIMULATION!$C$20),0)</f>
        <v>64</v>
      </c>
      <c r="J3606" t="str">
        <f t="shared" ca="1" si="114"/>
        <v>Home</v>
      </c>
      <c r="K3606" t="str">
        <f ca="1">IF(H3606+SIMULATION!$E$16&gt;NEUTRAL!I3606,"W","L")</f>
        <v>W</v>
      </c>
      <c r="L3606" t="str">
        <f ca="1">IF(I3606+SIMULATION!$E$20&gt;NEUTRAL!H3606,"W","L")</f>
        <v>L</v>
      </c>
      <c r="M3606">
        <f t="shared" ca="1" si="115"/>
        <v>127</v>
      </c>
      <c r="N3606" t="str">
        <f ca="1">IF((H3606+I3606)&gt;SIMULATION!$F$16,"Over","Under")</f>
        <v>Under</v>
      </c>
    </row>
    <row r="3607" spans="8:14" x14ac:dyDescent="0.25">
      <c r="H3607">
        <f ca="1">ROUND(NORMINV(RAND(),SIMULATION!$G$16,SIMULATION!$C$16),0)</f>
        <v>61</v>
      </c>
      <c r="I3607">
        <f ca="1">ROUND(NORMINV(RAND(),SIMULATION!$G$20,SIMULATION!$C$20),0)</f>
        <v>61</v>
      </c>
      <c r="J3607" t="str">
        <f t="shared" ca="1" si="114"/>
        <v>OT</v>
      </c>
      <c r="K3607" t="str">
        <f ca="1">IF(H3607+SIMULATION!$E$16&gt;NEUTRAL!I3607,"W","L")</f>
        <v>W</v>
      </c>
      <c r="L3607" t="str">
        <f ca="1">IF(I3607+SIMULATION!$E$20&gt;NEUTRAL!H3607,"W","L")</f>
        <v>L</v>
      </c>
      <c r="M3607">
        <f t="shared" ca="1" si="115"/>
        <v>122</v>
      </c>
      <c r="N3607" t="str">
        <f ca="1">IF((H3607+I3607)&gt;SIMULATION!$F$16,"Over","Under")</f>
        <v>Under</v>
      </c>
    </row>
    <row r="3608" spans="8:14" x14ac:dyDescent="0.25">
      <c r="H3608">
        <f ca="1">ROUND(NORMINV(RAND(),SIMULATION!$G$16,SIMULATION!$C$16),0)</f>
        <v>75</v>
      </c>
      <c r="I3608">
        <f ca="1">ROUND(NORMINV(RAND(),SIMULATION!$G$20,SIMULATION!$C$20),0)</f>
        <v>43</v>
      </c>
      <c r="J3608" t="str">
        <f t="shared" ca="1" si="114"/>
        <v>Away</v>
      </c>
      <c r="K3608" t="str">
        <f ca="1">IF(H3608+SIMULATION!$E$16&gt;NEUTRAL!I3608,"W","L")</f>
        <v>W</v>
      </c>
      <c r="L3608" t="str">
        <f ca="1">IF(I3608+SIMULATION!$E$20&gt;NEUTRAL!H3608,"W","L")</f>
        <v>L</v>
      </c>
      <c r="M3608">
        <f t="shared" ca="1" si="115"/>
        <v>118</v>
      </c>
      <c r="N3608" t="str">
        <f ca="1">IF((H3608+I3608)&gt;SIMULATION!$F$16,"Over","Under")</f>
        <v>Under</v>
      </c>
    </row>
    <row r="3609" spans="8:14" x14ac:dyDescent="0.25">
      <c r="H3609">
        <f ca="1">ROUND(NORMINV(RAND(),SIMULATION!$G$16,SIMULATION!$C$16),0)</f>
        <v>72</v>
      </c>
      <c r="I3609">
        <f ca="1">ROUND(NORMINV(RAND(),SIMULATION!$G$20,SIMULATION!$C$20),0)</f>
        <v>59</v>
      </c>
      <c r="J3609" t="str">
        <f t="shared" ca="1" si="114"/>
        <v>Away</v>
      </c>
      <c r="K3609" t="str">
        <f ca="1">IF(H3609+SIMULATION!$E$16&gt;NEUTRAL!I3609,"W","L")</f>
        <v>W</v>
      </c>
      <c r="L3609" t="str">
        <f ca="1">IF(I3609+SIMULATION!$E$20&gt;NEUTRAL!H3609,"W","L")</f>
        <v>L</v>
      </c>
      <c r="M3609">
        <f t="shared" ca="1" si="115"/>
        <v>131</v>
      </c>
      <c r="N3609" t="str">
        <f ca="1">IF((H3609+I3609)&gt;SIMULATION!$F$16,"Over","Under")</f>
        <v>Under</v>
      </c>
    </row>
    <row r="3610" spans="8:14" x14ac:dyDescent="0.25">
      <c r="H3610">
        <f ca="1">ROUND(NORMINV(RAND(),SIMULATION!$G$16,SIMULATION!$C$16),0)</f>
        <v>76</v>
      </c>
      <c r="I3610">
        <f ca="1">ROUND(NORMINV(RAND(),SIMULATION!$G$20,SIMULATION!$C$20),0)</f>
        <v>71</v>
      </c>
      <c r="J3610" t="str">
        <f t="shared" ca="1" si="114"/>
        <v>Away</v>
      </c>
      <c r="K3610" t="str">
        <f ca="1">IF(H3610+SIMULATION!$E$16&gt;NEUTRAL!I3610,"W","L")</f>
        <v>W</v>
      </c>
      <c r="L3610" t="str">
        <f ca="1">IF(I3610+SIMULATION!$E$20&gt;NEUTRAL!H3610,"W","L")</f>
        <v>L</v>
      </c>
      <c r="M3610">
        <f t="shared" ca="1" si="115"/>
        <v>147</v>
      </c>
      <c r="N3610" t="str">
        <f ca="1">IF((H3610+I3610)&gt;SIMULATION!$F$16,"Over","Under")</f>
        <v>Under</v>
      </c>
    </row>
    <row r="3611" spans="8:14" x14ac:dyDescent="0.25">
      <c r="H3611">
        <f ca="1">ROUND(NORMINV(RAND(),SIMULATION!$G$16,SIMULATION!$C$16),0)</f>
        <v>77</v>
      </c>
      <c r="I3611">
        <f ca="1">ROUND(NORMINV(RAND(),SIMULATION!$G$20,SIMULATION!$C$20),0)</f>
        <v>83</v>
      </c>
      <c r="J3611" t="str">
        <f t="shared" ca="1" si="114"/>
        <v>Home</v>
      </c>
      <c r="K3611" t="str">
        <f ca="1">IF(H3611+SIMULATION!$E$16&gt;NEUTRAL!I3611,"W","L")</f>
        <v>L</v>
      </c>
      <c r="L3611" t="str">
        <f ca="1">IF(I3611+SIMULATION!$E$20&gt;NEUTRAL!H3611,"W","L")</f>
        <v>W</v>
      </c>
      <c r="M3611">
        <f t="shared" ca="1" si="115"/>
        <v>160</v>
      </c>
      <c r="N3611" t="str">
        <f ca="1">IF((H3611+I3611)&gt;SIMULATION!$F$16,"Over","Under")</f>
        <v>Over</v>
      </c>
    </row>
    <row r="3612" spans="8:14" x14ac:dyDescent="0.25">
      <c r="H3612">
        <f ca="1">ROUND(NORMINV(RAND(),SIMULATION!$G$16,SIMULATION!$C$16),0)</f>
        <v>78</v>
      </c>
      <c r="I3612">
        <f ca="1">ROUND(NORMINV(RAND(),SIMULATION!$G$20,SIMULATION!$C$20),0)</f>
        <v>70</v>
      </c>
      <c r="J3612" t="str">
        <f t="shared" ca="1" si="114"/>
        <v>Away</v>
      </c>
      <c r="K3612" t="str">
        <f ca="1">IF(H3612+SIMULATION!$E$16&gt;NEUTRAL!I3612,"W","L")</f>
        <v>W</v>
      </c>
      <c r="L3612" t="str">
        <f ca="1">IF(I3612+SIMULATION!$E$20&gt;NEUTRAL!H3612,"W","L")</f>
        <v>L</v>
      </c>
      <c r="M3612">
        <f t="shared" ca="1" si="115"/>
        <v>148</v>
      </c>
      <c r="N3612" t="str">
        <f ca="1">IF((H3612+I3612)&gt;SIMULATION!$F$16,"Over","Under")</f>
        <v>Under</v>
      </c>
    </row>
    <row r="3613" spans="8:14" x14ac:dyDescent="0.25">
      <c r="H3613">
        <f ca="1">ROUND(NORMINV(RAND(),SIMULATION!$G$16,SIMULATION!$C$16),0)</f>
        <v>63</v>
      </c>
      <c r="I3613">
        <f ca="1">ROUND(NORMINV(RAND(),SIMULATION!$G$20,SIMULATION!$C$20),0)</f>
        <v>67</v>
      </c>
      <c r="J3613" t="str">
        <f t="shared" ca="1" si="114"/>
        <v>Home</v>
      </c>
      <c r="K3613" t="str">
        <f ca="1">IF(H3613+SIMULATION!$E$16&gt;NEUTRAL!I3613,"W","L")</f>
        <v>W</v>
      </c>
      <c r="L3613" t="str">
        <f ca="1">IF(I3613+SIMULATION!$E$20&gt;NEUTRAL!H3613,"W","L")</f>
        <v>L</v>
      </c>
      <c r="M3613">
        <f t="shared" ca="1" si="115"/>
        <v>130</v>
      </c>
      <c r="N3613" t="str">
        <f ca="1">IF((H3613+I3613)&gt;SIMULATION!$F$16,"Over","Under")</f>
        <v>Under</v>
      </c>
    </row>
    <row r="3614" spans="8:14" x14ac:dyDescent="0.25">
      <c r="H3614">
        <f ca="1">ROUND(NORMINV(RAND(),SIMULATION!$G$16,SIMULATION!$C$16),0)</f>
        <v>78</v>
      </c>
      <c r="I3614">
        <f ca="1">ROUND(NORMINV(RAND(),SIMULATION!$G$20,SIMULATION!$C$20),0)</f>
        <v>87</v>
      </c>
      <c r="J3614" t="str">
        <f t="shared" ca="1" si="114"/>
        <v>Home</v>
      </c>
      <c r="K3614" t="str">
        <f ca="1">IF(H3614+SIMULATION!$E$16&gt;NEUTRAL!I3614,"W","L")</f>
        <v>L</v>
      </c>
      <c r="L3614" t="str">
        <f ca="1">IF(I3614+SIMULATION!$E$20&gt;NEUTRAL!H3614,"W","L")</f>
        <v>W</v>
      </c>
      <c r="M3614">
        <f t="shared" ca="1" si="115"/>
        <v>165</v>
      </c>
      <c r="N3614" t="str">
        <f ca="1">IF((H3614+I3614)&gt;SIMULATION!$F$16,"Over","Under")</f>
        <v>Over</v>
      </c>
    </row>
    <row r="3615" spans="8:14" x14ac:dyDescent="0.25">
      <c r="H3615">
        <f ca="1">ROUND(NORMINV(RAND(),SIMULATION!$G$16,SIMULATION!$C$16),0)</f>
        <v>82</v>
      </c>
      <c r="I3615">
        <f ca="1">ROUND(NORMINV(RAND(),SIMULATION!$G$20,SIMULATION!$C$20),0)</f>
        <v>66</v>
      </c>
      <c r="J3615" t="str">
        <f t="shared" ca="1" si="114"/>
        <v>Away</v>
      </c>
      <c r="K3615" t="str">
        <f ca="1">IF(H3615+SIMULATION!$E$16&gt;NEUTRAL!I3615,"W","L")</f>
        <v>W</v>
      </c>
      <c r="L3615" t="str">
        <f ca="1">IF(I3615+SIMULATION!$E$20&gt;NEUTRAL!H3615,"W","L")</f>
        <v>L</v>
      </c>
      <c r="M3615">
        <f t="shared" ca="1" si="115"/>
        <v>148</v>
      </c>
      <c r="N3615" t="str">
        <f ca="1">IF((H3615+I3615)&gt;SIMULATION!$F$16,"Over","Under")</f>
        <v>Under</v>
      </c>
    </row>
    <row r="3616" spans="8:14" x14ac:dyDescent="0.25">
      <c r="H3616">
        <f ca="1">ROUND(NORMINV(RAND(),SIMULATION!$G$16,SIMULATION!$C$16),0)</f>
        <v>50</v>
      </c>
      <c r="I3616">
        <f ca="1">ROUND(NORMINV(RAND(),SIMULATION!$G$20,SIMULATION!$C$20),0)</f>
        <v>89</v>
      </c>
      <c r="J3616" t="str">
        <f t="shared" ca="1" si="114"/>
        <v>Home</v>
      </c>
      <c r="K3616" t="str">
        <f ca="1">IF(H3616+SIMULATION!$E$16&gt;NEUTRAL!I3616,"W","L")</f>
        <v>L</v>
      </c>
      <c r="L3616" t="str">
        <f ca="1">IF(I3616+SIMULATION!$E$20&gt;NEUTRAL!H3616,"W","L")</f>
        <v>W</v>
      </c>
      <c r="M3616">
        <f t="shared" ca="1" si="115"/>
        <v>139</v>
      </c>
      <c r="N3616" t="str">
        <f ca="1">IF((H3616+I3616)&gt;SIMULATION!$F$16,"Over","Under")</f>
        <v>Under</v>
      </c>
    </row>
    <row r="3617" spans="8:14" x14ac:dyDescent="0.25">
      <c r="H3617">
        <f ca="1">ROUND(NORMINV(RAND(),SIMULATION!$G$16,SIMULATION!$C$16),0)</f>
        <v>78</v>
      </c>
      <c r="I3617">
        <f ca="1">ROUND(NORMINV(RAND(),SIMULATION!$G$20,SIMULATION!$C$20),0)</f>
        <v>68</v>
      </c>
      <c r="J3617" t="str">
        <f t="shared" ca="1" si="114"/>
        <v>Away</v>
      </c>
      <c r="K3617" t="str">
        <f ca="1">IF(H3617+SIMULATION!$E$16&gt;NEUTRAL!I3617,"W","L")</f>
        <v>W</v>
      </c>
      <c r="L3617" t="str">
        <f ca="1">IF(I3617+SIMULATION!$E$20&gt;NEUTRAL!H3617,"W","L")</f>
        <v>L</v>
      </c>
      <c r="M3617">
        <f t="shared" ca="1" si="115"/>
        <v>146</v>
      </c>
      <c r="N3617" t="str">
        <f ca="1">IF((H3617+I3617)&gt;SIMULATION!$F$16,"Over","Under")</f>
        <v>Under</v>
      </c>
    </row>
    <row r="3618" spans="8:14" x14ac:dyDescent="0.25">
      <c r="H3618">
        <f ca="1">ROUND(NORMINV(RAND(),SIMULATION!$G$16,SIMULATION!$C$16),0)</f>
        <v>71</v>
      </c>
      <c r="I3618">
        <f ca="1">ROUND(NORMINV(RAND(),SIMULATION!$G$20,SIMULATION!$C$20),0)</f>
        <v>79</v>
      </c>
      <c r="J3618" t="str">
        <f t="shared" ca="1" si="114"/>
        <v>Home</v>
      </c>
      <c r="K3618" t="str">
        <f ca="1">IF(H3618+SIMULATION!$E$16&gt;NEUTRAL!I3618,"W","L")</f>
        <v>L</v>
      </c>
      <c r="L3618" t="str">
        <f ca="1">IF(I3618+SIMULATION!$E$20&gt;NEUTRAL!H3618,"W","L")</f>
        <v>W</v>
      </c>
      <c r="M3618">
        <f t="shared" ca="1" si="115"/>
        <v>150</v>
      </c>
      <c r="N3618" t="str">
        <f ca="1">IF((H3618+I3618)&gt;SIMULATION!$F$16,"Over","Under")</f>
        <v>Under</v>
      </c>
    </row>
    <row r="3619" spans="8:14" x14ac:dyDescent="0.25">
      <c r="H3619">
        <f ca="1">ROUND(NORMINV(RAND(),SIMULATION!$G$16,SIMULATION!$C$16),0)</f>
        <v>90</v>
      </c>
      <c r="I3619">
        <f ca="1">ROUND(NORMINV(RAND(),SIMULATION!$G$20,SIMULATION!$C$20),0)</f>
        <v>69</v>
      </c>
      <c r="J3619" t="str">
        <f t="shared" ca="1" si="114"/>
        <v>Away</v>
      </c>
      <c r="K3619" t="str">
        <f ca="1">IF(H3619+SIMULATION!$E$16&gt;NEUTRAL!I3619,"W","L")</f>
        <v>W</v>
      </c>
      <c r="L3619" t="str">
        <f ca="1">IF(I3619+SIMULATION!$E$20&gt;NEUTRAL!H3619,"W","L")</f>
        <v>L</v>
      </c>
      <c r="M3619">
        <f t="shared" ca="1" si="115"/>
        <v>159</v>
      </c>
      <c r="N3619" t="str">
        <f ca="1">IF((H3619+I3619)&gt;SIMULATION!$F$16,"Over","Under")</f>
        <v>Over</v>
      </c>
    </row>
    <row r="3620" spans="8:14" x14ac:dyDescent="0.25">
      <c r="H3620">
        <f ca="1">ROUND(NORMINV(RAND(),SIMULATION!$G$16,SIMULATION!$C$16),0)</f>
        <v>78</v>
      </c>
      <c r="I3620">
        <f ca="1">ROUND(NORMINV(RAND(),SIMULATION!$G$20,SIMULATION!$C$20),0)</f>
        <v>57</v>
      </c>
      <c r="J3620" t="str">
        <f t="shared" ca="1" si="114"/>
        <v>Away</v>
      </c>
      <c r="K3620" t="str">
        <f ca="1">IF(H3620+SIMULATION!$E$16&gt;NEUTRAL!I3620,"W","L")</f>
        <v>W</v>
      </c>
      <c r="L3620" t="str">
        <f ca="1">IF(I3620+SIMULATION!$E$20&gt;NEUTRAL!H3620,"W","L")</f>
        <v>L</v>
      </c>
      <c r="M3620">
        <f t="shared" ca="1" si="115"/>
        <v>135</v>
      </c>
      <c r="N3620" t="str">
        <f ca="1">IF((H3620+I3620)&gt;SIMULATION!$F$16,"Over","Under")</f>
        <v>Under</v>
      </c>
    </row>
    <row r="3621" spans="8:14" x14ac:dyDescent="0.25">
      <c r="H3621">
        <f ca="1">ROUND(NORMINV(RAND(),SIMULATION!$G$16,SIMULATION!$C$16),0)</f>
        <v>83</v>
      </c>
      <c r="I3621">
        <f ca="1">ROUND(NORMINV(RAND(),SIMULATION!$G$20,SIMULATION!$C$20),0)</f>
        <v>72</v>
      </c>
      <c r="J3621" t="str">
        <f t="shared" ca="1" si="114"/>
        <v>Away</v>
      </c>
      <c r="K3621" t="str">
        <f ca="1">IF(H3621+SIMULATION!$E$16&gt;NEUTRAL!I3621,"W","L")</f>
        <v>W</v>
      </c>
      <c r="L3621" t="str">
        <f ca="1">IF(I3621+SIMULATION!$E$20&gt;NEUTRAL!H3621,"W","L")</f>
        <v>L</v>
      </c>
      <c r="M3621">
        <f t="shared" ca="1" si="115"/>
        <v>155</v>
      </c>
      <c r="N3621" t="str">
        <f ca="1">IF((H3621+I3621)&gt;SIMULATION!$F$16,"Over","Under")</f>
        <v>Over</v>
      </c>
    </row>
    <row r="3622" spans="8:14" x14ac:dyDescent="0.25">
      <c r="H3622">
        <f ca="1">ROUND(NORMINV(RAND(),SIMULATION!$G$16,SIMULATION!$C$16),0)</f>
        <v>90</v>
      </c>
      <c r="I3622">
        <f ca="1">ROUND(NORMINV(RAND(),SIMULATION!$G$20,SIMULATION!$C$20),0)</f>
        <v>84</v>
      </c>
      <c r="J3622" t="str">
        <f t="shared" ca="1" si="114"/>
        <v>Away</v>
      </c>
      <c r="K3622" t="str">
        <f ca="1">IF(H3622+SIMULATION!$E$16&gt;NEUTRAL!I3622,"W","L")</f>
        <v>W</v>
      </c>
      <c r="L3622" t="str">
        <f ca="1">IF(I3622+SIMULATION!$E$20&gt;NEUTRAL!H3622,"W","L")</f>
        <v>L</v>
      </c>
      <c r="M3622">
        <f t="shared" ca="1" si="115"/>
        <v>174</v>
      </c>
      <c r="N3622" t="str">
        <f ca="1">IF((H3622+I3622)&gt;SIMULATION!$F$16,"Over","Under")</f>
        <v>Over</v>
      </c>
    </row>
    <row r="3623" spans="8:14" x14ac:dyDescent="0.25">
      <c r="H3623">
        <f ca="1">ROUND(NORMINV(RAND(),SIMULATION!$G$16,SIMULATION!$C$16),0)</f>
        <v>76</v>
      </c>
      <c r="I3623">
        <f ca="1">ROUND(NORMINV(RAND(),SIMULATION!$G$20,SIMULATION!$C$20),0)</f>
        <v>74</v>
      </c>
      <c r="J3623" t="str">
        <f t="shared" ca="1" si="114"/>
        <v>Away</v>
      </c>
      <c r="K3623" t="str">
        <f ca="1">IF(H3623+SIMULATION!$E$16&gt;NEUTRAL!I3623,"W","L")</f>
        <v>W</v>
      </c>
      <c r="L3623" t="str">
        <f ca="1">IF(I3623+SIMULATION!$E$20&gt;NEUTRAL!H3623,"W","L")</f>
        <v>L</v>
      </c>
      <c r="M3623">
        <f t="shared" ca="1" si="115"/>
        <v>150</v>
      </c>
      <c r="N3623" t="str">
        <f ca="1">IF((H3623+I3623)&gt;SIMULATION!$F$16,"Over","Under")</f>
        <v>Under</v>
      </c>
    </row>
    <row r="3624" spans="8:14" x14ac:dyDescent="0.25">
      <c r="H3624">
        <f ca="1">ROUND(NORMINV(RAND(),SIMULATION!$G$16,SIMULATION!$C$16),0)</f>
        <v>71</v>
      </c>
      <c r="I3624">
        <f ca="1">ROUND(NORMINV(RAND(),SIMULATION!$G$20,SIMULATION!$C$20),0)</f>
        <v>71</v>
      </c>
      <c r="J3624" t="str">
        <f t="shared" ca="1" si="114"/>
        <v>OT</v>
      </c>
      <c r="K3624" t="str">
        <f ca="1">IF(H3624+SIMULATION!$E$16&gt;NEUTRAL!I3624,"W","L")</f>
        <v>W</v>
      </c>
      <c r="L3624" t="str">
        <f ca="1">IF(I3624+SIMULATION!$E$20&gt;NEUTRAL!H3624,"W","L")</f>
        <v>L</v>
      </c>
      <c r="M3624">
        <f t="shared" ca="1" si="115"/>
        <v>142</v>
      </c>
      <c r="N3624" t="str">
        <f ca="1">IF((H3624+I3624)&gt;SIMULATION!$F$16,"Over","Under")</f>
        <v>Under</v>
      </c>
    </row>
    <row r="3625" spans="8:14" x14ac:dyDescent="0.25">
      <c r="H3625">
        <f ca="1">ROUND(NORMINV(RAND(),SIMULATION!$G$16,SIMULATION!$C$16),0)</f>
        <v>67</v>
      </c>
      <c r="I3625">
        <f ca="1">ROUND(NORMINV(RAND(),SIMULATION!$G$20,SIMULATION!$C$20),0)</f>
        <v>72</v>
      </c>
      <c r="J3625" t="str">
        <f t="shared" ca="1" si="114"/>
        <v>Home</v>
      </c>
      <c r="K3625" t="str">
        <f ca="1">IF(H3625+SIMULATION!$E$16&gt;NEUTRAL!I3625,"W","L")</f>
        <v>L</v>
      </c>
      <c r="L3625" t="str">
        <f ca="1">IF(I3625+SIMULATION!$E$20&gt;NEUTRAL!H3625,"W","L")</f>
        <v>W</v>
      </c>
      <c r="M3625">
        <f t="shared" ca="1" si="115"/>
        <v>139</v>
      </c>
      <c r="N3625" t="str">
        <f ca="1">IF((H3625+I3625)&gt;SIMULATION!$F$16,"Over","Under")</f>
        <v>Under</v>
      </c>
    </row>
    <row r="3626" spans="8:14" x14ac:dyDescent="0.25">
      <c r="H3626">
        <f ca="1">ROUND(NORMINV(RAND(),SIMULATION!$G$16,SIMULATION!$C$16),0)</f>
        <v>73</v>
      </c>
      <c r="I3626">
        <f ca="1">ROUND(NORMINV(RAND(),SIMULATION!$G$20,SIMULATION!$C$20),0)</f>
        <v>98</v>
      </c>
      <c r="J3626" t="str">
        <f t="shared" ca="1" si="114"/>
        <v>Home</v>
      </c>
      <c r="K3626" t="str">
        <f ca="1">IF(H3626+SIMULATION!$E$16&gt;NEUTRAL!I3626,"W","L")</f>
        <v>L</v>
      </c>
      <c r="L3626" t="str">
        <f ca="1">IF(I3626+SIMULATION!$E$20&gt;NEUTRAL!H3626,"W","L")</f>
        <v>W</v>
      </c>
      <c r="M3626">
        <f t="shared" ca="1" si="115"/>
        <v>171</v>
      </c>
      <c r="N3626" t="str">
        <f ca="1">IF((H3626+I3626)&gt;SIMULATION!$F$16,"Over","Under")</f>
        <v>Over</v>
      </c>
    </row>
    <row r="3627" spans="8:14" x14ac:dyDescent="0.25">
      <c r="H3627">
        <f ca="1">ROUND(NORMINV(RAND(),SIMULATION!$G$16,SIMULATION!$C$16),0)</f>
        <v>66</v>
      </c>
      <c r="I3627">
        <f ca="1">ROUND(NORMINV(RAND(),SIMULATION!$G$20,SIMULATION!$C$20),0)</f>
        <v>91</v>
      </c>
      <c r="J3627" t="str">
        <f t="shared" ca="1" si="114"/>
        <v>Home</v>
      </c>
      <c r="K3627" t="str">
        <f ca="1">IF(H3627+SIMULATION!$E$16&gt;NEUTRAL!I3627,"W","L")</f>
        <v>L</v>
      </c>
      <c r="L3627" t="str">
        <f ca="1">IF(I3627+SIMULATION!$E$20&gt;NEUTRAL!H3627,"W","L")</f>
        <v>W</v>
      </c>
      <c r="M3627">
        <f t="shared" ca="1" si="115"/>
        <v>157</v>
      </c>
      <c r="N3627" t="str">
        <f ca="1">IF((H3627+I3627)&gt;SIMULATION!$F$16,"Over","Under")</f>
        <v>Over</v>
      </c>
    </row>
    <row r="3628" spans="8:14" x14ac:dyDescent="0.25">
      <c r="H3628">
        <f ca="1">ROUND(NORMINV(RAND(),SIMULATION!$G$16,SIMULATION!$C$16),0)</f>
        <v>72</v>
      </c>
      <c r="I3628">
        <f ca="1">ROUND(NORMINV(RAND(),SIMULATION!$G$20,SIMULATION!$C$20),0)</f>
        <v>71</v>
      </c>
      <c r="J3628" t="str">
        <f t="shared" ca="1" si="114"/>
        <v>Away</v>
      </c>
      <c r="K3628" t="str">
        <f ca="1">IF(H3628+SIMULATION!$E$16&gt;NEUTRAL!I3628,"W","L")</f>
        <v>W</v>
      </c>
      <c r="L3628" t="str">
        <f ca="1">IF(I3628+SIMULATION!$E$20&gt;NEUTRAL!H3628,"W","L")</f>
        <v>L</v>
      </c>
      <c r="M3628">
        <f t="shared" ca="1" si="115"/>
        <v>143</v>
      </c>
      <c r="N3628" t="str">
        <f ca="1">IF((H3628+I3628)&gt;SIMULATION!$F$16,"Over","Under")</f>
        <v>Under</v>
      </c>
    </row>
    <row r="3629" spans="8:14" x14ac:dyDescent="0.25">
      <c r="H3629">
        <f ca="1">ROUND(NORMINV(RAND(),SIMULATION!$G$16,SIMULATION!$C$16),0)</f>
        <v>66</v>
      </c>
      <c r="I3629">
        <f ca="1">ROUND(NORMINV(RAND(),SIMULATION!$G$20,SIMULATION!$C$20),0)</f>
        <v>67</v>
      </c>
      <c r="J3629" t="str">
        <f t="shared" ca="1" si="114"/>
        <v>Home</v>
      </c>
      <c r="K3629" t="str">
        <f ca="1">IF(H3629+SIMULATION!$E$16&gt;NEUTRAL!I3629,"W","L")</f>
        <v>W</v>
      </c>
      <c r="L3629" t="str">
        <f ca="1">IF(I3629+SIMULATION!$E$20&gt;NEUTRAL!H3629,"W","L")</f>
        <v>L</v>
      </c>
      <c r="M3629">
        <f t="shared" ca="1" si="115"/>
        <v>133</v>
      </c>
      <c r="N3629" t="str">
        <f ca="1">IF((H3629+I3629)&gt;SIMULATION!$F$16,"Over","Under")</f>
        <v>Under</v>
      </c>
    </row>
    <row r="3630" spans="8:14" x14ac:dyDescent="0.25">
      <c r="H3630">
        <f ca="1">ROUND(NORMINV(RAND(),SIMULATION!$G$16,SIMULATION!$C$16),0)</f>
        <v>54</v>
      </c>
      <c r="I3630">
        <f ca="1">ROUND(NORMINV(RAND(),SIMULATION!$G$20,SIMULATION!$C$20),0)</f>
        <v>84</v>
      </c>
      <c r="J3630" t="str">
        <f t="shared" ca="1" si="114"/>
        <v>Home</v>
      </c>
      <c r="K3630" t="str">
        <f ca="1">IF(H3630+SIMULATION!$E$16&gt;NEUTRAL!I3630,"W","L")</f>
        <v>L</v>
      </c>
      <c r="L3630" t="str">
        <f ca="1">IF(I3630+SIMULATION!$E$20&gt;NEUTRAL!H3630,"W","L")</f>
        <v>W</v>
      </c>
      <c r="M3630">
        <f t="shared" ca="1" si="115"/>
        <v>138</v>
      </c>
      <c r="N3630" t="str">
        <f ca="1">IF((H3630+I3630)&gt;SIMULATION!$F$16,"Over","Under")</f>
        <v>Under</v>
      </c>
    </row>
    <row r="3631" spans="8:14" x14ac:dyDescent="0.25">
      <c r="H3631">
        <f ca="1">ROUND(NORMINV(RAND(),SIMULATION!$G$16,SIMULATION!$C$16),0)</f>
        <v>85</v>
      </c>
      <c r="I3631">
        <f ca="1">ROUND(NORMINV(RAND(),SIMULATION!$G$20,SIMULATION!$C$20),0)</f>
        <v>63</v>
      </c>
      <c r="J3631" t="str">
        <f t="shared" ca="1" si="114"/>
        <v>Away</v>
      </c>
      <c r="K3631" t="str">
        <f ca="1">IF(H3631+SIMULATION!$E$16&gt;NEUTRAL!I3631,"W","L")</f>
        <v>W</v>
      </c>
      <c r="L3631" t="str">
        <f ca="1">IF(I3631+SIMULATION!$E$20&gt;NEUTRAL!H3631,"W","L")</f>
        <v>L</v>
      </c>
      <c r="M3631">
        <f t="shared" ca="1" si="115"/>
        <v>148</v>
      </c>
      <c r="N3631" t="str">
        <f ca="1">IF((H3631+I3631)&gt;SIMULATION!$F$16,"Over","Under")</f>
        <v>Under</v>
      </c>
    </row>
    <row r="3632" spans="8:14" x14ac:dyDescent="0.25">
      <c r="H3632">
        <f ca="1">ROUND(NORMINV(RAND(),SIMULATION!$G$16,SIMULATION!$C$16),0)</f>
        <v>47</v>
      </c>
      <c r="I3632">
        <f ca="1">ROUND(NORMINV(RAND(),SIMULATION!$G$20,SIMULATION!$C$20),0)</f>
        <v>78</v>
      </c>
      <c r="J3632" t="str">
        <f t="shared" ca="1" si="114"/>
        <v>Home</v>
      </c>
      <c r="K3632" t="str">
        <f ca="1">IF(H3632+SIMULATION!$E$16&gt;NEUTRAL!I3632,"W","L")</f>
        <v>L</v>
      </c>
      <c r="L3632" t="str">
        <f ca="1">IF(I3632+SIMULATION!$E$20&gt;NEUTRAL!H3632,"W","L")</f>
        <v>W</v>
      </c>
      <c r="M3632">
        <f t="shared" ca="1" si="115"/>
        <v>125</v>
      </c>
      <c r="N3632" t="str">
        <f ca="1">IF((H3632+I3632)&gt;SIMULATION!$F$16,"Over","Under")</f>
        <v>Under</v>
      </c>
    </row>
    <row r="3633" spans="8:14" x14ac:dyDescent="0.25">
      <c r="H3633">
        <f ca="1">ROUND(NORMINV(RAND(),SIMULATION!$G$16,SIMULATION!$C$16),0)</f>
        <v>64</v>
      </c>
      <c r="I3633">
        <f ca="1">ROUND(NORMINV(RAND(),SIMULATION!$G$20,SIMULATION!$C$20),0)</f>
        <v>78</v>
      </c>
      <c r="J3633" t="str">
        <f t="shared" ca="1" si="114"/>
        <v>Home</v>
      </c>
      <c r="K3633" t="str">
        <f ca="1">IF(H3633+SIMULATION!$E$16&gt;NEUTRAL!I3633,"W","L")</f>
        <v>L</v>
      </c>
      <c r="L3633" t="str">
        <f ca="1">IF(I3633+SIMULATION!$E$20&gt;NEUTRAL!H3633,"W","L")</f>
        <v>W</v>
      </c>
      <c r="M3633">
        <f t="shared" ca="1" si="115"/>
        <v>142</v>
      </c>
      <c r="N3633" t="str">
        <f ca="1">IF((H3633+I3633)&gt;SIMULATION!$F$16,"Over","Under")</f>
        <v>Under</v>
      </c>
    </row>
    <row r="3634" spans="8:14" x14ac:dyDescent="0.25">
      <c r="H3634">
        <f ca="1">ROUND(NORMINV(RAND(),SIMULATION!$G$16,SIMULATION!$C$16),0)</f>
        <v>39</v>
      </c>
      <c r="I3634">
        <f ca="1">ROUND(NORMINV(RAND(),SIMULATION!$G$20,SIMULATION!$C$20),0)</f>
        <v>92</v>
      </c>
      <c r="J3634" t="str">
        <f t="shared" ca="1" si="114"/>
        <v>Home</v>
      </c>
      <c r="K3634" t="str">
        <f ca="1">IF(H3634+SIMULATION!$E$16&gt;NEUTRAL!I3634,"W","L")</f>
        <v>L</v>
      </c>
      <c r="L3634" t="str">
        <f ca="1">IF(I3634+SIMULATION!$E$20&gt;NEUTRAL!H3634,"W","L")</f>
        <v>W</v>
      </c>
      <c r="M3634">
        <f t="shared" ca="1" si="115"/>
        <v>131</v>
      </c>
      <c r="N3634" t="str">
        <f ca="1">IF((H3634+I3634)&gt;SIMULATION!$F$16,"Over","Under")</f>
        <v>Under</v>
      </c>
    </row>
    <row r="3635" spans="8:14" x14ac:dyDescent="0.25">
      <c r="H3635">
        <f ca="1">ROUND(NORMINV(RAND(),SIMULATION!$G$16,SIMULATION!$C$16),0)</f>
        <v>78</v>
      </c>
      <c r="I3635">
        <f ca="1">ROUND(NORMINV(RAND(),SIMULATION!$G$20,SIMULATION!$C$20),0)</f>
        <v>68</v>
      </c>
      <c r="J3635" t="str">
        <f t="shared" ca="1" si="114"/>
        <v>Away</v>
      </c>
      <c r="K3635" t="str">
        <f ca="1">IF(H3635+SIMULATION!$E$16&gt;NEUTRAL!I3635,"W","L")</f>
        <v>W</v>
      </c>
      <c r="L3635" t="str">
        <f ca="1">IF(I3635+SIMULATION!$E$20&gt;NEUTRAL!H3635,"W","L")</f>
        <v>L</v>
      </c>
      <c r="M3635">
        <f t="shared" ca="1" si="115"/>
        <v>146</v>
      </c>
      <c r="N3635" t="str">
        <f ca="1">IF((H3635+I3635)&gt;SIMULATION!$F$16,"Over","Under")</f>
        <v>Under</v>
      </c>
    </row>
    <row r="3636" spans="8:14" x14ac:dyDescent="0.25">
      <c r="H3636">
        <f ca="1">ROUND(NORMINV(RAND(),SIMULATION!$G$16,SIMULATION!$C$16),0)</f>
        <v>67</v>
      </c>
      <c r="I3636">
        <f ca="1">ROUND(NORMINV(RAND(),SIMULATION!$G$20,SIMULATION!$C$20),0)</f>
        <v>74</v>
      </c>
      <c r="J3636" t="str">
        <f t="shared" ca="1" si="114"/>
        <v>Home</v>
      </c>
      <c r="K3636" t="str">
        <f ca="1">IF(H3636+SIMULATION!$E$16&gt;NEUTRAL!I3636,"W","L")</f>
        <v>L</v>
      </c>
      <c r="L3636" t="str">
        <f ca="1">IF(I3636+SIMULATION!$E$20&gt;NEUTRAL!H3636,"W","L")</f>
        <v>W</v>
      </c>
      <c r="M3636">
        <f t="shared" ca="1" si="115"/>
        <v>141</v>
      </c>
      <c r="N3636" t="str">
        <f ca="1">IF((H3636+I3636)&gt;SIMULATION!$F$16,"Over","Under")</f>
        <v>Under</v>
      </c>
    </row>
    <row r="3637" spans="8:14" x14ac:dyDescent="0.25">
      <c r="H3637">
        <f ca="1">ROUND(NORMINV(RAND(),SIMULATION!$G$16,SIMULATION!$C$16),0)</f>
        <v>77</v>
      </c>
      <c r="I3637">
        <f ca="1">ROUND(NORMINV(RAND(),SIMULATION!$G$20,SIMULATION!$C$20),0)</f>
        <v>67</v>
      </c>
      <c r="J3637" t="str">
        <f t="shared" ca="1" si="114"/>
        <v>Away</v>
      </c>
      <c r="K3637" t="str">
        <f ca="1">IF(H3637+SIMULATION!$E$16&gt;NEUTRAL!I3637,"W","L")</f>
        <v>W</v>
      </c>
      <c r="L3637" t="str">
        <f ca="1">IF(I3637+SIMULATION!$E$20&gt;NEUTRAL!H3637,"W","L")</f>
        <v>L</v>
      </c>
      <c r="M3637">
        <f t="shared" ca="1" si="115"/>
        <v>144</v>
      </c>
      <c r="N3637" t="str">
        <f ca="1">IF((H3637+I3637)&gt;SIMULATION!$F$16,"Over","Under")</f>
        <v>Under</v>
      </c>
    </row>
    <row r="3638" spans="8:14" x14ac:dyDescent="0.25">
      <c r="H3638">
        <f ca="1">ROUND(NORMINV(RAND(),SIMULATION!$G$16,SIMULATION!$C$16),0)</f>
        <v>73</v>
      </c>
      <c r="I3638">
        <f ca="1">ROUND(NORMINV(RAND(),SIMULATION!$G$20,SIMULATION!$C$20),0)</f>
        <v>67</v>
      </c>
      <c r="J3638" t="str">
        <f t="shared" ca="1" si="114"/>
        <v>Away</v>
      </c>
      <c r="K3638" t="str">
        <f ca="1">IF(H3638+SIMULATION!$E$16&gt;NEUTRAL!I3638,"W","L")</f>
        <v>W</v>
      </c>
      <c r="L3638" t="str">
        <f ca="1">IF(I3638+SIMULATION!$E$20&gt;NEUTRAL!H3638,"W","L")</f>
        <v>L</v>
      </c>
      <c r="M3638">
        <f t="shared" ca="1" si="115"/>
        <v>140</v>
      </c>
      <c r="N3638" t="str">
        <f ca="1">IF((H3638+I3638)&gt;SIMULATION!$F$16,"Over","Under")</f>
        <v>Under</v>
      </c>
    </row>
    <row r="3639" spans="8:14" x14ac:dyDescent="0.25">
      <c r="H3639">
        <f ca="1">ROUND(NORMINV(RAND(),SIMULATION!$G$16,SIMULATION!$C$16),0)</f>
        <v>91</v>
      </c>
      <c r="I3639">
        <f ca="1">ROUND(NORMINV(RAND(),SIMULATION!$G$20,SIMULATION!$C$20),0)</f>
        <v>71</v>
      </c>
      <c r="J3639" t="str">
        <f t="shared" ca="1" si="114"/>
        <v>Away</v>
      </c>
      <c r="K3639" t="str">
        <f ca="1">IF(H3639+SIMULATION!$E$16&gt;NEUTRAL!I3639,"W","L")</f>
        <v>W</v>
      </c>
      <c r="L3639" t="str">
        <f ca="1">IF(I3639+SIMULATION!$E$20&gt;NEUTRAL!H3639,"W","L")</f>
        <v>L</v>
      </c>
      <c r="M3639">
        <f t="shared" ca="1" si="115"/>
        <v>162</v>
      </c>
      <c r="N3639" t="str">
        <f ca="1">IF((H3639+I3639)&gt;SIMULATION!$F$16,"Over","Under")</f>
        <v>Over</v>
      </c>
    </row>
    <row r="3640" spans="8:14" x14ac:dyDescent="0.25">
      <c r="H3640">
        <f ca="1">ROUND(NORMINV(RAND(),SIMULATION!$G$16,SIMULATION!$C$16),0)</f>
        <v>76</v>
      </c>
      <c r="I3640">
        <f ca="1">ROUND(NORMINV(RAND(),SIMULATION!$G$20,SIMULATION!$C$20),0)</f>
        <v>97</v>
      </c>
      <c r="J3640" t="str">
        <f t="shared" ca="1" si="114"/>
        <v>Home</v>
      </c>
      <c r="K3640" t="str">
        <f ca="1">IF(H3640+SIMULATION!$E$16&gt;NEUTRAL!I3640,"W","L")</f>
        <v>L</v>
      </c>
      <c r="L3640" t="str">
        <f ca="1">IF(I3640+SIMULATION!$E$20&gt;NEUTRAL!H3640,"W","L")</f>
        <v>W</v>
      </c>
      <c r="M3640">
        <f t="shared" ca="1" si="115"/>
        <v>173</v>
      </c>
      <c r="N3640" t="str">
        <f ca="1">IF((H3640+I3640)&gt;SIMULATION!$F$16,"Over","Under")</f>
        <v>Over</v>
      </c>
    </row>
    <row r="3641" spans="8:14" x14ac:dyDescent="0.25">
      <c r="H3641">
        <f ca="1">ROUND(NORMINV(RAND(),SIMULATION!$G$16,SIMULATION!$C$16),0)</f>
        <v>73</v>
      </c>
      <c r="I3641">
        <f ca="1">ROUND(NORMINV(RAND(),SIMULATION!$G$20,SIMULATION!$C$20),0)</f>
        <v>82</v>
      </c>
      <c r="J3641" t="str">
        <f t="shared" ca="1" si="114"/>
        <v>Home</v>
      </c>
      <c r="K3641" t="str">
        <f ca="1">IF(H3641+SIMULATION!$E$16&gt;NEUTRAL!I3641,"W","L")</f>
        <v>L</v>
      </c>
      <c r="L3641" t="str">
        <f ca="1">IF(I3641+SIMULATION!$E$20&gt;NEUTRAL!H3641,"W","L")</f>
        <v>W</v>
      </c>
      <c r="M3641">
        <f t="shared" ca="1" si="115"/>
        <v>155</v>
      </c>
      <c r="N3641" t="str">
        <f ca="1">IF((H3641+I3641)&gt;SIMULATION!$F$16,"Over","Under")</f>
        <v>Over</v>
      </c>
    </row>
    <row r="3642" spans="8:14" x14ac:dyDescent="0.25">
      <c r="H3642">
        <f ca="1">ROUND(NORMINV(RAND(),SIMULATION!$G$16,SIMULATION!$C$16),0)</f>
        <v>58</v>
      </c>
      <c r="I3642">
        <f ca="1">ROUND(NORMINV(RAND(),SIMULATION!$G$20,SIMULATION!$C$20),0)</f>
        <v>61</v>
      </c>
      <c r="J3642" t="str">
        <f t="shared" ca="1" si="114"/>
        <v>Home</v>
      </c>
      <c r="K3642" t="str">
        <f ca="1">IF(H3642+SIMULATION!$E$16&gt;NEUTRAL!I3642,"W","L")</f>
        <v>W</v>
      </c>
      <c r="L3642" t="str">
        <f ca="1">IF(I3642+SIMULATION!$E$20&gt;NEUTRAL!H3642,"W","L")</f>
        <v>L</v>
      </c>
      <c r="M3642">
        <f t="shared" ca="1" si="115"/>
        <v>119</v>
      </c>
      <c r="N3642" t="str">
        <f ca="1">IF((H3642+I3642)&gt;SIMULATION!$F$16,"Over","Under")</f>
        <v>Under</v>
      </c>
    </row>
    <row r="3643" spans="8:14" x14ac:dyDescent="0.25">
      <c r="H3643">
        <f ca="1">ROUND(NORMINV(RAND(),SIMULATION!$G$16,SIMULATION!$C$16),0)</f>
        <v>83</v>
      </c>
      <c r="I3643">
        <f ca="1">ROUND(NORMINV(RAND(),SIMULATION!$G$20,SIMULATION!$C$20),0)</f>
        <v>64</v>
      </c>
      <c r="J3643" t="str">
        <f t="shared" ca="1" si="114"/>
        <v>Away</v>
      </c>
      <c r="K3643" t="str">
        <f ca="1">IF(H3643+SIMULATION!$E$16&gt;NEUTRAL!I3643,"W","L")</f>
        <v>W</v>
      </c>
      <c r="L3643" t="str">
        <f ca="1">IF(I3643+SIMULATION!$E$20&gt;NEUTRAL!H3643,"W","L")</f>
        <v>L</v>
      </c>
      <c r="M3643">
        <f t="shared" ca="1" si="115"/>
        <v>147</v>
      </c>
      <c r="N3643" t="str">
        <f ca="1">IF((H3643+I3643)&gt;SIMULATION!$F$16,"Over","Under")</f>
        <v>Under</v>
      </c>
    </row>
    <row r="3644" spans="8:14" x14ac:dyDescent="0.25">
      <c r="H3644">
        <f ca="1">ROUND(NORMINV(RAND(),SIMULATION!$G$16,SIMULATION!$C$16),0)</f>
        <v>80</v>
      </c>
      <c r="I3644">
        <f ca="1">ROUND(NORMINV(RAND(),SIMULATION!$G$20,SIMULATION!$C$20),0)</f>
        <v>94</v>
      </c>
      <c r="J3644" t="str">
        <f t="shared" ca="1" si="114"/>
        <v>Home</v>
      </c>
      <c r="K3644" t="str">
        <f ca="1">IF(H3644+SIMULATION!$E$16&gt;NEUTRAL!I3644,"W","L")</f>
        <v>L</v>
      </c>
      <c r="L3644" t="str">
        <f ca="1">IF(I3644+SIMULATION!$E$20&gt;NEUTRAL!H3644,"W","L")</f>
        <v>W</v>
      </c>
      <c r="M3644">
        <f t="shared" ca="1" si="115"/>
        <v>174</v>
      </c>
      <c r="N3644" t="str">
        <f ca="1">IF((H3644+I3644)&gt;SIMULATION!$F$16,"Over","Under")</f>
        <v>Over</v>
      </c>
    </row>
    <row r="3645" spans="8:14" x14ac:dyDescent="0.25">
      <c r="H3645">
        <f ca="1">ROUND(NORMINV(RAND(),SIMULATION!$G$16,SIMULATION!$C$16),0)</f>
        <v>67</v>
      </c>
      <c r="I3645">
        <f ca="1">ROUND(NORMINV(RAND(),SIMULATION!$G$20,SIMULATION!$C$20),0)</f>
        <v>73</v>
      </c>
      <c r="J3645" t="str">
        <f t="shared" ca="1" si="114"/>
        <v>Home</v>
      </c>
      <c r="K3645" t="str">
        <f ca="1">IF(H3645+SIMULATION!$E$16&gt;NEUTRAL!I3645,"W","L")</f>
        <v>L</v>
      </c>
      <c r="L3645" t="str">
        <f ca="1">IF(I3645+SIMULATION!$E$20&gt;NEUTRAL!H3645,"W","L")</f>
        <v>W</v>
      </c>
      <c r="M3645">
        <f t="shared" ca="1" si="115"/>
        <v>140</v>
      </c>
      <c r="N3645" t="str">
        <f ca="1">IF((H3645+I3645)&gt;SIMULATION!$F$16,"Over","Under")</f>
        <v>Under</v>
      </c>
    </row>
    <row r="3646" spans="8:14" x14ac:dyDescent="0.25">
      <c r="H3646">
        <f ca="1">ROUND(NORMINV(RAND(),SIMULATION!$G$16,SIMULATION!$C$16),0)</f>
        <v>89</v>
      </c>
      <c r="I3646">
        <f ca="1">ROUND(NORMINV(RAND(),SIMULATION!$G$20,SIMULATION!$C$20),0)</f>
        <v>53</v>
      </c>
      <c r="J3646" t="str">
        <f t="shared" ca="1" si="114"/>
        <v>Away</v>
      </c>
      <c r="K3646" t="str">
        <f ca="1">IF(H3646+SIMULATION!$E$16&gt;NEUTRAL!I3646,"W","L")</f>
        <v>W</v>
      </c>
      <c r="L3646" t="str">
        <f ca="1">IF(I3646+SIMULATION!$E$20&gt;NEUTRAL!H3646,"W","L")</f>
        <v>L</v>
      </c>
      <c r="M3646">
        <f t="shared" ca="1" si="115"/>
        <v>142</v>
      </c>
      <c r="N3646" t="str">
        <f ca="1">IF((H3646+I3646)&gt;SIMULATION!$F$16,"Over","Under")</f>
        <v>Under</v>
      </c>
    </row>
    <row r="3647" spans="8:14" x14ac:dyDescent="0.25">
      <c r="H3647">
        <f ca="1">ROUND(NORMINV(RAND(),SIMULATION!$G$16,SIMULATION!$C$16),0)</f>
        <v>71</v>
      </c>
      <c r="I3647">
        <f ca="1">ROUND(NORMINV(RAND(),SIMULATION!$G$20,SIMULATION!$C$20),0)</f>
        <v>80</v>
      </c>
      <c r="J3647" t="str">
        <f t="shared" ca="1" si="114"/>
        <v>Home</v>
      </c>
      <c r="K3647" t="str">
        <f ca="1">IF(H3647+SIMULATION!$E$16&gt;NEUTRAL!I3647,"W","L")</f>
        <v>L</v>
      </c>
      <c r="L3647" t="str">
        <f ca="1">IF(I3647+SIMULATION!$E$20&gt;NEUTRAL!H3647,"W","L")</f>
        <v>W</v>
      </c>
      <c r="M3647">
        <f t="shared" ca="1" si="115"/>
        <v>151</v>
      </c>
      <c r="N3647" t="str">
        <f ca="1">IF((H3647+I3647)&gt;SIMULATION!$F$16,"Over","Under")</f>
        <v>Under</v>
      </c>
    </row>
    <row r="3648" spans="8:14" x14ac:dyDescent="0.25">
      <c r="H3648">
        <f ca="1">ROUND(NORMINV(RAND(),SIMULATION!$G$16,SIMULATION!$C$16),0)</f>
        <v>93</v>
      </c>
      <c r="I3648">
        <f ca="1">ROUND(NORMINV(RAND(),SIMULATION!$G$20,SIMULATION!$C$20),0)</f>
        <v>91</v>
      </c>
      <c r="J3648" t="str">
        <f t="shared" ca="1" si="114"/>
        <v>Away</v>
      </c>
      <c r="K3648" t="str">
        <f ca="1">IF(H3648+SIMULATION!$E$16&gt;NEUTRAL!I3648,"W","L")</f>
        <v>W</v>
      </c>
      <c r="L3648" t="str">
        <f ca="1">IF(I3648+SIMULATION!$E$20&gt;NEUTRAL!H3648,"W","L")</f>
        <v>L</v>
      </c>
      <c r="M3648">
        <f t="shared" ca="1" si="115"/>
        <v>184</v>
      </c>
      <c r="N3648" t="str">
        <f ca="1">IF((H3648+I3648)&gt;SIMULATION!$F$16,"Over","Under")</f>
        <v>Over</v>
      </c>
    </row>
    <row r="3649" spans="8:14" x14ac:dyDescent="0.25">
      <c r="H3649">
        <f ca="1">ROUND(NORMINV(RAND(),SIMULATION!$G$16,SIMULATION!$C$16),0)</f>
        <v>82</v>
      </c>
      <c r="I3649">
        <f ca="1">ROUND(NORMINV(RAND(),SIMULATION!$G$20,SIMULATION!$C$20),0)</f>
        <v>61</v>
      </c>
      <c r="J3649" t="str">
        <f t="shared" ca="1" si="114"/>
        <v>Away</v>
      </c>
      <c r="K3649" t="str">
        <f ca="1">IF(H3649+SIMULATION!$E$16&gt;NEUTRAL!I3649,"W","L")</f>
        <v>W</v>
      </c>
      <c r="L3649" t="str">
        <f ca="1">IF(I3649+SIMULATION!$E$20&gt;NEUTRAL!H3649,"W","L")</f>
        <v>L</v>
      </c>
      <c r="M3649">
        <f t="shared" ca="1" si="115"/>
        <v>143</v>
      </c>
      <c r="N3649" t="str">
        <f ca="1">IF((H3649+I3649)&gt;SIMULATION!$F$16,"Over","Under")</f>
        <v>Under</v>
      </c>
    </row>
    <row r="3650" spans="8:14" x14ac:dyDescent="0.25">
      <c r="H3650">
        <f ca="1">ROUND(NORMINV(RAND(),SIMULATION!$G$16,SIMULATION!$C$16),0)</f>
        <v>81</v>
      </c>
      <c r="I3650">
        <f ca="1">ROUND(NORMINV(RAND(),SIMULATION!$G$20,SIMULATION!$C$20),0)</f>
        <v>86</v>
      </c>
      <c r="J3650" t="str">
        <f t="shared" ca="1" si="114"/>
        <v>Home</v>
      </c>
      <c r="K3650" t="str">
        <f ca="1">IF(H3650+SIMULATION!$E$16&gt;NEUTRAL!I3650,"W","L")</f>
        <v>L</v>
      </c>
      <c r="L3650" t="str">
        <f ca="1">IF(I3650+SIMULATION!$E$20&gt;NEUTRAL!H3650,"W","L")</f>
        <v>W</v>
      </c>
      <c r="M3650">
        <f t="shared" ca="1" si="115"/>
        <v>167</v>
      </c>
      <c r="N3650" t="str">
        <f ca="1">IF((H3650+I3650)&gt;SIMULATION!$F$16,"Over","Under")</f>
        <v>Over</v>
      </c>
    </row>
    <row r="3651" spans="8:14" x14ac:dyDescent="0.25">
      <c r="H3651">
        <f ca="1">ROUND(NORMINV(RAND(),SIMULATION!$G$16,SIMULATION!$C$16),0)</f>
        <v>63</v>
      </c>
      <c r="I3651">
        <f ca="1">ROUND(NORMINV(RAND(),SIMULATION!$G$20,SIMULATION!$C$20),0)</f>
        <v>86</v>
      </c>
      <c r="J3651" t="str">
        <f t="shared" ca="1" si="114"/>
        <v>Home</v>
      </c>
      <c r="K3651" t="str">
        <f ca="1">IF(H3651+SIMULATION!$E$16&gt;NEUTRAL!I3651,"W","L")</f>
        <v>L</v>
      </c>
      <c r="L3651" t="str">
        <f ca="1">IF(I3651+SIMULATION!$E$20&gt;NEUTRAL!H3651,"W","L")</f>
        <v>W</v>
      </c>
      <c r="M3651">
        <f t="shared" ca="1" si="115"/>
        <v>149</v>
      </c>
      <c r="N3651" t="str">
        <f ca="1">IF((H3651+I3651)&gt;SIMULATION!$F$16,"Over","Under")</f>
        <v>Under</v>
      </c>
    </row>
    <row r="3652" spans="8:14" x14ac:dyDescent="0.25">
      <c r="H3652">
        <f ca="1">ROUND(NORMINV(RAND(),SIMULATION!$G$16,SIMULATION!$C$16),0)</f>
        <v>68</v>
      </c>
      <c r="I3652">
        <f ca="1">ROUND(NORMINV(RAND(),SIMULATION!$G$20,SIMULATION!$C$20),0)</f>
        <v>74</v>
      </c>
      <c r="J3652" t="str">
        <f t="shared" ca="1" si="114"/>
        <v>Home</v>
      </c>
      <c r="K3652" t="str">
        <f ca="1">IF(H3652+SIMULATION!$E$16&gt;NEUTRAL!I3652,"W","L")</f>
        <v>L</v>
      </c>
      <c r="L3652" t="str">
        <f ca="1">IF(I3652+SIMULATION!$E$20&gt;NEUTRAL!H3652,"W","L")</f>
        <v>W</v>
      </c>
      <c r="M3652">
        <f t="shared" ca="1" si="115"/>
        <v>142</v>
      </c>
      <c r="N3652" t="str">
        <f ca="1">IF((H3652+I3652)&gt;SIMULATION!$F$16,"Over","Under")</f>
        <v>Under</v>
      </c>
    </row>
    <row r="3653" spans="8:14" x14ac:dyDescent="0.25">
      <c r="H3653">
        <f ca="1">ROUND(NORMINV(RAND(),SIMULATION!$G$16,SIMULATION!$C$16),0)</f>
        <v>86</v>
      </c>
      <c r="I3653">
        <f ca="1">ROUND(NORMINV(RAND(),SIMULATION!$G$20,SIMULATION!$C$20),0)</f>
        <v>66</v>
      </c>
      <c r="J3653" t="str">
        <f t="shared" ca="1" si="114"/>
        <v>Away</v>
      </c>
      <c r="K3653" t="str">
        <f ca="1">IF(H3653+SIMULATION!$E$16&gt;NEUTRAL!I3653,"W","L")</f>
        <v>W</v>
      </c>
      <c r="L3653" t="str">
        <f ca="1">IF(I3653+SIMULATION!$E$20&gt;NEUTRAL!H3653,"W","L")</f>
        <v>L</v>
      </c>
      <c r="M3653">
        <f t="shared" ca="1" si="115"/>
        <v>152</v>
      </c>
      <c r="N3653" t="str">
        <f ca="1">IF((H3653+I3653)&gt;SIMULATION!$F$16,"Over","Under")</f>
        <v>Over</v>
      </c>
    </row>
    <row r="3654" spans="8:14" x14ac:dyDescent="0.25">
      <c r="H3654">
        <f ca="1">ROUND(NORMINV(RAND(),SIMULATION!$G$16,SIMULATION!$C$16),0)</f>
        <v>77</v>
      </c>
      <c r="I3654">
        <f ca="1">ROUND(NORMINV(RAND(),SIMULATION!$G$20,SIMULATION!$C$20),0)</f>
        <v>76</v>
      </c>
      <c r="J3654" t="str">
        <f t="shared" ca="1" si="114"/>
        <v>Away</v>
      </c>
      <c r="K3654" t="str">
        <f ca="1">IF(H3654+SIMULATION!$E$16&gt;NEUTRAL!I3654,"W","L")</f>
        <v>W</v>
      </c>
      <c r="L3654" t="str">
        <f ca="1">IF(I3654+SIMULATION!$E$20&gt;NEUTRAL!H3654,"W","L")</f>
        <v>L</v>
      </c>
      <c r="M3654">
        <f t="shared" ca="1" si="115"/>
        <v>153</v>
      </c>
      <c r="N3654" t="str">
        <f ca="1">IF((H3654+I3654)&gt;SIMULATION!$F$16,"Over","Under")</f>
        <v>Over</v>
      </c>
    </row>
    <row r="3655" spans="8:14" x14ac:dyDescent="0.25">
      <c r="H3655">
        <f ca="1">ROUND(NORMINV(RAND(),SIMULATION!$G$16,SIMULATION!$C$16),0)</f>
        <v>52</v>
      </c>
      <c r="I3655">
        <f ca="1">ROUND(NORMINV(RAND(),SIMULATION!$G$20,SIMULATION!$C$20),0)</f>
        <v>80</v>
      </c>
      <c r="J3655" t="str">
        <f t="shared" ca="1" si="114"/>
        <v>Home</v>
      </c>
      <c r="K3655" t="str">
        <f ca="1">IF(H3655+SIMULATION!$E$16&gt;NEUTRAL!I3655,"W","L")</f>
        <v>L</v>
      </c>
      <c r="L3655" t="str">
        <f ca="1">IF(I3655+SIMULATION!$E$20&gt;NEUTRAL!H3655,"W","L")</f>
        <v>W</v>
      </c>
      <c r="M3655">
        <f t="shared" ca="1" si="115"/>
        <v>132</v>
      </c>
      <c r="N3655" t="str">
        <f ca="1">IF((H3655+I3655)&gt;SIMULATION!$F$16,"Over","Under")</f>
        <v>Under</v>
      </c>
    </row>
    <row r="3656" spans="8:14" x14ac:dyDescent="0.25">
      <c r="H3656">
        <f ca="1">ROUND(NORMINV(RAND(),SIMULATION!$G$16,SIMULATION!$C$16),0)</f>
        <v>93</v>
      </c>
      <c r="I3656">
        <f ca="1">ROUND(NORMINV(RAND(),SIMULATION!$G$20,SIMULATION!$C$20),0)</f>
        <v>98</v>
      </c>
      <c r="J3656" t="str">
        <f t="shared" ca="1" si="114"/>
        <v>Home</v>
      </c>
      <c r="K3656" t="str">
        <f ca="1">IF(H3656+SIMULATION!$E$16&gt;NEUTRAL!I3656,"W","L")</f>
        <v>L</v>
      </c>
      <c r="L3656" t="str">
        <f ca="1">IF(I3656+SIMULATION!$E$20&gt;NEUTRAL!H3656,"W","L")</f>
        <v>W</v>
      </c>
      <c r="M3656">
        <f t="shared" ca="1" si="115"/>
        <v>191</v>
      </c>
      <c r="N3656" t="str">
        <f ca="1">IF((H3656+I3656)&gt;SIMULATION!$F$16,"Over","Under")</f>
        <v>Over</v>
      </c>
    </row>
    <row r="3657" spans="8:14" x14ac:dyDescent="0.25">
      <c r="H3657">
        <f ca="1">ROUND(NORMINV(RAND(),SIMULATION!$G$16,SIMULATION!$C$16),0)</f>
        <v>85</v>
      </c>
      <c r="I3657">
        <f ca="1">ROUND(NORMINV(RAND(),SIMULATION!$G$20,SIMULATION!$C$20),0)</f>
        <v>73</v>
      </c>
      <c r="J3657" t="str">
        <f t="shared" ca="1" si="114"/>
        <v>Away</v>
      </c>
      <c r="K3657" t="str">
        <f ca="1">IF(H3657+SIMULATION!$E$16&gt;NEUTRAL!I3657,"W","L")</f>
        <v>W</v>
      </c>
      <c r="L3657" t="str">
        <f ca="1">IF(I3657+SIMULATION!$E$20&gt;NEUTRAL!H3657,"W","L")</f>
        <v>L</v>
      </c>
      <c r="M3657">
        <f t="shared" ca="1" si="115"/>
        <v>158</v>
      </c>
      <c r="N3657" t="str">
        <f ca="1">IF((H3657+I3657)&gt;SIMULATION!$F$16,"Over","Under")</f>
        <v>Over</v>
      </c>
    </row>
    <row r="3658" spans="8:14" x14ac:dyDescent="0.25">
      <c r="H3658">
        <f ca="1">ROUND(NORMINV(RAND(),SIMULATION!$G$16,SIMULATION!$C$16),0)</f>
        <v>72</v>
      </c>
      <c r="I3658">
        <f ca="1">ROUND(NORMINV(RAND(),SIMULATION!$G$20,SIMULATION!$C$20),0)</f>
        <v>74</v>
      </c>
      <c r="J3658" t="str">
        <f t="shared" ca="1" si="114"/>
        <v>Home</v>
      </c>
      <c r="K3658" t="str">
        <f ca="1">IF(H3658+SIMULATION!$E$16&gt;NEUTRAL!I3658,"W","L")</f>
        <v>W</v>
      </c>
      <c r="L3658" t="str">
        <f ca="1">IF(I3658+SIMULATION!$E$20&gt;NEUTRAL!H3658,"W","L")</f>
        <v>L</v>
      </c>
      <c r="M3658">
        <f t="shared" ca="1" si="115"/>
        <v>146</v>
      </c>
      <c r="N3658" t="str">
        <f ca="1">IF((H3658+I3658)&gt;SIMULATION!$F$16,"Over","Under")</f>
        <v>Under</v>
      </c>
    </row>
    <row r="3659" spans="8:14" x14ac:dyDescent="0.25">
      <c r="H3659">
        <f ca="1">ROUND(NORMINV(RAND(),SIMULATION!$G$16,SIMULATION!$C$16),0)</f>
        <v>89</v>
      </c>
      <c r="I3659">
        <f ca="1">ROUND(NORMINV(RAND(),SIMULATION!$G$20,SIMULATION!$C$20),0)</f>
        <v>72</v>
      </c>
      <c r="J3659" t="str">
        <f t="shared" ca="1" si="114"/>
        <v>Away</v>
      </c>
      <c r="K3659" t="str">
        <f ca="1">IF(H3659+SIMULATION!$E$16&gt;NEUTRAL!I3659,"W","L")</f>
        <v>W</v>
      </c>
      <c r="L3659" t="str">
        <f ca="1">IF(I3659+SIMULATION!$E$20&gt;NEUTRAL!H3659,"W","L")</f>
        <v>L</v>
      </c>
      <c r="M3659">
        <f t="shared" ca="1" si="115"/>
        <v>161</v>
      </c>
      <c r="N3659" t="str">
        <f ca="1">IF((H3659+I3659)&gt;SIMULATION!$F$16,"Over","Under")</f>
        <v>Over</v>
      </c>
    </row>
    <row r="3660" spans="8:14" x14ac:dyDescent="0.25">
      <c r="H3660">
        <f ca="1">ROUND(NORMINV(RAND(),SIMULATION!$G$16,SIMULATION!$C$16),0)</f>
        <v>58</v>
      </c>
      <c r="I3660">
        <f ca="1">ROUND(NORMINV(RAND(),SIMULATION!$G$20,SIMULATION!$C$20),0)</f>
        <v>73</v>
      </c>
      <c r="J3660" t="str">
        <f t="shared" ca="1" si="114"/>
        <v>Home</v>
      </c>
      <c r="K3660" t="str">
        <f ca="1">IF(H3660+SIMULATION!$E$16&gt;NEUTRAL!I3660,"W","L")</f>
        <v>L</v>
      </c>
      <c r="L3660" t="str">
        <f ca="1">IF(I3660+SIMULATION!$E$20&gt;NEUTRAL!H3660,"W","L")</f>
        <v>W</v>
      </c>
      <c r="M3660">
        <f t="shared" ca="1" si="115"/>
        <v>131</v>
      </c>
      <c r="N3660" t="str">
        <f ca="1">IF((H3660+I3660)&gt;SIMULATION!$F$16,"Over","Under")</f>
        <v>Under</v>
      </c>
    </row>
    <row r="3661" spans="8:14" x14ac:dyDescent="0.25">
      <c r="H3661">
        <f ca="1">ROUND(NORMINV(RAND(),SIMULATION!$G$16,SIMULATION!$C$16),0)</f>
        <v>94</v>
      </c>
      <c r="I3661">
        <f ca="1">ROUND(NORMINV(RAND(),SIMULATION!$G$20,SIMULATION!$C$20),0)</f>
        <v>82</v>
      </c>
      <c r="J3661" t="str">
        <f t="shared" ca="1" si="114"/>
        <v>Away</v>
      </c>
      <c r="K3661" t="str">
        <f ca="1">IF(H3661+SIMULATION!$E$16&gt;NEUTRAL!I3661,"W","L")</f>
        <v>W</v>
      </c>
      <c r="L3661" t="str">
        <f ca="1">IF(I3661+SIMULATION!$E$20&gt;NEUTRAL!H3661,"W","L")</f>
        <v>L</v>
      </c>
      <c r="M3661">
        <f t="shared" ca="1" si="115"/>
        <v>176</v>
      </c>
      <c r="N3661" t="str">
        <f ca="1">IF((H3661+I3661)&gt;SIMULATION!$F$16,"Over","Under")</f>
        <v>Over</v>
      </c>
    </row>
    <row r="3662" spans="8:14" x14ac:dyDescent="0.25">
      <c r="H3662">
        <f ca="1">ROUND(NORMINV(RAND(),SIMULATION!$G$16,SIMULATION!$C$16),0)</f>
        <v>63</v>
      </c>
      <c r="I3662">
        <f ca="1">ROUND(NORMINV(RAND(),SIMULATION!$G$20,SIMULATION!$C$20),0)</f>
        <v>77</v>
      </c>
      <c r="J3662" t="str">
        <f t="shared" ca="1" si="114"/>
        <v>Home</v>
      </c>
      <c r="K3662" t="str">
        <f ca="1">IF(H3662+SIMULATION!$E$16&gt;NEUTRAL!I3662,"W","L")</f>
        <v>L</v>
      </c>
      <c r="L3662" t="str">
        <f ca="1">IF(I3662+SIMULATION!$E$20&gt;NEUTRAL!H3662,"W","L")</f>
        <v>W</v>
      </c>
      <c r="M3662">
        <f t="shared" ca="1" si="115"/>
        <v>140</v>
      </c>
      <c r="N3662" t="str">
        <f ca="1">IF((H3662+I3662)&gt;SIMULATION!$F$16,"Over","Under")</f>
        <v>Under</v>
      </c>
    </row>
    <row r="3663" spans="8:14" x14ac:dyDescent="0.25">
      <c r="H3663">
        <f ca="1">ROUND(NORMINV(RAND(),SIMULATION!$G$16,SIMULATION!$C$16),0)</f>
        <v>58</v>
      </c>
      <c r="I3663">
        <f ca="1">ROUND(NORMINV(RAND(),SIMULATION!$G$20,SIMULATION!$C$20),0)</f>
        <v>55</v>
      </c>
      <c r="J3663" t="str">
        <f t="shared" ca="1" si="114"/>
        <v>Away</v>
      </c>
      <c r="K3663" t="str">
        <f ca="1">IF(H3663+SIMULATION!$E$16&gt;NEUTRAL!I3663,"W","L")</f>
        <v>W</v>
      </c>
      <c r="L3663" t="str">
        <f ca="1">IF(I3663+SIMULATION!$E$20&gt;NEUTRAL!H3663,"W","L")</f>
        <v>L</v>
      </c>
      <c r="M3663">
        <f t="shared" ca="1" si="115"/>
        <v>113</v>
      </c>
      <c r="N3663" t="str">
        <f ca="1">IF((H3663+I3663)&gt;SIMULATION!$F$16,"Over","Under")</f>
        <v>Under</v>
      </c>
    </row>
    <row r="3664" spans="8:14" x14ac:dyDescent="0.25">
      <c r="H3664">
        <f ca="1">ROUND(NORMINV(RAND(),SIMULATION!$G$16,SIMULATION!$C$16),0)</f>
        <v>75</v>
      </c>
      <c r="I3664">
        <f ca="1">ROUND(NORMINV(RAND(),SIMULATION!$G$20,SIMULATION!$C$20),0)</f>
        <v>77</v>
      </c>
      <c r="J3664" t="str">
        <f t="shared" ca="1" si="114"/>
        <v>Home</v>
      </c>
      <c r="K3664" t="str">
        <f ca="1">IF(H3664+SIMULATION!$E$16&gt;NEUTRAL!I3664,"W","L")</f>
        <v>W</v>
      </c>
      <c r="L3664" t="str">
        <f ca="1">IF(I3664+SIMULATION!$E$20&gt;NEUTRAL!H3664,"W","L")</f>
        <v>L</v>
      </c>
      <c r="M3664">
        <f t="shared" ca="1" si="115"/>
        <v>152</v>
      </c>
      <c r="N3664" t="str">
        <f ca="1">IF((H3664+I3664)&gt;SIMULATION!$F$16,"Over","Under")</f>
        <v>Over</v>
      </c>
    </row>
    <row r="3665" spans="8:14" x14ac:dyDescent="0.25">
      <c r="H3665">
        <f ca="1">ROUND(NORMINV(RAND(),SIMULATION!$G$16,SIMULATION!$C$16),0)</f>
        <v>94</v>
      </c>
      <c r="I3665">
        <f ca="1">ROUND(NORMINV(RAND(),SIMULATION!$G$20,SIMULATION!$C$20),0)</f>
        <v>73</v>
      </c>
      <c r="J3665" t="str">
        <f t="shared" ca="1" si="114"/>
        <v>Away</v>
      </c>
      <c r="K3665" t="str">
        <f ca="1">IF(H3665+SIMULATION!$E$16&gt;NEUTRAL!I3665,"W","L")</f>
        <v>W</v>
      </c>
      <c r="L3665" t="str">
        <f ca="1">IF(I3665+SIMULATION!$E$20&gt;NEUTRAL!H3665,"W","L")</f>
        <v>L</v>
      </c>
      <c r="M3665">
        <f t="shared" ca="1" si="115"/>
        <v>167</v>
      </c>
      <c r="N3665" t="str">
        <f ca="1">IF((H3665+I3665)&gt;SIMULATION!$F$16,"Over","Under")</f>
        <v>Over</v>
      </c>
    </row>
    <row r="3666" spans="8:14" x14ac:dyDescent="0.25">
      <c r="H3666">
        <f ca="1">ROUND(NORMINV(RAND(),SIMULATION!$G$16,SIMULATION!$C$16),0)</f>
        <v>75</v>
      </c>
      <c r="I3666">
        <f ca="1">ROUND(NORMINV(RAND(),SIMULATION!$G$20,SIMULATION!$C$20),0)</f>
        <v>80</v>
      </c>
      <c r="J3666" t="str">
        <f t="shared" ref="J3666:J3729" ca="1" si="116">IF(H3666=I3666,"OT",IF(H3666&gt;I3666,"Away","Home"))</f>
        <v>Home</v>
      </c>
      <c r="K3666" t="str">
        <f ca="1">IF(H3666+SIMULATION!$E$16&gt;NEUTRAL!I3666,"W","L")</f>
        <v>L</v>
      </c>
      <c r="L3666" t="str">
        <f ca="1">IF(I3666+SIMULATION!$E$20&gt;NEUTRAL!H3666,"W","L")</f>
        <v>W</v>
      </c>
      <c r="M3666">
        <f t="shared" ref="M3666:M3729" ca="1" si="117">H3666+I3666</f>
        <v>155</v>
      </c>
      <c r="N3666" t="str">
        <f ca="1">IF((H3666+I3666)&gt;SIMULATION!$F$16,"Over","Under")</f>
        <v>Over</v>
      </c>
    </row>
    <row r="3667" spans="8:14" x14ac:dyDescent="0.25">
      <c r="H3667">
        <f ca="1">ROUND(NORMINV(RAND(),SIMULATION!$G$16,SIMULATION!$C$16),0)</f>
        <v>79</v>
      </c>
      <c r="I3667">
        <f ca="1">ROUND(NORMINV(RAND(),SIMULATION!$G$20,SIMULATION!$C$20),0)</f>
        <v>79</v>
      </c>
      <c r="J3667" t="str">
        <f t="shared" ca="1" si="116"/>
        <v>OT</v>
      </c>
      <c r="K3667" t="str">
        <f ca="1">IF(H3667+SIMULATION!$E$16&gt;NEUTRAL!I3667,"W","L")</f>
        <v>W</v>
      </c>
      <c r="L3667" t="str">
        <f ca="1">IF(I3667+SIMULATION!$E$20&gt;NEUTRAL!H3667,"W","L")</f>
        <v>L</v>
      </c>
      <c r="M3667">
        <f t="shared" ca="1" si="117"/>
        <v>158</v>
      </c>
      <c r="N3667" t="str">
        <f ca="1">IF((H3667+I3667)&gt;SIMULATION!$F$16,"Over","Under")</f>
        <v>Over</v>
      </c>
    </row>
    <row r="3668" spans="8:14" x14ac:dyDescent="0.25">
      <c r="H3668">
        <f ca="1">ROUND(NORMINV(RAND(),SIMULATION!$G$16,SIMULATION!$C$16),0)</f>
        <v>89</v>
      </c>
      <c r="I3668">
        <f ca="1">ROUND(NORMINV(RAND(),SIMULATION!$G$20,SIMULATION!$C$20),0)</f>
        <v>54</v>
      </c>
      <c r="J3668" t="str">
        <f t="shared" ca="1" si="116"/>
        <v>Away</v>
      </c>
      <c r="K3668" t="str">
        <f ca="1">IF(H3668+SIMULATION!$E$16&gt;NEUTRAL!I3668,"W","L")</f>
        <v>W</v>
      </c>
      <c r="L3668" t="str">
        <f ca="1">IF(I3668+SIMULATION!$E$20&gt;NEUTRAL!H3668,"W","L")</f>
        <v>L</v>
      </c>
      <c r="M3668">
        <f t="shared" ca="1" si="117"/>
        <v>143</v>
      </c>
      <c r="N3668" t="str">
        <f ca="1">IF((H3668+I3668)&gt;SIMULATION!$F$16,"Over","Under")</f>
        <v>Under</v>
      </c>
    </row>
    <row r="3669" spans="8:14" x14ac:dyDescent="0.25">
      <c r="H3669">
        <f ca="1">ROUND(NORMINV(RAND(),SIMULATION!$G$16,SIMULATION!$C$16),0)</f>
        <v>66</v>
      </c>
      <c r="I3669">
        <f ca="1">ROUND(NORMINV(RAND(),SIMULATION!$G$20,SIMULATION!$C$20),0)</f>
        <v>60</v>
      </c>
      <c r="J3669" t="str">
        <f t="shared" ca="1" si="116"/>
        <v>Away</v>
      </c>
      <c r="K3669" t="str">
        <f ca="1">IF(H3669+SIMULATION!$E$16&gt;NEUTRAL!I3669,"W","L")</f>
        <v>W</v>
      </c>
      <c r="L3669" t="str">
        <f ca="1">IF(I3669+SIMULATION!$E$20&gt;NEUTRAL!H3669,"W","L")</f>
        <v>L</v>
      </c>
      <c r="M3669">
        <f t="shared" ca="1" si="117"/>
        <v>126</v>
      </c>
      <c r="N3669" t="str">
        <f ca="1">IF((H3669+I3669)&gt;SIMULATION!$F$16,"Over","Under")</f>
        <v>Under</v>
      </c>
    </row>
    <row r="3670" spans="8:14" x14ac:dyDescent="0.25">
      <c r="H3670">
        <f ca="1">ROUND(NORMINV(RAND(),SIMULATION!$G$16,SIMULATION!$C$16),0)</f>
        <v>92</v>
      </c>
      <c r="I3670">
        <f ca="1">ROUND(NORMINV(RAND(),SIMULATION!$G$20,SIMULATION!$C$20),0)</f>
        <v>62</v>
      </c>
      <c r="J3670" t="str">
        <f t="shared" ca="1" si="116"/>
        <v>Away</v>
      </c>
      <c r="K3670" t="str">
        <f ca="1">IF(H3670+SIMULATION!$E$16&gt;NEUTRAL!I3670,"W","L")</f>
        <v>W</v>
      </c>
      <c r="L3670" t="str">
        <f ca="1">IF(I3670+SIMULATION!$E$20&gt;NEUTRAL!H3670,"W","L")</f>
        <v>L</v>
      </c>
      <c r="M3670">
        <f t="shared" ca="1" si="117"/>
        <v>154</v>
      </c>
      <c r="N3670" t="str">
        <f ca="1">IF((H3670+I3670)&gt;SIMULATION!$F$16,"Over","Under")</f>
        <v>Over</v>
      </c>
    </row>
    <row r="3671" spans="8:14" x14ac:dyDescent="0.25">
      <c r="H3671">
        <f ca="1">ROUND(NORMINV(RAND(),SIMULATION!$G$16,SIMULATION!$C$16),0)</f>
        <v>67</v>
      </c>
      <c r="I3671">
        <f ca="1">ROUND(NORMINV(RAND(),SIMULATION!$G$20,SIMULATION!$C$20),0)</f>
        <v>71</v>
      </c>
      <c r="J3671" t="str">
        <f t="shared" ca="1" si="116"/>
        <v>Home</v>
      </c>
      <c r="K3671" t="str">
        <f ca="1">IF(H3671+SIMULATION!$E$16&gt;NEUTRAL!I3671,"W","L")</f>
        <v>W</v>
      </c>
      <c r="L3671" t="str">
        <f ca="1">IF(I3671+SIMULATION!$E$20&gt;NEUTRAL!H3671,"W","L")</f>
        <v>L</v>
      </c>
      <c r="M3671">
        <f t="shared" ca="1" si="117"/>
        <v>138</v>
      </c>
      <c r="N3671" t="str">
        <f ca="1">IF((H3671+I3671)&gt;SIMULATION!$F$16,"Over","Under")</f>
        <v>Under</v>
      </c>
    </row>
    <row r="3672" spans="8:14" x14ac:dyDescent="0.25">
      <c r="H3672">
        <f ca="1">ROUND(NORMINV(RAND(),SIMULATION!$G$16,SIMULATION!$C$16),0)</f>
        <v>76</v>
      </c>
      <c r="I3672">
        <f ca="1">ROUND(NORMINV(RAND(),SIMULATION!$G$20,SIMULATION!$C$20),0)</f>
        <v>71</v>
      </c>
      <c r="J3672" t="str">
        <f t="shared" ca="1" si="116"/>
        <v>Away</v>
      </c>
      <c r="K3672" t="str">
        <f ca="1">IF(H3672+SIMULATION!$E$16&gt;NEUTRAL!I3672,"W","L")</f>
        <v>W</v>
      </c>
      <c r="L3672" t="str">
        <f ca="1">IF(I3672+SIMULATION!$E$20&gt;NEUTRAL!H3672,"W","L")</f>
        <v>L</v>
      </c>
      <c r="M3672">
        <f t="shared" ca="1" si="117"/>
        <v>147</v>
      </c>
      <c r="N3672" t="str">
        <f ca="1">IF((H3672+I3672)&gt;SIMULATION!$F$16,"Over","Under")</f>
        <v>Under</v>
      </c>
    </row>
    <row r="3673" spans="8:14" x14ac:dyDescent="0.25">
      <c r="H3673">
        <f ca="1">ROUND(NORMINV(RAND(),SIMULATION!$G$16,SIMULATION!$C$16),0)</f>
        <v>79</v>
      </c>
      <c r="I3673">
        <f ca="1">ROUND(NORMINV(RAND(),SIMULATION!$G$20,SIMULATION!$C$20),0)</f>
        <v>79</v>
      </c>
      <c r="J3673" t="str">
        <f t="shared" ca="1" si="116"/>
        <v>OT</v>
      </c>
      <c r="K3673" t="str">
        <f ca="1">IF(H3673+SIMULATION!$E$16&gt;NEUTRAL!I3673,"W","L")</f>
        <v>W</v>
      </c>
      <c r="L3673" t="str">
        <f ca="1">IF(I3673+SIMULATION!$E$20&gt;NEUTRAL!H3673,"W","L")</f>
        <v>L</v>
      </c>
      <c r="M3673">
        <f t="shared" ca="1" si="117"/>
        <v>158</v>
      </c>
      <c r="N3673" t="str">
        <f ca="1">IF((H3673+I3673)&gt;SIMULATION!$F$16,"Over","Under")</f>
        <v>Over</v>
      </c>
    </row>
    <row r="3674" spans="8:14" x14ac:dyDescent="0.25">
      <c r="H3674">
        <f ca="1">ROUND(NORMINV(RAND(),SIMULATION!$G$16,SIMULATION!$C$16),0)</f>
        <v>90</v>
      </c>
      <c r="I3674">
        <f ca="1">ROUND(NORMINV(RAND(),SIMULATION!$G$20,SIMULATION!$C$20),0)</f>
        <v>73</v>
      </c>
      <c r="J3674" t="str">
        <f t="shared" ca="1" si="116"/>
        <v>Away</v>
      </c>
      <c r="K3674" t="str">
        <f ca="1">IF(H3674+SIMULATION!$E$16&gt;NEUTRAL!I3674,"W","L")</f>
        <v>W</v>
      </c>
      <c r="L3674" t="str">
        <f ca="1">IF(I3674+SIMULATION!$E$20&gt;NEUTRAL!H3674,"W","L")</f>
        <v>L</v>
      </c>
      <c r="M3674">
        <f t="shared" ca="1" si="117"/>
        <v>163</v>
      </c>
      <c r="N3674" t="str">
        <f ca="1">IF((H3674+I3674)&gt;SIMULATION!$F$16,"Over","Under")</f>
        <v>Over</v>
      </c>
    </row>
    <row r="3675" spans="8:14" x14ac:dyDescent="0.25">
      <c r="H3675">
        <f ca="1">ROUND(NORMINV(RAND(),SIMULATION!$G$16,SIMULATION!$C$16),0)</f>
        <v>82</v>
      </c>
      <c r="I3675">
        <f ca="1">ROUND(NORMINV(RAND(),SIMULATION!$G$20,SIMULATION!$C$20),0)</f>
        <v>73</v>
      </c>
      <c r="J3675" t="str">
        <f t="shared" ca="1" si="116"/>
        <v>Away</v>
      </c>
      <c r="K3675" t="str">
        <f ca="1">IF(H3675+SIMULATION!$E$16&gt;NEUTRAL!I3675,"W","L")</f>
        <v>W</v>
      </c>
      <c r="L3675" t="str">
        <f ca="1">IF(I3675+SIMULATION!$E$20&gt;NEUTRAL!H3675,"W","L")</f>
        <v>L</v>
      </c>
      <c r="M3675">
        <f t="shared" ca="1" si="117"/>
        <v>155</v>
      </c>
      <c r="N3675" t="str">
        <f ca="1">IF((H3675+I3675)&gt;SIMULATION!$F$16,"Over","Under")</f>
        <v>Over</v>
      </c>
    </row>
    <row r="3676" spans="8:14" x14ac:dyDescent="0.25">
      <c r="H3676">
        <f ca="1">ROUND(NORMINV(RAND(),SIMULATION!$G$16,SIMULATION!$C$16),0)</f>
        <v>77</v>
      </c>
      <c r="I3676">
        <f ca="1">ROUND(NORMINV(RAND(),SIMULATION!$G$20,SIMULATION!$C$20),0)</f>
        <v>87</v>
      </c>
      <c r="J3676" t="str">
        <f t="shared" ca="1" si="116"/>
        <v>Home</v>
      </c>
      <c r="K3676" t="str">
        <f ca="1">IF(H3676+SIMULATION!$E$16&gt;NEUTRAL!I3676,"W","L")</f>
        <v>L</v>
      </c>
      <c r="L3676" t="str">
        <f ca="1">IF(I3676+SIMULATION!$E$20&gt;NEUTRAL!H3676,"W","L")</f>
        <v>W</v>
      </c>
      <c r="M3676">
        <f t="shared" ca="1" si="117"/>
        <v>164</v>
      </c>
      <c r="N3676" t="str">
        <f ca="1">IF((H3676+I3676)&gt;SIMULATION!$F$16,"Over","Under")</f>
        <v>Over</v>
      </c>
    </row>
    <row r="3677" spans="8:14" x14ac:dyDescent="0.25">
      <c r="H3677">
        <f ca="1">ROUND(NORMINV(RAND(),SIMULATION!$G$16,SIMULATION!$C$16),0)</f>
        <v>63</v>
      </c>
      <c r="I3677">
        <f ca="1">ROUND(NORMINV(RAND(),SIMULATION!$G$20,SIMULATION!$C$20),0)</f>
        <v>73</v>
      </c>
      <c r="J3677" t="str">
        <f t="shared" ca="1" si="116"/>
        <v>Home</v>
      </c>
      <c r="K3677" t="str">
        <f ca="1">IF(H3677+SIMULATION!$E$16&gt;NEUTRAL!I3677,"W","L")</f>
        <v>L</v>
      </c>
      <c r="L3677" t="str">
        <f ca="1">IF(I3677+SIMULATION!$E$20&gt;NEUTRAL!H3677,"W","L")</f>
        <v>W</v>
      </c>
      <c r="M3677">
        <f t="shared" ca="1" si="117"/>
        <v>136</v>
      </c>
      <c r="N3677" t="str">
        <f ca="1">IF((H3677+I3677)&gt;SIMULATION!$F$16,"Over","Under")</f>
        <v>Under</v>
      </c>
    </row>
    <row r="3678" spans="8:14" x14ac:dyDescent="0.25">
      <c r="H3678">
        <f ca="1">ROUND(NORMINV(RAND(),SIMULATION!$G$16,SIMULATION!$C$16),0)</f>
        <v>84</v>
      </c>
      <c r="I3678">
        <f ca="1">ROUND(NORMINV(RAND(),SIMULATION!$G$20,SIMULATION!$C$20),0)</f>
        <v>87</v>
      </c>
      <c r="J3678" t="str">
        <f t="shared" ca="1" si="116"/>
        <v>Home</v>
      </c>
      <c r="K3678" t="str">
        <f ca="1">IF(H3678+SIMULATION!$E$16&gt;NEUTRAL!I3678,"W","L")</f>
        <v>W</v>
      </c>
      <c r="L3678" t="str">
        <f ca="1">IF(I3678+SIMULATION!$E$20&gt;NEUTRAL!H3678,"W","L")</f>
        <v>L</v>
      </c>
      <c r="M3678">
        <f t="shared" ca="1" si="117"/>
        <v>171</v>
      </c>
      <c r="N3678" t="str">
        <f ca="1">IF((H3678+I3678)&gt;SIMULATION!$F$16,"Over","Under")</f>
        <v>Over</v>
      </c>
    </row>
    <row r="3679" spans="8:14" x14ac:dyDescent="0.25">
      <c r="H3679">
        <f ca="1">ROUND(NORMINV(RAND(),SIMULATION!$G$16,SIMULATION!$C$16),0)</f>
        <v>74</v>
      </c>
      <c r="I3679">
        <f ca="1">ROUND(NORMINV(RAND(),SIMULATION!$G$20,SIMULATION!$C$20),0)</f>
        <v>70</v>
      </c>
      <c r="J3679" t="str">
        <f t="shared" ca="1" si="116"/>
        <v>Away</v>
      </c>
      <c r="K3679" t="str">
        <f ca="1">IF(H3679+SIMULATION!$E$16&gt;NEUTRAL!I3679,"W","L")</f>
        <v>W</v>
      </c>
      <c r="L3679" t="str">
        <f ca="1">IF(I3679+SIMULATION!$E$20&gt;NEUTRAL!H3679,"W","L")</f>
        <v>L</v>
      </c>
      <c r="M3679">
        <f t="shared" ca="1" si="117"/>
        <v>144</v>
      </c>
      <c r="N3679" t="str">
        <f ca="1">IF((H3679+I3679)&gt;SIMULATION!$F$16,"Over","Under")</f>
        <v>Under</v>
      </c>
    </row>
    <row r="3680" spans="8:14" x14ac:dyDescent="0.25">
      <c r="H3680">
        <f ca="1">ROUND(NORMINV(RAND(),SIMULATION!$G$16,SIMULATION!$C$16),0)</f>
        <v>73</v>
      </c>
      <c r="I3680">
        <f ca="1">ROUND(NORMINV(RAND(),SIMULATION!$G$20,SIMULATION!$C$20),0)</f>
        <v>88</v>
      </c>
      <c r="J3680" t="str">
        <f t="shared" ca="1" si="116"/>
        <v>Home</v>
      </c>
      <c r="K3680" t="str">
        <f ca="1">IF(H3680+SIMULATION!$E$16&gt;NEUTRAL!I3680,"W","L")</f>
        <v>L</v>
      </c>
      <c r="L3680" t="str">
        <f ca="1">IF(I3680+SIMULATION!$E$20&gt;NEUTRAL!H3680,"W","L")</f>
        <v>W</v>
      </c>
      <c r="M3680">
        <f t="shared" ca="1" si="117"/>
        <v>161</v>
      </c>
      <c r="N3680" t="str">
        <f ca="1">IF((H3680+I3680)&gt;SIMULATION!$F$16,"Over","Under")</f>
        <v>Over</v>
      </c>
    </row>
    <row r="3681" spans="8:14" x14ac:dyDescent="0.25">
      <c r="H3681">
        <f ca="1">ROUND(NORMINV(RAND(),SIMULATION!$G$16,SIMULATION!$C$16),0)</f>
        <v>71</v>
      </c>
      <c r="I3681">
        <f ca="1">ROUND(NORMINV(RAND(),SIMULATION!$G$20,SIMULATION!$C$20),0)</f>
        <v>78</v>
      </c>
      <c r="J3681" t="str">
        <f t="shared" ca="1" si="116"/>
        <v>Home</v>
      </c>
      <c r="K3681" t="str">
        <f ca="1">IF(H3681+SIMULATION!$E$16&gt;NEUTRAL!I3681,"W","L")</f>
        <v>L</v>
      </c>
      <c r="L3681" t="str">
        <f ca="1">IF(I3681+SIMULATION!$E$20&gt;NEUTRAL!H3681,"W","L")</f>
        <v>W</v>
      </c>
      <c r="M3681">
        <f t="shared" ca="1" si="117"/>
        <v>149</v>
      </c>
      <c r="N3681" t="str">
        <f ca="1">IF((H3681+I3681)&gt;SIMULATION!$F$16,"Over","Under")</f>
        <v>Under</v>
      </c>
    </row>
    <row r="3682" spans="8:14" x14ac:dyDescent="0.25">
      <c r="H3682">
        <f ca="1">ROUND(NORMINV(RAND(),SIMULATION!$G$16,SIMULATION!$C$16),0)</f>
        <v>80</v>
      </c>
      <c r="I3682">
        <f ca="1">ROUND(NORMINV(RAND(),SIMULATION!$G$20,SIMULATION!$C$20),0)</f>
        <v>87</v>
      </c>
      <c r="J3682" t="str">
        <f t="shared" ca="1" si="116"/>
        <v>Home</v>
      </c>
      <c r="K3682" t="str">
        <f ca="1">IF(H3682+SIMULATION!$E$16&gt;NEUTRAL!I3682,"W","L")</f>
        <v>L</v>
      </c>
      <c r="L3682" t="str">
        <f ca="1">IF(I3682+SIMULATION!$E$20&gt;NEUTRAL!H3682,"W","L")</f>
        <v>W</v>
      </c>
      <c r="M3682">
        <f t="shared" ca="1" si="117"/>
        <v>167</v>
      </c>
      <c r="N3682" t="str">
        <f ca="1">IF((H3682+I3682)&gt;SIMULATION!$F$16,"Over","Under")</f>
        <v>Over</v>
      </c>
    </row>
    <row r="3683" spans="8:14" x14ac:dyDescent="0.25">
      <c r="H3683">
        <f ca="1">ROUND(NORMINV(RAND(),SIMULATION!$G$16,SIMULATION!$C$16),0)</f>
        <v>61</v>
      </c>
      <c r="I3683">
        <f ca="1">ROUND(NORMINV(RAND(),SIMULATION!$G$20,SIMULATION!$C$20),0)</f>
        <v>85</v>
      </c>
      <c r="J3683" t="str">
        <f t="shared" ca="1" si="116"/>
        <v>Home</v>
      </c>
      <c r="K3683" t="str">
        <f ca="1">IF(H3683+SIMULATION!$E$16&gt;NEUTRAL!I3683,"W","L")</f>
        <v>L</v>
      </c>
      <c r="L3683" t="str">
        <f ca="1">IF(I3683+SIMULATION!$E$20&gt;NEUTRAL!H3683,"W","L")</f>
        <v>W</v>
      </c>
      <c r="M3683">
        <f t="shared" ca="1" si="117"/>
        <v>146</v>
      </c>
      <c r="N3683" t="str">
        <f ca="1">IF((H3683+I3683)&gt;SIMULATION!$F$16,"Over","Under")</f>
        <v>Under</v>
      </c>
    </row>
    <row r="3684" spans="8:14" x14ac:dyDescent="0.25">
      <c r="H3684">
        <f ca="1">ROUND(NORMINV(RAND(),SIMULATION!$G$16,SIMULATION!$C$16),0)</f>
        <v>84</v>
      </c>
      <c r="I3684">
        <f ca="1">ROUND(NORMINV(RAND(),SIMULATION!$G$20,SIMULATION!$C$20),0)</f>
        <v>62</v>
      </c>
      <c r="J3684" t="str">
        <f t="shared" ca="1" si="116"/>
        <v>Away</v>
      </c>
      <c r="K3684" t="str">
        <f ca="1">IF(H3684+SIMULATION!$E$16&gt;NEUTRAL!I3684,"W","L")</f>
        <v>W</v>
      </c>
      <c r="L3684" t="str">
        <f ca="1">IF(I3684+SIMULATION!$E$20&gt;NEUTRAL!H3684,"W","L")</f>
        <v>L</v>
      </c>
      <c r="M3684">
        <f t="shared" ca="1" si="117"/>
        <v>146</v>
      </c>
      <c r="N3684" t="str">
        <f ca="1">IF((H3684+I3684)&gt;SIMULATION!$F$16,"Over","Under")</f>
        <v>Under</v>
      </c>
    </row>
    <row r="3685" spans="8:14" x14ac:dyDescent="0.25">
      <c r="H3685">
        <f ca="1">ROUND(NORMINV(RAND(),SIMULATION!$G$16,SIMULATION!$C$16),0)</f>
        <v>78</v>
      </c>
      <c r="I3685">
        <f ca="1">ROUND(NORMINV(RAND(),SIMULATION!$G$20,SIMULATION!$C$20),0)</f>
        <v>84</v>
      </c>
      <c r="J3685" t="str">
        <f t="shared" ca="1" si="116"/>
        <v>Home</v>
      </c>
      <c r="K3685" t="str">
        <f ca="1">IF(H3685+SIMULATION!$E$16&gt;NEUTRAL!I3685,"W","L")</f>
        <v>L</v>
      </c>
      <c r="L3685" t="str">
        <f ca="1">IF(I3685+SIMULATION!$E$20&gt;NEUTRAL!H3685,"W","L")</f>
        <v>W</v>
      </c>
      <c r="M3685">
        <f t="shared" ca="1" si="117"/>
        <v>162</v>
      </c>
      <c r="N3685" t="str">
        <f ca="1">IF((H3685+I3685)&gt;SIMULATION!$F$16,"Over","Under")</f>
        <v>Over</v>
      </c>
    </row>
    <row r="3686" spans="8:14" x14ac:dyDescent="0.25">
      <c r="H3686">
        <f ca="1">ROUND(NORMINV(RAND(),SIMULATION!$G$16,SIMULATION!$C$16),0)</f>
        <v>84</v>
      </c>
      <c r="I3686">
        <f ca="1">ROUND(NORMINV(RAND(),SIMULATION!$G$20,SIMULATION!$C$20),0)</f>
        <v>61</v>
      </c>
      <c r="J3686" t="str">
        <f t="shared" ca="1" si="116"/>
        <v>Away</v>
      </c>
      <c r="K3686" t="str">
        <f ca="1">IF(H3686+SIMULATION!$E$16&gt;NEUTRAL!I3686,"W","L")</f>
        <v>W</v>
      </c>
      <c r="L3686" t="str">
        <f ca="1">IF(I3686+SIMULATION!$E$20&gt;NEUTRAL!H3686,"W","L")</f>
        <v>L</v>
      </c>
      <c r="M3686">
        <f t="shared" ca="1" si="117"/>
        <v>145</v>
      </c>
      <c r="N3686" t="str">
        <f ca="1">IF((H3686+I3686)&gt;SIMULATION!$F$16,"Over","Under")</f>
        <v>Under</v>
      </c>
    </row>
    <row r="3687" spans="8:14" x14ac:dyDescent="0.25">
      <c r="H3687">
        <f ca="1">ROUND(NORMINV(RAND(),SIMULATION!$G$16,SIMULATION!$C$16),0)</f>
        <v>86</v>
      </c>
      <c r="I3687">
        <f ca="1">ROUND(NORMINV(RAND(),SIMULATION!$G$20,SIMULATION!$C$20),0)</f>
        <v>63</v>
      </c>
      <c r="J3687" t="str">
        <f t="shared" ca="1" si="116"/>
        <v>Away</v>
      </c>
      <c r="K3687" t="str">
        <f ca="1">IF(H3687+SIMULATION!$E$16&gt;NEUTRAL!I3687,"W","L")</f>
        <v>W</v>
      </c>
      <c r="L3687" t="str">
        <f ca="1">IF(I3687+SIMULATION!$E$20&gt;NEUTRAL!H3687,"W","L")</f>
        <v>L</v>
      </c>
      <c r="M3687">
        <f t="shared" ca="1" si="117"/>
        <v>149</v>
      </c>
      <c r="N3687" t="str">
        <f ca="1">IF((H3687+I3687)&gt;SIMULATION!$F$16,"Over","Under")</f>
        <v>Under</v>
      </c>
    </row>
    <row r="3688" spans="8:14" x14ac:dyDescent="0.25">
      <c r="H3688">
        <f ca="1">ROUND(NORMINV(RAND(),SIMULATION!$G$16,SIMULATION!$C$16),0)</f>
        <v>62</v>
      </c>
      <c r="I3688">
        <f ca="1">ROUND(NORMINV(RAND(),SIMULATION!$G$20,SIMULATION!$C$20),0)</f>
        <v>57</v>
      </c>
      <c r="J3688" t="str">
        <f t="shared" ca="1" si="116"/>
        <v>Away</v>
      </c>
      <c r="K3688" t="str">
        <f ca="1">IF(H3688+SIMULATION!$E$16&gt;NEUTRAL!I3688,"W","L")</f>
        <v>W</v>
      </c>
      <c r="L3688" t="str">
        <f ca="1">IF(I3688+SIMULATION!$E$20&gt;NEUTRAL!H3688,"W","L")</f>
        <v>L</v>
      </c>
      <c r="M3688">
        <f t="shared" ca="1" si="117"/>
        <v>119</v>
      </c>
      <c r="N3688" t="str">
        <f ca="1">IF((H3688+I3688)&gt;SIMULATION!$F$16,"Over","Under")</f>
        <v>Under</v>
      </c>
    </row>
    <row r="3689" spans="8:14" x14ac:dyDescent="0.25">
      <c r="H3689">
        <f ca="1">ROUND(NORMINV(RAND(),SIMULATION!$G$16,SIMULATION!$C$16),0)</f>
        <v>54</v>
      </c>
      <c r="I3689">
        <f ca="1">ROUND(NORMINV(RAND(),SIMULATION!$G$20,SIMULATION!$C$20),0)</f>
        <v>76</v>
      </c>
      <c r="J3689" t="str">
        <f t="shared" ca="1" si="116"/>
        <v>Home</v>
      </c>
      <c r="K3689" t="str">
        <f ca="1">IF(H3689+SIMULATION!$E$16&gt;NEUTRAL!I3689,"W","L")</f>
        <v>L</v>
      </c>
      <c r="L3689" t="str">
        <f ca="1">IF(I3689+SIMULATION!$E$20&gt;NEUTRAL!H3689,"W","L")</f>
        <v>W</v>
      </c>
      <c r="M3689">
        <f t="shared" ca="1" si="117"/>
        <v>130</v>
      </c>
      <c r="N3689" t="str">
        <f ca="1">IF((H3689+I3689)&gt;SIMULATION!$F$16,"Over","Under")</f>
        <v>Under</v>
      </c>
    </row>
    <row r="3690" spans="8:14" x14ac:dyDescent="0.25">
      <c r="H3690">
        <f ca="1">ROUND(NORMINV(RAND(),SIMULATION!$G$16,SIMULATION!$C$16),0)</f>
        <v>78</v>
      </c>
      <c r="I3690">
        <f ca="1">ROUND(NORMINV(RAND(),SIMULATION!$G$20,SIMULATION!$C$20),0)</f>
        <v>79</v>
      </c>
      <c r="J3690" t="str">
        <f t="shared" ca="1" si="116"/>
        <v>Home</v>
      </c>
      <c r="K3690" t="str">
        <f ca="1">IF(H3690+SIMULATION!$E$16&gt;NEUTRAL!I3690,"W","L")</f>
        <v>W</v>
      </c>
      <c r="L3690" t="str">
        <f ca="1">IF(I3690+SIMULATION!$E$20&gt;NEUTRAL!H3690,"W","L")</f>
        <v>L</v>
      </c>
      <c r="M3690">
        <f t="shared" ca="1" si="117"/>
        <v>157</v>
      </c>
      <c r="N3690" t="str">
        <f ca="1">IF((H3690+I3690)&gt;SIMULATION!$F$16,"Over","Under")</f>
        <v>Over</v>
      </c>
    </row>
    <row r="3691" spans="8:14" x14ac:dyDescent="0.25">
      <c r="H3691">
        <f ca="1">ROUND(NORMINV(RAND(),SIMULATION!$G$16,SIMULATION!$C$16),0)</f>
        <v>78</v>
      </c>
      <c r="I3691">
        <f ca="1">ROUND(NORMINV(RAND(),SIMULATION!$G$20,SIMULATION!$C$20),0)</f>
        <v>78</v>
      </c>
      <c r="J3691" t="str">
        <f t="shared" ca="1" si="116"/>
        <v>OT</v>
      </c>
      <c r="K3691" t="str">
        <f ca="1">IF(H3691+SIMULATION!$E$16&gt;NEUTRAL!I3691,"W","L")</f>
        <v>W</v>
      </c>
      <c r="L3691" t="str">
        <f ca="1">IF(I3691+SIMULATION!$E$20&gt;NEUTRAL!H3691,"W","L")</f>
        <v>L</v>
      </c>
      <c r="M3691">
        <f t="shared" ca="1" si="117"/>
        <v>156</v>
      </c>
      <c r="N3691" t="str">
        <f ca="1">IF((H3691+I3691)&gt;SIMULATION!$F$16,"Over","Under")</f>
        <v>Over</v>
      </c>
    </row>
    <row r="3692" spans="8:14" x14ac:dyDescent="0.25">
      <c r="H3692">
        <f ca="1">ROUND(NORMINV(RAND(),SIMULATION!$G$16,SIMULATION!$C$16),0)</f>
        <v>68</v>
      </c>
      <c r="I3692">
        <f ca="1">ROUND(NORMINV(RAND(),SIMULATION!$G$20,SIMULATION!$C$20),0)</f>
        <v>84</v>
      </c>
      <c r="J3692" t="str">
        <f t="shared" ca="1" si="116"/>
        <v>Home</v>
      </c>
      <c r="K3692" t="str">
        <f ca="1">IF(H3692+SIMULATION!$E$16&gt;NEUTRAL!I3692,"W","L")</f>
        <v>L</v>
      </c>
      <c r="L3692" t="str">
        <f ca="1">IF(I3692+SIMULATION!$E$20&gt;NEUTRAL!H3692,"W","L")</f>
        <v>W</v>
      </c>
      <c r="M3692">
        <f t="shared" ca="1" si="117"/>
        <v>152</v>
      </c>
      <c r="N3692" t="str">
        <f ca="1">IF((H3692+I3692)&gt;SIMULATION!$F$16,"Over","Under")</f>
        <v>Over</v>
      </c>
    </row>
    <row r="3693" spans="8:14" x14ac:dyDescent="0.25">
      <c r="H3693">
        <f ca="1">ROUND(NORMINV(RAND(),SIMULATION!$G$16,SIMULATION!$C$16),0)</f>
        <v>64</v>
      </c>
      <c r="I3693">
        <f ca="1">ROUND(NORMINV(RAND(),SIMULATION!$G$20,SIMULATION!$C$20),0)</f>
        <v>78</v>
      </c>
      <c r="J3693" t="str">
        <f t="shared" ca="1" si="116"/>
        <v>Home</v>
      </c>
      <c r="K3693" t="str">
        <f ca="1">IF(H3693+SIMULATION!$E$16&gt;NEUTRAL!I3693,"W","L")</f>
        <v>L</v>
      </c>
      <c r="L3693" t="str">
        <f ca="1">IF(I3693+SIMULATION!$E$20&gt;NEUTRAL!H3693,"W","L")</f>
        <v>W</v>
      </c>
      <c r="M3693">
        <f t="shared" ca="1" si="117"/>
        <v>142</v>
      </c>
      <c r="N3693" t="str">
        <f ca="1">IF((H3693+I3693)&gt;SIMULATION!$F$16,"Over","Under")</f>
        <v>Under</v>
      </c>
    </row>
    <row r="3694" spans="8:14" x14ac:dyDescent="0.25">
      <c r="H3694">
        <f ca="1">ROUND(NORMINV(RAND(),SIMULATION!$G$16,SIMULATION!$C$16),0)</f>
        <v>49</v>
      </c>
      <c r="I3694">
        <f ca="1">ROUND(NORMINV(RAND(),SIMULATION!$G$20,SIMULATION!$C$20),0)</f>
        <v>76</v>
      </c>
      <c r="J3694" t="str">
        <f t="shared" ca="1" si="116"/>
        <v>Home</v>
      </c>
      <c r="K3694" t="str">
        <f ca="1">IF(H3694+SIMULATION!$E$16&gt;NEUTRAL!I3694,"W","L")</f>
        <v>L</v>
      </c>
      <c r="L3694" t="str">
        <f ca="1">IF(I3694+SIMULATION!$E$20&gt;NEUTRAL!H3694,"W","L")</f>
        <v>W</v>
      </c>
      <c r="M3694">
        <f t="shared" ca="1" si="117"/>
        <v>125</v>
      </c>
      <c r="N3694" t="str">
        <f ca="1">IF((H3694+I3694)&gt;SIMULATION!$F$16,"Over","Under")</f>
        <v>Under</v>
      </c>
    </row>
    <row r="3695" spans="8:14" x14ac:dyDescent="0.25">
      <c r="H3695">
        <f ca="1">ROUND(NORMINV(RAND(),SIMULATION!$G$16,SIMULATION!$C$16),0)</f>
        <v>59</v>
      </c>
      <c r="I3695">
        <f ca="1">ROUND(NORMINV(RAND(),SIMULATION!$G$20,SIMULATION!$C$20),0)</f>
        <v>67</v>
      </c>
      <c r="J3695" t="str">
        <f t="shared" ca="1" si="116"/>
        <v>Home</v>
      </c>
      <c r="K3695" t="str">
        <f ca="1">IF(H3695+SIMULATION!$E$16&gt;NEUTRAL!I3695,"W","L")</f>
        <v>L</v>
      </c>
      <c r="L3695" t="str">
        <f ca="1">IF(I3695+SIMULATION!$E$20&gt;NEUTRAL!H3695,"W","L")</f>
        <v>W</v>
      </c>
      <c r="M3695">
        <f t="shared" ca="1" si="117"/>
        <v>126</v>
      </c>
      <c r="N3695" t="str">
        <f ca="1">IF((H3695+I3695)&gt;SIMULATION!$F$16,"Over","Under")</f>
        <v>Under</v>
      </c>
    </row>
    <row r="3696" spans="8:14" x14ac:dyDescent="0.25">
      <c r="H3696">
        <f ca="1">ROUND(NORMINV(RAND(),SIMULATION!$G$16,SIMULATION!$C$16),0)</f>
        <v>60</v>
      </c>
      <c r="I3696">
        <f ca="1">ROUND(NORMINV(RAND(),SIMULATION!$G$20,SIMULATION!$C$20),0)</f>
        <v>96</v>
      </c>
      <c r="J3696" t="str">
        <f t="shared" ca="1" si="116"/>
        <v>Home</v>
      </c>
      <c r="K3696" t="str">
        <f ca="1">IF(H3696+SIMULATION!$E$16&gt;NEUTRAL!I3696,"W","L")</f>
        <v>L</v>
      </c>
      <c r="L3696" t="str">
        <f ca="1">IF(I3696+SIMULATION!$E$20&gt;NEUTRAL!H3696,"W","L")</f>
        <v>W</v>
      </c>
      <c r="M3696">
        <f t="shared" ca="1" si="117"/>
        <v>156</v>
      </c>
      <c r="N3696" t="str">
        <f ca="1">IF((H3696+I3696)&gt;SIMULATION!$F$16,"Over","Under")</f>
        <v>Over</v>
      </c>
    </row>
    <row r="3697" spans="8:14" x14ac:dyDescent="0.25">
      <c r="H3697">
        <f ca="1">ROUND(NORMINV(RAND(),SIMULATION!$G$16,SIMULATION!$C$16),0)</f>
        <v>77</v>
      </c>
      <c r="I3697">
        <f ca="1">ROUND(NORMINV(RAND(),SIMULATION!$G$20,SIMULATION!$C$20),0)</f>
        <v>93</v>
      </c>
      <c r="J3697" t="str">
        <f t="shared" ca="1" si="116"/>
        <v>Home</v>
      </c>
      <c r="K3697" t="str">
        <f ca="1">IF(H3697+SIMULATION!$E$16&gt;NEUTRAL!I3697,"W","L")</f>
        <v>L</v>
      </c>
      <c r="L3697" t="str">
        <f ca="1">IF(I3697+SIMULATION!$E$20&gt;NEUTRAL!H3697,"W","L")</f>
        <v>W</v>
      </c>
      <c r="M3697">
        <f t="shared" ca="1" si="117"/>
        <v>170</v>
      </c>
      <c r="N3697" t="str">
        <f ca="1">IF((H3697+I3697)&gt;SIMULATION!$F$16,"Over","Under")</f>
        <v>Over</v>
      </c>
    </row>
    <row r="3698" spans="8:14" x14ac:dyDescent="0.25">
      <c r="H3698">
        <f ca="1">ROUND(NORMINV(RAND(),SIMULATION!$G$16,SIMULATION!$C$16),0)</f>
        <v>81</v>
      </c>
      <c r="I3698">
        <f ca="1">ROUND(NORMINV(RAND(),SIMULATION!$G$20,SIMULATION!$C$20),0)</f>
        <v>72</v>
      </c>
      <c r="J3698" t="str">
        <f t="shared" ca="1" si="116"/>
        <v>Away</v>
      </c>
      <c r="K3698" t="str">
        <f ca="1">IF(H3698+SIMULATION!$E$16&gt;NEUTRAL!I3698,"W","L")</f>
        <v>W</v>
      </c>
      <c r="L3698" t="str">
        <f ca="1">IF(I3698+SIMULATION!$E$20&gt;NEUTRAL!H3698,"W","L")</f>
        <v>L</v>
      </c>
      <c r="M3698">
        <f t="shared" ca="1" si="117"/>
        <v>153</v>
      </c>
      <c r="N3698" t="str">
        <f ca="1">IF((H3698+I3698)&gt;SIMULATION!$F$16,"Over","Under")</f>
        <v>Over</v>
      </c>
    </row>
    <row r="3699" spans="8:14" x14ac:dyDescent="0.25">
      <c r="H3699">
        <f ca="1">ROUND(NORMINV(RAND(),SIMULATION!$G$16,SIMULATION!$C$16),0)</f>
        <v>71</v>
      </c>
      <c r="I3699">
        <f ca="1">ROUND(NORMINV(RAND(),SIMULATION!$G$20,SIMULATION!$C$20),0)</f>
        <v>75</v>
      </c>
      <c r="J3699" t="str">
        <f t="shared" ca="1" si="116"/>
        <v>Home</v>
      </c>
      <c r="K3699" t="str">
        <f ca="1">IF(H3699+SIMULATION!$E$16&gt;NEUTRAL!I3699,"W","L")</f>
        <v>W</v>
      </c>
      <c r="L3699" t="str">
        <f ca="1">IF(I3699+SIMULATION!$E$20&gt;NEUTRAL!H3699,"W","L")</f>
        <v>L</v>
      </c>
      <c r="M3699">
        <f t="shared" ca="1" si="117"/>
        <v>146</v>
      </c>
      <c r="N3699" t="str">
        <f ca="1">IF((H3699+I3699)&gt;SIMULATION!$F$16,"Over","Under")</f>
        <v>Under</v>
      </c>
    </row>
    <row r="3700" spans="8:14" x14ac:dyDescent="0.25">
      <c r="H3700">
        <f ca="1">ROUND(NORMINV(RAND(),SIMULATION!$G$16,SIMULATION!$C$16),0)</f>
        <v>95</v>
      </c>
      <c r="I3700">
        <f ca="1">ROUND(NORMINV(RAND(),SIMULATION!$G$20,SIMULATION!$C$20),0)</f>
        <v>75</v>
      </c>
      <c r="J3700" t="str">
        <f t="shared" ca="1" si="116"/>
        <v>Away</v>
      </c>
      <c r="K3700" t="str">
        <f ca="1">IF(H3700+SIMULATION!$E$16&gt;NEUTRAL!I3700,"W","L")</f>
        <v>W</v>
      </c>
      <c r="L3700" t="str">
        <f ca="1">IF(I3700+SIMULATION!$E$20&gt;NEUTRAL!H3700,"W","L")</f>
        <v>L</v>
      </c>
      <c r="M3700">
        <f t="shared" ca="1" si="117"/>
        <v>170</v>
      </c>
      <c r="N3700" t="str">
        <f ca="1">IF((H3700+I3700)&gt;SIMULATION!$F$16,"Over","Under")</f>
        <v>Over</v>
      </c>
    </row>
    <row r="3701" spans="8:14" x14ac:dyDescent="0.25">
      <c r="H3701">
        <f ca="1">ROUND(NORMINV(RAND(),SIMULATION!$G$16,SIMULATION!$C$16),0)</f>
        <v>85</v>
      </c>
      <c r="I3701">
        <f ca="1">ROUND(NORMINV(RAND(),SIMULATION!$G$20,SIMULATION!$C$20),0)</f>
        <v>64</v>
      </c>
      <c r="J3701" t="str">
        <f t="shared" ca="1" si="116"/>
        <v>Away</v>
      </c>
      <c r="K3701" t="str">
        <f ca="1">IF(H3701+SIMULATION!$E$16&gt;NEUTRAL!I3701,"W","L")</f>
        <v>W</v>
      </c>
      <c r="L3701" t="str">
        <f ca="1">IF(I3701+SIMULATION!$E$20&gt;NEUTRAL!H3701,"W","L")</f>
        <v>L</v>
      </c>
      <c r="M3701">
        <f t="shared" ca="1" si="117"/>
        <v>149</v>
      </c>
      <c r="N3701" t="str">
        <f ca="1">IF((H3701+I3701)&gt;SIMULATION!$F$16,"Over","Under")</f>
        <v>Under</v>
      </c>
    </row>
    <row r="3702" spans="8:14" x14ac:dyDescent="0.25">
      <c r="H3702">
        <f ca="1">ROUND(NORMINV(RAND(),SIMULATION!$G$16,SIMULATION!$C$16),0)</f>
        <v>68</v>
      </c>
      <c r="I3702">
        <f ca="1">ROUND(NORMINV(RAND(),SIMULATION!$G$20,SIMULATION!$C$20),0)</f>
        <v>67</v>
      </c>
      <c r="J3702" t="str">
        <f t="shared" ca="1" si="116"/>
        <v>Away</v>
      </c>
      <c r="K3702" t="str">
        <f ca="1">IF(H3702+SIMULATION!$E$16&gt;NEUTRAL!I3702,"W","L")</f>
        <v>W</v>
      </c>
      <c r="L3702" t="str">
        <f ca="1">IF(I3702+SIMULATION!$E$20&gt;NEUTRAL!H3702,"W","L")</f>
        <v>L</v>
      </c>
      <c r="M3702">
        <f t="shared" ca="1" si="117"/>
        <v>135</v>
      </c>
      <c r="N3702" t="str">
        <f ca="1">IF((H3702+I3702)&gt;SIMULATION!$F$16,"Over","Under")</f>
        <v>Under</v>
      </c>
    </row>
    <row r="3703" spans="8:14" x14ac:dyDescent="0.25">
      <c r="H3703">
        <f ca="1">ROUND(NORMINV(RAND(),SIMULATION!$G$16,SIMULATION!$C$16),0)</f>
        <v>38</v>
      </c>
      <c r="I3703">
        <f ca="1">ROUND(NORMINV(RAND(),SIMULATION!$G$20,SIMULATION!$C$20),0)</f>
        <v>70</v>
      </c>
      <c r="J3703" t="str">
        <f t="shared" ca="1" si="116"/>
        <v>Home</v>
      </c>
      <c r="K3703" t="str">
        <f ca="1">IF(H3703+SIMULATION!$E$16&gt;NEUTRAL!I3703,"W","L")</f>
        <v>L</v>
      </c>
      <c r="L3703" t="str">
        <f ca="1">IF(I3703+SIMULATION!$E$20&gt;NEUTRAL!H3703,"W","L")</f>
        <v>W</v>
      </c>
      <c r="M3703">
        <f t="shared" ca="1" si="117"/>
        <v>108</v>
      </c>
      <c r="N3703" t="str">
        <f ca="1">IF((H3703+I3703)&gt;SIMULATION!$F$16,"Over","Under")</f>
        <v>Under</v>
      </c>
    </row>
    <row r="3704" spans="8:14" x14ac:dyDescent="0.25">
      <c r="H3704">
        <f ca="1">ROUND(NORMINV(RAND(),SIMULATION!$G$16,SIMULATION!$C$16),0)</f>
        <v>78</v>
      </c>
      <c r="I3704">
        <f ca="1">ROUND(NORMINV(RAND(),SIMULATION!$G$20,SIMULATION!$C$20),0)</f>
        <v>85</v>
      </c>
      <c r="J3704" t="str">
        <f t="shared" ca="1" si="116"/>
        <v>Home</v>
      </c>
      <c r="K3704" t="str">
        <f ca="1">IF(H3704+SIMULATION!$E$16&gt;NEUTRAL!I3704,"W","L")</f>
        <v>L</v>
      </c>
      <c r="L3704" t="str">
        <f ca="1">IF(I3704+SIMULATION!$E$20&gt;NEUTRAL!H3704,"W","L")</f>
        <v>W</v>
      </c>
      <c r="M3704">
        <f t="shared" ca="1" si="117"/>
        <v>163</v>
      </c>
      <c r="N3704" t="str">
        <f ca="1">IF((H3704+I3704)&gt;SIMULATION!$F$16,"Over","Under")</f>
        <v>Over</v>
      </c>
    </row>
    <row r="3705" spans="8:14" x14ac:dyDescent="0.25">
      <c r="H3705">
        <f ca="1">ROUND(NORMINV(RAND(),SIMULATION!$G$16,SIMULATION!$C$16),0)</f>
        <v>81</v>
      </c>
      <c r="I3705">
        <f ca="1">ROUND(NORMINV(RAND(),SIMULATION!$G$20,SIMULATION!$C$20),0)</f>
        <v>78</v>
      </c>
      <c r="J3705" t="str">
        <f t="shared" ca="1" si="116"/>
        <v>Away</v>
      </c>
      <c r="K3705" t="str">
        <f ca="1">IF(H3705+SIMULATION!$E$16&gt;NEUTRAL!I3705,"W","L")</f>
        <v>W</v>
      </c>
      <c r="L3705" t="str">
        <f ca="1">IF(I3705+SIMULATION!$E$20&gt;NEUTRAL!H3705,"W","L")</f>
        <v>L</v>
      </c>
      <c r="M3705">
        <f t="shared" ca="1" si="117"/>
        <v>159</v>
      </c>
      <c r="N3705" t="str">
        <f ca="1">IF((H3705+I3705)&gt;SIMULATION!$F$16,"Over","Under")</f>
        <v>Over</v>
      </c>
    </row>
    <row r="3706" spans="8:14" x14ac:dyDescent="0.25">
      <c r="H3706">
        <f ca="1">ROUND(NORMINV(RAND(),SIMULATION!$G$16,SIMULATION!$C$16),0)</f>
        <v>95</v>
      </c>
      <c r="I3706">
        <f ca="1">ROUND(NORMINV(RAND(),SIMULATION!$G$20,SIMULATION!$C$20),0)</f>
        <v>82</v>
      </c>
      <c r="J3706" t="str">
        <f t="shared" ca="1" si="116"/>
        <v>Away</v>
      </c>
      <c r="K3706" t="str">
        <f ca="1">IF(H3706+SIMULATION!$E$16&gt;NEUTRAL!I3706,"W","L")</f>
        <v>W</v>
      </c>
      <c r="L3706" t="str">
        <f ca="1">IF(I3706+SIMULATION!$E$20&gt;NEUTRAL!H3706,"W","L")</f>
        <v>L</v>
      </c>
      <c r="M3706">
        <f t="shared" ca="1" si="117"/>
        <v>177</v>
      </c>
      <c r="N3706" t="str">
        <f ca="1">IF((H3706+I3706)&gt;SIMULATION!$F$16,"Over","Under")</f>
        <v>Over</v>
      </c>
    </row>
    <row r="3707" spans="8:14" x14ac:dyDescent="0.25">
      <c r="H3707">
        <f ca="1">ROUND(NORMINV(RAND(),SIMULATION!$G$16,SIMULATION!$C$16),0)</f>
        <v>58</v>
      </c>
      <c r="I3707">
        <f ca="1">ROUND(NORMINV(RAND(),SIMULATION!$G$20,SIMULATION!$C$20),0)</f>
        <v>97</v>
      </c>
      <c r="J3707" t="str">
        <f t="shared" ca="1" si="116"/>
        <v>Home</v>
      </c>
      <c r="K3707" t="str">
        <f ca="1">IF(H3707+SIMULATION!$E$16&gt;NEUTRAL!I3707,"W","L")</f>
        <v>L</v>
      </c>
      <c r="L3707" t="str">
        <f ca="1">IF(I3707+SIMULATION!$E$20&gt;NEUTRAL!H3707,"W","L")</f>
        <v>W</v>
      </c>
      <c r="M3707">
        <f t="shared" ca="1" si="117"/>
        <v>155</v>
      </c>
      <c r="N3707" t="str">
        <f ca="1">IF((H3707+I3707)&gt;SIMULATION!$F$16,"Over","Under")</f>
        <v>Over</v>
      </c>
    </row>
    <row r="3708" spans="8:14" x14ac:dyDescent="0.25">
      <c r="H3708">
        <f ca="1">ROUND(NORMINV(RAND(),SIMULATION!$G$16,SIMULATION!$C$16),0)</f>
        <v>68</v>
      </c>
      <c r="I3708">
        <f ca="1">ROUND(NORMINV(RAND(),SIMULATION!$G$20,SIMULATION!$C$20),0)</f>
        <v>58</v>
      </c>
      <c r="J3708" t="str">
        <f t="shared" ca="1" si="116"/>
        <v>Away</v>
      </c>
      <c r="K3708" t="str">
        <f ca="1">IF(H3708+SIMULATION!$E$16&gt;NEUTRAL!I3708,"W","L")</f>
        <v>W</v>
      </c>
      <c r="L3708" t="str">
        <f ca="1">IF(I3708+SIMULATION!$E$20&gt;NEUTRAL!H3708,"W","L")</f>
        <v>L</v>
      </c>
      <c r="M3708">
        <f t="shared" ca="1" si="117"/>
        <v>126</v>
      </c>
      <c r="N3708" t="str">
        <f ca="1">IF((H3708+I3708)&gt;SIMULATION!$F$16,"Over","Under")</f>
        <v>Under</v>
      </c>
    </row>
    <row r="3709" spans="8:14" x14ac:dyDescent="0.25">
      <c r="H3709">
        <f ca="1">ROUND(NORMINV(RAND(),SIMULATION!$G$16,SIMULATION!$C$16),0)</f>
        <v>68</v>
      </c>
      <c r="I3709">
        <f ca="1">ROUND(NORMINV(RAND(),SIMULATION!$G$20,SIMULATION!$C$20),0)</f>
        <v>92</v>
      </c>
      <c r="J3709" t="str">
        <f t="shared" ca="1" si="116"/>
        <v>Home</v>
      </c>
      <c r="K3709" t="str">
        <f ca="1">IF(H3709+SIMULATION!$E$16&gt;NEUTRAL!I3709,"W","L")</f>
        <v>L</v>
      </c>
      <c r="L3709" t="str">
        <f ca="1">IF(I3709+SIMULATION!$E$20&gt;NEUTRAL!H3709,"W","L")</f>
        <v>W</v>
      </c>
      <c r="M3709">
        <f t="shared" ca="1" si="117"/>
        <v>160</v>
      </c>
      <c r="N3709" t="str">
        <f ca="1">IF((H3709+I3709)&gt;SIMULATION!$F$16,"Over","Under")</f>
        <v>Over</v>
      </c>
    </row>
    <row r="3710" spans="8:14" x14ac:dyDescent="0.25">
      <c r="H3710">
        <f ca="1">ROUND(NORMINV(RAND(),SIMULATION!$G$16,SIMULATION!$C$16),0)</f>
        <v>73</v>
      </c>
      <c r="I3710">
        <f ca="1">ROUND(NORMINV(RAND(),SIMULATION!$G$20,SIMULATION!$C$20),0)</f>
        <v>62</v>
      </c>
      <c r="J3710" t="str">
        <f t="shared" ca="1" si="116"/>
        <v>Away</v>
      </c>
      <c r="K3710" t="str">
        <f ca="1">IF(H3710+SIMULATION!$E$16&gt;NEUTRAL!I3710,"W","L")</f>
        <v>W</v>
      </c>
      <c r="L3710" t="str">
        <f ca="1">IF(I3710+SIMULATION!$E$20&gt;NEUTRAL!H3710,"W","L")</f>
        <v>L</v>
      </c>
      <c r="M3710">
        <f t="shared" ca="1" si="117"/>
        <v>135</v>
      </c>
      <c r="N3710" t="str">
        <f ca="1">IF((H3710+I3710)&gt;SIMULATION!$F$16,"Over","Under")</f>
        <v>Under</v>
      </c>
    </row>
    <row r="3711" spans="8:14" x14ac:dyDescent="0.25">
      <c r="H3711">
        <f ca="1">ROUND(NORMINV(RAND(),SIMULATION!$G$16,SIMULATION!$C$16),0)</f>
        <v>77</v>
      </c>
      <c r="I3711">
        <f ca="1">ROUND(NORMINV(RAND(),SIMULATION!$G$20,SIMULATION!$C$20),0)</f>
        <v>83</v>
      </c>
      <c r="J3711" t="str">
        <f t="shared" ca="1" si="116"/>
        <v>Home</v>
      </c>
      <c r="K3711" t="str">
        <f ca="1">IF(H3711+SIMULATION!$E$16&gt;NEUTRAL!I3711,"W","L")</f>
        <v>L</v>
      </c>
      <c r="L3711" t="str">
        <f ca="1">IF(I3711+SIMULATION!$E$20&gt;NEUTRAL!H3711,"W","L")</f>
        <v>W</v>
      </c>
      <c r="M3711">
        <f t="shared" ca="1" si="117"/>
        <v>160</v>
      </c>
      <c r="N3711" t="str">
        <f ca="1">IF((H3711+I3711)&gt;SIMULATION!$F$16,"Over","Under")</f>
        <v>Over</v>
      </c>
    </row>
    <row r="3712" spans="8:14" x14ac:dyDescent="0.25">
      <c r="H3712">
        <f ca="1">ROUND(NORMINV(RAND(),SIMULATION!$G$16,SIMULATION!$C$16),0)</f>
        <v>76</v>
      </c>
      <c r="I3712">
        <f ca="1">ROUND(NORMINV(RAND(),SIMULATION!$G$20,SIMULATION!$C$20),0)</f>
        <v>81</v>
      </c>
      <c r="J3712" t="str">
        <f t="shared" ca="1" si="116"/>
        <v>Home</v>
      </c>
      <c r="K3712" t="str">
        <f ca="1">IF(H3712+SIMULATION!$E$16&gt;NEUTRAL!I3712,"W","L")</f>
        <v>L</v>
      </c>
      <c r="L3712" t="str">
        <f ca="1">IF(I3712+SIMULATION!$E$20&gt;NEUTRAL!H3712,"W","L")</f>
        <v>W</v>
      </c>
      <c r="M3712">
        <f t="shared" ca="1" si="117"/>
        <v>157</v>
      </c>
      <c r="N3712" t="str">
        <f ca="1">IF((H3712+I3712)&gt;SIMULATION!$F$16,"Over","Under")</f>
        <v>Over</v>
      </c>
    </row>
    <row r="3713" spans="8:14" x14ac:dyDescent="0.25">
      <c r="H3713">
        <f ca="1">ROUND(NORMINV(RAND(),SIMULATION!$G$16,SIMULATION!$C$16),0)</f>
        <v>78</v>
      </c>
      <c r="I3713">
        <f ca="1">ROUND(NORMINV(RAND(),SIMULATION!$G$20,SIMULATION!$C$20),0)</f>
        <v>63</v>
      </c>
      <c r="J3713" t="str">
        <f t="shared" ca="1" si="116"/>
        <v>Away</v>
      </c>
      <c r="K3713" t="str">
        <f ca="1">IF(H3713+SIMULATION!$E$16&gt;NEUTRAL!I3713,"W","L")</f>
        <v>W</v>
      </c>
      <c r="L3713" t="str">
        <f ca="1">IF(I3713+SIMULATION!$E$20&gt;NEUTRAL!H3713,"W","L")</f>
        <v>L</v>
      </c>
      <c r="M3713">
        <f t="shared" ca="1" si="117"/>
        <v>141</v>
      </c>
      <c r="N3713" t="str">
        <f ca="1">IF((H3713+I3713)&gt;SIMULATION!$F$16,"Over","Under")</f>
        <v>Under</v>
      </c>
    </row>
    <row r="3714" spans="8:14" x14ac:dyDescent="0.25">
      <c r="H3714">
        <f ca="1">ROUND(NORMINV(RAND(),SIMULATION!$G$16,SIMULATION!$C$16),0)</f>
        <v>88</v>
      </c>
      <c r="I3714">
        <f ca="1">ROUND(NORMINV(RAND(),SIMULATION!$G$20,SIMULATION!$C$20),0)</f>
        <v>78</v>
      </c>
      <c r="J3714" t="str">
        <f t="shared" ca="1" si="116"/>
        <v>Away</v>
      </c>
      <c r="K3714" t="str">
        <f ca="1">IF(H3714+SIMULATION!$E$16&gt;NEUTRAL!I3714,"W","L")</f>
        <v>W</v>
      </c>
      <c r="L3714" t="str">
        <f ca="1">IF(I3714+SIMULATION!$E$20&gt;NEUTRAL!H3714,"W","L")</f>
        <v>L</v>
      </c>
      <c r="M3714">
        <f t="shared" ca="1" si="117"/>
        <v>166</v>
      </c>
      <c r="N3714" t="str">
        <f ca="1">IF((H3714+I3714)&gt;SIMULATION!$F$16,"Over","Under")</f>
        <v>Over</v>
      </c>
    </row>
    <row r="3715" spans="8:14" x14ac:dyDescent="0.25">
      <c r="H3715">
        <f ca="1">ROUND(NORMINV(RAND(),SIMULATION!$G$16,SIMULATION!$C$16),0)</f>
        <v>68</v>
      </c>
      <c r="I3715">
        <f ca="1">ROUND(NORMINV(RAND(),SIMULATION!$G$20,SIMULATION!$C$20),0)</f>
        <v>90</v>
      </c>
      <c r="J3715" t="str">
        <f t="shared" ca="1" si="116"/>
        <v>Home</v>
      </c>
      <c r="K3715" t="str">
        <f ca="1">IF(H3715+SIMULATION!$E$16&gt;NEUTRAL!I3715,"W","L")</f>
        <v>L</v>
      </c>
      <c r="L3715" t="str">
        <f ca="1">IF(I3715+SIMULATION!$E$20&gt;NEUTRAL!H3715,"W","L")</f>
        <v>W</v>
      </c>
      <c r="M3715">
        <f t="shared" ca="1" si="117"/>
        <v>158</v>
      </c>
      <c r="N3715" t="str">
        <f ca="1">IF((H3715+I3715)&gt;SIMULATION!$F$16,"Over","Under")</f>
        <v>Over</v>
      </c>
    </row>
    <row r="3716" spans="8:14" x14ac:dyDescent="0.25">
      <c r="H3716">
        <f ca="1">ROUND(NORMINV(RAND(),SIMULATION!$G$16,SIMULATION!$C$16),0)</f>
        <v>51</v>
      </c>
      <c r="I3716">
        <f ca="1">ROUND(NORMINV(RAND(),SIMULATION!$G$20,SIMULATION!$C$20),0)</f>
        <v>75</v>
      </c>
      <c r="J3716" t="str">
        <f t="shared" ca="1" si="116"/>
        <v>Home</v>
      </c>
      <c r="K3716" t="str">
        <f ca="1">IF(H3716+SIMULATION!$E$16&gt;NEUTRAL!I3716,"W","L")</f>
        <v>L</v>
      </c>
      <c r="L3716" t="str">
        <f ca="1">IF(I3716+SIMULATION!$E$20&gt;NEUTRAL!H3716,"W","L")</f>
        <v>W</v>
      </c>
      <c r="M3716">
        <f t="shared" ca="1" si="117"/>
        <v>126</v>
      </c>
      <c r="N3716" t="str">
        <f ca="1">IF((H3716+I3716)&gt;SIMULATION!$F$16,"Over","Under")</f>
        <v>Under</v>
      </c>
    </row>
    <row r="3717" spans="8:14" x14ac:dyDescent="0.25">
      <c r="H3717">
        <f ca="1">ROUND(NORMINV(RAND(),SIMULATION!$G$16,SIMULATION!$C$16),0)</f>
        <v>70</v>
      </c>
      <c r="I3717">
        <f ca="1">ROUND(NORMINV(RAND(),SIMULATION!$G$20,SIMULATION!$C$20),0)</f>
        <v>77</v>
      </c>
      <c r="J3717" t="str">
        <f t="shared" ca="1" si="116"/>
        <v>Home</v>
      </c>
      <c r="K3717" t="str">
        <f ca="1">IF(H3717+SIMULATION!$E$16&gt;NEUTRAL!I3717,"W","L")</f>
        <v>L</v>
      </c>
      <c r="L3717" t="str">
        <f ca="1">IF(I3717+SIMULATION!$E$20&gt;NEUTRAL!H3717,"W","L")</f>
        <v>W</v>
      </c>
      <c r="M3717">
        <f t="shared" ca="1" si="117"/>
        <v>147</v>
      </c>
      <c r="N3717" t="str">
        <f ca="1">IF((H3717+I3717)&gt;SIMULATION!$F$16,"Over","Under")</f>
        <v>Under</v>
      </c>
    </row>
    <row r="3718" spans="8:14" x14ac:dyDescent="0.25">
      <c r="H3718">
        <f ca="1">ROUND(NORMINV(RAND(),SIMULATION!$G$16,SIMULATION!$C$16),0)</f>
        <v>55</v>
      </c>
      <c r="I3718">
        <f ca="1">ROUND(NORMINV(RAND(),SIMULATION!$G$20,SIMULATION!$C$20),0)</f>
        <v>59</v>
      </c>
      <c r="J3718" t="str">
        <f t="shared" ca="1" si="116"/>
        <v>Home</v>
      </c>
      <c r="K3718" t="str">
        <f ca="1">IF(H3718+SIMULATION!$E$16&gt;NEUTRAL!I3718,"W","L")</f>
        <v>W</v>
      </c>
      <c r="L3718" t="str">
        <f ca="1">IF(I3718+SIMULATION!$E$20&gt;NEUTRAL!H3718,"W","L")</f>
        <v>L</v>
      </c>
      <c r="M3718">
        <f t="shared" ca="1" si="117"/>
        <v>114</v>
      </c>
      <c r="N3718" t="str">
        <f ca="1">IF((H3718+I3718)&gt;SIMULATION!$F$16,"Over","Under")</f>
        <v>Under</v>
      </c>
    </row>
    <row r="3719" spans="8:14" x14ac:dyDescent="0.25">
      <c r="H3719">
        <f ca="1">ROUND(NORMINV(RAND(),SIMULATION!$G$16,SIMULATION!$C$16),0)</f>
        <v>70</v>
      </c>
      <c r="I3719">
        <f ca="1">ROUND(NORMINV(RAND(),SIMULATION!$G$20,SIMULATION!$C$20),0)</f>
        <v>82</v>
      </c>
      <c r="J3719" t="str">
        <f t="shared" ca="1" si="116"/>
        <v>Home</v>
      </c>
      <c r="K3719" t="str">
        <f ca="1">IF(H3719+SIMULATION!$E$16&gt;NEUTRAL!I3719,"W","L")</f>
        <v>L</v>
      </c>
      <c r="L3719" t="str">
        <f ca="1">IF(I3719+SIMULATION!$E$20&gt;NEUTRAL!H3719,"W","L")</f>
        <v>W</v>
      </c>
      <c r="M3719">
        <f t="shared" ca="1" si="117"/>
        <v>152</v>
      </c>
      <c r="N3719" t="str">
        <f ca="1">IF((H3719+I3719)&gt;SIMULATION!$F$16,"Over","Under")</f>
        <v>Over</v>
      </c>
    </row>
    <row r="3720" spans="8:14" x14ac:dyDescent="0.25">
      <c r="H3720">
        <f ca="1">ROUND(NORMINV(RAND(),SIMULATION!$G$16,SIMULATION!$C$16),0)</f>
        <v>71</v>
      </c>
      <c r="I3720">
        <f ca="1">ROUND(NORMINV(RAND(),SIMULATION!$G$20,SIMULATION!$C$20),0)</f>
        <v>48</v>
      </c>
      <c r="J3720" t="str">
        <f t="shared" ca="1" si="116"/>
        <v>Away</v>
      </c>
      <c r="K3720" t="str">
        <f ca="1">IF(H3720+SIMULATION!$E$16&gt;NEUTRAL!I3720,"W","L")</f>
        <v>W</v>
      </c>
      <c r="L3720" t="str">
        <f ca="1">IF(I3720+SIMULATION!$E$20&gt;NEUTRAL!H3720,"W","L")</f>
        <v>L</v>
      </c>
      <c r="M3720">
        <f t="shared" ca="1" si="117"/>
        <v>119</v>
      </c>
      <c r="N3720" t="str">
        <f ca="1">IF((H3720+I3720)&gt;SIMULATION!$F$16,"Over","Under")</f>
        <v>Under</v>
      </c>
    </row>
    <row r="3721" spans="8:14" x14ac:dyDescent="0.25">
      <c r="H3721">
        <f ca="1">ROUND(NORMINV(RAND(),SIMULATION!$G$16,SIMULATION!$C$16),0)</f>
        <v>60</v>
      </c>
      <c r="I3721">
        <f ca="1">ROUND(NORMINV(RAND(),SIMULATION!$G$20,SIMULATION!$C$20),0)</f>
        <v>66</v>
      </c>
      <c r="J3721" t="str">
        <f t="shared" ca="1" si="116"/>
        <v>Home</v>
      </c>
      <c r="K3721" t="str">
        <f ca="1">IF(H3721+SIMULATION!$E$16&gt;NEUTRAL!I3721,"W","L")</f>
        <v>L</v>
      </c>
      <c r="L3721" t="str">
        <f ca="1">IF(I3721+SIMULATION!$E$20&gt;NEUTRAL!H3721,"W","L")</f>
        <v>W</v>
      </c>
      <c r="M3721">
        <f t="shared" ca="1" si="117"/>
        <v>126</v>
      </c>
      <c r="N3721" t="str">
        <f ca="1">IF((H3721+I3721)&gt;SIMULATION!$F$16,"Over","Under")</f>
        <v>Under</v>
      </c>
    </row>
    <row r="3722" spans="8:14" x14ac:dyDescent="0.25">
      <c r="H3722">
        <f ca="1">ROUND(NORMINV(RAND(),SIMULATION!$G$16,SIMULATION!$C$16),0)</f>
        <v>53</v>
      </c>
      <c r="I3722">
        <f ca="1">ROUND(NORMINV(RAND(),SIMULATION!$G$20,SIMULATION!$C$20),0)</f>
        <v>87</v>
      </c>
      <c r="J3722" t="str">
        <f t="shared" ca="1" si="116"/>
        <v>Home</v>
      </c>
      <c r="K3722" t="str">
        <f ca="1">IF(H3722+SIMULATION!$E$16&gt;NEUTRAL!I3722,"W","L")</f>
        <v>L</v>
      </c>
      <c r="L3722" t="str">
        <f ca="1">IF(I3722+SIMULATION!$E$20&gt;NEUTRAL!H3722,"W","L")</f>
        <v>W</v>
      </c>
      <c r="M3722">
        <f t="shared" ca="1" si="117"/>
        <v>140</v>
      </c>
      <c r="N3722" t="str">
        <f ca="1">IF((H3722+I3722)&gt;SIMULATION!$F$16,"Over","Under")</f>
        <v>Under</v>
      </c>
    </row>
    <row r="3723" spans="8:14" x14ac:dyDescent="0.25">
      <c r="H3723">
        <f ca="1">ROUND(NORMINV(RAND(),SIMULATION!$G$16,SIMULATION!$C$16),0)</f>
        <v>70</v>
      </c>
      <c r="I3723">
        <f ca="1">ROUND(NORMINV(RAND(),SIMULATION!$G$20,SIMULATION!$C$20),0)</f>
        <v>63</v>
      </c>
      <c r="J3723" t="str">
        <f t="shared" ca="1" si="116"/>
        <v>Away</v>
      </c>
      <c r="K3723" t="str">
        <f ca="1">IF(H3723+SIMULATION!$E$16&gt;NEUTRAL!I3723,"W","L")</f>
        <v>W</v>
      </c>
      <c r="L3723" t="str">
        <f ca="1">IF(I3723+SIMULATION!$E$20&gt;NEUTRAL!H3723,"W","L")</f>
        <v>L</v>
      </c>
      <c r="M3723">
        <f t="shared" ca="1" si="117"/>
        <v>133</v>
      </c>
      <c r="N3723" t="str">
        <f ca="1">IF((H3723+I3723)&gt;SIMULATION!$F$16,"Over","Under")</f>
        <v>Under</v>
      </c>
    </row>
    <row r="3724" spans="8:14" x14ac:dyDescent="0.25">
      <c r="H3724">
        <f ca="1">ROUND(NORMINV(RAND(),SIMULATION!$G$16,SIMULATION!$C$16),0)</f>
        <v>81</v>
      </c>
      <c r="I3724">
        <f ca="1">ROUND(NORMINV(RAND(),SIMULATION!$G$20,SIMULATION!$C$20),0)</f>
        <v>75</v>
      </c>
      <c r="J3724" t="str">
        <f t="shared" ca="1" si="116"/>
        <v>Away</v>
      </c>
      <c r="K3724" t="str">
        <f ca="1">IF(H3724+SIMULATION!$E$16&gt;NEUTRAL!I3724,"W","L")</f>
        <v>W</v>
      </c>
      <c r="L3724" t="str">
        <f ca="1">IF(I3724+SIMULATION!$E$20&gt;NEUTRAL!H3724,"W","L")</f>
        <v>L</v>
      </c>
      <c r="M3724">
        <f t="shared" ca="1" si="117"/>
        <v>156</v>
      </c>
      <c r="N3724" t="str">
        <f ca="1">IF((H3724+I3724)&gt;SIMULATION!$F$16,"Over","Under")</f>
        <v>Over</v>
      </c>
    </row>
    <row r="3725" spans="8:14" x14ac:dyDescent="0.25">
      <c r="H3725">
        <f ca="1">ROUND(NORMINV(RAND(),SIMULATION!$G$16,SIMULATION!$C$16),0)</f>
        <v>81</v>
      </c>
      <c r="I3725">
        <f ca="1">ROUND(NORMINV(RAND(),SIMULATION!$G$20,SIMULATION!$C$20),0)</f>
        <v>93</v>
      </c>
      <c r="J3725" t="str">
        <f t="shared" ca="1" si="116"/>
        <v>Home</v>
      </c>
      <c r="K3725" t="str">
        <f ca="1">IF(H3725+SIMULATION!$E$16&gt;NEUTRAL!I3725,"W","L")</f>
        <v>L</v>
      </c>
      <c r="L3725" t="str">
        <f ca="1">IF(I3725+SIMULATION!$E$20&gt;NEUTRAL!H3725,"W","L")</f>
        <v>W</v>
      </c>
      <c r="M3725">
        <f t="shared" ca="1" si="117"/>
        <v>174</v>
      </c>
      <c r="N3725" t="str">
        <f ca="1">IF((H3725+I3725)&gt;SIMULATION!$F$16,"Over","Under")</f>
        <v>Over</v>
      </c>
    </row>
    <row r="3726" spans="8:14" x14ac:dyDescent="0.25">
      <c r="H3726">
        <f ca="1">ROUND(NORMINV(RAND(),SIMULATION!$G$16,SIMULATION!$C$16),0)</f>
        <v>72</v>
      </c>
      <c r="I3726">
        <f ca="1">ROUND(NORMINV(RAND(),SIMULATION!$G$20,SIMULATION!$C$20),0)</f>
        <v>69</v>
      </c>
      <c r="J3726" t="str">
        <f t="shared" ca="1" si="116"/>
        <v>Away</v>
      </c>
      <c r="K3726" t="str">
        <f ca="1">IF(H3726+SIMULATION!$E$16&gt;NEUTRAL!I3726,"W","L")</f>
        <v>W</v>
      </c>
      <c r="L3726" t="str">
        <f ca="1">IF(I3726+SIMULATION!$E$20&gt;NEUTRAL!H3726,"W","L")</f>
        <v>L</v>
      </c>
      <c r="M3726">
        <f t="shared" ca="1" si="117"/>
        <v>141</v>
      </c>
      <c r="N3726" t="str">
        <f ca="1">IF((H3726+I3726)&gt;SIMULATION!$F$16,"Over","Under")</f>
        <v>Under</v>
      </c>
    </row>
    <row r="3727" spans="8:14" x14ac:dyDescent="0.25">
      <c r="H3727">
        <f ca="1">ROUND(NORMINV(RAND(),SIMULATION!$G$16,SIMULATION!$C$16),0)</f>
        <v>63</v>
      </c>
      <c r="I3727">
        <f ca="1">ROUND(NORMINV(RAND(),SIMULATION!$G$20,SIMULATION!$C$20),0)</f>
        <v>70</v>
      </c>
      <c r="J3727" t="str">
        <f t="shared" ca="1" si="116"/>
        <v>Home</v>
      </c>
      <c r="K3727" t="str">
        <f ca="1">IF(H3727+SIMULATION!$E$16&gt;NEUTRAL!I3727,"W","L")</f>
        <v>L</v>
      </c>
      <c r="L3727" t="str">
        <f ca="1">IF(I3727+SIMULATION!$E$20&gt;NEUTRAL!H3727,"W","L")</f>
        <v>W</v>
      </c>
      <c r="M3727">
        <f t="shared" ca="1" si="117"/>
        <v>133</v>
      </c>
      <c r="N3727" t="str">
        <f ca="1">IF((H3727+I3727)&gt;SIMULATION!$F$16,"Over","Under")</f>
        <v>Under</v>
      </c>
    </row>
    <row r="3728" spans="8:14" x14ac:dyDescent="0.25">
      <c r="H3728">
        <f ca="1">ROUND(NORMINV(RAND(),SIMULATION!$G$16,SIMULATION!$C$16),0)</f>
        <v>61</v>
      </c>
      <c r="I3728">
        <f ca="1">ROUND(NORMINV(RAND(),SIMULATION!$G$20,SIMULATION!$C$20),0)</f>
        <v>66</v>
      </c>
      <c r="J3728" t="str">
        <f t="shared" ca="1" si="116"/>
        <v>Home</v>
      </c>
      <c r="K3728" t="str">
        <f ca="1">IF(H3728+SIMULATION!$E$16&gt;NEUTRAL!I3728,"W","L")</f>
        <v>L</v>
      </c>
      <c r="L3728" t="str">
        <f ca="1">IF(I3728+SIMULATION!$E$20&gt;NEUTRAL!H3728,"W","L")</f>
        <v>W</v>
      </c>
      <c r="M3728">
        <f t="shared" ca="1" si="117"/>
        <v>127</v>
      </c>
      <c r="N3728" t="str">
        <f ca="1">IF((H3728+I3728)&gt;SIMULATION!$F$16,"Over","Under")</f>
        <v>Under</v>
      </c>
    </row>
    <row r="3729" spans="8:14" x14ac:dyDescent="0.25">
      <c r="H3729">
        <f ca="1">ROUND(NORMINV(RAND(),SIMULATION!$G$16,SIMULATION!$C$16),0)</f>
        <v>73</v>
      </c>
      <c r="I3729">
        <f ca="1">ROUND(NORMINV(RAND(),SIMULATION!$G$20,SIMULATION!$C$20),0)</f>
        <v>59</v>
      </c>
      <c r="J3729" t="str">
        <f t="shared" ca="1" si="116"/>
        <v>Away</v>
      </c>
      <c r="K3729" t="str">
        <f ca="1">IF(H3729+SIMULATION!$E$16&gt;NEUTRAL!I3729,"W","L")</f>
        <v>W</v>
      </c>
      <c r="L3729" t="str">
        <f ca="1">IF(I3729+SIMULATION!$E$20&gt;NEUTRAL!H3729,"W","L")</f>
        <v>L</v>
      </c>
      <c r="M3729">
        <f t="shared" ca="1" si="117"/>
        <v>132</v>
      </c>
      <c r="N3729" t="str">
        <f ca="1">IF((H3729+I3729)&gt;SIMULATION!$F$16,"Over","Under")</f>
        <v>Under</v>
      </c>
    </row>
    <row r="3730" spans="8:14" x14ac:dyDescent="0.25">
      <c r="H3730">
        <f ca="1">ROUND(NORMINV(RAND(),SIMULATION!$G$16,SIMULATION!$C$16),0)</f>
        <v>63</v>
      </c>
      <c r="I3730">
        <f ca="1">ROUND(NORMINV(RAND(),SIMULATION!$G$20,SIMULATION!$C$20),0)</f>
        <v>71</v>
      </c>
      <c r="J3730" t="str">
        <f t="shared" ref="J3730:J3793" ca="1" si="118">IF(H3730=I3730,"OT",IF(H3730&gt;I3730,"Away","Home"))</f>
        <v>Home</v>
      </c>
      <c r="K3730" t="str">
        <f ca="1">IF(H3730+SIMULATION!$E$16&gt;NEUTRAL!I3730,"W","L")</f>
        <v>L</v>
      </c>
      <c r="L3730" t="str">
        <f ca="1">IF(I3730+SIMULATION!$E$20&gt;NEUTRAL!H3730,"W","L")</f>
        <v>W</v>
      </c>
      <c r="M3730">
        <f t="shared" ref="M3730:M3793" ca="1" si="119">H3730+I3730</f>
        <v>134</v>
      </c>
      <c r="N3730" t="str">
        <f ca="1">IF((H3730+I3730)&gt;SIMULATION!$F$16,"Over","Under")</f>
        <v>Under</v>
      </c>
    </row>
    <row r="3731" spans="8:14" x14ac:dyDescent="0.25">
      <c r="H3731">
        <f ca="1">ROUND(NORMINV(RAND(),SIMULATION!$G$16,SIMULATION!$C$16),0)</f>
        <v>83</v>
      </c>
      <c r="I3731">
        <f ca="1">ROUND(NORMINV(RAND(),SIMULATION!$G$20,SIMULATION!$C$20),0)</f>
        <v>82</v>
      </c>
      <c r="J3731" t="str">
        <f t="shared" ca="1" si="118"/>
        <v>Away</v>
      </c>
      <c r="K3731" t="str">
        <f ca="1">IF(H3731+SIMULATION!$E$16&gt;NEUTRAL!I3731,"W","L")</f>
        <v>W</v>
      </c>
      <c r="L3731" t="str">
        <f ca="1">IF(I3731+SIMULATION!$E$20&gt;NEUTRAL!H3731,"W","L")</f>
        <v>L</v>
      </c>
      <c r="M3731">
        <f t="shared" ca="1" si="119"/>
        <v>165</v>
      </c>
      <c r="N3731" t="str">
        <f ca="1">IF((H3731+I3731)&gt;SIMULATION!$F$16,"Over","Under")</f>
        <v>Over</v>
      </c>
    </row>
    <row r="3732" spans="8:14" x14ac:dyDescent="0.25">
      <c r="H3732">
        <f ca="1">ROUND(NORMINV(RAND(),SIMULATION!$G$16,SIMULATION!$C$16),0)</f>
        <v>101</v>
      </c>
      <c r="I3732">
        <f ca="1">ROUND(NORMINV(RAND(),SIMULATION!$G$20,SIMULATION!$C$20),0)</f>
        <v>81</v>
      </c>
      <c r="J3732" t="str">
        <f t="shared" ca="1" si="118"/>
        <v>Away</v>
      </c>
      <c r="K3732" t="str">
        <f ca="1">IF(H3732+SIMULATION!$E$16&gt;NEUTRAL!I3732,"W","L")</f>
        <v>W</v>
      </c>
      <c r="L3732" t="str">
        <f ca="1">IF(I3732+SIMULATION!$E$20&gt;NEUTRAL!H3732,"W","L")</f>
        <v>L</v>
      </c>
      <c r="M3732">
        <f t="shared" ca="1" si="119"/>
        <v>182</v>
      </c>
      <c r="N3732" t="str">
        <f ca="1">IF((H3732+I3732)&gt;SIMULATION!$F$16,"Over","Under")</f>
        <v>Over</v>
      </c>
    </row>
    <row r="3733" spans="8:14" x14ac:dyDescent="0.25">
      <c r="H3733">
        <f ca="1">ROUND(NORMINV(RAND(),SIMULATION!$G$16,SIMULATION!$C$16),0)</f>
        <v>85</v>
      </c>
      <c r="I3733">
        <f ca="1">ROUND(NORMINV(RAND(),SIMULATION!$G$20,SIMULATION!$C$20),0)</f>
        <v>67</v>
      </c>
      <c r="J3733" t="str">
        <f t="shared" ca="1" si="118"/>
        <v>Away</v>
      </c>
      <c r="K3733" t="str">
        <f ca="1">IF(H3733+SIMULATION!$E$16&gt;NEUTRAL!I3733,"W","L")</f>
        <v>W</v>
      </c>
      <c r="L3733" t="str">
        <f ca="1">IF(I3733+SIMULATION!$E$20&gt;NEUTRAL!H3733,"W","L")</f>
        <v>L</v>
      </c>
      <c r="M3733">
        <f t="shared" ca="1" si="119"/>
        <v>152</v>
      </c>
      <c r="N3733" t="str">
        <f ca="1">IF((H3733+I3733)&gt;SIMULATION!$F$16,"Over","Under")</f>
        <v>Over</v>
      </c>
    </row>
    <row r="3734" spans="8:14" x14ac:dyDescent="0.25">
      <c r="H3734">
        <f ca="1">ROUND(NORMINV(RAND(),SIMULATION!$G$16,SIMULATION!$C$16),0)</f>
        <v>79</v>
      </c>
      <c r="I3734">
        <f ca="1">ROUND(NORMINV(RAND(),SIMULATION!$G$20,SIMULATION!$C$20),0)</f>
        <v>80</v>
      </c>
      <c r="J3734" t="str">
        <f t="shared" ca="1" si="118"/>
        <v>Home</v>
      </c>
      <c r="K3734" t="str">
        <f ca="1">IF(H3734+SIMULATION!$E$16&gt;NEUTRAL!I3734,"W","L")</f>
        <v>W</v>
      </c>
      <c r="L3734" t="str">
        <f ca="1">IF(I3734+SIMULATION!$E$20&gt;NEUTRAL!H3734,"W","L")</f>
        <v>L</v>
      </c>
      <c r="M3734">
        <f t="shared" ca="1" si="119"/>
        <v>159</v>
      </c>
      <c r="N3734" t="str">
        <f ca="1">IF((H3734+I3734)&gt;SIMULATION!$F$16,"Over","Under")</f>
        <v>Over</v>
      </c>
    </row>
    <row r="3735" spans="8:14" x14ac:dyDescent="0.25">
      <c r="H3735">
        <f ca="1">ROUND(NORMINV(RAND(),SIMULATION!$G$16,SIMULATION!$C$16),0)</f>
        <v>62</v>
      </c>
      <c r="I3735">
        <f ca="1">ROUND(NORMINV(RAND(),SIMULATION!$G$20,SIMULATION!$C$20),0)</f>
        <v>89</v>
      </c>
      <c r="J3735" t="str">
        <f t="shared" ca="1" si="118"/>
        <v>Home</v>
      </c>
      <c r="K3735" t="str">
        <f ca="1">IF(H3735+SIMULATION!$E$16&gt;NEUTRAL!I3735,"W","L")</f>
        <v>L</v>
      </c>
      <c r="L3735" t="str">
        <f ca="1">IF(I3735+SIMULATION!$E$20&gt;NEUTRAL!H3735,"W","L")</f>
        <v>W</v>
      </c>
      <c r="M3735">
        <f t="shared" ca="1" si="119"/>
        <v>151</v>
      </c>
      <c r="N3735" t="str">
        <f ca="1">IF((H3735+I3735)&gt;SIMULATION!$F$16,"Over","Under")</f>
        <v>Under</v>
      </c>
    </row>
    <row r="3736" spans="8:14" x14ac:dyDescent="0.25">
      <c r="H3736">
        <f ca="1">ROUND(NORMINV(RAND(),SIMULATION!$G$16,SIMULATION!$C$16),0)</f>
        <v>65</v>
      </c>
      <c r="I3736">
        <f ca="1">ROUND(NORMINV(RAND(),SIMULATION!$G$20,SIMULATION!$C$20),0)</f>
        <v>66</v>
      </c>
      <c r="J3736" t="str">
        <f t="shared" ca="1" si="118"/>
        <v>Home</v>
      </c>
      <c r="K3736" t="str">
        <f ca="1">IF(H3736+SIMULATION!$E$16&gt;NEUTRAL!I3736,"W","L")</f>
        <v>W</v>
      </c>
      <c r="L3736" t="str">
        <f ca="1">IF(I3736+SIMULATION!$E$20&gt;NEUTRAL!H3736,"W","L")</f>
        <v>L</v>
      </c>
      <c r="M3736">
        <f t="shared" ca="1" si="119"/>
        <v>131</v>
      </c>
      <c r="N3736" t="str">
        <f ca="1">IF((H3736+I3736)&gt;SIMULATION!$F$16,"Over","Under")</f>
        <v>Under</v>
      </c>
    </row>
    <row r="3737" spans="8:14" x14ac:dyDescent="0.25">
      <c r="H3737">
        <f ca="1">ROUND(NORMINV(RAND(),SIMULATION!$G$16,SIMULATION!$C$16),0)</f>
        <v>85</v>
      </c>
      <c r="I3737">
        <f ca="1">ROUND(NORMINV(RAND(),SIMULATION!$G$20,SIMULATION!$C$20),0)</f>
        <v>82</v>
      </c>
      <c r="J3737" t="str">
        <f t="shared" ca="1" si="118"/>
        <v>Away</v>
      </c>
      <c r="K3737" t="str">
        <f ca="1">IF(H3737+SIMULATION!$E$16&gt;NEUTRAL!I3737,"W","L")</f>
        <v>W</v>
      </c>
      <c r="L3737" t="str">
        <f ca="1">IF(I3737+SIMULATION!$E$20&gt;NEUTRAL!H3737,"W","L")</f>
        <v>L</v>
      </c>
      <c r="M3737">
        <f t="shared" ca="1" si="119"/>
        <v>167</v>
      </c>
      <c r="N3737" t="str">
        <f ca="1">IF((H3737+I3737)&gt;SIMULATION!$F$16,"Over","Under")</f>
        <v>Over</v>
      </c>
    </row>
    <row r="3738" spans="8:14" x14ac:dyDescent="0.25">
      <c r="H3738">
        <f ca="1">ROUND(NORMINV(RAND(),SIMULATION!$G$16,SIMULATION!$C$16),0)</f>
        <v>73</v>
      </c>
      <c r="I3738">
        <f ca="1">ROUND(NORMINV(RAND(),SIMULATION!$G$20,SIMULATION!$C$20),0)</f>
        <v>88</v>
      </c>
      <c r="J3738" t="str">
        <f t="shared" ca="1" si="118"/>
        <v>Home</v>
      </c>
      <c r="K3738" t="str">
        <f ca="1">IF(H3738+SIMULATION!$E$16&gt;NEUTRAL!I3738,"W","L")</f>
        <v>L</v>
      </c>
      <c r="L3738" t="str">
        <f ca="1">IF(I3738+SIMULATION!$E$20&gt;NEUTRAL!H3738,"W","L")</f>
        <v>W</v>
      </c>
      <c r="M3738">
        <f t="shared" ca="1" si="119"/>
        <v>161</v>
      </c>
      <c r="N3738" t="str">
        <f ca="1">IF((H3738+I3738)&gt;SIMULATION!$F$16,"Over","Under")</f>
        <v>Over</v>
      </c>
    </row>
    <row r="3739" spans="8:14" x14ac:dyDescent="0.25">
      <c r="H3739">
        <f ca="1">ROUND(NORMINV(RAND(),SIMULATION!$G$16,SIMULATION!$C$16),0)</f>
        <v>59</v>
      </c>
      <c r="I3739">
        <f ca="1">ROUND(NORMINV(RAND(),SIMULATION!$G$20,SIMULATION!$C$20),0)</f>
        <v>63</v>
      </c>
      <c r="J3739" t="str">
        <f t="shared" ca="1" si="118"/>
        <v>Home</v>
      </c>
      <c r="K3739" t="str">
        <f ca="1">IF(H3739+SIMULATION!$E$16&gt;NEUTRAL!I3739,"W","L")</f>
        <v>W</v>
      </c>
      <c r="L3739" t="str">
        <f ca="1">IF(I3739+SIMULATION!$E$20&gt;NEUTRAL!H3739,"W","L")</f>
        <v>L</v>
      </c>
      <c r="M3739">
        <f t="shared" ca="1" si="119"/>
        <v>122</v>
      </c>
      <c r="N3739" t="str">
        <f ca="1">IF((H3739+I3739)&gt;SIMULATION!$F$16,"Over","Under")</f>
        <v>Under</v>
      </c>
    </row>
    <row r="3740" spans="8:14" x14ac:dyDescent="0.25">
      <c r="H3740">
        <f ca="1">ROUND(NORMINV(RAND(),SIMULATION!$G$16,SIMULATION!$C$16),0)</f>
        <v>71</v>
      </c>
      <c r="I3740">
        <f ca="1">ROUND(NORMINV(RAND(),SIMULATION!$G$20,SIMULATION!$C$20),0)</f>
        <v>87</v>
      </c>
      <c r="J3740" t="str">
        <f t="shared" ca="1" si="118"/>
        <v>Home</v>
      </c>
      <c r="K3740" t="str">
        <f ca="1">IF(H3740+SIMULATION!$E$16&gt;NEUTRAL!I3740,"W","L")</f>
        <v>L</v>
      </c>
      <c r="L3740" t="str">
        <f ca="1">IF(I3740+SIMULATION!$E$20&gt;NEUTRAL!H3740,"W","L")</f>
        <v>W</v>
      </c>
      <c r="M3740">
        <f t="shared" ca="1" si="119"/>
        <v>158</v>
      </c>
      <c r="N3740" t="str">
        <f ca="1">IF((H3740+I3740)&gt;SIMULATION!$F$16,"Over","Under")</f>
        <v>Over</v>
      </c>
    </row>
    <row r="3741" spans="8:14" x14ac:dyDescent="0.25">
      <c r="H3741">
        <f ca="1">ROUND(NORMINV(RAND(),SIMULATION!$G$16,SIMULATION!$C$16),0)</f>
        <v>88</v>
      </c>
      <c r="I3741">
        <f ca="1">ROUND(NORMINV(RAND(),SIMULATION!$G$20,SIMULATION!$C$20),0)</f>
        <v>84</v>
      </c>
      <c r="J3741" t="str">
        <f t="shared" ca="1" si="118"/>
        <v>Away</v>
      </c>
      <c r="K3741" t="str">
        <f ca="1">IF(H3741+SIMULATION!$E$16&gt;NEUTRAL!I3741,"W","L")</f>
        <v>W</v>
      </c>
      <c r="L3741" t="str">
        <f ca="1">IF(I3741+SIMULATION!$E$20&gt;NEUTRAL!H3741,"W","L")</f>
        <v>L</v>
      </c>
      <c r="M3741">
        <f t="shared" ca="1" si="119"/>
        <v>172</v>
      </c>
      <c r="N3741" t="str">
        <f ca="1">IF((H3741+I3741)&gt;SIMULATION!$F$16,"Over","Under")</f>
        <v>Over</v>
      </c>
    </row>
    <row r="3742" spans="8:14" x14ac:dyDescent="0.25">
      <c r="H3742">
        <f ca="1">ROUND(NORMINV(RAND(),SIMULATION!$G$16,SIMULATION!$C$16),0)</f>
        <v>81</v>
      </c>
      <c r="I3742">
        <f ca="1">ROUND(NORMINV(RAND(),SIMULATION!$G$20,SIMULATION!$C$20),0)</f>
        <v>67</v>
      </c>
      <c r="J3742" t="str">
        <f t="shared" ca="1" si="118"/>
        <v>Away</v>
      </c>
      <c r="K3742" t="str">
        <f ca="1">IF(H3742+SIMULATION!$E$16&gt;NEUTRAL!I3742,"W","L")</f>
        <v>W</v>
      </c>
      <c r="L3742" t="str">
        <f ca="1">IF(I3742+SIMULATION!$E$20&gt;NEUTRAL!H3742,"W","L")</f>
        <v>L</v>
      </c>
      <c r="M3742">
        <f t="shared" ca="1" si="119"/>
        <v>148</v>
      </c>
      <c r="N3742" t="str">
        <f ca="1">IF((H3742+I3742)&gt;SIMULATION!$F$16,"Over","Under")</f>
        <v>Under</v>
      </c>
    </row>
    <row r="3743" spans="8:14" x14ac:dyDescent="0.25">
      <c r="H3743">
        <f ca="1">ROUND(NORMINV(RAND(),SIMULATION!$G$16,SIMULATION!$C$16),0)</f>
        <v>105</v>
      </c>
      <c r="I3743">
        <f ca="1">ROUND(NORMINV(RAND(),SIMULATION!$G$20,SIMULATION!$C$20),0)</f>
        <v>88</v>
      </c>
      <c r="J3743" t="str">
        <f t="shared" ca="1" si="118"/>
        <v>Away</v>
      </c>
      <c r="K3743" t="str">
        <f ca="1">IF(H3743+SIMULATION!$E$16&gt;NEUTRAL!I3743,"W","L")</f>
        <v>W</v>
      </c>
      <c r="L3743" t="str">
        <f ca="1">IF(I3743+SIMULATION!$E$20&gt;NEUTRAL!H3743,"W","L")</f>
        <v>L</v>
      </c>
      <c r="M3743">
        <f t="shared" ca="1" si="119"/>
        <v>193</v>
      </c>
      <c r="N3743" t="str">
        <f ca="1">IF((H3743+I3743)&gt;SIMULATION!$F$16,"Over","Under")</f>
        <v>Over</v>
      </c>
    </row>
    <row r="3744" spans="8:14" x14ac:dyDescent="0.25">
      <c r="H3744">
        <f ca="1">ROUND(NORMINV(RAND(),SIMULATION!$G$16,SIMULATION!$C$16),0)</f>
        <v>87</v>
      </c>
      <c r="I3744">
        <f ca="1">ROUND(NORMINV(RAND(),SIMULATION!$G$20,SIMULATION!$C$20),0)</f>
        <v>54</v>
      </c>
      <c r="J3744" t="str">
        <f t="shared" ca="1" si="118"/>
        <v>Away</v>
      </c>
      <c r="K3744" t="str">
        <f ca="1">IF(H3744+SIMULATION!$E$16&gt;NEUTRAL!I3744,"W","L")</f>
        <v>W</v>
      </c>
      <c r="L3744" t="str">
        <f ca="1">IF(I3744+SIMULATION!$E$20&gt;NEUTRAL!H3744,"W","L")</f>
        <v>L</v>
      </c>
      <c r="M3744">
        <f t="shared" ca="1" si="119"/>
        <v>141</v>
      </c>
      <c r="N3744" t="str">
        <f ca="1">IF((H3744+I3744)&gt;SIMULATION!$F$16,"Over","Under")</f>
        <v>Under</v>
      </c>
    </row>
    <row r="3745" spans="8:14" x14ac:dyDescent="0.25">
      <c r="H3745">
        <f ca="1">ROUND(NORMINV(RAND(),SIMULATION!$G$16,SIMULATION!$C$16),0)</f>
        <v>86</v>
      </c>
      <c r="I3745">
        <f ca="1">ROUND(NORMINV(RAND(),SIMULATION!$G$20,SIMULATION!$C$20),0)</f>
        <v>83</v>
      </c>
      <c r="J3745" t="str">
        <f t="shared" ca="1" si="118"/>
        <v>Away</v>
      </c>
      <c r="K3745" t="str">
        <f ca="1">IF(H3745+SIMULATION!$E$16&gt;NEUTRAL!I3745,"W","L")</f>
        <v>W</v>
      </c>
      <c r="L3745" t="str">
        <f ca="1">IF(I3745+SIMULATION!$E$20&gt;NEUTRAL!H3745,"W","L")</f>
        <v>L</v>
      </c>
      <c r="M3745">
        <f t="shared" ca="1" si="119"/>
        <v>169</v>
      </c>
      <c r="N3745" t="str">
        <f ca="1">IF((H3745+I3745)&gt;SIMULATION!$F$16,"Over","Under")</f>
        <v>Over</v>
      </c>
    </row>
    <row r="3746" spans="8:14" x14ac:dyDescent="0.25">
      <c r="H3746">
        <f ca="1">ROUND(NORMINV(RAND(),SIMULATION!$G$16,SIMULATION!$C$16),0)</f>
        <v>89</v>
      </c>
      <c r="I3746">
        <f ca="1">ROUND(NORMINV(RAND(),SIMULATION!$G$20,SIMULATION!$C$20),0)</f>
        <v>75</v>
      </c>
      <c r="J3746" t="str">
        <f t="shared" ca="1" si="118"/>
        <v>Away</v>
      </c>
      <c r="K3746" t="str">
        <f ca="1">IF(H3746+SIMULATION!$E$16&gt;NEUTRAL!I3746,"W","L")</f>
        <v>W</v>
      </c>
      <c r="L3746" t="str">
        <f ca="1">IF(I3746+SIMULATION!$E$20&gt;NEUTRAL!H3746,"W","L")</f>
        <v>L</v>
      </c>
      <c r="M3746">
        <f t="shared" ca="1" si="119"/>
        <v>164</v>
      </c>
      <c r="N3746" t="str">
        <f ca="1">IF((H3746+I3746)&gt;SIMULATION!$F$16,"Over","Under")</f>
        <v>Over</v>
      </c>
    </row>
    <row r="3747" spans="8:14" x14ac:dyDescent="0.25">
      <c r="H3747">
        <f ca="1">ROUND(NORMINV(RAND(),SIMULATION!$G$16,SIMULATION!$C$16),0)</f>
        <v>49</v>
      </c>
      <c r="I3747">
        <f ca="1">ROUND(NORMINV(RAND(),SIMULATION!$G$20,SIMULATION!$C$20),0)</f>
        <v>70</v>
      </c>
      <c r="J3747" t="str">
        <f t="shared" ca="1" si="118"/>
        <v>Home</v>
      </c>
      <c r="K3747" t="str">
        <f ca="1">IF(H3747+SIMULATION!$E$16&gt;NEUTRAL!I3747,"W","L")</f>
        <v>L</v>
      </c>
      <c r="L3747" t="str">
        <f ca="1">IF(I3747+SIMULATION!$E$20&gt;NEUTRAL!H3747,"W","L")</f>
        <v>W</v>
      </c>
      <c r="M3747">
        <f t="shared" ca="1" si="119"/>
        <v>119</v>
      </c>
      <c r="N3747" t="str">
        <f ca="1">IF((H3747+I3747)&gt;SIMULATION!$F$16,"Over","Under")</f>
        <v>Under</v>
      </c>
    </row>
    <row r="3748" spans="8:14" x14ac:dyDescent="0.25">
      <c r="H3748">
        <f ca="1">ROUND(NORMINV(RAND(),SIMULATION!$G$16,SIMULATION!$C$16),0)</f>
        <v>62</v>
      </c>
      <c r="I3748">
        <f ca="1">ROUND(NORMINV(RAND(),SIMULATION!$G$20,SIMULATION!$C$20),0)</f>
        <v>73</v>
      </c>
      <c r="J3748" t="str">
        <f t="shared" ca="1" si="118"/>
        <v>Home</v>
      </c>
      <c r="K3748" t="str">
        <f ca="1">IF(H3748+SIMULATION!$E$16&gt;NEUTRAL!I3748,"W","L")</f>
        <v>L</v>
      </c>
      <c r="L3748" t="str">
        <f ca="1">IF(I3748+SIMULATION!$E$20&gt;NEUTRAL!H3748,"W","L")</f>
        <v>W</v>
      </c>
      <c r="M3748">
        <f t="shared" ca="1" si="119"/>
        <v>135</v>
      </c>
      <c r="N3748" t="str">
        <f ca="1">IF((H3748+I3748)&gt;SIMULATION!$F$16,"Over","Under")</f>
        <v>Under</v>
      </c>
    </row>
    <row r="3749" spans="8:14" x14ac:dyDescent="0.25">
      <c r="H3749">
        <f ca="1">ROUND(NORMINV(RAND(),SIMULATION!$G$16,SIMULATION!$C$16),0)</f>
        <v>64</v>
      </c>
      <c r="I3749">
        <f ca="1">ROUND(NORMINV(RAND(),SIMULATION!$G$20,SIMULATION!$C$20),0)</f>
        <v>68</v>
      </c>
      <c r="J3749" t="str">
        <f t="shared" ca="1" si="118"/>
        <v>Home</v>
      </c>
      <c r="K3749" t="str">
        <f ca="1">IF(H3749+SIMULATION!$E$16&gt;NEUTRAL!I3749,"W","L")</f>
        <v>W</v>
      </c>
      <c r="L3749" t="str">
        <f ca="1">IF(I3749+SIMULATION!$E$20&gt;NEUTRAL!H3749,"W","L")</f>
        <v>L</v>
      </c>
      <c r="M3749">
        <f t="shared" ca="1" si="119"/>
        <v>132</v>
      </c>
      <c r="N3749" t="str">
        <f ca="1">IF((H3749+I3749)&gt;SIMULATION!$F$16,"Over","Under")</f>
        <v>Under</v>
      </c>
    </row>
    <row r="3750" spans="8:14" x14ac:dyDescent="0.25">
      <c r="H3750">
        <f ca="1">ROUND(NORMINV(RAND(),SIMULATION!$G$16,SIMULATION!$C$16),0)</f>
        <v>79</v>
      </c>
      <c r="I3750">
        <f ca="1">ROUND(NORMINV(RAND(),SIMULATION!$G$20,SIMULATION!$C$20),0)</f>
        <v>66</v>
      </c>
      <c r="J3750" t="str">
        <f t="shared" ca="1" si="118"/>
        <v>Away</v>
      </c>
      <c r="K3750" t="str">
        <f ca="1">IF(H3750+SIMULATION!$E$16&gt;NEUTRAL!I3750,"W","L")</f>
        <v>W</v>
      </c>
      <c r="L3750" t="str">
        <f ca="1">IF(I3750+SIMULATION!$E$20&gt;NEUTRAL!H3750,"W","L")</f>
        <v>L</v>
      </c>
      <c r="M3750">
        <f t="shared" ca="1" si="119"/>
        <v>145</v>
      </c>
      <c r="N3750" t="str">
        <f ca="1">IF((H3750+I3750)&gt;SIMULATION!$F$16,"Over","Under")</f>
        <v>Under</v>
      </c>
    </row>
    <row r="3751" spans="8:14" x14ac:dyDescent="0.25">
      <c r="H3751">
        <f ca="1">ROUND(NORMINV(RAND(),SIMULATION!$G$16,SIMULATION!$C$16),0)</f>
        <v>86</v>
      </c>
      <c r="I3751">
        <f ca="1">ROUND(NORMINV(RAND(),SIMULATION!$G$20,SIMULATION!$C$20),0)</f>
        <v>79</v>
      </c>
      <c r="J3751" t="str">
        <f t="shared" ca="1" si="118"/>
        <v>Away</v>
      </c>
      <c r="K3751" t="str">
        <f ca="1">IF(H3751+SIMULATION!$E$16&gt;NEUTRAL!I3751,"W","L")</f>
        <v>W</v>
      </c>
      <c r="L3751" t="str">
        <f ca="1">IF(I3751+SIMULATION!$E$20&gt;NEUTRAL!H3751,"W","L")</f>
        <v>L</v>
      </c>
      <c r="M3751">
        <f t="shared" ca="1" si="119"/>
        <v>165</v>
      </c>
      <c r="N3751" t="str">
        <f ca="1">IF((H3751+I3751)&gt;SIMULATION!$F$16,"Over","Under")</f>
        <v>Over</v>
      </c>
    </row>
    <row r="3752" spans="8:14" x14ac:dyDescent="0.25">
      <c r="H3752">
        <f ca="1">ROUND(NORMINV(RAND(),SIMULATION!$G$16,SIMULATION!$C$16),0)</f>
        <v>85</v>
      </c>
      <c r="I3752">
        <f ca="1">ROUND(NORMINV(RAND(),SIMULATION!$G$20,SIMULATION!$C$20),0)</f>
        <v>96</v>
      </c>
      <c r="J3752" t="str">
        <f t="shared" ca="1" si="118"/>
        <v>Home</v>
      </c>
      <c r="K3752" t="str">
        <f ca="1">IF(H3752+SIMULATION!$E$16&gt;NEUTRAL!I3752,"W","L")</f>
        <v>L</v>
      </c>
      <c r="L3752" t="str">
        <f ca="1">IF(I3752+SIMULATION!$E$20&gt;NEUTRAL!H3752,"W","L")</f>
        <v>W</v>
      </c>
      <c r="M3752">
        <f t="shared" ca="1" si="119"/>
        <v>181</v>
      </c>
      <c r="N3752" t="str">
        <f ca="1">IF((H3752+I3752)&gt;SIMULATION!$F$16,"Over","Under")</f>
        <v>Over</v>
      </c>
    </row>
    <row r="3753" spans="8:14" x14ac:dyDescent="0.25">
      <c r="H3753">
        <f ca="1">ROUND(NORMINV(RAND(),SIMULATION!$G$16,SIMULATION!$C$16),0)</f>
        <v>40</v>
      </c>
      <c r="I3753">
        <f ca="1">ROUND(NORMINV(RAND(),SIMULATION!$G$20,SIMULATION!$C$20),0)</f>
        <v>81</v>
      </c>
      <c r="J3753" t="str">
        <f t="shared" ca="1" si="118"/>
        <v>Home</v>
      </c>
      <c r="K3753" t="str">
        <f ca="1">IF(H3753+SIMULATION!$E$16&gt;NEUTRAL!I3753,"W","L")</f>
        <v>L</v>
      </c>
      <c r="L3753" t="str">
        <f ca="1">IF(I3753+SIMULATION!$E$20&gt;NEUTRAL!H3753,"W","L")</f>
        <v>W</v>
      </c>
      <c r="M3753">
        <f t="shared" ca="1" si="119"/>
        <v>121</v>
      </c>
      <c r="N3753" t="str">
        <f ca="1">IF((H3753+I3753)&gt;SIMULATION!$F$16,"Over","Under")</f>
        <v>Under</v>
      </c>
    </row>
    <row r="3754" spans="8:14" x14ac:dyDescent="0.25">
      <c r="H3754">
        <f ca="1">ROUND(NORMINV(RAND(),SIMULATION!$G$16,SIMULATION!$C$16),0)</f>
        <v>77</v>
      </c>
      <c r="I3754">
        <f ca="1">ROUND(NORMINV(RAND(),SIMULATION!$G$20,SIMULATION!$C$20),0)</f>
        <v>65</v>
      </c>
      <c r="J3754" t="str">
        <f t="shared" ca="1" si="118"/>
        <v>Away</v>
      </c>
      <c r="K3754" t="str">
        <f ca="1">IF(H3754+SIMULATION!$E$16&gt;NEUTRAL!I3754,"W","L")</f>
        <v>W</v>
      </c>
      <c r="L3754" t="str">
        <f ca="1">IF(I3754+SIMULATION!$E$20&gt;NEUTRAL!H3754,"W","L")</f>
        <v>L</v>
      </c>
      <c r="M3754">
        <f t="shared" ca="1" si="119"/>
        <v>142</v>
      </c>
      <c r="N3754" t="str">
        <f ca="1">IF((H3754+I3754)&gt;SIMULATION!$F$16,"Over","Under")</f>
        <v>Under</v>
      </c>
    </row>
    <row r="3755" spans="8:14" x14ac:dyDescent="0.25">
      <c r="H3755">
        <f ca="1">ROUND(NORMINV(RAND(),SIMULATION!$G$16,SIMULATION!$C$16),0)</f>
        <v>50</v>
      </c>
      <c r="I3755">
        <f ca="1">ROUND(NORMINV(RAND(),SIMULATION!$G$20,SIMULATION!$C$20),0)</f>
        <v>84</v>
      </c>
      <c r="J3755" t="str">
        <f t="shared" ca="1" si="118"/>
        <v>Home</v>
      </c>
      <c r="K3755" t="str">
        <f ca="1">IF(H3755+SIMULATION!$E$16&gt;NEUTRAL!I3755,"W","L")</f>
        <v>L</v>
      </c>
      <c r="L3755" t="str">
        <f ca="1">IF(I3755+SIMULATION!$E$20&gt;NEUTRAL!H3755,"W","L")</f>
        <v>W</v>
      </c>
      <c r="M3755">
        <f t="shared" ca="1" si="119"/>
        <v>134</v>
      </c>
      <c r="N3755" t="str">
        <f ca="1">IF((H3755+I3755)&gt;SIMULATION!$F$16,"Over","Under")</f>
        <v>Under</v>
      </c>
    </row>
    <row r="3756" spans="8:14" x14ac:dyDescent="0.25">
      <c r="H3756">
        <f ca="1">ROUND(NORMINV(RAND(),SIMULATION!$G$16,SIMULATION!$C$16),0)</f>
        <v>56</v>
      </c>
      <c r="I3756">
        <f ca="1">ROUND(NORMINV(RAND(),SIMULATION!$G$20,SIMULATION!$C$20),0)</f>
        <v>70</v>
      </c>
      <c r="J3756" t="str">
        <f t="shared" ca="1" si="118"/>
        <v>Home</v>
      </c>
      <c r="K3756" t="str">
        <f ca="1">IF(H3756+SIMULATION!$E$16&gt;NEUTRAL!I3756,"W","L")</f>
        <v>L</v>
      </c>
      <c r="L3756" t="str">
        <f ca="1">IF(I3756+SIMULATION!$E$20&gt;NEUTRAL!H3756,"W","L")</f>
        <v>W</v>
      </c>
      <c r="M3756">
        <f t="shared" ca="1" si="119"/>
        <v>126</v>
      </c>
      <c r="N3756" t="str">
        <f ca="1">IF((H3756+I3756)&gt;SIMULATION!$F$16,"Over","Under")</f>
        <v>Under</v>
      </c>
    </row>
    <row r="3757" spans="8:14" x14ac:dyDescent="0.25">
      <c r="H3757">
        <f ca="1">ROUND(NORMINV(RAND(),SIMULATION!$G$16,SIMULATION!$C$16),0)</f>
        <v>59</v>
      </c>
      <c r="I3757">
        <f ca="1">ROUND(NORMINV(RAND(),SIMULATION!$G$20,SIMULATION!$C$20),0)</f>
        <v>64</v>
      </c>
      <c r="J3757" t="str">
        <f t="shared" ca="1" si="118"/>
        <v>Home</v>
      </c>
      <c r="K3757" t="str">
        <f ca="1">IF(H3757+SIMULATION!$E$16&gt;NEUTRAL!I3757,"W","L")</f>
        <v>L</v>
      </c>
      <c r="L3757" t="str">
        <f ca="1">IF(I3757+SIMULATION!$E$20&gt;NEUTRAL!H3757,"W","L")</f>
        <v>W</v>
      </c>
      <c r="M3757">
        <f t="shared" ca="1" si="119"/>
        <v>123</v>
      </c>
      <c r="N3757" t="str">
        <f ca="1">IF((H3757+I3757)&gt;SIMULATION!$F$16,"Over","Under")</f>
        <v>Under</v>
      </c>
    </row>
    <row r="3758" spans="8:14" x14ac:dyDescent="0.25">
      <c r="H3758">
        <f ca="1">ROUND(NORMINV(RAND(),SIMULATION!$G$16,SIMULATION!$C$16),0)</f>
        <v>64</v>
      </c>
      <c r="I3758">
        <f ca="1">ROUND(NORMINV(RAND(),SIMULATION!$G$20,SIMULATION!$C$20),0)</f>
        <v>89</v>
      </c>
      <c r="J3758" t="str">
        <f t="shared" ca="1" si="118"/>
        <v>Home</v>
      </c>
      <c r="K3758" t="str">
        <f ca="1">IF(H3758+SIMULATION!$E$16&gt;NEUTRAL!I3758,"W","L")</f>
        <v>L</v>
      </c>
      <c r="L3758" t="str">
        <f ca="1">IF(I3758+SIMULATION!$E$20&gt;NEUTRAL!H3758,"W","L")</f>
        <v>W</v>
      </c>
      <c r="M3758">
        <f t="shared" ca="1" si="119"/>
        <v>153</v>
      </c>
      <c r="N3758" t="str">
        <f ca="1">IF((H3758+I3758)&gt;SIMULATION!$F$16,"Over","Under")</f>
        <v>Over</v>
      </c>
    </row>
    <row r="3759" spans="8:14" x14ac:dyDescent="0.25">
      <c r="H3759">
        <f ca="1">ROUND(NORMINV(RAND(),SIMULATION!$G$16,SIMULATION!$C$16),0)</f>
        <v>65</v>
      </c>
      <c r="I3759">
        <f ca="1">ROUND(NORMINV(RAND(),SIMULATION!$G$20,SIMULATION!$C$20),0)</f>
        <v>75</v>
      </c>
      <c r="J3759" t="str">
        <f t="shared" ca="1" si="118"/>
        <v>Home</v>
      </c>
      <c r="K3759" t="str">
        <f ca="1">IF(H3759+SIMULATION!$E$16&gt;NEUTRAL!I3759,"W","L")</f>
        <v>L</v>
      </c>
      <c r="L3759" t="str">
        <f ca="1">IF(I3759+SIMULATION!$E$20&gt;NEUTRAL!H3759,"W","L")</f>
        <v>W</v>
      </c>
      <c r="M3759">
        <f t="shared" ca="1" si="119"/>
        <v>140</v>
      </c>
      <c r="N3759" t="str">
        <f ca="1">IF((H3759+I3759)&gt;SIMULATION!$F$16,"Over","Under")</f>
        <v>Under</v>
      </c>
    </row>
    <row r="3760" spans="8:14" x14ac:dyDescent="0.25">
      <c r="H3760">
        <f ca="1">ROUND(NORMINV(RAND(),SIMULATION!$G$16,SIMULATION!$C$16),0)</f>
        <v>78</v>
      </c>
      <c r="I3760">
        <f ca="1">ROUND(NORMINV(RAND(),SIMULATION!$G$20,SIMULATION!$C$20),0)</f>
        <v>67</v>
      </c>
      <c r="J3760" t="str">
        <f t="shared" ca="1" si="118"/>
        <v>Away</v>
      </c>
      <c r="K3760" t="str">
        <f ca="1">IF(H3760+SIMULATION!$E$16&gt;NEUTRAL!I3760,"W","L")</f>
        <v>W</v>
      </c>
      <c r="L3760" t="str">
        <f ca="1">IF(I3760+SIMULATION!$E$20&gt;NEUTRAL!H3760,"W","L")</f>
        <v>L</v>
      </c>
      <c r="M3760">
        <f t="shared" ca="1" si="119"/>
        <v>145</v>
      </c>
      <c r="N3760" t="str">
        <f ca="1">IF((H3760+I3760)&gt;SIMULATION!$F$16,"Over","Under")</f>
        <v>Under</v>
      </c>
    </row>
    <row r="3761" spans="8:14" x14ac:dyDescent="0.25">
      <c r="H3761">
        <f ca="1">ROUND(NORMINV(RAND(),SIMULATION!$G$16,SIMULATION!$C$16),0)</f>
        <v>88</v>
      </c>
      <c r="I3761">
        <f ca="1">ROUND(NORMINV(RAND(),SIMULATION!$G$20,SIMULATION!$C$20),0)</f>
        <v>71</v>
      </c>
      <c r="J3761" t="str">
        <f t="shared" ca="1" si="118"/>
        <v>Away</v>
      </c>
      <c r="K3761" t="str">
        <f ca="1">IF(H3761+SIMULATION!$E$16&gt;NEUTRAL!I3761,"W","L")</f>
        <v>W</v>
      </c>
      <c r="L3761" t="str">
        <f ca="1">IF(I3761+SIMULATION!$E$20&gt;NEUTRAL!H3761,"W","L")</f>
        <v>L</v>
      </c>
      <c r="M3761">
        <f t="shared" ca="1" si="119"/>
        <v>159</v>
      </c>
      <c r="N3761" t="str">
        <f ca="1">IF((H3761+I3761)&gt;SIMULATION!$F$16,"Over","Under")</f>
        <v>Over</v>
      </c>
    </row>
    <row r="3762" spans="8:14" x14ac:dyDescent="0.25">
      <c r="H3762">
        <f ca="1">ROUND(NORMINV(RAND(),SIMULATION!$G$16,SIMULATION!$C$16),0)</f>
        <v>51</v>
      </c>
      <c r="I3762">
        <f ca="1">ROUND(NORMINV(RAND(),SIMULATION!$G$20,SIMULATION!$C$20),0)</f>
        <v>71</v>
      </c>
      <c r="J3762" t="str">
        <f t="shared" ca="1" si="118"/>
        <v>Home</v>
      </c>
      <c r="K3762" t="str">
        <f ca="1">IF(H3762+SIMULATION!$E$16&gt;NEUTRAL!I3762,"W","L")</f>
        <v>L</v>
      </c>
      <c r="L3762" t="str">
        <f ca="1">IF(I3762+SIMULATION!$E$20&gt;NEUTRAL!H3762,"W","L")</f>
        <v>W</v>
      </c>
      <c r="M3762">
        <f t="shared" ca="1" si="119"/>
        <v>122</v>
      </c>
      <c r="N3762" t="str">
        <f ca="1">IF((H3762+I3762)&gt;SIMULATION!$F$16,"Over","Under")</f>
        <v>Under</v>
      </c>
    </row>
    <row r="3763" spans="8:14" x14ac:dyDescent="0.25">
      <c r="H3763">
        <f ca="1">ROUND(NORMINV(RAND(),SIMULATION!$G$16,SIMULATION!$C$16),0)</f>
        <v>86</v>
      </c>
      <c r="I3763">
        <f ca="1">ROUND(NORMINV(RAND(),SIMULATION!$G$20,SIMULATION!$C$20),0)</f>
        <v>64</v>
      </c>
      <c r="J3763" t="str">
        <f t="shared" ca="1" si="118"/>
        <v>Away</v>
      </c>
      <c r="K3763" t="str">
        <f ca="1">IF(H3763+SIMULATION!$E$16&gt;NEUTRAL!I3763,"W","L")</f>
        <v>W</v>
      </c>
      <c r="L3763" t="str">
        <f ca="1">IF(I3763+SIMULATION!$E$20&gt;NEUTRAL!H3763,"W","L")</f>
        <v>L</v>
      </c>
      <c r="M3763">
        <f t="shared" ca="1" si="119"/>
        <v>150</v>
      </c>
      <c r="N3763" t="str">
        <f ca="1">IF((H3763+I3763)&gt;SIMULATION!$F$16,"Over","Under")</f>
        <v>Under</v>
      </c>
    </row>
    <row r="3764" spans="8:14" x14ac:dyDescent="0.25">
      <c r="H3764">
        <f ca="1">ROUND(NORMINV(RAND(),SIMULATION!$G$16,SIMULATION!$C$16),0)</f>
        <v>67</v>
      </c>
      <c r="I3764">
        <f ca="1">ROUND(NORMINV(RAND(),SIMULATION!$G$20,SIMULATION!$C$20),0)</f>
        <v>73</v>
      </c>
      <c r="J3764" t="str">
        <f t="shared" ca="1" si="118"/>
        <v>Home</v>
      </c>
      <c r="K3764" t="str">
        <f ca="1">IF(H3764+SIMULATION!$E$16&gt;NEUTRAL!I3764,"W","L")</f>
        <v>L</v>
      </c>
      <c r="L3764" t="str">
        <f ca="1">IF(I3764+SIMULATION!$E$20&gt;NEUTRAL!H3764,"W","L")</f>
        <v>W</v>
      </c>
      <c r="M3764">
        <f t="shared" ca="1" si="119"/>
        <v>140</v>
      </c>
      <c r="N3764" t="str">
        <f ca="1">IF((H3764+I3764)&gt;SIMULATION!$F$16,"Over","Under")</f>
        <v>Under</v>
      </c>
    </row>
    <row r="3765" spans="8:14" x14ac:dyDescent="0.25">
      <c r="H3765">
        <f ca="1">ROUND(NORMINV(RAND(),SIMULATION!$G$16,SIMULATION!$C$16),0)</f>
        <v>90</v>
      </c>
      <c r="I3765">
        <f ca="1">ROUND(NORMINV(RAND(),SIMULATION!$G$20,SIMULATION!$C$20),0)</f>
        <v>78</v>
      </c>
      <c r="J3765" t="str">
        <f t="shared" ca="1" si="118"/>
        <v>Away</v>
      </c>
      <c r="K3765" t="str">
        <f ca="1">IF(H3765+SIMULATION!$E$16&gt;NEUTRAL!I3765,"W","L")</f>
        <v>W</v>
      </c>
      <c r="L3765" t="str">
        <f ca="1">IF(I3765+SIMULATION!$E$20&gt;NEUTRAL!H3765,"W","L")</f>
        <v>L</v>
      </c>
      <c r="M3765">
        <f t="shared" ca="1" si="119"/>
        <v>168</v>
      </c>
      <c r="N3765" t="str">
        <f ca="1">IF((H3765+I3765)&gt;SIMULATION!$F$16,"Over","Under")</f>
        <v>Over</v>
      </c>
    </row>
    <row r="3766" spans="8:14" x14ac:dyDescent="0.25">
      <c r="H3766">
        <f ca="1">ROUND(NORMINV(RAND(),SIMULATION!$G$16,SIMULATION!$C$16),0)</f>
        <v>76</v>
      </c>
      <c r="I3766">
        <f ca="1">ROUND(NORMINV(RAND(),SIMULATION!$G$20,SIMULATION!$C$20),0)</f>
        <v>75</v>
      </c>
      <c r="J3766" t="str">
        <f t="shared" ca="1" si="118"/>
        <v>Away</v>
      </c>
      <c r="K3766" t="str">
        <f ca="1">IF(H3766+SIMULATION!$E$16&gt;NEUTRAL!I3766,"W","L")</f>
        <v>W</v>
      </c>
      <c r="L3766" t="str">
        <f ca="1">IF(I3766+SIMULATION!$E$20&gt;NEUTRAL!H3766,"W","L")</f>
        <v>L</v>
      </c>
      <c r="M3766">
        <f t="shared" ca="1" si="119"/>
        <v>151</v>
      </c>
      <c r="N3766" t="str">
        <f ca="1">IF((H3766+I3766)&gt;SIMULATION!$F$16,"Over","Under")</f>
        <v>Under</v>
      </c>
    </row>
    <row r="3767" spans="8:14" x14ac:dyDescent="0.25">
      <c r="H3767">
        <f ca="1">ROUND(NORMINV(RAND(),SIMULATION!$G$16,SIMULATION!$C$16),0)</f>
        <v>77</v>
      </c>
      <c r="I3767">
        <f ca="1">ROUND(NORMINV(RAND(),SIMULATION!$G$20,SIMULATION!$C$20),0)</f>
        <v>59</v>
      </c>
      <c r="J3767" t="str">
        <f t="shared" ca="1" si="118"/>
        <v>Away</v>
      </c>
      <c r="K3767" t="str">
        <f ca="1">IF(H3767+SIMULATION!$E$16&gt;NEUTRAL!I3767,"W","L")</f>
        <v>W</v>
      </c>
      <c r="L3767" t="str">
        <f ca="1">IF(I3767+SIMULATION!$E$20&gt;NEUTRAL!H3767,"W","L")</f>
        <v>L</v>
      </c>
      <c r="M3767">
        <f t="shared" ca="1" si="119"/>
        <v>136</v>
      </c>
      <c r="N3767" t="str">
        <f ca="1">IF((H3767+I3767)&gt;SIMULATION!$F$16,"Over","Under")</f>
        <v>Under</v>
      </c>
    </row>
    <row r="3768" spans="8:14" x14ac:dyDescent="0.25">
      <c r="H3768">
        <f ca="1">ROUND(NORMINV(RAND(),SIMULATION!$G$16,SIMULATION!$C$16),0)</f>
        <v>70</v>
      </c>
      <c r="I3768">
        <f ca="1">ROUND(NORMINV(RAND(),SIMULATION!$G$20,SIMULATION!$C$20),0)</f>
        <v>72</v>
      </c>
      <c r="J3768" t="str">
        <f t="shared" ca="1" si="118"/>
        <v>Home</v>
      </c>
      <c r="K3768" t="str">
        <f ca="1">IF(H3768+SIMULATION!$E$16&gt;NEUTRAL!I3768,"W","L")</f>
        <v>W</v>
      </c>
      <c r="L3768" t="str">
        <f ca="1">IF(I3768+SIMULATION!$E$20&gt;NEUTRAL!H3768,"W","L")</f>
        <v>L</v>
      </c>
      <c r="M3768">
        <f t="shared" ca="1" si="119"/>
        <v>142</v>
      </c>
      <c r="N3768" t="str">
        <f ca="1">IF((H3768+I3768)&gt;SIMULATION!$F$16,"Over","Under")</f>
        <v>Under</v>
      </c>
    </row>
    <row r="3769" spans="8:14" x14ac:dyDescent="0.25">
      <c r="H3769">
        <f ca="1">ROUND(NORMINV(RAND(),SIMULATION!$G$16,SIMULATION!$C$16),0)</f>
        <v>45</v>
      </c>
      <c r="I3769">
        <f ca="1">ROUND(NORMINV(RAND(),SIMULATION!$G$20,SIMULATION!$C$20),0)</f>
        <v>81</v>
      </c>
      <c r="J3769" t="str">
        <f t="shared" ca="1" si="118"/>
        <v>Home</v>
      </c>
      <c r="K3769" t="str">
        <f ca="1">IF(H3769+SIMULATION!$E$16&gt;NEUTRAL!I3769,"W","L")</f>
        <v>L</v>
      </c>
      <c r="L3769" t="str">
        <f ca="1">IF(I3769+SIMULATION!$E$20&gt;NEUTRAL!H3769,"W","L")</f>
        <v>W</v>
      </c>
      <c r="M3769">
        <f t="shared" ca="1" si="119"/>
        <v>126</v>
      </c>
      <c r="N3769" t="str">
        <f ca="1">IF((H3769+I3769)&gt;SIMULATION!$F$16,"Over","Under")</f>
        <v>Under</v>
      </c>
    </row>
    <row r="3770" spans="8:14" x14ac:dyDescent="0.25">
      <c r="H3770">
        <f ca="1">ROUND(NORMINV(RAND(),SIMULATION!$G$16,SIMULATION!$C$16),0)</f>
        <v>67</v>
      </c>
      <c r="I3770">
        <f ca="1">ROUND(NORMINV(RAND(),SIMULATION!$G$20,SIMULATION!$C$20),0)</f>
        <v>69</v>
      </c>
      <c r="J3770" t="str">
        <f t="shared" ca="1" si="118"/>
        <v>Home</v>
      </c>
      <c r="K3770" t="str">
        <f ca="1">IF(H3770+SIMULATION!$E$16&gt;NEUTRAL!I3770,"W","L")</f>
        <v>W</v>
      </c>
      <c r="L3770" t="str">
        <f ca="1">IF(I3770+SIMULATION!$E$20&gt;NEUTRAL!H3770,"W","L")</f>
        <v>L</v>
      </c>
      <c r="M3770">
        <f t="shared" ca="1" si="119"/>
        <v>136</v>
      </c>
      <c r="N3770" t="str">
        <f ca="1">IF((H3770+I3770)&gt;SIMULATION!$F$16,"Over","Under")</f>
        <v>Under</v>
      </c>
    </row>
    <row r="3771" spans="8:14" x14ac:dyDescent="0.25">
      <c r="H3771">
        <f ca="1">ROUND(NORMINV(RAND(),SIMULATION!$G$16,SIMULATION!$C$16),0)</f>
        <v>65</v>
      </c>
      <c r="I3771">
        <f ca="1">ROUND(NORMINV(RAND(),SIMULATION!$G$20,SIMULATION!$C$20),0)</f>
        <v>81</v>
      </c>
      <c r="J3771" t="str">
        <f t="shared" ca="1" si="118"/>
        <v>Home</v>
      </c>
      <c r="K3771" t="str">
        <f ca="1">IF(H3771+SIMULATION!$E$16&gt;NEUTRAL!I3771,"W","L")</f>
        <v>L</v>
      </c>
      <c r="L3771" t="str">
        <f ca="1">IF(I3771+SIMULATION!$E$20&gt;NEUTRAL!H3771,"W","L")</f>
        <v>W</v>
      </c>
      <c r="M3771">
        <f t="shared" ca="1" si="119"/>
        <v>146</v>
      </c>
      <c r="N3771" t="str">
        <f ca="1">IF((H3771+I3771)&gt;SIMULATION!$F$16,"Over","Under")</f>
        <v>Under</v>
      </c>
    </row>
    <row r="3772" spans="8:14" x14ac:dyDescent="0.25">
      <c r="H3772">
        <f ca="1">ROUND(NORMINV(RAND(),SIMULATION!$G$16,SIMULATION!$C$16),0)</f>
        <v>70</v>
      </c>
      <c r="I3772">
        <f ca="1">ROUND(NORMINV(RAND(),SIMULATION!$G$20,SIMULATION!$C$20),0)</f>
        <v>70</v>
      </c>
      <c r="J3772" t="str">
        <f t="shared" ca="1" si="118"/>
        <v>OT</v>
      </c>
      <c r="K3772" t="str">
        <f ca="1">IF(H3772+SIMULATION!$E$16&gt;NEUTRAL!I3772,"W","L")</f>
        <v>W</v>
      </c>
      <c r="L3772" t="str">
        <f ca="1">IF(I3772+SIMULATION!$E$20&gt;NEUTRAL!H3772,"W","L")</f>
        <v>L</v>
      </c>
      <c r="M3772">
        <f t="shared" ca="1" si="119"/>
        <v>140</v>
      </c>
      <c r="N3772" t="str">
        <f ca="1">IF((H3772+I3772)&gt;SIMULATION!$F$16,"Over","Under")</f>
        <v>Under</v>
      </c>
    </row>
    <row r="3773" spans="8:14" x14ac:dyDescent="0.25">
      <c r="H3773">
        <f ca="1">ROUND(NORMINV(RAND(),SIMULATION!$G$16,SIMULATION!$C$16),0)</f>
        <v>76</v>
      </c>
      <c r="I3773">
        <f ca="1">ROUND(NORMINV(RAND(),SIMULATION!$G$20,SIMULATION!$C$20),0)</f>
        <v>81</v>
      </c>
      <c r="J3773" t="str">
        <f t="shared" ca="1" si="118"/>
        <v>Home</v>
      </c>
      <c r="K3773" t="str">
        <f ca="1">IF(H3773+SIMULATION!$E$16&gt;NEUTRAL!I3773,"W","L")</f>
        <v>L</v>
      </c>
      <c r="L3773" t="str">
        <f ca="1">IF(I3773+SIMULATION!$E$20&gt;NEUTRAL!H3773,"W","L")</f>
        <v>W</v>
      </c>
      <c r="M3773">
        <f t="shared" ca="1" si="119"/>
        <v>157</v>
      </c>
      <c r="N3773" t="str">
        <f ca="1">IF((H3773+I3773)&gt;SIMULATION!$F$16,"Over","Under")</f>
        <v>Over</v>
      </c>
    </row>
    <row r="3774" spans="8:14" x14ac:dyDescent="0.25">
      <c r="H3774">
        <f ca="1">ROUND(NORMINV(RAND(),SIMULATION!$G$16,SIMULATION!$C$16),0)</f>
        <v>60</v>
      </c>
      <c r="I3774">
        <f ca="1">ROUND(NORMINV(RAND(),SIMULATION!$G$20,SIMULATION!$C$20),0)</f>
        <v>68</v>
      </c>
      <c r="J3774" t="str">
        <f t="shared" ca="1" si="118"/>
        <v>Home</v>
      </c>
      <c r="K3774" t="str">
        <f ca="1">IF(H3774+SIMULATION!$E$16&gt;NEUTRAL!I3774,"W","L")</f>
        <v>L</v>
      </c>
      <c r="L3774" t="str">
        <f ca="1">IF(I3774+SIMULATION!$E$20&gt;NEUTRAL!H3774,"W","L")</f>
        <v>W</v>
      </c>
      <c r="M3774">
        <f t="shared" ca="1" si="119"/>
        <v>128</v>
      </c>
      <c r="N3774" t="str">
        <f ca="1">IF((H3774+I3774)&gt;SIMULATION!$F$16,"Over","Under")</f>
        <v>Under</v>
      </c>
    </row>
    <row r="3775" spans="8:14" x14ac:dyDescent="0.25">
      <c r="H3775">
        <f ca="1">ROUND(NORMINV(RAND(),SIMULATION!$G$16,SIMULATION!$C$16),0)</f>
        <v>84</v>
      </c>
      <c r="I3775">
        <f ca="1">ROUND(NORMINV(RAND(),SIMULATION!$G$20,SIMULATION!$C$20),0)</f>
        <v>80</v>
      </c>
      <c r="J3775" t="str">
        <f t="shared" ca="1" si="118"/>
        <v>Away</v>
      </c>
      <c r="K3775" t="str">
        <f ca="1">IF(H3775+SIMULATION!$E$16&gt;NEUTRAL!I3775,"W","L")</f>
        <v>W</v>
      </c>
      <c r="L3775" t="str">
        <f ca="1">IF(I3775+SIMULATION!$E$20&gt;NEUTRAL!H3775,"W","L")</f>
        <v>L</v>
      </c>
      <c r="M3775">
        <f t="shared" ca="1" si="119"/>
        <v>164</v>
      </c>
      <c r="N3775" t="str">
        <f ca="1">IF((H3775+I3775)&gt;SIMULATION!$F$16,"Over","Under")</f>
        <v>Over</v>
      </c>
    </row>
    <row r="3776" spans="8:14" x14ac:dyDescent="0.25">
      <c r="H3776">
        <f ca="1">ROUND(NORMINV(RAND(),SIMULATION!$G$16,SIMULATION!$C$16),0)</f>
        <v>82</v>
      </c>
      <c r="I3776">
        <f ca="1">ROUND(NORMINV(RAND(),SIMULATION!$G$20,SIMULATION!$C$20),0)</f>
        <v>89</v>
      </c>
      <c r="J3776" t="str">
        <f t="shared" ca="1" si="118"/>
        <v>Home</v>
      </c>
      <c r="K3776" t="str">
        <f ca="1">IF(H3776+SIMULATION!$E$16&gt;NEUTRAL!I3776,"W","L")</f>
        <v>L</v>
      </c>
      <c r="L3776" t="str">
        <f ca="1">IF(I3776+SIMULATION!$E$20&gt;NEUTRAL!H3776,"W","L")</f>
        <v>W</v>
      </c>
      <c r="M3776">
        <f t="shared" ca="1" si="119"/>
        <v>171</v>
      </c>
      <c r="N3776" t="str">
        <f ca="1">IF((H3776+I3776)&gt;SIMULATION!$F$16,"Over","Under")</f>
        <v>Over</v>
      </c>
    </row>
    <row r="3777" spans="8:14" x14ac:dyDescent="0.25">
      <c r="H3777">
        <f ca="1">ROUND(NORMINV(RAND(),SIMULATION!$G$16,SIMULATION!$C$16),0)</f>
        <v>71</v>
      </c>
      <c r="I3777">
        <f ca="1">ROUND(NORMINV(RAND(),SIMULATION!$G$20,SIMULATION!$C$20),0)</f>
        <v>62</v>
      </c>
      <c r="J3777" t="str">
        <f t="shared" ca="1" si="118"/>
        <v>Away</v>
      </c>
      <c r="K3777" t="str">
        <f ca="1">IF(H3777+SIMULATION!$E$16&gt;NEUTRAL!I3777,"W","L")</f>
        <v>W</v>
      </c>
      <c r="L3777" t="str">
        <f ca="1">IF(I3777+SIMULATION!$E$20&gt;NEUTRAL!H3777,"W","L")</f>
        <v>L</v>
      </c>
      <c r="M3777">
        <f t="shared" ca="1" si="119"/>
        <v>133</v>
      </c>
      <c r="N3777" t="str">
        <f ca="1">IF((H3777+I3777)&gt;SIMULATION!$F$16,"Over","Under")</f>
        <v>Under</v>
      </c>
    </row>
    <row r="3778" spans="8:14" x14ac:dyDescent="0.25">
      <c r="H3778">
        <f ca="1">ROUND(NORMINV(RAND(),SIMULATION!$G$16,SIMULATION!$C$16),0)</f>
        <v>65</v>
      </c>
      <c r="I3778">
        <f ca="1">ROUND(NORMINV(RAND(),SIMULATION!$G$20,SIMULATION!$C$20),0)</f>
        <v>42</v>
      </c>
      <c r="J3778" t="str">
        <f t="shared" ca="1" si="118"/>
        <v>Away</v>
      </c>
      <c r="K3778" t="str">
        <f ca="1">IF(H3778+SIMULATION!$E$16&gt;NEUTRAL!I3778,"W","L")</f>
        <v>W</v>
      </c>
      <c r="L3778" t="str">
        <f ca="1">IF(I3778+SIMULATION!$E$20&gt;NEUTRAL!H3778,"W","L")</f>
        <v>L</v>
      </c>
      <c r="M3778">
        <f t="shared" ca="1" si="119"/>
        <v>107</v>
      </c>
      <c r="N3778" t="str">
        <f ca="1">IF((H3778+I3778)&gt;SIMULATION!$F$16,"Over","Under")</f>
        <v>Under</v>
      </c>
    </row>
    <row r="3779" spans="8:14" x14ac:dyDescent="0.25">
      <c r="H3779">
        <f ca="1">ROUND(NORMINV(RAND(),SIMULATION!$G$16,SIMULATION!$C$16),0)</f>
        <v>73</v>
      </c>
      <c r="I3779">
        <f ca="1">ROUND(NORMINV(RAND(),SIMULATION!$G$20,SIMULATION!$C$20),0)</f>
        <v>85</v>
      </c>
      <c r="J3779" t="str">
        <f t="shared" ca="1" si="118"/>
        <v>Home</v>
      </c>
      <c r="K3779" t="str">
        <f ca="1">IF(H3779+SIMULATION!$E$16&gt;NEUTRAL!I3779,"W","L")</f>
        <v>L</v>
      </c>
      <c r="L3779" t="str">
        <f ca="1">IF(I3779+SIMULATION!$E$20&gt;NEUTRAL!H3779,"W","L")</f>
        <v>W</v>
      </c>
      <c r="M3779">
        <f t="shared" ca="1" si="119"/>
        <v>158</v>
      </c>
      <c r="N3779" t="str">
        <f ca="1">IF((H3779+I3779)&gt;SIMULATION!$F$16,"Over","Under")</f>
        <v>Over</v>
      </c>
    </row>
    <row r="3780" spans="8:14" x14ac:dyDescent="0.25">
      <c r="H3780">
        <f ca="1">ROUND(NORMINV(RAND(),SIMULATION!$G$16,SIMULATION!$C$16),0)</f>
        <v>73</v>
      </c>
      <c r="I3780">
        <f ca="1">ROUND(NORMINV(RAND(),SIMULATION!$G$20,SIMULATION!$C$20),0)</f>
        <v>73</v>
      </c>
      <c r="J3780" t="str">
        <f t="shared" ca="1" si="118"/>
        <v>OT</v>
      </c>
      <c r="K3780" t="str">
        <f ca="1">IF(H3780+SIMULATION!$E$16&gt;NEUTRAL!I3780,"W","L")</f>
        <v>W</v>
      </c>
      <c r="L3780" t="str">
        <f ca="1">IF(I3780+SIMULATION!$E$20&gt;NEUTRAL!H3780,"W","L")</f>
        <v>L</v>
      </c>
      <c r="M3780">
        <f t="shared" ca="1" si="119"/>
        <v>146</v>
      </c>
      <c r="N3780" t="str">
        <f ca="1">IF((H3780+I3780)&gt;SIMULATION!$F$16,"Over","Under")</f>
        <v>Under</v>
      </c>
    </row>
    <row r="3781" spans="8:14" x14ac:dyDescent="0.25">
      <c r="H3781">
        <f ca="1">ROUND(NORMINV(RAND(),SIMULATION!$G$16,SIMULATION!$C$16),0)</f>
        <v>83</v>
      </c>
      <c r="I3781">
        <f ca="1">ROUND(NORMINV(RAND(),SIMULATION!$G$20,SIMULATION!$C$20),0)</f>
        <v>73</v>
      </c>
      <c r="J3781" t="str">
        <f t="shared" ca="1" si="118"/>
        <v>Away</v>
      </c>
      <c r="K3781" t="str">
        <f ca="1">IF(H3781+SIMULATION!$E$16&gt;NEUTRAL!I3781,"W","L")</f>
        <v>W</v>
      </c>
      <c r="L3781" t="str">
        <f ca="1">IF(I3781+SIMULATION!$E$20&gt;NEUTRAL!H3781,"W","L")</f>
        <v>L</v>
      </c>
      <c r="M3781">
        <f t="shared" ca="1" si="119"/>
        <v>156</v>
      </c>
      <c r="N3781" t="str">
        <f ca="1">IF((H3781+I3781)&gt;SIMULATION!$F$16,"Over","Under")</f>
        <v>Over</v>
      </c>
    </row>
    <row r="3782" spans="8:14" x14ac:dyDescent="0.25">
      <c r="H3782">
        <f ca="1">ROUND(NORMINV(RAND(),SIMULATION!$G$16,SIMULATION!$C$16),0)</f>
        <v>71</v>
      </c>
      <c r="I3782">
        <f ca="1">ROUND(NORMINV(RAND(),SIMULATION!$G$20,SIMULATION!$C$20),0)</f>
        <v>91</v>
      </c>
      <c r="J3782" t="str">
        <f t="shared" ca="1" si="118"/>
        <v>Home</v>
      </c>
      <c r="K3782" t="str">
        <f ca="1">IF(H3782+SIMULATION!$E$16&gt;NEUTRAL!I3782,"W","L")</f>
        <v>L</v>
      </c>
      <c r="L3782" t="str">
        <f ca="1">IF(I3782+SIMULATION!$E$20&gt;NEUTRAL!H3782,"W","L")</f>
        <v>W</v>
      </c>
      <c r="M3782">
        <f t="shared" ca="1" si="119"/>
        <v>162</v>
      </c>
      <c r="N3782" t="str">
        <f ca="1">IF((H3782+I3782)&gt;SIMULATION!$F$16,"Over","Under")</f>
        <v>Over</v>
      </c>
    </row>
    <row r="3783" spans="8:14" x14ac:dyDescent="0.25">
      <c r="H3783">
        <f ca="1">ROUND(NORMINV(RAND(),SIMULATION!$G$16,SIMULATION!$C$16),0)</f>
        <v>89</v>
      </c>
      <c r="I3783">
        <f ca="1">ROUND(NORMINV(RAND(),SIMULATION!$G$20,SIMULATION!$C$20),0)</f>
        <v>71</v>
      </c>
      <c r="J3783" t="str">
        <f t="shared" ca="1" si="118"/>
        <v>Away</v>
      </c>
      <c r="K3783" t="str">
        <f ca="1">IF(H3783+SIMULATION!$E$16&gt;NEUTRAL!I3783,"W","L")</f>
        <v>W</v>
      </c>
      <c r="L3783" t="str">
        <f ca="1">IF(I3783+SIMULATION!$E$20&gt;NEUTRAL!H3783,"W","L")</f>
        <v>L</v>
      </c>
      <c r="M3783">
        <f t="shared" ca="1" si="119"/>
        <v>160</v>
      </c>
      <c r="N3783" t="str">
        <f ca="1">IF((H3783+I3783)&gt;SIMULATION!$F$16,"Over","Under")</f>
        <v>Over</v>
      </c>
    </row>
    <row r="3784" spans="8:14" x14ac:dyDescent="0.25">
      <c r="H3784">
        <f ca="1">ROUND(NORMINV(RAND(),SIMULATION!$G$16,SIMULATION!$C$16),0)</f>
        <v>59</v>
      </c>
      <c r="I3784">
        <f ca="1">ROUND(NORMINV(RAND(),SIMULATION!$G$20,SIMULATION!$C$20),0)</f>
        <v>82</v>
      </c>
      <c r="J3784" t="str">
        <f t="shared" ca="1" si="118"/>
        <v>Home</v>
      </c>
      <c r="K3784" t="str">
        <f ca="1">IF(H3784+SIMULATION!$E$16&gt;NEUTRAL!I3784,"W","L")</f>
        <v>L</v>
      </c>
      <c r="L3784" t="str">
        <f ca="1">IF(I3784+SIMULATION!$E$20&gt;NEUTRAL!H3784,"W","L")</f>
        <v>W</v>
      </c>
      <c r="M3784">
        <f t="shared" ca="1" si="119"/>
        <v>141</v>
      </c>
      <c r="N3784" t="str">
        <f ca="1">IF((H3784+I3784)&gt;SIMULATION!$F$16,"Over","Under")</f>
        <v>Under</v>
      </c>
    </row>
    <row r="3785" spans="8:14" x14ac:dyDescent="0.25">
      <c r="H3785">
        <f ca="1">ROUND(NORMINV(RAND(),SIMULATION!$G$16,SIMULATION!$C$16),0)</f>
        <v>58</v>
      </c>
      <c r="I3785">
        <f ca="1">ROUND(NORMINV(RAND(),SIMULATION!$G$20,SIMULATION!$C$20),0)</f>
        <v>90</v>
      </c>
      <c r="J3785" t="str">
        <f t="shared" ca="1" si="118"/>
        <v>Home</v>
      </c>
      <c r="K3785" t="str">
        <f ca="1">IF(H3785+SIMULATION!$E$16&gt;NEUTRAL!I3785,"W","L")</f>
        <v>L</v>
      </c>
      <c r="L3785" t="str">
        <f ca="1">IF(I3785+SIMULATION!$E$20&gt;NEUTRAL!H3785,"W","L")</f>
        <v>W</v>
      </c>
      <c r="M3785">
        <f t="shared" ca="1" si="119"/>
        <v>148</v>
      </c>
      <c r="N3785" t="str">
        <f ca="1">IF((H3785+I3785)&gt;SIMULATION!$F$16,"Over","Under")</f>
        <v>Under</v>
      </c>
    </row>
    <row r="3786" spans="8:14" x14ac:dyDescent="0.25">
      <c r="H3786">
        <f ca="1">ROUND(NORMINV(RAND(),SIMULATION!$G$16,SIMULATION!$C$16),0)</f>
        <v>63</v>
      </c>
      <c r="I3786">
        <f ca="1">ROUND(NORMINV(RAND(),SIMULATION!$G$20,SIMULATION!$C$20),0)</f>
        <v>64</v>
      </c>
      <c r="J3786" t="str">
        <f t="shared" ca="1" si="118"/>
        <v>Home</v>
      </c>
      <c r="K3786" t="str">
        <f ca="1">IF(H3786+SIMULATION!$E$16&gt;NEUTRAL!I3786,"W","L")</f>
        <v>W</v>
      </c>
      <c r="L3786" t="str">
        <f ca="1">IF(I3786+SIMULATION!$E$20&gt;NEUTRAL!H3786,"W","L")</f>
        <v>L</v>
      </c>
      <c r="M3786">
        <f t="shared" ca="1" si="119"/>
        <v>127</v>
      </c>
      <c r="N3786" t="str">
        <f ca="1">IF((H3786+I3786)&gt;SIMULATION!$F$16,"Over","Under")</f>
        <v>Under</v>
      </c>
    </row>
    <row r="3787" spans="8:14" x14ac:dyDescent="0.25">
      <c r="H3787">
        <f ca="1">ROUND(NORMINV(RAND(),SIMULATION!$G$16,SIMULATION!$C$16),0)</f>
        <v>58</v>
      </c>
      <c r="I3787">
        <f ca="1">ROUND(NORMINV(RAND(),SIMULATION!$G$20,SIMULATION!$C$20),0)</f>
        <v>69</v>
      </c>
      <c r="J3787" t="str">
        <f t="shared" ca="1" si="118"/>
        <v>Home</v>
      </c>
      <c r="K3787" t="str">
        <f ca="1">IF(H3787+SIMULATION!$E$16&gt;NEUTRAL!I3787,"W","L")</f>
        <v>L</v>
      </c>
      <c r="L3787" t="str">
        <f ca="1">IF(I3787+SIMULATION!$E$20&gt;NEUTRAL!H3787,"W","L")</f>
        <v>W</v>
      </c>
      <c r="M3787">
        <f t="shared" ca="1" si="119"/>
        <v>127</v>
      </c>
      <c r="N3787" t="str">
        <f ca="1">IF((H3787+I3787)&gt;SIMULATION!$F$16,"Over","Under")</f>
        <v>Under</v>
      </c>
    </row>
    <row r="3788" spans="8:14" x14ac:dyDescent="0.25">
      <c r="H3788">
        <f ca="1">ROUND(NORMINV(RAND(),SIMULATION!$G$16,SIMULATION!$C$16),0)</f>
        <v>83</v>
      </c>
      <c r="I3788">
        <f ca="1">ROUND(NORMINV(RAND(),SIMULATION!$G$20,SIMULATION!$C$20),0)</f>
        <v>65</v>
      </c>
      <c r="J3788" t="str">
        <f t="shared" ca="1" si="118"/>
        <v>Away</v>
      </c>
      <c r="K3788" t="str">
        <f ca="1">IF(H3788+SIMULATION!$E$16&gt;NEUTRAL!I3788,"W","L")</f>
        <v>W</v>
      </c>
      <c r="L3788" t="str">
        <f ca="1">IF(I3788+SIMULATION!$E$20&gt;NEUTRAL!H3788,"W","L")</f>
        <v>L</v>
      </c>
      <c r="M3788">
        <f t="shared" ca="1" si="119"/>
        <v>148</v>
      </c>
      <c r="N3788" t="str">
        <f ca="1">IF((H3788+I3788)&gt;SIMULATION!$F$16,"Over","Under")</f>
        <v>Under</v>
      </c>
    </row>
    <row r="3789" spans="8:14" x14ac:dyDescent="0.25">
      <c r="H3789">
        <f ca="1">ROUND(NORMINV(RAND(),SIMULATION!$G$16,SIMULATION!$C$16),0)</f>
        <v>56</v>
      </c>
      <c r="I3789">
        <f ca="1">ROUND(NORMINV(RAND(),SIMULATION!$G$20,SIMULATION!$C$20),0)</f>
        <v>82</v>
      </c>
      <c r="J3789" t="str">
        <f t="shared" ca="1" si="118"/>
        <v>Home</v>
      </c>
      <c r="K3789" t="str">
        <f ca="1">IF(H3789+SIMULATION!$E$16&gt;NEUTRAL!I3789,"W","L")</f>
        <v>L</v>
      </c>
      <c r="L3789" t="str">
        <f ca="1">IF(I3789+SIMULATION!$E$20&gt;NEUTRAL!H3789,"W","L")</f>
        <v>W</v>
      </c>
      <c r="M3789">
        <f t="shared" ca="1" si="119"/>
        <v>138</v>
      </c>
      <c r="N3789" t="str">
        <f ca="1">IF((H3789+I3789)&gt;SIMULATION!$F$16,"Over","Under")</f>
        <v>Under</v>
      </c>
    </row>
    <row r="3790" spans="8:14" x14ac:dyDescent="0.25">
      <c r="H3790">
        <f ca="1">ROUND(NORMINV(RAND(),SIMULATION!$G$16,SIMULATION!$C$16),0)</f>
        <v>69</v>
      </c>
      <c r="I3790">
        <f ca="1">ROUND(NORMINV(RAND(),SIMULATION!$G$20,SIMULATION!$C$20),0)</f>
        <v>92</v>
      </c>
      <c r="J3790" t="str">
        <f t="shared" ca="1" si="118"/>
        <v>Home</v>
      </c>
      <c r="K3790" t="str">
        <f ca="1">IF(H3790+SIMULATION!$E$16&gt;NEUTRAL!I3790,"W","L")</f>
        <v>L</v>
      </c>
      <c r="L3790" t="str">
        <f ca="1">IF(I3790+SIMULATION!$E$20&gt;NEUTRAL!H3790,"W","L")</f>
        <v>W</v>
      </c>
      <c r="M3790">
        <f t="shared" ca="1" si="119"/>
        <v>161</v>
      </c>
      <c r="N3790" t="str">
        <f ca="1">IF((H3790+I3790)&gt;SIMULATION!$F$16,"Over","Under")</f>
        <v>Over</v>
      </c>
    </row>
    <row r="3791" spans="8:14" x14ac:dyDescent="0.25">
      <c r="H3791">
        <f ca="1">ROUND(NORMINV(RAND(),SIMULATION!$G$16,SIMULATION!$C$16),0)</f>
        <v>57</v>
      </c>
      <c r="I3791">
        <f ca="1">ROUND(NORMINV(RAND(),SIMULATION!$G$20,SIMULATION!$C$20),0)</f>
        <v>92</v>
      </c>
      <c r="J3791" t="str">
        <f t="shared" ca="1" si="118"/>
        <v>Home</v>
      </c>
      <c r="K3791" t="str">
        <f ca="1">IF(H3791+SIMULATION!$E$16&gt;NEUTRAL!I3791,"W","L")</f>
        <v>L</v>
      </c>
      <c r="L3791" t="str">
        <f ca="1">IF(I3791+SIMULATION!$E$20&gt;NEUTRAL!H3791,"W","L")</f>
        <v>W</v>
      </c>
      <c r="M3791">
        <f t="shared" ca="1" si="119"/>
        <v>149</v>
      </c>
      <c r="N3791" t="str">
        <f ca="1">IF((H3791+I3791)&gt;SIMULATION!$F$16,"Over","Under")</f>
        <v>Under</v>
      </c>
    </row>
    <row r="3792" spans="8:14" x14ac:dyDescent="0.25">
      <c r="H3792">
        <f ca="1">ROUND(NORMINV(RAND(),SIMULATION!$G$16,SIMULATION!$C$16),0)</f>
        <v>71</v>
      </c>
      <c r="I3792">
        <f ca="1">ROUND(NORMINV(RAND(),SIMULATION!$G$20,SIMULATION!$C$20),0)</f>
        <v>93</v>
      </c>
      <c r="J3792" t="str">
        <f t="shared" ca="1" si="118"/>
        <v>Home</v>
      </c>
      <c r="K3792" t="str">
        <f ca="1">IF(H3792+SIMULATION!$E$16&gt;NEUTRAL!I3792,"W","L")</f>
        <v>L</v>
      </c>
      <c r="L3792" t="str">
        <f ca="1">IF(I3792+SIMULATION!$E$20&gt;NEUTRAL!H3792,"W","L")</f>
        <v>W</v>
      </c>
      <c r="M3792">
        <f t="shared" ca="1" si="119"/>
        <v>164</v>
      </c>
      <c r="N3792" t="str">
        <f ca="1">IF((H3792+I3792)&gt;SIMULATION!$F$16,"Over","Under")</f>
        <v>Over</v>
      </c>
    </row>
    <row r="3793" spans="8:14" x14ac:dyDescent="0.25">
      <c r="H3793">
        <f ca="1">ROUND(NORMINV(RAND(),SIMULATION!$G$16,SIMULATION!$C$16),0)</f>
        <v>99</v>
      </c>
      <c r="I3793">
        <f ca="1">ROUND(NORMINV(RAND(),SIMULATION!$G$20,SIMULATION!$C$20),0)</f>
        <v>90</v>
      </c>
      <c r="J3793" t="str">
        <f t="shared" ca="1" si="118"/>
        <v>Away</v>
      </c>
      <c r="K3793" t="str">
        <f ca="1">IF(H3793+SIMULATION!$E$16&gt;NEUTRAL!I3793,"W","L")</f>
        <v>W</v>
      </c>
      <c r="L3793" t="str">
        <f ca="1">IF(I3793+SIMULATION!$E$20&gt;NEUTRAL!H3793,"W","L")</f>
        <v>L</v>
      </c>
      <c r="M3793">
        <f t="shared" ca="1" si="119"/>
        <v>189</v>
      </c>
      <c r="N3793" t="str">
        <f ca="1">IF((H3793+I3793)&gt;SIMULATION!$F$16,"Over","Under")</f>
        <v>Over</v>
      </c>
    </row>
    <row r="3794" spans="8:14" x14ac:dyDescent="0.25">
      <c r="H3794">
        <f ca="1">ROUND(NORMINV(RAND(),SIMULATION!$G$16,SIMULATION!$C$16),0)</f>
        <v>71</v>
      </c>
      <c r="I3794">
        <f ca="1">ROUND(NORMINV(RAND(),SIMULATION!$G$20,SIMULATION!$C$20),0)</f>
        <v>88</v>
      </c>
      <c r="J3794" t="str">
        <f t="shared" ref="J3794:J3857" ca="1" si="120">IF(H3794=I3794,"OT",IF(H3794&gt;I3794,"Away","Home"))</f>
        <v>Home</v>
      </c>
      <c r="K3794" t="str">
        <f ca="1">IF(H3794+SIMULATION!$E$16&gt;NEUTRAL!I3794,"W","L")</f>
        <v>L</v>
      </c>
      <c r="L3794" t="str">
        <f ca="1">IF(I3794+SIMULATION!$E$20&gt;NEUTRAL!H3794,"W","L")</f>
        <v>W</v>
      </c>
      <c r="M3794">
        <f t="shared" ref="M3794:M3857" ca="1" si="121">H3794+I3794</f>
        <v>159</v>
      </c>
      <c r="N3794" t="str">
        <f ca="1">IF((H3794+I3794)&gt;SIMULATION!$F$16,"Over","Under")</f>
        <v>Over</v>
      </c>
    </row>
    <row r="3795" spans="8:14" x14ac:dyDescent="0.25">
      <c r="H3795">
        <f ca="1">ROUND(NORMINV(RAND(),SIMULATION!$G$16,SIMULATION!$C$16),0)</f>
        <v>75</v>
      </c>
      <c r="I3795">
        <f ca="1">ROUND(NORMINV(RAND(),SIMULATION!$G$20,SIMULATION!$C$20),0)</f>
        <v>86</v>
      </c>
      <c r="J3795" t="str">
        <f t="shared" ca="1" si="120"/>
        <v>Home</v>
      </c>
      <c r="K3795" t="str">
        <f ca="1">IF(H3795+SIMULATION!$E$16&gt;NEUTRAL!I3795,"W","L")</f>
        <v>L</v>
      </c>
      <c r="L3795" t="str">
        <f ca="1">IF(I3795+SIMULATION!$E$20&gt;NEUTRAL!H3795,"W","L")</f>
        <v>W</v>
      </c>
      <c r="M3795">
        <f t="shared" ca="1" si="121"/>
        <v>161</v>
      </c>
      <c r="N3795" t="str">
        <f ca="1">IF((H3795+I3795)&gt;SIMULATION!$F$16,"Over","Under")</f>
        <v>Over</v>
      </c>
    </row>
    <row r="3796" spans="8:14" x14ac:dyDescent="0.25">
      <c r="H3796">
        <f ca="1">ROUND(NORMINV(RAND(),SIMULATION!$G$16,SIMULATION!$C$16),0)</f>
        <v>76</v>
      </c>
      <c r="I3796">
        <f ca="1">ROUND(NORMINV(RAND(),SIMULATION!$G$20,SIMULATION!$C$20),0)</f>
        <v>53</v>
      </c>
      <c r="J3796" t="str">
        <f t="shared" ca="1" si="120"/>
        <v>Away</v>
      </c>
      <c r="K3796" t="str">
        <f ca="1">IF(H3796+SIMULATION!$E$16&gt;NEUTRAL!I3796,"W","L")</f>
        <v>W</v>
      </c>
      <c r="L3796" t="str">
        <f ca="1">IF(I3796+SIMULATION!$E$20&gt;NEUTRAL!H3796,"W","L")</f>
        <v>L</v>
      </c>
      <c r="M3796">
        <f t="shared" ca="1" si="121"/>
        <v>129</v>
      </c>
      <c r="N3796" t="str">
        <f ca="1">IF((H3796+I3796)&gt;SIMULATION!$F$16,"Over","Under")</f>
        <v>Under</v>
      </c>
    </row>
    <row r="3797" spans="8:14" x14ac:dyDescent="0.25">
      <c r="H3797">
        <f ca="1">ROUND(NORMINV(RAND(),SIMULATION!$G$16,SIMULATION!$C$16),0)</f>
        <v>70</v>
      </c>
      <c r="I3797">
        <f ca="1">ROUND(NORMINV(RAND(),SIMULATION!$G$20,SIMULATION!$C$20),0)</f>
        <v>66</v>
      </c>
      <c r="J3797" t="str">
        <f t="shared" ca="1" si="120"/>
        <v>Away</v>
      </c>
      <c r="K3797" t="str">
        <f ca="1">IF(H3797+SIMULATION!$E$16&gt;NEUTRAL!I3797,"W","L")</f>
        <v>W</v>
      </c>
      <c r="L3797" t="str">
        <f ca="1">IF(I3797+SIMULATION!$E$20&gt;NEUTRAL!H3797,"W","L")</f>
        <v>L</v>
      </c>
      <c r="M3797">
        <f t="shared" ca="1" si="121"/>
        <v>136</v>
      </c>
      <c r="N3797" t="str">
        <f ca="1">IF((H3797+I3797)&gt;SIMULATION!$F$16,"Over","Under")</f>
        <v>Under</v>
      </c>
    </row>
    <row r="3798" spans="8:14" x14ac:dyDescent="0.25">
      <c r="H3798">
        <f ca="1">ROUND(NORMINV(RAND(),SIMULATION!$G$16,SIMULATION!$C$16),0)</f>
        <v>82</v>
      </c>
      <c r="I3798">
        <f ca="1">ROUND(NORMINV(RAND(),SIMULATION!$G$20,SIMULATION!$C$20),0)</f>
        <v>58</v>
      </c>
      <c r="J3798" t="str">
        <f t="shared" ca="1" si="120"/>
        <v>Away</v>
      </c>
      <c r="K3798" t="str">
        <f ca="1">IF(H3798+SIMULATION!$E$16&gt;NEUTRAL!I3798,"W","L")</f>
        <v>W</v>
      </c>
      <c r="L3798" t="str">
        <f ca="1">IF(I3798+SIMULATION!$E$20&gt;NEUTRAL!H3798,"W","L")</f>
        <v>L</v>
      </c>
      <c r="M3798">
        <f t="shared" ca="1" si="121"/>
        <v>140</v>
      </c>
      <c r="N3798" t="str">
        <f ca="1">IF((H3798+I3798)&gt;SIMULATION!$F$16,"Over","Under")</f>
        <v>Under</v>
      </c>
    </row>
    <row r="3799" spans="8:14" x14ac:dyDescent="0.25">
      <c r="H3799">
        <f ca="1">ROUND(NORMINV(RAND(),SIMULATION!$G$16,SIMULATION!$C$16),0)</f>
        <v>79</v>
      </c>
      <c r="I3799">
        <f ca="1">ROUND(NORMINV(RAND(),SIMULATION!$G$20,SIMULATION!$C$20),0)</f>
        <v>67</v>
      </c>
      <c r="J3799" t="str">
        <f t="shared" ca="1" si="120"/>
        <v>Away</v>
      </c>
      <c r="K3799" t="str">
        <f ca="1">IF(H3799+SIMULATION!$E$16&gt;NEUTRAL!I3799,"W","L")</f>
        <v>W</v>
      </c>
      <c r="L3799" t="str">
        <f ca="1">IF(I3799+SIMULATION!$E$20&gt;NEUTRAL!H3799,"W","L")</f>
        <v>L</v>
      </c>
      <c r="M3799">
        <f t="shared" ca="1" si="121"/>
        <v>146</v>
      </c>
      <c r="N3799" t="str">
        <f ca="1">IF((H3799+I3799)&gt;SIMULATION!$F$16,"Over","Under")</f>
        <v>Under</v>
      </c>
    </row>
    <row r="3800" spans="8:14" x14ac:dyDescent="0.25">
      <c r="H3800">
        <f ca="1">ROUND(NORMINV(RAND(),SIMULATION!$G$16,SIMULATION!$C$16),0)</f>
        <v>76</v>
      </c>
      <c r="I3800">
        <f ca="1">ROUND(NORMINV(RAND(),SIMULATION!$G$20,SIMULATION!$C$20),0)</f>
        <v>73</v>
      </c>
      <c r="J3800" t="str">
        <f t="shared" ca="1" si="120"/>
        <v>Away</v>
      </c>
      <c r="K3800" t="str">
        <f ca="1">IF(H3800+SIMULATION!$E$16&gt;NEUTRAL!I3800,"W","L")</f>
        <v>W</v>
      </c>
      <c r="L3800" t="str">
        <f ca="1">IF(I3800+SIMULATION!$E$20&gt;NEUTRAL!H3800,"W","L")</f>
        <v>L</v>
      </c>
      <c r="M3800">
        <f t="shared" ca="1" si="121"/>
        <v>149</v>
      </c>
      <c r="N3800" t="str">
        <f ca="1">IF((H3800+I3800)&gt;SIMULATION!$F$16,"Over","Under")</f>
        <v>Under</v>
      </c>
    </row>
    <row r="3801" spans="8:14" x14ac:dyDescent="0.25">
      <c r="H3801">
        <f ca="1">ROUND(NORMINV(RAND(),SIMULATION!$G$16,SIMULATION!$C$16),0)</f>
        <v>58</v>
      </c>
      <c r="I3801">
        <f ca="1">ROUND(NORMINV(RAND(),SIMULATION!$G$20,SIMULATION!$C$20),0)</f>
        <v>75</v>
      </c>
      <c r="J3801" t="str">
        <f t="shared" ca="1" si="120"/>
        <v>Home</v>
      </c>
      <c r="K3801" t="str">
        <f ca="1">IF(H3801+SIMULATION!$E$16&gt;NEUTRAL!I3801,"W","L")</f>
        <v>L</v>
      </c>
      <c r="L3801" t="str">
        <f ca="1">IF(I3801+SIMULATION!$E$20&gt;NEUTRAL!H3801,"W","L")</f>
        <v>W</v>
      </c>
      <c r="M3801">
        <f t="shared" ca="1" si="121"/>
        <v>133</v>
      </c>
      <c r="N3801" t="str">
        <f ca="1">IF((H3801+I3801)&gt;SIMULATION!$F$16,"Over","Under")</f>
        <v>Under</v>
      </c>
    </row>
    <row r="3802" spans="8:14" x14ac:dyDescent="0.25">
      <c r="H3802">
        <f ca="1">ROUND(NORMINV(RAND(),SIMULATION!$G$16,SIMULATION!$C$16),0)</f>
        <v>60</v>
      </c>
      <c r="I3802">
        <f ca="1">ROUND(NORMINV(RAND(),SIMULATION!$G$20,SIMULATION!$C$20),0)</f>
        <v>91</v>
      </c>
      <c r="J3802" t="str">
        <f t="shared" ca="1" si="120"/>
        <v>Home</v>
      </c>
      <c r="K3802" t="str">
        <f ca="1">IF(H3802+SIMULATION!$E$16&gt;NEUTRAL!I3802,"W","L")</f>
        <v>L</v>
      </c>
      <c r="L3802" t="str">
        <f ca="1">IF(I3802+SIMULATION!$E$20&gt;NEUTRAL!H3802,"W","L")</f>
        <v>W</v>
      </c>
      <c r="M3802">
        <f t="shared" ca="1" si="121"/>
        <v>151</v>
      </c>
      <c r="N3802" t="str">
        <f ca="1">IF((H3802+I3802)&gt;SIMULATION!$F$16,"Over","Under")</f>
        <v>Under</v>
      </c>
    </row>
    <row r="3803" spans="8:14" x14ac:dyDescent="0.25">
      <c r="H3803">
        <f ca="1">ROUND(NORMINV(RAND(),SIMULATION!$G$16,SIMULATION!$C$16),0)</f>
        <v>96</v>
      </c>
      <c r="I3803">
        <f ca="1">ROUND(NORMINV(RAND(),SIMULATION!$G$20,SIMULATION!$C$20),0)</f>
        <v>80</v>
      </c>
      <c r="J3803" t="str">
        <f t="shared" ca="1" si="120"/>
        <v>Away</v>
      </c>
      <c r="K3803" t="str">
        <f ca="1">IF(H3803+SIMULATION!$E$16&gt;NEUTRAL!I3803,"W","L")</f>
        <v>W</v>
      </c>
      <c r="L3803" t="str">
        <f ca="1">IF(I3803+SIMULATION!$E$20&gt;NEUTRAL!H3803,"W","L")</f>
        <v>L</v>
      </c>
      <c r="M3803">
        <f t="shared" ca="1" si="121"/>
        <v>176</v>
      </c>
      <c r="N3803" t="str">
        <f ca="1">IF((H3803+I3803)&gt;SIMULATION!$F$16,"Over","Under")</f>
        <v>Over</v>
      </c>
    </row>
    <row r="3804" spans="8:14" x14ac:dyDescent="0.25">
      <c r="H3804">
        <f ca="1">ROUND(NORMINV(RAND(),SIMULATION!$G$16,SIMULATION!$C$16),0)</f>
        <v>72</v>
      </c>
      <c r="I3804">
        <f ca="1">ROUND(NORMINV(RAND(),SIMULATION!$G$20,SIMULATION!$C$20),0)</f>
        <v>88</v>
      </c>
      <c r="J3804" t="str">
        <f t="shared" ca="1" si="120"/>
        <v>Home</v>
      </c>
      <c r="K3804" t="str">
        <f ca="1">IF(H3804+SIMULATION!$E$16&gt;NEUTRAL!I3804,"W","L")</f>
        <v>L</v>
      </c>
      <c r="L3804" t="str">
        <f ca="1">IF(I3804+SIMULATION!$E$20&gt;NEUTRAL!H3804,"W","L")</f>
        <v>W</v>
      </c>
      <c r="M3804">
        <f t="shared" ca="1" si="121"/>
        <v>160</v>
      </c>
      <c r="N3804" t="str">
        <f ca="1">IF((H3804+I3804)&gt;SIMULATION!$F$16,"Over","Under")</f>
        <v>Over</v>
      </c>
    </row>
    <row r="3805" spans="8:14" x14ac:dyDescent="0.25">
      <c r="H3805">
        <f ca="1">ROUND(NORMINV(RAND(),SIMULATION!$G$16,SIMULATION!$C$16),0)</f>
        <v>70</v>
      </c>
      <c r="I3805">
        <f ca="1">ROUND(NORMINV(RAND(),SIMULATION!$G$20,SIMULATION!$C$20),0)</f>
        <v>64</v>
      </c>
      <c r="J3805" t="str">
        <f t="shared" ca="1" si="120"/>
        <v>Away</v>
      </c>
      <c r="K3805" t="str">
        <f ca="1">IF(H3805+SIMULATION!$E$16&gt;NEUTRAL!I3805,"W","L")</f>
        <v>W</v>
      </c>
      <c r="L3805" t="str">
        <f ca="1">IF(I3805+SIMULATION!$E$20&gt;NEUTRAL!H3805,"W","L")</f>
        <v>L</v>
      </c>
      <c r="M3805">
        <f t="shared" ca="1" si="121"/>
        <v>134</v>
      </c>
      <c r="N3805" t="str">
        <f ca="1">IF((H3805+I3805)&gt;SIMULATION!$F$16,"Over","Under")</f>
        <v>Under</v>
      </c>
    </row>
    <row r="3806" spans="8:14" x14ac:dyDescent="0.25">
      <c r="H3806">
        <f ca="1">ROUND(NORMINV(RAND(),SIMULATION!$G$16,SIMULATION!$C$16),0)</f>
        <v>73</v>
      </c>
      <c r="I3806">
        <f ca="1">ROUND(NORMINV(RAND(),SIMULATION!$G$20,SIMULATION!$C$20),0)</f>
        <v>77</v>
      </c>
      <c r="J3806" t="str">
        <f t="shared" ca="1" si="120"/>
        <v>Home</v>
      </c>
      <c r="K3806" t="str">
        <f ca="1">IF(H3806+SIMULATION!$E$16&gt;NEUTRAL!I3806,"W","L")</f>
        <v>W</v>
      </c>
      <c r="L3806" t="str">
        <f ca="1">IF(I3806+SIMULATION!$E$20&gt;NEUTRAL!H3806,"W","L")</f>
        <v>L</v>
      </c>
      <c r="M3806">
        <f t="shared" ca="1" si="121"/>
        <v>150</v>
      </c>
      <c r="N3806" t="str">
        <f ca="1">IF((H3806+I3806)&gt;SIMULATION!$F$16,"Over","Under")</f>
        <v>Under</v>
      </c>
    </row>
    <row r="3807" spans="8:14" x14ac:dyDescent="0.25">
      <c r="H3807">
        <f ca="1">ROUND(NORMINV(RAND(),SIMULATION!$G$16,SIMULATION!$C$16),0)</f>
        <v>67</v>
      </c>
      <c r="I3807">
        <f ca="1">ROUND(NORMINV(RAND(),SIMULATION!$G$20,SIMULATION!$C$20),0)</f>
        <v>66</v>
      </c>
      <c r="J3807" t="str">
        <f t="shared" ca="1" si="120"/>
        <v>Away</v>
      </c>
      <c r="K3807" t="str">
        <f ca="1">IF(H3807+SIMULATION!$E$16&gt;NEUTRAL!I3807,"W","L")</f>
        <v>W</v>
      </c>
      <c r="L3807" t="str">
        <f ca="1">IF(I3807+SIMULATION!$E$20&gt;NEUTRAL!H3807,"W","L")</f>
        <v>L</v>
      </c>
      <c r="M3807">
        <f t="shared" ca="1" si="121"/>
        <v>133</v>
      </c>
      <c r="N3807" t="str">
        <f ca="1">IF((H3807+I3807)&gt;SIMULATION!$F$16,"Over","Under")</f>
        <v>Under</v>
      </c>
    </row>
    <row r="3808" spans="8:14" x14ac:dyDescent="0.25">
      <c r="H3808">
        <f ca="1">ROUND(NORMINV(RAND(),SIMULATION!$G$16,SIMULATION!$C$16),0)</f>
        <v>72</v>
      </c>
      <c r="I3808">
        <f ca="1">ROUND(NORMINV(RAND(),SIMULATION!$G$20,SIMULATION!$C$20),0)</f>
        <v>92</v>
      </c>
      <c r="J3808" t="str">
        <f t="shared" ca="1" si="120"/>
        <v>Home</v>
      </c>
      <c r="K3808" t="str">
        <f ca="1">IF(H3808+SIMULATION!$E$16&gt;NEUTRAL!I3808,"W","L")</f>
        <v>L</v>
      </c>
      <c r="L3808" t="str">
        <f ca="1">IF(I3808+SIMULATION!$E$20&gt;NEUTRAL!H3808,"W","L")</f>
        <v>W</v>
      </c>
      <c r="M3808">
        <f t="shared" ca="1" si="121"/>
        <v>164</v>
      </c>
      <c r="N3808" t="str">
        <f ca="1">IF((H3808+I3808)&gt;SIMULATION!$F$16,"Over","Under")</f>
        <v>Over</v>
      </c>
    </row>
    <row r="3809" spans="8:14" x14ac:dyDescent="0.25">
      <c r="H3809">
        <f ca="1">ROUND(NORMINV(RAND(),SIMULATION!$G$16,SIMULATION!$C$16),0)</f>
        <v>57</v>
      </c>
      <c r="I3809">
        <f ca="1">ROUND(NORMINV(RAND(),SIMULATION!$G$20,SIMULATION!$C$20),0)</f>
        <v>61</v>
      </c>
      <c r="J3809" t="str">
        <f t="shared" ca="1" si="120"/>
        <v>Home</v>
      </c>
      <c r="K3809" t="str">
        <f ca="1">IF(H3809+SIMULATION!$E$16&gt;NEUTRAL!I3809,"W","L")</f>
        <v>W</v>
      </c>
      <c r="L3809" t="str">
        <f ca="1">IF(I3809+SIMULATION!$E$20&gt;NEUTRAL!H3809,"W","L")</f>
        <v>L</v>
      </c>
      <c r="M3809">
        <f t="shared" ca="1" si="121"/>
        <v>118</v>
      </c>
      <c r="N3809" t="str">
        <f ca="1">IF((H3809+I3809)&gt;SIMULATION!$F$16,"Over","Under")</f>
        <v>Under</v>
      </c>
    </row>
    <row r="3810" spans="8:14" x14ac:dyDescent="0.25">
      <c r="H3810">
        <f ca="1">ROUND(NORMINV(RAND(),SIMULATION!$G$16,SIMULATION!$C$16),0)</f>
        <v>81</v>
      </c>
      <c r="I3810">
        <f ca="1">ROUND(NORMINV(RAND(),SIMULATION!$G$20,SIMULATION!$C$20),0)</f>
        <v>81</v>
      </c>
      <c r="J3810" t="str">
        <f t="shared" ca="1" si="120"/>
        <v>OT</v>
      </c>
      <c r="K3810" t="str">
        <f ca="1">IF(H3810+SIMULATION!$E$16&gt;NEUTRAL!I3810,"W","L")</f>
        <v>W</v>
      </c>
      <c r="L3810" t="str">
        <f ca="1">IF(I3810+SIMULATION!$E$20&gt;NEUTRAL!H3810,"W","L")</f>
        <v>L</v>
      </c>
      <c r="M3810">
        <f t="shared" ca="1" si="121"/>
        <v>162</v>
      </c>
      <c r="N3810" t="str">
        <f ca="1">IF((H3810+I3810)&gt;SIMULATION!$F$16,"Over","Under")</f>
        <v>Over</v>
      </c>
    </row>
    <row r="3811" spans="8:14" x14ac:dyDescent="0.25">
      <c r="H3811">
        <f ca="1">ROUND(NORMINV(RAND(),SIMULATION!$G$16,SIMULATION!$C$16),0)</f>
        <v>66</v>
      </c>
      <c r="I3811">
        <f ca="1">ROUND(NORMINV(RAND(),SIMULATION!$G$20,SIMULATION!$C$20),0)</f>
        <v>76</v>
      </c>
      <c r="J3811" t="str">
        <f t="shared" ca="1" si="120"/>
        <v>Home</v>
      </c>
      <c r="K3811" t="str">
        <f ca="1">IF(H3811+SIMULATION!$E$16&gt;NEUTRAL!I3811,"W","L")</f>
        <v>L</v>
      </c>
      <c r="L3811" t="str">
        <f ca="1">IF(I3811+SIMULATION!$E$20&gt;NEUTRAL!H3811,"W","L")</f>
        <v>W</v>
      </c>
      <c r="M3811">
        <f t="shared" ca="1" si="121"/>
        <v>142</v>
      </c>
      <c r="N3811" t="str">
        <f ca="1">IF((H3811+I3811)&gt;SIMULATION!$F$16,"Over","Under")</f>
        <v>Under</v>
      </c>
    </row>
    <row r="3812" spans="8:14" x14ac:dyDescent="0.25">
      <c r="H3812">
        <f ca="1">ROUND(NORMINV(RAND(),SIMULATION!$G$16,SIMULATION!$C$16),0)</f>
        <v>68</v>
      </c>
      <c r="I3812">
        <f ca="1">ROUND(NORMINV(RAND(),SIMULATION!$G$20,SIMULATION!$C$20),0)</f>
        <v>77</v>
      </c>
      <c r="J3812" t="str">
        <f t="shared" ca="1" si="120"/>
        <v>Home</v>
      </c>
      <c r="K3812" t="str">
        <f ca="1">IF(H3812+SIMULATION!$E$16&gt;NEUTRAL!I3812,"W","L")</f>
        <v>L</v>
      </c>
      <c r="L3812" t="str">
        <f ca="1">IF(I3812+SIMULATION!$E$20&gt;NEUTRAL!H3812,"W","L")</f>
        <v>W</v>
      </c>
      <c r="M3812">
        <f t="shared" ca="1" si="121"/>
        <v>145</v>
      </c>
      <c r="N3812" t="str">
        <f ca="1">IF((H3812+I3812)&gt;SIMULATION!$F$16,"Over","Under")</f>
        <v>Under</v>
      </c>
    </row>
    <row r="3813" spans="8:14" x14ac:dyDescent="0.25">
      <c r="H3813">
        <f ca="1">ROUND(NORMINV(RAND(),SIMULATION!$G$16,SIMULATION!$C$16),0)</f>
        <v>62</v>
      </c>
      <c r="I3813">
        <f ca="1">ROUND(NORMINV(RAND(),SIMULATION!$G$20,SIMULATION!$C$20),0)</f>
        <v>62</v>
      </c>
      <c r="J3813" t="str">
        <f t="shared" ca="1" si="120"/>
        <v>OT</v>
      </c>
      <c r="K3813" t="str">
        <f ca="1">IF(H3813+SIMULATION!$E$16&gt;NEUTRAL!I3813,"W","L")</f>
        <v>W</v>
      </c>
      <c r="L3813" t="str">
        <f ca="1">IF(I3813+SIMULATION!$E$20&gt;NEUTRAL!H3813,"W","L")</f>
        <v>L</v>
      </c>
      <c r="M3813">
        <f t="shared" ca="1" si="121"/>
        <v>124</v>
      </c>
      <c r="N3813" t="str">
        <f ca="1">IF((H3813+I3813)&gt;SIMULATION!$F$16,"Over","Under")</f>
        <v>Under</v>
      </c>
    </row>
    <row r="3814" spans="8:14" x14ac:dyDescent="0.25">
      <c r="H3814">
        <f ca="1">ROUND(NORMINV(RAND(),SIMULATION!$G$16,SIMULATION!$C$16),0)</f>
        <v>84</v>
      </c>
      <c r="I3814">
        <f ca="1">ROUND(NORMINV(RAND(),SIMULATION!$G$20,SIMULATION!$C$20),0)</f>
        <v>64</v>
      </c>
      <c r="J3814" t="str">
        <f t="shared" ca="1" si="120"/>
        <v>Away</v>
      </c>
      <c r="K3814" t="str">
        <f ca="1">IF(H3814+SIMULATION!$E$16&gt;NEUTRAL!I3814,"W","L")</f>
        <v>W</v>
      </c>
      <c r="L3814" t="str">
        <f ca="1">IF(I3814+SIMULATION!$E$20&gt;NEUTRAL!H3814,"W","L")</f>
        <v>L</v>
      </c>
      <c r="M3814">
        <f t="shared" ca="1" si="121"/>
        <v>148</v>
      </c>
      <c r="N3814" t="str">
        <f ca="1">IF((H3814+I3814)&gt;SIMULATION!$F$16,"Over","Under")</f>
        <v>Under</v>
      </c>
    </row>
    <row r="3815" spans="8:14" x14ac:dyDescent="0.25">
      <c r="H3815">
        <f ca="1">ROUND(NORMINV(RAND(),SIMULATION!$G$16,SIMULATION!$C$16),0)</f>
        <v>71</v>
      </c>
      <c r="I3815">
        <f ca="1">ROUND(NORMINV(RAND(),SIMULATION!$G$20,SIMULATION!$C$20),0)</f>
        <v>73</v>
      </c>
      <c r="J3815" t="str">
        <f t="shared" ca="1" si="120"/>
        <v>Home</v>
      </c>
      <c r="K3815" t="str">
        <f ca="1">IF(H3815+SIMULATION!$E$16&gt;NEUTRAL!I3815,"W","L")</f>
        <v>W</v>
      </c>
      <c r="L3815" t="str">
        <f ca="1">IF(I3815+SIMULATION!$E$20&gt;NEUTRAL!H3815,"W","L")</f>
        <v>L</v>
      </c>
      <c r="M3815">
        <f t="shared" ca="1" si="121"/>
        <v>144</v>
      </c>
      <c r="N3815" t="str">
        <f ca="1">IF((H3815+I3815)&gt;SIMULATION!$F$16,"Over","Under")</f>
        <v>Under</v>
      </c>
    </row>
    <row r="3816" spans="8:14" x14ac:dyDescent="0.25">
      <c r="H3816">
        <f ca="1">ROUND(NORMINV(RAND(),SIMULATION!$G$16,SIMULATION!$C$16),0)</f>
        <v>58</v>
      </c>
      <c r="I3816">
        <f ca="1">ROUND(NORMINV(RAND(),SIMULATION!$G$20,SIMULATION!$C$20),0)</f>
        <v>64</v>
      </c>
      <c r="J3816" t="str">
        <f t="shared" ca="1" si="120"/>
        <v>Home</v>
      </c>
      <c r="K3816" t="str">
        <f ca="1">IF(H3816+SIMULATION!$E$16&gt;NEUTRAL!I3816,"W","L")</f>
        <v>L</v>
      </c>
      <c r="L3816" t="str">
        <f ca="1">IF(I3816+SIMULATION!$E$20&gt;NEUTRAL!H3816,"W","L")</f>
        <v>W</v>
      </c>
      <c r="M3816">
        <f t="shared" ca="1" si="121"/>
        <v>122</v>
      </c>
      <c r="N3816" t="str">
        <f ca="1">IF((H3816+I3816)&gt;SIMULATION!$F$16,"Over","Under")</f>
        <v>Under</v>
      </c>
    </row>
    <row r="3817" spans="8:14" x14ac:dyDescent="0.25">
      <c r="H3817">
        <f ca="1">ROUND(NORMINV(RAND(),SIMULATION!$G$16,SIMULATION!$C$16),0)</f>
        <v>78</v>
      </c>
      <c r="I3817">
        <f ca="1">ROUND(NORMINV(RAND(),SIMULATION!$G$20,SIMULATION!$C$20),0)</f>
        <v>67</v>
      </c>
      <c r="J3817" t="str">
        <f t="shared" ca="1" si="120"/>
        <v>Away</v>
      </c>
      <c r="K3817" t="str">
        <f ca="1">IF(H3817+SIMULATION!$E$16&gt;NEUTRAL!I3817,"W","L")</f>
        <v>W</v>
      </c>
      <c r="L3817" t="str">
        <f ca="1">IF(I3817+SIMULATION!$E$20&gt;NEUTRAL!H3817,"W","L")</f>
        <v>L</v>
      </c>
      <c r="M3817">
        <f t="shared" ca="1" si="121"/>
        <v>145</v>
      </c>
      <c r="N3817" t="str">
        <f ca="1">IF((H3817+I3817)&gt;SIMULATION!$F$16,"Over","Under")</f>
        <v>Under</v>
      </c>
    </row>
    <row r="3818" spans="8:14" x14ac:dyDescent="0.25">
      <c r="H3818">
        <f ca="1">ROUND(NORMINV(RAND(),SIMULATION!$G$16,SIMULATION!$C$16),0)</f>
        <v>91</v>
      </c>
      <c r="I3818">
        <f ca="1">ROUND(NORMINV(RAND(),SIMULATION!$G$20,SIMULATION!$C$20),0)</f>
        <v>82</v>
      </c>
      <c r="J3818" t="str">
        <f t="shared" ca="1" si="120"/>
        <v>Away</v>
      </c>
      <c r="K3818" t="str">
        <f ca="1">IF(H3818+SIMULATION!$E$16&gt;NEUTRAL!I3818,"W","L")</f>
        <v>W</v>
      </c>
      <c r="L3818" t="str">
        <f ca="1">IF(I3818+SIMULATION!$E$20&gt;NEUTRAL!H3818,"W","L")</f>
        <v>L</v>
      </c>
      <c r="M3818">
        <f t="shared" ca="1" si="121"/>
        <v>173</v>
      </c>
      <c r="N3818" t="str">
        <f ca="1">IF((H3818+I3818)&gt;SIMULATION!$F$16,"Over","Under")</f>
        <v>Over</v>
      </c>
    </row>
    <row r="3819" spans="8:14" x14ac:dyDescent="0.25">
      <c r="H3819">
        <f ca="1">ROUND(NORMINV(RAND(),SIMULATION!$G$16,SIMULATION!$C$16),0)</f>
        <v>87</v>
      </c>
      <c r="I3819">
        <f ca="1">ROUND(NORMINV(RAND(),SIMULATION!$G$20,SIMULATION!$C$20),0)</f>
        <v>79</v>
      </c>
      <c r="J3819" t="str">
        <f t="shared" ca="1" si="120"/>
        <v>Away</v>
      </c>
      <c r="K3819" t="str">
        <f ca="1">IF(H3819+SIMULATION!$E$16&gt;NEUTRAL!I3819,"W","L")</f>
        <v>W</v>
      </c>
      <c r="L3819" t="str">
        <f ca="1">IF(I3819+SIMULATION!$E$20&gt;NEUTRAL!H3819,"W","L")</f>
        <v>L</v>
      </c>
      <c r="M3819">
        <f t="shared" ca="1" si="121"/>
        <v>166</v>
      </c>
      <c r="N3819" t="str">
        <f ca="1">IF((H3819+I3819)&gt;SIMULATION!$F$16,"Over","Under")</f>
        <v>Over</v>
      </c>
    </row>
    <row r="3820" spans="8:14" x14ac:dyDescent="0.25">
      <c r="H3820">
        <f ca="1">ROUND(NORMINV(RAND(),SIMULATION!$G$16,SIMULATION!$C$16),0)</f>
        <v>68</v>
      </c>
      <c r="I3820">
        <f ca="1">ROUND(NORMINV(RAND(),SIMULATION!$G$20,SIMULATION!$C$20),0)</f>
        <v>80</v>
      </c>
      <c r="J3820" t="str">
        <f t="shared" ca="1" si="120"/>
        <v>Home</v>
      </c>
      <c r="K3820" t="str">
        <f ca="1">IF(H3820+SIMULATION!$E$16&gt;NEUTRAL!I3820,"W","L")</f>
        <v>L</v>
      </c>
      <c r="L3820" t="str">
        <f ca="1">IF(I3820+SIMULATION!$E$20&gt;NEUTRAL!H3820,"W","L")</f>
        <v>W</v>
      </c>
      <c r="M3820">
        <f t="shared" ca="1" si="121"/>
        <v>148</v>
      </c>
      <c r="N3820" t="str">
        <f ca="1">IF((H3820+I3820)&gt;SIMULATION!$F$16,"Over","Under")</f>
        <v>Under</v>
      </c>
    </row>
    <row r="3821" spans="8:14" x14ac:dyDescent="0.25">
      <c r="H3821">
        <f ca="1">ROUND(NORMINV(RAND(),SIMULATION!$G$16,SIMULATION!$C$16),0)</f>
        <v>64</v>
      </c>
      <c r="I3821">
        <f ca="1">ROUND(NORMINV(RAND(),SIMULATION!$G$20,SIMULATION!$C$20),0)</f>
        <v>80</v>
      </c>
      <c r="J3821" t="str">
        <f t="shared" ca="1" si="120"/>
        <v>Home</v>
      </c>
      <c r="K3821" t="str">
        <f ca="1">IF(H3821+SIMULATION!$E$16&gt;NEUTRAL!I3821,"W","L")</f>
        <v>L</v>
      </c>
      <c r="L3821" t="str">
        <f ca="1">IF(I3821+SIMULATION!$E$20&gt;NEUTRAL!H3821,"W","L")</f>
        <v>W</v>
      </c>
      <c r="M3821">
        <f t="shared" ca="1" si="121"/>
        <v>144</v>
      </c>
      <c r="N3821" t="str">
        <f ca="1">IF((H3821+I3821)&gt;SIMULATION!$F$16,"Over","Under")</f>
        <v>Under</v>
      </c>
    </row>
    <row r="3822" spans="8:14" x14ac:dyDescent="0.25">
      <c r="H3822">
        <f ca="1">ROUND(NORMINV(RAND(),SIMULATION!$G$16,SIMULATION!$C$16),0)</f>
        <v>58</v>
      </c>
      <c r="I3822">
        <f ca="1">ROUND(NORMINV(RAND(),SIMULATION!$G$20,SIMULATION!$C$20),0)</f>
        <v>62</v>
      </c>
      <c r="J3822" t="str">
        <f t="shared" ca="1" si="120"/>
        <v>Home</v>
      </c>
      <c r="K3822" t="str">
        <f ca="1">IF(H3822+SIMULATION!$E$16&gt;NEUTRAL!I3822,"W","L")</f>
        <v>W</v>
      </c>
      <c r="L3822" t="str">
        <f ca="1">IF(I3822+SIMULATION!$E$20&gt;NEUTRAL!H3822,"W","L")</f>
        <v>L</v>
      </c>
      <c r="M3822">
        <f t="shared" ca="1" si="121"/>
        <v>120</v>
      </c>
      <c r="N3822" t="str">
        <f ca="1">IF((H3822+I3822)&gt;SIMULATION!$F$16,"Over","Under")</f>
        <v>Under</v>
      </c>
    </row>
    <row r="3823" spans="8:14" x14ac:dyDescent="0.25">
      <c r="H3823">
        <f ca="1">ROUND(NORMINV(RAND(),SIMULATION!$G$16,SIMULATION!$C$16),0)</f>
        <v>69</v>
      </c>
      <c r="I3823">
        <f ca="1">ROUND(NORMINV(RAND(),SIMULATION!$G$20,SIMULATION!$C$20),0)</f>
        <v>73</v>
      </c>
      <c r="J3823" t="str">
        <f t="shared" ca="1" si="120"/>
        <v>Home</v>
      </c>
      <c r="K3823" t="str">
        <f ca="1">IF(H3823+SIMULATION!$E$16&gt;NEUTRAL!I3823,"W","L")</f>
        <v>W</v>
      </c>
      <c r="L3823" t="str">
        <f ca="1">IF(I3823+SIMULATION!$E$20&gt;NEUTRAL!H3823,"W","L")</f>
        <v>L</v>
      </c>
      <c r="M3823">
        <f t="shared" ca="1" si="121"/>
        <v>142</v>
      </c>
      <c r="N3823" t="str">
        <f ca="1">IF((H3823+I3823)&gt;SIMULATION!$F$16,"Over","Under")</f>
        <v>Under</v>
      </c>
    </row>
    <row r="3824" spans="8:14" x14ac:dyDescent="0.25">
      <c r="H3824">
        <f ca="1">ROUND(NORMINV(RAND(),SIMULATION!$G$16,SIMULATION!$C$16),0)</f>
        <v>66</v>
      </c>
      <c r="I3824">
        <f ca="1">ROUND(NORMINV(RAND(),SIMULATION!$G$20,SIMULATION!$C$20),0)</f>
        <v>69</v>
      </c>
      <c r="J3824" t="str">
        <f t="shared" ca="1" si="120"/>
        <v>Home</v>
      </c>
      <c r="K3824" t="str">
        <f ca="1">IF(H3824+SIMULATION!$E$16&gt;NEUTRAL!I3824,"W","L")</f>
        <v>W</v>
      </c>
      <c r="L3824" t="str">
        <f ca="1">IF(I3824+SIMULATION!$E$20&gt;NEUTRAL!H3824,"W","L")</f>
        <v>L</v>
      </c>
      <c r="M3824">
        <f t="shared" ca="1" si="121"/>
        <v>135</v>
      </c>
      <c r="N3824" t="str">
        <f ca="1">IF((H3824+I3824)&gt;SIMULATION!$F$16,"Over","Under")</f>
        <v>Under</v>
      </c>
    </row>
    <row r="3825" spans="8:14" x14ac:dyDescent="0.25">
      <c r="H3825">
        <f ca="1">ROUND(NORMINV(RAND(),SIMULATION!$G$16,SIMULATION!$C$16),0)</f>
        <v>93</v>
      </c>
      <c r="I3825">
        <f ca="1">ROUND(NORMINV(RAND(),SIMULATION!$G$20,SIMULATION!$C$20),0)</f>
        <v>62</v>
      </c>
      <c r="J3825" t="str">
        <f t="shared" ca="1" si="120"/>
        <v>Away</v>
      </c>
      <c r="K3825" t="str">
        <f ca="1">IF(H3825+SIMULATION!$E$16&gt;NEUTRAL!I3825,"W","L")</f>
        <v>W</v>
      </c>
      <c r="L3825" t="str">
        <f ca="1">IF(I3825+SIMULATION!$E$20&gt;NEUTRAL!H3825,"W","L")</f>
        <v>L</v>
      </c>
      <c r="M3825">
        <f t="shared" ca="1" si="121"/>
        <v>155</v>
      </c>
      <c r="N3825" t="str">
        <f ca="1">IF((H3825+I3825)&gt;SIMULATION!$F$16,"Over","Under")</f>
        <v>Over</v>
      </c>
    </row>
    <row r="3826" spans="8:14" x14ac:dyDescent="0.25">
      <c r="H3826">
        <f ca="1">ROUND(NORMINV(RAND(),SIMULATION!$G$16,SIMULATION!$C$16),0)</f>
        <v>88</v>
      </c>
      <c r="I3826">
        <f ca="1">ROUND(NORMINV(RAND(),SIMULATION!$G$20,SIMULATION!$C$20),0)</f>
        <v>82</v>
      </c>
      <c r="J3826" t="str">
        <f t="shared" ca="1" si="120"/>
        <v>Away</v>
      </c>
      <c r="K3826" t="str">
        <f ca="1">IF(H3826+SIMULATION!$E$16&gt;NEUTRAL!I3826,"W","L")</f>
        <v>W</v>
      </c>
      <c r="L3826" t="str">
        <f ca="1">IF(I3826+SIMULATION!$E$20&gt;NEUTRAL!H3826,"W","L")</f>
        <v>L</v>
      </c>
      <c r="M3826">
        <f t="shared" ca="1" si="121"/>
        <v>170</v>
      </c>
      <c r="N3826" t="str">
        <f ca="1">IF((H3826+I3826)&gt;SIMULATION!$F$16,"Over","Under")</f>
        <v>Over</v>
      </c>
    </row>
    <row r="3827" spans="8:14" x14ac:dyDescent="0.25">
      <c r="H3827">
        <f ca="1">ROUND(NORMINV(RAND(),SIMULATION!$G$16,SIMULATION!$C$16),0)</f>
        <v>39</v>
      </c>
      <c r="I3827">
        <f ca="1">ROUND(NORMINV(RAND(),SIMULATION!$G$20,SIMULATION!$C$20),0)</f>
        <v>69</v>
      </c>
      <c r="J3827" t="str">
        <f t="shared" ca="1" si="120"/>
        <v>Home</v>
      </c>
      <c r="K3827" t="str">
        <f ca="1">IF(H3827+SIMULATION!$E$16&gt;NEUTRAL!I3827,"W","L")</f>
        <v>L</v>
      </c>
      <c r="L3827" t="str">
        <f ca="1">IF(I3827+SIMULATION!$E$20&gt;NEUTRAL!H3827,"W","L")</f>
        <v>W</v>
      </c>
      <c r="M3827">
        <f t="shared" ca="1" si="121"/>
        <v>108</v>
      </c>
      <c r="N3827" t="str">
        <f ca="1">IF((H3827+I3827)&gt;SIMULATION!$F$16,"Over","Under")</f>
        <v>Under</v>
      </c>
    </row>
    <row r="3828" spans="8:14" x14ac:dyDescent="0.25">
      <c r="H3828">
        <f ca="1">ROUND(NORMINV(RAND(),SIMULATION!$G$16,SIMULATION!$C$16),0)</f>
        <v>54</v>
      </c>
      <c r="I3828">
        <f ca="1">ROUND(NORMINV(RAND(),SIMULATION!$G$20,SIMULATION!$C$20),0)</f>
        <v>69</v>
      </c>
      <c r="J3828" t="str">
        <f t="shared" ca="1" si="120"/>
        <v>Home</v>
      </c>
      <c r="K3828" t="str">
        <f ca="1">IF(H3828+SIMULATION!$E$16&gt;NEUTRAL!I3828,"W","L")</f>
        <v>L</v>
      </c>
      <c r="L3828" t="str">
        <f ca="1">IF(I3828+SIMULATION!$E$20&gt;NEUTRAL!H3828,"W","L")</f>
        <v>W</v>
      </c>
      <c r="M3828">
        <f t="shared" ca="1" si="121"/>
        <v>123</v>
      </c>
      <c r="N3828" t="str">
        <f ca="1">IF((H3828+I3828)&gt;SIMULATION!$F$16,"Over","Under")</f>
        <v>Under</v>
      </c>
    </row>
    <row r="3829" spans="8:14" x14ac:dyDescent="0.25">
      <c r="H3829">
        <f ca="1">ROUND(NORMINV(RAND(),SIMULATION!$G$16,SIMULATION!$C$16),0)</f>
        <v>88</v>
      </c>
      <c r="I3829">
        <f ca="1">ROUND(NORMINV(RAND(),SIMULATION!$G$20,SIMULATION!$C$20),0)</f>
        <v>51</v>
      </c>
      <c r="J3829" t="str">
        <f t="shared" ca="1" si="120"/>
        <v>Away</v>
      </c>
      <c r="K3829" t="str">
        <f ca="1">IF(H3829+SIMULATION!$E$16&gt;NEUTRAL!I3829,"W","L")</f>
        <v>W</v>
      </c>
      <c r="L3829" t="str">
        <f ca="1">IF(I3829+SIMULATION!$E$20&gt;NEUTRAL!H3829,"W","L")</f>
        <v>L</v>
      </c>
      <c r="M3829">
        <f t="shared" ca="1" si="121"/>
        <v>139</v>
      </c>
      <c r="N3829" t="str">
        <f ca="1">IF((H3829+I3829)&gt;SIMULATION!$F$16,"Over","Under")</f>
        <v>Under</v>
      </c>
    </row>
    <row r="3830" spans="8:14" x14ac:dyDescent="0.25">
      <c r="H3830">
        <f ca="1">ROUND(NORMINV(RAND(),SIMULATION!$G$16,SIMULATION!$C$16),0)</f>
        <v>66</v>
      </c>
      <c r="I3830">
        <f ca="1">ROUND(NORMINV(RAND(),SIMULATION!$G$20,SIMULATION!$C$20),0)</f>
        <v>75</v>
      </c>
      <c r="J3830" t="str">
        <f t="shared" ca="1" si="120"/>
        <v>Home</v>
      </c>
      <c r="K3830" t="str">
        <f ca="1">IF(H3830+SIMULATION!$E$16&gt;NEUTRAL!I3830,"W","L")</f>
        <v>L</v>
      </c>
      <c r="L3830" t="str">
        <f ca="1">IF(I3830+SIMULATION!$E$20&gt;NEUTRAL!H3830,"W","L")</f>
        <v>W</v>
      </c>
      <c r="M3830">
        <f t="shared" ca="1" si="121"/>
        <v>141</v>
      </c>
      <c r="N3830" t="str">
        <f ca="1">IF((H3830+I3830)&gt;SIMULATION!$F$16,"Over","Under")</f>
        <v>Under</v>
      </c>
    </row>
    <row r="3831" spans="8:14" x14ac:dyDescent="0.25">
      <c r="H3831">
        <f ca="1">ROUND(NORMINV(RAND(),SIMULATION!$G$16,SIMULATION!$C$16),0)</f>
        <v>55</v>
      </c>
      <c r="I3831">
        <f ca="1">ROUND(NORMINV(RAND(),SIMULATION!$G$20,SIMULATION!$C$20),0)</f>
        <v>67</v>
      </c>
      <c r="J3831" t="str">
        <f t="shared" ca="1" si="120"/>
        <v>Home</v>
      </c>
      <c r="K3831" t="str">
        <f ca="1">IF(H3831+SIMULATION!$E$16&gt;NEUTRAL!I3831,"W","L")</f>
        <v>L</v>
      </c>
      <c r="L3831" t="str">
        <f ca="1">IF(I3831+SIMULATION!$E$20&gt;NEUTRAL!H3831,"W","L")</f>
        <v>W</v>
      </c>
      <c r="M3831">
        <f t="shared" ca="1" si="121"/>
        <v>122</v>
      </c>
      <c r="N3831" t="str">
        <f ca="1">IF((H3831+I3831)&gt;SIMULATION!$F$16,"Over","Under")</f>
        <v>Under</v>
      </c>
    </row>
    <row r="3832" spans="8:14" x14ac:dyDescent="0.25">
      <c r="H3832">
        <f ca="1">ROUND(NORMINV(RAND(),SIMULATION!$G$16,SIMULATION!$C$16),0)</f>
        <v>78</v>
      </c>
      <c r="I3832">
        <f ca="1">ROUND(NORMINV(RAND(),SIMULATION!$G$20,SIMULATION!$C$20),0)</f>
        <v>85</v>
      </c>
      <c r="J3832" t="str">
        <f t="shared" ca="1" si="120"/>
        <v>Home</v>
      </c>
      <c r="K3832" t="str">
        <f ca="1">IF(H3832+SIMULATION!$E$16&gt;NEUTRAL!I3832,"W","L")</f>
        <v>L</v>
      </c>
      <c r="L3832" t="str">
        <f ca="1">IF(I3832+SIMULATION!$E$20&gt;NEUTRAL!H3832,"W","L")</f>
        <v>W</v>
      </c>
      <c r="M3832">
        <f t="shared" ca="1" si="121"/>
        <v>163</v>
      </c>
      <c r="N3832" t="str">
        <f ca="1">IF((H3832+I3832)&gt;SIMULATION!$F$16,"Over","Under")</f>
        <v>Over</v>
      </c>
    </row>
    <row r="3833" spans="8:14" x14ac:dyDescent="0.25">
      <c r="H3833">
        <f ca="1">ROUND(NORMINV(RAND(),SIMULATION!$G$16,SIMULATION!$C$16),0)</f>
        <v>50</v>
      </c>
      <c r="I3833">
        <f ca="1">ROUND(NORMINV(RAND(),SIMULATION!$G$20,SIMULATION!$C$20),0)</f>
        <v>69</v>
      </c>
      <c r="J3833" t="str">
        <f t="shared" ca="1" si="120"/>
        <v>Home</v>
      </c>
      <c r="K3833" t="str">
        <f ca="1">IF(H3833+SIMULATION!$E$16&gt;NEUTRAL!I3833,"W","L")</f>
        <v>L</v>
      </c>
      <c r="L3833" t="str">
        <f ca="1">IF(I3833+SIMULATION!$E$20&gt;NEUTRAL!H3833,"W","L")</f>
        <v>W</v>
      </c>
      <c r="M3833">
        <f t="shared" ca="1" si="121"/>
        <v>119</v>
      </c>
      <c r="N3833" t="str">
        <f ca="1">IF((H3833+I3833)&gt;SIMULATION!$F$16,"Over","Under")</f>
        <v>Under</v>
      </c>
    </row>
    <row r="3834" spans="8:14" x14ac:dyDescent="0.25">
      <c r="H3834">
        <f ca="1">ROUND(NORMINV(RAND(),SIMULATION!$G$16,SIMULATION!$C$16),0)</f>
        <v>85</v>
      </c>
      <c r="I3834">
        <f ca="1">ROUND(NORMINV(RAND(),SIMULATION!$G$20,SIMULATION!$C$20),0)</f>
        <v>51</v>
      </c>
      <c r="J3834" t="str">
        <f t="shared" ca="1" si="120"/>
        <v>Away</v>
      </c>
      <c r="K3834" t="str">
        <f ca="1">IF(H3834+SIMULATION!$E$16&gt;NEUTRAL!I3834,"W","L")</f>
        <v>W</v>
      </c>
      <c r="L3834" t="str">
        <f ca="1">IF(I3834+SIMULATION!$E$20&gt;NEUTRAL!H3834,"W","L")</f>
        <v>L</v>
      </c>
      <c r="M3834">
        <f t="shared" ca="1" si="121"/>
        <v>136</v>
      </c>
      <c r="N3834" t="str">
        <f ca="1">IF((H3834+I3834)&gt;SIMULATION!$F$16,"Over","Under")</f>
        <v>Under</v>
      </c>
    </row>
    <row r="3835" spans="8:14" x14ac:dyDescent="0.25">
      <c r="H3835">
        <f ca="1">ROUND(NORMINV(RAND(),SIMULATION!$G$16,SIMULATION!$C$16),0)</f>
        <v>75</v>
      </c>
      <c r="I3835">
        <f ca="1">ROUND(NORMINV(RAND(),SIMULATION!$G$20,SIMULATION!$C$20),0)</f>
        <v>93</v>
      </c>
      <c r="J3835" t="str">
        <f t="shared" ca="1" si="120"/>
        <v>Home</v>
      </c>
      <c r="K3835" t="str">
        <f ca="1">IF(H3835+SIMULATION!$E$16&gt;NEUTRAL!I3835,"W","L")</f>
        <v>L</v>
      </c>
      <c r="L3835" t="str">
        <f ca="1">IF(I3835+SIMULATION!$E$20&gt;NEUTRAL!H3835,"W","L")</f>
        <v>W</v>
      </c>
      <c r="M3835">
        <f t="shared" ca="1" si="121"/>
        <v>168</v>
      </c>
      <c r="N3835" t="str">
        <f ca="1">IF((H3835+I3835)&gt;SIMULATION!$F$16,"Over","Under")</f>
        <v>Over</v>
      </c>
    </row>
    <row r="3836" spans="8:14" x14ac:dyDescent="0.25">
      <c r="H3836">
        <f ca="1">ROUND(NORMINV(RAND(),SIMULATION!$G$16,SIMULATION!$C$16),0)</f>
        <v>86</v>
      </c>
      <c r="I3836">
        <f ca="1">ROUND(NORMINV(RAND(),SIMULATION!$G$20,SIMULATION!$C$20),0)</f>
        <v>78</v>
      </c>
      <c r="J3836" t="str">
        <f t="shared" ca="1" si="120"/>
        <v>Away</v>
      </c>
      <c r="K3836" t="str">
        <f ca="1">IF(H3836+SIMULATION!$E$16&gt;NEUTRAL!I3836,"W","L")</f>
        <v>W</v>
      </c>
      <c r="L3836" t="str">
        <f ca="1">IF(I3836+SIMULATION!$E$20&gt;NEUTRAL!H3836,"W","L")</f>
        <v>L</v>
      </c>
      <c r="M3836">
        <f t="shared" ca="1" si="121"/>
        <v>164</v>
      </c>
      <c r="N3836" t="str">
        <f ca="1">IF((H3836+I3836)&gt;SIMULATION!$F$16,"Over","Under")</f>
        <v>Over</v>
      </c>
    </row>
    <row r="3837" spans="8:14" x14ac:dyDescent="0.25">
      <c r="H3837">
        <f ca="1">ROUND(NORMINV(RAND(),SIMULATION!$G$16,SIMULATION!$C$16),0)</f>
        <v>79</v>
      </c>
      <c r="I3837">
        <f ca="1">ROUND(NORMINV(RAND(),SIMULATION!$G$20,SIMULATION!$C$20),0)</f>
        <v>71</v>
      </c>
      <c r="J3837" t="str">
        <f t="shared" ca="1" si="120"/>
        <v>Away</v>
      </c>
      <c r="K3837" t="str">
        <f ca="1">IF(H3837+SIMULATION!$E$16&gt;NEUTRAL!I3837,"W","L")</f>
        <v>W</v>
      </c>
      <c r="L3837" t="str">
        <f ca="1">IF(I3837+SIMULATION!$E$20&gt;NEUTRAL!H3837,"W","L")</f>
        <v>L</v>
      </c>
      <c r="M3837">
        <f t="shared" ca="1" si="121"/>
        <v>150</v>
      </c>
      <c r="N3837" t="str">
        <f ca="1">IF((H3837+I3837)&gt;SIMULATION!$F$16,"Over","Under")</f>
        <v>Under</v>
      </c>
    </row>
    <row r="3838" spans="8:14" x14ac:dyDescent="0.25">
      <c r="H3838">
        <f ca="1">ROUND(NORMINV(RAND(),SIMULATION!$G$16,SIMULATION!$C$16),0)</f>
        <v>65</v>
      </c>
      <c r="I3838">
        <f ca="1">ROUND(NORMINV(RAND(),SIMULATION!$G$20,SIMULATION!$C$20),0)</f>
        <v>87</v>
      </c>
      <c r="J3838" t="str">
        <f t="shared" ca="1" si="120"/>
        <v>Home</v>
      </c>
      <c r="K3838" t="str">
        <f ca="1">IF(H3838+SIMULATION!$E$16&gt;NEUTRAL!I3838,"W","L")</f>
        <v>L</v>
      </c>
      <c r="L3838" t="str">
        <f ca="1">IF(I3838+SIMULATION!$E$20&gt;NEUTRAL!H3838,"W","L")</f>
        <v>W</v>
      </c>
      <c r="M3838">
        <f t="shared" ca="1" si="121"/>
        <v>152</v>
      </c>
      <c r="N3838" t="str">
        <f ca="1">IF((H3838+I3838)&gt;SIMULATION!$F$16,"Over","Under")</f>
        <v>Over</v>
      </c>
    </row>
    <row r="3839" spans="8:14" x14ac:dyDescent="0.25">
      <c r="H3839">
        <f ca="1">ROUND(NORMINV(RAND(),SIMULATION!$G$16,SIMULATION!$C$16),0)</f>
        <v>67</v>
      </c>
      <c r="I3839">
        <f ca="1">ROUND(NORMINV(RAND(),SIMULATION!$G$20,SIMULATION!$C$20),0)</f>
        <v>76</v>
      </c>
      <c r="J3839" t="str">
        <f t="shared" ca="1" si="120"/>
        <v>Home</v>
      </c>
      <c r="K3839" t="str">
        <f ca="1">IF(H3839+SIMULATION!$E$16&gt;NEUTRAL!I3839,"W","L")</f>
        <v>L</v>
      </c>
      <c r="L3839" t="str">
        <f ca="1">IF(I3839+SIMULATION!$E$20&gt;NEUTRAL!H3839,"W","L")</f>
        <v>W</v>
      </c>
      <c r="M3839">
        <f t="shared" ca="1" si="121"/>
        <v>143</v>
      </c>
      <c r="N3839" t="str">
        <f ca="1">IF((H3839+I3839)&gt;SIMULATION!$F$16,"Over","Under")</f>
        <v>Under</v>
      </c>
    </row>
    <row r="3840" spans="8:14" x14ac:dyDescent="0.25">
      <c r="H3840">
        <f ca="1">ROUND(NORMINV(RAND(),SIMULATION!$G$16,SIMULATION!$C$16),0)</f>
        <v>70</v>
      </c>
      <c r="I3840">
        <f ca="1">ROUND(NORMINV(RAND(),SIMULATION!$G$20,SIMULATION!$C$20),0)</f>
        <v>76</v>
      </c>
      <c r="J3840" t="str">
        <f t="shared" ca="1" si="120"/>
        <v>Home</v>
      </c>
      <c r="K3840" t="str">
        <f ca="1">IF(H3840+SIMULATION!$E$16&gt;NEUTRAL!I3840,"W","L")</f>
        <v>L</v>
      </c>
      <c r="L3840" t="str">
        <f ca="1">IF(I3840+SIMULATION!$E$20&gt;NEUTRAL!H3840,"W","L")</f>
        <v>W</v>
      </c>
      <c r="M3840">
        <f t="shared" ca="1" si="121"/>
        <v>146</v>
      </c>
      <c r="N3840" t="str">
        <f ca="1">IF((H3840+I3840)&gt;SIMULATION!$F$16,"Over","Under")</f>
        <v>Under</v>
      </c>
    </row>
    <row r="3841" spans="8:14" x14ac:dyDescent="0.25">
      <c r="H3841">
        <f ca="1">ROUND(NORMINV(RAND(),SIMULATION!$G$16,SIMULATION!$C$16),0)</f>
        <v>42</v>
      </c>
      <c r="I3841">
        <f ca="1">ROUND(NORMINV(RAND(),SIMULATION!$G$20,SIMULATION!$C$20),0)</f>
        <v>84</v>
      </c>
      <c r="J3841" t="str">
        <f t="shared" ca="1" si="120"/>
        <v>Home</v>
      </c>
      <c r="K3841" t="str">
        <f ca="1">IF(H3841+SIMULATION!$E$16&gt;NEUTRAL!I3841,"W","L")</f>
        <v>L</v>
      </c>
      <c r="L3841" t="str">
        <f ca="1">IF(I3841+SIMULATION!$E$20&gt;NEUTRAL!H3841,"W","L")</f>
        <v>W</v>
      </c>
      <c r="M3841">
        <f t="shared" ca="1" si="121"/>
        <v>126</v>
      </c>
      <c r="N3841" t="str">
        <f ca="1">IF((H3841+I3841)&gt;SIMULATION!$F$16,"Over","Under")</f>
        <v>Under</v>
      </c>
    </row>
    <row r="3842" spans="8:14" x14ac:dyDescent="0.25">
      <c r="H3842">
        <f ca="1">ROUND(NORMINV(RAND(),SIMULATION!$G$16,SIMULATION!$C$16),0)</f>
        <v>76</v>
      </c>
      <c r="I3842">
        <f ca="1">ROUND(NORMINV(RAND(),SIMULATION!$G$20,SIMULATION!$C$20),0)</f>
        <v>68</v>
      </c>
      <c r="J3842" t="str">
        <f t="shared" ca="1" si="120"/>
        <v>Away</v>
      </c>
      <c r="K3842" t="str">
        <f ca="1">IF(H3842+SIMULATION!$E$16&gt;NEUTRAL!I3842,"W","L")</f>
        <v>W</v>
      </c>
      <c r="L3842" t="str">
        <f ca="1">IF(I3842+SIMULATION!$E$20&gt;NEUTRAL!H3842,"W","L")</f>
        <v>L</v>
      </c>
      <c r="M3842">
        <f t="shared" ca="1" si="121"/>
        <v>144</v>
      </c>
      <c r="N3842" t="str">
        <f ca="1">IF((H3842+I3842)&gt;SIMULATION!$F$16,"Over","Under")</f>
        <v>Under</v>
      </c>
    </row>
    <row r="3843" spans="8:14" x14ac:dyDescent="0.25">
      <c r="H3843">
        <f ca="1">ROUND(NORMINV(RAND(),SIMULATION!$G$16,SIMULATION!$C$16),0)</f>
        <v>105</v>
      </c>
      <c r="I3843">
        <f ca="1">ROUND(NORMINV(RAND(),SIMULATION!$G$20,SIMULATION!$C$20),0)</f>
        <v>70</v>
      </c>
      <c r="J3843" t="str">
        <f t="shared" ca="1" si="120"/>
        <v>Away</v>
      </c>
      <c r="K3843" t="str">
        <f ca="1">IF(H3843+SIMULATION!$E$16&gt;NEUTRAL!I3843,"W","L")</f>
        <v>W</v>
      </c>
      <c r="L3843" t="str">
        <f ca="1">IF(I3843+SIMULATION!$E$20&gt;NEUTRAL!H3843,"W","L")</f>
        <v>L</v>
      </c>
      <c r="M3843">
        <f t="shared" ca="1" si="121"/>
        <v>175</v>
      </c>
      <c r="N3843" t="str">
        <f ca="1">IF((H3843+I3843)&gt;SIMULATION!$F$16,"Over","Under")</f>
        <v>Over</v>
      </c>
    </row>
    <row r="3844" spans="8:14" x14ac:dyDescent="0.25">
      <c r="H3844">
        <f ca="1">ROUND(NORMINV(RAND(),SIMULATION!$G$16,SIMULATION!$C$16),0)</f>
        <v>70</v>
      </c>
      <c r="I3844">
        <f ca="1">ROUND(NORMINV(RAND(),SIMULATION!$G$20,SIMULATION!$C$20),0)</f>
        <v>68</v>
      </c>
      <c r="J3844" t="str">
        <f t="shared" ca="1" si="120"/>
        <v>Away</v>
      </c>
      <c r="K3844" t="str">
        <f ca="1">IF(H3844+SIMULATION!$E$16&gt;NEUTRAL!I3844,"W","L")</f>
        <v>W</v>
      </c>
      <c r="L3844" t="str">
        <f ca="1">IF(I3844+SIMULATION!$E$20&gt;NEUTRAL!H3844,"W","L")</f>
        <v>L</v>
      </c>
      <c r="M3844">
        <f t="shared" ca="1" si="121"/>
        <v>138</v>
      </c>
      <c r="N3844" t="str">
        <f ca="1">IF((H3844+I3844)&gt;SIMULATION!$F$16,"Over","Under")</f>
        <v>Under</v>
      </c>
    </row>
    <row r="3845" spans="8:14" x14ac:dyDescent="0.25">
      <c r="H3845">
        <f ca="1">ROUND(NORMINV(RAND(),SIMULATION!$G$16,SIMULATION!$C$16),0)</f>
        <v>64</v>
      </c>
      <c r="I3845">
        <f ca="1">ROUND(NORMINV(RAND(),SIMULATION!$G$20,SIMULATION!$C$20),0)</f>
        <v>81</v>
      </c>
      <c r="J3845" t="str">
        <f t="shared" ca="1" si="120"/>
        <v>Home</v>
      </c>
      <c r="K3845" t="str">
        <f ca="1">IF(H3845+SIMULATION!$E$16&gt;NEUTRAL!I3845,"W","L")</f>
        <v>L</v>
      </c>
      <c r="L3845" t="str">
        <f ca="1">IF(I3845+SIMULATION!$E$20&gt;NEUTRAL!H3845,"W","L")</f>
        <v>W</v>
      </c>
      <c r="M3845">
        <f t="shared" ca="1" si="121"/>
        <v>145</v>
      </c>
      <c r="N3845" t="str">
        <f ca="1">IF((H3845+I3845)&gt;SIMULATION!$F$16,"Over","Under")</f>
        <v>Under</v>
      </c>
    </row>
    <row r="3846" spans="8:14" x14ac:dyDescent="0.25">
      <c r="H3846">
        <f ca="1">ROUND(NORMINV(RAND(),SIMULATION!$G$16,SIMULATION!$C$16),0)</f>
        <v>50</v>
      </c>
      <c r="I3846">
        <f ca="1">ROUND(NORMINV(RAND(),SIMULATION!$G$20,SIMULATION!$C$20),0)</f>
        <v>80</v>
      </c>
      <c r="J3846" t="str">
        <f t="shared" ca="1" si="120"/>
        <v>Home</v>
      </c>
      <c r="K3846" t="str">
        <f ca="1">IF(H3846+SIMULATION!$E$16&gt;NEUTRAL!I3846,"W","L")</f>
        <v>L</v>
      </c>
      <c r="L3846" t="str">
        <f ca="1">IF(I3846+SIMULATION!$E$20&gt;NEUTRAL!H3846,"W","L")</f>
        <v>W</v>
      </c>
      <c r="M3846">
        <f t="shared" ca="1" si="121"/>
        <v>130</v>
      </c>
      <c r="N3846" t="str">
        <f ca="1">IF((H3846+I3846)&gt;SIMULATION!$F$16,"Over","Under")</f>
        <v>Under</v>
      </c>
    </row>
    <row r="3847" spans="8:14" x14ac:dyDescent="0.25">
      <c r="H3847">
        <f ca="1">ROUND(NORMINV(RAND(),SIMULATION!$G$16,SIMULATION!$C$16),0)</f>
        <v>62</v>
      </c>
      <c r="I3847">
        <f ca="1">ROUND(NORMINV(RAND(),SIMULATION!$G$20,SIMULATION!$C$20),0)</f>
        <v>65</v>
      </c>
      <c r="J3847" t="str">
        <f t="shared" ca="1" si="120"/>
        <v>Home</v>
      </c>
      <c r="K3847" t="str">
        <f ca="1">IF(H3847+SIMULATION!$E$16&gt;NEUTRAL!I3847,"W","L")</f>
        <v>W</v>
      </c>
      <c r="L3847" t="str">
        <f ca="1">IF(I3847+SIMULATION!$E$20&gt;NEUTRAL!H3847,"W","L")</f>
        <v>L</v>
      </c>
      <c r="M3847">
        <f t="shared" ca="1" si="121"/>
        <v>127</v>
      </c>
      <c r="N3847" t="str">
        <f ca="1">IF((H3847+I3847)&gt;SIMULATION!$F$16,"Over","Under")</f>
        <v>Under</v>
      </c>
    </row>
    <row r="3848" spans="8:14" x14ac:dyDescent="0.25">
      <c r="H3848">
        <f ca="1">ROUND(NORMINV(RAND(),SIMULATION!$G$16,SIMULATION!$C$16),0)</f>
        <v>72</v>
      </c>
      <c r="I3848">
        <f ca="1">ROUND(NORMINV(RAND(),SIMULATION!$G$20,SIMULATION!$C$20),0)</f>
        <v>85</v>
      </c>
      <c r="J3848" t="str">
        <f t="shared" ca="1" si="120"/>
        <v>Home</v>
      </c>
      <c r="K3848" t="str">
        <f ca="1">IF(H3848+SIMULATION!$E$16&gt;NEUTRAL!I3848,"W","L")</f>
        <v>L</v>
      </c>
      <c r="L3848" t="str">
        <f ca="1">IF(I3848+SIMULATION!$E$20&gt;NEUTRAL!H3848,"W","L")</f>
        <v>W</v>
      </c>
      <c r="M3848">
        <f t="shared" ca="1" si="121"/>
        <v>157</v>
      </c>
      <c r="N3848" t="str">
        <f ca="1">IF((H3848+I3848)&gt;SIMULATION!$F$16,"Over","Under")</f>
        <v>Over</v>
      </c>
    </row>
    <row r="3849" spans="8:14" x14ac:dyDescent="0.25">
      <c r="H3849">
        <f ca="1">ROUND(NORMINV(RAND(),SIMULATION!$G$16,SIMULATION!$C$16),0)</f>
        <v>63</v>
      </c>
      <c r="I3849">
        <f ca="1">ROUND(NORMINV(RAND(),SIMULATION!$G$20,SIMULATION!$C$20),0)</f>
        <v>62</v>
      </c>
      <c r="J3849" t="str">
        <f t="shared" ca="1" si="120"/>
        <v>Away</v>
      </c>
      <c r="K3849" t="str">
        <f ca="1">IF(H3849+SIMULATION!$E$16&gt;NEUTRAL!I3849,"W","L")</f>
        <v>W</v>
      </c>
      <c r="L3849" t="str">
        <f ca="1">IF(I3849+SIMULATION!$E$20&gt;NEUTRAL!H3849,"W","L")</f>
        <v>L</v>
      </c>
      <c r="M3849">
        <f t="shared" ca="1" si="121"/>
        <v>125</v>
      </c>
      <c r="N3849" t="str">
        <f ca="1">IF((H3849+I3849)&gt;SIMULATION!$F$16,"Over","Under")</f>
        <v>Under</v>
      </c>
    </row>
    <row r="3850" spans="8:14" x14ac:dyDescent="0.25">
      <c r="H3850">
        <f ca="1">ROUND(NORMINV(RAND(),SIMULATION!$G$16,SIMULATION!$C$16),0)</f>
        <v>73</v>
      </c>
      <c r="I3850">
        <f ca="1">ROUND(NORMINV(RAND(),SIMULATION!$G$20,SIMULATION!$C$20),0)</f>
        <v>76</v>
      </c>
      <c r="J3850" t="str">
        <f t="shared" ca="1" si="120"/>
        <v>Home</v>
      </c>
      <c r="K3850" t="str">
        <f ca="1">IF(H3850+SIMULATION!$E$16&gt;NEUTRAL!I3850,"W","L")</f>
        <v>W</v>
      </c>
      <c r="L3850" t="str">
        <f ca="1">IF(I3850+SIMULATION!$E$20&gt;NEUTRAL!H3850,"W","L")</f>
        <v>L</v>
      </c>
      <c r="M3850">
        <f t="shared" ca="1" si="121"/>
        <v>149</v>
      </c>
      <c r="N3850" t="str">
        <f ca="1">IF((H3850+I3850)&gt;SIMULATION!$F$16,"Over","Under")</f>
        <v>Under</v>
      </c>
    </row>
    <row r="3851" spans="8:14" x14ac:dyDescent="0.25">
      <c r="H3851">
        <f ca="1">ROUND(NORMINV(RAND(),SIMULATION!$G$16,SIMULATION!$C$16),0)</f>
        <v>75</v>
      </c>
      <c r="I3851">
        <f ca="1">ROUND(NORMINV(RAND(),SIMULATION!$G$20,SIMULATION!$C$20),0)</f>
        <v>79</v>
      </c>
      <c r="J3851" t="str">
        <f t="shared" ca="1" si="120"/>
        <v>Home</v>
      </c>
      <c r="K3851" t="str">
        <f ca="1">IF(H3851+SIMULATION!$E$16&gt;NEUTRAL!I3851,"W","L")</f>
        <v>W</v>
      </c>
      <c r="L3851" t="str">
        <f ca="1">IF(I3851+SIMULATION!$E$20&gt;NEUTRAL!H3851,"W","L")</f>
        <v>L</v>
      </c>
      <c r="M3851">
        <f t="shared" ca="1" si="121"/>
        <v>154</v>
      </c>
      <c r="N3851" t="str">
        <f ca="1">IF((H3851+I3851)&gt;SIMULATION!$F$16,"Over","Under")</f>
        <v>Over</v>
      </c>
    </row>
    <row r="3852" spans="8:14" x14ac:dyDescent="0.25">
      <c r="H3852">
        <f ca="1">ROUND(NORMINV(RAND(),SIMULATION!$G$16,SIMULATION!$C$16),0)</f>
        <v>68</v>
      </c>
      <c r="I3852">
        <f ca="1">ROUND(NORMINV(RAND(),SIMULATION!$G$20,SIMULATION!$C$20),0)</f>
        <v>78</v>
      </c>
      <c r="J3852" t="str">
        <f t="shared" ca="1" si="120"/>
        <v>Home</v>
      </c>
      <c r="K3852" t="str">
        <f ca="1">IF(H3852+SIMULATION!$E$16&gt;NEUTRAL!I3852,"W","L")</f>
        <v>L</v>
      </c>
      <c r="L3852" t="str">
        <f ca="1">IF(I3852+SIMULATION!$E$20&gt;NEUTRAL!H3852,"W","L")</f>
        <v>W</v>
      </c>
      <c r="M3852">
        <f t="shared" ca="1" si="121"/>
        <v>146</v>
      </c>
      <c r="N3852" t="str">
        <f ca="1">IF((H3852+I3852)&gt;SIMULATION!$F$16,"Over","Under")</f>
        <v>Under</v>
      </c>
    </row>
    <row r="3853" spans="8:14" x14ac:dyDescent="0.25">
      <c r="H3853">
        <f ca="1">ROUND(NORMINV(RAND(),SIMULATION!$G$16,SIMULATION!$C$16),0)</f>
        <v>78</v>
      </c>
      <c r="I3853">
        <f ca="1">ROUND(NORMINV(RAND(),SIMULATION!$G$20,SIMULATION!$C$20),0)</f>
        <v>63</v>
      </c>
      <c r="J3853" t="str">
        <f t="shared" ca="1" si="120"/>
        <v>Away</v>
      </c>
      <c r="K3853" t="str">
        <f ca="1">IF(H3853+SIMULATION!$E$16&gt;NEUTRAL!I3853,"W","L")</f>
        <v>W</v>
      </c>
      <c r="L3853" t="str">
        <f ca="1">IF(I3853+SIMULATION!$E$20&gt;NEUTRAL!H3853,"W","L")</f>
        <v>L</v>
      </c>
      <c r="M3853">
        <f t="shared" ca="1" si="121"/>
        <v>141</v>
      </c>
      <c r="N3853" t="str">
        <f ca="1">IF((H3853+I3853)&gt;SIMULATION!$F$16,"Over","Under")</f>
        <v>Under</v>
      </c>
    </row>
    <row r="3854" spans="8:14" x14ac:dyDescent="0.25">
      <c r="H3854">
        <f ca="1">ROUND(NORMINV(RAND(),SIMULATION!$G$16,SIMULATION!$C$16),0)</f>
        <v>75</v>
      </c>
      <c r="I3854">
        <f ca="1">ROUND(NORMINV(RAND(),SIMULATION!$G$20,SIMULATION!$C$20),0)</f>
        <v>87</v>
      </c>
      <c r="J3854" t="str">
        <f t="shared" ca="1" si="120"/>
        <v>Home</v>
      </c>
      <c r="K3854" t="str">
        <f ca="1">IF(H3854+SIMULATION!$E$16&gt;NEUTRAL!I3854,"W","L")</f>
        <v>L</v>
      </c>
      <c r="L3854" t="str">
        <f ca="1">IF(I3854+SIMULATION!$E$20&gt;NEUTRAL!H3854,"W","L")</f>
        <v>W</v>
      </c>
      <c r="M3854">
        <f t="shared" ca="1" si="121"/>
        <v>162</v>
      </c>
      <c r="N3854" t="str">
        <f ca="1">IF((H3854+I3854)&gt;SIMULATION!$F$16,"Over","Under")</f>
        <v>Over</v>
      </c>
    </row>
    <row r="3855" spans="8:14" x14ac:dyDescent="0.25">
      <c r="H3855">
        <f ca="1">ROUND(NORMINV(RAND(),SIMULATION!$G$16,SIMULATION!$C$16),0)</f>
        <v>73</v>
      </c>
      <c r="I3855">
        <f ca="1">ROUND(NORMINV(RAND(),SIMULATION!$G$20,SIMULATION!$C$20),0)</f>
        <v>66</v>
      </c>
      <c r="J3855" t="str">
        <f t="shared" ca="1" si="120"/>
        <v>Away</v>
      </c>
      <c r="K3855" t="str">
        <f ca="1">IF(H3855+SIMULATION!$E$16&gt;NEUTRAL!I3855,"W","L")</f>
        <v>W</v>
      </c>
      <c r="L3855" t="str">
        <f ca="1">IF(I3855+SIMULATION!$E$20&gt;NEUTRAL!H3855,"W","L")</f>
        <v>L</v>
      </c>
      <c r="M3855">
        <f t="shared" ca="1" si="121"/>
        <v>139</v>
      </c>
      <c r="N3855" t="str">
        <f ca="1">IF((H3855+I3855)&gt;SIMULATION!$F$16,"Over","Under")</f>
        <v>Under</v>
      </c>
    </row>
    <row r="3856" spans="8:14" x14ac:dyDescent="0.25">
      <c r="H3856">
        <f ca="1">ROUND(NORMINV(RAND(),SIMULATION!$G$16,SIMULATION!$C$16),0)</f>
        <v>68</v>
      </c>
      <c r="I3856">
        <f ca="1">ROUND(NORMINV(RAND(),SIMULATION!$G$20,SIMULATION!$C$20),0)</f>
        <v>82</v>
      </c>
      <c r="J3856" t="str">
        <f t="shared" ca="1" si="120"/>
        <v>Home</v>
      </c>
      <c r="K3856" t="str">
        <f ca="1">IF(H3856+SIMULATION!$E$16&gt;NEUTRAL!I3856,"W","L")</f>
        <v>L</v>
      </c>
      <c r="L3856" t="str">
        <f ca="1">IF(I3856+SIMULATION!$E$20&gt;NEUTRAL!H3856,"W","L")</f>
        <v>W</v>
      </c>
      <c r="M3856">
        <f t="shared" ca="1" si="121"/>
        <v>150</v>
      </c>
      <c r="N3856" t="str">
        <f ca="1">IF((H3856+I3856)&gt;SIMULATION!$F$16,"Over","Under")</f>
        <v>Under</v>
      </c>
    </row>
    <row r="3857" spans="8:14" x14ac:dyDescent="0.25">
      <c r="H3857">
        <f ca="1">ROUND(NORMINV(RAND(),SIMULATION!$G$16,SIMULATION!$C$16),0)</f>
        <v>60</v>
      </c>
      <c r="I3857">
        <f ca="1">ROUND(NORMINV(RAND(),SIMULATION!$G$20,SIMULATION!$C$20),0)</f>
        <v>68</v>
      </c>
      <c r="J3857" t="str">
        <f t="shared" ca="1" si="120"/>
        <v>Home</v>
      </c>
      <c r="K3857" t="str">
        <f ca="1">IF(H3857+SIMULATION!$E$16&gt;NEUTRAL!I3857,"W","L")</f>
        <v>L</v>
      </c>
      <c r="L3857" t="str">
        <f ca="1">IF(I3857+SIMULATION!$E$20&gt;NEUTRAL!H3857,"W","L")</f>
        <v>W</v>
      </c>
      <c r="M3857">
        <f t="shared" ca="1" si="121"/>
        <v>128</v>
      </c>
      <c r="N3857" t="str">
        <f ca="1">IF((H3857+I3857)&gt;SIMULATION!$F$16,"Over","Under")</f>
        <v>Under</v>
      </c>
    </row>
    <row r="3858" spans="8:14" x14ac:dyDescent="0.25">
      <c r="H3858">
        <f ca="1">ROUND(NORMINV(RAND(),SIMULATION!$G$16,SIMULATION!$C$16),0)</f>
        <v>56</v>
      </c>
      <c r="I3858">
        <f ca="1">ROUND(NORMINV(RAND(),SIMULATION!$G$20,SIMULATION!$C$20),0)</f>
        <v>67</v>
      </c>
      <c r="J3858" t="str">
        <f t="shared" ref="J3858:J3921" ca="1" si="122">IF(H3858=I3858,"OT",IF(H3858&gt;I3858,"Away","Home"))</f>
        <v>Home</v>
      </c>
      <c r="K3858" t="str">
        <f ca="1">IF(H3858+SIMULATION!$E$16&gt;NEUTRAL!I3858,"W","L")</f>
        <v>L</v>
      </c>
      <c r="L3858" t="str">
        <f ca="1">IF(I3858+SIMULATION!$E$20&gt;NEUTRAL!H3858,"W","L")</f>
        <v>W</v>
      </c>
      <c r="M3858">
        <f t="shared" ref="M3858:M3921" ca="1" si="123">H3858+I3858</f>
        <v>123</v>
      </c>
      <c r="N3858" t="str">
        <f ca="1">IF((H3858+I3858)&gt;SIMULATION!$F$16,"Over","Under")</f>
        <v>Under</v>
      </c>
    </row>
    <row r="3859" spans="8:14" x14ac:dyDescent="0.25">
      <c r="H3859">
        <f ca="1">ROUND(NORMINV(RAND(),SIMULATION!$G$16,SIMULATION!$C$16),0)</f>
        <v>55</v>
      </c>
      <c r="I3859">
        <f ca="1">ROUND(NORMINV(RAND(),SIMULATION!$G$20,SIMULATION!$C$20),0)</f>
        <v>74</v>
      </c>
      <c r="J3859" t="str">
        <f t="shared" ca="1" si="122"/>
        <v>Home</v>
      </c>
      <c r="K3859" t="str">
        <f ca="1">IF(H3859+SIMULATION!$E$16&gt;NEUTRAL!I3859,"W","L")</f>
        <v>L</v>
      </c>
      <c r="L3859" t="str">
        <f ca="1">IF(I3859+SIMULATION!$E$20&gt;NEUTRAL!H3859,"W","L")</f>
        <v>W</v>
      </c>
      <c r="M3859">
        <f t="shared" ca="1" si="123"/>
        <v>129</v>
      </c>
      <c r="N3859" t="str">
        <f ca="1">IF((H3859+I3859)&gt;SIMULATION!$F$16,"Over","Under")</f>
        <v>Under</v>
      </c>
    </row>
    <row r="3860" spans="8:14" x14ac:dyDescent="0.25">
      <c r="H3860">
        <f ca="1">ROUND(NORMINV(RAND(),SIMULATION!$G$16,SIMULATION!$C$16),0)</f>
        <v>89</v>
      </c>
      <c r="I3860">
        <f ca="1">ROUND(NORMINV(RAND(),SIMULATION!$G$20,SIMULATION!$C$20),0)</f>
        <v>82</v>
      </c>
      <c r="J3860" t="str">
        <f t="shared" ca="1" si="122"/>
        <v>Away</v>
      </c>
      <c r="K3860" t="str">
        <f ca="1">IF(H3860+SIMULATION!$E$16&gt;NEUTRAL!I3860,"W","L")</f>
        <v>W</v>
      </c>
      <c r="L3860" t="str">
        <f ca="1">IF(I3860+SIMULATION!$E$20&gt;NEUTRAL!H3860,"W","L")</f>
        <v>L</v>
      </c>
      <c r="M3860">
        <f t="shared" ca="1" si="123"/>
        <v>171</v>
      </c>
      <c r="N3860" t="str">
        <f ca="1">IF((H3860+I3860)&gt;SIMULATION!$F$16,"Over","Under")</f>
        <v>Over</v>
      </c>
    </row>
    <row r="3861" spans="8:14" x14ac:dyDescent="0.25">
      <c r="H3861">
        <f ca="1">ROUND(NORMINV(RAND(),SIMULATION!$G$16,SIMULATION!$C$16),0)</f>
        <v>76</v>
      </c>
      <c r="I3861">
        <f ca="1">ROUND(NORMINV(RAND(),SIMULATION!$G$20,SIMULATION!$C$20),0)</f>
        <v>69</v>
      </c>
      <c r="J3861" t="str">
        <f t="shared" ca="1" si="122"/>
        <v>Away</v>
      </c>
      <c r="K3861" t="str">
        <f ca="1">IF(H3861+SIMULATION!$E$16&gt;NEUTRAL!I3861,"W","L")</f>
        <v>W</v>
      </c>
      <c r="L3861" t="str">
        <f ca="1">IF(I3861+SIMULATION!$E$20&gt;NEUTRAL!H3861,"W","L")</f>
        <v>L</v>
      </c>
      <c r="M3861">
        <f t="shared" ca="1" si="123"/>
        <v>145</v>
      </c>
      <c r="N3861" t="str">
        <f ca="1">IF((H3861+I3861)&gt;SIMULATION!$F$16,"Over","Under")</f>
        <v>Under</v>
      </c>
    </row>
    <row r="3862" spans="8:14" x14ac:dyDescent="0.25">
      <c r="H3862">
        <f ca="1">ROUND(NORMINV(RAND(),SIMULATION!$G$16,SIMULATION!$C$16),0)</f>
        <v>66</v>
      </c>
      <c r="I3862">
        <f ca="1">ROUND(NORMINV(RAND(),SIMULATION!$G$20,SIMULATION!$C$20),0)</f>
        <v>77</v>
      </c>
      <c r="J3862" t="str">
        <f t="shared" ca="1" si="122"/>
        <v>Home</v>
      </c>
      <c r="K3862" t="str">
        <f ca="1">IF(H3862+SIMULATION!$E$16&gt;NEUTRAL!I3862,"W","L")</f>
        <v>L</v>
      </c>
      <c r="L3862" t="str">
        <f ca="1">IF(I3862+SIMULATION!$E$20&gt;NEUTRAL!H3862,"W","L")</f>
        <v>W</v>
      </c>
      <c r="M3862">
        <f t="shared" ca="1" si="123"/>
        <v>143</v>
      </c>
      <c r="N3862" t="str">
        <f ca="1">IF((H3862+I3862)&gt;SIMULATION!$F$16,"Over","Under")</f>
        <v>Under</v>
      </c>
    </row>
    <row r="3863" spans="8:14" x14ac:dyDescent="0.25">
      <c r="H3863">
        <f ca="1">ROUND(NORMINV(RAND(),SIMULATION!$G$16,SIMULATION!$C$16),0)</f>
        <v>58</v>
      </c>
      <c r="I3863">
        <f ca="1">ROUND(NORMINV(RAND(),SIMULATION!$G$20,SIMULATION!$C$20),0)</f>
        <v>66</v>
      </c>
      <c r="J3863" t="str">
        <f t="shared" ca="1" si="122"/>
        <v>Home</v>
      </c>
      <c r="K3863" t="str">
        <f ca="1">IF(H3863+SIMULATION!$E$16&gt;NEUTRAL!I3863,"W","L")</f>
        <v>L</v>
      </c>
      <c r="L3863" t="str">
        <f ca="1">IF(I3863+SIMULATION!$E$20&gt;NEUTRAL!H3863,"W","L")</f>
        <v>W</v>
      </c>
      <c r="M3863">
        <f t="shared" ca="1" si="123"/>
        <v>124</v>
      </c>
      <c r="N3863" t="str">
        <f ca="1">IF((H3863+I3863)&gt;SIMULATION!$F$16,"Over","Under")</f>
        <v>Under</v>
      </c>
    </row>
    <row r="3864" spans="8:14" x14ac:dyDescent="0.25">
      <c r="H3864">
        <f ca="1">ROUND(NORMINV(RAND(),SIMULATION!$G$16,SIMULATION!$C$16),0)</f>
        <v>79</v>
      </c>
      <c r="I3864">
        <f ca="1">ROUND(NORMINV(RAND(),SIMULATION!$G$20,SIMULATION!$C$20),0)</f>
        <v>56</v>
      </c>
      <c r="J3864" t="str">
        <f t="shared" ca="1" si="122"/>
        <v>Away</v>
      </c>
      <c r="K3864" t="str">
        <f ca="1">IF(H3864+SIMULATION!$E$16&gt;NEUTRAL!I3864,"W","L")</f>
        <v>W</v>
      </c>
      <c r="L3864" t="str">
        <f ca="1">IF(I3864+SIMULATION!$E$20&gt;NEUTRAL!H3864,"W","L")</f>
        <v>L</v>
      </c>
      <c r="M3864">
        <f t="shared" ca="1" si="123"/>
        <v>135</v>
      </c>
      <c r="N3864" t="str">
        <f ca="1">IF((H3864+I3864)&gt;SIMULATION!$F$16,"Over","Under")</f>
        <v>Under</v>
      </c>
    </row>
    <row r="3865" spans="8:14" x14ac:dyDescent="0.25">
      <c r="H3865">
        <f ca="1">ROUND(NORMINV(RAND(),SIMULATION!$G$16,SIMULATION!$C$16),0)</f>
        <v>78</v>
      </c>
      <c r="I3865">
        <f ca="1">ROUND(NORMINV(RAND(),SIMULATION!$G$20,SIMULATION!$C$20),0)</f>
        <v>71</v>
      </c>
      <c r="J3865" t="str">
        <f t="shared" ca="1" si="122"/>
        <v>Away</v>
      </c>
      <c r="K3865" t="str">
        <f ca="1">IF(H3865+SIMULATION!$E$16&gt;NEUTRAL!I3865,"W","L")</f>
        <v>W</v>
      </c>
      <c r="L3865" t="str">
        <f ca="1">IF(I3865+SIMULATION!$E$20&gt;NEUTRAL!H3865,"W","L")</f>
        <v>L</v>
      </c>
      <c r="M3865">
        <f t="shared" ca="1" si="123"/>
        <v>149</v>
      </c>
      <c r="N3865" t="str">
        <f ca="1">IF((H3865+I3865)&gt;SIMULATION!$F$16,"Over","Under")</f>
        <v>Under</v>
      </c>
    </row>
    <row r="3866" spans="8:14" x14ac:dyDescent="0.25">
      <c r="H3866">
        <f ca="1">ROUND(NORMINV(RAND(),SIMULATION!$G$16,SIMULATION!$C$16),0)</f>
        <v>96</v>
      </c>
      <c r="I3866">
        <f ca="1">ROUND(NORMINV(RAND(),SIMULATION!$G$20,SIMULATION!$C$20),0)</f>
        <v>84</v>
      </c>
      <c r="J3866" t="str">
        <f t="shared" ca="1" si="122"/>
        <v>Away</v>
      </c>
      <c r="K3866" t="str">
        <f ca="1">IF(H3866+SIMULATION!$E$16&gt;NEUTRAL!I3866,"W","L")</f>
        <v>W</v>
      </c>
      <c r="L3866" t="str">
        <f ca="1">IF(I3866+SIMULATION!$E$20&gt;NEUTRAL!H3866,"W","L")</f>
        <v>L</v>
      </c>
      <c r="M3866">
        <f t="shared" ca="1" si="123"/>
        <v>180</v>
      </c>
      <c r="N3866" t="str">
        <f ca="1">IF((H3866+I3866)&gt;SIMULATION!$F$16,"Over","Under")</f>
        <v>Over</v>
      </c>
    </row>
    <row r="3867" spans="8:14" x14ac:dyDescent="0.25">
      <c r="H3867">
        <f ca="1">ROUND(NORMINV(RAND(),SIMULATION!$G$16,SIMULATION!$C$16),0)</f>
        <v>73</v>
      </c>
      <c r="I3867">
        <f ca="1">ROUND(NORMINV(RAND(),SIMULATION!$G$20,SIMULATION!$C$20),0)</f>
        <v>56</v>
      </c>
      <c r="J3867" t="str">
        <f t="shared" ca="1" si="122"/>
        <v>Away</v>
      </c>
      <c r="K3867" t="str">
        <f ca="1">IF(H3867+SIMULATION!$E$16&gt;NEUTRAL!I3867,"W","L")</f>
        <v>W</v>
      </c>
      <c r="L3867" t="str">
        <f ca="1">IF(I3867+SIMULATION!$E$20&gt;NEUTRAL!H3867,"W","L")</f>
        <v>L</v>
      </c>
      <c r="M3867">
        <f t="shared" ca="1" si="123"/>
        <v>129</v>
      </c>
      <c r="N3867" t="str">
        <f ca="1">IF((H3867+I3867)&gt;SIMULATION!$F$16,"Over","Under")</f>
        <v>Under</v>
      </c>
    </row>
    <row r="3868" spans="8:14" x14ac:dyDescent="0.25">
      <c r="H3868">
        <f ca="1">ROUND(NORMINV(RAND(),SIMULATION!$G$16,SIMULATION!$C$16),0)</f>
        <v>69</v>
      </c>
      <c r="I3868">
        <f ca="1">ROUND(NORMINV(RAND(),SIMULATION!$G$20,SIMULATION!$C$20),0)</f>
        <v>76</v>
      </c>
      <c r="J3868" t="str">
        <f t="shared" ca="1" si="122"/>
        <v>Home</v>
      </c>
      <c r="K3868" t="str">
        <f ca="1">IF(H3868+SIMULATION!$E$16&gt;NEUTRAL!I3868,"W","L")</f>
        <v>L</v>
      </c>
      <c r="L3868" t="str">
        <f ca="1">IF(I3868+SIMULATION!$E$20&gt;NEUTRAL!H3868,"W","L")</f>
        <v>W</v>
      </c>
      <c r="M3868">
        <f t="shared" ca="1" si="123"/>
        <v>145</v>
      </c>
      <c r="N3868" t="str">
        <f ca="1">IF((H3868+I3868)&gt;SIMULATION!$F$16,"Over","Under")</f>
        <v>Under</v>
      </c>
    </row>
    <row r="3869" spans="8:14" x14ac:dyDescent="0.25">
      <c r="H3869">
        <f ca="1">ROUND(NORMINV(RAND(),SIMULATION!$G$16,SIMULATION!$C$16),0)</f>
        <v>78</v>
      </c>
      <c r="I3869">
        <f ca="1">ROUND(NORMINV(RAND(),SIMULATION!$G$20,SIMULATION!$C$20),0)</f>
        <v>76</v>
      </c>
      <c r="J3869" t="str">
        <f t="shared" ca="1" si="122"/>
        <v>Away</v>
      </c>
      <c r="K3869" t="str">
        <f ca="1">IF(H3869+SIMULATION!$E$16&gt;NEUTRAL!I3869,"W","L")</f>
        <v>W</v>
      </c>
      <c r="L3869" t="str">
        <f ca="1">IF(I3869+SIMULATION!$E$20&gt;NEUTRAL!H3869,"W","L")</f>
        <v>L</v>
      </c>
      <c r="M3869">
        <f t="shared" ca="1" si="123"/>
        <v>154</v>
      </c>
      <c r="N3869" t="str">
        <f ca="1">IF((H3869+I3869)&gt;SIMULATION!$F$16,"Over","Under")</f>
        <v>Over</v>
      </c>
    </row>
    <row r="3870" spans="8:14" x14ac:dyDescent="0.25">
      <c r="H3870">
        <f ca="1">ROUND(NORMINV(RAND(),SIMULATION!$G$16,SIMULATION!$C$16),0)</f>
        <v>101</v>
      </c>
      <c r="I3870">
        <f ca="1">ROUND(NORMINV(RAND(),SIMULATION!$G$20,SIMULATION!$C$20),0)</f>
        <v>67</v>
      </c>
      <c r="J3870" t="str">
        <f t="shared" ca="1" si="122"/>
        <v>Away</v>
      </c>
      <c r="K3870" t="str">
        <f ca="1">IF(H3870+SIMULATION!$E$16&gt;NEUTRAL!I3870,"W","L")</f>
        <v>W</v>
      </c>
      <c r="L3870" t="str">
        <f ca="1">IF(I3870+SIMULATION!$E$20&gt;NEUTRAL!H3870,"W","L")</f>
        <v>L</v>
      </c>
      <c r="M3870">
        <f t="shared" ca="1" si="123"/>
        <v>168</v>
      </c>
      <c r="N3870" t="str">
        <f ca="1">IF((H3870+I3870)&gt;SIMULATION!$F$16,"Over","Under")</f>
        <v>Over</v>
      </c>
    </row>
    <row r="3871" spans="8:14" x14ac:dyDescent="0.25">
      <c r="H3871">
        <f ca="1">ROUND(NORMINV(RAND(),SIMULATION!$G$16,SIMULATION!$C$16),0)</f>
        <v>76</v>
      </c>
      <c r="I3871">
        <f ca="1">ROUND(NORMINV(RAND(),SIMULATION!$G$20,SIMULATION!$C$20),0)</f>
        <v>92</v>
      </c>
      <c r="J3871" t="str">
        <f t="shared" ca="1" si="122"/>
        <v>Home</v>
      </c>
      <c r="K3871" t="str">
        <f ca="1">IF(H3871+SIMULATION!$E$16&gt;NEUTRAL!I3871,"W","L")</f>
        <v>L</v>
      </c>
      <c r="L3871" t="str">
        <f ca="1">IF(I3871+SIMULATION!$E$20&gt;NEUTRAL!H3871,"W","L")</f>
        <v>W</v>
      </c>
      <c r="M3871">
        <f t="shared" ca="1" si="123"/>
        <v>168</v>
      </c>
      <c r="N3871" t="str">
        <f ca="1">IF((H3871+I3871)&gt;SIMULATION!$F$16,"Over","Under")</f>
        <v>Over</v>
      </c>
    </row>
    <row r="3872" spans="8:14" x14ac:dyDescent="0.25">
      <c r="H3872">
        <f ca="1">ROUND(NORMINV(RAND(),SIMULATION!$G$16,SIMULATION!$C$16),0)</f>
        <v>82</v>
      </c>
      <c r="I3872">
        <f ca="1">ROUND(NORMINV(RAND(),SIMULATION!$G$20,SIMULATION!$C$20),0)</f>
        <v>72</v>
      </c>
      <c r="J3872" t="str">
        <f t="shared" ca="1" si="122"/>
        <v>Away</v>
      </c>
      <c r="K3872" t="str">
        <f ca="1">IF(H3872+SIMULATION!$E$16&gt;NEUTRAL!I3872,"W","L")</f>
        <v>W</v>
      </c>
      <c r="L3872" t="str">
        <f ca="1">IF(I3872+SIMULATION!$E$20&gt;NEUTRAL!H3872,"W","L")</f>
        <v>L</v>
      </c>
      <c r="M3872">
        <f t="shared" ca="1" si="123"/>
        <v>154</v>
      </c>
      <c r="N3872" t="str">
        <f ca="1">IF((H3872+I3872)&gt;SIMULATION!$F$16,"Over","Under")</f>
        <v>Over</v>
      </c>
    </row>
    <row r="3873" spans="8:14" x14ac:dyDescent="0.25">
      <c r="H3873">
        <f ca="1">ROUND(NORMINV(RAND(),SIMULATION!$G$16,SIMULATION!$C$16),0)</f>
        <v>64</v>
      </c>
      <c r="I3873">
        <f ca="1">ROUND(NORMINV(RAND(),SIMULATION!$G$20,SIMULATION!$C$20),0)</f>
        <v>75</v>
      </c>
      <c r="J3873" t="str">
        <f t="shared" ca="1" si="122"/>
        <v>Home</v>
      </c>
      <c r="K3873" t="str">
        <f ca="1">IF(H3873+SIMULATION!$E$16&gt;NEUTRAL!I3873,"W","L")</f>
        <v>L</v>
      </c>
      <c r="L3873" t="str">
        <f ca="1">IF(I3873+SIMULATION!$E$20&gt;NEUTRAL!H3873,"W","L")</f>
        <v>W</v>
      </c>
      <c r="M3873">
        <f t="shared" ca="1" si="123"/>
        <v>139</v>
      </c>
      <c r="N3873" t="str">
        <f ca="1">IF((H3873+I3873)&gt;SIMULATION!$F$16,"Over","Under")</f>
        <v>Under</v>
      </c>
    </row>
    <row r="3874" spans="8:14" x14ac:dyDescent="0.25">
      <c r="H3874">
        <f ca="1">ROUND(NORMINV(RAND(),SIMULATION!$G$16,SIMULATION!$C$16),0)</f>
        <v>83</v>
      </c>
      <c r="I3874">
        <f ca="1">ROUND(NORMINV(RAND(),SIMULATION!$G$20,SIMULATION!$C$20),0)</f>
        <v>92</v>
      </c>
      <c r="J3874" t="str">
        <f t="shared" ca="1" si="122"/>
        <v>Home</v>
      </c>
      <c r="K3874" t="str">
        <f ca="1">IF(H3874+SIMULATION!$E$16&gt;NEUTRAL!I3874,"W","L")</f>
        <v>L</v>
      </c>
      <c r="L3874" t="str">
        <f ca="1">IF(I3874+SIMULATION!$E$20&gt;NEUTRAL!H3874,"W","L")</f>
        <v>W</v>
      </c>
      <c r="M3874">
        <f t="shared" ca="1" si="123"/>
        <v>175</v>
      </c>
      <c r="N3874" t="str">
        <f ca="1">IF((H3874+I3874)&gt;SIMULATION!$F$16,"Over","Under")</f>
        <v>Over</v>
      </c>
    </row>
    <row r="3875" spans="8:14" x14ac:dyDescent="0.25">
      <c r="H3875">
        <f ca="1">ROUND(NORMINV(RAND(),SIMULATION!$G$16,SIMULATION!$C$16),0)</f>
        <v>80</v>
      </c>
      <c r="I3875">
        <f ca="1">ROUND(NORMINV(RAND(),SIMULATION!$G$20,SIMULATION!$C$20),0)</f>
        <v>74</v>
      </c>
      <c r="J3875" t="str">
        <f t="shared" ca="1" si="122"/>
        <v>Away</v>
      </c>
      <c r="K3875" t="str">
        <f ca="1">IF(H3875+SIMULATION!$E$16&gt;NEUTRAL!I3875,"W","L")</f>
        <v>W</v>
      </c>
      <c r="L3875" t="str">
        <f ca="1">IF(I3875+SIMULATION!$E$20&gt;NEUTRAL!H3875,"W","L")</f>
        <v>L</v>
      </c>
      <c r="M3875">
        <f t="shared" ca="1" si="123"/>
        <v>154</v>
      </c>
      <c r="N3875" t="str">
        <f ca="1">IF((H3875+I3875)&gt;SIMULATION!$F$16,"Over","Under")</f>
        <v>Over</v>
      </c>
    </row>
    <row r="3876" spans="8:14" x14ac:dyDescent="0.25">
      <c r="H3876">
        <f ca="1">ROUND(NORMINV(RAND(),SIMULATION!$G$16,SIMULATION!$C$16),0)</f>
        <v>94</v>
      </c>
      <c r="I3876">
        <f ca="1">ROUND(NORMINV(RAND(),SIMULATION!$G$20,SIMULATION!$C$20),0)</f>
        <v>69</v>
      </c>
      <c r="J3876" t="str">
        <f t="shared" ca="1" si="122"/>
        <v>Away</v>
      </c>
      <c r="K3876" t="str">
        <f ca="1">IF(H3876+SIMULATION!$E$16&gt;NEUTRAL!I3876,"W","L")</f>
        <v>W</v>
      </c>
      <c r="L3876" t="str">
        <f ca="1">IF(I3876+SIMULATION!$E$20&gt;NEUTRAL!H3876,"W","L")</f>
        <v>L</v>
      </c>
      <c r="M3876">
        <f t="shared" ca="1" si="123"/>
        <v>163</v>
      </c>
      <c r="N3876" t="str">
        <f ca="1">IF((H3876+I3876)&gt;SIMULATION!$F$16,"Over","Under")</f>
        <v>Over</v>
      </c>
    </row>
    <row r="3877" spans="8:14" x14ac:dyDescent="0.25">
      <c r="H3877">
        <f ca="1">ROUND(NORMINV(RAND(),SIMULATION!$G$16,SIMULATION!$C$16),0)</f>
        <v>49</v>
      </c>
      <c r="I3877">
        <f ca="1">ROUND(NORMINV(RAND(),SIMULATION!$G$20,SIMULATION!$C$20),0)</f>
        <v>82</v>
      </c>
      <c r="J3877" t="str">
        <f t="shared" ca="1" si="122"/>
        <v>Home</v>
      </c>
      <c r="K3877" t="str">
        <f ca="1">IF(H3877+SIMULATION!$E$16&gt;NEUTRAL!I3877,"W","L")</f>
        <v>L</v>
      </c>
      <c r="L3877" t="str">
        <f ca="1">IF(I3877+SIMULATION!$E$20&gt;NEUTRAL!H3877,"W","L")</f>
        <v>W</v>
      </c>
      <c r="M3877">
        <f t="shared" ca="1" si="123"/>
        <v>131</v>
      </c>
      <c r="N3877" t="str">
        <f ca="1">IF((H3877+I3877)&gt;SIMULATION!$F$16,"Over","Under")</f>
        <v>Under</v>
      </c>
    </row>
    <row r="3878" spans="8:14" x14ac:dyDescent="0.25">
      <c r="H3878">
        <f ca="1">ROUND(NORMINV(RAND(),SIMULATION!$G$16,SIMULATION!$C$16),0)</f>
        <v>76</v>
      </c>
      <c r="I3878">
        <f ca="1">ROUND(NORMINV(RAND(),SIMULATION!$G$20,SIMULATION!$C$20),0)</f>
        <v>72</v>
      </c>
      <c r="J3878" t="str">
        <f t="shared" ca="1" si="122"/>
        <v>Away</v>
      </c>
      <c r="K3878" t="str">
        <f ca="1">IF(H3878+SIMULATION!$E$16&gt;NEUTRAL!I3878,"W","L")</f>
        <v>W</v>
      </c>
      <c r="L3878" t="str">
        <f ca="1">IF(I3878+SIMULATION!$E$20&gt;NEUTRAL!H3878,"W","L")</f>
        <v>L</v>
      </c>
      <c r="M3878">
        <f t="shared" ca="1" si="123"/>
        <v>148</v>
      </c>
      <c r="N3878" t="str">
        <f ca="1">IF((H3878+I3878)&gt;SIMULATION!$F$16,"Over","Under")</f>
        <v>Under</v>
      </c>
    </row>
    <row r="3879" spans="8:14" x14ac:dyDescent="0.25">
      <c r="H3879">
        <f ca="1">ROUND(NORMINV(RAND(),SIMULATION!$G$16,SIMULATION!$C$16),0)</f>
        <v>53</v>
      </c>
      <c r="I3879">
        <f ca="1">ROUND(NORMINV(RAND(),SIMULATION!$G$20,SIMULATION!$C$20),0)</f>
        <v>64</v>
      </c>
      <c r="J3879" t="str">
        <f t="shared" ca="1" si="122"/>
        <v>Home</v>
      </c>
      <c r="K3879" t="str">
        <f ca="1">IF(H3879+SIMULATION!$E$16&gt;NEUTRAL!I3879,"W","L")</f>
        <v>L</v>
      </c>
      <c r="L3879" t="str">
        <f ca="1">IF(I3879+SIMULATION!$E$20&gt;NEUTRAL!H3879,"W","L")</f>
        <v>W</v>
      </c>
      <c r="M3879">
        <f t="shared" ca="1" si="123"/>
        <v>117</v>
      </c>
      <c r="N3879" t="str">
        <f ca="1">IF((H3879+I3879)&gt;SIMULATION!$F$16,"Over","Under")</f>
        <v>Under</v>
      </c>
    </row>
    <row r="3880" spans="8:14" x14ac:dyDescent="0.25">
      <c r="H3880">
        <f ca="1">ROUND(NORMINV(RAND(),SIMULATION!$G$16,SIMULATION!$C$16),0)</f>
        <v>75</v>
      </c>
      <c r="I3880">
        <f ca="1">ROUND(NORMINV(RAND(),SIMULATION!$G$20,SIMULATION!$C$20),0)</f>
        <v>75</v>
      </c>
      <c r="J3880" t="str">
        <f t="shared" ca="1" si="122"/>
        <v>OT</v>
      </c>
      <c r="K3880" t="str">
        <f ca="1">IF(H3880+SIMULATION!$E$16&gt;NEUTRAL!I3880,"W","L")</f>
        <v>W</v>
      </c>
      <c r="L3880" t="str">
        <f ca="1">IF(I3880+SIMULATION!$E$20&gt;NEUTRAL!H3880,"W","L")</f>
        <v>L</v>
      </c>
      <c r="M3880">
        <f t="shared" ca="1" si="123"/>
        <v>150</v>
      </c>
      <c r="N3880" t="str">
        <f ca="1">IF((H3880+I3880)&gt;SIMULATION!$F$16,"Over","Under")</f>
        <v>Under</v>
      </c>
    </row>
    <row r="3881" spans="8:14" x14ac:dyDescent="0.25">
      <c r="H3881">
        <f ca="1">ROUND(NORMINV(RAND(),SIMULATION!$G$16,SIMULATION!$C$16),0)</f>
        <v>73</v>
      </c>
      <c r="I3881">
        <f ca="1">ROUND(NORMINV(RAND(),SIMULATION!$G$20,SIMULATION!$C$20),0)</f>
        <v>81</v>
      </c>
      <c r="J3881" t="str">
        <f t="shared" ca="1" si="122"/>
        <v>Home</v>
      </c>
      <c r="K3881" t="str">
        <f ca="1">IF(H3881+SIMULATION!$E$16&gt;NEUTRAL!I3881,"W","L")</f>
        <v>L</v>
      </c>
      <c r="L3881" t="str">
        <f ca="1">IF(I3881+SIMULATION!$E$20&gt;NEUTRAL!H3881,"W","L")</f>
        <v>W</v>
      </c>
      <c r="M3881">
        <f t="shared" ca="1" si="123"/>
        <v>154</v>
      </c>
      <c r="N3881" t="str">
        <f ca="1">IF((H3881+I3881)&gt;SIMULATION!$F$16,"Over","Under")</f>
        <v>Over</v>
      </c>
    </row>
    <row r="3882" spans="8:14" x14ac:dyDescent="0.25">
      <c r="H3882">
        <f ca="1">ROUND(NORMINV(RAND(),SIMULATION!$G$16,SIMULATION!$C$16),0)</f>
        <v>69</v>
      </c>
      <c r="I3882">
        <f ca="1">ROUND(NORMINV(RAND(),SIMULATION!$G$20,SIMULATION!$C$20),0)</f>
        <v>86</v>
      </c>
      <c r="J3882" t="str">
        <f t="shared" ca="1" si="122"/>
        <v>Home</v>
      </c>
      <c r="K3882" t="str">
        <f ca="1">IF(H3882+SIMULATION!$E$16&gt;NEUTRAL!I3882,"W","L")</f>
        <v>L</v>
      </c>
      <c r="L3882" t="str">
        <f ca="1">IF(I3882+SIMULATION!$E$20&gt;NEUTRAL!H3882,"W","L")</f>
        <v>W</v>
      </c>
      <c r="M3882">
        <f t="shared" ca="1" si="123"/>
        <v>155</v>
      </c>
      <c r="N3882" t="str">
        <f ca="1">IF((H3882+I3882)&gt;SIMULATION!$F$16,"Over","Under")</f>
        <v>Over</v>
      </c>
    </row>
    <row r="3883" spans="8:14" x14ac:dyDescent="0.25">
      <c r="H3883">
        <f ca="1">ROUND(NORMINV(RAND(),SIMULATION!$G$16,SIMULATION!$C$16),0)</f>
        <v>78</v>
      </c>
      <c r="I3883">
        <f ca="1">ROUND(NORMINV(RAND(),SIMULATION!$G$20,SIMULATION!$C$20),0)</f>
        <v>64</v>
      </c>
      <c r="J3883" t="str">
        <f t="shared" ca="1" si="122"/>
        <v>Away</v>
      </c>
      <c r="K3883" t="str">
        <f ca="1">IF(H3883+SIMULATION!$E$16&gt;NEUTRAL!I3883,"W","L")</f>
        <v>W</v>
      </c>
      <c r="L3883" t="str">
        <f ca="1">IF(I3883+SIMULATION!$E$20&gt;NEUTRAL!H3883,"W","L")</f>
        <v>L</v>
      </c>
      <c r="M3883">
        <f t="shared" ca="1" si="123"/>
        <v>142</v>
      </c>
      <c r="N3883" t="str">
        <f ca="1">IF((H3883+I3883)&gt;SIMULATION!$F$16,"Over","Under")</f>
        <v>Under</v>
      </c>
    </row>
    <row r="3884" spans="8:14" x14ac:dyDescent="0.25">
      <c r="H3884">
        <f ca="1">ROUND(NORMINV(RAND(),SIMULATION!$G$16,SIMULATION!$C$16),0)</f>
        <v>82</v>
      </c>
      <c r="I3884">
        <f ca="1">ROUND(NORMINV(RAND(),SIMULATION!$G$20,SIMULATION!$C$20),0)</f>
        <v>93</v>
      </c>
      <c r="J3884" t="str">
        <f t="shared" ca="1" si="122"/>
        <v>Home</v>
      </c>
      <c r="K3884" t="str">
        <f ca="1">IF(H3884+SIMULATION!$E$16&gt;NEUTRAL!I3884,"W","L")</f>
        <v>L</v>
      </c>
      <c r="L3884" t="str">
        <f ca="1">IF(I3884+SIMULATION!$E$20&gt;NEUTRAL!H3884,"W","L")</f>
        <v>W</v>
      </c>
      <c r="M3884">
        <f t="shared" ca="1" si="123"/>
        <v>175</v>
      </c>
      <c r="N3884" t="str">
        <f ca="1">IF((H3884+I3884)&gt;SIMULATION!$F$16,"Over","Under")</f>
        <v>Over</v>
      </c>
    </row>
    <row r="3885" spans="8:14" x14ac:dyDescent="0.25">
      <c r="H3885">
        <f ca="1">ROUND(NORMINV(RAND(),SIMULATION!$G$16,SIMULATION!$C$16),0)</f>
        <v>89</v>
      </c>
      <c r="I3885">
        <f ca="1">ROUND(NORMINV(RAND(),SIMULATION!$G$20,SIMULATION!$C$20),0)</f>
        <v>67</v>
      </c>
      <c r="J3885" t="str">
        <f t="shared" ca="1" si="122"/>
        <v>Away</v>
      </c>
      <c r="K3885" t="str">
        <f ca="1">IF(H3885+SIMULATION!$E$16&gt;NEUTRAL!I3885,"W","L")</f>
        <v>W</v>
      </c>
      <c r="L3885" t="str">
        <f ca="1">IF(I3885+SIMULATION!$E$20&gt;NEUTRAL!H3885,"W","L")</f>
        <v>L</v>
      </c>
      <c r="M3885">
        <f t="shared" ca="1" si="123"/>
        <v>156</v>
      </c>
      <c r="N3885" t="str">
        <f ca="1">IF((H3885+I3885)&gt;SIMULATION!$F$16,"Over","Under")</f>
        <v>Over</v>
      </c>
    </row>
    <row r="3886" spans="8:14" x14ac:dyDescent="0.25">
      <c r="H3886">
        <f ca="1">ROUND(NORMINV(RAND(),SIMULATION!$G$16,SIMULATION!$C$16),0)</f>
        <v>76</v>
      </c>
      <c r="I3886">
        <f ca="1">ROUND(NORMINV(RAND(),SIMULATION!$G$20,SIMULATION!$C$20),0)</f>
        <v>86</v>
      </c>
      <c r="J3886" t="str">
        <f t="shared" ca="1" si="122"/>
        <v>Home</v>
      </c>
      <c r="K3886" t="str">
        <f ca="1">IF(H3886+SIMULATION!$E$16&gt;NEUTRAL!I3886,"W","L")</f>
        <v>L</v>
      </c>
      <c r="L3886" t="str">
        <f ca="1">IF(I3886+SIMULATION!$E$20&gt;NEUTRAL!H3886,"W","L")</f>
        <v>W</v>
      </c>
      <c r="M3886">
        <f t="shared" ca="1" si="123"/>
        <v>162</v>
      </c>
      <c r="N3886" t="str">
        <f ca="1">IF((H3886+I3886)&gt;SIMULATION!$F$16,"Over","Under")</f>
        <v>Over</v>
      </c>
    </row>
    <row r="3887" spans="8:14" x14ac:dyDescent="0.25">
      <c r="H3887">
        <f ca="1">ROUND(NORMINV(RAND(),SIMULATION!$G$16,SIMULATION!$C$16),0)</f>
        <v>76</v>
      </c>
      <c r="I3887">
        <f ca="1">ROUND(NORMINV(RAND(),SIMULATION!$G$20,SIMULATION!$C$20),0)</f>
        <v>54</v>
      </c>
      <c r="J3887" t="str">
        <f t="shared" ca="1" si="122"/>
        <v>Away</v>
      </c>
      <c r="K3887" t="str">
        <f ca="1">IF(H3887+SIMULATION!$E$16&gt;NEUTRAL!I3887,"W","L")</f>
        <v>W</v>
      </c>
      <c r="L3887" t="str">
        <f ca="1">IF(I3887+SIMULATION!$E$20&gt;NEUTRAL!H3887,"W","L")</f>
        <v>L</v>
      </c>
      <c r="M3887">
        <f t="shared" ca="1" si="123"/>
        <v>130</v>
      </c>
      <c r="N3887" t="str">
        <f ca="1">IF((H3887+I3887)&gt;SIMULATION!$F$16,"Over","Under")</f>
        <v>Under</v>
      </c>
    </row>
    <row r="3888" spans="8:14" x14ac:dyDescent="0.25">
      <c r="H3888">
        <f ca="1">ROUND(NORMINV(RAND(),SIMULATION!$G$16,SIMULATION!$C$16),0)</f>
        <v>54</v>
      </c>
      <c r="I3888">
        <f ca="1">ROUND(NORMINV(RAND(),SIMULATION!$G$20,SIMULATION!$C$20),0)</f>
        <v>64</v>
      </c>
      <c r="J3888" t="str">
        <f t="shared" ca="1" si="122"/>
        <v>Home</v>
      </c>
      <c r="K3888" t="str">
        <f ca="1">IF(H3888+SIMULATION!$E$16&gt;NEUTRAL!I3888,"W","L")</f>
        <v>L</v>
      </c>
      <c r="L3888" t="str">
        <f ca="1">IF(I3888+SIMULATION!$E$20&gt;NEUTRAL!H3888,"W","L")</f>
        <v>W</v>
      </c>
      <c r="M3888">
        <f t="shared" ca="1" si="123"/>
        <v>118</v>
      </c>
      <c r="N3888" t="str">
        <f ca="1">IF((H3888+I3888)&gt;SIMULATION!$F$16,"Over","Under")</f>
        <v>Under</v>
      </c>
    </row>
    <row r="3889" spans="8:14" x14ac:dyDescent="0.25">
      <c r="H3889">
        <f ca="1">ROUND(NORMINV(RAND(),SIMULATION!$G$16,SIMULATION!$C$16),0)</f>
        <v>71</v>
      </c>
      <c r="I3889">
        <f ca="1">ROUND(NORMINV(RAND(),SIMULATION!$G$20,SIMULATION!$C$20),0)</f>
        <v>62</v>
      </c>
      <c r="J3889" t="str">
        <f t="shared" ca="1" si="122"/>
        <v>Away</v>
      </c>
      <c r="K3889" t="str">
        <f ca="1">IF(H3889+SIMULATION!$E$16&gt;NEUTRAL!I3889,"W","L")</f>
        <v>W</v>
      </c>
      <c r="L3889" t="str">
        <f ca="1">IF(I3889+SIMULATION!$E$20&gt;NEUTRAL!H3889,"W","L")</f>
        <v>L</v>
      </c>
      <c r="M3889">
        <f t="shared" ca="1" si="123"/>
        <v>133</v>
      </c>
      <c r="N3889" t="str">
        <f ca="1">IF((H3889+I3889)&gt;SIMULATION!$F$16,"Over","Under")</f>
        <v>Under</v>
      </c>
    </row>
    <row r="3890" spans="8:14" x14ac:dyDescent="0.25">
      <c r="H3890">
        <f ca="1">ROUND(NORMINV(RAND(),SIMULATION!$G$16,SIMULATION!$C$16),0)</f>
        <v>79</v>
      </c>
      <c r="I3890">
        <f ca="1">ROUND(NORMINV(RAND(),SIMULATION!$G$20,SIMULATION!$C$20),0)</f>
        <v>75</v>
      </c>
      <c r="J3890" t="str">
        <f t="shared" ca="1" si="122"/>
        <v>Away</v>
      </c>
      <c r="K3890" t="str">
        <f ca="1">IF(H3890+SIMULATION!$E$16&gt;NEUTRAL!I3890,"W","L")</f>
        <v>W</v>
      </c>
      <c r="L3890" t="str">
        <f ca="1">IF(I3890+SIMULATION!$E$20&gt;NEUTRAL!H3890,"W","L")</f>
        <v>L</v>
      </c>
      <c r="M3890">
        <f t="shared" ca="1" si="123"/>
        <v>154</v>
      </c>
      <c r="N3890" t="str">
        <f ca="1">IF((H3890+I3890)&gt;SIMULATION!$F$16,"Over","Under")</f>
        <v>Over</v>
      </c>
    </row>
    <row r="3891" spans="8:14" x14ac:dyDescent="0.25">
      <c r="H3891">
        <f ca="1">ROUND(NORMINV(RAND(),SIMULATION!$G$16,SIMULATION!$C$16),0)</f>
        <v>63</v>
      </c>
      <c r="I3891">
        <f ca="1">ROUND(NORMINV(RAND(),SIMULATION!$G$20,SIMULATION!$C$20),0)</f>
        <v>71</v>
      </c>
      <c r="J3891" t="str">
        <f t="shared" ca="1" si="122"/>
        <v>Home</v>
      </c>
      <c r="K3891" t="str">
        <f ca="1">IF(H3891+SIMULATION!$E$16&gt;NEUTRAL!I3891,"W","L")</f>
        <v>L</v>
      </c>
      <c r="L3891" t="str">
        <f ca="1">IF(I3891+SIMULATION!$E$20&gt;NEUTRAL!H3891,"W","L")</f>
        <v>W</v>
      </c>
      <c r="M3891">
        <f t="shared" ca="1" si="123"/>
        <v>134</v>
      </c>
      <c r="N3891" t="str">
        <f ca="1">IF((H3891+I3891)&gt;SIMULATION!$F$16,"Over","Under")</f>
        <v>Under</v>
      </c>
    </row>
    <row r="3892" spans="8:14" x14ac:dyDescent="0.25">
      <c r="H3892">
        <f ca="1">ROUND(NORMINV(RAND(),SIMULATION!$G$16,SIMULATION!$C$16),0)</f>
        <v>66</v>
      </c>
      <c r="I3892">
        <f ca="1">ROUND(NORMINV(RAND(),SIMULATION!$G$20,SIMULATION!$C$20),0)</f>
        <v>68</v>
      </c>
      <c r="J3892" t="str">
        <f t="shared" ca="1" si="122"/>
        <v>Home</v>
      </c>
      <c r="K3892" t="str">
        <f ca="1">IF(H3892+SIMULATION!$E$16&gt;NEUTRAL!I3892,"W","L")</f>
        <v>W</v>
      </c>
      <c r="L3892" t="str">
        <f ca="1">IF(I3892+SIMULATION!$E$20&gt;NEUTRAL!H3892,"W","L")</f>
        <v>L</v>
      </c>
      <c r="M3892">
        <f t="shared" ca="1" si="123"/>
        <v>134</v>
      </c>
      <c r="N3892" t="str">
        <f ca="1">IF((H3892+I3892)&gt;SIMULATION!$F$16,"Over","Under")</f>
        <v>Under</v>
      </c>
    </row>
    <row r="3893" spans="8:14" x14ac:dyDescent="0.25">
      <c r="H3893">
        <f ca="1">ROUND(NORMINV(RAND(),SIMULATION!$G$16,SIMULATION!$C$16),0)</f>
        <v>60</v>
      </c>
      <c r="I3893">
        <f ca="1">ROUND(NORMINV(RAND(),SIMULATION!$G$20,SIMULATION!$C$20),0)</f>
        <v>76</v>
      </c>
      <c r="J3893" t="str">
        <f t="shared" ca="1" si="122"/>
        <v>Home</v>
      </c>
      <c r="K3893" t="str">
        <f ca="1">IF(H3893+SIMULATION!$E$16&gt;NEUTRAL!I3893,"W","L")</f>
        <v>L</v>
      </c>
      <c r="L3893" t="str">
        <f ca="1">IF(I3893+SIMULATION!$E$20&gt;NEUTRAL!H3893,"W","L")</f>
        <v>W</v>
      </c>
      <c r="M3893">
        <f t="shared" ca="1" si="123"/>
        <v>136</v>
      </c>
      <c r="N3893" t="str">
        <f ca="1">IF((H3893+I3893)&gt;SIMULATION!$F$16,"Over","Under")</f>
        <v>Under</v>
      </c>
    </row>
    <row r="3894" spans="8:14" x14ac:dyDescent="0.25">
      <c r="H3894">
        <f ca="1">ROUND(NORMINV(RAND(),SIMULATION!$G$16,SIMULATION!$C$16),0)</f>
        <v>50</v>
      </c>
      <c r="I3894">
        <f ca="1">ROUND(NORMINV(RAND(),SIMULATION!$G$20,SIMULATION!$C$20),0)</f>
        <v>70</v>
      </c>
      <c r="J3894" t="str">
        <f t="shared" ca="1" si="122"/>
        <v>Home</v>
      </c>
      <c r="K3894" t="str">
        <f ca="1">IF(H3894+SIMULATION!$E$16&gt;NEUTRAL!I3894,"W","L")</f>
        <v>L</v>
      </c>
      <c r="L3894" t="str">
        <f ca="1">IF(I3894+SIMULATION!$E$20&gt;NEUTRAL!H3894,"W","L")</f>
        <v>W</v>
      </c>
      <c r="M3894">
        <f t="shared" ca="1" si="123"/>
        <v>120</v>
      </c>
      <c r="N3894" t="str">
        <f ca="1">IF((H3894+I3894)&gt;SIMULATION!$F$16,"Over","Under")</f>
        <v>Under</v>
      </c>
    </row>
    <row r="3895" spans="8:14" x14ac:dyDescent="0.25">
      <c r="H3895">
        <f ca="1">ROUND(NORMINV(RAND(),SIMULATION!$G$16,SIMULATION!$C$16),0)</f>
        <v>63</v>
      </c>
      <c r="I3895">
        <f ca="1">ROUND(NORMINV(RAND(),SIMULATION!$G$20,SIMULATION!$C$20),0)</f>
        <v>74</v>
      </c>
      <c r="J3895" t="str">
        <f t="shared" ca="1" si="122"/>
        <v>Home</v>
      </c>
      <c r="K3895" t="str">
        <f ca="1">IF(H3895+SIMULATION!$E$16&gt;NEUTRAL!I3895,"W","L")</f>
        <v>L</v>
      </c>
      <c r="L3895" t="str">
        <f ca="1">IF(I3895+SIMULATION!$E$20&gt;NEUTRAL!H3895,"W","L")</f>
        <v>W</v>
      </c>
      <c r="M3895">
        <f t="shared" ca="1" si="123"/>
        <v>137</v>
      </c>
      <c r="N3895" t="str">
        <f ca="1">IF((H3895+I3895)&gt;SIMULATION!$F$16,"Over","Under")</f>
        <v>Under</v>
      </c>
    </row>
    <row r="3896" spans="8:14" x14ac:dyDescent="0.25">
      <c r="H3896">
        <f ca="1">ROUND(NORMINV(RAND(),SIMULATION!$G$16,SIMULATION!$C$16),0)</f>
        <v>74</v>
      </c>
      <c r="I3896">
        <f ca="1">ROUND(NORMINV(RAND(),SIMULATION!$G$20,SIMULATION!$C$20),0)</f>
        <v>70</v>
      </c>
      <c r="J3896" t="str">
        <f t="shared" ca="1" si="122"/>
        <v>Away</v>
      </c>
      <c r="K3896" t="str">
        <f ca="1">IF(H3896+SIMULATION!$E$16&gt;NEUTRAL!I3896,"W","L")</f>
        <v>W</v>
      </c>
      <c r="L3896" t="str">
        <f ca="1">IF(I3896+SIMULATION!$E$20&gt;NEUTRAL!H3896,"W","L")</f>
        <v>L</v>
      </c>
      <c r="M3896">
        <f t="shared" ca="1" si="123"/>
        <v>144</v>
      </c>
      <c r="N3896" t="str">
        <f ca="1">IF((H3896+I3896)&gt;SIMULATION!$F$16,"Over","Under")</f>
        <v>Under</v>
      </c>
    </row>
    <row r="3897" spans="8:14" x14ac:dyDescent="0.25">
      <c r="H3897">
        <f ca="1">ROUND(NORMINV(RAND(),SIMULATION!$G$16,SIMULATION!$C$16),0)</f>
        <v>72</v>
      </c>
      <c r="I3897">
        <f ca="1">ROUND(NORMINV(RAND(),SIMULATION!$G$20,SIMULATION!$C$20),0)</f>
        <v>83</v>
      </c>
      <c r="J3897" t="str">
        <f t="shared" ca="1" si="122"/>
        <v>Home</v>
      </c>
      <c r="K3897" t="str">
        <f ca="1">IF(H3897+SIMULATION!$E$16&gt;NEUTRAL!I3897,"W","L")</f>
        <v>L</v>
      </c>
      <c r="L3897" t="str">
        <f ca="1">IF(I3897+SIMULATION!$E$20&gt;NEUTRAL!H3897,"W","L")</f>
        <v>W</v>
      </c>
      <c r="M3897">
        <f t="shared" ca="1" si="123"/>
        <v>155</v>
      </c>
      <c r="N3897" t="str">
        <f ca="1">IF((H3897+I3897)&gt;SIMULATION!$F$16,"Over","Under")</f>
        <v>Over</v>
      </c>
    </row>
    <row r="3898" spans="8:14" x14ac:dyDescent="0.25">
      <c r="H3898">
        <f ca="1">ROUND(NORMINV(RAND(),SIMULATION!$G$16,SIMULATION!$C$16),0)</f>
        <v>79</v>
      </c>
      <c r="I3898">
        <f ca="1">ROUND(NORMINV(RAND(),SIMULATION!$G$20,SIMULATION!$C$20),0)</f>
        <v>69</v>
      </c>
      <c r="J3898" t="str">
        <f t="shared" ca="1" si="122"/>
        <v>Away</v>
      </c>
      <c r="K3898" t="str">
        <f ca="1">IF(H3898+SIMULATION!$E$16&gt;NEUTRAL!I3898,"W","L")</f>
        <v>W</v>
      </c>
      <c r="L3898" t="str">
        <f ca="1">IF(I3898+SIMULATION!$E$20&gt;NEUTRAL!H3898,"W","L")</f>
        <v>L</v>
      </c>
      <c r="M3898">
        <f t="shared" ca="1" si="123"/>
        <v>148</v>
      </c>
      <c r="N3898" t="str">
        <f ca="1">IF((H3898+I3898)&gt;SIMULATION!$F$16,"Over","Under")</f>
        <v>Under</v>
      </c>
    </row>
    <row r="3899" spans="8:14" x14ac:dyDescent="0.25">
      <c r="H3899">
        <f ca="1">ROUND(NORMINV(RAND(),SIMULATION!$G$16,SIMULATION!$C$16),0)</f>
        <v>69</v>
      </c>
      <c r="I3899">
        <f ca="1">ROUND(NORMINV(RAND(),SIMULATION!$G$20,SIMULATION!$C$20),0)</f>
        <v>82</v>
      </c>
      <c r="J3899" t="str">
        <f t="shared" ca="1" si="122"/>
        <v>Home</v>
      </c>
      <c r="K3899" t="str">
        <f ca="1">IF(H3899+SIMULATION!$E$16&gt;NEUTRAL!I3899,"W","L")</f>
        <v>L</v>
      </c>
      <c r="L3899" t="str">
        <f ca="1">IF(I3899+SIMULATION!$E$20&gt;NEUTRAL!H3899,"W","L")</f>
        <v>W</v>
      </c>
      <c r="M3899">
        <f t="shared" ca="1" si="123"/>
        <v>151</v>
      </c>
      <c r="N3899" t="str">
        <f ca="1">IF((H3899+I3899)&gt;SIMULATION!$F$16,"Over","Under")</f>
        <v>Under</v>
      </c>
    </row>
    <row r="3900" spans="8:14" x14ac:dyDescent="0.25">
      <c r="H3900">
        <f ca="1">ROUND(NORMINV(RAND(),SIMULATION!$G$16,SIMULATION!$C$16),0)</f>
        <v>73</v>
      </c>
      <c r="I3900">
        <f ca="1">ROUND(NORMINV(RAND(),SIMULATION!$G$20,SIMULATION!$C$20),0)</f>
        <v>84</v>
      </c>
      <c r="J3900" t="str">
        <f t="shared" ca="1" si="122"/>
        <v>Home</v>
      </c>
      <c r="K3900" t="str">
        <f ca="1">IF(H3900+SIMULATION!$E$16&gt;NEUTRAL!I3900,"W","L")</f>
        <v>L</v>
      </c>
      <c r="L3900" t="str">
        <f ca="1">IF(I3900+SIMULATION!$E$20&gt;NEUTRAL!H3900,"W","L")</f>
        <v>W</v>
      </c>
      <c r="M3900">
        <f t="shared" ca="1" si="123"/>
        <v>157</v>
      </c>
      <c r="N3900" t="str">
        <f ca="1">IF((H3900+I3900)&gt;SIMULATION!$F$16,"Over","Under")</f>
        <v>Over</v>
      </c>
    </row>
    <row r="3901" spans="8:14" x14ac:dyDescent="0.25">
      <c r="H3901">
        <f ca="1">ROUND(NORMINV(RAND(),SIMULATION!$G$16,SIMULATION!$C$16),0)</f>
        <v>67</v>
      </c>
      <c r="I3901">
        <f ca="1">ROUND(NORMINV(RAND(),SIMULATION!$G$20,SIMULATION!$C$20),0)</f>
        <v>76</v>
      </c>
      <c r="J3901" t="str">
        <f t="shared" ca="1" si="122"/>
        <v>Home</v>
      </c>
      <c r="K3901" t="str">
        <f ca="1">IF(H3901+SIMULATION!$E$16&gt;NEUTRAL!I3901,"W","L")</f>
        <v>L</v>
      </c>
      <c r="L3901" t="str">
        <f ca="1">IF(I3901+SIMULATION!$E$20&gt;NEUTRAL!H3901,"W","L")</f>
        <v>W</v>
      </c>
      <c r="M3901">
        <f t="shared" ca="1" si="123"/>
        <v>143</v>
      </c>
      <c r="N3901" t="str">
        <f ca="1">IF((H3901+I3901)&gt;SIMULATION!$F$16,"Over","Under")</f>
        <v>Under</v>
      </c>
    </row>
    <row r="3902" spans="8:14" x14ac:dyDescent="0.25">
      <c r="H3902">
        <f ca="1">ROUND(NORMINV(RAND(),SIMULATION!$G$16,SIMULATION!$C$16),0)</f>
        <v>66</v>
      </c>
      <c r="I3902">
        <f ca="1">ROUND(NORMINV(RAND(),SIMULATION!$G$20,SIMULATION!$C$20),0)</f>
        <v>85</v>
      </c>
      <c r="J3902" t="str">
        <f t="shared" ca="1" si="122"/>
        <v>Home</v>
      </c>
      <c r="K3902" t="str">
        <f ca="1">IF(H3902+SIMULATION!$E$16&gt;NEUTRAL!I3902,"W","L")</f>
        <v>L</v>
      </c>
      <c r="L3902" t="str">
        <f ca="1">IF(I3902+SIMULATION!$E$20&gt;NEUTRAL!H3902,"W","L")</f>
        <v>W</v>
      </c>
      <c r="M3902">
        <f t="shared" ca="1" si="123"/>
        <v>151</v>
      </c>
      <c r="N3902" t="str">
        <f ca="1">IF((H3902+I3902)&gt;SIMULATION!$F$16,"Over","Under")</f>
        <v>Under</v>
      </c>
    </row>
    <row r="3903" spans="8:14" x14ac:dyDescent="0.25">
      <c r="H3903">
        <f ca="1">ROUND(NORMINV(RAND(),SIMULATION!$G$16,SIMULATION!$C$16),0)</f>
        <v>77</v>
      </c>
      <c r="I3903">
        <f ca="1">ROUND(NORMINV(RAND(),SIMULATION!$G$20,SIMULATION!$C$20),0)</f>
        <v>78</v>
      </c>
      <c r="J3903" t="str">
        <f t="shared" ca="1" si="122"/>
        <v>Home</v>
      </c>
      <c r="K3903" t="str">
        <f ca="1">IF(H3903+SIMULATION!$E$16&gt;NEUTRAL!I3903,"W","L")</f>
        <v>W</v>
      </c>
      <c r="L3903" t="str">
        <f ca="1">IF(I3903+SIMULATION!$E$20&gt;NEUTRAL!H3903,"W","L")</f>
        <v>L</v>
      </c>
      <c r="M3903">
        <f t="shared" ca="1" si="123"/>
        <v>155</v>
      </c>
      <c r="N3903" t="str">
        <f ca="1">IF((H3903+I3903)&gt;SIMULATION!$F$16,"Over","Under")</f>
        <v>Over</v>
      </c>
    </row>
    <row r="3904" spans="8:14" x14ac:dyDescent="0.25">
      <c r="H3904">
        <f ca="1">ROUND(NORMINV(RAND(),SIMULATION!$G$16,SIMULATION!$C$16),0)</f>
        <v>90</v>
      </c>
      <c r="I3904">
        <f ca="1">ROUND(NORMINV(RAND(),SIMULATION!$G$20,SIMULATION!$C$20),0)</f>
        <v>93</v>
      </c>
      <c r="J3904" t="str">
        <f t="shared" ca="1" si="122"/>
        <v>Home</v>
      </c>
      <c r="K3904" t="str">
        <f ca="1">IF(H3904+SIMULATION!$E$16&gt;NEUTRAL!I3904,"W","L")</f>
        <v>W</v>
      </c>
      <c r="L3904" t="str">
        <f ca="1">IF(I3904+SIMULATION!$E$20&gt;NEUTRAL!H3904,"W","L")</f>
        <v>L</v>
      </c>
      <c r="M3904">
        <f t="shared" ca="1" si="123"/>
        <v>183</v>
      </c>
      <c r="N3904" t="str">
        <f ca="1">IF((H3904+I3904)&gt;SIMULATION!$F$16,"Over","Under")</f>
        <v>Over</v>
      </c>
    </row>
    <row r="3905" spans="8:14" x14ac:dyDescent="0.25">
      <c r="H3905">
        <f ca="1">ROUND(NORMINV(RAND(),SIMULATION!$G$16,SIMULATION!$C$16),0)</f>
        <v>89</v>
      </c>
      <c r="I3905">
        <f ca="1">ROUND(NORMINV(RAND(),SIMULATION!$G$20,SIMULATION!$C$20),0)</f>
        <v>81</v>
      </c>
      <c r="J3905" t="str">
        <f t="shared" ca="1" si="122"/>
        <v>Away</v>
      </c>
      <c r="K3905" t="str">
        <f ca="1">IF(H3905+SIMULATION!$E$16&gt;NEUTRAL!I3905,"W","L")</f>
        <v>W</v>
      </c>
      <c r="L3905" t="str">
        <f ca="1">IF(I3905+SIMULATION!$E$20&gt;NEUTRAL!H3905,"W","L")</f>
        <v>L</v>
      </c>
      <c r="M3905">
        <f t="shared" ca="1" si="123"/>
        <v>170</v>
      </c>
      <c r="N3905" t="str">
        <f ca="1">IF((H3905+I3905)&gt;SIMULATION!$F$16,"Over","Under")</f>
        <v>Over</v>
      </c>
    </row>
    <row r="3906" spans="8:14" x14ac:dyDescent="0.25">
      <c r="H3906">
        <f ca="1">ROUND(NORMINV(RAND(),SIMULATION!$G$16,SIMULATION!$C$16),0)</f>
        <v>68</v>
      </c>
      <c r="I3906">
        <f ca="1">ROUND(NORMINV(RAND(),SIMULATION!$G$20,SIMULATION!$C$20),0)</f>
        <v>83</v>
      </c>
      <c r="J3906" t="str">
        <f t="shared" ca="1" si="122"/>
        <v>Home</v>
      </c>
      <c r="K3906" t="str">
        <f ca="1">IF(H3906+SIMULATION!$E$16&gt;NEUTRAL!I3906,"W","L")</f>
        <v>L</v>
      </c>
      <c r="L3906" t="str">
        <f ca="1">IF(I3906+SIMULATION!$E$20&gt;NEUTRAL!H3906,"W","L")</f>
        <v>W</v>
      </c>
      <c r="M3906">
        <f t="shared" ca="1" si="123"/>
        <v>151</v>
      </c>
      <c r="N3906" t="str">
        <f ca="1">IF((H3906+I3906)&gt;SIMULATION!$F$16,"Over","Under")</f>
        <v>Under</v>
      </c>
    </row>
    <row r="3907" spans="8:14" x14ac:dyDescent="0.25">
      <c r="H3907">
        <f ca="1">ROUND(NORMINV(RAND(),SIMULATION!$G$16,SIMULATION!$C$16),0)</f>
        <v>65</v>
      </c>
      <c r="I3907">
        <f ca="1">ROUND(NORMINV(RAND(),SIMULATION!$G$20,SIMULATION!$C$20),0)</f>
        <v>74</v>
      </c>
      <c r="J3907" t="str">
        <f t="shared" ca="1" si="122"/>
        <v>Home</v>
      </c>
      <c r="K3907" t="str">
        <f ca="1">IF(H3907+SIMULATION!$E$16&gt;NEUTRAL!I3907,"W","L")</f>
        <v>L</v>
      </c>
      <c r="L3907" t="str">
        <f ca="1">IF(I3907+SIMULATION!$E$20&gt;NEUTRAL!H3907,"W","L")</f>
        <v>W</v>
      </c>
      <c r="M3907">
        <f t="shared" ca="1" si="123"/>
        <v>139</v>
      </c>
      <c r="N3907" t="str">
        <f ca="1">IF((H3907+I3907)&gt;SIMULATION!$F$16,"Over","Under")</f>
        <v>Under</v>
      </c>
    </row>
    <row r="3908" spans="8:14" x14ac:dyDescent="0.25">
      <c r="H3908">
        <f ca="1">ROUND(NORMINV(RAND(),SIMULATION!$G$16,SIMULATION!$C$16),0)</f>
        <v>75</v>
      </c>
      <c r="I3908">
        <f ca="1">ROUND(NORMINV(RAND(),SIMULATION!$G$20,SIMULATION!$C$20),0)</f>
        <v>86</v>
      </c>
      <c r="J3908" t="str">
        <f t="shared" ca="1" si="122"/>
        <v>Home</v>
      </c>
      <c r="K3908" t="str">
        <f ca="1">IF(H3908+SIMULATION!$E$16&gt;NEUTRAL!I3908,"W","L")</f>
        <v>L</v>
      </c>
      <c r="L3908" t="str">
        <f ca="1">IF(I3908+SIMULATION!$E$20&gt;NEUTRAL!H3908,"W","L")</f>
        <v>W</v>
      </c>
      <c r="M3908">
        <f t="shared" ca="1" si="123"/>
        <v>161</v>
      </c>
      <c r="N3908" t="str">
        <f ca="1">IF((H3908+I3908)&gt;SIMULATION!$F$16,"Over","Under")</f>
        <v>Over</v>
      </c>
    </row>
    <row r="3909" spans="8:14" x14ac:dyDescent="0.25">
      <c r="H3909">
        <f ca="1">ROUND(NORMINV(RAND(),SIMULATION!$G$16,SIMULATION!$C$16),0)</f>
        <v>58</v>
      </c>
      <c r="I3909">
        <f ca="1">ROUND(NORMINV(RAND(),SIMULATION!$G$20,SIMULATION!$C$20),0)</f>
        <v>94</v>
      </c>
      <c r="J3909" t="str">
        <f t="shared" ca="1" si="122"/>
        <v>Home</v>
      </c>
      <c r="K3909" t="str">
        <f ca="1">IF(H3909+SIMULATION!$E$16&gt;NEUTRAL!I3909,"W","L")</f>
        <v>L</v>
      </c>
      <c r="L3909" t="str">
        <f ca="1">IF(I3909+SIMULATION!$E$20&gt;NEUTRAL!H3909,"W","L")</f>
        <v>W</v>
      </c>
      <c r="M3909">
        <f t="shared" ca="1" si="123"/>
        <v>152</v>
      </c>
      <c r="N3909" t="str">
        <f ca="1">IF((H3909+I3909)&gt;SIMULATION!$F$16,"Over","Under")</f>
        <v>Over</v>
      </c>
    </row>
    <row r="3910" spans="8:14" x14ac:dyDescent="0.25">
      <c r="H3910">
        <f ca="1">ROUND(NORMINV(RAND(),SIMULATION!$G$16,SIMULATION!$C$16),0)</f>
        <v>75</v>
      </c>
      <c r="I3910">
        <f ca="1">ROUND(NORMINV(RAND(),SIMULATION!$G$20,SIMULATION!$C$20),0)</f>
        <v>68</v>
      </c>
      <c r="J3910" t="str">
        <f t="shared" ca="1" si="122"/>
        <v>Away</v>
      </c>
      <c r="K3910" t="str">
        <f ca="1">IF(H3910+SIMULATION!$E$16&gt;NEUTRAL!I3910,"W","L")</f>
        <v>W</v>
      </c>
      <c r="L3910" t="str">
        <f ca="1">IF(I3910+SIMULATION!$E$20&gt;NEUTRAL!H3910,"W","L")</f>
        <v>L</v>
      </c>
      <c r="M3910">
        <f t="shared" ca="1" si="123"/>
        <v>143</v>
      </c>
      <c r="N3910" t="str">
        <f ca="1">IF((H3910+I3910)&gt;SIMULATION!$F$16,"Over","Under")</f>
        <v>Under</v>
      </c>
    </row>
    <row r="3911" spans="8:14" x14ac:dyDescent="0.25">
      <c r="H3911">
        <f ca="1">ROUND(NORMINV(RAND(),SIMULATION!$G$16,SIMULATION!$C$16),0)</f>
        <v>75</v>
      </c>
      <c r="I3911">
        <f ca="1">ROUND(NORMINV(RAND(),SIMULATION!$G$20,SIMULATION!$C$20),0)</f>
        <v>64</v>
      </c>
      <c r="J3911" t="str">
        <f t="shared" ca="1" si="122"/>
        <v>Away</v>
      </c>
      <c r="K3911" t="str">
        <f ca="1">IF(H3911+SIMULATION!$E$16&gt;NEUTRAL!I3911,"W","L")</f>
        <v>W</v>
      </c>
      <c r="L3911" t="str">
        <f ca="1">IF(I3911+SIMULATION!$E$20&gt;NEUTRAL!H3911,"W","L")</f>
        <v>L</v>
      </c>
      <c r="M3911">
        <f t="shared" ca="1" si="123"/>
        <v>139</v>
      </c>
      <c r="N3911" t="str">
        <f ca="1">IF((H3911+I3911)&gt;SIMULATION!$F$16,"Over","Under")</f>
        <v>Under</v>
      </c>
    </row>
    <row r="3912" spans="8:14" x14ac:dyDescent="0.25">
      <c r="H3912">
        <f ca="1">ROUND(NORMINV(RAND(),SIMULATION!$G$16,SIMULATION!$C$16),0)</f>
        <v>78</v>
      </c>
      <c r="I3912">
        <f ca="1">ROUND(NORMINV(RAND(),SIMULATION!$G$20,SIMULATION!$C$20),0)</f>
        <v>81</v>
      </c>
      <c r="J3912" t="str">
        <f t="shared" ca="1" si="122"/>
        <v>Home</v>
      </c>
      <c r="K3912" t="str">
        <f ca="1">IF(H3912+SIMULATION!$E$16&gt;NEUTRAL!I3912,"W","L")</f>
        <v>W</v>
      </c>
      <c r="L3912" t="str">
        <f ca="1">IF(I3912+SIMULATION!$E$20&gt;NEUTRAL!H3912,"W","L")</f>
        <v>L</v>
      </c>
      <c r="M3912">
        <f t="shared" ca="1" si="123"/>
        <v>159</v>
      </c>
      <c r="N3912" t="str">
        <f ca="1">IF((H3912+I3912)&gt;SIMULATION!$F$16,"Over","Under")</f>
        <v>Over</v>
      </c>
    </row>
    <row r="3913" spans="8:14" x14ac:dyDescent="0.25">
      <c r="H3913">
        <f ca="1">ROUND(NORMINV(RAND(),SIMULATION!$G$16,SIMULATION!$C$16),0)</f>
        <v>61</v>
      </c>
      <c r="I3913">
        <f ca="1">ROUND(NORMINV(RAND(),SIMULATION!$G$20,SIMULATION!$C$20),0)</f>
        <v>67</v>
      </c>
      <c r="J3913" t="str">
        <f t="shared" ca="1" si="122"/>
        <v>Home</v>
      </c>
      <c r="K3913" t="str">
        <f ca="1">IF(H3913+SIMULATION!$E$16&gt;NEUTRAL!I3913,"W","L")</f>
        <v>L</v>
      </c>
      <c r="L3913" t="str">
        <f ca="1">IF(I3913+SIMULATION!$E$20&gt;NEUTRAL!H3913,"W","L")</f>
        <v>W</v>
      </c>
      <c r="M3913">
        <f t="shared" ca="1" si="123"/>
        <v>128</v>
      </c>
      <c r="N3913" t="str">
        <f ca="1">IF((H3913+I3913)&gt;SIMULATION!$F$16,"Over","Under")</f>
        <v>Under</v>
      </c>
    </row>
    <row r="3914" spans="8:14" x14ac:dyDescent="0.25">
      <c r="H3914">
        <f ca="1">ROUND(NORMINV(RAND(),SIMULATION!$G$16,SIMULATION!$C$16),0)</f>
        <v>69</v>
      </c>
      <c r="I3914">
        <f ca="1">ROUND(NORMINV(RAND(),SIMULATION!$G$20,SIMULATION!$C$20),0)</f>
        <v>58</v>
      </c>
      <c r="J3914" t="str">
        <f t="shared" ca="1" si="122"/>
        <v>Away</v>
      </c>
      <c r="K3914" t="str">
        <f ca="1">IF(H3914+SIMULATION!$E$16&gt;NEUTRAL!I3914,"W","L")</f>
        <v>W</v>
      </c>
      <c r="L3914" t="str">
        <f ca="1">IF(I3914+SIMULATION!$E$20&gt;NEUTRAL!H3914,"W","L")</f>
        <v>L</v>
      </c>
      <c r="M3914">
        <f t="shared" ca="1" si="123"/>
        <v>127</v>
      </c>
      <c r="N3914" t="str">
        <f ca="1">IF((H3914+I3914)&gt;SIMULATION!$F$16,"Over","Under")</f>
        <v>Under</v>
      </c>
    </row>
    <row r="3915" spans="8:14" x14ac:dyDescent="0.25">
      <c r="H3915">
        <f ca="1">ROUND(NORMINV(RAND(),SIMULATION!$G$16,SIMULATION!$C$16),0)</f>
        <v>72</v>
      </c>
      <c r="I3915">
        <f ca="1">ROUND(NORMINV(RAND(),SIMULATION!$G$20,SIMULATION!$C$20),0)</f>
        <v>87</v>
      </c>
      <c r="J3915" t="str">
        <f t="shared" ca="1" si="122"/>
        <v>Home</v>
      </c>
      <c r="K3915" t="str">
        <f ca="1">IF(H3915+SIMULATION!$E$16&gt;NEUTRAL!I3915,"W","L")</f>
        <v>L</v>
      </c>
      <c r="L3915" t="str">
        <f ca="1">IF(I3915+SIMULATION!$E$20&gt;NEUTRAL!H3915,"W","L")</f>
        <v>W</v>
      </c>
      <c r="M3915">
        <f t="shared" ca="1" si="123"/>
        <v>159</v>
      </c>
      <c r="N3915" t="str">
        <f ca="1">IF((H3915+I3915)&gt;SIMULATION!$F$16,"Over","Under")</f>
        <v>Over</v>
      </c>
    </row>
    <row r="3916" spans="8:14" x14ac:dyDescent="0.25">
      <c r="H3916">
        <f ca="1">ROUND(NORMINV(RAND(),SIMULATION!$G$16,SIMULATION!$C$16),0)</f>
        <v>67</v>
      </c>
      <c r="I3916">
        <f ca="1">ROUND(NORMINV(RAND(),SIMULATION!$G$20,SIMULATION!$C$20),0)</f>
        <v>80</v>
      </c>
      <c r="J3916" t="str">
        <f t="shared" ca="1" si="122"/>
        <v>Home</v>
      </c>
      <c r="K3916" t="str">
        <f ca="1">IF(H3916+SIMULATION!$E$16&gt;NEUTRAL!I3916,"W","L")</f>
        <v>L</v>
      </c>
      <c r="L3916" t="str">
        <f ca="1">IF(I3916+SIMULATION!$E$20&gt;NEUTRAL!H3916,"W","L")</f>
        <v>W</v>
      </c>
      <c r="M3916">
        <f t="shared" ca="1" si="123"/>
        <v>147</v>
      </c>
      <c r="N3916" t="str">
        <f ca="1">IF((H3916+I3916)&gt;SIMULATION!$F$16,"Over","Under")</f>
        <v>Under</v>
      </c>
    </row>
    <row r="3917" spans="8:14" x14ac:dyDescent="0.25">
      <c r="H3917">
        <f ca="1">ROUND(NORMINV(RAND(),SIMULATION!$G$16,SIMULATION!$C$16),0)</f>
        <v>66</v>
      </c>
      <c r="I3917">
        <f ca="1">ROUND(NORMINV(RAND(),SIMULATION!$G$20,SIMULATION!$C$20),0)</f>
        <v>75</v>
      </c>
      <c r="J3917" t="str">
        <f t="shared" ca="1" si="122"/>
        <v>Home</v>
      </c>
      <c r="K3917" t="str">
        <f ca="1">IF(H3917+SIMULATION!$E$16&gt;NEUTRAL!I3917,"W","L")</f>
        <v>L</v>
      </c>
      <c r="L3917" t="str">
        <f ca="1">IF(I3917+SIMULATION!$E$20&gt;NEUTRAL!H3917,"W","L")</f>
        <v>W</v>
      </c>
      <c r="M3917">
        <f t="shared" ca="1" si="123"/>
        <v>141</v>
      </c>
      <c r="N3917" t="str">
        <f ca="1">IF((H3917+I3917)&gt;SIMULATION!$F$16,"Over","Under")</f>
        <v>Under</v>
      </c>
    </row>
    <row r="3918" spans="8:14" x14ac:dyDescent="0.25">
      <c r="H3918">
        <f ca="1">ROUND(NORMINV(RAND(),SIMULATION!$G$16,SIMULATION!$C$16),0)</f>
        <v>67</v>
      </c>
      <c r="I3918">
        <f ca="1">ROUND(NORMINV(RAND(),SIMULATION!$G$20,SIMULATION!$C$20),0)</f>
        <v>61</v>
      </c>
      <c r="J3918" t="str">
        <f t="shared" ca="1" si="122"/>
        <v>Away</v>
      </c>
      <c r="K3918" t="str">
        <f ca="1">IF(H3918+SIMULATION!$E$16&gt;NEUTRAL!I3918,"W","L")</f>
        <v>W</v>
      </c>
      <c r="L3918" t="str">
        <f ca="1">IF(I3918+SIMULATION!$E$20&gt;NEUTRAL!H3918,"W","L")</f>
        <v>L</v>
      </c>
      <c r="M3918">
        <f t="shared" ca="1" si="123"/>
        <v>128</v>
      </c>
      <c r="N3918" t="str">
        <f ca="1">IF((H3918+I3918)&gt;SIMULATION!$F$16,"Over","Under")</f>
        <v>Under</v>
      </c>
    </row>
    <row r="3919" spans="8:14" x14ac:dyDescent="0.25">
      <c r="H3919">
        <f ca="1">ROUND(NORMINV(RAND(),SIMULATION!$G$16,SIMULATION!$C$16),0)</f>
        <v>68</v>
      </c>
      <c r="I3919">
        <f ca="1">ROUND(NORMINV(RAND(),SIMULATION!$G$20,SIMULATION!$C$20),0)</f>
        <v>84</v>
      </c>
      <c r="J3919" t="str">
        <f t="shared" ca="1" si="122"/>
        <v>Home</v>
      </c>
      <c r="K3919" t="str">
        <f ca="1">IF(H3919+SIMULATION!$E$16&gt;NEUTRAL!I3919,"W","L")</f>
        <v>L</v>
      </c>
      <c r="L3919" t="str">
        <f ca="1">IF(I3919+SIMULATION!$E$20&gt;NEUTRAL!H3919,"W","L")</f>
        <v>W</v>
      </c>
      <c r="M3919">
        <f t="shared" ca="1" si="123"/>
        <v>152</v>
      </c>
      <c r="N3919" t="str">
        <f ca="1">IF((H3919+I3919)&gt;SIMULATION!$F$16,"Over","Under")</f>
        <v>Over</v>
      </c>
    </row>
    <row r="3920" spans="8:14" x14ac:dyDescent="0.25">
      <c r="H3920">
        <f ca="1">ROUND(NORMINV(RAND(),SIMULATION!$G$16,SIMULATION!$C$16),0)</f>
        <v>58</v>
      </c>
      <c r="I3920">
        <f ca="1">ROUND(NORMINV(RAND(),SIMULATION!$G$20,SIMULATION!$C$20),0)</f>
        <v>65</v>
      </c>
      <c r="J3920" t="str">
        <f t="shared" ca="1" si="122"/>
        <v>Home</v>
      </c>
      <c r="K3920" t="str">
        <f ca="1">IF(H3920+SIMULATION!$E$16&gt;NEUTRAL!I3920,"W","L")</f>
        <v>L</v>
      </c>
      <c r="L3920" t="str">
        <f ca="1">IF(I3920+SIMULATION!$E$20&gt;NEUTRAL!H3920,"W","L")</f>
        <v>W</v>
      </c>
      <c r="M3920">
        <f t="shared" ca="1" si="123"/>
        <v>123</v>
      </c>
      <c r="N3920" t="str">
        <f ca="1">IF((H3920+I3920)&gt;SIMULATION!$F$16,"Over","Under")</f>
        <v>Under</v>
      </c>
    </row>
    <row r="3921" spans="8:14" x14ac:dyDescent="0.25">
      <c r="H3921">
        <f ca="1">ROUND(NORMINV(RAND(),SIMULATION!$G$16,SIMULATION!$C$16),0)</f>
        <v>73</v>
      </c>
      <c r="I3921">
        <f ca="1">ROUND(NORMINV(RAND(),SIMULATION!$G$20,SIMULATION!$C$20),0)</f>
        <v>53</v>
      </c>
      <c r="J3921" t="str">
        <f t="shared" ca="1" si="122"/>
        <v>Away</v>
      </c>
      <c r="K3921" t="str">
        <f ca="1">IF(H3921+SIMULATION!$E$16&gt;NEUTRAL!I3921,"W","L")</f>
        <v>W</v>
      </c>
      <c r="L3921" t="str">
        <f ca="1">IF(I3921+SIMULATION!$E$20&gt;NEUTRAL!H3921,"W","L")</f>
        <v>L</v>
      </c>
      <c r="M3921">
        <f t="shared" ca="1" si="123"/>
        <v>126</v>
      </c>
      <c r="N3921" t="str">
        <f ca="1">IF((H3921+I3921)&gt;SIMULATION!$F$16,"Over","Under")</f>
        <v>Under</v>
      </c>
    </row>
    <row r="3922" spans="8:14" x14ac:dyDescent="0.25">
      <c r="H3922">
        <f ca="1">ROUND(NORMINV(RAND(),SIMULATION!$G$16,SIMULATION!$C$16),0)</f>
        <v>82</v>
      </c>
      <c r="I3922">
        <f ca="1">ROUND(NORMINV(RAND(),SIMULATION!$G$20,SIMULATION!$C$20),0)</f>
        <v>72</v>
      </c>
      <c r="J3922" t="str">
        <f t="shared" ref="J3922:J3985" ca="1" si="124">IF(H3922=I3922,"OT",IF(H3922&gt;I3922,"Away","Home"))</f>
        <v>Away</v>
      </c>
      <c r="K3922" t="str">
        <f ca="1">IF(H3922+SIMULATION!$E$16&gt;NEUTRAL!I3922,"W","L")</f>
        <v>W</v>
      </c>
      <c r="L3922" t="str">
        <f ca="1">IF(I3922+SIMULATION!$E$20&gt;NEUTRAL!H3922,"W","L")</f>
        <v>L</v>
      </c>
      <c r="M3922">
        <f t="shared" ref="M3922:M3985" ca="1" si="125">H3922+I3922</f>
        <v>154</v>
      </c>
      <c r="N3922" t="str">
        <f ca="1">IF((H3922+I3922)&gt;SIMULATION!$F$16,"Over","Under")</f>
        <v>Over</v>
      </c>
    </row>
    <row r="3923" spans="8:14" x14ac:dyDescent="0.25">
      <c r="H3923">
        <f ca="1">ROUND(NORMINV(RAND(),SIMULATION!$G$16,SIMULATION!$C$16),0)</f>
        <v>72</v>
      </c>
      <c r="I3923">
        <f ca="1">ROUND(NORMINV(RAND(),SIMULATION!$G$20,SIMULATION!$C$20),0)</f>
        <v>77</v>
      </c>
      <c r="J3923" t="str">
        <f t="shared" ca="1" si="124"/>
        <v>Home</v>
      </c>
      <c r="K3923" t="str">
        <f ca="1">IF(H3923+SIMULATION!$E$16&gt;NEUTRAL!I3923,"W","L")</f>
        <v>L</v>
      </c>
      <c r="L3923" t="str">
        <f ca="1">IF(I3923+SIMULATION!$E$20&gt;NEUTRAL!H3923,"W","L")</f>
        <v>W</v>
      </c>
      <c r="M3923">
        <f t="shared" ca="1" si="125"/>
        <v>149</v>
      </c>
      <c r="N3923" t="str">
        <f ca="1">IF((H3923+I3923)&gt;SIMULATION!$F$16,"Over","Under")</f>
        <v>Under</v>
      </c>
    </row>
    <row r="3924" spans="8:14" x14ac:dyDescent="0.25">
      <c r="H3924">
        <f ca="1">ROUND(NORMINV(RAND(),SIMULATION!$G$16,SIMULATION!$C$16),0)</f>
        <v>74</v>
      </c>
      <c r="I3924">
        <f ca="1">ROUND(NORMINV(RAND(),SIMULATION!$G$20,SIMULATION!$C$20),0)</f>
        <v>54</v>
      </c>
      <c r="J3924" t="str">
        <f t="shared" ca="1" si="124"/>
        <v>Away</v>
      </c>
      <c r="K3924" t="str">
        <f ca="1">IF(H3924+SIMULATION!$E$16&gt;NEUTRAL!I3924,"W","L")</f>
        <v>W</v>
      </c>
      <c r="L3924" t="str">
        <f ca="1">IF(I3924+SIMULATION!$E$20&gt;NEUTRAL!H3924,"W","L")</f>
        <v>L</v>
      </c>
      <c r="M3924">
        <f t="shared" ca="1" si="125"/>
        <v>128</v>
      </c>
      <c r="N3924" t="str">
        <f ca="1">IF((H3924+I3924)&gt;SIMULATION!$F$16,"Over","Under")</f>
        <v>Under</v>
      </c>
    </row>
    <row r="3925" spans="8:14" x14ac:dyDescent="0.25">
      <c r="H3925">
        <f ca="1">ROUND(NORMINV(RAND(),SIMULATION!$G$16,SIMULATION!$C$16),0)</f>
        <v>75</v>
      </c>
      <c r="I3925">
        <f ca="1">ROUND(NORMINV(RAND(),SIMULATION!$G$20,SIMULATION!$C$20),0)</f>
        <v>72</v>
      </c>
      <c r="J3925" t="str">
        <f t="shared" ca="1" si="124"/>
        <v>Away</v>
      </c>
      <c r="K3925" t="str">
        <f ca="1">IF(H3925+SIMULATION!$E$16&gt;NEUTRAL!I3925,"W","L")</f>
        <v>W</v>
      </c>
      <c r="L3925" t="str">
        <f ca="1">IF(I3925+SIMULATION!$E$20&gt;NEUTRAL!H3925,"W","L")</f>
        <v>L</v>
      </c>
      <c r="M3925">
        <f t="shared" ca="1" si="125"/>
        <v>147</v>
      </c>
      <c r="N3925" t="str">
        <f ca="1">IF((H3925+I3925)&gt;SIMULATION!$F$16,"Over","Under")</f>
        <v>Under</v>
      </c>
    </row>
    <row r="3926" spans="8:14" x14ac:dyDescent="0.25">
      <c r="H3926">
        <f ca="1">ROUND(NORMINV(RAND(),SIMULATION!$G$16,SIMULATION!$C$16),0)</f>
        <v>76</v>
      </c>
      <c r="I3926">
        <f ca="1">ROUND(NORMINV(RAND(),SIMULATION!$G$20,SIMULATION!$C$20),0)</f>
        <v>70</v>
      </c>
      <c r="J3926" t="str">
        <f t="shared" ca="1" si="124"/>
        <v>Away</v>
      </c>
      <c r="K3926" t="str">
        <f ca="1">IF(H3926+SIMULATION!$E$16&gt;NEUTRAL!I3926,"W","L")</f>
        <v>W</v>
      </c>
      <c r="L3926" t="str">
        <f ca="1">IF(I3926+SIMULATION!$E$20&gt;NEUTRAL!H3926,"W","L")</f>
        <v>L</v>
      </c>
      <c r="M3926">
        <f t="shared" ca="1" si="125"/>
        <v>146</v>
      </c>
      <c r="N3926" t="str">
        <f ca="1">IF((H3926+I3926)&gt;SIMULATION!$F$16,"Over","Under")</f>
        <v>Under</v>
      </c>
    </row>
    <row r="3927" spans="8:14" x14ac:dyDescent="0.25">
      <c r="H3927">
        <f ca="1">ROUND(NORMINV(RAND(),SIMULATION!$G$16,SIMULATION!$C$16),0)</f>
        <v>63</v>
      </c>
      <c r="I3927">
        <f ca="1">ROUND(NORMINV(RAND(),SIMULATION!$G$20,SIMULATION!$C$20),0)</f>
        <v>93</v>
      </c>
      <c r="J3927" t="str">
        <f t="shared" ca="1" si="124"/>
        <v>Home</v>
      </c>
      <c r="K3927" t="str">
        <f ca="1">IF(H3927+SIMULATION!$E$16&gt;NEUTRAL!I3927,"W","L")</f>
        <v>L</v>
      </c>
      <c r="L3927" t="str">
        <f ca="1">IF(I3927+SIMULATION!$E$20&gt;NEUTRAL!H3927,"W","L")</f>
        <v>W</v>
      </c>
      <c r="M3927">
        <f t="shared" ca="1" si="125"/>
        <v>156</v>
      </c>
      <c r="N3927" t="str">
        <f ca="1">IF((H3927+I3927)&gt;SIMULATION!$F$16,"Over","Under")</f>
        <v>Over</v>
      </c>
    </row>
    <row r="3928" spans="8:14" x14ac:dyDescent="0.25">
      <c r="H3928">
        <f ca="1">ROUND(NORMINV(RAND(),SIMULATION!$G$16,SIMULATION!$C$16),0)</f>
        <v>60</v>
      </c>
      <c r="I3928">
        <f ca="1">ROUND(NORMINV(RAND(),SIMULATION!$G$20,SIMULATION!$C$20),0)</f>
        <v>63</v>
      </c>
      <c r="J3928" t="str">
        <f t="shared" ca="1" si="124"/>
        <v>Home</v>
      </c>
      <c r="K3928" t="str">
        <f ca="1">IF(H3928+SIMULATION!$E$16&gt;NEUTRAL!I3928,"W","L")</f>
        <v>W</v>
      </c>
      <c r="L3928" t="str">
        <f ca="1">IF(I3928+SIMULATION!$E$20&gt;NEUTRAL!H3928,"W","L")</f>
        <v>L</v>
      </c>
      <c r="M3928">
        <f t="shared" ca="1" si="125"/>
        <v>123</v>
      </c>
      <c r="N3928" t="str">
        <f ca="1">IF((H3928+I3928)&gt;SIMULATION!$F$16,"Over","Under")</f>
        <v>Under</v>
      </c>
    </row>
    <row r="3929" spans="8:14" x14ac:dyDescent="0.25">
      <c r="H3929">
        <f ca="1">ROUND(NORMINV(RAND(),SIMULATION!$G$16,SIMULATION!$C$16),0)</f>
        <v>60</v>
      </c>
      <c r="I3929">
        <f ca="1">ROUND(NORMINV(RAND(),SIMULATION!$G$20,SIMULATION!$C$20),0)</f>
        <v>74</v>
      </c>
      <c r="J3929" t="str">
        <f t="shared" ca="1" si="124"/>
        <v>Home</v>
      </c>
      <c r="K3929" t="str">
        <f ca="1">IF(H3929+SIMULATION!$E$16&gt;NEUTRAL!I3929,"W","L")</f>
        <v>L</v>
      </c>
      <c r="L3929" t="str">
        <f ca="1">IF(I3929+SIMULATION!$E$20&gt;NEUTRAL!H3929,"W","L")</f>
        <v>W</v>
      </c>
      <c r="M3929">
        <f t="shared" ca="1" si="125"/>
        <v>134</v>
      </c>
      <c r="N3929" t="str">
        <f ca="1">IF((H3929+I3929)&gt;SIMULATION!$F$16,"Over","Under")</f>
        <v>Under</v>
      </c>
    </row>
    <row r="3930" spans="8:14" x14ac:dyDescent="0.25">
      <c r="H3930">
        <f ca="1">ROUND(NORMINV(RAND(),SIMULATION!$G$16,SIMULATION!$C$16),0)</f>
        <v>76</v>
      </c>
      <c r="I3930">
        <f ca="1">ROUND(NORMINV(RAND(),SIMULATION!$G$20,SIMULATION!$C$20),0)</f>
        <v>57</v>
      </c>
      <c r="J3930" t="str">
        <f t="shared" ca="1" si="124"/>
        <v>Away</v>
      </c>
      <c r="K3930" t="str">
        <f ca="1">IF(H3930+SIMULATION!$E$16&gt;NEUTRAL!I3930,"W","L")</f>
        <v>W</v>
      </c>
      <c r="L3930" t="str">
        <f ca="1">IF(I3930+SIMULATION!$E$20&gt;NEUTRAL!H3930,"W","L")</f>
        <v>L</v>
      </c>
      <c r="M3930">
        <f t="shared" ca="1" si="125"/>
        <v>133</v>
      </c>
      <c r="N3930" t="str">
        <f ca="1">IF((H3930+I3930)&gt;SIMULATION!$F$16,"Over","Under")</f>
        <v>Under</v>
      </c>
    </row>
    <row r="3931" spans="8:14" x14ac:dyDescent="0.25">
      <c r="H3931">
        <f ca="1">ROUND(NORMINV(RAND(),SIMULATION!$G$16,SIMULATION!$C$16),0)</f>
        <v>71</v>
      </c>
      <c r="I3931">
        <f ca="1">ROUND(NORMINV(RAND(),SIMULATION!$G$20,SIMULATION!$C$20),0)</f>
        <v>88</v>
      </c>
      <c r="J3931" t="str">
        <f t="shared" ca="1" si="124"/>
        <v>Home</v>
      </c>
      <c r="K3931" t="str">
        <f ca="1">IF(H3931+SIMULATION!$E$16&gt;NEUTRAL!I3931,"W","L")</f>
        <v>L</v>
      </c>
      <c r="L3931" t="str">
        <f ca="1">IF(I3931+SIMULATION!$E$20&gt;NEUTRAL!H3931,"W","L")</f>
        <v>W</v>
      </c>
      <c r="M3931">
        <f t="shared" ca="1" si="125"/>
        <v>159</v>
      </c>
      <c r="N3931" t="str">
        <f ca="1">IF((H3931+I3931)&gt;SIMULATION!$F$16,"Over","Under")</f>
        <v>Over</v>
      </c>
    </row>
    <row r="3932" spans="8:14" x14ac:dyDescent="0.25">
      <c r="H3932">
        <f ca="1">ROUND(NORMINV(RAND(),SIMULATION!$G$16,SIMULATION!$C$16),0)</f>
        <v>58</v>
      </c>
      <c r="I3932">
        <f ca="1">ROUND(NORMINV(RAND(),SIMULATION!$G$20,SIMULATION!$C$20),0)</f>
        <v>78</v>
      </c>
      <c r="J3932" t="str">
        <f t="shared" ca="1" si="124"/>
        <v>Home</v>
      </c>
      <c r="K3932" t="str">
        <f ca="1">IF(H3932+SIMULATION!$E$16&gt;NEUTRAL!I3932,"W","L")</f>
        <v>L</v>
      </c>
      <c r="L3932" t="str">
        <f ca="1">IF(I3932+SIMULATION!$E$20&gt;NEUTRAL!H3932,"W","L")</f>
        <v>W</v>
      </c>
      <c r="M3932">
        <f t="shared" ca="1" si="125"/>
        <v>136</v>
      </c>
      <c r="N3932" t="str">
        <f ca="1">IF((H3932+I3932)&gt;SIMULATION!$F$16,"Over","Under")</f>
        <v>Under</v>
      </c>
    </row>
    <row r="3933" spans="8:14" x14ac:dyDescent="0.25">
      <c r="H3933">
        <f ca="1">ROUND(NORMINV(RAND(),SIMULATION!$G$16,SIMULATION!$C$16),0)</f>
        <v>69</v>
      </c>
      <c r="I3933">
        <f ca="1">ROUND(NORMINV(RAND(),SIMULATION!$G$20,SIMULATION!$C$20),0)</f>
        <v>62</v>
      </c>
      <c r="J3933" t="str">
        <f t="shared" ca="1" si="124"/>
        <v>Away</v>
      </c>
      <c r="K3933" t="str">
        <f ca="1">IF(H3933+SIMULATION!$E$16&gt;NEUTRAL!I3933,"W","L")</f>
        <v>W</v>
      </c>
      <c r="L3933" t="str">
        <f ca="1">IF(I3933+SIMULATION!$E$20&gt;NEUTRAL!H3933,"W","L")</f>
        <v>L</v>
      </c>
      <c r="M3933">
        <f t="shared" ca="1" si="125"/>
        <v>131</v>
      </c>
      <c r="N3933" t="str">
        <f ca="1">IF((H3933+I3933)&gt;SIMULATION!$F$16,"Over","Under")</f>
        <v>Under</v>
      </c>
    </row>
    <row r="3934" spans="8:14" x14ac:dyDescent="0.25">
      <c r="H3934">
        <f ca="1">ROUND(NORMINV(RAND(),SIMULATION!$G$16,SIMULATION!$C$16),0)</f>
        <v>66</v>
      </c>
      <c r="I3934">
        <f ca="1">ROUND(NORMINV(RAND(),SIMULATION!$G$20,SIMULATION!$C$20),0)</f>
        <v>53</v>
      </c>
      <c r="J3934" t="str">
        <f t="shared" ca="1" si="124"/>
        <v>Away</v>
      </c>
      <c r="K3934" t="str">
        <f ca="1">IF(H3934+SIMULATION!$E$16&gt;NEUTRAL!I3934,"W","L")</f>
        <v>W</v>
      </c>
      <c r="L3934" t="str">
        <f ca="1">IF(I3934+SIMULATION!$E$20&gt;NEUTRAL!H3934,"W","L")</f>
        <v>L</v>
      </c>
      <c r="M3934">
        <f t="shared" ca="1" si="125"/>
        <v>119</v>
      </c>
      <c r="N3934" t="str">
        <f ca="1">IF((H3934+I3934)&gt;SIMULATION!$F$16,"Over","Under")</f>
        <v>Under</v>
      </c>
    </row>
    <row r="3935" spans="8:14" x14ac:dyDescent="0.25">
      <c r="H3935">
        <f ca="1">ROUND(NORMINV(RAND(),SIMULATION!$G$16,SIMULATION!$C$16),0)</f>
        <v>71</v>
      </c>
      <c r="I3935">
        <f ca="1">ROUND(NORMINV(RAND(),SIMULATION!$G$20,SIMULATION!$C$20),0)</f>
        <v>77</v>
      </c>
      <c r="J3935" t="str">
        <f t="shared" ca="1" si="124"/>
        <v>Home</v>
      </c>
      <c r="K3935" t="str">
        <f ca="1">IF(H3935+SIMULATION!$E$16&gt;NEUTRAL!I3935,"W","L")</f>
        <v>L</v>
      </c>
      <c r="L3935" t="str">
        <f ca="1">IF(I3935+SIMULATION!$E$20&gt;NEUTRAL!H3935,"W","L")</f>
        <v>W</v>
      </c>
      <c r="M3935">
        <f t="shared" ca="1" si="125"/>
        <v>148</v>
      </c>
      <c r="N3935" t="str">
        <f ca="1">IF((H3935+I3935)&gt;SIMULATION!$F$16,"Over","Under")</f>
        <v>Under</v>
      </c>
    </row>
    <row r="3936" spans="8:14" x14ac:dyDescent="0.25">
      <c r="H3936">
        <f ca="1">ROUND(NORMINV(RAND(),SIMULATION!$G$16,SIMULATION!$C$16),0)</f>
        <v>99</v>
      </c>
      <c r="I3936">
        <f ca="1">ROUND(NORMINV(RAND(),SIMULATION!$G$20,SIMULATION!$C$20),0)</f>
        <v>78</v>
      </c>
      <c r="J3936" t="str">
        <f t="shared" ca="1" si="124"/>
        <v>Away</v>
      </c>
      <c r="K3936" t="str">
        <f ca="1">IF(H3936+SIMULATION!$E$16&gt;NEUTRAL!I3936,"W","L")</f>
        <v>W</v>
      </c>
      <c r="L3936" t="str">
        <f ca="1">IF(I3936+SIMULATION!$E$20&gt;NEUTRAL!H3936,"W","L")</f>
        <v>L</v>
      </c>
      <c r="M3936">
        <f t="shared" ca="1" si="125"/>
        <v>177</v>
      </c>
      <c r="N3936" t="str">
        <f ca="1">IF((H3936+I3936)&gt;SIMULATION!$F$16,"Over","Under")</f>
        <v>Over</v>
      </c>
    </row>
    <row r="3937" spans="8:14" x14ac:dyDescent="0.25">
      <c r="H3937">
        <f ca="1">ROUND(NORMINV(RAND(),SIMULATION!$G$16,SIMULATION!$C$16),0)</f>
        <v>46</v>
      </c>
      <c r="I3937">
        <f ca="1">ROUND(NORMINV(RAND(),SIMULATION!$G$20,SIMULATION!$C$20),0)</f>
        <v>66</v>
      </c>
      <c r="J3937" t="str">
        <f t="shared" ca="1" si="124"/>
        <v>Home</v>
      </c>
      <c r="K3937" t="str">
        <f ca="1">IF(H3937+SIMULATION!$E$16&gt;NEUTRAL!I3937,"W","L")</f>
        <v>L</v>
      </c>
      <c r="L3937" t="str">
        <f ca="1">IF(I3937+SIMULATION!$E$20&gt;NEUTRAL!H3937,"W","L")</f>
        <v>W</v>
      </c>
      <c r="M3937">
        <f t="shared" ca="1" si="125"/>
        <v>112</v>
      </c>
      <c r="N3937" t="str">
        <f ca="1">IF((H3937+I3937)&gt;SIMULATION!$F$16,"Over","Under")</f>
        <v>Under</v>
      </c>
    </row>
    <row r="3938" spans="8:14" x14ac:dyDescent="0.25">
      <c r="H3938">
        <f ca="1">ROUND(NORMINV(RAND(),SIMULATION!$G$16,SIMULATION!$C$16),0)</f>
        <v>66</v>
      </c>
      <c r="I3938">
        <f ca="1">ROUND(NORMINV(RAND(),SIMULATION!$G$20,SIMULATION!$C$20),0)</f>
        <v>83</v>
      </c>
      <c r="J3938" t="str">
        <f t="shared" ca="1" si="124"/>
        <v>Home</v>
      </c>
      <c r="K3938" t="str">
        <f ca="1">IF(H3938+SIMULATION!$E$16&gt;NEUTRAL!I3938,"W","L")</f>
        <v>L</v>
      </c>
      <c r="L3938" t="str">
        <f ca="1">IF(I3938+SIMULATION!$E$20&gt;NEUTRAL!H3938,"W","L")</f>
        <v>W</v>
      </c>
      <c r="M3938">
        <f t="shared" ca="1" si="125"/>
        <v>149</v>
      </c>
      <c r="N3938" t="str">
        <f ca="1">IF((H3938+I3938)&gt;SIMULATION!$F$16,"Over","Under")</f>
        <v>Under</v>
      </c>
    </row>
    <row r="3939" spans="8:14" x14ac:dyDescent="0.25">
      <c r="H3939">
        <f ca="1">ROUND(NORMINV(RAND(),SIMULATION!$G$16,SIMULATION!$C$16),0)</f>
        <v>65</v>
      </c>
      <c r="I3939">
        <f ca="1">ROUND(NORMINV(RAND(),SIMULATION!$G$20,SIMULATION!$C$20),0)</f>
        <v>69</v>
      </c>
      <c r="J3939" t="str">
        <f t="shared" ca="1" si="124"/>
        <v>Home</v>
      </c>
      <c r="K3939" t="str">
        <f ca="1">IF(H3939+SIMULATION!$E$16&gt;NEUTRAL!I3939,"W","L")</f>
        <v>W</v>
      </c>
      <c r="L3939" t="str">
        <f ca="1">IF(I3939+SIMULATION!$E$20&gt;NEUTRAL!H3939,"W","L")</f>
        <v>L</v>
      </c>
      <c r="M3939">
        <f t="shared" ca="1" si="125"/>
        <v>134</v>
      </c>
      <c r="N3939" t="str">
        <f ca="1">IF((H3939+I3939)&gt;SIMULATION!$F$16,"Over","Under")</f>
        <v>Under</v>
      </c>
    </row>
    <row r="3940" spans="8:14" x14ac:dyDescent="0.25">
      <c r="H3940">
        <f ca="1">ROUND(NORMINV(RAND(),SIMULATION!$G$16,SIMULATION!$C$16),0)</f>
        <v>69</v>
      </c>
      <c r="I3940">
        <f ca="1">ROUND(NORMINV(RAND(),SIMULATION!$G$20,SIMULATION!$C$20),0)</f>
        <v>79</v>
      </c>
      <c r="J3940" t="str">
        <f t="shared" ca="1" si="124"/>
        <v>Home</v>
      </c>
      <c r="K3940" t="str">
        <f ca="1">IF(H3940+SIMULATION!$E$16&gt;NEUTRAL!I3940,"W","L")</f>
        <v>L</v>
      </c>
      <c r="L3940" t="str">
        <f ca="1">IF(I3940+SIMULATION!$E$20&gt;NEUTRAL!H3940,"W","L")</f>
        <v>W</v>
      </c>
      <c r="M3940">
        <f t="shared" ca="1" si="125"/>
        <v>148</v>
      </c>
      <c r="N3940" t="str">
        <f ca="1">IF((H3940+I3940)&gt;SIMULATION!$F$16,"Over","Under")</f>
        <v>Under</v>
      </c>
    </row>
    <row r="3941" spans="8:14" x14ac:dyDescent="0.25">
      <c r="H3941">
        <f ca="1">ROUND(NORMINV(RAND(),SIMULATION!$G$16,SIMULATION!$C$16),0)</f>
        <v>81</v>
      </c>
      <c r="I3941">
        <f ca="1">ROUND(NORMINV(RAND(),SIMULATION!$G$20,SIMULATION!$C$20),0)</f>
        <v>59</v>
      </c>
      <c r="J3941" t="str">
        <f t="shared" ca="1" si="124"/>
        <v>Away</v>
      </c>
      <c r="K3941" t="str">
        <f ca="1">IF(H3941+SIMULATION!$E$16&gt;NEUTRAL!I3941,"W","L")</f>
        <v>W</v>
      </c>
      <c r="L3941" t="str">
        <f ca="1">IF(I3941+SIMULATION!$E$20&gt;NEUTRAL!H3941,"W","L")</f>
        <v>L</v>
      </c>
      <c r="M3941">
        <f t="shared" ca="1" si="125"/>
        <v>140</v>
      </c>
      <c r="N3941" t="str">
        <f ca="1">IF((H3941+I3941)&gt;SIMULATION!$F$16,"Over","Under")</f>
        <v>Under</v>
      </c>
    </row>
    <row r="3942" spans="8:14" x14ac:dyDescent="0.25">
      <c r="H3942">
        <f ca="1">ROUND(NORMINV(RAND(),SIMULATION!$G$16,SIMULATION!$C$16),0)</f>
        <v>75</v>
      </c>
      <c r="I3942">
        <f ca="1">ROUND(NORMINV(RAND(),SIMULATION!$G$20,SIMULATION!$C$20),0)</f>
        <v>79</v>
      </c>
      <c r="J3942" t="str">
        <f t="shared" ca="1" si="124"/>
        <v>Home</v>
      </c>
      <c r="K3942" t="str">
        <f ca="1">IF(H3942+SIMULATION!$E$16&gt;NEUTRAL!I3942,"W","L")</f>
        <v>W</v>
      </c>
      <c r="L3942" t="str">
        <f ca="1">IF(I3942+SIMULATION!$E$20&gt;NEUTRAL!H3942,"W","L")</f>
        <v>L</v>
      </c>
      <c r="M3942">
        <f t="shared" ca="1" si="125"/>
        <v>154</v>
      </c>
      <c r="N3942" t="str">
        <f ca="1">IF((H3942+I3942)&gt;SIMULATION!$F$16,"Over","Under")</f>
        <v>Over</v>
      </c>
    </row>
    <row r="3943" spans="8:14" x14ac:dyDescent="0.25">
      <c r="H3943">
        <f ca="1">ROUND(NORMINV(RAND(),SIMULATION!$G$16,SIMULATION!$C$16),0)</f>
        <v>79</v>
      </c>
      <c r="I3943">
        <f ca="1">ROUND(NORMINV(RAND(),SIMULATION!$G$20,SIMULATION!$C$20),0)</f>
        <v>65</v>
      </c>
      <c r="J3943" t="str">
        <f t="shared" ca="1" si="124"/>
        <v>Away</v>
      </c>
      <c r="K3943" t="str">
        <f ca="1">IF(H3943+SIMULATION!$E$16&gt;NEUTRAL!I3943,"W","L")</f>
        <v>W</v>
      </c>
      <c r="L3943" t="str">
        <f ca="1">IF(I3943+SIMULATION!$E$20&gt;NEUTRAL!H3943,"W","L")</f>
        <v>L</v>
      </c>
      <c r="M3943">
        <f t="shared" ca="1" si="125"/>
        <v>144</v>
      </c>
      <c r="N3943" t="str">
        <f ca="1">IF((H3943+I3943)&gt;SIMULATION!$F$16,"Over","Under")</f>
        <v>Under</v>
      </c>
    </row>
    <row r="3944" spans="8:14" x14ac:dyDescent="0.25">
      <c r="H3944">
        <f ca="1">ROUND(NORMINV(RAND(),SIMULATION!$G$16,SIMULATION!$C$16),0)</f>
        <v>64</v>
      </c>
      <c r="I3944">
        <f ca="1">ROUND(NORMINV(RAND(),SIMULATION!$G$20,SIMULATION!$C$20),0)</f>
        <v>81</v>
      </c>
      <c r="J3944" t="str">
        <f t="shared" ca="1" si="124"/>
        <v>Home</v>
      </c>
      <c r="K3944" t="str">
        <f ca="1">IF(H3944+SIMULATION!$E$16&gt;NEUTRAL!I3944,"W","L")</f>
        <v>L</v>
      </c>
      <c r="L3944" t="str">
        <f ca="1">IF(I3944+SIMULATION!$E$20&gt;NEUTRAL!H3944,"W","L")</f>
        <v>W</v>
      </c>
      <c r="M3944">
        <f t="shared" ca="1" si="125"/>
        <v>145</v>
      </c>
      <c r="N3944" t="str">
        <f ca="1">IF((H3944+I3944)&gt;SIMULATION!$F$16,"Over","Under")</f>
        <v>Under</v>
      </c>
    </row>
    <row r="3945" spans="8:14" x14ac:dyDescent="0.25">
      <c r="H3945">
        <f ca="1">ROUND(NORMINV(RAND(),SIMULATION!$G$16,SIMULATION!$C$16),0)</f>
        <v>42</v>
      </c>
      <c r="I3945">
        <f ca="1">ROUND(NORMINV(RAND(),SIMULATION!$G$20,SIMULATION!$C$20),0)</f>
        <v>59</v>
      </c>
      <c r="J3945" t="str">
        <f t="shared" ca="1" si="124"/>
        <v>Home</v>
      </c>
      <c r="K3945" t="str">
        <f ca="1">IF(H3945+SIMULATION!$E$16&gt;NEUTRAL!I3945,"W","L")</f>
        <v>L</v>
      </c>
      <c r="L3945" t="str">
        <f ca="1">IF(I3945+SIMULATION!$E$20&gt;NEUTRAL!H3945,"W","L")</f>
        <v>W</v>
      </c>
      <c r="M3945">
        <f t="shared" ca="1" si="125"/>
        <v>101</v>
      </c>
      <c r="N3945" t="str">
        <f ca="1">IF((H3945+I3945)&gt;SIMULATION!$F$16,"Over","Under")</f>
        <v>Under</v>
      </c>
    </row>
    <row r="3946" spans="8:14" x14ac:dyDescent="0.25">
      <c r="H3946">
        <f ca="1">ROUND(NORMINV(RAND(),SIMULATION!$G$16,SIMULATION!$C$16),0)</f>
        <v>63</v>
      </c>
      <c r="I3946">
        <f ca="1">ROUND(NORMINV(RAND(),SIMULATION!$G$20,SIMULATION!$C$20),0)</f>
        <v>59</v>
      </c>
      <c r="J3946" t="str">
        <f t="shared" ca="1" si="124"/>
        <v>Away</v>
      </c>
      <c r="K3946" t="str">
        <f ca="1">IF(H3946+SIMULATION!$E$16&gt;NEUTRAL!I3946,"W","L")</f>
        <v>W</v>
      </c>
      <c r="L3946" t="str">
        <f ca="1">IF(I3946+SIMULATION!$E$20&gt;NEUTRAL!H3946,"W","L")</f>
        <v>L</v>
      </c>
      <c r="M3946">
        <f t="shared" ca="1" si="125"/>
        <v>122</v>
      </c>
      <c r="N3946" t="str">
        <f ca="1">IF((H3946+I3946)&gt;SIMULATION!$F$16,"Over","Under")</f>
        <v>Under</v>
      </c>
    </row>
    <row r="3947" spans="8:14" x14ac:dyDescent="0.25">
      <c r="H3947">
        <f ca="1">ROUND(NORMINV(RAND(),SIMULATION!$G$16,SIMULATION!$C$16),0)</f>
        <v>87</v>
      </c>
      <c r="I3947">
        <f ca="1">ROUND(NORMINV(RAND(),SIMULATION!$G$20,SIMULATION!$C$20),0)</f>
        <v>91</v>
      </c>
      <c r="J3947" t="str">
        <f t="shared" ca="1" si="124"/>
        <v>Home</v>
      </c>
      <c r="K3947" t="str">
        <f ca="1">IF(H3947+SIMULATION!$E$16&gt;NEUTRAL!I3947,"W","L")</f>
        <v>W</v>
      </c>
      <c r="L3947" t="str">
        <f ca="1">IF(I3947+SIMULATION!$E$20&gt;NEUTRAL!H3947,"W","L")</f>
        <v>L</v>
      </c>
      <c r="M3947">
        <f t="shared" ca="1" si="125"/>
        <v>178</v>
      </c>
      <c r="N3947" t="str">
        <f ca="1">IF((H3947+I3947)&gt;SIMULATION!$F$16,"Over","Under")</f>
        <v>Over</v>
      </c>
    </row>
    <row r="3948" spans="8:14" x14ac:dyDescent="0.25">
      <c r="H3948">
        <f ca="1">ROUND(NORMINV(RAND(),SIMULATION!$G$16,SIMULATION!$C$16),0)</f>
        <v>71</v>
      </c>
      <c r="I3948">
        <f ca="1">ROUND(NORMINV(RAND(),SIMULATION!$G$20,SIMULATION!$C$20),0)</f>
        <v>77</v>
      </c>
      <c r="J3948" t="str">
        <f t="shared" ca="1" si="124"/>
        <v>Home</v>
      </c>
      <c r="K3948" t="str">
        <f ca="1">IF(H3948+SIMULATION!$E$16&gt;NEUTRAL!I3948,"W","L")</f>
        <v>L</v>
      </c>
      <c r="L3948" t="str">
        <f ca="1">IF(I3948+SIMULATION!$E$20&gt;NEUTRAL!H3948,"W","L")</f>
        <v>W</v>
      </c>
      <c r="M3948">
        <f t="shared" ca="1" si="125"/>
        <v>148</v>
      </c>
      <c r="N3948" t="str">
        <f ca="1">IF((H3948+I3948)&gt;SIMULATION!$F$16,"Over","Under")</f>
        <v>Under</v>
      </c>
    </row>
    <row r="3949" spans="8:14" x14ac:dyDescent="0.25">
      <c r="H3949">
        <f ca="1">ROUND(NORMINV(RAND(),SIMULATION!$G$16,SIMULATION!$C$16),0)</f>
        <v>83</v>
      </c>
      <c r="I3949">
        <f ca="1">ROUND(NORMINV(RAND(),SIMULATION!$G$20,SIMULATION!$C$20),0)</f>
        <v>66</v>
      </c>
      <c r="J3949" t="str">
        <f t="shared" ca="1" si="124"/>
        <v>Away</v>
      </c>
      <c r="K3949" t="str">
        <f ca="1">IF(H3949+SIMULATION!$E$16&gt;NEUTRAL!I3949,"W","L")</f>
        <v>W</v>
      </c>
      <c r="L3949" t="str">
        <f ca="1">IF(I3949+SIMULATION!$E$20&gt;NEUTRAL!H3949,"W","L")</f>
        <v>L</v>
      </c>
      <c r="M3949">
        <f t="shared" ca="1" si="125"/>
        <v>149</v>
      </c>
      <c r="N3949" t="str">
        <f ca="1">IF((H3949+I3949)&gt;SIMULATION!$F$16,"Over","Under")</f>
        <v>Under</v>
      </c>
    </row>
    <row r="3950" spans="8:14" x14ac:dyDescent="0.25">
      <c r="H3950">
        <f ca="1">ROUND(NORMINV(RAND(),SIMULATION!$G$16,SIMULATION!$C$16),0)</f>
        <v>65</v>
      </c>
      <c r="I3950">
        <f ca="1">ROUND(NORMINV(RAND(),SIMULATION!$G$20,SIMULATION!$C$20),0)</f>
        <v>85</v>
      </c>
      <c r="J3950" t="str">
        <f t="shared" ca="1" si="124"/>
        <v>Home</v>
      </c>
      <c r="K3950" t="str">
        <f ca="1">IF(H3950+SIMULATION!$E$16&gt;NEUTRAL!I3950,"W","L")</f>
        <v>L</v>
      </c>
      <c r="L3950" t="str">
        <f ca="1">IF(I3950+SIMULATION!$E$20&gt;NEUTRAL!H3950,"W","L")</f>
        <v>W</v>
      </c>
      <c r="M3950">
        <f t="shared" ca="1" si="125"/>
        <v>150</v>
      </c>
      <c r="N3950" t="str">
        <f ca="1">IF((H3950+I3950)&gt;SIMULATION!$F$16,"Over","Under")</f>
        <v>Under</v>
      </c>
    </row>
    <row r="3951" spans="8:14" x14ac:dyDescent="0.25">
      <c r="H3951">
        <f ca="1">ROUND(NORMINV(RAND(),SIMULATION!$G$16,SIMULATION!$C$16),0)</f>
        <v>63</v>
      </c>
      <c r="I3951">
        <f ca="1">ROUND(NORMINV(RAND(),SIMULATION!$G$20,SIMULATION!$C$20),0)</f>
        <v>82</v>
      </c>
      <c r="J3951" t="str">
        <f t="shared" ca="1" si="124"/>
        <v>Home</v>
      </c>
      <c r="K3951" t="str">
        <f ca="1">IF(H3951+SIMULATION!$E$16&gt;NEUTRAL!I3951,"W","L")</f>
        <v>L</v>
      </c>
      <c r="L3951" t="str">
        <f ca="1">IF(I3951+SIMULATION!$E$20&gt;NEUTRAL!H3951,"W","L")</f>
        <v>W</v>
      </c>
      <c r="M3951">
        <f t="shared" ca="1" si="125"/>
        <v>145</v>
      </c>
      <c r="N3951" t="str">
        <f ca="1">IF((H3951+I3951)&gt;SIMULATION!$F$16,"Over","Under")</f>
        <v>Under</v>
      </c>
    </row>
    <row r="3952" spans="8:14" x14ac:dyDescent="0.25">
      <c r="H3952">
        <f ca="1">ROUND(NORMINV(RAND(),SIMULATION!$G$16,SIMULATION!$C$16),0)</f>
        <v>84</v>
      </c>
      <c r="I3952">
        <f ca="1">ROUND(NORMINV(RAND(),SIMULATION!$G$20,SIMULATION!$C$20),0)</f>
        <v>78</v>
      </c>
      <c r="J3952" t="str">
        <f t="shared" ca="1" si="124"/>
        <v>Away</v>
      </c>
      <c r="K3952" t="str">
        <f ca="1">IF(H3952+SIMULATION!$E$16&gt;NEUTRAL!I3952,"W","L")</f>
        <v>W</v>
      </c>
      <c r="L3952" t="str">
        <f ca="1">IF(I3952+SIMULATION!$E$20&gt;NEUTRAL!H3952,"W","L")</f>
        <v>L</v>
      </c>
      <c r="M3952">
        <f t="shared" ca="1" si="125"/>
        <v>162</v>
      </c>
      <c r="N3952" t="str">
        <f ca="1">IF((H3952+I3952)&gt;SIMULATION!$F$16,"Over","Under")</f>
        <v>Over</v>
      </c>
    </row>
    <row r="3953" spans="8:14" x14ac:dyDescent="0.25">
      <c r="H3953">
        <f ca="1">ROUND(NORMINV(RAND(),SIMULATION!$G$16,SIMULATION!$C$16),0)</f>
        <v>85</v>
      </c>
      <c r="I3953">
        <f ca="1">ROUND(NORMINV(RAND(),SIMULATION!$G$20,SIMULATION!$C$20),0)</f>
        <v>75</v>
      </c>
      <c r="J3953" t="str">
        <f t="shared" ca="1" si="124"/>
        <v>Away</v>
      </c>
      <c r="K3953" t="str">
        <f ca="1">IF(H3953+SIMULATION!$E$16&gt;NEUTRAL!I3953,"W","L")</f>
        <v>W</v>
      </c>
      <c r="L3953" t="str">
        <f ca="1">IF(I3953+SIMULATION!$E$20&gt;NEUTRAL!H3953,"W","L")</f>
        <v>L</v>
      </c>
      <c r="M3953">
        <f t="shared" ca="1" si="125"/>
        <v>160</v>
      </c>
      <c r="N3953" t="str">
        <f ca="1">IF((H3953+I3953)&gt;SIMULATION!$F$16,"Over","Under")</f>
        <v>Over</v>
      </c>
    </row>
    <row r="3954" spans="8:14" x14ac:dyDescent="0.25">
      <c r="H3954">
        <f ca="1">ROUND(NORMINV(RAND(),SIMULATION!$G$16,SIMULATION!$C$16),0)</f>
        <v>74</v>
      </c>
      <c r="I3954">
        <f ca="1">ROUND(NORMINV(RAND(),SIMULATION!$G$20,SIMULATION!$C$20),0)</f>
        <v>66</v>
      </c>
      <c r="J3954" t="str">
        <f t="shared" ca="1" si="124"/>
        <v>Away</v>
      </c>
      <c r="K3954" t="str">
        <f ca="1">IF(H3954+SIMULATION!$E$16&gt;NEUTRAL!I3954,"W","L")</f>
        <v>W</v>
      </c>
      <c r="L3954" t="str">
        <f ca="1">IF(I3954+SIMULATION!$E$20&gt;NEUTRAL!H3954,"W","L")</f>
        <v>L</v>
      </c>
      <c r="M3954">
        <f t="shared" ca="1" si="125"/>
        <v>140</v>
      </c>
      <c r="N3954" t="str">
        <f ca="1">IF((H3954+I3954)&gt;SIMULATION!$F$16,"Over","Under")</f>
        <v>Under</v>
      </c>
    </row>
    <row r="3955" spans="8:14" x14ac:dyDescent="0.25">
      <c r="H3955">
        <f ca="1">ROUND(NORMINV(RAND(),SIMULATION!$G$16,SIMULATION!$C$16),0)</f>
        <v>71</v>
      </c>
      <c r="I3955">
        <f ca="1">ROUND(NORMINV(RAND(),SIMULATION!$G$20,SIMULATION!$C$20),0)</f>
        <v>73</v>
      </c>
      <c r="J3955" t="str">
        <f t="shared" ca="1" si="124"/>
        <v>Home</v>
      </c>
      <c r="K3955" t="str">
        <f ca="1">IF(H3955+SIMULATION!$E$16&gt;NEUTRAL!I3955,"W","L")</f>
        <v>W</v>
      </c>
      <c r="L3955" t="str">
        <f ca="1">IF(I3955+SIMULATION!$E$20&gt;NEUTRAL!H3955,"W","L")</f>
        <v>L</v>
      </c>
      <c r="M3955">
        <f t="shared" ca="1" si="125"/>
        <v>144</v>
      </c>
      <c r="N3955" t="str">
        <f ca="1">IF((H3955+I3955)&gt;SIMULATION!$F$16,"Over","Under")</f>
        <v>Under</v>
      </c>
    </row>
    <row r="3956" spans="8:14" x14ac:dyDescent="0.25">
      <c r="H3956">
        <f ca="1">ROUND(NORMINV(RAND(),SIMULATION!$G$16,SIMULATION!$C$16),0)</f>
        <v>62</v>
      </c>
      <c r="I3956">
        <f ca="1">ROUND(NORMINV(RAND(),SIMULATION!$G$20,SIMULATION!$C$20),0)</f>
        <v>77</v>
      </c>
      <c r="J3956" t="str">
        <f t="shared" ca="1" si="124"/>
        <v>Home</v>
      </c>
      <c r="K3956" t="str">
        <f ca="1">IF(H3956+SIMULATION!$E$16&gt;NEUTRAL!I3956,"W","L")</f>
        <v>L</v>
      </c>
      <c r="L3956" t="str">
        <f ca="1">IF(I3956+SIMULATION!$E$20&gt;NEUTRAL!H3956,"W","L")</f>
        <v>W</v>
      </c>
      <c r="M3956">
        <f t="shared" ca="1" si="125"/>
        <v>139</v>
      </c>
      <c r="N3956" t="str">
        <f ca="1">IF((H3956+I3956)&gt;SIMULATION!$F$16,"Over","Under")</f>
        <v>Under</v>
      </c>
    </row>
    <row r="3957" spans="8:14" x14ac:dyDescent="0.25">
      <c r="H3957">
        <f ca="1">ROUND(NORMINV(RAND(),SIMULATION!$G$16,SIMULATION!$C$16),0)</f>
        <v>71</v>
      </c>
      <c r="I3957">
        <f ca="1">ROUND(NORMINV(RAND(),SIMULATION!$G$20,SIMULATION!$C$20),0)</f>
        <v>72</v>
      </c>
      <c r="J3957" t="str">
        <f t="shared" ca="1" si="124"/>
        <v>Home</v>
      </c>
      <c r="K3957" t="str">
        <f ca="1">IF(H3957+SIMULATION!$E$16&gt;NEUTRAL!I3957,"W","L")</f>
        <v>W</v>
      </c>
      <c r="L3957" t="str">
        <f ca="1">IF(I3957+SIMULATION!$E$20&gt;NEUTRAL!H3957,"W","L")</f>
        <v>L</v>
      </c>
      <c r="M3957">
        <f t="shared" ca="1" si="125"/>
        <v>143</v>
      </c>
      <c r="N3957" t="str">
        <f ca="1">IF((H3957+I3957)&gt;SIMULATION!$F$16,"Over","Under")</f>
        <v>Under</v>
      </c>
    </row>
    <row r="3958" spans="8:14" x14ac:dyDescent="0.25">
      <c r="H3958">
        <f ca="1">ROUND(NORMINV(RAND(),SIMULATION!$G$16,SIMULATION!$C$16),0)</f>
        <v>57</v>
      </c>
      <c r="I3958">
        <f ca="1">ROUND(NORMINV(RAND(),SIMULATION!$G$20,SIMULATION!$C$20),0)</f>
        <v>67</v>
      </c>
      <c r="J3958" t="str">
        <f t="shared" ca="1" si="124"/>
        <v>Home</v>
      </c>
      <c r="K3958" t="str">
        <f ca="1">IF(H3958+SIMULATION!$E$16&gt;NEUTRAL!I3958,"W","L")</f>
        <v>L</v>
      </c>
      <c r="L3958" t="str">
        <f ca="1">IF(I3958+SIMULATION!$E$20&gt;NEUTRAL!H3958,"W","L")</f>
        <v>W</v>
      </c>
      <c r="M3958">
        <f t="shared" ca="1" si="125"/>
        <v>124</v>
      </c>
      <c r="N3958" t="str">
        <f ca="1">IF((H3958+I3958)&gt;SIMULATION!$F$16,"Over","Under")</f>
        <v>Under</v>
      </c>
    </row>
    <row r="3959" spans="8:14" x14ac:dyDescent="0.25">
      <c r="H3959">
        <f ca="1">ROUND(NORMINV(RAND(),SIMULATION!$G$16,SIMULATION!$C$16),0)</f>
        <v>84</v>
      </c>
      <c r="I3959">
        <f ca="1">ROUND(NORMINV(RAND(),SIMULATION!$G$20,SIMULATION!$C$20),0)</f>
        <v>85</v>
      </c>
      <c r="J3959" t="str">
        <f t="shared" ca="1" si="124"/>
        <v>Home</v>
      </c>
      <c r="K3959" t="str">
        <f ca="1">IF(H3959+SIMULATION!$E$16&gt;NEUTRAL!I3959,"W","L")</f>
        <v>W</v>
      </c>
      <c r="L3959" t="str">
        <f ca="1">IF(I3959+SIMULATION!$E$20&gt;NEUTRAL!H3959,"W","L")</f>
        <v>L</v>
      </c>
      <c r="M3959">
        <f t="shared" ca="1" si="125"/>
        <v>169</v>
      </c>
      <c r="N3959" t="str">
        <f ca="1">IF((H3959+I3959)&gt;SIMULATION!$F$16,"Over","Under")</f>
        <v>Over</v>
      </c>
    </row>
    <row r="3960" spans="8:14" x14ac:dyDescent="0.25">
      <c r="H3960">
        <f ca="1">ROUND(NORMINV(RAND(),SIMULATION!$G$16,SIMULATION!$C$16),0)</f>
        <v>66</v>
      </c>
      <c r="I3960">
        <f ca="1">ROUND(NORMINV(RAND(),SIMULATION!$G$20,SIMULATION!$C$20),0)</f>
        <v>79</v>
      </c>
      <c r="J3960" t="str">
        <f t="shared" ca="1" si="124"/>
        <v>Home</v>
      </c>
      <c r="K3960" t="str">
        <f ca="1">IF(H3960+SIMULATION!$E$16&gt;NEUTRAL!I3960,"W","L")</f>
        <v>L</v>
      </c>
      <c r="L3960" t="str">
        <f ca="1">IF(I3960+SIMULATION!$E$20&gt;NEUTRAL!H3960,"W","L")</f>
        <v>W</v>
      </c>
      <c r="M3960">
        <f t="shared" ca="1" si="125"/>
        <v>145</v>
      </c>
      <c r="N3960" t="str">
        <f ca="1">IF((H3960+I3960)&gt;SIMULATION!$F$16,"Over","Under")</f>
        <v>Under</v>
      </c>
    </row>
    <row r="3961" spans="8:14" x14ac:dyDescent="0.25">
      <c r="H3961">
        <f ca="1">ROUND(NORMINV(RAND(),SIMULATION!$G$16,SIMULATION!$C$16),0)</f>
        <v>84</v>
      </c>
      <c r="I3961">
        <f ca="1">ROUND(NORMINV(RAND(),SIMULATION!$G$20,SIMULATION!$C$20),0)</f>
        <v>61</v>
      </c>
      <c r="J3961" t="str">
        <f t="shared" ca="1" si="124"/>
        <v>Away</v>
      </c>
      <c r="K3961" t="str">
        <f ca="1">IF(H3961+SIMULATION!$E$16&gt;NEUTRAL!I3961,"W","L")</f>
        <v>W</v>
      </c>
      <c r="L3961" t="str">
        <f ca="1">IF(I3961+SIMULATION!$E$20&gt;NEUTRAL!H3961,"W","L")</f>
        <v>L</v>
      </c>
      <c r="M3961">
        <f t="shared" ca="1" si="125"/>
        <v>145</v>
      </c>
      <c r="N3961" t="str">
        <f ca="1">IF((H3961+I3961)&gt;SIMULATION!$F$16,"Over","Under")</f>
        <v>Under</v>
      </c>
    </row>
    <row r="3962" spans="8:14" x14ac:dyDescent="0.25">
      <c r="H3962">
        <f ca="1">ROUND(NORMINV(RAND(),SIMULATION!$G$16,SIMULATION!$C$16),0)</f>
        <v>72</v>
      </c>
      <c r="I3962">
        <f ca="1">ROUND(NORMINV(RAND(),SIMULATION!$G$20,SIMULATION!$C$20),0)</f>
        <v>80</v>
      </c>
      <c r="J3962" t="str">
        <f t="shared" ca="1" si="124"/>
        <v>Home</v>
      </c>
      <c r="K3962" t="str">
        <f ca="1">IF(H3962+SIMULATION!$E$16&gt;NEUTRAL!I3962,"W","L")</f>
        <v>L</v>
      </c>
      <c r="L3962" t="str">
        <f ca="1">IF(I3962+SIMULATION!$E$20&gt;NEUTRAL!H3962,"W","L")</f>
        <v>W</v>
      </c>
      <c r="M3962">
        <f t="shared" ca="1" si="125"/>
        <v>152</v>
      </c>
      <c r="N3962" t="str">
        <f ca="1">IF((H3962+I3962)&gt;SIMULATION!$F$16,"Over","Under")</f>
        <v>Over</v>
      </c>
    </row>
    <row r="3963" spans="8:14" x14ac:dyDescent="0.25">
      <c r="H3963">
        <f ca="1">ROUND(NORMINV(RAND(),SIMULATION!$G$16,SIMULATION!$C$16),0)</f>
        <v>78</v>
      </c>
      <c r="I3963">
        <f ca="1">ROUND(NORMINV(RAND(),SIMULATION!$G$20,SIMULATION!$C$20),0)</f>
        <v>80</v>
      </c>
      <c r="J3963" t="str">
        <f t="shared" ca="1" si="124"/>
        <v>Home</v>
      </c>
      <c r="K3963" t="str">
        <f ca="1">IF(H3963+SIMULATION!$E$16&gt;NEUTRAL!I3963,"W","L")</f>
        <v>W</v>
      </c>
      <c r="L3963" t="str">
        <f ca="1">IF(I3963+SIMULATION!$E$20&gt;NEUTRAL!H3963,"W","L")</f>
        <v>L</v>
      </c>
      <c r="M3963">
        <f t="shared" ca="1" si="125"/>
        <v>158</v>
      </c>
      <c r="N3963" t="str">
        <f ca="1">IF((H3963+I3963)&gt;SIMULATION!$F$16,"Over","Under")</f>
        <v>Over</v>
      </c>
    </row>
    <row r="3964" spans="8:14" x14ac:dyDescent="0.25">
      <c r="H3964">
        <f ca="1">ROUND(NORMINV(RAND(),SIMULATION!$G$16,SIMULATION!$C$16),0)</f>
        <v>68</v>
      </c>
      <c r="I3964">
        <f ca="1">ROUND(NORMINV(RAND(),SIMULATION!$G$20,SIMULATION!$C$20),0)</f>
        <v>74</v>
      </c>
      <c r="J3964" t="str">
        <f t="shared" ca="1" si="124"/>
        <v>Home</v>
      </c>
      <c r="K3964" t="str">
        <f ca="1">IF(H3964+SIMULATION!$E$16&gt;NEUTRAL!I3964,"W","L")</f>
        <v>L</v>
      </c>
      <c r="L3964" t="str">
        <f ca="1">IF(I3964+SIMULATION!$E$20&gt;NEUTRAL!H3964,"W","L")</f>
        <v>W</v>
      </c>
      <c r="M3964">
        <f t="shared" ca="1" si="125"/>
        <v>142</v>
      </c>
      <c r="N3964" t="str">
        <f ca="1">IF((H3964+I3964)&gt;SIMULATION!$F$16,"Over","Under")</f>
        <v>Under</v>
      </c>
    </row>
    <row r="3965" spans="8:14" x14ac:dyDescent="0.25">
      <c r="H3965">
        <f ca="1">ROUND(NORMINV(RAND(),SIMULATION!$G$16,SIMULATION!$C$16),0)</f>
        <v>70</v>
      </c>
      <c r="I3965">
        <f ca="1">ROUND(NORMINV(RAND(),SIMULATION!$G$20,SIMULATION!$C$20),0)</f>
        <v>64</v>
      </c>
      <c r="J3965" t="str">
        <f t="shared" ca="1" si="124"/>
        <v>Away</v>
      </c>
      <c r="K3965" t="str">
        <f ca="1">IF(H3965+SIMULATION!$E$16&gt;NEUTRAL!I3965,"W","L")</f>
        <v>W</v>
      </c>
      <c r="L3965" t="str">
        <f ca="1">IF(I3965+SIMULATION!$E$20&gt;NEUTRAL!H3965,"W","L")</f>
        <v>L</v>
      </c>
      <c r="M3965">
        <f t="shared" ca="1" si="125"/>
        <v>134</v>
      </c>
      <c r="N3965" t="str">
        <f ca="1">IF((H3965+I3965)&gt;SIMULATION!$F$16,"Over","Under")</f>
        <v>Under</v>
      </c>
    </row>
    <row r="3966" spans="8:14" x14ac:dyDescent="0.25">
      <c r="H3966">
        <f ca="1">ROUND(NORMINV(RAND(),SIMULATION!$G$16,SIMULATION!$C$16),0)</f>
        <v>82</v>
      </c>
      <c r="I3966">
        <f ca="1">ROUND(NORMINV(RAND(),SIMULATION!$G$20,SIMULATION!$C$20),0)</f>
        <v>78</v>
      </c>
      <c r="J3966" t="str">
        <f t="shared" ca="1" si="124"/>
        <v>Away</v>
      </c>
      <c r="K3966" t="str">
        <f ca="1">IF(H3966+SIMULATION!$E$16&gt;NEUTRAL!I3966,"W","L")</f>
        <v>W</v>
      </c>
      <c r="L3966" t="str">
        <f ca="1">IF(I3966+SIMULATION!$E$20&gt;NEUTRAL!H3966,"W","L")</f>
        <v>L</v>
      </c>
      <c r="M3966">
        <f t="shared" ca="1" si="125"/>
        <v>160</v>
      </c>
      <c r="N3966" t="str">
        <f ca="1">IF((H3966+I3966)&gt;SIMULATION!$F$16,"Over","Under")</f>
        <v>Over</v>
      </c>
    </row>
    <row r="3967" spans="8:14" x14ac:dyDescent="0.25">
      <c r="H3967">
        <f ca="1">ROUND(NORMINV(RAND(),SIMULATION!$G$16,SIMULATION!$C$16),0)</f>
        <v>64</v>
      </c>
      <c r="I3967">
        <f ca="1">ROUND(NORMINV(RAND(),SIMULATION!$G$20,SIMULATION!$C$20),0)</f>
        <v>83</v>
      </c>
      <c r="J3967" t="str">
        <f t="shared" ca="1" si="124"/>
        <v>Home</v>
      </c>
      <c r="K3967" t="str">
        <f ca="1">IF(H3967+SIMULATION!$E$16&gt;NEUTRAL!I3967,"W","L")</f>
        <v>L</v>
      </c>
      <c r="L3967" t="str">
        <f ca="1">IF(I3967+SIMULATION!$E$20&gt;NEUTRAL!H3967,"W","L")</f>
        <v>W</v>
      </c>
      <c r="M3967">
        <f t="shared" ca="1" si="125"/>
        <v>147</v>
      </c>
      <c r="N3967" t="str">
        <f ca="1">IF((H3967+I3967)&gt;SIMULATION!$F$16,"Over","Under")</f>
        <v>Under</v>
      </c>
    </row>
    <row r="3968" spans="8:14" x14ac:dyDescent="0.25">
      <c r="H3968">
        <f ca="1">ROUND(NORMINV(RAND(),SIMULATION!$G$16,SIMULATION!$C$16),0)</f>
        <v>71</v>
      </c>
      <c r="I3968">
        <f ca="1">ROUND(NORMINV(RAND(),SIMULATION!$G$20,SIMULATION!$C$20),0)</f>
        <v>75</v>
      </c>
      <c r="J3968" t="str">
        <f t="shared" ca="1" si="124"/>
        <v>Home</v>
      </c>
      <c r="K3968" t="str">
        <f ca="1">IF(H3968+SIMULATION!$E$16&gt;NEUTRAL!I3968,"W","L")</f>
        <v>W</v>
      </c>
      <c r="L3968" t="str">
        <f ca="1">IF(I3968+SIMULATION!$E$20&gt;NEUTRAL!H3968,"W","L")</f>
        <v>L</v>
      </c>
      <c r="M3968">
        <f t="shared" ca="1" si="125"/>
        <v>146</v>
      </c>
      <c r="N3968" t="str">
        <f ca="1">IF((H3968+I3968)&gt;SIMULATION!$F$16,"Over","Under")</f>
        <v>Under</v>
      </c>
    </row>
    <row r="3969" spans="8:14" x14ac:dyDescent="0.25">
      <c r="H3969">
        <f ca="1">ROUND(NORMINV(RAND(),SIMULATION!$G$16,SIMULATION!$C$16),0)</f>
        <v>60</v>
      </c>
      <c r="I3969">
        <f ca="1">ROUND(NORMINV(RAND(),SIMULATION!$G$20,SIMULATION!$C$20),0)</f>
        <v>84</v>
      </c>
      <c r="J3969" t="str">
        <f t="shared" ca="1" si="124"/>
        <v>Home</v>
      </c>
      <c r="K3969" t="str">
        <f ca="1">IF(H3969+SIMULATION!$E$16&gt;NEUTRAL!I3969,"W","L")</f>
        <v>L</v>
      </c>
      <c r="L3969" t="str">
        <f ca="1">IF(I3969+SIMULATION!$E$20&gt;NEUTRAL!H3969,"W","L")</f>
        <v>W</v>
      </c>
      <c r="M3969">
        <f t="shared" ca="1" si="125"/>
        <v>144</v>
      </c>
      <c r="N3969" t="str">
        <f ca="1">IF((H3969+I3969)&gt;SIMULATION!$F$16,"Over","Under")</f>
        <v>Under</v>
      </c>
    </row>
    <row r="3970" spans="8:14" x14ac:dyDescent="0.25">
      <c r="H3970">
        <f ca="1">ROUND(NORMINV(RAND(),SIMULATION!$G$16,SIMULATION!$C$16),0)</f>
        <v>64</v>
      </c>
      <c r="I3970">
        <f ca="1">ROUND(NORMINV(RAND(),SIMULATION!$G$20,SIMULATION!$C$20),0)</f>
        <v>80</v>
      </c>
      <c r="J3970" t="str">
        <f t="shared" ca="1" si="124"/>
        <v>Home</v>
      </c>
      <c r="K3970" t="str">
        <f ca="1">IF(H3970+SIMULATION!$E$16&gt;NEUTRAL!I3970,"W","L")</f>
        <v>L</v>
      </c>
      <c r="L3970" t="str">
        <f ca="1">IF(I3970+SIMULATION!$E$20&gt;NEUTRAL!H3970,"W","L")</f>
        <v>W</v>
      </c>
      <c r="M3970">
        <f t="shared" ca="1" si="125"/>
        <v>144</v>
      </c>
      <c r="N3970" t="str">
        <f ca="1">IF((H3970+I3970)&gt;SIMULATION!$F$16,"Over","Under")</f>
        <v>Under</v>
      </c>
    </row>
    <row r="3971" spans="8:14" x14ac:dyDescent="0.25">
      <c r="H3971">
        <f ca="1">ROUND(NORMINV(RAND(),SIMULATION!$G$16,SIMULATION!$C$16),0)</f>
        <v>70</v>
      </c>
      <c r="I3971">
        <f ca="1">ROUND(NORMINV(RAND(),SIMULATION!$G$20,SIMULATION!$C$20),0)</f>
        <v>71</v>
      </c>
      <c r="J3971" t="str">
        <f t="shared" ca="1" si="124"/>
        <v>Home</v>
      </c>
      <c r="K3971" t="str">
        <f ca="1">IF(H3971+SIMULATION!$E$16&gt;NEUTRAL!I3971,"W","L")</f>
        <v>W</v>
      </c>
      <c r="L3971" t="str">
        <f ca="1">IF(I3971+SIMULATION!$E$20&gt;NEUTRAL!H3971,"W","L")</f>
        <v>L</v>
      </c>
      <c r="M3971">
        <f t="shared" ca="1" si="125"/>
        <v>141</v>
      </c>
      <c r="N3971" t="str">
        <f ca="1">IF((H3971+I3971)&gt;SIMULATION!$F$16,"Over","Under")</f>
        <v>Under</v>
      </c>
    </row>
    <row r="3972" spans="8:14" x14ac:dyDescent="0.25">
      <c r="H3972">
        <f ca="1">ROUND(NORMINV(RAND(),SIMULATION!$G$16,SIMULATION!$C$16),0)</f>
        <v>57</v>
      </c>
      <c r="I3972">
        <f ca="1">ROUND(NORMINV(RAND(),SIMULATION!$G$20,SIMULATION!$C$20),0)</f>
        <v>82</v>
      </c>
      <c r="J3972" t="str">
        <f t="shared" ca="1" si="124"/>
        <v>Home</v>
      </c>
      <c r="K3972" t="str">
        <f ca="1">IF(H3972+SIMULATION!$E$16&gt;NEUTRAL!I3972,"W","L")</f>
        <v>L</v>
      </c>
      <c r="L3972" t="str">
        <f ca="1">IF(I3972+SIMULATION!$E$20&gt;NEUTRAL!H3972,"W","L")</f>
        <v>W</v>
      </c>
      <c r="M3972">
        <f t="shared" ca="1" si="125"/>
        <v>139</v>
      </c>
      <c r="N3972" t="str">
        <f ca="1">IF((H3972+I3972)&gt;SIMULATION!$F$16,"Over","Under")</f>
        <v>Under</v>
      </c>
    </row>
    <row r="3973" spans="8:14" x14ac:dyDescent="0.25">
      <c r="H3973">
        <f ca="1">ROUND(NORMINV(RAND(),SIMULATION!$G$16,SIMULATION!$C$16),0)</f>
        <v>89</v>
      </c>
      <c r="I3973">
        <f ca="1">ROUND(NORMINV(RAND(),SIMULATION!$G$20,SIMULATION!$C$20),0)</f>
        <v>73</v>
      </c>
      <c r="J3973" t="str">
        <f t="shared" ca="1" si="124"/>
        <v>Away</v>
      </c>
      <c r="K3973" t="str">
        <f ca="1">IF(H3973+SIMULATION!$E$16&gt;NEUTRAL!I3973,"W","L")</f>
        <v>W</v>
      </c>
      <c r="L3973" t="str">
        <f ca="1">IF(I3973+SIMULATION!$E$20&gt;NEUTRAL!H3973,"W","L")</f>
        <v>L</v>
      </c>
      <c r="M3973">
        <f t="shared" ca="1" si="125"/>
        <v>162</v>
      </c>
      <c r="N3973" t="str">
        <f ca="1">IF((H3973+I3973)&gt;SIMULATION!$F$16,"Over","Under")</f>
        <v>Over</v>
      </c>
    </row>
    <row r="3974" spans="8:14" x14ac:dyDescent="0.25">
      <c r="H3974">
        <f ca="1">ROUND(NORMINV(RAND(),SIMULATION!$G$16,SIMULATION!$C$16),0)</f>
        <v>78</v>
      </c>
      <c r="I3974">
        <f ca="1">ROUND(NORMINV(RAND(),SIMULATION!$G$20,SIMULATION!$C$20),0)</f>
        <v>101</v>
      </c>
      <c r="J3974" t="str">
        <f t="shared" ca="1" si="124"/>
        <v>Home</v>
      </c>
      <c r="K3974" t="str">
        <f ca="1">IF(H3974+SIMULATION!$E$16&gt;NEUTRAL!I3974,"W","L")</f>
        <v>L</v>
      </c>
      <c r="L3974" t="str">
        <f ca="1">IF(I3974+SIMULATION!$E$20&gt;NEUTRAL!H3974,"W","L")</f>
        <v>W</v>
      </c>
      <c r="M3974">
        <f t="shared" ca="1" si="125"/>
        <v>179</v>
      </c>
      <c r="N3974" t="str">
        <f ca="1">IF((H3974+I3974)&gt;SIMULATION!$F$16,"Over","Under")</f>
        <v>Over</v>
      </c>
    </row>
    <row r="3975" spans="8:14" x14ac:dyDescent="0.25">
      <c r="H3975">
        <f ca="1">ROUND(NORMINV(RAND(),SIMULATION!$G$16,SIMULATION!$C$16),0)</f>
        <v>56</v>
      </c>
      <c r="I3975">
        <f ca="1">ROUND(NORMINV(RAND(),SIMULATION!$G$20,SIMULATION!$C$20),0)</f>
        <v>61</v>
      </c>
      <c r="J3975" t="str">
        <f t="shared" ca="1" si="124"/>
        <v>Home</v>
      </c>
      <c r="K3975" t="str">
        <f ca="1">IF(H3975+SIMULATION!$E$16&gt;NEUTRAL!I3975,"W","L")</f>
        <v>L</v>
      </c>
      <c r="L3975" t="str">
        <f ca="1">IF(I3975+SIMULATION!$E$20&gt;NEUTRAL!H3975,"W","L")</f>
        <v>W</v>
      </c>
      <c r="M3975">
        <f t="shared" ca="1" si="125"/>
        <v>117</v>
      </c>
      <c r="N3975" t="str">
        <f ca="1">IF((H3975+I3975)&gt;SIMULATION!$F$16,"Over","Under")</f>
        <v>Under</v>
      </c>
    </row>
    <row r="3976" spans="8:14" x14ac:dyDescent="0.25">
      <c r="H3976">
        <f ca="1">ROUND(NORMINV(RAND(),SIMULATION!$G$16,SIMULATION!$C$16),0)</f>
        <v>66</v>
      </c>
      <c r="I3976">
        <f ca="1">ROUND(NORMINV(RAND(),SIMULATION!$G$20,SIMULATION!$C$20),0)</f>
        <v>70</v>
      </c>
      <c r="J3976" t="str">
        <f t="shared" ca="1" si="124"/>
        <v>Home</v>
      </c>
      <c r="K3976" t="str">
        <f ca="1">IF(H3976+SIMULATION!$E$16&gt;NEUTRAL!I3976,"W","L")</f>
        <v>W</v>
      </c>
      <c r="L3976" t="str">
        <f ca="1">IF(I3976+SIMULATION!$E$20&gt;NEUTRAL!H3976,"W","L")</f>
        <v>L</v>
      </c>
      <c r="M3976">
        <f t="shared" ca="1" si="125"/>
        <v>136</v>
      </c>
      <c r="N3976" t="str">
        <f ca="1">IF((H3976+I3976)&gt;SIMULATION!$F$16,"Over","Under")</f>
        <v>Under</v>
      </c>
    </row>
    <row r="3977" spans="8:14" x14ac:dyDescent="0.25">
      <c r="H3977">
        <f ca="1">ROUND(NORMINV(RAND(),SIMULATION!$G$16,SIMULATION!$C$16),0)</f>
        <v>83</v>
      </c>
      <c r="I3977">
        <f ca="1">ROUND(NORMINV(RAND(),SIMULATION!$G$20,SIMULATION!$C$20),0)</f>
        <v>78</v>
      </c>
      <c r="J3977" t="str">
        <f t="shared" ca="1" si="124"/>
        <v>Away</v>
      </c>
      <c r="K3977" t="str">
        <f ca="1">IF(H3977+SIMULATION!$E$16&gt;NEUTRAL!I3977,"W","L")</f>
        <v>W</v>
      </c>
      <c r="L3977" t="str">
        <f ca="1">IF(I3977+SIMULATION!$E$20&gt;NEUTRAL!H3977,"W","L")</f>
        <v>L</v>
      </c>
      <c r="M3977">
        <f t="shared" ca="1" si="125"/>
        <v>161</v>
      </c>
      <c r="N3977" t="str">
        <f ca="1">IF((H3977+I3977)&gt;SIMULATION!$F$16,"Over","Under")</f>
        <v>Over</v>
      </c>
    </row>
    <row r="3978" spans="8:14" x14ac:dyDescent="0.25">
      <c r="H3978">
        <f ca="1">ROUND(NORMINV(RAND(),SIMULATION!$G$16,SIMULATION!$C$16),0)</f>
        <v>88</v>
      </c>
      <c r="I3978">
        <f ca="1">ROUND(NORMINV(RAND(),SIMULATION!$G$20,SIMULATION!$C$20),0)</f>
        <v>79</v>
      </c>
      <c r="J3978" t="str">
        <f t="shared" ca="1" si="124"/>
        <v>Away</v>
      </c>
      <c r="K3978" t="str">
        <f ca="1">IF(H3978+SIMULATION!$E$16&gt;NEUTRAL!I3978,"W","L")</f>
        <v>W</v>
      </c>
      <c r="L3978" t="str">
        <f ca="1">IF(I3978+SIMULATION!$E$20&gt;NEUTRAL!H3978,"W","L")</f>
        <v>L</v>
      </c>
      <c r="M3978">
        <f t="shared" ca="1" si="125"/>
        <v>167</v>
      </c>
      <c r="N3978" t="str">
        <f ca="1">IF((H3978+I3978)&gt;SIMULATION!$F$16,"Over","Under")</f>
        <v>Over</v>
      </c>
    </row>
    <row r="3979" spans="8:14" x14ac:dyDescent="0.25">
      <c r="H3979">
        <f ca="1">ROUND(NORMINV(RAND(),SIMULATION!$G$16,SIMULATION!$C$16),0)</f>
        <v>70</v>
      </c>
      <c r="I3979">
        <f ca="1">ROUND(NORMINV(RAND(),SIMULATION!$G$20,SIMULATION!$C$20),0)</f>
        <v>91</v>
      </c>
      <c r="J3979" t="str">
        <f t="shared" ca="1" si="124"/>
        <v>Home</v>
      </c>
      <c r="K3979" t="str">
        <f ca="1">IF(H3979+SIMULATION!$E$16&gt;NEUTRAL!I3979,"W","L")</f>
        <v>L</v>
      </c>
      <c r="L3979" t="str">
        <f ca="1">IF(I3979+SIMULATION!$E$20&gt;NEUTRAL!H3979,"W","L")</f>
        <v>W</v>
      </c>
      <c r="M3979">
        <f t="shared" ca="1" si="125"/>
        <v>161</v>
      </c>
      <c r="N3979" t="str">
        <f ca="1">IF((H3979+I3979)&gt;SIMULATION!$F$16,"Over","Under")</f>
        <v>Over</v>
      </c>
    </row>
    <row r="3980" spans="8:14" x14ac:dyDescent="0.25">
      <c r="H3980">
        <f ca="1">ROUND(NORMINV(RAND(),SIMULATION!$G$16,SIMULATION!$C$16),0)</f>
        <v>69</v>
      </c>
      <c r="I3980">
        <f ca="1">ROUND(NORMINV(RAND(),SIMULATION!$G$20,SIMULATION!$C$20),0)</f>
        <v>66</v>
      </c>
      <c r="J3980" t="str">
        <f t="shared" ca="1" si="124"/>
        <v>Away</v>
      </c>
      <c r="K3980" t="str">
        <f ca="1">IF(H3980+SIMULATION!$E$16&gt;NEUTRAL!I3980,"W","L")</f>
        <v>W</v>
      </c>
      <c r="L3980" t="str">
        <f ca="1">IF(I3980+SIMULATION!$E$20&gt;NEUTRAL!H3980,"W","L")</f>
        <v>L</v>
      </c>
      <c r="M3980">
        <f t="shared" ca="1" si="125"/>
        <v>135</v>
      </c>
      <c r="N3980" t="str">
        <f ca="1">IF((H3980+I3980)&gt;SIMULATION!$F$16,"Over","Under")</f>
        <v>Under</v>
      </c>
    </row>
    <row r="3981" spans="8:14" x14ac:dyDescent="0.25">
      <c r="H3981">
        <f ca="1">ROUND(NORMINV(RAND(),SIMULATION!$G$16,SIMULATION!$C$16),0)</f>
        <v>61</v>
      </c>
      <c r="I3981">
        <f ca="1">ROUND(NORMINV(RAND(),SIMULATION!$G$20,SIMULATION!$C$20),0)</f>
        <v>60</v>
      </c>
      <c r="J3981" t="str">
        <f t="shared" ca="1" si="124"/>
        <v>Away</v>
      </c>
      <c r="K3981" t="str">
        <f ca="1">IF(H3981+SIMULATION!$E$16&gt;NEUTRAL!I3981,"W","L")</f>
        <v>W</v>
      </c>
      <c r="L3981" t="str">
        <f ca="1">IF(I3981+SIMULATION!$E$20&gt;NEUTRAL!H3981,"W","L")</f>
        <v>L</v>
      </c>
      <c r="M3981">
        <f t="shared" ca="1" si="125"/>
        <v>121</v>
      </c>
      <c r="N3981" t="str">
        <f ca="1">IF((H3981+I3981)&gt;SIMULATION!$F$16,"Over","Under")</f>
        <v>Under</v>
      </c>
    </row>
    <row r="3982" spans="8:14" x14ac:dyDescent="0.25">
      <c r="H3982">
        <f ca="1">ROUND(NORMINV(RAND(),SIMULATION!$G$16,SIMULATION!$C$16),0)</f>
        <v>80</v>
      </c>
      <c r="I3982">
        <f ca="1">ROUND(NORMINV(RAND(),SIMULATION!$G$20,SIMULATION!$C$20),0)</f>
        <v>67</v>
      </c>
      <c r="J3982" t="str">
        <f t="shared" ca="1" si="124"/>
        <v>Away</v>
      </c>
      <c r="K3982" t="str">
        <f ca="1">IF(H3982+SIMULATION!$E$16&gt;NEUTRAL!I3982,"W","L")</f>
        <v>W</v>
      </c>
      <c r="L3982" t="str">
        <f ca="1">IF(I3982+SIMULATION!$E$20&gt;NEUTRAL!H3982,"W","L")</f>
        <v>L</v>
      </c>
      <c r="M3982">
        <f t="shared" ca="1" si="125"/>
        <v>147</v>
      </c>
      <c r="N3982" t="str">
        <f ca="1">IF((H3982+I3982)&gt;SIMULATION!$F$16,"Over","Under")</f>
        <v>Under</v>
      </c>
    </row>
    <row r="3983" spans="8:14" x14ac:dyDescent="0.25">
      <c r="H3983">
        <f ca="1">ROUND(NORMINV(RAND(),SIMULATION!$G$16,SIMULATION!$C$16),0)</f>
        <v>73</v>
      </c>
      <c r="I3983">
        <f ca="1">ROUND(NORMINV(RAND(),SIMULATION!$G$20,SIMULATION!$C$20),0)</f>
        <v>74</v>
      </c>
      <c r="J3983" t="str">
        <f t="shared" ca="1" si="124"/>
        <v>Home</v>
      </c>
      <c r="K3983" t="str">
        <f ca="1">IF(H3983+SIMULATION!$E$16&gt;NEUTRAL!I3983,"W","L")</f>
        <v>W</v>
      </c>
      <c r="L3983" t="str">
        <f ca="1">IF(I3983+SIMULATION!$E$20&gt;NEUTRAL!H3983,"W","L")</f>
        <v>L</v>
      </c>
      <c r="M3983">
        <f t="shared" ca="1" si="125"/>
        <v>147</v>
      </c>
      <c r="N3983" t="str">
        <f ca="1">IF((H3983+I3983)&gt;SIMULATION!$F$16,"Over","Under")</f>
        <v>Under</v>
      </c>
    </row>
    <row r="3984" spans="8:14" x14ac:dyDescent="0.25">
      <c r="H3984">
        <f ca="1">ROUND(NORMINV(RAND(),SIMULATION!$G$16,SIMULATION!$C$16),0)</f>
        <v>66</v>
      </c>
      <c r="I3984">
        <f ca="1">ROUND(NORMINV(RAND(),SIMULATION!$G$20,SIMULATION!$C$20),0)</f>
        <v>83</v>
      </c>
      <c r="J3984" t="str">
        <f t="shared" ca="1" si="124"/>
        <v>Home</v>
      </c>
      <c r="K3984" t="str">
        <f ca="1">IF(H3984+SIMULATION!$E$16&gt;NEUTRAL!I3984,"W","L")</f>
        <v>L</v>
      </c>
      <c r="L3984" t="str">
        <f ca="1">IF(I3984+SIMULATION!$E$20&gt;NEUTRAL!H3984,"W","L")</f>
        <v>W</v>
      </c>
      <c r="M3984">
        <f t="shared" ca="1" si="125"/>
        <v>149</v>
      </c>
      <c r="N3984" t="str">
        <f ca="1">IF((H3984+I3984)&gt;SIMULATION!$F$16,"Over","Under")</f>
        <v>Under</v>
      </c>
    </row>
    <row r="3985" spans="8:14" x14ac:dyDescent="0.25">
      <c r="H3985">
        <f ca="1">ROUND(NORMINV(RAND(),SIMULATION!$G$16,SIMULATION!$C$16),0)</f>
        <v>93</v>
      </c>
      <c r="I3985">
        <f ca="1">ROUND(NORMINV(RAND(),SIMULATION!$G$20,SIMULATION!$C$20),0)</f>
        <v>71</v>
      </c>
      <c r="J3985" t="str">
        <f t="shared" ca="1" si="124"/>
        <v>Away</v>
      </c>
      <c r="K3985" t="str">
        <f ca="1">IF(H3985+SIMULATION!$E$16&gt;NEUTRAL!I3985,"W","L")</f>
        <v>W</v>
      </c>
      <c r="L3985" t="str">
        <f ca="1">IF(I3985+SIMULATION!$E$20&gt;NEUTRAL!H3985,"W","L")</f>
        <v>L</v>
      </c>
      <c r="M3985">
        <f t="shared" ca="1" si="125"/>
        <v>164</v>
      </c>
      <c r="N3985" t="str">
        <f ca="1">IF((H3985+I3985)&gt;SIMULATION!$F$16,"Over","Under")</f>
        <v>Over</v>
      </c>
    </row>
    <row r="3986" spans="8:14" x14ac:dyDescent="0.25">
      <c r="H3986">
        <f ca="1">ROUND(NORMINV(RAND(),SIMULATION!$G$16,SIMULATION!$C$16),0)</f>
        <v>66</v>
      </c>
      <c r="I3986">
        <f ca="1">ROUND(NORMINV(RAND(),SIMULATION!$G$20,SIMULATION!$C$20),0)</f>
        <v>83</v>
      </c>
      <c r="J3986" t="str">
        <f t="shared" ref="J3986:J4049" ca="1" si="126">IF(H3986=I3986,"OT",IF(H3986&gt;I3986,"Away","Home"))</f>
        <v>Home</v>
      </c>
      <c r="K3986" t="str">
        <f ca="1">IF(H3986+SIMULATION!$E$16&gt;NEUTRAL!I3986,"W","L")</f>
        <v>L</v>
      </c>
      <c r="L3986" t="str">
        <f ca="1">IF(I3986+SIMULATION!$E$20&gt;NEUTRAL!H3986,"W","L")</f>
        <v>W</v>
      </c>
      <c r="M3986">
        <f t="shared" ref="M3986:M4049" ca="1" si="127">H3986+I3986</f>
        <v>149</v>
      </c>
      <c r="N3986" t="str">
        <f ca="1">IF((H3986+I3986)&gt;SIMULATION!$F$16,"Over","Under")</f>
        <v>Under</v>
      </c>
    </row>
    <row r="3987" spans="8:14" x14ac:dyDescent="0.25">
      <c r="H3987">
        <f ca="1">ROUND(NORMINV(RAND(),SIMULATION!$G$16,SIMULATION!$C$16),0)</f>
        <v>54</v>
      </c>
      <c r="I3987">
        <f ca="1">ROUND(NORMINV(RAND(),SIMULATION!$G$20,SIMULATION!$C$20),0)</f>
        <v>88</v>
      </c>
      <c r="J3987" t="str">
        <f t="shared" ca="1" si="126"/>
        <v>Home</v>
      </c>
      <c r="K3987" t="str">
        <f ca="1">IF(H3987+SIMULATION!$E$16&gt;NEUTRAL!I3987,"W","L")</f>
        <v>L</v>
      </c>
      <c r="L3987" t="str">
        <f ca="1">IF(I3987+SIMULATION!$E$20&gt;NEUTRAL!H3987,"W","L")</f>
        <v>W</v>
      </c>
      <c r="M3987">
        <f t="shared" ca="1" si="127"/>
        <v>142</v>
      </c>
      <c r="N3987" t="str">
        <f ca="1">IF((H3987+I3987)&gt;SIMULATION!$F$16,"Over","Under")</f>
        <v>Under</v>
      </c>
    </row>
    <row r="3988" spans="8:14" x14ac:dyDescent="0.25">
      <c r="H3988">
        <f ca="1">ROUND(NORMINV(RAND(),SIMULATION!$G$16,SIMULATION!$C$16),0)</f>
        <v>64</v>
      </c>
      <c r="I3988">
        <f ca="1">ROUND(NORMINV(RAND(),SIMULATION!$G$20,SIMULATION!$C$20),0)</f>
        <v>61</v>
      </c>
      <c r="J3988" t="str">
        <f t="shared" ca="1" si="126"/>
        <v>Away</v>
      </c>
      <c r="K3988" t="str">
        <f ca="1">IF(H3988+SIMULATION!$E$16&gt;NEUTRAL!I3988,"W","L")</f>
        <v>W</v>
      </c>
      <c r="L3988" t="str">
        <f ca="1">IF(I3988+SIMULATION!$E$20&gt;NEUTRAL!H3988,"W","L")</f>
        <v>L</v>
      </c>
      <c r="M3988">
        <f t="shared" ca="1" si="127"/>
        <v>125</v>
      </c>
      <c r="N3988" t="str">
        <f ca="1">IF((H3988+I3988)&gt;SIMULATION!$F$16,"Over","Under")</f>
        <v>Under</v>
      </c>
    </row>
    <row r="3989" spans="8:14" x14ac:dyDescent="0.25">
      <c r="H3989">
        <f ca="1">ROUND(NORMINV(RAND(),SIMULATION!$G$16,SIMULATION!$C$16),0)</f>
        <v>79</v>
      </c>
      <c r="I3989">
        <f ca="1">ROUND(NORMINV(RAND(),SIMULATION!$G$20,SIMULATION!$C$20),0)</f>
        <v>90</v>
      </c>
      <c r="J3989" t="str">
        <f t="shared" ca="1" si="126"/>
        <v>Home</v>
      </c>
      <c r="K3989" t="str">
        <f ca="1">IF(H3989+SIMULATION!$E$16&gt;NEUTRAL!I3989,"W","L")</f>
        <v>L</v>
      </c>
      <c r="L3989" t="str">
        <f ca="1">IF(I3989+SIMULATION!$E$20&gt;NEUTRAL!H3989,"W","L")</f>
        <v>W</v>
      </c>
      <c r="M3989">
        <f t="shared" ca="1" si="127"/>
        <v>169</v>
      </c>
      <c r="N3989" t="str">
        <f ca="1">IF((H3989+I3989)&gt;SIMULATION!$F$16,"Over","Under")</f>
        <v>Over</v>
      </c>
    </row>
    <row r="3990" spans="8:14" x14ac:dyDescent="0.25">
      <c r="H3990">
        <f ca="1">ROUND(NORMINV(RAND(),SIMULATION!$G$16,SIMULATION!$C$16),0)</f>
        <v>81</v>
      </c>
      <c r="I3990">
        <f ca="1">ROUND(NORMINV(RAND(),SIMULATION!$G$20,SIMULATION!$C$20),0)</f>
        <v>82</v>
      </c>
      <c r="J3990" t="str">
        <f t="shared" ca="1" si="126"/>
        <v>Home</v>
      </c>
      <c r="K3990" t="str">
        <f ca="1">IF(H3990+SIMULATION!$E$16&gt;NEUTRAL!I3990,"W","L")</f>
        <v>W</v>
      </c>
      <c r="L3990" t="str">
        <f ca="1">IF(I3990+SIMULATION!$E$20&gt;NEUTRAL!H3990,"W","L")</f>
        <v>L</v>
      </c>
      <c r="M3990">
        <f t="shared" ca="1" si="127"/>
        <v>163</v>
      </c>
      <c r="N3990" t="str">
        <f ca="1">IF((H3990+I3990)&gt;SIMULATION!$F$16,"Over","Under")</f>
        <v>Over</v>
      </c>
    </row>
    <row r="3991" spans="8:14" x14ac:dyDescent="0.25">
      <c r="H3991">
        <f ca="1">ROUND(NORMINV(RAND(),SIMULATION!$G$16,SIMULATION!$C$16),0)</f>
        <v>70</v>
      </c>
      <c r="I3991">
        <f ca="1">ROUND(NORMINV(RAND(),SIMULATION!$G$20,SIMULATION!$C$20),0)</f>
        <v>79</v>
      </c>
      <c r="J3991" t="str">
        <f t="shared" ca="1" si="126"/>
        <v>Home</v>
      </c>
      <c r="K3991" t="str">
        <f ca="1">IF(H3991+SIMULATION!$E$16&gt;NEUTRAL!I3991,"W","L")</f>
        <v>L</v>
      </c>
      <c r="L3991" t="str">
        <f ca="1">IF(I3991+SIMULATION!$E$20&gt;NEUTRAL!H3991,"W","L")</f>
        <v>W</v>
      </c>
      <c r="M3991">
        <f t="shared" ca="1" si="127"/>
        <v>149</v>
      </c>
      <c r="N3991" t="str">
        <f ca="1">IF((H3991+I3991)&gt;SIMULATION!$F$16,"Over","Under")</f>
        <v>Under</v>
      </c>
    </row>
    <row r="3992" spans="8:14" x14ac:dyDescent="0.25">
      <c r="H3992">
        <f ca="1">ROUND(NORMINV(RAND(),SIMULATION!$G$16,SIMULATION!$C$16),0)</f>
        <v>75</v>
      </c>
      <c r="I3992">
        <f ca="1">ROUND(NORMINV(RAND(),SIMULATION!$G$20,SIMULATION!$C$20),0)</f>
        <v>80</v>
      </c>
      <c r="J3992" t="str">
        <f t="shared" ca="1" si="126"/>
        <v>Home</v>
      </c>
      <c r="K3992" t="str">
        <f ca="1">IF(H3992+SIMULATION!$E$16&gt;NEUTRAL!I3992,"W","L")</f>
        <v>L</v>
      </c>
      <c r="L3992" t="str">
        <f ca="1">IF(I3992+SIMULATION!$E$20&gt;NEUTRAL!H3992,"W","L")</f>
        <v>W</v>
      </c>
      <c r="M3992">
        <f t="shared" ca="1" si="127"/>
        <v>155</v>
      </c>
      <c r="N3992" t="str">
        <f ca="1">IF((H3992+I3992)&gt;SIMULATION!$F$16,"Over","Under")</f>
        <v>Over</v>
      </c>
    </row>
    <row r="3993" spans="8:14" x14ac:dyDescent="0.25">
      <c r="H3993">
        <f ca="1">ROUND(NORMINV(RAND(),SIMULATION!$G$16,SIMULATION!$C$16),0)</f>
        <v>62</v>
      </c>
      <c r="I3993">
        <f ca="1">ROUND(NORMINV(RAND(),SIMULATION!$G$20,SIMULATION!$C$20),0)</f>
        <v>83</v>
      </c>
      <c r="J3993" t="str">
        <f t="shared" ca="1" si="126"/>
        <v>Home</v>
      </c>
      <c r="K3993" t="str">
        <f ca="1">IF(H3993+SIMULATION!$E$16&gt;NEUTRAL!I3993,"W","L")</f>
        <v>L</v>
      </c>
      <c r="L3993" t="str">
        <f ca="1">IF(I3993+SIMULATION!$E$20&gt;NEUTRAL!H3993,"W","L")</f>
        <v>W</v>
      </c>
      <c r="M3993">
        <f t="shared" ca="1" si="127"/>
        <v>145</v>
      </c>
      <c r="N3993" t="str">
        <f ca="1">IF((H3993+I3993)&gt;SIMULATION!$F$16,"Over","Under")</f>
        <v>Under</v>
      </c>
    </row>
    <row r="3994" spans="8:14" x14ac:dyDescent="0.25">
      <c r="H3994">
        <f ca="1">ROUND(NORMINV(RAND(),SIMULATION!$G$16,SIMULATION!$C$16),0)</f>
        <v>74</v>
      </c>
      <c r="I3994">
        <f ca="1">ROUND(NORMINV(RAND(),SIMULATION!$G$20,SIMULATION!$C$20),0)</f>
        <v>83</v>
      </c>
      <c r="J3994" t="str">
        <f t="shared" ca="1" si="126"/>
        <v>Home</v>
      </c>
      <c r="K3994" t="str">
        <f ca="1">IF(H3994+SIMULATION!$E$16&gt;NEUTRAL!I3994,"W","L")</f>
        <v>L</v>
      </c>
      <c r="L3994" t="str">
        <f ca="1">IF(I3994+SIMULATION!$E$20&gt;NEUTRAL!H3994,"W","L")</f>
        <v>W</v>
      </c>
      <c r="M3994">
        <f t="shared" ca="1" si="127"/>
        <v>157</v>
      </c>
      <c r="N3994" t="str">
        <f ca="1">IF((H3994+I3994)&gt;SIMULATION!$F$16,"Over","Under")</f>
        <v>Over</v>
      </c>
    </row>
    <row r="3995" spans="8:14" x14ac:dyDescent="0.25">
      <c r="H3995">
        <f ca="1">ROUND(NORMINV(RAND(),SIMULATION!$G$16,SIMULATION!$C$16),0)</f>
        <v>71</v>
      </c>
      <c r="I3995">
        <f ca="1">ROUND(NORMINV(RAND(),SIMULATION!$G$20,SIMULATION!$C$20),0)</f>
        <v>82</v>
      </c>
      <c r="J3995" t="str">
        <f t="shared" ca="1" si="126"/>
        <v>Home</v>
      </c>
      <c r="K3995" t="str">
        <f ca="1">IF(H3995+SIMULATION!$E$16&gt;NEUTRAL!I3995,"W","L")</f>
        <v>L</v>
      </c>
      <c r="L3995" t="str">
        <f ca="1">IF(I3995+SIMULATION!$E$20&gt;NEUTRAL!H3995,"W","L")</f>
        <v>W</v>
      </c>
      <c r="M3995">
        <f t="shared" ca="1" si="127"/>
        <v>153</v>
      </c>
      <c r="N3995" t="str">
        <f ca="1">IF((H3995+I3995)&gt;SIMULATION!$F$16,"Over","Under")</f>
        <v>Over</v>
      </c>
    </row>
    <row r="3996" spans="8:14" x14ac:dyDescent="0.25">
      <c r="H3996">
        <f ca="1">ROUND(NORMINV(RAND(),SIMULATION!$G$16,SIMULATION!$C$16),0)</f>
        <v>78</v>
      </c>
      <c r="I3996">
        <f ca="1">ROUND(NORMINV(RAND(),SIMULATION!$G$20,SIMULATION!$C$20),0)</f>
        <v>61</v>
      </c>
      <c r="J3996" t="str">
        <f t="shared" ca="1" si="126"/>
        <v>Away</v>
      </c>
      <c r="K3996" t="str">
        <f ca="1">IF(H3996+SIMULATION!$E$16&gt;NEUTRAL!I3996,"W","L")</f>
        <v>W</v>
      </c>
      <c r="L3996" t="str">
        <f ca="1">IF(I3996+SIMULATION!$E$20&gt;NEUTRAL!H3996,"W","L")</f>
        <v>L</v>
      </c>
      <c r="M3996">
        <f t="shared" ca="1" si="127"/>
        <v>139</v>
      </c>
      <c r="N3996" t="str">
        <f ca="1">IF((H3996+I3996)&gt;SIMULATION!$F$16,"Over","Under")</f>
        <v>Under</v>
      </c>
    </row>
    <row r="3997" spans="8:14" x14ac:dyDescent="0.25">
      <c r="H3997">
        <f ca="1">ROUND(NORMINV(RAND(),SIMULATION!$G$16,SIMULATION!$C$16),0)</f>
        <v>81</v>
      </c>
      <c r="I3997">
        <f ca="1">ROUND(NORMINV(RAND(),SIMULATION!$G$20,SIMULATION!$C$20),0)</f>
        <v>68</v>
      </c>
      <c r="J3997" t="str">
        <f t="shared" ca="1" si="126"/>
        <v>Away</v>
      </c>
      <c r="K3997" t="str">
        <f ca="1">IF(H3997+SIMULATION!$E$16&gt;NEUTRAL!I3997,"W","L")</f>
        <v>W</v>
      </c>
      <c r="L3997" t="str">
        <f ca="1">IF(I3997+SIMULATION!$E$20&gt;NEUTRAL!H3997,"W","L")</f>
        <v>L</v>
      </c>
      <c r="M3997">
        <f t="shared" ca="1" si="127"/>
        <v>149</v>
      </c>
      <c r="N3997" t="str">
        <f ca="1">IF((H3997+I3997)&gt;SIMULATION!$F$16,"Over","Under")</f>
        <v>Under</v>
      </c>
    </row>
    <row r="3998" spans="8:14" x14ac:dyDescent="0.25">
      <c r="H3998">
        <f ca="1">ROUND(NORMINV(RAND(),SIMULATION!$G$16,SIMULATION!$C$16),0)</f>
        <v>71</v>
      </c>
      <c r="I3998">
        <f ca="1">ROUND(NORMINV(RAND(),SIMULATION!$G$20,SIMULATION!$C$20),0)</f>
        <v>92</v>
      </c>
      <c r="J3998" t="str">
        <f t="shared" ca="1" si="126"/>
        <v>Home</v>
      </c>
      <c r="K3998" t="str">
        <f ca="1">IF(H3998+SIMULATION!$E$16&gt;NEUTRAL!I3998,"W","L")</f>
        <v>L</v>
      </c>
      <c r="L3998" t="str">
        <f ca="1">IF(I3998+SIMULATION!$E$20&gt;NEUTRAL!H3998,"W","L")</f>
        <v>W</v>
      </c>
      <c r="M3998">
        <f t="shared" ca="1" si="127"/>
        <v>163</v>
      </c>
      <c r="N3998" t="str">
        <f ca="1">IF((H3998+I3998)&gt;SIMULATION!$F$16,"Over","Under")</f>
        <v>Over</v>
      </c>
    </row>
    <row r="3999" spans="8:14" x14ac:dyDescent="0.25">
      <c r="H3999">
        <f ca="1">ROUND(NORMINV(RAND(),SIMULATION!$G$16,SIMULATION!$C$16),0)</f>
        <v>57</v>
      </c>
      <c r="I3999">
        <f ca="1">ROUND(NORMINV(RAND(),SIMULATION!$G$20,SIMULATION!$C$20),0)</f>
        <v>84</v>
      </c>
      <c r="J3999" t="str">
        <f t="shared" ca="1" si="126"/>
        <v>Home</v>
      </c>
      <c r="K3999" t="str">
        <f ca="1">IF(H3999+SIMULATION!$E$16&gt;NEUTRAL!I3999,"W","L")</f>
        <v>L</v>
      </c>
      <c r="L3999" t="str">
        <f ca="1">IF(I3999+SIMULATION!$E$20&gt;NEUTRAL!H3999,"W","L")</f>
        <v>W</v>
      </c>
      <c r="M3999">
        <f t="shared" ca="1" si="127"/>
        <v>141</v>
      </c>
      <c r="N3999" t="str">
        <f ca="1">IF((H3999+I3999)&gt;SIMULATION!$F$16,"Over","Under")</f>
        <v>Under</v>
      </c>
    </row>
    <row r="4000" spans="8:14" x14ac:dyDescent="0.25">
      <c r="H4000">
        <f ca="1">ROUND(NORMINV(RAND(),SIMULATION!$G$16,SIMULATION!$C$16),0)</f>
        <v>58</v>
      </c>
      <c r="I4000">
        <f ca="1">ROUND(NORMINV(RAND(),SIMULATION!$G$20,SIMULATION!$C$20),0)</f>
        <v>66</v>
      </c>
      <c r="J4000" t="str">
        <f t="shared" ca="1" si="126"/>
        <v>Home</v>
      </c>
      <c r="K4000" t="str">
        <f ca="1">IF(H4000+SIMULATION!$E$16&gt;NEUTRAL!I4000,"W","L")</f>
        <v>L</v>
      </c>
      <c r="L4000" t="str">
        <f ca="1">IF(I4000+SIMULATION!$E$20&gt;NEUTRAL!H4000,"W","L")</f>
        <v>W</v>
      </c>
      <c r="M4000">
        <f t="shared" ca="1" si="127"/>
        <v>124</v>
      </c>
      <c r="N4000" t="str">
        <f ca="1">IF((H4000+I4000)&gt;SIMULATION!$F$16,"Over","Under")</f>
        <v>Under</v>
      </c>
    </row>
    <row r="4001" spans="8:14" x14ac:dyDescent="0.25">
      <c r="H4001">
        <f ca="1">ROUND(NORMINV(RAND(),SIMULATION!$G$16,SIMULATION!$C$16),0)</f>
        <v>80</v>
      </c>
      <c r="I4001">
        <f ca="1">ROUND(NORMINV(RAND(),SIMULATION!$G$20,SIMULATION!$C$20),0)</f>
        <v>77</v>
      </c>
      <c r="J4001" t="str">
        <f t="shared" ca="1" si="126"/>
        <v>Away</v>
      </c>
      <c r="K4001" t="str">
        <f ca="1">IF(H4001+SIMULATION!$E$16&gt;NEUTRAL!I4001,"W","L")</f>
        <v>W</v>
      </c>
      <c r="L4001" t="str">
        <f ca="1">IF(I4001+SIMULATION!$E$20&gt;NEUTRAL!H4001,"W","L")</f>
        <v>L</v>
      </c>
      <c r="M4001">
        <f t="shared" ca="1" si="127"/>
        <v>157</v>
      </c>
      <c r="N4001" t="str">
        <f ca="1">IF((H4001+I4001)&gt;SIMULATION!$F$16,"Over","Under")</f>
        <v>Over</v>
      </c>
    </row>
    <row r="4002" spans="8:14" x14ac:dyDescent="0.25">
      <c r="H4002">
        <f ca="1">ROUND(NORMINV(RAND(),SIMULATION!$G$16,SIMULATION!$C$16),0)</f>
        <v>77</v>
      </c>
      <c r="I4002">
        <f ca="1">ROUND(NORMINV(RAND(),SIMULATION!$G$20,SIMULATION!$C$20),0)</f>
        <v>76</v>
      </c>
      <c r="J4002" t="str">
        <f t="shared" ca="1" si="126"/>
        <v>Away</v>
      </c>
      <c r="K4002" t="str">
        <f ca="1">IF(H4002+SIMULATION!$E$16&gt;NEUTRAL!I4002,"W","L")</f>
        <v>W</v>
      </c>
      <c r="L4002" t="str">
        <f ca="1">IF(I4002+SIMULATION!$E$20&gt;NEUTRAL!H4002,"W","L")</f>
        <v>L</v>
      </c>
      <c r="M4002">
        <f t="shared" ca="1" si="127"/>
        <v>153</v>
      </c>
      <c r="N4002" t="str">
        <f ca="1">IF((H4002+I4002)&gt;SIMULATION!$F$16,"Over","Under")</f>
        <v>Over</v>
      </c>
    </row>
    <row r="4003" spans="8:14" x14ac:dyDescent="0.25">
      <c r="H4003">
        <f ca="1">ROUND(NORMINV(RAND(),SIMULATION!$G$16,SIMULATION!$C$16),0)</f>
        <v>68</v>
      </c>
      <c r="I4003">
        <f ca="1">ROUND(NORMINV(RAND(),SIMULATION!$G$20,SIMULATION!$C$20),0)</f>
        <v>69</v>
      </c>
      <c r="J4003" t="str">
        <f t="shared" ca="1" si="126"/>
        <v>Home</v>
      </c>
      <c r="K4003" t="str">
        <f ca="1">IF(H4003+SIMULATION!$E$16&gt;NEUTRAL!I4003,"W","L")</f>
        <v>W</v>
      </c>
      <c r="L4003" t="str">
        <f ca="1">IF(I4003+SIMULATION!$E$20&gt;NEUTRAL!H4003,"W","L")</f>
        <v>L</v>
      </c>
      <c r="M4003">
        <f t="shared" ca="1" si="127"/>
        <v>137</v>
      </c>
      <c r="N4003" t="str">
        <f ca="1">IF((H4003+I4003)&gt;SIMULATION!$F$16,"Over","Under")</f>
        <v>Under</v>
      </c>
    </row>
    <row r="4004" spans="8:14" x14ac:dyDescent="0.25">
      <c r="H4004">
        <f ca="1">ROUND(NORMINV(RAND(),SIMULATION!$G$16,SIMULATION!$C$16),0)</f>
        <v>86</v>
      </c>
      <c r="I4004">
        <f ca="1">ROUND(NORMINV(RAND(),SIMULATION!$G$20,SIMULATION!$C$20),0)</f>
        <v>84</v>
      </c>
      <c r="J4004" t="str">
        <f t="shared" ca="1" si="126"/>
        <v>Away</v>
      </c>
      <c r="K4004" t="str">
        <f ca="1">IF(H4004+SIMULATION!$E$16&gt;NEUTRAL!I4004,"W","L")</f>
        <v>W</v>
      </c>
      <c r="L4004" t="str">
        <f ca="1">IF(I4004+SIMULATION!$E$20&gt;NEUTRAL!H4004,"W","L")</f>
        <v>L</v>
      </c>
      <c r="M4004">
        <f t="shared" ca="1" si="127"/>
        <v>170</v>
      </c>
      <c r="N4004" t="str">
        <f ca="1">IF((H4004+I4004)&gt;SIMULATION!$F$16,"Over","Under")</f>
        <v>Over</v>
      </c>
    </row>
    <row r="4005" spans="8:14" x14ac:dyDescent="0.25">
      <c r="H4005">
        <f ca="1">ROUND(NORMINV(RAND(),SIMULATION!$G$16,SIMULATION!$C$16),0)</f>
        <v>71</v>
      </c>
      <c r="I4005">
        <f ca="1">ROUND(NORMINV(RAND(),SIMULATION!$G$20,SIMULATION!$C$20),0)</f>
        <v>82</v>
      </c>
      <c r="J4005" t="str">
        <f t="shared" ca="1" si="126"/>
        <v>Home</v>
      </c>
      <c r="K4005" t="str">
        <f ca="1">IF(H4005+SIMULATION!$E$16&gt;NEUTRAL!I4005,"W","L")</f>
        <v>L</v>
      </c>
      <c r="L4005" t="str">
        <f ca="1">IF(I4005+SIMULATION!$E$20&gt;NEUTRAL!H4005,"W","L")</f>
        <v>W</v>
      </c>
      <c r="M4005">
        <f t="shared" ca="1" si="127"/>
        <v>153</v>
      </c>
      <c r="N4005" t="str">
        <f ca="1">IF((H4005+I4005)&gt;SIMULATION!$F$16,"Over","Under")</f>
        <v>Over</v>
      </c>
    </row>
    <row r="4006" spans="8:14" x14ac:dyDescent="0.25">
      <c r="H4006">
        <f ca="1">ROUND(NORMINV(RAND(),SIMULATION!$G$16,SIMULATION!$C$16),0)</f>
        <v>74</v>
      </c>
      <c r="I4006">
        <f ca="1">ROUND(NORMINV(RAND(),SIMULATION!$G$20,SIMULATION!$C$20),0)</f>
        <v>78</v>
      </c>
      <c r="J4006" t="str">
        <f t="shared" ca="1" si="126"/>
        <v>Home</v>
      </c>
      <c r="K4006" t="str">
        <f ca="1">IF(H4006+SIMULATION!$E$16&gt;NEUTRAL!I4006,"W","L")</f>
        <v>W</v>
      </c>
      <c r="L4006" t="str">
        <f ca="1">IF(I4006+SIMULATION!$E$20&gt;NEUTRAL!H4006,"W","L")</f>
        <v>L</v>
      </c>
      <c r="M4006">
        <f t="shared" ca="1" si="127"/>
        <v>152</v>
      </c>
      <c r="N4006" t="str">
        <f ca="1">IF((H4006+I4006)&gt;SIMULATION!$F$16,"Over","Under")</f>
        <v>Over</v>
      </c>
    </row>
    <row r="4007" spans="8:14" x14ac:dyDescent="0.25">
      <c r="H4007">
        <f ca="1">ROUND(NORMINV(RAND(),SIMULATION!$G$16,SIMULATION!$C$16),0)</f>
        <v>57</v>
      </c>
      <c r="I4007">
        <f ca="1">ROUND(NORMINV(RAND(),SIMULATION!$G$20,SIMULATION!$C$20),0)</f>
        <v>74</v>
      </c>
      <c r="J4007" t="str">
        <f t="shared" ca="1" si="126"/>
        <v>Home</v>
      </c>
      <c r="K4007" t="str">
        <f ca="1">IF(H4007+SIMULATION!$E$16&gt;NEUTRAL!I4007,"W","L")</f>
        <v>L</v>
      </c>
      <c r="L4007" t="str">
        <f ca="1">IF(I4007+SIMULATION!$E$20&gt;NEUTRAL!H4007,"W","L")</f>
        <v>W</v>
      </c>
      <c r="M4007">
        <f t="shared" ca="1" si="127"/>
        <v>131</v>
      </c>
      <c r="N4007" t="str">
        <f ca="1">IF((H4007+I4007)&gt;SIMULATION!$F$16,"Over","Under")</f>
        <v>Under</v>
      </c>
    </row>
    <row r="4008" spans="8:14" x14ac:dyDescent="0.25">
      <c r="H4008">
        <f ca="1">ROUND(NORMINV(RAND(),SIMULATION!$G$16,SIMULATION!$C$16),0)</f>
        <v>77</v>
      </c>
      <c r="I4008">
        <f ca="1">ROUND(NORMINV(RAND(),SIMULATION!$G$20,SIMULATION!$C$20),0)</f>
        <v>80</v>
      </c>
      <c r="J4008" t="str">
        <f t="shared" ca="1" si="126"/>
        <v>Home</v>
      </c>
      <c r="K4008" t="str">
        <f ca="1">IF(H4008+SIMULATION!$E$16&gt;NEUTRAL!I4008,"W","L")</f>
        <v>W</v>
      </c>
      <c r="L4008" t="str">
        <f ca="1">IF(I4008+SIMULATION!$E$20&gt;NEUTRAL!H4008,"W","L")</f>
        <v>L</v>
      </c>
      <c r="M4008">
        <f t="shared" ca="1" si="127"/>
        <v>157</v>
      </c>
      <c r="N4008" t="str">
        <f ca="1">IF((H4008+I4008)&gt;SIMULATION!$F$16,"Over","Under")</f>
        <v>Over</v>
      </c>
    </row>
    <row r="4009" spans="8:14" x14ac:dyDescent="0.25">
      <c r="H4009">
        <f ca="1">ROUND(NORMINV(RAND(),SIMULATION!$G$16,SIMULATION!$C$16),0)</f>
        <v>88</v>
      </c>
      <c r="I4009">
        <f ca="1">ROUND(NORMINV(RAND(),SIMULATION!$G$20,SIMULATION!$C$20),0)</f>
        <v>68</v>
      </c>
      <c r="J4009" t="str">
        <f t="shared" ca="1" si="126"/>
        <v>Away</v>
      </c>
      <c r="K4009" t="str">
        <f ca="1">IF(H4009+SIMULATION!$E$16&gt;NEUTRAL!I4009,"W","L")</f>
        <v>W</v>
      </c>
      <c r="L4009" t="str">
        <f ca="1">IF(I4009+SIMULATION!$E$20&gt;NEUTRAL!H4009,"W","L")</f>
        <v>L</v>
      </c>
      <c r="M4009">
        <f t="shared" ca="1" si="127"/>
        <v>156</v>
      </c>
      <c r="N4009" t="str">
        <f ca="1">IF((H4009+I4009)&gt;SIMULATION!$F$16,"Over","Under")</f>
        <v>Over</v>
      </c>
    </row>
    <row r="4010" spans="8:14" x14ac:dyDescent="0.25">
      <c r="H4010">
        <f ca="1">ROUND(NORMINV(RAND(),SIMULATION!$G$16,SIMULATION!$C$16),0)</f>
        <v>69</v>
      </c>
      <c r="I4010">
        <f ca="1">ROUND(NORMINV(RAND(),SIMULATION!$G$20,SIMULATION!$C$20),0)</f>
        <v>86</v>
      </c>
      <c r="J4010" t="str">
        <f t="shared" ca="1" si="126"/>
        <v>Home</v>
      </c>
      <c r="K4010" t="str">
        <f ca="1">IF(H4010+SIMULATION!$E$16&gt;NEUTRAL!I4010,"W","L")</f>
        <v>L</v>
      </c>
      <c r="L4010" t="str">
        <f ca="1">IF(I4010+SIMULATION!$E$20&gt;NEUTRAL!H4010,"W","L")</f>
        <v>W</v>
      </c>
      <c r="M4010">
        <f t="shared" ca="1" si="127"/>
        <v>155</v>
      </c>
      <c r="N4010" t="str">
        <f ca="1">IF((H4010+I4010)&gt;SIMULATION!$F$16,"Over","Under")</f>
        <v>Over</v>
      </c>
    </row>
    <row r="4011" spans="8:14" x14ac:dyDescent="0.25">
      <c r="H4011">
        <f ca="1">ROUND(NORMINV(RAND(),SIMULATION!$G$16,SIMULATION!$C$16),0)</f>
        <v>79</v>
      </c>
      <c r="I4011">
        <f ca="1">ROUND(NORMINV(RAND(),SIMULATION!$G$20,SIMULATION!$C$20),0)</f>
        <v>85</v>
      </c>
      <c r="J4011" t="str">
        <f t="shared" ca="1" si="126"/>
        <v>Home</v>
      </c>
      <c r="K4011" t="str">
        <f ca="1">IF(H4011+SIMULATION!$E$16&gt;NEUTRAL!I4011,"W","L")</f>
        <v>L</v>
      </c>
      <c r="L4011" t="str">
        <f ca="1">IF(I4011+SIMULATION!$E$20&gt;NEUTRAL!H4011,"W","L")</f>
        <v>W</v>
      </c>
      <c r="M4011">
        <f t="shared" ca="1" si="127"/>
        <v>164</v>
      </c>
      <c r="N4011" t="str">
        <f ca="1">IF((H4011+I4011)&gt;SIMULATION!$F$16,"Over","Under")</f>
        <v>Over</v>
      </c>
    </row>
    <row r="4012" spans="8:14" x14ac:dyDescent="0.25">
      <c r="H4012">
        <f ca="1">ROUND(NORMINV(RAND(),SIMULATION!$G$16,SIMULATION!$C$16),0)</f>
        <v>84</v>
      </c>
      <c r="I4012">
        <f ca="1">ROUND(NORMINV(RAND(),SIMULATION!$G$20,SIMULATION!$C$20),0)</f>
        <v>66</v>
      </c>
      <c r="J4012" t="str">
        <f t="shared" ca="1" si="126"/>
        <v>Away</v>
      </c>
      <c r="K4012" t="str">
        <f ca="1">IF(H4012+SIMULATION!$E$16&gt;NEUTRAL!I4012,"W","L")</f>
        <v>W</v>
      </c>
      <c r="L4012" t="str">
        <f ca="1">IF(I4012+SIMULATION!$E$20&gt;NEUTRAL!H4012,"W","L")</f>
        <v>L</v>
      </c>
      <c r="M4012">
        <f t="shared" ca="1" si="127"/>
        <v>150</v>
      </c>
      <c r="N4012" t="str">
        <f ca="1">IF((H4012+I4012)&gt;SIMULATION!$F$16,"Over","Under")</f>
        <v>Under</v>
      </c>
    </row>
    <row r="4013" spans="8:14" x14ac:dyDescent="0.25">
      <c r="H4013">
        <f ca="1">ROUND(NORMINV(RAND(),SIMULATION!$G$16,SIMULATION!$C$16),0)</f>
        <v>77</v>
      </c>
      <c r="I4013">
        <f ca="1">ROUND(NORMINV(RAND(),SIMULATION!$G$20,SIMULATION!$C$20),0)</f>
        <v>75</v>
      </c>
      <c r="J4013" t="str">
        <f t="shared" ca="1" si="126"/>
        <v>Away</v>
      </c>
      <c r="K4013" t="str">
        <f ca="1">IF(H4013+SIMULATION!$E$16&gt;NEUTRAL!I4013,"W","L")</f>
        <v>W</v>
      </c>
      <c r="L4013" t="str">
        <f ca="1">IF(I4013+SIMULATION!$E$20&gt;NEUTRAL!H4013,"W","L")</f>
        <v>L</v>
      </c>
      <c r="M4013">
        <f t="shared" ca="1" si="127"/>
        <v>152</v>
      </c>
      <c r="N4013" t="str">
        <f ca="1">IF((H4013+I4013)&gt;SIMULATION!$F$16,"Over","Under")</f>
        <v>Over</v>
      </c>
    </row>
    <row r="4014" spans="8:14" x14ac:dyDescent="0.25">
      <c r="H4014">
        <f ca="1">ROUND(NORMINV(RAND(),SIMULATION!$G$16,SIMULATION!$C$16),0)</f>
        <v>55</v>
      </c>
      <c r="I4014">
        <f ca="1">ROUND(NORMINV(RAND(),SIMULATION!$G$20,SIMULATION!$C$20),0)</f>
        <v>69</v>
      </c>
      <c r="J4014" t="str">
        <f t="shared" ca="1" si="126"/>
        <v>Home</v>
      </c>
      <c r="K4014" t="str">
        <f ca="1">IF(H4014+SIMULATION!$E$16&gt;NEUTRAL!I4014,"W","L")</f>
        <v>L</v>
      </c>
      <c r="L4014" t="str">
        <f ca="1">IF(I4014+SIMULATION!$E$20&gt;NEUTRAL!H4014,"W","L")</f>
        <v>W</v>
      </c>
      <c r="M4014">
        <f t="shared" ca="1" si="127"/>
        <v>124</v>
      </c>
      <c r="N4014" t="str">
        <f ca="1">IF((H4014+I4014)&gt;SIMULATION!$F$16,"Over","Under")</f>
        <v>Under</v>
      </c>
    </row>
    <row r="4015" spans="8:14" x14ac:dyDescent="0.25">
      <c r="H4015">
        <f ca="1">ROUND(NORMINV(RAND(),SIMULATION!$G$16,SIMULATION!$C$16),0)</f>
        <v>42</v>
      </c>
      <c r="I4015">
        <f ca="1">ROUND(NORMINV(RAND(),SIMULATION!$G$20,SIMULATION!$C$20),0)</f>
        <v>83</v>
      </c>
      <c r="J4015" t="str">
        <f t="shared" ca="1" si="126"/>
        <v>Home</v>
      </c>
      <c r="K4015" t="str">
        <f ca="1">IF(H4015+SIMULATION!$E$16&gt;NEUTRAL!I4015,"W","L")</f>
        <v>L</v>
      </c>
      <c r="L4015" t="str">
        <f ca="1">IF(I4015+SIMULATION!$E$20&gt;NEUTRAL!H4015,"W","L")</f>
        <v>W</v>
      </c>
      <c r="M4015">
        <f t="shared" ca="1" si="127"/>
        <v>125</v>
      </c>
      <c r="N4015" t="str">
        <f ca="1">IF((H4015+I4015)&gt;SIMULATION!$F$16,"Over","Under")</f>
        <v>Under</v>
      </c>
    </row>
    <row r="4016" spans="8:14" x14ac:dyDescent="0.25">
      <c r="H4016">
        <f ca="1">ROUND(NORMINV(RAND(),SIMULATION!$G$16,SIMULATION!$C$16),0)</f>
        <v>87</v>
      </c>
      <c r="I4016">
        <f ca="1">ROUND(NORMINV(RAND(),SIMULATION!$G$20,SIMULATION!$C$20),0)</f>
        <v>77</v>
      </c>
      <c r="J4016" t="str">
        <f t="shared" ca="1" si="126"/>
        <v>Away</v>
      </c>
      <c r="K4016" t="str">
        <f ca="1">IF(H4016+SIMULATION!$E$16&gt;NEUTRAL!I4016,"W","L")</f>
        <v>W</v>
      </c>
      <c r="L4016" t="str">
        <f ca="1">IF(I4016+SIMULATION!$E$20&gt;NEUTRAL!H4016,"W","L")</f>
        <v>L</v>
      </c>
      <c r="M4016">
        <f t="shared" ca="1" si="127"/>
        <v>164</v>
      </c>
      <c r="N4016" t="str">
        <f ca="1">IF((H4016+I4016)&gt;SIMULATION!$F$16,"Over","Under")</f>
        <v>Over</v>
      </c>
    </row>
    <row r="4017" spans="8:14" x14ac:dyDescent="0.25">
      <c r="H4017">
        <f ca="1">ROUND(NORMINV(RAND(),SIMULATION!$G$16,SIMULATION!$C$16),0)</f>
        <v>74</v>
      </c>
      <c r="I4017">
        <f ca="1">ROUND(NORMINV(RAND(),SIMULATION!$G$20,SIMULATION!$C$20),0)</f>
        <v>69</v>
      </c>
      <c r="J4017" t="str">
        <f t="shared" ca="1" si="126"/>
        <v>Away</v>
      </c>
      <c r="K4017" t="str">
        <f ca="1">IF(H4017+SIMULATION!$E$16&gt;NEUTRAL!I4017,"W","L")</f>
        <v>W</v>
      </c>
      <c r="L4017" t="str">
        <f ca="1">IF(I4017+SIMULATION!$E$20&gt;NEUTRAL!H4017,"W","L")</f>
        <v>L</v>
      </c>
      <c r="M4017">
        <f t="shared" ca="1" si="127"/>
        <v>143</v>
      </c>
      <c r="N4017" t="str">
        <f ca="1">IF((H4017+I4017)&gt;SIMULATION!$F$16,"Over","Under")</f>
        <v>Under</v>
      </c>
    </row>
    <row r="4018" spans="8:14" x14ac:dyDescent="0.25">
      <c r="H4018">
        <f ca="1">ROUND(NORMINV(RAND(),SIMULATION!$G$16,SIMULATION!$C$16),0)</f>
        <v>69</v>
      </c>
      <c r="I4018">
        <f ca="1">ROUND(NORMINV(RAND(),SIMULATION!$G$20,SIMULATION!$C$20),0)</f>
        <v>92</v>
      </c>
      <c r="J4018" t="str">
        <f t="shared" ca="1" si="126"/>
        <v>Home</v>
      </c>
      <c r="K4018" t="str">
        <f ca="1">IF(H4018+SIMULATION!$E$16&gt;NEUTRAL!I4018,"W","L")</f>
        <v>L</v>
      </c>
      <c r="L4018" t="str">
        <f ca="1">IF(I4018+SIMULATION!$E$20&gt;NEUTRAL!H4018,"W","L")</f>
        <v>W</v>
      </c>
      <c r="M4018">
        <f t="shared" ca="1" si="127"/>
        <v>161</v>
      </c>
      <c r="N4018" t="str">
        <f ca="1">IF((H4018+I4018)&gt;SIMULATION!$F$16,"Over","Under")</f>
        <v>Over</v>
      </c>
    </row>
    <row r="4019" spans="8:14" x14ac:dyDescent="0.25">
      <c r="H4019">
        <f ca="1">ROUND(NORMINV(RAND(),SIMULATION!$G$16,SIMULATION!$C$16),0)</f>
        <v>77</v>
      </c>
      <c r="I4019">
        <f ca="1">ROUND(NORMINV(RAND(),SIMULATION!$G$20,SIMULATION!$C$20),0)</f>
        <v>87</v>
      </c>
      <c r="J4019" t="str">
        <f t="shared" ca="1" si="126"/>
        <v>Home</v>
      </c>
      <c r="K4019" t="str">
        <f ca="1">IF(H4019+SIMULATION!$E$16&gt;NEUTRAL!I4019,"W","L")</f>
        <v>L</v>
      </c>
      <c r="L4019" t="str">
        <f ca="1">IF(I4019+SIMULATION!$E$20&gt;NEUTRAL!H4019,"W","L")</f>
        <v>W</v>
      </c>
      <c r="M4019">
        <f t="shared" ca="1" si="127"/>
        <v>164</v>
      </c>
      <c r="N4019" t="str">
        <f ca="1">IF((H4019+I4019)&gt;SIMULATION!$F$16,"Over","Under")</f>
        <v>Over</v>
      </c>
    </row>
    <row r="4020" spans="8:14" x14ac:dyDescent="0.25">
      <c r="H4020">
        <f ca="1">ROUND(NORMINV(RAND(),SIMULATION!$G$16,SIMULATION!$C$16),0)</f>
        <v>66</v>
      </c>
      <c r="I4020">
        <f ca="1">ROUND(NORMINV(RAND(),SIMULATION!$G$20,SIMULATION!$C$20),0)</f>
        <v>77</v>
      </c>
      <c r="J4020" t="str">
        <f t="shared" ca="1" si="126"/>
        <v>Home</v>
      </c>
      <c r="K4020" t="str">
        <f ca="1">IF(H4020+SIMULATION!$E$16&gt;NEUTRAL!I4020,"W","L")</f>
        <v>L</v>
      </c>
      <c r="L4020" t="str">
        <f ca="1">IF(I4020+SIMULATION!$E$20&gt;NEUTRAL!H4020,"W","L")</f>
        <v>W</v>
      </c>
      <c r="M4020">
        <f t="shared" ca="1" si="127"/>
        <v>143</v>
      </c>
      <c r="N4020" t="str">
        <f ca="1">IF((H4020+I4020)&gt;SIMULATION!$F$16,"Over","Under")</f>
        <v>Under</v>
      </c>
    </row>
    <row r="4021" spans="8:14" x14ac:dyDescent="0.25">
      <c r="H4021">
        <f ca="1">ROUND(NORMINV(RAND(),SIMULATION!$G$16,SIMULATION!$C$16),0)</f>
        <v>86</v>
      </c>
      <c r="I4021">
        <f ca="1">ROUND(NORMINV(RAND(),SIMULATION!$G$20,SIMULATION!$C$20),0)</f>
        <v>88</v>
      </c>
      <c r="J4021" t="str">
        <f t="shared" ca="1" si="126"/>
        <v>Home</v>
      </c>
      <c r="K4021" t="str">
        <f ca="1">IF(H4021+SIMULATION!$E$16&gt;NEUTRAL!I4021,"W","L")</f>
        <v>W</v>
      </c>
      <c r="L4021" t="str">
        <f ca="1">IF(I4021+SIMULATION!$E$20&gt;NEUTRAL!H4021,"W","L")</f>
        <v>L</v>
      </c>
      <c r="M4021">
        <f t="shared" ca="1" si="127"/>
        <v>174</v>
      </c>
      <c r="N4021" t="str">
        <f ca="1">IF((H4021+I4021)&gt;SIMULATION!$F$16,"Over","Under")</f>
        <v>Over</v>
      </c>
    </row>
    <row r="4022" spans="8:14" x14ac:dyDescent="0.25">
      <c r="H4022">
        <f ca="1">ROUND(NORMINV(RAND(),SIMULATION!$G$16,SIMULATION!$C$16),0)</f>
        <v>89</v>
      </c>
      <c r="I4022">
        <f ca="1">ROUND(NORMINV(RAND(),SIMULATION!$G$20,SIMULATION!$C$20),0)</f>
        <v>71</v>
      </c>
      <c r="J4022" t="str">
        <f t="shared" ca="1" si="126"/>
        <v>Away</v>
      </c>
      <c r="K4022" t="str">
        <f ca="1">IF(H4022+SIMULATION!$E$16&gt;NEUTRAL!I4022,"W","L")</f>
        <v>W</v>
      </c>
      <c r="L4022" t="str">
        <f ca="1">IF(I4022+SIMULATION!$E$20&gt;NEUTRAL!H4022,"W","L")</f>
        <v>L</v>
      </c>
      <c r="M4022">
        <f t="shared" ca="1" si="127"/>
        <v>160</v>
      </c>
      <c r="N4022" t="str">
        <f ca="1">IF((H4022+I4022)&gt;SIMULATION!$F$16,"Over","Under")</f>
        <v>Over</v>
      </c>
    </row>
    <row r="4023" spans="8:14" x14ac:dyDescent="0.25">
      <c r="H4023">
        <f ca="1">ROUND(NORMINV(RAND(),SIMULATION!$G$16,SIMULATION!$C$16),0)</f>
        <v>88</v>
      </c>
      <c r="I4023">
        <f ca="1">ROUND(NORMINV(RAND(),SIMULATION!$G$20,SIMULATION!$C$20),0)</f>
        <v>58</v>
      </c>
      <c r="J4023" t="str">
        <f t="shared" ca="1" si="126"/>
        <v>Away</v>
      </c>
      <c r="K4023" t="str">
        <f ca="1">IF(H4023+SIMULATION!$E$16&gt;NEUTRAL!I4023,"W","L")</f>
        <v>W</v>
      </c>
      <c r="L4023" t="str">
        <f ca="1">IF(I4023+SIMULATION!$E$20&gt;NEUTRAL!H4023,"W","L")</f>
        <v>L</v>
      </c>
      <c r="M4023">
        <f t="shared" ca="1" si="127"/>
        <v>146</v>
      </c>
      <c r="N4023" t="str">
        <f ca="1">IF((H4023+I4023)&gt;SIMULATION!$F$16,"Over","Under")</f>
        <v>Under</v>
      </c>
    </row>
    <row r="4024" spans="8:14" x14ac:dyDescent="0.25">
      <c r="H4024">
        <f ca="1">ROUND(NORMINV(RAND(),SIMULATION!$G$16,SIMULATION!$C$16),0)</f>
        <v>81</v>
      </c>
      <c r="I4024">
        <f ca="1">ROUND(NORMINV(RAND(),SIMULATION!$G$20,SIMULATION!$C$20),0)</f>
        <v>61</v>
      </c>
      <c r="J4024" t="str">
        <f t="shared" ca="1" si="126"/>
        <v>Away</v>
      </c>
      <c r="K4024" t="str">
        <f ca="1">IF(H4024+SIMULATION!$E$16&gt;NEUTRAL!I4024,"W","L")</f>
        <v>W</v>
      </c>
      <c r="L4024" t="str">
        <f ca="1">IF(I4024+SIMULATION!$E$20&gt;NEUTRAL!H4024,"W","L")</f>
        <v>L</v>
      </c>
      <c r="M4024">
        <f t="shared" ca="1" si="127"/>
        <v>142</v>
      </c>
      <c r="N4024" t="str">
        <f ca="1">IF((H4024+I4024)&gt;SIMULATION!$F$16,"Over","Under")</f>
        <v>Under</v>
      </c>
    </row>
    <row r="4025" spans="8:14" x14ac:dyDescent="0.25">
      <c r="H4025">
        <f ca="1">ROUND(NORMINV(RAND(),SIMULATION!$G$16,SIMULATION!$C$16),0)</f>
        <v>69</v>
      </c>
      <c r="I4025">
        <f ca="1">ROUND(NORMINV(RAND(),SIMULATION!$G$20,SIMULATION!$C$20),0)</f>
        <v>77</v>
      </c>
      <c r="J4025" t="str">
        <f t="shared" ca="1" si="126"/>
        <v>Home</v>
      </c>
      <c r="K4025" t="str">
        <f ca="1">IF(H4025+SIMULATION!$E$16&gt;NEUTRAL!I4025,"W","L")</f>
        <v>L</v>
      </c>
      <c r="L4025" t="str">
        <f ca="1">IF(I4025+SIMULATION!$E$20&gt;NEUTRAL!H4025,"W","L")</f>
        <v>W</v>
      </c>
      <c r="M4025">
        <f t="shared" ca="1" si="127"/>
        <v>146</v>
      </c>
      <c r="N4025" t="str">
        <f ca="1">IF((H4025+I4025)&gt;SIMULATION!$F$16,"Over","Under")</f>
        <v>Under</v>
      </c>
    </row>
    <row r="4026" spans="8:14" x14ac:dyDescent="0.25">
      <c r="H4026">
        <f ca="1">ROUND(NORMINV(RAND(),SIMULATION!$G$16,SIMULATION!$C$16),0)</f>
        <v>63</v>
      </c>
      <c r="I4026">
        <f ca="1">ROUND(NORMINV(RAND(),SIMULATION!$G$20,SIMULATION!$C$20),0)</f>
        <v>69</v>
      </c>
      <c r="J4026" t="str">
        <f t="shared" ca="1" si="126"/>
        <v>Home</v>
      </c>
      <c r="K4026" t="str">
        <f ca="1">IF(H4026+SIMULATION!$E$16&gt;NEUTRAL!I4026,"W","L")</f>
        <v>L</v>
      </c>
      <c r="L4026" t="str">
        <f ca="1">IF(I4026+SIMULATION!$E$20&gt;NEUTRAL!H4026,"W","L")</f>
        <v>W</v>
      </c>
      <c r="M4026">
        <f t="shared" ca="1" si="127"/>
        <v>132</v>
      </c>
      <c r="N4026" t="str">
        <f ca="1">IF((H4026+I4026)&gt;SIMULATION!$F$16,"Over","Under")</f>
        <v>Under</v>
      </c>
    </row>
    <row r="4027" spans="8:14" x14ac:dyDescent="0.25">
      <c r="H4027">
        <f ca="1">ROUND(NORMINV(RAND(),SIMULATION!$G$16,SIMULATION!$C$16),0)</f>
        <v>72</v>
      </c>
      <c r="I4027">
        <f ca="1">ROUND(NORMINV(RAND(),SIMULATION!$G$20,SIMULATION!$C$20),0)</f>
        <v>69</v>
      </c>
      <c r="J4027" t="str">
        <f t="shared" ca="1" si="126"/>
        <v>Away</v>
      </c>
      <c r="K4027" t="str">
        <f ca="1">IF(H4027+SIMULATION!$E$16&gt;NEUTRAL!I4027,"W","L")</f>
        <v>W</v>
      </c>
      <c r="L4027" t="str">
        <f ca="1">IF(I4027+SIMULATION!$E$20&gt;NEUTRAL!H4027,"W","L")</f>
        <v>L</v>
      </c>
      <c r="M4027">
        <f t="shared" ca="1" si="127"/>
        <v>141</v>
      </c>
      <c r="N4027" t="str">
        <f ca="1">IF((H4027+I4027)&gt;SIMULATION!$F$16,"Over","Under")</f>
        <v>Under</v>
      </c>
    </row>
    <row r="4028" spans="8:14" x14ac:dyDescent="0.25">
      <c r="H4028">
        <f ca="1">ROUND(NORMINV(RAND(),SIMULATION!$G$16,SIMULATION!$C$16),0)</f>
        <v>75</v>
      </c>
      <c r="I4028">
        <f ca="1">ROUND(NORMINV(RAND(),SIMULATION!$G$20,SIMULATION!$C$20),0)</f>
        <v>66</v>
      </c>
      <c r="J4028" t="str">
        <f t="shared" ca="1" si="126"/>
        <v>Away</v>
      </c>
      <c r="K4028" t="str">
        <f ca="1">IF(H4028+SIMULATION!$E$16&gt;NEUTRAL!I4028,"W","L")</f>
        <v>W</v>
      </c>
      <c r="L4028" t="str">
        <f ca="1">IF(I4028+SIMULATION!$E$20&gt;NEUTRAL!H4028,"W","L")</f>
        <v>L</v>
      </c>
      <c r="M4028">
        <f t="shared" ca="1" si="127"/>
        <v>141</v>
      </c>
      <c r="N4028" t="str">
        <f ca="1">IF((H4028+I4028)&gt;SIMULATION!$F$16,"Over","Under")</f>
        <v>Under</v>
      </c>
    </row>
    <row r="4029" spans="8:14" x14ac:dyDescent="0.25">
      <c r="H4029">
        <f ca="1">ROUND(NORMINV(RAND(),SIMULATION!$G$16,SIMULATION!$C$16),0)</f>
        <v>73</v>
      </c>
      <c r="I4029">
        <f ca="1">ROUND(NORMINV(RAND(),SIMULATION!$G$20,SIMULATION!$C$20),0)</f>
        <v>74</v>
      </c>
      <c r="J4029" t="str">
        <f t="shared" ca="1" si="126"/>
        <v>Home</v>
      </c>
      <c r="K4029" t="str">
        <f ca="1">IF(H4029+SIMULATION!$E$16&gt;NEUTRAL!I4029,"W","L")</f>
        <v>W</v>
      </c>
      <c r="L4029" t="str">
        <f ca="1">IF(I4029+SIMULATION!$E$20&gt;NEUTRAL!H4029,"W","L")</f>
        <v>L</v>
      </c>
      <c r="M4029">
        <f t="shared" ca="1" si="127"/>
        <v>147</v>
      </c>
      <c r="N4029" t="str">
        <f ca="1">IF((H4029+I4029)&gt;SIMULATION!$F$16,"Over","Under")</f>
        <v>Under</v>
      </c>
    </row>
    <row r="4030" spans="8:14" x14ac:dyDescent="0.25">
      <c r="H4030">
        <f ca="1">ROUND(NORMINV(RAND(),SIMULATION!$G$16,SIMULATION!$C$16),0)</f>
        <v>82</v>
      </c>
      <c r="I4030">
        <f ca="1">ROUND(NORMINV(RAND(),SIMULATION!$G$20,SIMULATION!$C$20),0)</f>
        <v>85</v>
      </c>
      <c r="J4030" t="str">
        <f t="shared" ca="1" si="126"/>
        <v>Home</v>
      </c>
      <c r="K4030" t="str">
        <f ca="1">IF(H4030+SIMULATION!$E$16&gt;NEUTRAL!I4030,"W","L")</f>
        <v>W</v>
      </c>
      <c r="L4030" t="str">
        <f ca="1">IF(I4030+SIMULATION!$E$20&gt;NEUTRAL!H4030,"W","L")</f>
        <v>L</v>
      </c>
      <c r="M4030">
        <f t="shared" ca="1" si="127"/>
        <v>167</v>
      </c>
      <c r="N4030" t="str">
        <f ca="1">IF((H4030+I4030)&gt;SIMULATION!$F$16,"Over","Under")</f>
        <v>Over</v>
      </c>
    </row>
    <row r="4031" spans="8:14" x14ac:dyDescent="0.25">
      <c r="H4031">
        <f ca="1">ROUND(NORMINV(RAND(),SIMULATION!$G$16,SIMULATION!$C$16),0)</f>
        <v>68</v>
      </c>
      <c r="I4031">
        <f ca="1">ROUND(NORMINV(RAND(),SIMULATION!$G$20,SIMULATION!$C$20),0)</f>
        <v>77</v>
      </c>
      <c r="J4031" t="str">
        <f t="shared" ca="1" si="126"/>
        <v>Home</v>
      </c>
      <c r="K4031" t="str">
        <f ca="1">IF(H4031+SIMULATION!$E$16&gt;NEUTRAL!I4031,"W","L")</f>
        <v>L</v>
      </c>
      <c r="L4031" t="str">
        <f ca="1">IF(I4031+SIMULATION!$E$20&gt;NEUTRAL!H4031,"W","L")</f>
        <v>W</v>
      </c>
      <c r="M4031">
        <f t="shared" ca="1" si="127"/>
        <v>145</v>
      </c>
      <c r="N4031" t="str">
        <f ca="1">IF((H4031+I4031)&gt;SIMULATION!$F$16,"Over","Under")</f>
        <v>Under</v>
      </c>
    </row>
    <row r="4032" spans="8:14" x14ac:dyDescent="0.25">
      <c r="H4032">
        <f ca="1">ROUND(NORMINV(RAND(),SIMULATION!$G$16,SIMULATION!$C$16),0)</f>
        <v>77</v>
      </c>
      <c r="I4032">
        <f ca="1">ROUND(NORMINV(RAND(),SIMULATION!$G$20,SIMULATION!$C$20),0)</f>
        <v>65</v>
      </c>
      <c r="J4032" t="str">
        <f t="shared" ca="1" si="126"/>
        <v>Away</v>
      </c>
      <c r="K4032" t="str">
        <f ca="1">IF(H4032+SIMULATION!$E$16&gt;NEUTRAL!I4032,"W","L")</f>
        <v>W</v>
      </c>
      <c r="L4032" t="str">
        <f ca="1">IF(I4032+SIMULATION!$E$20&gt;NEUTRAL!H4032,"W","L")</f>
        <v>L</v>
      </c>
      <c r="M4032">
        <f t="shared" ca="1" si="127"/>
        <v>142</v>
      </c>
      <c r="N4032" t="str">
        <f ca="1">IF((H4032+I4032)&gt;SIMULATION!$F$16,"Over","Under")</f>
        <v>Under</v>
      </c>
    </row>
    <row r="4033" spans="8:14" x14ac:dyDescent="0.25">
      <c r="H4033">
        <f ca="1">ROUND(NORMINV(RAND(),SIMULATION!$G$16,SIMULATION!$C$16),0)</f>
        <v>88</v>
      </c>
      <c r="I4033">
        <f ca="1">ROUND(NORMINV(RAND(),SIMULATION!$G$20,SIMULATION!$C$20),0)</f>
        <v>94</v>
      </c>
      <c r="J4033" t="str">
        <f t="shared" ca="1" si="126"/>
        <v>Home</v>
      </c>
      <c r="K4033" t="str">
        <f ca="1">IF(H4033+SIMULATION!$E$16&gt;NEUTRAL!I4033,"W","L")</f>
        <v>L</v>
      </c>
      <c r="L4033" t="str">
        <f ca="1">IF(I4033+SIMULATION!$E$20&gt;NEUTRAL!H4033,"W","L")</f>
        <v>W</v>
      </c>
      <c r="M4033">
        <f t="shared" ca="1" si="127"/>
        <v>182</v>
      </c>
      <c r="N4033" t="str">
        <f ca="1">IF((H4033+I4033)&gt;SIMULATION!$F$16,"Over","Under")</f>
        <v>Over</v>
      </c>
    </row>
    <row r="4034" spans="8:14" x14ac:dyDescent="0.25">
      <c r="H4034">
        <f ca="1">ROUND(NORMINV(RAND(),SIMULATION!$G$16,SIMULATION!$C$16),0)</f>
        <v>84</v>
      </c>
      <c r="I4034">
        <f ca="1">ROUND(NORMINV(RAND(),SIMULATION!$G$20,SIMULATION!$C$20),0)</f>
        <v>69</v>
      </c>
      <c r="J4034" t="str">
        <f t="shared" ca="1" si="126"/>
        <v>Away</v>
      </c>
      <c r="K4034" t="str">
        <f ca="1">IF(H4034+SIMULATION!$E$16&gt;NEUTRAL!I4034,"W","L")</f>
        <v>W</v>
      </c>
      <c r="L4034" t="str">
        <f ca="1">IF(I4034+SIMULATION!$E$20&gt;NEUTRAL!H4034,"W","L")</f>
        <v>L</v>
      </c>
      <c r="M4034">
        <f t="shared" ca="1" si="127"/>
        <v>153</v>
      </c>
      <c r="N4034" t="str">
        <f ca="1">IF((H4034+I4034)&gt;SIMULATION!$F$16,"Over","Under")</f>
        <v>Over</v>
      </c>
    </row>
    <row r="4035" spans="8:14" x14ac:dyDescent="0.25">
      <c r="H4035">
        <f ca="1">ROUND(NORMINV(RAND(),SIMULATION!$G$16,SIMULATION!$C$16),0)</f>
        <v>70</v>
      </c>
      <c r="I4035">
        <f ca="1">ROUND(NORMINV(RAND(),SIMULATION!$G$20,SIMULATION!$C$20),0)</f>
        <v>87</v>
      </c>
      <c r="J4035" t="str">
        <f t="shared" ca="1" si="126"/>
        <v>Home</v>
      </c>
      <c r="K4035" t="str">
        <f ca="1">IF(H4035+SIMULATION!$E$16&gt;NEUTRAL!I4035,"W","L")</f>
        <v>L</v>
      </c>
      <c r="L4035" t="str">
        <f ca="1">IF(I4035+SIMULATION!$E$20&gt;NEUTRAL!H4035,"W","L")</f>
        <v>W</v>
      </c>
      <c r="M4035">
        <f t="shared" ca="1" si="127"/>
        <v>157</v>
      </c>
      <c r="N4035" t="str">
        <f ca="1">IF((H4035+I4035)&gt;SIMULATION!$F$16,"Over","Under")</f>
        <v>Over</v>
      </c>
    </row>
    <row r="4036" spans="8:14" x14ac:dyDescent="0.25">
      <c r="H4036">
        <f ca="1">ROUND(NORMINV(RAND(),SIMULATION!$G$16,SIMULATION!$C$16),0)</f>
        <v>79</v>
      </c>
      <c r="I4036">
        <f ca="1">ROUND(NORMINV(RAND(),SIMULATION!$G$20,SIMULATION!$C$20),0)</f>
        <v>74</v>
      </c>
      <c r="J4036" t="str">
        <f t="shared" ca="1" si="126"/>
        <v>Away</v>
      </c>
      <c r="K4036" t="str">
        <f ca="1">IF(H4036+SIMULATION!$E$16&gt;NEUTRAL!I4036,"W","L")</f>
        <v>W</v>
      </c>
      <c r="L4036" t="str">
        <f ca="1">IF(I4036+SIMULATION!$E$20&gt;NEUTRAL!H4036,"W","L")</f>
        <v>L</v>
      </c>
      <c r="M4036">
        <f t="shared" ca="1" si="127"/>
        <v>153</v>
      </c>
      <c r="N4036" t="str">
        <f ca="1">IF((H4036+I4036)&gt;SIMULATION!$F$16,"Over","Under")</f>
        <v>Over</v>
      </c>
    </row>
    <row r="4037" spans="8:14" x14ac:dyDescent="0.25">
      <c r="H4037">
        <f ca="1">ROUND(NORMINV(RAND(),SIMULATION!$G$16,SIMULATION!$C$16),0)</f>
        <v>81</v>
      </c>
      <c r="I4037">
        <f ca="1">ROUND(NORMINV(RAND(),SIMULATION!$G$20,SIMULATION!$C$20),0)</f>
        <v>73</v>
      </c>
      <c r="J4037" t="str">
        <f t="shared" ca="1" si="126"/>
        <v>Away</v>
      </c>
      <c r="K4037" t="str">
        <f ca="1">IF(H4037+SIMULATION!$E$16&gt;NEUTRAL!I4037,"W","L")</f>
        <v>W</v>
      </c>
      <c r="L4037" t="str">
        <f ca="1">IF(I4037+SIMULATION!$E$20&gt;NEUTRAL!H4037,"W","L")</f>
        <v>L</v>
      </c>
      <c r="M4037">
        <f t="shared" ca="1" si="127"/>
        <v>154</v>
      </c>
      <c r="N4037" t="str">
        <f ca="1">IF((H4037+I4037)&gt;SIMULATION!$F$16,"Over","Under")</f>
        <v>Over</v>
      </c>
    </row>
    <row r="4038" spans="8:14" x14ac:dyDescent="0.25">
      <c r="H4038">
        <f ca="1">ROUND(NORMINV(RAND(),SIMULATION!$G$16,SIMULATION!$C$16),0)</f>
        <v>67</v>
      </c>
      <c r="I4038">
        <f ca="1">ROUND(NORMINV(RAND(),SIMULATION!$G$20,SIMULATION!$C$20),0)</f>
        <v>88</v>
      </c>
      <c r="J4038" t="str">
        <f t="shared" ca="1" si="126"/>
        <v>Home</v>
      </c>
      <c r="K4038" t="str">
        <f ca="1">IF(H4038+SIMULATION!$E$16&gt;NEUTRAL!I4038,"W","L")</f>
        <v>L</v>
      </c>
      <c r="L4038" t="str">
        <f ca="1">IF(I4038+SIMULATION!$E$20&gt;NEUTRAL!H4038,"W","L")</f>
        <v>W</v>
      </c>
      <c r="M4038">
        <f t="shared" ca="1" si="127"/>
        <v>155</v>
      </c>
      <c r="N4038" t="str">
        <f ca="1">IF((H4038+I4038)&gt;SIMULATION!$F$16,"Over","Under")</f>
        <v>Over</v>
      </c>
    </row>
    <row r="4039" spans="8:14" x14ac:dyDescent="0.25">
      <c r="H4039">
        <f ca="1">ROUND(NORMINV(RAND(),SIMULATION!$G$16,SIMULATION!$C$16),0)</f>
        <v>54</v>
      </c>
      <c r="I4039">
        <f ca="1">ROUND(NORMINV(RAND(),SIMULATION!$G$20,SIMULATION!$C$20),0)</f>
        <v>71</v>
      </c>
      <c r="J4039" t="str">
        <f t="shared" ca="1" si="126"/>
        <v>Home</v>
      </c>
      <c r="K4039" t="str">
        <f ca="1">IF(H4039+SIMULATION!$E$16&gt;NEUTRAL!I4039,"W","L")</f>
        <v>L</v>
      </c>
      <c r="L4039" t="str">
        <f ca="1">IF(I4039+SIMULATION!$E$20&gt;NEUTRAL!H4039,"W","L")</f>
        <v>W</v>
      </c>
      <c r="M4039">
        <f t="shared" ca="1" si="127"/>
        <v>125</v>
      </c>
      <c r="N4039" t="str">
        <f ca="1">IF((H4039+I4039)&gt;SIMULATION!$F$16,"Over","Under")</f>
        <v>Under</v>
      </c>
    </row>
    <row r="4040" spans="8:14" x14ac:dyDescent="0.25">
      <c r="H4040">
        <f ca="1">ROUND(NORMINV(RAND(),SIMULATION!$G$16,SIMULATION!$C$16),0)</f>
        <v>78</v>
      </c>
      <c r="I4040">
        <f ca="1">ROUND(NORMINV(RAND(),SIMULATION!$G$20,SIMULATION!$C$20),0)</f>
        <v>74</v>
      </c>
      <c r="J4040" t="str">
        <f t="shared" ca="1" si="126"/>
        <v>Away</v>
      </c>
      <c r="K4040" t="str">
        <f ca="1">IF(H4040+SIMULATION!$E$16&gt;NEUTRAL!I4040,"W","L")</f>
        <v>W</v>
      </c>
      <c r="L4040" t="str">
        <f ca="1">IF(I4040+SIMULATION!$E$20&gt;NEUTRAL!H4040,"W","L")</f>
        <v>L</v>
      </c>
      <c r="M4040">
        <f t="shared" ca="1" si="127"/>
        <v>152</v>
      </c>
      <c r="N4040" t="str">
        <f ca="1">IF((H4040+I4040)&gt;SIMULATION!$F$16,"Over","Under")</f>
        <v>Over</v>
      </c>
    </row>
    <row r="4041" spans="8:14" x14ac:dyDescent="0.25">
      <c r="H4041">
        <f ca="1">ROUND(NORMINV(RAND(),SIMULATION!$G$16,SIMULATION!$C$16),0)</f>
        <v>56</v>
      </c>
      <c r="I4041">
        <f ca="1">ROUND(NORMINV(RAND(),SIMULATION!$G$20,SIMULATION!$C$20),0)</f>
        <v>75</v>
      </c>
      <c r="J4041" t="str">
        <f t="shared" ca="1" si="126"/>
        <v>Home</v>
      </c>
      <c r="K4041" t="str">
        <f ca="1">IF(H4041+SIMULATION!$E$16&gt;NEUTRAL!I4041,"W","L")</f>
        <v>L</v>
      </c>
      <c r="L4041" t="str">
        <f ca="1">IF(I4041+SIMULATION!$E$20&gt;NEUTRAL!H4041,"W","L")</f>
        <v>W</v>
      </c>
      <c r="M4041">
        <f t="shared" ca="1" si="127"/>
        <v>131</v>
      </c>
      <c r="N4041" t="str">
        <f ca="1">IF((H4041+I4041)&gt;SIMULATION!$F$16,"Over","Under")</f>
        <v>Under</v>
      </c>
    </row>
    <row r="4042" spans="8:14" x14ac:dyDescent="0.25">
      <c r="H4042">
        <f ca="1">ROUND(NORMINV(RAND(),SIMULATION!$G$16,SIMULATION!$C$16),0)</f>
        <v>61</v>
      </c>
      <c r="I4042">
        <f ca="1">ROUND(NORMINV(RAND(),SIMULATION!$G$20,SIMULATION!$C$20),0)</f>
        <v>92</v>
      </c>
      <c r="J4042" t="str">
        <f t="shared" ca="1" si="126"/>
        <v>Home</v>
      </c>
      <c r="K4042" t="str">
        <f ca="1">IF(H4042+SIMULATION!$E$16&gt;NEUTRAL!I4042,"W","L")</f>
        <v>L</v>
      </c>
      <c r="L4042" t="str">
        <f ca="1">IF(I4042+SIMULATION!$E$20&gt;NEUTRAL!H4042,"W","L")</f>
        <v>W</v>
      </c>
      <c r="M4042">
        <f t="shared" ca="1" si="127"/>
        <v>153</v>
      </c>
      <c r="N4042" t="str">
        <f ca="1">IF((H4042+I4042)&gt;SIMULATION!$F$16,"Over","Under")</f>
        <v>Over</v>
      </c>
    </row>
    <row r="4043" spans="8:14" x14ac:dyDescent="0.25">
      <c r="H4043">
        <f ca="1">ROUND(NORMINV(RAND(),SIMULATION!$G$16,SIMULATION!$C$16),0)</f>
        <v>98</v>
      </c>
      <c r="I4043">
        <f ca="1">ROUND(NORMINV(RAND(),SIMULATION!$G$20,SIMULATION!$C$20),0)</f>
        <v>78</v>
      </c>
      <c r="J4043" t="str">
        <f t="shared" ca="1" si="126"/>
        <v>Away</v>
      </c>
      <c r="K4043" t="str">
        <f ca="1">IF(H4043+SIMULATION!$E$16&gt;NEUTRAL!I4043,"W","L")</f>
        <v>W</v>
      </c>
      <c r="L4043" t="str">
        <f ca="1">IF(I4043+SIMULATION!$E$20&gt;NEUTRAL!H4043,"W","L")</f>
        <v>L</v>
      </c>
      <c r="M4043">
        <f t="shared" ca="1" si="127"/>
        <v>176</v>
      </c>
      <c r="N4043" t="str">
        <f ca="1">IF((H4043+I4043)&gt;SIMULATION!$F$16,"Over","Under")</f>
        <v>Over</v>
      </c>
    </row>
    <row r="4044" spans="8:14" x14ac:dyDescent="0.25">
      <c r="H4044">
        <f ca="1">ROUND(NORMINV(RAND(),SIMULATION!$G$16,SIMULATION!$C$16),0)</f>
        <v>69</v>
      </c>
      <c r="I4044">
        <f ca="1">ROUND(NORMINV(RAND(),SIMULATION!$G$20,SIMULATION!$C$20),0)</f>
        <v>82</v>
      </c>
      <c r="J4044" t="str">
        <f t="shared" ca="1" si="126"/>
        <v>Home</v>
      </c>
      <c r="K4044" t="str">
        <f ca="1">IF(H4044+SIMULATION!$E$16&gt;NEUTRAL!I4044,"W","L")</f>
        <v>L</v>
      </c>
      <c r="L4044" t="str">
        <f ca="1">IF(I4044+SIMULATION!$E$20&gt;NEUTRAL!H4044,"W","L")</f>
        <v>W</v>
      </c>
      <c r="M4044">
        <f t="shared" ca="1" si="127"/>
        <v>151</v>
      </c>
      <c r="N4044" t="str">
        <f ca="1">IF((H4044+I4044)&gt;SIMULATION!$F$16,"Over","Under")</f>
        <v>Under</v>
      </c>
    </row>
    <row r="4045" spans="8:14" x14ac:dyDescent="0.25">
      <c r="H4045">
        <f ca="1">ROUND(NORMINV(RAND(),SIMULATION!$G$16,SIMULATION!$C$16),0)</f>
        <v>79</v>
      </c>
      <c r="I4045">
        <f ca="1">ROUND(NORMINV(RAND(),SIMULATION!$G$20,SIMULATION!$C$20),0)</f>
        <v>76</v>
      </c>
      <c r="J4045" t="str">
        <f t="shared" ca="1" si="126"/>
        <v>Away</v>
      </c>
      <c r="K4045" t="str">
        <f ca="1">IF(H4045+SIMULATION!$E$16&gt;NEUTRAL!I4045,"W","L")</f>
        <v>W</v>
      </c>
      <c r="L4045" t="str">
        <f ca="1">IF(I4045+SIMULATION!$E$20&gt;NEUTRAL!H4045,"W","L")</f>
        <v>L</v>
      </c>
      <c r="M4045">
        <f t="shared" ca="1" si="127"/>
        <v>155</v>
      </c>
      <c r="N4045" t="str">
        <f ca="1">IF((H4045+I4045)&gt;SIMULATION!$F$16,"Over","Under")</f>
        <v>Over</v>
      </c>
    </row>
    <row r="4046" spans="8:14" x14ac:dyDescent="0.25">
      <c r="H4046">
        <f ca="1">ROUND(NORMINV(RAND(),SIMULATION!$G$16,SIMULATION!$C$16),0)</f>
        <v>70</v>
      </c>
      <c r="I4046">
        <f ca="1">ROUND(NORMINV(RAND(),SIMULATION!$G$20,SIMULATION!$C$20),0)</f>
        <v>70</v>
      </c>
      <c r="J4046" t="str">
        <f t="shared" ca="1" si="126"/>
        <v>OT</v>
      </c>
      <c r="K4046" t="str">
        <f ca="1">IF(H4046+SIMULATION!$E$16&gt;NEUTRAL!I4046,"W","L")</f>
        <v>W</v>
      </c>
      <c r="L4046" t="str">
        <f ca="1">IF(I4046+SIMULATION!$E$20&gt;NEUTRAL!H4046,"W","L")</f>
        <v>L</v>
      </c>
      <c r="M4046">
        <f t="shared" ca="1" si="127"/>
        <v>140</v>
      </c>
      <c r="N4046" t="str">
        <f ca="1">IF((H4046+I4046)&gt;SIMULATION!$F$16,"Over","Under")</f>
        <v>Under</v>
      </c>
    </row>
    <row r="4047" spans="8:14" x14ac:dyDescent="0.25">
      <c r="H4047">
        <f ca="1">ROUND(NORMINV(RAND(),SIMULATION!$G$16,SIMULATION!$C$16),0)</f>
        <v>91</v>
      </c>
      <c r="I4047">
        <f ca="1">ROUND(NORMINV(RAND(),SIMULATION!$G$20,SIMULATION!$C$20),0)</f>
        <v>74</v>
      </c>
      <c r="J4047" t="str">
        <f t="shared" ca="1" si="126"/>
        <v>Away</v>
      </c>
      <c r="K4047" t="str">
        <f ca="1">IF(H4047+SIMULATION!$E$16&gt;NEUTRAL!I4047,"W","L")</f>
        <v>W</v>
      </c>
      <c r="L4047" t="str">
        <f ca="1">IF(I4047+SIMULATION!$E$20&gt;NEUTRAL!H4047,"W","L")</f>
        <v>L</v>
      </c>
      <c r="M4047">
        <f t="shared" ca="1" si="127"/>
        <v>165</v>
      </c>
      <c r="N4047" t="str">
        <f ca="1">IF((H4047+I4047)&gt;SIMULATION!$F$16,"Over","Under")</f>
        <v>Over</v>
      </c>
    </row>
    <row r="4048" spans="8:14" x14ac:dyDescent="0.25">
      <c r="H4048">
        <f ca="1">ROUND(NORMINV(RAND(),SIMULATION!$G$16,SIMULATION!$C$16),0)</f>
        <v>67</v>
      </c>
      <c r="I4048">
        <f ca="1">ROUND(NORMINV(RAND(),SIMULATION!$G$20,SIMULATION!$C$20),0)</f>
        <v>53</v>
      </c>
      <c r="J4048" t="str">
        <f t="shared" ca="1" si="126"/>
        <v>Away</v>
      </c>
      <c r="K4048" t="str">
        <f ca="1">IF(H4048+SIMULATION!$E$16&gt;NEUTRAL!I4048,"W","L")</f>
        <v>W</v>
      </c>
      <c r="L4048" t="str">
        <f ca="1">IF(I4048+SIMULATION!$E$20&gt;NEUTRAL!H4048,"W","L")</f>
        <v>L</v>
      </c>
      <c r="M4048">
        <f t="shared" ca="1" si="127"/>
        <v>120</v>
      </c>
      <c r="N4048" t="str">
        <f ca="1">IF((H4048+I4048)&gt;SIMULATION!$F$16,"Over","Under")</f>
        <v>Under</v>
      </c>
    </row>
    <row r="4049" spans="8:14" x14ac:dyDescent="0.25">
      <c r="H4049">
        <f ca="1">ROUND(NORMINV(RAND(),SIMULATION!$G$16,SIMULATION!$C$16),0)</f>
        <v>71</v>
      </c>
      <c r="I4049">
        <f ca="1">ROUND(NORMINV(RAND(),SIMULATION!$G$20,SIMULATION!$C$20),0)</f>
        <v>69</v>
      </c>
      <c r="J4049" t="str">
        <f t="shared" ca="1" si="126"/>
        <v>Away</v>
      </c>
      <c r="K4049" t="str">
        <f ca="1">IF(H4049+SIMULATION!$E$16&gt;NEUTRAL!I4049,"W","L")</f>
        <v>W</v>
      </c>
      <c r="L4049" t="str">
        <f ca="1">IF(I4049+SIMULATION!$E$20&gt;NEUTRAL!H4049,"W","L")</f>
        <v>L</v>
      </c>
      <c r="M4049">
        <f t="shared" ca="1" si="127"/>
        <v>140</v>
      </c>
      <c r="N4049" t="str">
        <f ca="1">IF((H4049+I4049)&gt;SIMULATION!$F$16,"Over","Under")</f>
        <v>Under</v>
      </c>
    </row>
    <row r="4050" spans="8:14" x14ac:dyDescent="0.25">
      <c r="H4050">
        <f ca="1">ROUND(NORMINV(RAND(),SIMULATION!$G$16,SIMULATION!$C$16),0)</f>
        <v>59</v>
      </c>
      <c r="I4050">
        <f ca="1">ROUND(NORMINV(RAND(),SIMULATION!$G$20,SIMULATION!$C$20),0)</f>
        <v>66</v>
      </c>
      <c r="J4050" t="str">
        <f t="shared" ref="J4050:J4113" ca="1" si="128">IF(H4050=I4050,"OT",IF(H4050&gt;I4050,"Away","Home"))</f>
        <v>Home</v>
      </c>
      <c r="K4050" t="str">
        <f ca="1">IF(H4050+SIMULATION!$E$16&gt;NEUTRAL!I4050,"W","L")</f>
        <v>L</v>
      </c>
      <c r="L4050" t="str">
        <f ca="1">IF(I4050+SIMULATION!$E$20&gt;NEUTRAL!H4050,"W","L")</f>
        <v>W</v>
      </c>
      <c r="M4050">
        <f t="shared" ref="M4050:M4113" ca="1" si="129">H4050+I4050</f>
        <v>125</v>
      </c>
      <c r="N4050" t="str">
        <f ca="1">IF((H4050+I4050)&gt;SIMULATION!$F$16,"Over","Under")</f>
        <v>Under</v>
      </c>
    </row>
    <row r="4051" spans="8:14" x14ac:dyDescent="0.25">
      <c r="H4051">
        <f ca="1">ROUND(NORMINV(RAND(),SIMULATION!$G$16,SIMULATION!$C$16),0)</f>
        <v>60</v>
      </c>
      <c r="I4051">
        <f ca="1">ROUND(NORMINV(RAND(),SIMULATION!$G$20,SIMULATION!$C$20),0)</f>
        <v>82</v>
      </c>
      <c r="J4051" t="str">
        <f t="shared" ca="1" si="128"/>
        <v>Home</v>
      </c>
      <c r="K4051" t="str">
        <f ca="1">IF(H4051+SIMULATION!$E$16&gt;NEUTRAL!I4051,"W","L")</f>
        <v>L</v>
      </c>
      <c r="L4051" t="str">
        <f ca="1">IF(I4051+SIMULATION!$E$20&gt;NEUTRAL!H4051,"W","L")</f>
        <v>W</v>
      </c>
      <c r="M4051">
        <f t="shared" ca="1" si="129"/>
        <v>142</v>
      </c>
      <c r="N4051" t="str">
        <f ca="1">IF((H4051+I4051)&gt;SIMULATION!$F$16,"Over","Under")</f>
        <v>Under</v>
      </c>
    </row>
    <row r="4052" spans="8:14" x14ac:dyDescent="0.25">
      <c r="H4052">
        <f ca="1">ROUND(NORMINV(RAND(),SIMULATION!$G$16,SIMULATION!$C$16),0)</f>
        <v>81</v>
      </c>
      <c r="I4052">
        <f ca="1">ROUND(NORMINV(RAND(),SIMULATION!$G$20,SIMULATION!$C$20),0)</f>
        <v>77</v>
      </c>
      <c r="J4052" t="str">
        <f t="shared" ca="1" si="128"/>
        <v>Away</v>
      </c>
      <c r="K4052" t="str">
        <f ca="1">IF(H4052+SIMULATION!$E$16&gt;NEUTRAL!I4052,"W","L")</f>
        <v>W</v>
      </c>
      <c r="L4052" t="str">
        <f ca="1">IF(I4052+SIMULATION!$E$20&gt;NEUTRAL!H4052,"W","L")</f>
        <v>L</v>
      </c>
      <c r="M4052">
        <f t="shared" ca="1" si="129"/>
        <v>158</v>
      </c>
      <c r="N4052" t="str">
        <f ca="1">IF((H4052+I4052)&gt;SIMULATION!$F$16,"Over","Under")</f>
        <v>Over</v>
      </c>
    </row>
    <row r="4053" spans="8:14" x14ac:dyDescent="0.25">
      <c r="H4053">
        <f ca="1">ROUND(NORMINV(RAND(),SIMULATION!$G$16,SIMULATION!$C$16),0)</f>
        <v>56</v>
      </c>
      <c r="I4053">
        <f ca="1">ROUND(NORMINV(RAND(),SIMULATION!$G$20,SIMULATION!$C$20),0)</f>
        <v>75</v>
      </c>
      <c r="J4053" t="str">
        <f t="shared" ca="1" si="128"/>
        <v>Home</v>
      </c>
      <c r="K4053" t="str">
        <f ca="1">IF(H4053+SIMULATION!$E$16&gt;NEUTRAL!I4053,"W","L")</f>
        <v>L</v>
      </c>
      <c r="L4053" t="str">
        <f ca="1">IF(I4053+SIMULATION!$E$20&gt;NEUTRAL!H4053,"W","L")</f>
        <v>W</v>
      </c>
      <c r="M4053">
        <f t="shared" ca="1" si="129"/>
        <v>131</v>
      </c>
      <c r="N4053" t="str">
        <f ca="1">IF((H4053+I4053)&gt;SIMULATION!$F$16,"Over","Under")</f>
        <v>Under</v>
      </c>
    </row>
    <row r="4054" spans="8:14" x14ac:dyDescent="0.25">
      <c r="H4054">
        <f ca="1">ROUND(NORMINV(RAND(),SIMULATION!$G$16,SIMULATION!$C$16),0)</f>
        <v>59</v>
      </c>
      <c r="I4054">
        <f ca="1">ROUND(NORMINV(RAND(),SIMULATION!$G$20,SIMULATION!$C$20),0)</f>
        <v>66</v>
      </c>
      <c r="J4054" t="str">
        <f t="shared" ca="1" si="128"/>
        <v>Home</v>
      </c>
      <c r="K4054" t="str">
        <f ca="1">IF(H4054+SIMULATION!$E$16&gt;NEUTRAL!I4054,"W","L")</f>
        <v>L</v>
      </c>
      <c r="L4054" t="str">
        <f ca="1">IF(I4054+SIMULATION!$E$20&gt;NEUTRAL!H4054,"W","L")</f>
        <v>W</v>
      </c>
      <c r="M4054">
        <f t="shared" ca="1" si="129"/>
        <v>125</v>
      </c>
      <c r="N4054" t="str">
        <f ca="1">IF((H4054+I4054)&gt;SIMULATION!$F$16,"Over","Under")</f>
        <v>Under</v>
      </c>
    </row>
    <row r="4055" spans="8:14" x14ac:dyDescent="0.25">
      <c r="H4055">
        <f ca="1">ROUND(NORMINV(RAND(),SIMULATION!$G$16,SIMULATION!$C$16),0)</f>
        <v>68</v>
      </c>
      <c r="I4055">
        <f ca="1">ROUND(NORMINV(RAND(),SIMULATION!$G$20,SIMULATION!$C$20),0)</f>
        <v>79</v>
      </c>
      <c r="J4055" t="str">
        <f t="shared" ca="1" si="128"/>
        <v>Home</v>
      </c>
      <c r="K4055" t="str">
        <f ca="1">IF(H4055+SIMULATION!$E$16&gt;NEUTRAL!I4055,"W","L")</f>
        <v>L</v>
      </c>
      <c r="L4055" t="str">
        <f ca="1">IF(I4055+SIMULATION!$E$20&gt;NEUTRAL!H4055,"W","L")</f>
        <v>W</v>
      </c>
      <c r="M4055">
        <f t="shared" ca="1" si="129"/>
        <v>147</v>
      </c>
      <c r="N4055" t="str">
        <f ca="1">IF((H4055+I4055)&gt;SIMULATION!$F$16,"Over","Under")</f>
        <v>Under</v>
      </c>
    </row>
    <row r="4056" spans="8:14" x14ac:dyDescent="0.25">
      <c r="H4056">
        <f ca="1">ROUND(NORMINV(RAND(),SIMULATION!$G$16,SIMULATION!$C$16),0)</f>
        <v>73</v>
      </c>
      <c r="I4056">
        <f ca="1">ROUND(NORMINV(RAND(),SIMULATION!$G$20,SIMULATION!$C$20),0)</f>
        <v>86</v>
      </c>
      <c r="J4056" t="str">
        <f t="shared" ca="1" si="128"/>
        <v>Home</v>
      </c>
      <c r="K4056" t="str">
        <f ca="1">IF(H4056+SIMULATION!$E$16&gt;NEUTRAL!I4056,"W","L")</f>
        <v>L</v>
      </c>
      <c r="L4056" t="str">
        <f ca="1">IF(I4056+SIMULATION!$E$20&gt;NEUTRAL!H4056,"W","L")</f>
        <v>W</v>
      </c>
      <c r="M4056">
        <f t="shared" ca="1" si="129"/>
        <v>159</v>
      </c>
      <c r="N4056" t="str">
        <f ca="1">IF((H4056+I4056)&gt;SIMULATION!$F$16,"Over","Under")</f>
        <v>Over</v>
      </c>
    </row>
    <row r="4057" spans="8:14" x14ac:dyDescent="0.25">
      <c r="H4057">
        <f ca="1">ROUND(NORMINV(RAND(),SIMULATION!$G$16,SIMULATION!$C$16),0)</f>
        <v>60</v>
      </c>
      <c r="I4057">
        <f ca="1">ROUND(NORMINV(RAND(),SIMULATION!$G$20,SIMULATION!$C$20),0)</f>
        <v>92</v>
      </c>
      <c r="J4057" t="str">
        <f t="shared" ca="1" si="128"/>
        <v>Home</v>
      </c>
      <c r="K4057" t="str">
        <f ca="1">IF(H4057+SIMULATION!$E$16&gt;NEUTRAL!I4057,"W","L")</f>
        <v>L</v>
      </c>
      <c r="L4057" t="str">
        <f ca="1">IF(I4057+SIMULATION!$E$20&gt;NEUTRAL!H4057,"W","L")</f>
        <v>W</v>
      </c>
      <c r="M4057">
        <f t="shared" ca="1" si="129"/>
        <v>152</v>
      </c>
      <c r="N4057" t="str">
        <f ca="1">IF((H4057+I4057)&gt;SIMULATION!$F$16,"Over","Under")</f>
        <v>Over</v>
      </c>
    </row>
    <row r="4058" spans="8:14" x14ac:dyDescent="0.25">
      <c r="H4058">
        <f ca="1">ROUND(NORMINV(RAND(),SIMULATION!$G$16,SIMULATION!$C$16),0)</f>
        <v>66</v>
      </c>
      <c r="I4058">
        <f ca="1">ROUND(NORMINV(RAND(),SIMULATION!$G$20,SIMULATION!$C$20),0)</f>
        <v>55</v>
      </c>
      <c r="J4058" t="str">
        <f t="shared" ca="1" si="128"/>
        <v>Away</v>
      </c>
      <c r="K4058" t="str">
        <f ca="1">IF(H4058+SIMULATION!$E$16&gt;NEUTRAL!I4058,"W","L")</f>
        <v>W</v>
      </c>
      <c r="L4058" t="str">
        <f ca="1">IF(I4058+SIMULATION!$E$20&gt;NEUTRAL!H4058,"W","L")</f>
        <v>L</v>
      </c>
      <c r="M4058">
        <f t="shared" ca="1" si="129"/>
        <v>121</v>
      </c>
      <c r="N4058" t="str">
        <f ca="1">IF((H4058+I4058)&gt;SIMULATION!$F$16,"Over","Under")</f>
        <v>Under</v>
      </c>
    </row>
    <row r="4059" spans="8:14" x14ac:dyDescent="0.25">
      <c r="H4059">
        <f ca="1">ROUND(NORMINV(RAND(),SIMULATION!$G$16,SIMULATION!$C$16),0)</f>
        <v>67</v>
      </c>
      <c r="I4059">
        <f ca="1">ROUND(NORMINV(RAND(),SIMULATION!$G$20,SIMULATION!$C$20),0)</f>
        <v>83</v>
      </c>
      <c r="J4059" t="str">
        <f t="shared" ca="1" si="128"/>
        <v>Home</v>
      </c>
      <c r="K4059" t="str">
        <f ca="1">IF(H4059+SIMULATION!$E$16&gt;NEUTRAL!I4059,"W","L")</f>
        <v>L</v>
      </c>
      <c r="L4059" t="str">
        <f ca="1">IF(I4059+SIMULATION!$E$20&gt;NEUTRAL!H4059,"W","L")</f>
        <v>W</v>
      </c>
      <c r="M4059">
        <f t="shared" ca="1" si="129"/>
        <v>150</v>
      </c>
      <c r="N4059" t="str">
        <f ca="1">IF((H4059+I4059)&gt;SIMULATION!$F$16,"Over","Under")</f>
        <v>Under</v>
      </c>
    </row>
    <row r="4060" spans="8:14" x14ac:dyDescent="0.25">
      <c r="H4060">
        <f ca="1">ROUND(NORMINV(RAND(),SIMULATION!$G$16,SIMULATION!$C$16),0)</f>
        <v>75</v>
      </c>
      <c r="I4060">
        <f ca="1">ROUND(NORMINV(RAND(),SIMULATION!$G$20,SIMULATION!$C$20),0)</f>
        <v>71</v>
      </c>
      <c r="J4060" t="str">
        <f t="shared" ca="1" si="128"/>
        <v>Away</v>
      </c>
      <c r="K4060" t="str">
        <f ca="1">IF(H4060+SIMULATION!$E$16&gt;NEUTRAL!I4060,"W","L")</f>
        <v>W</v>
      </c>
      <c r="L4060" t="str">
        <f ca="1">IF(I4060+SIMULATION!$E$20&gt;NEUTRAL!H4060,"W","L")</f>
        <v>L</v>
      </c>
      <c r="M4060">
        <f t="shared" ca="1" si="129"/>
        <v>146</v>
      </c>
      <c r="N4060" t="str">
        <f ca="1">IF((H4060+I4060)&gt;SIMULATION!$F$16,"Over","Under")</f>
        <v>Under</v>
      </c>
    </row>
    <row r="4061" spans="8:14" x14ac:dyDescent="0.25">
      <c r="H4061">
        <f ca="1">ROUND(NORMINV(RAND(),SIMULATION!$G$16,SIMULATION!$C$16),0)</f>
        <v>62</v>
      </c>
      <c r="I4061">
        <f ca="1">ROUND(NORMINV(RAND(),SIMULATION!$G$20,SIMULATION!$C$20),0)</f>
        <v>80</v>
      </c>
      <c r="J4061" t="str">
        <f t="shared" ca="1" si="128"/>
        <v>Home</v>
      </c>
      <c r="K4061" t="str">
        <f ca="1">IF(H4061+SIMULATION!$E$16&gt;NEUTRAL!I4061,"W","L")</f>
        <v>L</v>
      </c>
      <c r="L4061" t="str">
        <f ca="1">IF(I4061+SIMULATION!$E$20&gt;NEUTRAL!H4061,"W","L")</f>
        <v>W</v>
      </c>
      <c r="M4061">
        <f t="shared" ca="1" si="129"/>
        <v>142</v>
      </c>
      <c r="N4061" t="str">
        <f ca="1">IF((H4061+I4061)&gt;SIMULATION!$F$16,"Over","Under")</f>
        <v>Under</v>
      </c>
    </row>
    <row r="4062" spans="8:14" x14ac:dyDescent="0.25">
      <c r="H4062">
        <f ca="1">ROUND(NORMINV(RAND(),SIMULATION!$G$16,SIMULATION!$C$16),0)</f>
        <v>65</v>
      </c>
      <c r="I4062">
        <f ca="1">ROUND(NORMINV(RAND(),SIMULATION!$G$20,SIMULATION!$C$20),0)</f>
        <v>72</v>
      </c>
      <c r="J4062" t="str">
        <f t="shared" ca="1" si="128"/>
        <v>Home</v>
      </c>
      <c r="K4062" t="str">
        <f ca="1">IF(H4062+SIMULATION!$E$16&gt;NEUTRAL!I4062,"W","L")</f>
        <v>L</v>
      </c>
      <c r="L4062" t="str">
        <f ca="1">IF(I4062+SIMULATION!$E$20&gt;NEUTRAL!H4062,"W","L")</f>
        <v>W</v>
      </c>
      <c r="M4062">
        <f t="shared" ca="1" si="129"/>
        <v>137</v>
      </c>
      <c r="N4062" t="str">
        <f ca="1">IF((H4062+I4062)&gt;SIMULATION!$F$16,"Over","Under")</f>
        <v>Under</v>
      </c>
    </row>
    <row r="4063" spans="8:14" x14ac:dyDescent="0.25">
      <c r="H4063">
        <f ca="1">ROUND(NORMINV(RAND(),SIMULATION!$G$16,SIMULATION!$C$16),0)</f>
        <v>63</v>
      </c>
      <c r="I4063">
        <f ca="1">ROUND(NORMINV(RAND(),SIMULATION!$G$20,SIMULATION!$C$20),0)</f>
        <v>80</v>
      </c>
      <c r="J4063" t="str">
        <f t="shared" ca="1" si="128"/>
        <v>Home</v>
      </c>
      <c r="K4063" t="str">
        <f ca="1">IF(H4063+SIMULATION!$E$16&gt;NEUTRAL!I4063,"W","L")</f>
        <v>L</v>
      </c>
      <c r="L4063" t="str">
        <f ca="1">IF(I4063+SIMULATION!$E$20&gt;NEUTRAL!H4063,"W","L")</f>
        <v>W</v>
      </c>
      <c r="M4063">
        <f t="shared" ca="1" si="129"/>
        <v>143</v>
      </c>
      <c r="N4063" t="str">
        <f ca="1">IF((H4063+I4063)&gt;SIMULATION!$F$16,"Over","Under")</f>
        <v>Under</v>
      </c>
    </row>
    <row r="4064" spans="8:14" x14ac:dyDescent="0.25">
      <c r="H4064">
        <f ca="1">ROUND(NORMINV(RAND(),SIMULATION!$G$16,SIMULATION!$C$16),0)</f>
        <v>79</v>
      </c>
      <c r="I4064">
        <f ca="1">ROUND(NORMINV(RAND(),SIMULATION!$G$20,SIMULATION!$C$20),0)</f>
        <v>66</v>
      </c>
      <c r="J4064" t="str">
        <f t="shared" ca="1" si="128"/>
        <v>Away</v>
      </c>
      <c r="K4064" t="str">
        <f ca="1">IF(H4064+SIMULATION!$E$16&gt;NEUTRAL!I4064,"W","L")</f>
        <v>W</v>
      </c>
      <c r="L4064" t="str">
        <f ca="1">IF(I4064+SIMULATION!$E$20&gt;NEUTRAL!H4064,"W","L")</f>
        <v>L</v>
      </c>
      <c r="M4064">
        <f t="shared" ca="1" si="129"/>
        <v>145</v>
      </c>
      <c r="N4064" t="str">
        <f ca="1">IF((H4064+I4064)&gt;SIMULATION!$F$16,"Over","Under")</f>
        <v>Under</v>
      </c>
    </row>
    <row r="4065" spans="8:14" x14ac:dyDescent="0.25">
      <c r="H4065">
        <f ca="1">ROUND(NORMINV(RAND(),SIMULATION!$G$16,SIMULATION!$C$16),0)</f>
        <v>76</v>
      </c>
      <c r="I4065">
        <f ca="1">ROUND(NORMINV(RAND(),SIMULATION!$G$20,SIMULATION!$C$20),0)</f>
        <v>69</v>
      </c>
      <c r="J4065" t="str">
        <f t="shared" ca="1" si="128"/>
        <v>Away</v>
      </c>
      <c r="K4065" t="str">
        <f ca="1">IF(H4065+SIMULATION!$E$16&gt;NEUTRAL!I4065,"W","L")</f>
        <v>W</v>
      </c>
      <c r="L4065" t="str">
        <f ca="1">IF(I4065+SIMULATION!$E$20&gt;NEUTRAL!H4065,"W","L")</f>
        <v>L</v>
      </c>
      <c r="M4065">
        <f t="shared" ca="1" si="129"/>
        <v>145</v>
      </c>
      <c r="N4065" t="str">
        <f ca="1">IF((H4065+I4065)&gt;SIMULATION!$F$16,"Over","Under")</f>
        <v>Under</v>
      </c>
    </row>
    <row r="4066" spans="8:14" x14ac:dyDescent="0.25">
      <c r="H4066">
        <f ca="1">ROUND(NORMINV(RAND(),SIMULATION!$G$16,SIMULATION!$C$16),0)</f>
        <v>55</v>
      </c>
      <c r="I4066">
        <f ca="1">ROUND(NORMINV(RAND(),SIMULATION!$G$20,SIMULATION!$C$20),0)</f>
        <v>73</v>
      </c>
      <c r="J4066" t="str">
        <f t="shared" ca="1" si="128"/>
        <v>Home</v>
      </c>
      <c r="K4066" t="str">
        <f ca="1">IF(H4066+SIMULATION!$E$16&gt;NEUTRAL!I4066,"W","L")</f>
        <v>L</v>
      </c>
      <c r="L4066" t="str">
        <f ca="1">IF(I4066+SIMULATION!$E$20&gt;NEUTRAL!H4066,"W","L")</f>
        <v>W</v>
      </c>
      <c r="M4066">
        <f t="shared" ca="1" si="129"/>
        <v>128</v>
      </c>
      <c r="N4066" t="str">
        <f ca="1">IF((H4066+I4066)&gt;SIMULATION!$F$16,"Over","Under")</f>
        <v>Under</v>
      </c>
    </row>
    <row r="4067" spans="8:14" x14ac:dyDescent="0.25">
      <c r="H4067">
        <f ca="1">ROUND(NORMINV(RAND(),SIMULATION!$G$16,SIMULATION!$C$16),0)</f>
        <v>49</v>
      </c>
      <c r="I4067">
        <f ca="1">ROUND(NORMINV(RAND(),SIMULATION!$G$20,SIMULATION!$C$20),0)</f>
        <v>69</v>
      </c>
      <c r="J4067" t="str">
        <f t="shared" ca="1" si="128"/>
        <v>Home</v>
      </c>
      <c r="K4067" t="str">
        <f ca="1">IF(H4067+SIMULATION!$E$16&gt;NEUTRAL!I4067,"W","L")</f>
        <v>L</v>
      </c>
      <c r="L4067" t="str">
        <f ca="1">IF(I4067+SIMULATION!$E$20&gt;NEUTRAL!H4067,"W","L")</f>
        <v>W</v>
      </c>
      <c r="M4067">
        <f t="shared" ca="1" si="129"/>
        <v>118</v>
      </c>
      <c r="N4067" t="str">
        <f ca="1">IF((H4067+I4067)&gt;SIMULATION!$F$16,"Over","Under")</f>
        <v>Under</v>
      </c>
    </row>
    <row r="4068" spans="8:14" x14ac:dyDescent="0.25">
      <c r="H4068">
        <f ca="1">ROUND(NORMINV(RAND(),SIMULATION!$G$16,SIMULATION!$C$16),0)</f>
        <v>72</v>
      </c>
      <c r="I4068">
        <f ca="1">ROUND(NORMINV(RAND(),SIMULATION!$G$20,SIMULATION!$C$20),0)</f>
        <v>79</v>
      </c>
      <c r="J4068" t="str">
        <f t="shared" ca="1" si="128"/>
        <v>Home</v>
      </c>
      <c r="K4068" t="str">
        <f ca="1">IF(H4068+SIMULATION!$E$16&gt;NEUTRAL!I4068,"W","L")</f>
        <v>L</v>
      </c>
      <c r="L4068" t="str">
        <f ca="1">IF(I4068+SIMULATION!$E$20&gt;NEUTRAL!H4068,"W","L")</f>
        <v>W</v>
      </c>
      <c r="M4068">
        <f t="shared" ca="1" si="129"/>
        <v>151</v>
      </c>
      <c r="N4068" t="str">
        <f ca="1">IF((H4068+I4068)&gt;SIMULATION!$F$16,"Over","Under")</f>
        <v>Under</v>
      </c>
    </row>
    <row r="4069" spans="8:14" x14ac:dyDescent="0.25">
      <c r="H4069">
        <f ca="1">ROUND(NORMINV(RAND(),SIMULATION!$G$16,SIMULATION!$C$16),0)</f>
        <v>75</v>
      </c>
      <c r="I4069">
        <f ca="1">ROUND(NORMINV(RAND(),SIMULATION!$G$20,SIMULATION!$C$20),0)</f>
        <v>65</v>
      </c>
      <c r="J4069" t="str">
        <f t="shared" ca="1" si="128"/>
        <v>Away</v>
      </c>
      <c r="K4069" t="str">
        <f ca="1">IF(H4069+SIMULATION!$E$16&gt;NEUTRAL!I4069,"W","L")</f>
        <v>W</v>
      </c>
      <c r="L4069" t="str">
        <f ca="1">IF(I4069+SIMULATION!$E$20&gt;NEUTRAL!H4069,"W","L")</f>
        <v>L</v>
      </c>
      <c r="M4069">
        <f t="shared" ca="1" si="129"/>
        <v>140</v>
      </c>
      <c r="N4069" t="str">
        <f ca="1">IF((H4069+I4069)&gt;SIMULATION!$F$16,"Over","Under")</f>
        <v>Under</v>
      </c>
    </row>
    <row r="4070" spans="8:14" x14ac:dyDescent="0.25">
      <c r="H4070">
        <f ca="1">ROUND(NORMINV(RAND(),SIMULATION!$G$16,SIMULATION!$C$16),0)</f>
        <v>71</v>
      </c>
      <c r="I4070">
        <f ca="1">ROUND(NORMINV(RAND(),SIMULATION!$G$20,SIMULATION!$C$20),0)</f>
        <v>52</v>
      </c>
      <c r="J4070" t="str">
        <f t="shared" ca="1" si="128"/>
        <v>Away</v>
      </c>
      <c r="K4070" t="str">
        <f ca="1">IF(H4070+SIMULATION!$E$16&gt;NEUTRAL!I4070,"W","L")</f>
        <v>W</v>
      </c>
      <c r="L4070" t="str">
        <f ca="1">IF(I4070+SIMULATION!$E$20&gt;NEUTRAL!H4070,"W","L")</f>
        <v>L</v>
      </c>
      <c r="M4070">
        <f t="shared" ca="1" si="129"/>
        <v>123</v>
      </c>
      <c r="N4070" t="str">
        <f ca="1">IF((H4070+I4070)&gt;SIMULATION!$F$16,"Over","Under")</f>
        <v>Under</v>
      </c>
    </row>
    <row r="4071" spans="8:14" x14ac:dyDescent="0.25">
      <c r="H4071">
        <f ca="1">ROUND(NORMINV(RAND(),SIMULATION!$G$16,SIMULATION!$C$16),0)</f>
        <v>62</v>
      </c>
      <c r="I4071">
        <f ca="1">ROUND(NORMINV(RAND(),SIMULATION!$G$20,SIMULATION!$C$20),0)</f>
        <v>81</v>
      </c>
      <c r="J4071" t="str">
        <f t="shared" ca="1" si="128"/>
        <v>Home</v>
      </c>
      <c r="K4071" t="str">
        <f ca="1">IF(H4071+SIMULATION!$E$16&gt;NEUTRAL!I4071,"W","L")</f>
        <v>L</v>
      </c>
      <c r="L4071" t="str">
        <f ca="1">IF(I4071+SIMULATION!$E$20&gt;NEUTRAL!H4071,"W","L")</f>
        <v>W</v>
      </c>
      <c r="M4071">
        <f t="shared" ca="1" si="129"/>
        <v>143</v>
      </c>
      <c r="N4071" t="str">
        <f ca="1">IF((H4071+I4071)&gt;SIMULATION!$F$16,"Over","Under")</f>
        <v>Under</v>
      </c>
    </row>
    <row r="4072" spans="8:14" x14ac:dyDescent="0.25">
      <c r="H4072">
        <f ca="1">ROUND(NORMINV(RAND(),SIMULATION!$G$16,SIMULATION!$C$16),0)</f>
        <v>62</v>
      </c>
      <c r="I4072">
        <f ca="1">ROUND(NORMINV(RAND(),SIMULATION!$G$20,SIMULATION!$C$20),0)</f>
        <v>79</v>
      </c>
      <c r="J4072" t="str">
        <f t="shared" ca="1" si="128"/>
        <v>Home</v>
      </c>
      <c r="K4072" t="str">
        <f ca="1">IF(H4072+SIMULATION!$E$16&gt;NEUTRAL!I4072,"W","L")</f>
        <v>L</v>
      </c>
      <c r="L4072" t="str">
        <f ca="1">IF(I4072+SIMULATION!$E$20&gt;NEUTRAL!H4072,"W","L")</f>
        <v>W</v>
      </c>
      <c r="M4072">
        <f t="shared" ca="1" si="129"/>
        <v>141</v>
      </c>
      <c r="N4072" t="str">
        <f ca="1">IF((H4072+I4072)&gt;SIMULATION!$F$16,"Over","Under")</f>
        <v>Under</v>
      </c>
    </row>
    <row r="4073" spans="8:14" x14ac:dyDescent="0.25">
      <c r="H4073">
        <f ca="1">ROUND(NORMINV(RAND(),SIMULATION!$G$16,SIMULATION!$C$16),0)</f>
        <v>71</v>
      </c>
      <c r="I4073">
        <f ca="1">ROUND(NORMINV(RAND(),SIMULATION!$G$20,SIMULATION!$C$20),0)</f>
        <v>72</v>
      </c>
      <c r="J4073" t="str">
        <f t="shared" ca="1" si="128"/>
        <v>Home</v>
      </c>
      <c r="K4073" t="str">
        <f ca="1">IF(H4073+SIMULATION!$E$16&gt;NEUTRAL!I4073,"W","L")</f>
        <v>W</v>
      </c>
      <c r="L4073" t="str">
        <f ca="1">IF(I4073+SIMULATION!$E$20&gt;NEUTRAL!H4073,"W","L")</f>
        <v>L</v>
      </c>
      <c r="M4073">
        <f t="shared" ca="1" si="129"/>
        <v>143</v>
      </c>
      <c r="N4073" t="str">
        <f ca="1">IF((H4073+I4073)&gt;SIMULATION!$F$16,"Over","Under")</f>
        <v>Under</v>
      </c>
    </row>
    <row r="4074" spans="8:14" x14ac:dyDescent="0.25">
      <c r="H4074">
        <f ca="1">ROUND(NORMINV(RAND(),SIMULATION!$G$16,SIMULATION!$C$16),0)</f>
        <v>64</v>
      </c>
      <c r="I4074">
        <f ca="1">ROUND(NORMINV(RAND(),SIMULATION!$G$20,SIMULATION!$C$20),0)</f>
        <v>65</v>
      </c>
      <c r="J4074" t="str">
        <f t="shared" ca="1" si="128"/>
        <v>Home</v>
      </c>
      <c r="K4074" t="str">
        <f ca="1">IF(H4074+SIMULATION!$E$16&gt;NEUTRAL!I4074,"W","L")</f>
        <v>W</v>
      </c>
      <c r="L4074" t="str">
        <f ca="1">IF(I4074+SIMULATION!$E$20&gt;NEUTRAL!H4074,"W","L")</f>
        <v>L</v>
      </c>
      <c r="M4074">
        <f t="shared" ca="1" si="129"/>
        <v>129</v>
      </c>
      <c r="N4074" t="str">
        <f ca="1">IF((H4074+I4074)&gt;SIMULATION!$F$16,"Over","Under")</f>
        <v>Under</v>
      </c>
    </row>
    <row r="4075" spans="8:14" x14ac:dyDescent="0.25">
      <c r="H4075">
        <f ca="1">ROUND(NORMINV(RAND(),SIMULATION!$G$16,SIMULATION!$C$16),0)</f>
        <v>93</v>
      </c>
      <c r="I4075">
        <f ca="1">ROUND(NORMINV(RAND(),SIMULATION!$G$20,SIMULATION!$C$20),0)</f>
        <v>73</v>
      </c>
      <c r="J4075" t="str">
        <f t="shared" ca="1" si="128"/>
        <v>Away</v>
      </c>
      <c r="K4075" t="str">
        <f ca="1">IF(H4075+SIMULATION!$E$16&gt;NEUTRAL!I4075,"W","L")</f>
        <v>W</v>
      </c>
      <c r="L4075" t="str">
        <f ca="1">IF(I4075+SIMULATION!$E$20&gt;NEUTRAL!H4075,"W","L")</f>
        <v>L</v>
      </c>
      <c r="M4075">
        <f t="shared" ca="1" si="129"/>
        <v>166</v>
      </c>
      <c r="N4075" t="str">
        <f ca="1">IF((H4075+I4075)&gt;SIMULATION!$F$16,"Over","Under")</f>
        <v>Over</v>
      </c>
    </row>
    <row r="4076" spans="8:14" x14ac:dyDescent="0.25">
      <c r="H4076">
        <f ca="1">ROUND(NORMINV(RAND(),SIMULATION!$G$16,SIMULATION!$C$16),0)</f>
        <v>83</v>
      </c>
      <c r="I4076">
        <f ca="1">ROUND(NORMINV(RAND(),SIMULATION!$G$20,SIMULATION!$C$20),0)</f>
        <v>76</v>
      </c>
      <c r="J4076" t="str">
        <f t="shared" ca="1" si="128"/>
        <v>Away</v>
      </c>
      <c r="K4076" t="str">
        <f ca="1">IF(H4076+SIMULATION!$E$16&gt;NEUTRAL!I4076,"W","L")</f>
        <v>W</v>
      </c>
      <c r="L4076" t="str">
        <f ca="1">IF(I4076+SIMULATION!$E$20&gt;NEUTRAL!H4076,"W","L")</f>
        <v>L</v>
      </c>
      <c r="M4076">
        <f t="shared" ca="1" si="129"/>
        <v>159</v>
      </c>
      <c r="N4076" t="str">
        <f ca="1">IF((H4076+I4076)&gt;SIMULATION!$F$16,"Over","Under")</f>
        <v>Over</v>
      </c>
    </row>
    <row r="4077" spans="8:14" x14ac:dyDescent="0.25">
      <c r="H4077">
        <f ca="1">ROUND(NORMINV(RAND(),SIMULATION!$G$16,SIMULATION!$C$16),0)</f>
        <v>80</v>
      </c>
      <c r="I4077">
        <f ca="1">ROUND(NORMINV(RAND(),SIMULATION!$G$20,SIMULATION!$C$20),0)</f>
        <v>83</v>
      </c>
      <c r="J4077" t="str">
        <f t="shared" ca="1" si="128"/>
        <v>Home</v>
      </c>
      <c r="K4077" t="str">
        <f ca="1">IF(H4077+SIMULATION!$E$16&gt;NEUTRAL!I4077,"W","L")</f>
        <v>W</v>
      </c>
      <c r="L4077" t="str">
        <f ca="1">IF(I4077+SIMULATION!$E$20&gt;NEUTRAL!H4077,"W","L")</f>
        <v>L</v>
      </c>
      <c r="M4077">
        <f t="shared" ca="1" si="129"/>
        <v>163</v>
      </c>
      <c r="N4077" t="str">
        <f ca="1">IF((H4077+I4077)&gt;SIMULATION!$F$16,"Over","Under")</f>
        <v>Over</v>
      </c>
    </row>
    <row r="4078" spans="8:14" x14ac:dyDescent="0.25">
      <c r="H4078">
        <f ca="1">ROUND(NORMINV(RAND(),SIMULATION!$G$16,SIMULATION!$C$16),0)</f>
        <v>85</v>
      </c>
      <c r="I4078">
        <f ca="1">ROUND(NORMINV(RAND(),SIMULATION!$G$20,SIMULATION!$C$20),0)</f>
        <v>87</v>
      </c>
      <c r="J4078" t="str">
        <f t="shared" ca="1" si="128"/>
        <v>Home</v>
      </c>
      <c r="K4078" t="str">
        <f ca="1">IF(H4078+SIMULATION!$E$16&gt;NEUTRAL!I4078,"W","L")</f>
        <v>W</v>
      </c>
      <c r="L4078" t="str">
        <f ca="1">IF(I4078+SIMULATION!$E$20&gt;NEUTRAL!H4078,"W","L")</f>
        <v>L</v>
      </c>
      <c r="M4078">
        <f t="shared" ca="1" si="129"/>
        <v>172</v>
      </c>
      <c r="N4078" t="str">
        <f ca="1">IF((H4078+I4078)&gt;SIMULATION!$F$16,"Over","Under")</f>
        <v>Over</v>
      </c>
    </row>
    <row r="4079" spans="8:14" x14ac:dyDescent="0.25">
      <c r="H4079">
        <f ca="1">ROUND(NORMINV(RAND(),SIMULATION!$G$16,SIMULATION!$C$16),0)</f>
        <v>80</v>
      </c>
      <c r="I4079">
        <f ca="1">ROUND(NORMINV(RAND(),SIMULATION!$G$20,SIMULATION!$C$20),0)</f>
        <v>58</v>
      </c>
      <c r="J4079" t="str">
        <f t="shared" ca="1" si="128"/>
        <v>Away</v>
      </c>
      <c r="K4079" t="str">
        <f ca="1">IF(H4079+SIMULATION!$E$16&gt;NEUTRAL!I4079,"W","L")</f>
        <v>W</v>
      </c>
      <c r="L4079" t="str">
        <f ca="1">IF(I4079+SIMULATION!$E$20&gt;NEUTRAL!H4079,"W","L")</f>
        <v>L</v>
      </c>
      <c r="M4079">
        <f t="shared" ca="1" si="129"/>
        <v>138</v>
      </c>
      <c r="N4079" t="str">
        <f ca="1">IF((H4079+I4079)&gt;SIMULATION!$F$16,"Over","Under")</f>
        <v>Under</v>
      </c>
    </row>
    <row r="4080" spans="8:14" x14ac:dyDescent="0.25">
      <c r="H4080">
        <f ca="1">ROUND(NORMINV(RAND(),SIMULATION!$G$16,SIMULATION!$C$16),0)</f>
        <v>65</v>
      </c>
      <c r="I4080">
        <f ca="1">ROUND(NORMINV(RAND(),SIMULATION!$G$20,SIMULATION!$C$20),0)</f>
        <v>77</v>
      </c>
      <c r="J4080" t="str">
        <f t="shared" ca="1" si="128"/>
        <v>Home</v>
      </c>
      <c r="K4080" t="str">
        <f ca="1">IF(H4080+SIMULATION!$E$16&gt;NEUTRAL!I4080,"W","L")</f>
        <v>L</v>
      </c>
      <c r="L4080" t="str">
        <f ca="1">IF(I4080+SIMULATION!$E$20&gt;NEUTRAL!H4080,"W","L")</f>
        <v>W</v>
      </c>
      <c r="M4080">
        <f t="shared" ca="1" si="129"/>
        <v>142</v>
      </c>
      <c r="N4080" t="str">
        <f ca="1">IF((H4080+I4080)&gt;SIMULATION!$F$16,"Over","Under")</f>
        <v>Under</v>
      </c>
    </row>
    <row r="4081" spans="8:14" x14ac:dyDescent="0.25">
      <c r="H4081">
        <f ca="1">ROUND(NORMINV(RAND(),SIMULATION!$G$16,SIMULATION!$C$16),0)</f>
        <v>62</v>
      </c>
      <c r="I4081">
        <f ca="1">ROUND(NORMINV(RAND(),SIMULATION!$G$20,SIMULATION!$C$20),0)</f>
        <v>97</v>
      </c>
      <c r="J4081" t="str">
        <f t="shared" ca="1" si="128"/>
        <v>Home</v>
      </c>
      <c r="K4081" t="str">
        <f ca="1">IF(H4081+SIMULATION!$E$16&gt;NEUTRAL!I4081,"W","L")</f>
        <v>L</v>
      </c>
      <c r="L4081" t="str">
        <f ca="1">IF(I4081+SIMULATION!$E$20&gt;NEUTRAL!H4081,"W","L")</f>
        <v>W</v>
      </c>
      <c r="M4081">
        <f t="shared" ca="1" si="129"/>
        <v>159</v>
      </c>
      <c r="N4081" t="str">
        <f ca="1">IF((H4081+I4081)&gt;SIMULATION!$F$16,"Over","Under")</f>
        <v>Over</v>
      </c>
    </row>
    <row r="4082" spans="8:14" x14ac:dyDescent="0.25">
      <c r="H4082">
        <f ca="1">ROUND(NORMINV(RAND(),SIMULATION!$G$16,SIMULATION!$C$16),0)</f>
        <v>69</v>
      </c>
      <c r="I4082">
        <f ca="1">ROUND(NORMINV(RAND(),SIMULATION!$G$20,SIMULATION!$C$20),0)</f>
        <v>72</v>
      </c>
      <c r="J4082" t="str">
        <f t="shared" ca="1" si="128"/>
        <v>Home</v>
      </c>
      <c r="K4082" t="str">
        <f ca="1">IF(H4082+SIMULATION!$E$16&gt;NEUTRAL!I4082,"W","L")</f>
        <v>W</v>
      </c>
      <c r="L4082" t="str">
        <f ca="1">IF(I4082+SIMULATION!$E$20&gt;NEUTRAL!H4082,"W","L")</f>
        <v>L</v>
      </c>
      <c r="M4082">
        <f t="shared" ca="1" si="129"/>
        <v>141</v>
      </c>
      <c r="N4082" t="str">
        <f ca="1">IF((H4082+I4082)&gt;SIMULATION!$F$16,"Over","Under")</f>
        <v>Under</v>
      </c>
    </row>
    <row r="4083" spans="8:14" x14ac:dyDescent="0.25">
      <c r="H4083">
        <f ca="1">ROUND(NORMINV(RAND(),SIMULATION!$G$16,SIMULATION!$C$16),0)</f>
        <v>67</v>
      </c>
      <c r="I4083">
        <f ca="1">ROUND(NORMINV(RAND(),SIMULATION!$G$20,SIMULATION!$C$20),0)</f>
        <v>92</v>
      </c>
      <c r="J4083" t="str">
        <f t="shared" ca="1" si="128"/>
        <v>Home</v>
      </c>
      <c r="K4083" t="str">
        <f ca="1">IF(H4083+SIMULATION!$E$16&gt;NEUTRAL!I4083,"W","L")</f>
        <v>L</v>
      </c>
      <c r="L4083" t="str">
        <f ca="1">IF(I4083+SIMULATION!$E$20&gt;NEUTRAL!H4083,"W","L")</f>
        <v>W</v>
      </c>
      <c r="M4083">
        <f t="shared" ca="1" si="129"/>
        <v>159</v>
      </c>
      <c r="N4083" t="str">
        <f ca="1">IF((H4083+I4083)&gt;SIMULATION!$F$16,"Over","Under")</f>
        <v>Over</v>
      </c>
    </row>
    <row r="4084" spans="8:14" x14ac:dyDescent="0.25">
      <c r="H4084">
        <f ca="1">ROUND(NORMINV(RAND(),SIMULATION!$G$16,SIMULATION!$C$16),0)</f>
        <v>71</v>
      </c>
      <c r="I4084">
        <f ca="1">ROUND(NORMINV(RAND(),SIMULATION!$G$20,SIMULATION!$C$20),0)</f>
        <v>74</v>
      </c>
      <c r="J4084" t="str">
        <f t="shared" ca="1" si="128"/>
        <v>Home</v>
      </c>
      <c r="K4084" t="str">
        <f ca="1">IF(H4084+SIMULATION!$E$16&gt;NEUTRAL!I4084,"W","L")</f>
        <v>W</v>
      </c>
      <c r="L4084" t="str">
        <f ca="1">IF(I4084+SIMULATION!$E$20&gt;NEUTRAL!H4084,"W","L")</f>
        <v>L</v>
      </c>
      <c r="M4084">
        <f t="shared" ca="1" si="129"/>
        <v>145</v>
      </c>
      <c r="N4084" t="str">
        <f ca="1">IF((H4084+I4084)&gt;SIMULATION!$F$16,"Over","Under")</f>
        <v>Under</v>
      </c>
    </row>
    <row r="4085" spans="8:14" x14ac:dyDescent="0.25">
      <c r="H4085">
        <f ca="1">ROUND(NORMINV(RAND(),SIMULATION!$G$16,SIMULATION!$C$16),0)</f>
        <v>67</v>
      </c>
      <c r="I4085">
        <f ca="1">ROUND(NORMINV(RAND(),SIMULATION!$G$20,SIMULATION!$C$20),0)</f>
        <v>91</v>
      </c>
      <c r="J4085" t="str">
        <f t="shared" ca="1" si="128"/>
        <v>Home</v>
      </c>
      <c r="K4085" t="str">
        <f ca="1">IF(H4085+SIMULATION!$E$16&gt;NEUTRAL!I4085,"W","L")</f>
        <v>L</v>
      </c>
      <c r="L4085" t="str">
        <f ca="1">IF(I4085+SIMULATION!$E$20&gt;NEUTRAL!H4085,"W","L")</f>
        <v>W</v>
      </c>
      <c r="M4085">
        <f t="shared" ca="1" si="129"/>
        <v>158</v>
      </c>
      <c r="N4085" t="str">
        <f ca="1">IF((H4085+I4085)&gt;SIMULATION!$F$16,"Over","Under")</f>
        <v>Over</v>
      </c>
    </row>
    <row r="4086" spans="8:14" x14ac:dyDescent="0.25">
      <c r="H4086">
        <f ca="1">ROUND(NORMINV(RAND(),SIMULATION!$G$16,SIMULATION!$C$16),0)</f>
        <v>42</v>
      </c>
      <c r="I4086">
        <f ca="1">ROUND(NORMINV(RAND(),SIMULATION!$G$20,SIMULATION!$C$20),0)</f>
        <v>71</v>
      </c>
      <c r="J4086" t="str">
        <f t="shared" ca="1" si="128"/>
        <v>Home</v>
      </c>
      <c r="K4086" t="str">
        <f ca="1">IF(H4086+SIMULATION!$E$16&gt;NEUTRAL!I4086,"W","L")</f>
        <v>L</v>
      </c>
      <c r="L4086" t="str">
        <f ca="1">IF(I4086+SIMULATION!$E$20&gt;NEUTRAL!H4086,"W","L")</f>
        <v>W</v>
      </c>
      <c r="M4086">
        <f t="shared" ca="1" si="129"/>
        <v>113</v>
      </c>
      <c r="N4086" t="str">
        <f ca="1">IF((H4086+I4086)&gt;SIMULATION!$F$16,"Over","Under")</f>
        <v>Under</v>
      </c>
    </row>
    <row r="4087" spans="8:14" x14ac:dyDescent="0.25">
      <c r="H4087">
        <f ca="1">ROUND(NORMINV(RAND(),SIMULATION!$G$16,SIMULATION!$C$16),0)</f>
        <v>79</v>
      </c>
      <c r="I4087">
        <f ca="1">ROUND(NORMINV(RAND(),SIMULATION!$G$20,SIMULATION!$C$20),0)</f>
        <v>66</v>
      </c>
      <c r="J4087" t="str">
        <f t="shared" ca="1" si="128"/>
        <v>Away</v>
      </c>
      <c r="K4087" t="str">
        <f ca="1">IF(H4087+SIMULATION!$E$16&gt;NEUTRAL!I4087,"W","L")</f>
        <v>W</v>
      </c>
      <c r="L4087" t="str">
        <f ca="1">IF(I4087+SIMULATION!$E$20&gt;NEUTRAL!H4087,"W","L")</f>
        <v>L</v>
      </c>
      <c r="M4087">
        <f t="shared" ca="1" si="129"/>
        <v>145</v>
      </c>
      <c r="N4087" t="str">
        <f ca="1">IF((H4087+I4087)&gt;SIMULATION!$F$16,"Over","Under")</f>
        <v>Under</v>
      </c>
    </row>
    <row r="4088" spans="8:14" x14ac:dyDescent="0.25">
      <c r="H4088">
        <f ca="1">ROUND(NORMINV(RAND(),SIMULATION!$G$16,SIMULATION!$C$16),0)</f>
        <v>91</v>
      </c>
      <c r="I4088">
        <f ca="1">ROUND(NORMINV(RAND(),SIMULATION!$G$20,SIMULATION!$C$20),0)</f>
        <v>85</v>
      </c>
      <c r="J4088" t="str">
        <f t="shared" ca="1" si="128"/>
        <v>Away</v>
      </c>
      <c r="K4088" t="str">
        <f ca="1">IF(H4088+SIMULATION!$E$16&gt;NEUTRAL!I4088,"W","L")</f>
        <v>W</v>
      </c>
      <c r="L4088" t="str">
        <f ca="1">IF(I4088+SIMULATION!$E$20&gt;NEUTRAL!H4088,"W","L")</f>
        <v>L</v>
      </c>
      <c r="M4088">
        <f t="shared" ca="1" si="129"/>
        <v>176</v>
      </c>
      <c r="N4088" t="str">
        <f ca="1">IF((H4088+I4088)&gt;SIMULATION!$F$16,"Over","Under")</f>
        <v>Over</v>
      </c>
    </row>
    <row r="4089" spans="8:14" x14ac:dyDescent="0.25">
      <c r="H4089">
        <f ca="1">ROUND(NORMINV(RAND(),SIMULATION!$G$16,SIMULATION!$C$16),0)</f>
        <v>67</v>
      </c>
      <c r="I4089">
        <f ca="1">ROUND(NORMINV(RAND(),SIMULATION!$G$20,SIMULATION!$C$20),0)</f>
        <v>67</v>
      </c>
      <c r="J4089" t="str">
        <f t="shared" ca="1" si="128"/>
        <v>OT</v>
      </c>
      <c r="K4089" t="str">
        <f ca="1">IF(H4089+SIMULATION!$E$16&gt;NEUTRAL!I4089,"W","L")</f>
        <v>W</v>
      </c>
      <c r="L4089" t="str">
        <f ca="1">IF(I4089+SIMULATION!$E$20&gt;NEUTRAL!H4089,"W","L")</f>
        <v>L</v>
      </c>
      <c r="M4089">
        <f t="shared" ca="1" si="129"/>
        <v>134</v>
      </c>
      <c r="N4089" t="str">
        <f ca="1">IF((H4089+I4089)&gt;SIMULATION!$F$16,"Over","Under")</f>
        <v>Under</v>
      </c>
    </row>
    <row r="4090" spans="8:14" x14ac:dyDescent="0.25">
      <c r="H4090">
        <f ca="1">ROUND(NORMINV(RAND(),SIMULATION!$G$16,SIMULATION!$C$16),0)</f>
        <v>80</v>
      </c>
      <c r="I4090">
        <f ca="1">ROUND(NORMINV(RAND(),SIMULATION!$G$20,SIMULATION!$C$20),0)</f>
        <v>82</v>
      </c>
      <c r="J4090" t="str">
        <f t="shared" ca="1" si="128"/>
        <v>Home</v>
      </c>
      <c r="K4090" t="str">
        <f ca="1">IF(H4090+SIMULATION!$E$16&gt;NEUTRAL!I4090,"W","L")</f>
        <v>W</v>
      </c>
      <c r="L4090" t="str">
        <f ca="1">IF(I4090+SIMULATION!$E$20&gt;NEUTRAL!H4090,"W","L")</f>
        <v>L</v>
      </c>
      <c r="M4090">
        <f t="shared" ca="1" si="129"/>
        <v>162</v>
      </c>
      <c r="N4090" t="str">
        <f ca="1">IF((H4090+I4090)&gt;SIMULATION!$F$16,"Over","Under")</f>
        <v>Over</v>
      </c>
    </row>
    <row r="4091" spans="8:14" x14ac:dyDescent="0.25">
      <c r="H4091">
        <f ca="1">ROUND(NORMINV(RAND(),SIMULATION!$G$16,SIMULATION!$C$16),0)</f>
        <v>79</v>
      </c>
      <c r="I4091">
        <f ca="1">ROUND(NORMINV(RAND(),SIMULATION!$G$20,SIMULATION!$C$20),0)</f>
        <v>93</v>
      </c>
      <c r="J4091" t="str">
        <f t="shared" ca="1" si="128"/>
        <v>Home</v>
      </c>
      <c r="K4091" t="str">
        <f ca="1">IF(H4091+SIMULATION!$E$16&gt;NEUTRAL!I4091,"W","L")</f>
        <v>L</v>
      </c>
      <c r="L4091" t="str">
        <f ca="1">IF(I4091+SIMULATION!$E$20&gt;NEUTRAL!H4091,"W","L")</f>
        <v>W</v>
      </c>
      <c r="M4091">
        <f t="shared" ca="1" si="129"/>
        <v>172</v>
      </c>
      <c r="N4091" t="str">
        <f ca="1">IF((H4091+I4091)&gt;SIMULATION!$F$16,"Over","Under")</f>
        <v>Over</v>
      </c>
    </row>
    <row r="4092" spans="8:14" x14ac:dyDescent="0.25">
      <c r="H4092">
        <f ca="1">ROUND(NORMINV(RAND(),SIMULATION!$G$16,SIMULATION!$C$16),0)</f>
        <v>61</v>
      </c>
      <c r="I4092">
        <f ca="1">ROUND(NORMINV(RAND(),SIMULATION!$G$20,SIMULATION!$C$20),0)</f>
        <v>73</v>
      </c>
      <c r="J4092" t="str">
        <f t="shared" ca="1" si="128"/>
        <v>Home</v>
      </c>
      <c r="K4092" t="str">
        <f ca="1">IF(H4092+SIMULATION!$E$16&gt;NEUTRAL!I4092,"W","L")</f>
        <v>L</v>
      </c>
      <c r="L4092" t="str">
        <f ca="1">IF(I4092+SIMULATION!$E$20&gt;NEUTRAL!H4092,"W","L")</f>
        <v>W</v>
      </c>
      <c r="M4092">
        <f t="shared" ca="1" si="129"/>
        <v>134</v>
      </c>
      <c r="N4092" t="str">
        <f ca="1">IF((H4092+I4092)&gt;SIMULATION!$F$16,"Over","Under")</f>
        <v>Under</v>
      </c>
    </row>
    <row r="4093" spans="8:14" x14ac:dyDescent="0.25">
      <c r="H4093">
        <f ca="1">ROUND(NORMINV(RAND(),SIMULATION!$G$16,SIMULATION!$C$16),0)</f>
        <v>84</v>
      </c>
      <c r="I4093">
        <f ca="1">ROUND(NORMINV(RAND(),SIMULATION!$G$20,SIMULATION!$C$20),0)</f>
        <v>86</v>
      </c>
      <c r="J4093" t="str">
        <f t="shared" ca="1" si="128"/>
        <v>Home</v>
      </c>
      <c r="K4093" t="str">
        <f ca="1">IF(H4093+SIMULATION!$E$16&gt;NEUTRAL!I4093,"W","L")</f>
        <v>W</v>
      </c>
      <c r="L4093" t="str">
        <f ca="1">IF(I4093+SIMULATION!$E$20&gt;NEUTRAL!H4093,"W","L")</f>
        <v>L</v>
      </c>
      <c r="M4093">
        <f t="shared" ca="1" si="129"/>
        <v>170</v>
      </c>
      <c r="N4093" t="str">
        <f ca="1">IF((H4093+I4093)&gt;SIMULATION!$F$16,"Over","Under")</f>
        <v>Over</v>
      </c>
    </row>
    <row r="4094" spans="8:14" x14ac:dyDescent="0.25">
      <c r="H4094">
        <f ca="1">ROUND(NORMINV(RAND(),SIMULATION!$G$16,SIMULATION!$C$16),0)</f>
        <v>81</v>
      </c>
      <c r="I4094">
        <f ca="1">ROUND(NORMINV(RAND(),SIMULATION!$G$20,SIMULATION!$C$20),0)</f>
        <v>78</v>
      </c>
      <c r="J4094" t="str">
        <f t="shared" ca="1" si="128"/>
        <v>Away</v>
      </c>
      <c r="K4094" t="str">
        <f ca="1">IF(H4094+SIMULATION!$E$16&gt;NEUTRAL!I4094,"W","L")</f>
        <v>W</v>
      </c>
      <c r="L4094" t="str">
        <f ca="1">IF(I4094+SIMULATION!$E$20&gt;NEUTRAL!H4094,"W","L")</f>
        <v>L</v>
      </c>
      <c r="M4094">
        <f t="shared" ca="1" si="129"/>
        <v>159</v>
      </c>
      <c r="N4094" t="str">
        <f ca="1">IF((H4094+I4094)&gt;SIMULATION!$F$16,"Over","Under")</f>
        <v>Over</v>
      </c>
    </row>
    <row r="4095" spans="8:14" x14ac:dyDescent="0.25">
      <c r="H4095">
        <f ca="1">ROUND(NORMINV(RAND(),SIMULATION!$G$16,SIMULATION!$C$16),0)</f>
        <v>59</v>
      </c>
      <c r="I4095">
        <f ca="1">ROUND(NORMINV(RAND(),SIMULATION!$G$20,SIMULATION!$C$20),0)</f>
        <v>80</v>
      </c>
      <c r="J4095" t="str">
        <f t="shared" ca="1" si="128"/>
        <v>Home</v>
      </c>
      <c r="K4095" t="str">
        <f ca="1">IF(H4095+SIMULATION!$E$16&gt;NEUTRAL!I4095,"W","L")</f>
        <v>L</v>
      </c>
      <c r="L4095" t="str">
        <f ca="1">IF(I4095+SIMULATION!$E$20&gt;NEUTRAL!H4095,"W","L")</f>
        <v>W</v>
      </c>
      <c r="M4095">
        <f t="shared" ca="1" si="129"/>
        <v>139</v>
      </c>
      <c r="N4095" t="str">
        <f ca="1">IF((H4095+I4095)&gt;SIMULATION!$F$16,"Over","Under")</f>
        <v>Under</v>
      </c>
    </row>
    <row r="4096" spans="8:14" x14ac:dyDescent="0.25">
      <c r="H4096">
        <f ca="1">ROUND(NORMINV(RAND(),SIMULATION!$G$16,SIMULATION!$C$16),0)</f>
        <v>93</v>
      </c>
      <c r="I4096">
        <f ca="1">ROUND(NORMINV(RAND(),SIMULATION!$G$20,SIMULATION!$C$20),0)</f>
        <v>68</v>
      </c>
      <c r="J4096" t="str">
        <f t="shared" ca="1" si="128"/>
        <v>Away</v>
      </c>
      <c r="K4096" t="str">
        <f ca="1">IF(H4096+SIMULATION!$E$16&gt;NEUTRAL!I4096,"W","L")</f>
        <v>W</v>
      </c>
      <c r="L4096" t="str">
        <f ca="1">IF(I4096+SIMULATION!$E$20&gt;NEUTRAL!H4096,"W","L")</f>
        <v>L</v>
      </c>
      <c r="M4096">
        <f t="shared" ca="1" si="129"/>
        <v>161</v>
      </c>
      <c r="N4096" t="str">
        <f ca="1">IF((H4096+I4096)&gt;SIMULATION!$F$16,"Over","Under")</f>
        <v>Over</v>
      </c>
    </row>
    <row r="4097" spans="8:14" x14ac:dyDescent="0.25">
      <c r="H4097">
        <f ca="1">ROUND(NORMINV(RAND(),SIMULATION!$G$16,SIMULATION!$C$16),0)</f>
        <v>94</v>
      </c>
      <c r="I4097">
        <f ca="1">ROUND(NORMINV(RAND(),SIMULATION!$G$20,SIMULATION!$C$20),0)</f>
        <v>74</v>
      </c>
      <c r="J4097" t="str">
        <f t="shared" ca="1" si="128"/>
        <v>Away</v>
      </c>
      <c r="K4097" t="str">
        <f ca="1">IF(H4097+SIMULATION!$E$16&gt;NEUTRAL!I4097,"W","L")</f>
        <v>W</v>
      </c>
      <c r="L4097" t="str">
        <f ca="1">IF(I4097+SIMULATION!$E$20&gt;NEUTRAL!H4097,"W","L")</f>
        <v>L</v>
      </c>
      <c r="M4097">
        <f t="shared" ca="1" si="129"/>
        <v>168</v>
      </c>
      <c r="N4097" t="str">
        <f ca="1">IF((H4097+I4097)&gt;SIMULATION!$F$16,"Over","Under")</f>
        <v>Over</v>
      </c>
    </row>
    <row r="4098" spans="8:14" x14ac:dyDescent="0.25">
      <c r="H4098">
        <f ca="1">ROUND(NORMINV(RAND(),SIMULATION!$G$16,SIMULATION!$C$16),0)</f>
        <v>79</v>
      </c>
      <c r="I4098">
        <f ca="1">ROUND(NORMINV(RAND(),SIMULATION!$G$20,SIMULATION!$C$20),0)</f>
        <v>70</v>
      </c>
      <c r="J4098" t="str">
        <f t="shared" ca="1" si="128"/>
        <v>Away</v>
      </c>
      <c r="K4098" t="str">
        <f ca="1">IF(H4098+SIMULATION!$E$16&gt;NEUTRAL!I4098,"W","L")</f>
        <v>W</v>
      </c>
      <c r="L4098" t="str">
        <f ca="1">IF(I4098+SIMULATION!$E$20&gt;NEUTRAL!H4098,"W","L")</f>
        <v>L</v>
      </c>
      <c r="M4098">
        <f t="shared" ca="1" si="129"/>
        <v>149</v>
      </c>
      <c r="N4098" t="str">
        <f ca="1">IF((H4098+I4098)&gt;SIMULATION!$F$16,"Over","Under")</f>
        <v>Under</v>
      </c>
    </row>
    <row r="4099" spans="8:14" x14ac:dyDescent="0.25">
      <c r="H4099">
        <f ca="1">ROUND(NORMINV(RAND(),SIMULATION!$G$16,SIMULATION!$C$16),0)</f>
        <v>74</v>
      </c>
      <c r="I4099">
        <f ca="1">ROUND(NORMINV(RAND(),SIMULATION!$G$20,SIMULATION!$C$20),0)</f>
        <v>80</v>
      </c>
      <c r="J4099" t="str">
        <f t="shared" ca="1" si="128"/>
        <v>Home</v>
      </c>
      <c r="K4099" t="str">
        <f ca="1">IF(H4099+SIMULATION!$E$16&gt;NEUTRAL!I4099,"W","L")</f>
        <v>L</v>
      </c>
      <c r="L4099" t="str">
        <f ca="1">IF(I4099+SIMULATION!$E$20&gt;NEUTRAL!H4099,"W","L")</f>
        <v>W</v>
      </c>
      <c r="M4099">
        <f t="shared" ca="1" si="129"/>
        <v>154</v>
      </c>
      <c r="N4099" t="str">
        <f ca="1">IF((H4099+I4099)&gt;SIMULATION!$F$16,"Over","Under")</f>
        <v>Over</v>
      </c>
    </row>
    <row r="4100" spans="8:14" x14ac:dyDescent="0.25">
      <c r="H4100">
        <f ca="1">ROUND(NORMINV(RAND(),SIMULATION!$G$16,SIMULATION!$C$16),0)</f>
        <v>64</v>
      </c>
      <c r="I4100">
        <f ca="1">ROUND(NORMINV(RAND(),SIMULATION!$G$20,SIMULATION!$C$20),0)</f>
        <v>76</v>
      </c>
      <c r="J4100" t="str">
        <f t="shared" ca="1" si="128"/>
        <v>Home</v>
      </c>
      <c r="K4100" t="str">
        <f ca="1">IF(H4100+SIMULATION!$E$16&gt;NEUTRAL!I4100,"W","L")</f>
        <v>L</v>
      </c>
      <c r="L4100" t="str">
        <f ca="1">IF(I4100+SIMULATION!$E$20&gt;NEUTRAL!H4100,"W","L")</f>
        <v>W</v>
      </c>
      <c r="M4100">
        <f t="shared" ca="1" si="129"/>
        <v>140</v>
      </c>
      <c r="N4100" t="str">
        <f ca="1">IF((H4100+I4100)&gt;SIMULATION!$F$16,"Over","Under")</f>
        <v>Under</v>
      </c>
    </row>
    <row r="4101" spans="8:14" x14ac:dyDescent="0.25">
      <c r="H4101">
        <f ca="1">ROUND(NORMINV(RAND(),SIMULATION!$G$16,SIMULATION!$C$16),0)</f>
        <v>81</v>
      </c>
      <c r="I4101">
        <f ca="1">ROUND(NORMINV(RAND(),SIMULATION!$G$20,SIMULATION!$C$20),0)</f>
        <v>75</v>
      </c>
      <c r="J4101" t="str">
        <f t="shared" ca="1" si="128"/>
        <v>Away</v>
      </c>
      <c r="K4101" t="str">
        <f ca="1">IF(H4101+SIMULATION!$E$16&gt;NEUTRAL!I4101,"W","L")</f>
        <v>W</v>
      </c>
      <c r="L4101" t="str">
        <f ca="1">IF(I4101+SIMULATION!$E$20&gt;NEUTRAL!H4101,"W","L")</f>
        <v>L</v>
      </c>
      <c r="M4101">
        <f t="shared" ca="1" si="129"/>
        <v>156</v>
      </c>
      <c r="N4101" t="str">
        <f ca="1">IF((H4101+I4101)&gt;SIMULATION!$F$16,"Over","Under")</f>
        <v>Over</v>
      </c>
    </row>
    <row r="4102" spans="8:14" x14ac:dyDescent="0.25">
      <c r="H4102">
        <f ca="1">ROUND(NORMINV(RAND(),SIMULATION!$G$16,SIMULATION!$C$16),0)</f>
        <v>79</v>
      </c>
      <c r="I4102">
        <f ca="1">ROUND(NORMINV(RAND(),SIMULATION!$G$20,SIMULATION!$C$20),0)</f>
        <v>78</v>
      </c>
      <c r="J4102" t="str">
        <f t="shared" ca="1" si="128"/>
        <v>Away</v>
      </c>
      <c r="K4102" t="str">
        <f ca="1">IF(H4102+SIMULATION!$E$16&gt;NEUTRAL!I4102,"W","L")</f>
        <v>W</v>
      </c>
      <c r="L4102" t="str">
        <f ca="1">IF(I4102+SIMULATION!$E$20&gt;NEUTRAL!H4102,"W","L")</f>
        <v>L</v>
      </c>
      <c r="M4102">
        <f t="shared" ca="1" si="129"/>
        <v>157</v>
      </c>
      <c r="N4102" t="str">
        <f ca="1">IF((H4102+I4102)&gt;SIMULATION!$F$16,"Over","Under")</f>
        <v>Over</v>
      </c>
    </row>
    <row r="4103" spans="8:14" x14ac:dyDescent="0.25">
      <c r="H4103">
        <f ca="1">ROUND(NORMINV(RAND(),SIMULATION!$G$16,SIMULATION!$C$16),0)</f>
        <v>68</v>
      </c>
      <c r="I4103">
        <f ca="1">ROUND(NORMINV(RAND(),SIMULATION!$G$20,SIMULATION!$C$20),0)</f>
        <v>92</v>
      </c>
      <c r="J4103" t="str">
        <f t="shared" ca="1" si="128"/>
        <v>Home</v>
      </c>
      <c r="K4103" t="str">
        <f ca="1">IF(H4103+SIMULATION!$E$16&gt;NEUTRAL!I4103,"W","L")</f>
        <v>L</v>
      </c>
      <c r="L4103" t="str">
        <f ca="1">IF(I4103+SIMULATION!$E$20&gt;NEUTRAL!H4103,"W","L")</f>
        <v>W</v>
      </c>
      <c r="M4103">
        <f t="shared" ca="1" si="129"/>
        <v>160</v>
      </c>
      <c r="N4103" t="str">
        <f ca="1">IF((H4103+I4103)&gt;SIMULATION!$F$16,"Over","Under")</f>
        <v>Over</v>
      </c>
    </row>
    <row r="4104" spans="8:14" x14ac:dyDescent="0.25">
      <c r="H4104">
        <f ca="1">ROUND(NORMINV(RAND(),SIMULATION!$G$16,SIMULATION!$C$16),0)</f>
        <v>65</v>
      </c>
      <c r="I4104">
        <f ca="1">ROUND(NORMINV(RAND(),SIMULATION!$G$20,SIMULATION!$C$20),0)</f>
        <v>69</v>
      </c>
      <c r="J4104" t="str">
        <f t="shared" ca="1" si="128"/>
        <v>Home</v>
      </c>
      <c r="K4104" t="str">
        <f ca="1">IF(H4104+SIMULATION!$E$16&gt;NEUTRAL!I4104,"W","L")</f>
        <v>W</v>
      </c>
      <c r="L4104" t="str">
        <f ca="1">IF(I4104+SIMULATION!$E$20&gt;NEUTRAL!H4104,"W","L")</f>
        <v>L</v>
      </c>
      <c r="M4104">
        <f t="shared" ca="1" si="129"/>
        <v>134</v>
      </c>
      <c r="N4104" t="str">
        <f ca="1">IF((H4104+I4104)&gt;SIMULATION!$F$16,"Over","Under")</f>
        <v>Under</v>
      </c>
    </row>
    <row r="4105" spans="8:14" x14ac:dyDescent="0.25">
      <c r="H4105">
        <f ca="1">ROUND(NORMINV(RAND(),SIMULATION!$G$16,SIMULATION!$C$16),0)</f>
        <v>77</v>
      </c>
      <c r="I4105">
        <f ca="1">ROUND(NORMINV(RAND(),SIMULATION!$G$20,SIMULATION!$C$20),0)</f>
        <v>85</v>
      </c>
      <c r="J4105" t="str">
        <f t="shared" ca="1" si="128"/>
        <v>Home</v>
      </c>
      <c r="K4105" t="str">
        <f ca="1">IF(H4105+SIMULATION!$E$16&gt;NEUTRAL!I4105,"W","L")</f>
        <v>L</v>
      </c>
      <c r="L4105" t="str">
        <f ca="1">IF(I4105+SIMULATION!$E$20&gt;NEUTRAL!H4105,"W","L")</f>
        <v>W</v>
      </c>
      <c r="M4105">
        <f t="shared" ca="1" si="129"/>
        <v>162</v>
      </c>
      <c r="N4105" t="str">
        <f ca="1">IF((H4105+I4105)&gt;SIMULATION!$F$16,"Over","Under")</f>
        <v>Over</v>
      </c>
    </row>
    <row r="4106" spans="8:14" x14ac:dyDescent="0.25">
      <c r="H4106">
        <f ca="1">ROUND(NORMINV(RAND(),SIMULATION!$G$16,SIMULATION!$C$16),0)</f>
        <v>74</v>
      </c>
      <c r="I4106">
        <f ca="1">ROUND(NORMINV(RAND(),SIMULATION!$G$20,SIMULATION!$C$20),0)</f>
        <v>82</v>
      </c>
      <c r="J4106" t="str">
        <f t="shared" ca="1" si="128"/>
        <v>Home</v>
      </c>
      <c r="K4106" t="str">
        <f ca="1">IF(H4106+SIMULATION!$E$16&gt;NEUTRAL!I4106,"W","L")</f>
        <v>L</v>
      </c>
      <c r="L4106" t="str">
        <f ca="1">IF(I4106+SIMULATION!$E$20&gt;NEUTRAL!H4106,"W","L")</f>
        <v>W</v>
      </c>
      <c r="M4106">
        <f t="shared" ca="1" si="129"/>
        <v>156</v>
      </c>
      <c r="N4106" t="str">
        <f ca="1">IF((H4106+I4106)&gt;SIMULATION!$F$16,"Over","Under")</f>
        <v>Over</v>
      </c>
    </row>
    <row r="4107" spans="8:14" x14ac:dyDescent="0.25">
      <c r="H4107">
        <f ca="1">ROUND(NORMINV(RAND(),SIMULATION!$G$16,SIMULATION!$C$16),0)</f>
        <v>73</v>
      </c>
      <c r="I4107">
        <f ca="1">ROUND(NORMINV(RAND(),SIMULATION!$G$20,SIMULATION!$C$20),0)</f>
        <v>61</v>
      </c>
      <c r="J4107" t="str">
        <f t="shared" ca="1" si="128"/>
        <v>Away</v>
      </c>
      <c r="K4107" t="str">
        <f ca="1">IF(H4107+SIMULATION!$E$16&gt;NEUTRAL!I4107,"W","L")</f>
        <v>W</v>
      </c>
      <c r="L4107" t="str">
        <f ca="1">IF(I4107+SIMULATION!$E$20&gt;NEUTRAL!H4107,"W","L")</f>
        <v>L</v>
      </c>
      <c r="M4107">
        <f t="shared" ca="1" si="129"/>
        <v>134</v>
      </c>
      <c r="N4107" t="str">
        <f ca="1">IF((H4107+I4107)&gt;SIMULATION!$F$16,"Over","Under")</f>
        <v>Under</v>
      </c>
    </row>
    <row r="4108" spans="8:14" x14ac:dyDescent="0.25">
      <c r="H4108">
        <f ca="1">ROUND(NORMINV(RAND(),SIMULATION!$G$16,SIMULATION!$C$16),0)</f>
        <v>90</v>
      </c>
      <c r="I4108">
        <f ca="1">ROUND(NORMINV(RAND(),SIMULATION!$G$20,SIMULATION!$C$20),0)</f>
        <v>61</v>
      </c>
      <c r="J4108" t="str">
        <f t="shared" ca="1" si="128"/>
        <v>Away</v>
      </c>
      <c r="K4108" t="str">
        <f ca="1">IF(H4108+SIMULATION!$E$16&gt;NEUTRAL!I4108,"W","L")</f>
        <v>W</v>
      </c>
      <c r="L4108" t="str">
        <f ca="1">IF(I4108+SIMULATION!$E$20&gt;NEUTRAL!H4108,"W","L")</f>
        <v>L</v>
      </c>
      <c r="M4108">
        <f t="shared" ca="1" si="129"/>
        <v>151</v>
      </c>
      <c r="N4108" t="str">
        <f ca="1">IF((H4108+I4108)&gt;SIMULATION!$F$16,"Over","Under")</f>
        <v>Under</v>
      </c>
    </row>
    <row r="4109" spans="8:14" x14ac:dyDescent="0.25">
      <c r="H4109">
        <f ca="1">ROUND(NORMINV(RAND(),SIMULATION!$G$16,SIMULATION!$C$16),0)</f>
        <v>80</v>
      </c>
      <c r="I4109">
        <f ca="1">ROUND(NORMINV(RAND(),SIMULATION!$G$20,SIMULATION!$C$20),0)</f>
        <v>92</v>
      </c>
      <c r="J4109" t="str">
        <f t="shared" ca="1" si="128"/>
        <v>Home</v>
      </c>
      <c r="K4109" t="str">
        <f ca="1">IF(H4109+SIMULATION!$E$16&gt;NEUTRAL!I4109,"W","L")</f>
        <v>L</v>
      </c>
      <c r="L4109" t="str">
        <f ca="1">IF(I4109+SIMULATION!$E$20&gt;NEUTRAL!H4109,"W","L")</f>
        <v>W</v>
      </c>
      <c r="M4109">
        <f t="shared" ca="1" si="129"/>
        <v>172</v>
      </c>
      <c r="N4109" t="str">
        <f ca="1">IF((H4109+I4109)&gt;SIMULATION!$F$16,"Over","Under")</f>
        <v>Over</v>
      </c>
    </row>
    <row r="4110" spans="8:14" x14ac:dyDescent="0.25">
      <c r="H4110">
        <f ca="1">ROUND(NORMINV(RAND(),SIMULATION!$G$16,SIMULATION!$C$16),0)</f>
        <v>76</v>
      </c>
      <c r="I4110">
        <f ca="1">ROUND(NORMINV(RAND(),SIMULATION!$G$20,SIMULATION!$C$20),0)</f>
        <v>74</v>
      </c>
      <c r="J4110" t="str">
        <f t="shared" ca="1" si="128"/>
        <v>Away</v>
      </c>
      <c r="K4110" t="str">
        <f ca="1">IF(H4110+SIMULATION!$E$16&gt;NEUTRAL!I4110,"W","L")</f>
        <v>W</v>
      </c>
      <c r="L4110" t="str">
        <f ca="1">IF(I4110+SIMULATION!$E$20&gt;NEUTRAL!H4110,"W","L")</f>
        <v>L</v>
      </c>
      <c r="M4110">
        <f t="shared" ca="1" si="129"/>
        <v>150</v>
      </c>
      <c r="N4110" t="str">
        <f ca="1">IF((H4110+I4110)&gt;SIMULATION!$F$16,"Over","Under")</f>
        <v>Under</v>
      </c>
    </row>
    <row r="4111" spans="8:14" x14ac:dyDescent="0.25">
      <c r="H4111">
        <f ca="1">ROUND(NORMINV(RAND(),SIMULATION!$G$16,SIMULATION!$C$16),0)</f>
        <v>69</v>
      </c>
      <c r="I4111">
        <f ca="1">ROUND(NORMINV(RAND(),SIMULATION!$G$20,SIMULATION!$C$20),0)</f>
        <v>90</v>
      </c>
      <c r="J4111" t="str">
        <f t="shared" ca="1" si="128"/>
        <v>Home</v>
      </c>
      <c r="K4111" t="str">
        <f ca="1">IF(H4111+SIMULATION!$E$16&gt;NEUTRAL!I4111,"W","L")</f>
        <v>L</v>
      </c>
      <c r="L4111" t="str">
        <f ca="1">IF(I4111+SIMULATION!$E$20&gt;NEUTRAL!H4111,"W","L")</f>
        <v>W</v>
      </c>
      <c r="M4111">
        <f t="shared" ca="1" si="129"/>
        <v>159</v>
      </c>
      <c r="N4111" t="str">
        <f ca="1">IF((H4111+I4111)&gt;SIMULATION!$F$16,"Over","Under")</f>
        <v>Over</v>
      </c>
    </row>
    <row r="4112" spans="8:14" x14ac:dyDescent="0.25">
      <c r="H4112">
        <f ca="1">ROUND(NORMINV(RAND(),SIMULATION!$G$16,SIMULATION!$C$16),0)</f>
        <v>85</v>
      </c>
      <c r="I4112">
        <f ca="1">ROUND(NORMINV(RAND(),SIMULATION!$G$20,SIMULATION!$C$20),0)</f>
        <v>78</v>
      </c>
      <c r="J4112" t="str">
        <f t="shared" ca="1" si="128"/>
        <v>Away</v>
      </c>
      <c r="K4112" t="str">
        <f ca="1">IF(H4112+SIMULATION!$E$16&gt;NEUTRAL!I4112,"W","L")</f>
        <v>W</v>
      </c>
      <c r="L4112" t="str">
        <f ca="1">IF(I4112+SIMULATION!$E$20&gt;NEUTRAL!H4112,"W","L")</f>
        <v>L</v>
      </c>
      <c r="M4112">
        <f t="shared" ca="1" si="129"/>
        <v>163</v>
      </c>
      <c r="N4112" t="str">
        <f ca="1">IF((H4112+I4112)&gt;SIMULATION!$F$16,"Over","Under")</f>
        <v>Over</v>
      </c>
    </row>
    <row r="4113" spans="8:14" x14ac:dyDescent="0.25">
      <c r="H4113">
        <f ca="1">ROUND(NORMINV(RAND(),SIMULATION!$G$16,SIMULATION!$C$16),0)</f>
        <v>69</v>
      </c>
      <c r="I4113">
        <f ca="1">ROUND(NORMINV(RAND(),SIMULATION!$G$20,SIMULATION!$C$20),0)</f>
        <v>78</v>
      </c>
      <c r="J4113" t="str">
        <f t="shared" ca="1" si="128"/>
        <v>Home</v>
      </c>
      <c r="K4113" t="str">
        <f ca="1">IF(H4113+SIMULATION!$E$16&gt;NEUTRAL!I4113,"W","L")</f>
        <v>L</v>
      </c>
      <c r="L4113" t="str">
        <f ca="1">IF(I4113+SIMULATION!$E$20&gt;NEUTRAL!H4113,"W","L")</f>
        <v>W</v>
      </c>
      <c r="M4113">
        <f t="shared" ca="1" si="129"/>
        <v>147</v>
      </c>
      <c r="N4113" t="str">
        <f ca="1">IF((H4113+I4113)&gt;SIMULATION!$F$16,"Over","Under")</f>
        <v>Under</v>
      </c>
    </row>
    <row r="4114" spans="8:14" x14ac:dyDescent="0.25">
      <c r="H4114">
        <f ca="1">ROUND(NORMINV(RAND(),SIMULATION!$G$16,SIMULATION!$C$16),0)</f>
        <v>63</v>
      </c>
      <c r="I4114">
        <f ca="1">ROUND(NORMINV(RAND(),SIMULATION!$G$20,SIMULATION!$C$20),0)</f>
        <v>46</v>
      </c>
      <c r="J4114" t="str">
        <f t="shared" ref="J4114:J4177" ca="1" si="130">IF(H4114=I4114,"OT",IF(H4114&gt;I4114,"Away","Home"))</f>
        <v>Away</v>
      </c>
      <c r="K4114" t="str">
        <f ca="1">IF(H4114+SIMULATION!$E$16&gt;NEUTRAL!I4114,"W","L")</f>
        <v>W</v>
      </c>
      <c r="L4114" t="str">
        <f ca="1">IF(I4114+SIMULATION!$E$20&gt;NEUTRAL!H4114,"W","L")</f>
        <v>L</v>
      </c>
      <c r="M4114">
        <f t="shared" ref="M4114:M4177" ca="1" si="131">H4114+I4114</f>
        <v>109</v>
      </c>
      <c r="N4114" t="str">
        <f ca="1">IF((H4114+I4114)&gt;SIMULATION!$F$16,"Over","Under")</f>
        <v>Under</v>
      </c>
    </row>
    <row r="4115" spans="8:14" x14ac:dyDescent="0.25">
      <c r="H4115">
        <f ca="1">ROUND(NORMINV(RAND(),SIMULATION!$G$16,SIMULATION!$C$16),0)</f>
        <v>88</v>
      </c>
      <c r="I4115">
        <f ca="1">ROUND(NORMINV(RAND(),SIMULATION!$G$20,SIMULATION!$C$20),0)</f>
        <v>84</v>
      </c>
      <c r="J4115" t="str">
        <f t="shared" ca="1" si="130"/>
        <v>Away</v>
      </c>
      <c r="K4115" t="str">
        <f ca="1">IF(H4115+SIMULATION!$E$16&gt;NEUTRAL!I4115,"W","L")</f>
        <v>W</v>
      </c>
      <c r="L4115" t="str">
        <f ca="1">IF(I4115+SIMULATION!$E$20&gt;NEUTRAL!H4115,"W","L")</f>
        <v>L</v>
      </c>
      <c r="M4115">
        <f t="shared" ca="1" si="131"/>
        <v>172</v>
      </c>
      <c r="N4115" t="str">
        <f ca="1">IF((H4115+I4115)&gt;SIMULATION!$F$16,"Over","Under")</f>
        <v>Over</v>
      </c>
    </row>
    <row r="4116" spans="8:14" x14ac:dyDescent="0.25">
      <c r="H4116">
        <f ca="1">ROUND(NORMINV(RAND(),SIMULATION!$G$16,SIMULATION!$C$16),0)</f>
        <v>76</v>
      </c>
      <c r="I4116">
        <f ca="1">ROUND(NORMINV(RAND(),SIMULATION!$G$20,SIMULATION!$C$20),0)</f>
        <v>53</v>
      </c>
      <c r="J4116" t="str">
        <f t="shared" ca="1" si="130"/>
        <v>Away</v>
      </c>
      <c r="K4116" t="str">
        <f ca="1">IF(H4116+SIMULATION!$E$16&gt;NEUTRAL!I4116,"W","L")</f>
        <v>W</v>
      </c>
      <c r="L4116" t="str">
        <f ca="1">IF(I4116+SIMULATION!$E$20&gt;NEUTRAL!H4116,"W","L")</f>
        <v>L</v>
      </c>
      <c r="M4116">
        <f t="shared" ca="1" si="131"/>
        <v>129</v>
      </c>
      <c r="N4116" t="str">
        <f ca="1">IF((H4116+I4116)&gt;SIMULATION!$F$16,"Over","Under")</f>
        <v>Under</v>
      </c>
    </row>
    <row r="4117" spans="8:14" x14ac:dyDescent="0.25">
      <c r="H4117">
        <f ca="1">ROUND(NORMINV(RAND(),SIMULATION!$G$16,SIMULATION!$C$16),0)</f>
        <v>83</v>
      </c>
      <c r="I4117">
        <f ca="1">ROUND(NORMINV(RAND(),SIMULATION!$G$20,SIMULATION!$C$20),0)</f>
        <v>81</v>
      </c>
      <c r="J4117" t="str">
        <f t="shared" ca="1" si="130"/>
        <v>Away</v>
      </c>
      <c r="K4117" t="str">
        <f ca="1">IF(H4117+SIMULATION!$E$16&gt;NEUTRAL!I4117,"W","L")</f>
        <v>W</v>
      </c>
      <c r="L4117" t="str">
        <f ca="1">IF(I4117+SIMULATION!$E$20&gt;NEUTRAL!H4117,"W","L")</f>
        <v>L</v>
      </c>
      <c r="M4117">
        <f t="shared" ca="1" si="131"/>
        <v>164</v>
      </c>
      <c r="N4117" t="str">
        <f ca="1">IF((H4117+I4117)&gt;SIMULATION!$F$16,"Over","Under")</f>
        <v>Over</v>
      </c>
    </row>
    <row r="4118" spans="8:14" x14ac:dyDescent="0.25">
      <c r="H4118">
        <f ca="1">ROUND(NORMINV(RAND(),SIMULATION!$G$16,SIMULATION!$C$16),0)</f>
        <v>78</v>
      </c>
      <c r="I4118">
        <f ca="1">ROUND(NORMINV(RAND(),SIMULATION!$G$20,SIMULATION!$C$20),0)</f>
        <v>75</v>
      </c>
      <c r="J4118" t="str">
        <f t="shared" ca="1" si="130"/>
        <v>Away</v>
      </c>
      <c r="K4118" t="str">
        <f ca="1">IF(H4118+SIMULATION!$E$16&gt;NEUTRAL!I4118,"W","L")</f>
        <v>W</v>
      </c>
      <c r="L4118" t="str">
        <f ca="1">IF(I4118+SIMULATION!$E$20&gt;NEUTRAL!H4118,"W","L")</f>
        <v>L</v>
      </c>
      <c r="M4118">
        <f t="shared" ca="1" si="131"/>
        <v>153</v>
      </c>
      <c r="N4118" t="str">
        <f ca="1">IF((H4118+I4118)&gt;SIMULATION!$F$16,"Over","Under")</f>
        <v>Over</v>
      </c>
    </row>
    <row r="4119" spans="8:14" x14ac:dyDescent="0.25">
      <c r="H4119">
        <f ca="1">ROUND(NORMINV(RAND(),SIMULATION!$G$16,SIMULATION!$C$16),0)</f>
        <v>64</v>
      </c>
      <c r="I4119">
        <f ca="1">ROUND(NORMINV(RAND(),SIMULATION!$G$20,SIMULATION!$C$20),0)</f>
        <v>67</v>
      </c>
      <c r="J4119" t="str">
        <f t="shared" ca="1" si="130"/>
        <v>Home</v>
      </c>
      <c r="K4119" t="str">
        <f ca="1">IF(H4119+SIMULATION!$E$16&gt;NEUTRAL!I4119,"W","L")</f>
        <v>W</v>
      </c>
      <c r="L4119" t="str">
        <f ca="1">IF(I4119+SIMULATION!$E$20&gt;NEUTRAL!H4119,"W","L")</f>
        <v>L</v>
      </c>
      <c r="M4119">
        <f t="shared" ca="1" si="131"/>
        <v>131</v>
      </c>
      <c r="N4119" t="str">
        <f ca="1">IF((H4119+I4119)&gt;SIMULATION!$F$16,"Over","Under")</f>
        <v>Under</v>
      </c>
    </row>
    <row r="4120" spans="8:14" x14ac:dyDescent="0.25">
      <c r="H4120">
        <f ca="1">ROUND(NORMINV(RAND(),SIMULATION!$G$16,SIMULATION!$C$16),0)</f>
        <v>64</v>
      </c>
      <c r="I4120">
        <f ca="1">ROUND(NORMINV(RAND(),SIMULATION!$G$20,SIMULATION!$C$20),0)</f>
        <v>78</v>
      </c>
      <c r="J4120" t="str">
        <f t="shared" ca="1" si="130"/>
        <v>Home</v>
      </c>
      <c r="K4120" t="str">
        <f ca="1">IF(H4120+SIMULATION!$E$16&gt;NEUTRAL!I4120,"W","L")</f>
        <v>L</v>
      </c>
      <c r="L4120" t="str">
        <f ca="1">IF(I4120+SIMULATION!$E$20&gt;NEUTRAL!H4120,"W","L")</f>
        <v>W</v>
      </c>
      <c r="M4120">
        <f t="shared" ca="1" si="131"/>
        <v>142</v>
      </c>
      <c r="N4120" t="str">
        <f ca="1">IF((H4120+I4120)&gt;SIMULATION!$F$16,"Over","Under")</f>
        <v>Under</v>
      </c>
    </row>
    <row r="4121" spans="8:14" x14ac:dyDescent="0.25">
      <c r="H4121">
        <f ca="1">ROUND(NORMINV(RAND(),SIMULATION!$G$16,SIMULATION!$C$16),0)</f>
        <v>51</v>
      </c>
      <c r="I4121">
        <f ca="1">ROUND(NORMINV(RAND(),SIMULATION!$G$20,SIMULATION!$C$20),0)</f>
        <v>72</v>
      </c>
      <c r="J4121" t="str">
        <f t="shared" ca="1" si="130"/>
        <v>Home</v>
      </c>
      <c r="K4121" t="str">
        <f ca="1">IF(H4121+SIMULATION!$E$16&gt;NEUTRAL!I4121,"W","L")</f>
        <v>L</v>
      </c>
      <c r="L4121" t="str">
        <f ca="1">IF(I4121+SIMULATION!$E$20&gt;NEUTRAL!H4121,"W","L")</f>
        <v>W</v>
      </c>
      <c r="M4121">
        <f t="shared" ca="1" si="131"/>
        <v>123</v>
      </c>
      <c r="N4121" t="str">
        <f ca="1">IF((H4121+I4121)&gt;SIMULATION!$F$16,"Over","Under")</f>
        <v>Under</v>
      </c>
    </row>
    <row r="4122" spans="8:14" x14ac:dyDescent="0.25">
      <c r="H4122">
        <f ca="1">ROUND(NORMINV(RAND(),SIMULATION!$G$16,SIMULATION!$C$16),0)</f>
        <v>84</v>
      </c>
      <c r="I4122">
        <f ca="1">ROUND(NORMINV(RAND(),SIMULATION!$G$20,SIMULATION!$C$20),0)</f>
        <v>83</v>
      </c>
      <c r="J4122" t="str">
        <f t="shared" ca="1" si="130"/>
        <v>Away</v>
      </c>
      <c r="K4122" t="str">
        <f ca="1">IF(H4122+SIMULATION!$E$16&gt;NEUTRAL!I4122,"W","L")</f>
        <v>W</v>
      </c>
      <c r="L4122" t="str">
        <f ca="1">IF(I4122+SIMULATION!$E$20&gt;NEUTRAL!H4122,"W","L")</f>
        <v>L</v>
      </c>
      <c r="M4122">
        <f t="shared" ca="1" si="131"/>
        <v>167</v>
      </c>
      <c r="N4122" t="str">
        <f ca="1">IF((H4122+I4122)&gt;SIMULATION!$F$16,"Over","Under")</f>
        <v>Over</v>
      </c>
    </row>
    <row r="4123" spans="8:14" x14ac:dyDescent="0.25">
      <c r="H4123">
        <f ca="1">ROUND(NORMINV(RAND(),SIMULATION!$G$16,SIMULATION!$C$16),0)</f>
        <v>75</v>
      </c>
      <c r="I4123">
        <f ca="1">ROUND(NORMINV(RAND(),SIMULATION!$G$20,SIMULATION!$C$20),0)</f>
        <v>76</v>
      </c>
      <c r="J4123" t="str">
        <f t="shared" ca="1" si="130"/>
        <v>Home</v>
      </c>
      <c r="K4123" t="str">
        <f ca="1">IF(H4123+SIMULATION!$E$16&gt;NEUTRAL!I4123,"W","L")</f>
        <v>W</v>
      </c>
      <c r="L4123" t="str">
        <f ca="1">IF(I4123+SIMULATION!$E$20&gt;NEUTRAL!H4123,"W","L")</f>
        <v>L</v>
      </c>
      <c r="M4123">
        <f t="shared" ca="1" si="131"/>
        <v>151</v>
      </c>
      <c r="N4123" t="str">
        <f ca="1">IF((H4123+I4123)&gt;SIMULATION!$F$16,"Over","Under")</f>
        <v>Under</v>
      </c>
    </row>
    <row r="4124" spans="8:14" x14ac:dyDescent="0.25">
      <c r="H4124">
        <f ca="1">ROUND(NORMINV(RAND(),SIMULATION!$G$16,SIMULATION!$C$16),0)</f>
        <v>60</v>
      </c>
      <c r="I4124">
        <f ca="1">ROUND(NORMINV(RAND(),SIMULATION!$G$20,SIMULATION!$C$20),0)</f>
        <v>75</v>
      </c>
      <c r="J4124" t="str">
        <f t="shared" ca="1" si="130"/>
        <v>Home</v>
      </c>
      <c r="K4124" t="str">
        <f ca="1">IF(H4124+SIMULATION!$E$16&gt;NEUTRAL!I4124,"W","L")</f>
        <v>L</v>
      </c>
      <c r="L4124" t="str">
        <f ca="1">IF(I4124+SIMULATION!$E$20&gt;NEUTRAL!H4124,"W","L")</f>
        <v>W</v>
      </c>
      <c r="M4124">
        <f t="shared" ca="1" si="131"/>
        <v>135</v>
      </c>
      <c r="N4124" t="str">
        <f ca="1">IF((H4124+I4124)&gt;SIMULATION!$F$16,"Over","Under")</f>
        <v>Under</v>
      </c>
    </row>
    <row r="4125" spans="8:14" x14ac:dyDescent="0.25">
      <c r="H4125">
        <f ca="1">ROUND(NORMINV(RAND(),SIMULATION!$G$16,SIMULATION!$C$16),0)</f>
        <v>82</v>
      </c>
      <c r="I4125">
        <f ca="1">ROUND(NORMINV(RAND(),SIMULATION!$G$20,SIMULATION!$C$20),0)</f>
        <v>56</v>
      </c>
      <c r="J4125" t="str">
        <f t="shared" ca="1" si="130"/>
        <v>Away</v>
      </c>
      <c r="K4125" t="str">
        <f ca="1">IF(H4125+SIMULATION!$E$16&gt;NEUTRAL!I4125,"W","L")</f>
        <v>W</v>
      </c>
      <c r="L4125" t="str">
        <f ca="1">IF(I4125+SIMULATION!$E$20&gt;NEUTRAL!H4125,"W","L")</f>
        <v>L</v>
      </c>
      <c r="M4125">
        <f t="shared" ca="1" si="131"/>
        <v>138</v>
      </c>
      <c r="N4125" t="str">
        <f ca="1">IF((H4125+I4125)&gt;SIMULATION!$F$16,"Over","Under")</f>
        <v>Under</v>
      </c>
    </row>
    <row r="4126" spans="8:14" x14ac:dyDescent="0.25">
      <c r="H4126">
        <f ca="1">ROUND(NORMINV(RAND(),SIMULATION!$G$16,SIMULATION!$C$16),0)</f>
        <v>79</v>
      </c>
      <c r="I4126">
        <f ca="1">ROUND(NORMINV(RAND(),SIMULATION!$G$20,SIMULATION!$C$20),0)</f>
        <v>74</v>
      </c>
      <c r="J4126" t="str">
        <f t="shared" ca="1" si="130"/>
        <v>Away</v>
      </c>
      <c r="K4126" t="str">
        <f ca="1">IF(H4126+SIMULATION!$E$16&gt;NEUTRAL!I4126,"W","L")</f>
        <v>W</v>
      </c>
      <c r="L4126" t="str">
        <f ca="1">IF(I4126+SIMULATION!$E$20&gt;NEUTRAL!H4126,"W","L")</f>
        <v>L</v>
      </c>
      <c r="M4126">
        <f t="shared" ca="1" si="131"/>
        <v>153</v>
      </c>
      <c r="N4126" t="str">
        <f ca="1">IF((H4126+I4126)&gt;SIMULATION!$F$16,"Over","Under")</f>
        <v>Over</v>
      </c>
    </row>
    <row r="4127" spans="8:14" x14ac:dyDescent="0.25">
      <c r="H4127">
        <f ca="1">ROUND(NORMINV(RAND(),SIMULATION!$G$16,SIMULATION!$C$16),0)</f>
        <v>67</v>
      </c>
      <c r="I4127">
        <f ca="1">ROUND(NORMINV(RAND(),SIMULATION!$G$20,SIMULATION!$C$20),0)</f>
        <v>74</v>
      </c>
      <c r="J4127" t="str">
        <f t="shared" ca="1" si="130"/>
        <v>Home</v>
      </c>
      <c r="K4127" t="str">
        <f ca="1">IF(H4127+SIMULATION!$E$16&gt;NEUTRAL!I4127,"W","L")</f>
        <v>L</v>
      </c>
      <c r="L4127" t="str">
        <f ca="1">IF(I4127+SIMULATION!$E$20&gt;NEUTRAL!H4127,"W","L")</f>
        <v>W</v>
      </c>
      <c r="M4127">
        <f t="shared" ca="1" si="131"/>
        <v>141</v>
      </c>
      <c r="N4127" t="str">
        <f ca="1">IF((H4127+I4127)&gt;SIMULATION!$F$16,"Over","Under")</f>
        <v>Under</v>
      </c>
    </row>
    <row r="4128" spans="8:14" x14ac:dyDescent="0.25">
      <c r="H4128">
        <f ca="1">ROUND(NORMINV(RAND(),SIMULATION!$G$16,SIMULATION!$C$16),0)</f>
        <v>76</v>
      </c>
      <c r="I4128">
        <f ca="1">ROUND(NORMINV(RAND(),SIMULATION!$G$20,SIMULATION!$C$20),0)</f>
        <v>102</v>
      </c>
      <c r="J4128" t="str">
        <f t="shared" ca="1" si="130"/>
        <v>Home</v>
      </c>
      <c r="K4128" t="str">
        <f ca="1">IF(H4128+SIMULATION!$E$16&gt;NEUTRAL!I4128,"W","L")</f>
        <v>L</v>
      </c>
      <c r="L4128" t="str">
        <f ca="1">IF(I4128+SIMULATION!$E$20&gt;NEUTRAL!H4128,"W","L")</f>
        <v>W</v>
      </c>
      <c r="M4128">
        <f t="shared" ca="1" si="131"/>
        <v>178</v>
      </c>
      <c r="N4128" t="str">
        <f ca="1">IF((H4128+I4128)&gt;SIMULATION!$F$16,"Over","Under")</f>
        <v>Over</v>
      </c>
    </row>
    <row r="4129" spans="8:14" x14ac:dyDescent="0.25">
      <c r="H4129">
        <f ca="1">ROUND(NORMINV(RAND(),SIMULATION!$G$16,SIMULATION!$C$16),0)</f>
        <v>86</v>
      </c>
      <c r="I4129">
        <f ca="1">ROUND(NORMINV(RAND(),SIMULATION!$G$20,SIMULATION!$C$20),0)</f>
        <v>60</v>
      </c>
      <c r="J4129" t="str">
        <f t="shared" ca="1" si="130"/>
        <v>Away</v>
      </c>
      <c r="K4129" t="str">
        <f ca="1">IF(H4129+SIMULATION!$E$16&gt;NEUTRAL!I4129,"W","L")</f>
        <v>W</v>
      </c>
      <c r="L4129" t="str">
        <f ca="1">IF(I4129+SIMULATION!$E$20&gt;NEUTRAL!H4129,"W","L")</f>
        <v>L</v>
      </c>
      <c r="M4129">
        <f t="shared" ca="1" si="131"/>
        <v>146</v>
      </c>
      <c r="N4129" t="str">
        <f ca="1">IF((H4129+I4129)&gt;SIMULATION!$F$16,"Over","Under")</f>
        <v>Under</v>
      </c>
    </row>
    <row r="4130" spans="8:14" x14ac:dyDescent="0.25">
      <c r="H4130">
        <f ca="1">ROUND(NORMINV(RAND(),SIMULATION!$G$16,SIMULATION!$C$16),0)</f>
        <v>89</v>
      </c>
      <c r="I4130">
        <f ca="1">ROUND(NORMINV(RAND(),SIMULATION!$G$20,SIMULATION!$C$20),0)</f>
        <v>74</v>
      </c>
      <c r="J4130" t="str">
        <f t="shared" ca="1" si="130"/>
        <v>Away</v>
      </c>
      <c r="K4130" t="str">
        <f ca="1">IF(H4130+SIMULATION!$E$16&gt;NEUTRAL!I4130,"W","L")</f>
        <v>W</v>
      </c>
      <c r="L4130" t="str">
        <f ca="1">IF(I4130+SIMULATION!$E$20&gt;NEUTRAL!H4130,"W","L")</f>
        <v>L</v>
      </c>
      <c r="M4130">
        <f t="shared" ca="1" si="131"/>
        <v>163</v>
      </c>
      <c r="N4130" t="str">
        <f ca="1">IF((H4130+I4130)&gt;SIMULATION!$F$16,"Over","Under")</f>
        <v>Over</v>
      </c>
    </row>
    <row r="4131" spans="8:14" x14ac:dyDescent="0.25">
      <c r="H4131">
        <f ca="1">ROUND(NORMINV(RAND(),SIMULATION!$G$16,SIMULATION!$C$16),0)</f>
        <v>71</v>
      </c>
      <c r="I4131">
        <f ca="1">ROUND(NORMINV(RAND(),SIMULATION!$G$20,SIMULATION!$C$20),0)</f>
        <v>66</v>
      </c>
      <c r="J4131" t="str">
        <f t="shared" ca="1" si="130"/>
        <v>Away</v>
      </c>
      <c r="K4131" t="str">
        <f ca="1">IF(H4131+SIMULATION!$E$16&gt;NEUTRAL!I4131,"W","L")</f>
        <v>W</v>
      </c>
      <c r="L4131" t="str">
        <f ca="1">IF(I4131+SIMULATION!$E$20&gt;NEUTRAL!H4131,"W","L")</f>
        <v>L</v>
      </c>
      <c r="M4131">
        <f t="shared" ca="1" si="131"/>
        <v>137</v>
      </c>
      <c r="N4131" t="str">
        <f ca="1">IF((H4131+I4131)&gt;SIMULATION!$F$16,"Over","Under")</f>
        <v>Under</v>
      </c>
    </row>
    <row r="4132" spans="8:14" x14ac:dyDescent="0.25">
      <c r="H4132">
        <f ca="1">ROUND(NORMINV(RAND(),SIMULATION!$G$16,SIMULATION!$C$16),0)</f>
        <v>81</v>
      </c>
      <c r="I4132">
        <f ca="1">ROUND(NORMINV(RAND(),SIMULATION!$G$20,SIMULATION!$C$20),0)</f>
        <v>85</v>
      </c>
      <c r="J4132" t="str">
        <f t="shared" ca="1" si="130"/>
        <v>Home</v>
      </c>
      <c r="K4132" t="str">
        <f ca="1">IF(H4132+SIMULATION!$E$16&gt;NEUTRAL!I4132,"W","L")</f>
        <v>W</v>
      </c>
      <c r="L4132" t="str">
        <f ca="1">IF(I4132+SIMULATION!$E$20&gt;NEUTRAL!H4132,"W","L")</f>
        <v>L</v>
      </c>
      <c r="M4132">
        <f t="shared" ca="1" si="131"/>
        <v>166</v>
      </c>
      <c r="N4132" t="str">
        <f ca="1">IF((H4132+I4132)&gt;SIMULATION!$F$16,"Over","Under")</f>
        <v>Over</v>
      </c>
    </row>
    <row r="4133" spans="8:14" x14ac:dyDescent="0.25">
      <c r="H4133">
        <f ca="1">ROUND(NORMINV(RAND(),SIMULATION!$G$16,SIMULATION!$C$16),0)</f>
        <v>86</v>
      </c>
      <c r="I4133">
        <f ca="1">ROUND(NORMINV(RAND(),SIMULATION!$G$20,SIMULATION!$C$20),0)</f>
        <v>63</v>
      </c>
      <c r="J4133" t="str">
        <f t="shared" ca="1" si="130"/>
        <v>Away</v>
      </c>
      <c r="K4133" t="str">
        <f ca="1">IF(H4133+SIMULATION!$E$16&gt;NEUTRAL!I4133,"W","L")</f>
        <v>W</v>
      </c>
      <c r="L4133" t="str">
        <f ca="1">IF(I4133+SIMULATION!$E$20&gt;NEUTRAL!H4133,"W","L")</f>
        <v>L</v>
      </c>
      <c r="M4133">
        <f t="shared" ca="1" si="131"/>
        <v>149</v>
      </c>
      <c r="N4133" t="str">
        <f ca="1">IF((H4133+I4133)&gt;SIMULATION!$F$16,"Over","Under")</f>
        <v>Under</v>
      </c>
    </row>
    <row r="4134" spans="8:14" x14ac:dyDescent="0.25">
      <c r="H4134">
        <f ca="1">ROUND(NORMINV(RAND(),SIMULATION!$G$16,SIMULATION!$C$16),0)</f>
        <v>75</v>
      </c>
      <c r="I4134">
        <f ca="1">ROUND(NORMINV(RAND(),SIMULATION!$G$20,SIMULATION!$C$20),0)</f>
        <v>70</v>
      </c>
      <c r="J4134" t="str">
        <f t="shared" ca="1" si="130"/>
        <v>Away</v>
      </c>
      <c r="K4134" t="str">
        <f ca="1">IF(H4134+SIMULATION!$E$16&gt;NEUTRAL!I4134,"W","L")</f>
        <v>W</v>
      </c>
      <c r="L4134" t="str">
        <f ca="1">IF(I4134+SIMULATION!$E$20&gt;NEUTRAL!H4134,"W","L")</f>
        <v>L</v>
      </c>
      <c r="M4134">
        <f t="shared" ca="1" si="131"/>
        <v>145</v>
      </c>
      <c r="N4134" t="str">
        <f ca="1">IF((H4134+I4134)&gt;SIMULATION!$F$16,"Over","Under")</f>
        <v>Under</v>
      </c>
    </row>
    <row r="4135" spans="8:14" x14ac:dyDescent="0.25">
      <c r="H4135">
        <f ca="1">ROUND(NORMINV(RAND(),SIMULATION!$G$16,SIMULATION!$C$16),0)</f>
        <v>69</v>
      </c>
      <c r="I4135">
        <f ca="1">ROUND(NORMINV(RAND(),SIMULATION!$G$20,SIMULATION!$C$20),0)</f>
        <v>71</v>
      </c>
      <c r="J4135" t="str">
        <f t="shared" ca="1" si="130"/>
        <v>Home</v>
      </c>
      <c r="K4135" t="str">
        <f ca="1">IF(H4135+SIMULATION!$E$16&gt;NEUTRAL!I4135,"W","L")</f>
        <v>W</v>
      </c>
      <c r="L4135" t="str">
        <f ca="1">IF(I4135+SIMULATION!$E$20&gt;NEUTRAL!H4135,"W","L")</f>
        <v>L</v>
      </c>
      <c r="M4135">
        <f t="shared" ca="1" si="131"/>
        <v>140</v>
      </c>
      <c r="N4135" t="str">
        <f ca="1">IF((H4135+I4135)&gt;SIMULATION!$F$16,"Over","Under")</f>
        <v>Under</v>
      </c>
    </row>
    <row r="4136" spans="8:14" x14ac:dyDescent="0.25">
      <c r="H4136">
        <f ca="1">ROUND(NORMINV(RAND(),SIMULATION!$G$16,SIMULATION!$C$16),0)</f>
        <v>67</v>
      </c>
      <c r="I4136">
        <f ca="1">ROUND(NORMINV(RAND(),SIMULATION!$G$20,SIMULATION!$C$20),0)</f>
        <v>103</v>
      </c>
      <c r="J4136" t="str">
        <f t="shared" ca="1" si="130"/>
        <v>Home</v>
      </c>
      <c r="K4136" t="str">
        <f ca="1">IF(H4136+SIMULATION!$E$16&gt;NEUTRAL!I4136,"W","L")</f>
        <v>L</v>
      </c>
      <c r="L4136" t="str">
        <f ca="1">IF(I4136+SIMULATION!$E$20&gt;NEUTRAL!H4136,"W","L")</f>
        <v>W</v>
      </c>
      <c r="M4136">
        <f t="shared" ca="1" si="131"/>
        <v>170</v>
      </c>
      <c r="N4136" t="str">
        <f ca="1">IF((H4136+I4136)&gt;SIMULATION!$F$16,"Over","Under")</f>
        <v>Over</v>
      </c>
    </row>
    <row r="4137" spans="8:14" x14ac:dyDescent="0.25">
      <c r="H4137">
        <f ca="1">ROUND(NORMINV(RAND(),SIMULATION!$G$16,SIMULATION!$C$16),0)</f>
        <v>76</v>
      </c>
      <c r="I4137">
        <f ca="1">ROUND(NORMINV(RAND(),SIMULATION!$G$20,SIMULATION!$C$20),0)</f>
        <v>81</v>
      </c>
      <c r="J4137" t="str">
        <f t="shared" ca="1" si="130"/>
        <v>Home</v>
      </c>
      <c r="K4137" t="str">
        <f ca="1">IF(H4137+SIMULATION!$E$16&gt;NEUTRAL!I4137,"W","L")</f>
        <v>L</v>
      </c>
      <c r="L4137" t="str">
        <f ca="1">IF(I4137+SIMULATION!$E$20&gt;NEUTRAL!H4137,"W","L")</f>
        <v>W</v>
      </c>
      <c r="M4137">
        <f t="shared" ca="1" si="131"/>
        <v>157</v>
      </c>
      <c r="N4137" t="str">
        <f ca="1">IF((H4137+I4137)&gt;SIMULATION!$F$16,"Over","Under")</f>
        <v>Over</v>
      </c>
    </row>
    <row r="4138" spans="8:14" x14ac:dyDescent="0.25">
      <c r="H4138">
        <f ca="1">ROUND(NORMINV(RAND(),SIMULATION!$G$16,SIMULATION!$C$16),0)</f>
        <v>76</v>
      </c>
      <c r="I4138">
        <f ca="1">ROUND(NORMINV(RAND(),SIMULATION!$G$20,SIMULATION!$C$20),0)</f>
        <v>66</v>
      </c>
      <c r="J4138" t="str">
        <f t="shared" ca="1" si="130"/>
        <v>Away</v>
      </c>
      <c r="K4138" t="str">
        <f ca="1">IF(H4138+SIMULATION!$E$16&gt;NEUTRAL!I4138,"W","L")</f>
        <v>W</v>
      </c>
      <c r="L4138" t="str">
        <f ca="1">IF(I4138+SIMULATION!$E$20&gt;NEUTRAL!H4138,"W","L")</f>
        <v>L</v>
      </c>
      <c r="M4138">
        <f t="shared" ca="1" si="131"/>
        <v>142</v>
      </c>
      <c r="N4138" t="str">
        <f ca="1">IF((H4138+I4138)&gt;SIMULATION!$F$16,"Over","Under")</f>
        <v>Under</v>
      </c>
    </row>
    <row r="4139" spans="8:14" x14ac:dyDescent="0.25">
      <c r="H4139">
        <f ca="1">ROUND(NORMINV(RAND(),SIMULATION!$G$16,SIMULATION!$C$16),0)</f>
        <v>51</v>
      </c>
      <c r="I4139">
        <f ca="1">ROUND(NORMINV(RAND(),SIMULATION!$G$20,SIMULATION!$C$20),0)</f>
        <v>62</v>
      </c>
      <c r="J4139" t="str">
        <f t="shared" ca="1" si="130"/>
        <v>Home</v>
      </c>
      <c r="K4139" t="str">
        <f ca="1">IF(H4139+SIMULATION!$E$16&gt;NEUTRAL!I4139,"W","L")</f>
        <v>L</v>
      </c>
      <c r="L4139" t="str">
        <f ca="1">IF(I4139+SIMULATION!$E$20&gt;NEUTRAL!H4139,"W","L")</f>
        <v>W</v>
      </c>
      <c r="M4139">
        <f t="shared" ca="1" si="131"/>
        <v>113</v>
      </c>
      <c r="N4139" t="str">
        <f ca="1">IF((H4139+I4139)&gt;SIMULATION!$F$16,"Over","Under")</f>
        <v>Under</v>
      </c>
    </row>
    <row r="4140" spans="8:14" x14ac:dyDescent="0.25">
      <c r="H4140">
        <f ca="1">ROUND(NORMINV(RAND(),SIMULATION!$G$16,SIMULATION!$C$16),0)</f>
        <v>85</v>
      </c>
      <c r="I4140">
        <f ca="1">ROUND(NORMINV(RAND(),SIMULATION!$G$20,SIMULATION!$C$20),0)</f>
        <v>79</v>
      </c>
      <c r="J4140" t="str">
        <f t="shared" ca="1" si="130"/>
        <v>Away</v>
      </c>
      <c r="K4140" t="str">
        <f ca="1">IF(H4140+SIMULATION!$E$16&gt;NEUTRAL!I4140,"W","L")</f>
        <v>W</v>
      </c>
      <c r="L4140" t="str">
        <f ca="1">IF(I4140+SIMULATION!$E$20&gt;NEUTRAL!H4140,"W","L")</f>
        <v>L</v>
      </c>
      <c r="M4140">
        <f t="shared" ca="1" si="131"/>
        <v>164</v>
      </c>
      <c r="N4140" t="str">
        <f ca="1">IF((H4140+I4140)&gt;SIMULATION!$F$16,"Over","Under")</f>
        <v>Over</v>
      </c>
    </row>
    <row r="4141" spans="8:14" x14ac:dyDescent="0.25">
      <c r="H4141">
        <f ca="1">ROUND(NORMINV(RAND(),SIMULATION!$G$16,SIMULATION!$C$16),0)</f>
        <v>69</v>
      </c>
      <c r="I4141">
        <f ca="1">ROUND(NORMINV(RAND(),SIMULATION!$G$20,SIMULATION!$C$20),0)</f>
        <v>83</v>
      </c>
      <c r="J4141" t="str">
        <f t="shared" ca="1" si="130"/>
        <v>Home</v>
      </c>
      <c r="K4141" t="str">
        <f ca="1">IF(H4141+SIMULATION!$E$16&gt;NEUTRAL!I4141,"W","L")</f>
        <v>L</v>
      </c>
      <c r="L4141" t="str">
        <f ca="1">IF(I4141+SIMULATION!$E$20&gt;NEUTRAL!H4141,"W","L")</f>
        <v>W</v>
      </c>
      <c r="M4141">
        <f t="shared" ca="1" si="131"/>
        <v>152</v>
      </c>
      <c r="N4141" t="str">
        <f ca="1">IF((H4141+I4141)&gt;SIMULATION!$F$16,"Over","Under")</f>
        <v>Over</v>
      </c>
    </row>
    <row r="4142" spans="8:14" x14ac:dyDescent="0.25">
      <c r="H4142">
        <f ca="1">ROUND(NORMINV(RAND(),SIMULATION!$G$16,SIMULATION!$C$16),0)</f>
        <v>66</v>
      </c>
      <c r="I4142">
        <f ca="1">ROUND(NORMINV(RAND(),SIMULATION!$G$20,SIMULATION!$C$20),0)</f>
        <v>86</v>
      </c>
      <c r="J4142" t="str">
        <f t="shared" ca="1" si="130"/>
        <v>Home</v>
      </c>
      <c r="K4142" t="str">
        <f ca="1">IF(H4142+SIMULATION!$E$16&gt;NEUTRAL!I4142,"W","L")</f>
        <v>L</v>
      </c>
      <c r="L4142" t="str">
        <f ca="1">IF(I4142+SIMULATION!$E$20&gt;NEUTRAL!H4142,"W","L")</f>
        <v>W</v>
      </c>
      <c r="M4142">
        <f t="shared" ca="1" si="131"/>
        <v>152</v>
      </c>
      <c r="N4142" t="str">
        <f ca="1">IF((H4142+I4142)&gt;SIMULATION!$F$16,"Over","Under")</f>
        <v>Over</v>
      </c>
    </row>
    <row r="4143" spans="8:14" x14ac:dyDescent="0.25">
      <c r="H4143">
        <f ca="1">ROUND(NORMINV(RAND(),SIMULATION!$G$16,SIMULATION!$C$16),0)</f>
        <v>42</v>
      </c>
      <c r="I4143">
        <f ca="1">ROUND(NORMINV(RAND(),SIMULATION!$G$20,SIMULATION!$C$20),0)</f>
        <v>71</v>
      </c>
      <c r="J4143" t="str">
        <f t="shared" ca="1" si="130"/>
        <v>Home</v>
      </c>
      <c r="K4143" t="str">
        <f ca="1">IF(H4143+SIMULATION!$E$16&gt;NEUTRAL!I4143,"W","L")</f>
        <v>L</v>
      </c>
      <c r="L4143" t="str">
        <f ca="1">IF(I4143+SIMULATION!$E$20&gt;NEUTRAL!H4143,"W","L")</f>
        <v>W</v>
      </c>
      <c r="M4143">
        <f t="shared" ca="1" si="131"/>
        <v>113</v>
      </c>
      <c r="N4143" t="str">
        <f ca="1">IF((H4143+I4143)&gt;SIMULATION!$F$16,"Over","Under")</f>
        <v>Under</v>
      </c>
    </row>
    <row r="4144" spans="8:14" x14ac:dyDescent="0.25">
      <c r="H4144">
        <f ca="1">ROUND(NORMINV(RAND(),SIMULATION!$G$16,SIMULATION!$C$16),0)</f>
        <v>69</v>
      </c>
      <c r="I4144">
        <f ca="1">ROUND(NORMINV(RAND(),SIMULATION!$G$20,SIMULATION!$C$20),0)</f>
        <v>86</v>
      </c>
      <c r="J4144" t="str">
        <f t="shared" ca="1" si="130"/>
        <v>Home</v>
      </c>
      <c r="K4144" t="str">
        <f ca="1">IF(H4144+SIMULATION!$E$16&gt;NEUTRAL!I4144,"W","L")</f>
        <v>L</v>
      </c>
      <c r="L4144" t="str">
        <f ca="1">IF(I4144+SIMULATION!$E$20&gt;NEUTRAL!H4144,"W","L")</f>
        <v>W</v>
      </c>
      <c r="M4144">
        <f t="shared" ca="1" si="131"/>
        <v>155</v>
      </c>
      <c r="N4144" t="str">
        <f ca="1">IF((H4144+I4144)&gt;SIMULATION!$F$16,"Over","Under")</f>
        <v>Over</v>
      </c>
    </row>
    <row r="4145" spans="8:14" x14ac:dyDescent="0.25">
      <c r="H4145">
        <f ca="1">ROUND(NORMINV(RAND(),SIMULATION!$G$16,SIMULATION!$C$16),0)</f>
        <v>67</v>
      </c>
      <c r="I4145">
        <f ca="1">ROUND(NORMINV(RAND(),SIMULATION!$G$20,SIMULATION!$C$20),0)</f>
        <v>66</v>
      </c>
      <c r="J4145" t="str">
        <f t="shared" ca="1" si="130"/>
        <v>Away</v>
      </c>
      <c r="K4145" t="str">
        <f ca="1">IF(H4145+SIMULATION!$E$16&gt;NEUTRAL!I4145,"W","L")</f>
        <v>W</v>
      </c>
      <c r="L4145" t="str">
        <f ca="1">IF(I4145+SIMULATION!$E$20&gt;NEUTRAL!H4145,"W","L")</f>
        <v>L</v>
      </c>
      <c r="M4145">
        <f t="shared" ca="1" si="131"/>
        <v>133</v>
      </c>
      <c r="N4145" t="str">
        <f ca="1">IF((H4145+I4145)&gt;SIMULATION!$F$16,"Over","Under")</f>
        <v>Under</v>
      </c>
    </row>
    <row r="4146" spans="8:14" x14ac:dyDescent="0.25">
      <c r="H4146">
        <f ca="1">ROUND(NORMINV(RAND(),SIMULATION!$G$16,SIMULATION!$C$16),0)</f>
        <v>66</v>
      </c>
      <c r="I4146">
        <f ca="1">ROUND(NORMINV(RAND(),SIMULATION!$G$20,SIMULATION!$C$20),0)</f>
        <v>75</v>
      </c>
      <c r="J4146" t="str">
        <f t="shared" ca="1" si="130"/>
        <v>Home</v>
      </c>
      <c r="K4146" t="str">
        <f ca="1">IF(H4146+SIMULATION!$E$16&gt;NEUTRAL!I4146,"W","L")</f>
        <v>L</v>
      </c>
      <c r="L4146" t="str">
        <f ca="1">IF(I4146+SIMULATION!$E$20&gt;NEUTRAL!H4146,"W","L")</f>
        <v>W</v>
      </c>
      <c r="M4146">
        <f t="shared" ca="1" si="131"/>
        <v>141</v>
      </c>
      <c r="N4146" t="str">
        <f ca="1">IF((H4146+I4146)&gt;SIMULATION!$F$16,"Over","Under")</f>
        <v>Under</v>
      </c>
    </row>
    <row r="4147" spans="8:14" x14ac:dyDescent="0.25">
      <c r="H4147">
        <f ca="1">ROUND(NORMINV(RAND(),SIMULATION!$G$16,SIMULATION!$C$16),0)</f>
        <v>92</v>
      </c>
      <c r="I4147">
        <f ca="1">ROUND(NORMINV(RAND(),SIMULATION!$G$20,SIMULATION!$C$20),0)</f>
        <v>94</v>
      </c>
      <c r="J4147" t="str">
        <f t="shared" ca="1" si="130"/>
        <v>Home</v>
      </c>
      <c r="K4147" t="str">
        <f ca="1">IF(H4147+SIMULATION!$E$16&gt;NEUTRAL!I4147,"W","L")</f>
        <v>W</v>
      </c>
      <c r="L4147" t="str">
        <f ca="1">IF(I4147+SIMULATION!$E$20&gt;NEUTRAL!H4147,"W","L")</f>
        <v>L</v>
      </c>
      <c r="M4147">
        <f t="shared" ca="1" si="131"/>
        <v>186</v>
      </c>
      <c r="N4147" t="str">
        <f ca="1">IF((H4147+I4147)&gt;SIMULATION!$F$16,"Over","Under")</f>
        <v>Over</v>
      </c>
    </row>
    <row r="4148" spans="8:14" x14ac:dyDescent="0.25">
      <c r="H4148">
        <f ca="1">ROUND(NORMINV(RAND(),SIMULATION!$G$16,SIMULATION!$C$16),0)</f>
        <v>79</v>
      </c>
      <c r="I4148">
        <f ca="1">ROUND(NORMINV(RAND(),SIMULATION!$G$20,SIMULATION!$C$20),0)</f>
        <v>89</v>
      </c>
      <c r="J4148" t="str">
        <f t="shared" ca="1" si="130"/>
        <v>Home</v>
      </c>
      <c r="K4148" t="str">
        <f ca="1">IF(H4148+SIMULATION!$E$16&gt;NEUTRAL!I4148,"W","L")</f>
        <v>L</v>
      </c>
      <c r="L4148" t="str">
        <f ca="1">IF(I4148+SIMULATION!$E$20&gt;NEUTRAL!H4148,"W","L")</f>
        <v>W</v>
      </c>
      <c r="M4148">
        <f t="shared" ca="1" si="131"/>
        <v>168</v>
      </c>
      <c r="N4148" t="str">
        <f ca="1">IF((H4148+I4148)&gt;SIMULATION!$F$16,"Over","Under")</f>
        <v>Over</v>
      </c>
    </row>
    <row r="4149" spans="8:14" x14ac:dyDescent="0.25">
      <c r="H4149">
        <f ca="1">ROUND(NORMINV(RAND(),SIMULATION!$G$16,SIMULATION!$C$16),0)</f>
        <v>64</v>
      </c>
      <c r="I4149">
        <f ca="1">ROUND(NORMINV(RAND(),SIMULATION!$G$20,SIMULATION!$C$20),0)</f>
        <v>61</v>
      </c>
      <c r="J4149" t="str">
        <f t="shared" ca="1" si="130"/>
        <v>Away</v>
      </c>
      <c r="K4149" t="str">
        <f ca="1">IF(H4149+SIMULATION!$E$16&gt;NEUTRAL!I4149,"W","L")</f>
        <v>W</v>
      </c>
      <c r="L4149" t="str">
        <f ca="1">IF(I4149+SIMULATION!$E$20&gt;NEUTRAL!H4149,"W","L")</f>
        <v>L</v>
      </c>
      <c r="M4149">
        <f t="shared" ca="1" si="131"/>
        <v>125</v>
      </c>
      <c r="N4149" t="str">
        <f ca="1">IF((H4149+I4149)&gt;SIMULATION!$F$16,"Over","Under")</f>
        <v>Under</v>
      </c>
    </row>
    <row r="4150" spans="8:14" x14ac:dyDescent="0.25">
      <c r="H4150">
        <f ca="1">ROUND(NORMINV(RAND(),SIMULATION!$G$16,SIMULATION!$C$16),0)</f>
        <v>73</v>
      </c>
      <c r="I4150">
        <f ca="1">ROUND(NORMINV(RAND(),SIMULATION!$G$20,SIMULATION!$C$20),0)</f>
        <v>53</v>
      </c>
      <c r="J4150" t="str">
        <f t="shared" ca="1" si="130"/>
        <v>Away</v>
      </c>
      <c r="K4150" t="str">
        <f ca="1">IF(H4150+SIMULATION!$E$16&gt;NEUTRAL!I4150,"W","L")</f>
        <v>W</v>
      </c>
      <c r="L4150" t="str">
        <f ca="1">IF(I4150+SIMULATION!$E$20&gt;NEUTRAL!H4150,"W","L")</f>
        <v>L</v>
      </c>
      <c r="M4150">
        <f t="shared" ca="1" si="131"/>
        <v>126</v>
      </c>
      <c r="N4150" t="str">
        <f ca="1">IF((H4150+I4150)&gt;SIMULATION!$F$16,"Over","Under")</f>
        <v>Under</v>
      </c>
    </row>
    <row r="4151" spans="8:14" x14ac:dyDescent="0.25">
      <c r="H4151">
        <f ca="1">ROUND(NORMINV(RAND(),SIMULATION!$G$16,SIMULATION!$C$16),0)</f>
        <v>69</v>
      </c>
      <c r="I4151">
        <f ca="1">ROUND(NORMINV(RAND(),SIMULATION!$G$20,SIMULATION!$C$20),0)</f>
        <v>64</v>
      </c>
      <c r="J4151" t="str">
        <f t="shared" ca="1" si="130"/>
        <v>Away</v>
      </c>
      <c r="K4151" t="str">
        <f ca="1">IF(H4151+SIMULATION!$E$16&gt;NEUTRAL!I4151,"W","L")</f>
        <v>W</v>
      </c>
      <c r="L4151" t="str">
        <f ca="1">IF(I4151+SIMULATION!$E$20&gt;NEUTRAL!H4151,"W","L")</f>
        <v>L</v>
      </c>
      <c r="M4151">
        <f t="shared" ca="1" si="131"/>
        <v>133</v>
      </c>
      <c r="N4151" t="str">
        <f ca="1">IF((H4151+I4151)&gt;SIMULATION!$F$16,"Over","Under")</f>
        <v>Under</v>
      </c>
    </row>
    <row r="4152" spans="8:14" x14ac:dyDescent="0.25">
      <c r="H4152">
        <f ca="1">ROUND(NORMINV(RAND(),SIMULATION!$G$16,SIMULATION!$C$16),0)</f>
        <v>77</v>
      </c>
      <c r="I4152">
        <f ca="1">ROUND(NORMINV(RAND(),SIMULATION!$G$20,SIMULATION!$C$20),0)</f>
        <v>73</v>
      </c>
      <c r="J4152" t="str">
        <f t="shared" ca="1" si="130"/>
        <v>Away</v>
      </c>
      <c r="K4152" t="str">
        <f ca="1">IF(H4152+SIMULATION!$E$16&gt;NEUTRAL!I4152,"W","L")</f>
        <v>W</v>
      </c>
      <c r="L4152" t="str">
        <f ca="1">IF(I4152+SIMULATION!$E$20&gt;NEUTRAL!H4152,"W","L")</f>
        <v>L</v>
      </c>
      <c r="M4152">
        <f t="shared" ca="1" si="131"/>
        <v>150</v>
      </c>
      <c r="N4152" t="str">
        <f ca="1">IF((H4152+I4152)&gt;SIMULATION!$F$16,"Over","Under")</f>
        <v>Under</v>
      </c>
    </row>
    <row r="4153" spans="8:14" x14ac:dyDescent="0.25">
      <c r="H4153">
        <f ca="1">ROUND(NORMINV(RAND(),SIMULATION!$G$16,SIMULATION!$C$16),0)</f>
        <v>73</v>
      </c>
      <c r="I4153">
        <f ca="1">ROUND(NORMINV(RAND(),SIMULATION!$G$20,SIMULATION!$C$20),0)</f>
        <v>81</v>
      </c>
      <c r="J4153" t="str">
        <f t="shared" ca="1" si="130"/>
        <v>Home</v>
      </c>
      <c r="K4153" t="str">
        <f ca="1">IF(H4153+SIMULATION!$E$16&gt;NEUTRAL!I4153,"W","L")</f>
        <v>L</v>
      </c>
      <c r="L4153" t="str">
        <f ca="1">IF(I4153+SIMULATION!$E$20&gt;NEUTRAL!H4153,"W","L")</f>
        <v>W</v>
      </c>
      <c r="M4153">
        <f t="shared" ca="1" si="131"/>
        <v>154</v>
      </c>
      <c r="N4153" t="str">
        <f ca="1">IF((H4153+I4153)&gt;SIMULATION!$F$16,"Over","Under")</f>
        <v>Over</v>
      </c>
    </row>
    <row r="4154" spans="8:14" x14ac:dyDescent="0.25">
      <c r="H4154">
        <f ca="1">ROUND(NORMINV(RAND(),SIMULATION!$G$16,SIMULATION!$C$16),0)</f>
        <v>71</v>
      </c>
      <c r="I4154">
        <f ca="1">ROUND(NORMINV(RAND(),SIMULATION!$G$20,SIMULATION!$C$20),0)</f>
        <v>67</v>
      </c>
      <c r="J4154" t="str">
        <f t="shared" ca="1" si="130"/>
        <v>Away</v>
      </c>
      <c r="K4154" t="str">
        <f ca="1">IF(H4154+SIMULATION!$E$16&gt;NEUTRAL!I4154,"W","L")</f>
        <v>W</v>
      </c>
      <c r="L4154" t="str">
        <f ca="1">IF(I4154+SIMULATION!$E$20&gt;NEUTRAL!H4154,"W","L")</f>
        <v>L</v>
      </c>
      <c r="M4154">
        <f t="shared" ca="1" si="131"/>
        <v>138</v>
      </c>
      <c r="N4154" t="str">
        <f ca="1">IF((H4154+I4154)&gt;SIMULATION!$F$16,"Over","Under")</f>
        <v>Under</v>
      </c>
    </row>
    <row r="4155" spans="8:14" x14ac:dyDescent="0.25">
      <c r="H4155">
        <f ca="1">ROUND(NORMINV(RAND(),SIMULATION!$G$16,SIMULATION!$C$16),0)</f>
        <v>79</v>
      </c>
      <c r="I4155">
        <f ca="1">ROUND(NORMINV(RAND(),SIMULATION!$G$20,SIMULATION!$C$20),0)</f>
        <v>92</v>
      </c>
      <c r="J4155" t="str">
        <f t="shared" ca="1" si="130"/>
        <v>Home</v>
      </c>
      <c r="K4155" t="str">
        <f ca="1">IF(H4155+SIMULATION!$E$16&gt;NEUTRAL!I4155,"W","L")</f>
        <v>L</v>
      </c>
      <c r="L4155" t="str">
        <f ca="1">IF(I4155+SIMULATION!$E$20&gt;NEUTRAL!H4155,"W","L")</f>
        <v>W</v>
      </c>
      <c r="M4155">
        <f t="shared" ca="1" si="131"/>
        <v>171</v>
      </c>
      <c r="N4155" t="str">
        <f ca="1">IF((H4155+I4155)&gt;SIMULATION!$F$16,"Over","Under")</f>
        <v>Over</v>
      </c>
    </row>
    <row r="4156" spans="8:14" x14ac:dyDescent="0.25">
      <c r="H4156">
        <f ca="1">ROUND(NORMINV(RAND(),SIMULATION!$G$16,SIMULATION!$C$16),0)</f>
        <v>93</v>
      </c>
      <c r="I4156">
        <f ca="1">ROUND(NORMINV(RAND(),SIMULATION!$G$20,SIMULATION!$C$20),0)</f>
        <v>75</v>
      </c>
      <c r="J4156" t="str">
        <f t="shared" ca="1" si="130"/>
        <v>Away</v>
      </c>
      <c r="K4156" t="str">
        <f ca="1">IF(H4156+SIMULATION!$E$16&gt;NEUTRAL!I4156,"W","L")</f>
        <v>W</v>
      </c>
      <c r="L4156" t="str">
        <f ca="1">IF(I4156+SIMULATION!$E$20&gt;NEUTRAL!H4156,"W","L")</f>
        <v>L</v>
      </c>
      <c r="M4156">
        <f t="shared" ca="1" si="131"/>
        <v>168</v>
      </c>
      <c r="N4156" t="str">
        <f ca="1">IF((H4156+I4156)&gt;SIMULATION!$F$16,"Over","Under")</f>
        <v>Over</v>
      </c>
    </row>
    <row r="4157" spans="8:14" x14ac:dyDescent="0.25">
      <c r="H4157">
        <f ca="1">ROUND(NORMINV(RAND(),SIMULATION!$G$16,SIMULATION!$C$16),0)</f>
        <v>94</v>
      </c>
      <c r="I4157">
        <f ca="1">ROUND(NORMINV(RAND(),SIMULATION!$G$20,SIMULATION!$C$20),0)</f>
        <v>71</v>
      </c>
      <c r="J4157" t="str">
        <f t="shared" ca="1" si="130"/>
        <v>Away</v>
      </c>
      <c r="K4157" t="str">
        <f ca="1">IF(H4157+SIMULATION!$E$16&gt;NEUTRAL!I4157,"W","L")</f>
        <v>W</v>
      </c>
      <c r="L4157" t="str">
        <f ca="1">IF(I4157+SIMULATION!$E$20&gt;NEUTRAL!H4157,"W","L")</f>
        <v>L</v>
      </c>
      <c r="M4157">
        <f t="shared" ca="1" si="131"/>
        <v>165</v>
      </c>
      <c r="N4157" t="str">
        <f ca="1">IF((H4157+I4157)&gt;SIMULATION!$F$16,"Over","Under")</f>
        <v>Over</v>
      </c>
    </row>
    <row r="4158" spans="8:14" x14ac:dyDescent="0.25">
      <c r="H4158">
        <f ca="1">ROUND(NORMINV(RAND(),SIMULATION!$G$16,SIMULATION!$C$16),0)</f>
        <v>67</v>
      </c>
      <c r="I4158">
        <f ca="1">ROUND(NORMINV(RAND(),SIMULATION!$G$20,SIMULATION!$C$20),0)</f>
        <v>75</v>
      </c>
      <c r="J4158" t="str">
        <f t="shared" ca="1" si="130"/>
        <v>Home</v>
      </c>
      <c r="K4158" t="str">
        <f ca="1">IF(H4158+SIMULATION!$E$16&gt;NEUTRAL!I4158,"W","L")</f>
        <v>L</v>
      </c>
      <c r="L4158" t="str">
        <f ca="1">IF(I4158+SIMULATION!$E$20&gt;NEUTRAL!H4158,"W","L")</f>
        <v>W</v>
      </c>
      <c r="M4158">
        <f t="shared" ca="1" si="131"/>
        <v>142</v>
      </c>
      <c r="N4158" t="str">
        <f ca="1">IF((H4158+I4158)&gt;SIMULATION!$F$16,"Over","Under")</f>
        <v>Under</v>
      </c>
    </row>
    <row r="4159" spans="8:14" x14ac:dyDescent="0.25">
      <c r="H4159">
        <f ca="1">ROUND(NORMINV(RAND(),SIMULATION!$G$16,SIMULATION!$C$16),0)</f>
        <v>71</v>
      </c>
      <c r="I4159">
        <f ca="1">ROUND(NORMINV(RAND(),SIMULATION!$G$20,SIMULATION!$C$20),0)</f>
        <v>78</v>
      </c>
      <c r="J4159" t="str">
        <f t="shared" ca="1" si="130"/>
        <v>Home</v>
      </c>
      <c r="K4159" t="str">
        <f ca="1">IF(H4159+SIMULATION!$E$16&gt;NEUTRAL!I4159,"W","L")</f>
        <v>L</v>
      </c>
      <c r="L4159" t="str">
        <f ca="1">IF(I4159+SIMULATION!$E$20&gt;NEUTRAL!H4159,"W","L")</f>
        <v>W</v>
      </c>
      <c r="M4159">
        <f t="shared" ca="1" si="131"/>
        <v>149</v>
      </c>
      <c r="N4159" t="str">
        <f ca="1">IF((H4159+I4159)&gt;SIMULATION!$F$16,"Over","Under")</f>
        <v>Under</v>
      </c>
    </row>
    <row r="4160" spans="8:14" x14ac:dyDescent="0.25">
      <c r="H4160">
        <f ca="1">ROUND(NORMINV(RAND(),SIMULATION!$G$16,SIMULATION!$C$16),0)</f>
        <v>90</v>
      </c>
      <c r="I4160">
        <f ca="1">ROUND(NORMINV(RAND(),SIMULATION!$G$20,SIMULATION!$C$20),0)</f>
        <v>77</v>
      </c>
      <c r="J4160" t="str">
        <f t="shared" ca="1" si="130"/>
        <v>Away</v>
      </c>
      <c r="K4160" t="str">
        <f ca="1">IF(H4160+SIMULATION!$E$16&gt;NEUTRAL!I4160,"W","L")</f>
        <v>W</v>
      </c>
      <c r="L4160" t="str">
        <f ca="1">IF(I4160+SIMULATION!$E$20&gt;NEUTRAL!H4160,"W","L")</f>
        <v>L</v>
      </c>
      <c r="M4160">
        <f t="shared" ca="1" si="131"/>
        <v>167</v>
      </c>
      <c r="N4160" t="str">
        <f ca="1">IF((H4160+I4160)&gt;SIMULATION!$F$16,"Over","Under")</f>
        <v>Over</v>
      </c>
    </row>
    <row r="4161" spans="8:14" x14ac:dyDescent="0.25">
      <c r="H4161">
        <f ca="1">ROUND(NORMINV(RAND(),SIMULATION!$G$16,SIMULATION!$C$16),0)</f>
        <v>60</v>
      </c>
      <c r="I4161">
        <f ca="1">ROUND(NORMINV(RAND(),SIMULATION!$G$20,SIMULATION!$C$20),0)</f>
        <v>73</v>
      </c>
      <c r="J4161" t="str">
        <f t="shared" ca="1" si="130"/>
        <v>Home</v>
      </c>
      <c r="K4161" t="str">
        <f ca="1">IF(H4161+SIMULATION!$E$16&gt;NEUTRAL!I4161,"W","L")</f>
        <v>L</v>
      </c>
      <c r="L4161" t="str">
        <f ca="1">IF(I4161+SIMULATION!$E$20&gt;NEUTRAL!H4161,"W","L")</f>
        <v>W</v>
      </c>
      <c r="M4161">
        <f t="shared" ca="1" si="131"/>
        <v>133</v>
      </c>
      <c r="N4161" t="str">
        <f ca="1">IF((H4161+I4161)&gt;SIMULATION!$F$16,"Over","Under")</f>
        <v>Under</v>
      </c>
    </row>
    <row r="4162" spans="8:14" x14ac:dyDescent="0.25">
      <c r="H4162">
        <f ca="1">ROUND(NORMINV(RAND(),SIMULATION!$G$16,SIMULATION!$C$16),0)</f>
        <v>47</v>
      </c>
      <c r="I4162">
        <f ca="1">ROUND(NORMINV(RAND(),SIMULATION!$G$20,SIMULATION!$C$20),0)</f>
        <v>82</v>
      </c>
      <c r="J4162" t="str">
        <f t="shared" ca="1" si="130"/>
        <v>Home</v>
      </c>
      <c r="K4162" t="str">
        <f ca="1">IF(H4162+SIMULATION!$E$16&gt;NEUTRAL!I4162,"W","L")</f>
        <v>L</v>
      </c>
      <c r="L4162" t="str">
        <f ca="1">IF(I4162+SIMULATION!$E$20&gt;NEUTRAL!H4162,"W","L")</f>
        <v>W</v>
      </c>
      <c r="M4162">
        <f t="shared" ca="1" si="131"/>
        <v>129</v>
      </c>
      <c r="N4162" t="str">
        <f ca="1">IF((H4162+I4162)&gt;SIMULATION!$F$16,"Over","Under")</f>
        <v>Under</v>
      </c>
    </row>
    <row r="4163" spans="8:14" x14ac:dyDescent="0.25">
      <c r="H4163">
        <f ca="1">ROUND(NORMINV(RAND(),SIMULATION!$G$16,SIMULATION!$C$16),0)</f>
        <v>74</v>
      </c>
      <c r="I4163">
        <f ca="1">ROUND(NORMINV(RAND(),SIMULATION!$G$20,SIMULATION!$C$20),0)</f>
        <v>63</v>
      </c>
      <c r="J4163" t="str">
        <f t="shared" ca="1" si="130"/>
        <v>Away</v>
      </c>
      <c r="K4163" t="str">
        <f ca="1">IF(H4163+SIMULATION!$E$16&gt;NEUTRAL!I4163,"W","L")</f>
        <v>W</v>
      </c>
      <c r="L4163" t="str">
        <f ca="1">IF(I4163+SIMULATION!$E$20&gt;NEUTRAL!H4163,"W","L")</f>
        <v>L</v>
      </c>
      <c r="M4163">
        <f t="shared" ca="1" si="131"/>
        <v>137</v>
      </c>
      <c r="N4163" t="str">
        <f ca="1">IF((H4163+I4163)&gt;SIMULATION!$F$16,"Over","Under")</f>
        <v>Under</v>
      </c>
    </row>
    <row r="4164" spans="8:14" x14ac:dyDescent="0.25">
      <c r="H4164">
        <f ca="1">ROUND(NORMINV(RAND(),SIMULATION!$G$16,SIMULATION!$C$16),0)</f>
        <v>71</v>
      </c>
      <c r="I4164">
        <f ca="1">ROUND(NORMINV(RAND(),SIMULATION!$G$20,SIMULATION!$C$20),0)</f>
        <v>90</v>
      </c>
      <c r="J4164" t="str">
        <f t="shared" ca="1" si="130"/>
        <v>Home</v>
      </c>
      <c r="K4164" t="str">
        <f ca="1">IF(H4164+SIMULATION!$E$16&gt;NEUTRAL!I4164,"W","L")</f>
        <v>L</v>
      </c>
      <c r="L4164" t="str">
        <f ca="1">IF(I4164+SIMULATION!$E$20&gt;NEUTRAL!H4164,"W","L")</f>
        <v>W</v>
      </c>
      <c r="M4164">
        <f t="shared" ca="1" si="131"/>
        <v>161</v>
      </c>
      <c r="N4164" t="str">
        <f ca="1">IF((H4164+I4164)&gt;SIMULATION!$F$16,"Over","Under")</f>
        <v>Over</v>
      </c>
    </row>
    <row r="4165" spans="8:14" x14ac:dyDescent="0.25">
      <c r="H4165">
        <f ca="1">ROUND(NORMINV(RAND(),SIMULATION!$G$16,SIMULATION!$C$16),0)</f>
        <v>60</v>
      </c>
      <c r="I4165">
        <f ca="1">ROUND(NORMINV(RAND(),SIMULATION!$G$20,SIMULATION!$C$20),0)</f>
        <v>74</v>
      </c>
      <c r="J4165" t="str">
        <f t="shared" ca="1" si="130"/>
        <v>Home</v>
      </c>
      <c r="K4165" t="str">
        <f ca="1">IF(H4165+SIMULATION!$E$16&gt;NEUTRAL!I4165,"W","L")</f>
        <v>L</v>
      </c>
      <c r="L4165" t="str">
        <f ca="1">IF(I4165+SIMULATION!$E$20&gt;NEUTRAL!H4165,"W","L")</f>
        <v>W</v>
      </c>
      <c r="M4165">
        <f t="shared" ca="1" si="131"/>
        <v>134</v>
      </c>
      <c r="N4165" t="str">
        <f ca="1">IF((H4165+I4165)&gt;SIMULATION!$F$16,"Over","Under")</f>
        <v>Under</v>
      </c>
    </row>
    <row r="4166" spans="8:14" x14ac:dyDescent="0.25">
      <c r="H4166">
        <f ca="1">ROUND(NORMINV(RAND(),SIMULATION!$G$16,SIMULATION!$C$16),0)</f>
        <v>77</v>
      </c>
      <c r="I4166">
        <f ca="1">ROUND(NORMINV(RAND(),SIMULATION!$G$20,SIMULATION!$C$20),0)</f>
        <v>80</v>
      </c>
      <c r="J4166" t="str">
        <f t="shared" ca="1" si="130"/>
        <v>Home</v>
      </c>
      <c r="K4166" t="str">
        <f ca="1">IF(H4166+SIMULATION!$E$16&gt;NEUTRAL!I4166,"W","L")</f>
        <v>W</v>
      </c>
      <c r="L4166" t="str">
        <f ca="1">IF(I4166+SIMULATION!$E$20&gt;NEUTRAL!H4166,"W","L")</f>
        <v>L</v>
      </c>
      <c r="M4166">
        <f t="shared" ca="1" si="131"/>
        <v>157</v>
      </c>
      <c r="N4166" t="str">
        <f ca="1">IF((H4166+I4166)&gt;SIMULATION!$F$16,"Over","Under")</f>
        <v>Over</v>
      </c>
    </row>
    <row r="4167" spans="8:14" x14ac:dyDescent="0.25">
      <c r="H4167">
        <f ca="1">ROUND(NORMINV(RAND(),SIMULATION!$G$16,SIMULATION!$C$16),0)</f>
        <v>78</v>
      </c>
      <c r="I4167">
        <f ca="1">ROUND(NORMINV(RAND(),SIMULATION!$G$20,SIMULATION!$C$20),0)</f>
        <v>68</v>
      </c>
      <c r="J4167" t="str">
        <f t="shared" ca="1" si="130"/>
        <v>Away</v>
      </c>
      <c r="K4167" t="str">
        <f ca="1">IF(H4167+SIMULATION!$E$16&gt;NEUTRAL!I4167,"W","L")</f>
        <v>W</v>
      </c>
      <c r="L4167" t="str">
        <f ca="1">IF(I4167+SIMULATION!$E$20&gt;NEUTRAL!H4167,"W","L")</f>
        <v>L</v>
      </c>
      <c r="M4167">
        <f t="shared" ca="1" si="131"/>
        <v>146</v>
      </c>
      <c r="N4167" t="str">
        <f ca="1">IF((H4167+I4167)&gt;SIMULATION!$F$16,"Over","Under")</f>
        <v>Under</v>
      </c>
    </row>
    <row r="4168" spans="8:14" x14ac:dyDescent="0.25">
      <c r="H4168">
        <f ca="1">ROUND(NORMINV(RAND(),SIMULATION!$G$16,SIMULATION!$C$16),0)</f>
        <v>80</v>
      </c>
      <c r="I4168">
        <f ca="1">ROUND(NORMINV(RAND(),SIMULATION!$G$20,SIMULATION!$C$20),0)</f>
        <v>74</v>
      </c>
      <c r="J4168" t="str">
        <f t="shared" ca="1" si="130"/>
        <v>Away</v>
      </c>
      <c r="K4168" t="str">
        <f ca="1">IF(H4168+SIMULATION!$E$16&gt;NEUTRAL!I4168,"W","L")</f>
        <v>W</v>
      </c>
      <c r="L4168" t="str">
        <f ca="1">IF(I4168+SIMULATION!$E$20&gt;NEUTRAL!H4168,"W","L")</f>
        <v>L</v>
      </c>
      <c r="M4168">
        <f t="shared" ca="1" si="131"/>
        <v>154</v>
      </c>
      <c r="N4168" t="str">
        <f ca="1">IF((H4168+I4168)&gt;SIMULATION!$F$16,"Over","Under")</f>
        <v>Over</v>
      </c>
    </row>
    <row r="4169" spans="8:14" x14ac:dyDescent="0.25">
      <c r="H4169">
        <f ca="1">ROUND(NORMINV(RAND(),SIMULATION!$G$16,SIMULATION!$C$16),0)</f>
        <v>66</v>
      </c>
      <c r="I4169">
        <f ca="1">ROUND(NORMINV(RAND(),SIMULATION!$G$20,SIMULATION!$C$20),0)</f>
        <v>77</v>
      </c>
      <c r="J4169" t="str">
        <f t="shared" ca="1" si="130"/>
        <v>Home</v>
      </c>
      <c r="K4169" t="str">
        <f ca="1">IF(H4169+SIMULATION!$E$16&gt;NEUTRAL!I4169,"W","L")</f>
        <v>L</v>
      </c>
      <c r="L4169" t="str">
        <f ca="1">IF(I4169+SIMULATION!$E$20&gt;NEUTRAL!H4169,"W","L")</f>
        <v>W</v>
      </c>
      <c r="M4169">
        <f t="shared" ca="1" si="131"/>
        <v>143</v>
      </c>
      <c r="N4169" t="str">
        <f ca="1">IF((H4169+I4169)&gt;SIMULATION!$F$16,"Over","Under")</f>
        <v>Under</v>
      </c>
    </row>
    <row r="4170" spans="8:14" x14ac:dyDescent="0.25">
      <c r="H4170">
        <f ca="1">ROUND(NORMINV(RAND(),SIMULATION!$G$16,SIMULATION!$C$16),0)</f>
        <v>75</v>
      </c>
      <c r="I4170">
        <f ca="1">ROUND(NORMINV(RAND(),SIMULATION!$G$20,SIMULATION!$C$20),0)</f>
        <v>69</v>
      </c>
      <c r="J4170" t="str">
        <f t="shared" ca="1" si="130"/>
        <v>Away</v>
      </c>
      <c r="K4170" t="str">
        <f ca="1">IF(H4170+SIMULATION!$E$16&gt;NEUTRAL!I4170,"W","L")</f>
        <v>W</v>
      </c>
      <c r="L4170" t="str">
        <f ca="1">IF(I4170+SIMULATION!$E$20&gt;NEUTRAL!H4170,"W","L")</f>
        <v>L</v>
      </c>
      <c r="M4170">
        <f t="shared" ca="1" si="131"/>
        <v>144</v>
      </c>
      <c r="N4170" t="str">
        <f ca="1">IF((H4170+I4170)&gt;SIMULATION!$F$16,"Over","Under")</f>
        <v>Under</v>
      </c>
    </row>
    <row r="4171" spans="8:14" x14ac:dyDescent="0.25">
      <c r="H4171">
        <f ca="1">ROUND(NORMINV(RAND(),SIMULATION!$G$16,SIMULATION!$C$16),0)</f>
        <v>77</v>
      </c>
      <c r="I4171">
        <f ca="1">ROUND(NORMINV(RAND(),SIMULATION!$G$20,SIMULATION!$C$20),0)</f>
        <v>69</v>
      </c>
      <c r="J4171" t="str">
        <f t="shared" ca="1" si="130"/>
        <v>Away</v>
      </c>
      <c r="K4171" t="str">
        <f ca="1">IF(H4171+SIMULATION!$E$16&gt;NEUTRAL!I4171,"W","L")</f>
        <v>W</v>
      </c>
      <c r="L4171" t="str">
        <f ca="1">IF(I4171+SIMULATION!$E$20&gt;NEUTRAL!H4171,"W","L")</f>
        <v>L</v>
      </c>
      <c r="M4171">
        <f t="shared" ca="1" si="131"/>
        <v>146</v>
      </c>
      <c r="N4171" t="str">
        <f ca="1">IF((H4171+I4171)&gt;SIMULATION!$F$16,"Over","Under")</f>
        <v>Under</v>
      </c>
    </row>
    <row r="4172" spans="8:14" x14ac:dyDescent="0.25">
      <c r="H4172">
        <f ca="1">ROUND(NORMINV(RAND(),SIMULATION!$G$16,SIMULATION!$C$16),0)</f>
        <v>102</v>
      </c>
      <c r="I4172">
        <f ca="1">ROUND(NORMINV(RAND(),SIMULATION!$G$20,SIMULATION!$C$20),0)</f>
        <v>70</v>
      </c>
      <c r="J4172" t="str">
        <f t="shared" ca="1" si="130"/>
        <v>Away</v>
      </c>
      <c r="K4172" t="str">
        <f ca="1">IF(H4172+SIMULATION!$E$16&gt;NEUTRAL!I4172,"W","L")</f>
        <v>W</v>
      </c>
      <c r="L4172" t="str">
        <f ca="1">IF(I4172+SIMULATION!$E$20&gt;NEUTRAL!H4172,"W","L")</f>
        <v>L</v>
      </c>
      <c r="M4172">
        <f t="shared" ca="1" si="131"/>
        <v>172</v>
      </c>
      <c r="N4172" t="str">
        <f ca="1">IF((H4172+I4172)&gt;SIMULATION!$F$16,"Over","Under")</f>
        <v>Over</v>
      </c>
    </row>
    <row r="4173" spans="8:14" x14ac:dyDescent="0.25">
      <c r="H4173">
        <f ca="1">ROUND(NORMINV(RAND(),SIMULATION!$G$16,SIMULATION!$C$16),0)</f>
        <v>71</v>
      </c>
      <c r="I4173">
        <f ca="1">ROUND(NORMINV(RAND(),SIMULATION!$G$20,SIMULATION!$C$20),0)</f>
        <v>76</v>
      </c>
      <c r="J4173" t="str">
        <f t="shared" ca="1" si="130"/>
        <v>Home</v>
      </c>
      <c r="K4173" t="str">
        <f ca="1">IF(H4173+SIMULATION!$E$16&gt;NEUTRAL!I4173,"W","L")</f>
        <v>L</v>
      </c>
      <c r="L4173" t="str">
        <f ca="1">IF(I4173+SIMULATION!$E$20&gt;NEUTRAL!H4173,"W","L")</f>
        <v>W</v>
      </c>
      <c r="M4173">
        <f t="shared" ca="1" si="131"/>
        <v>147</v>
      </c>
      <c r="N4173" t="str">
        <f ca="1">IF((H4173+I4173)&gt;SIMULATION!$F$16,"Over","Under")</f>
        <v>Under</v>
      </c>
    </row>
    <row r="4174" spans="8:14" x14ac:dyDescent="0.25">
      <c r="H4174">
        <f ca="1">ROUND(NORMINV(RAND(),SIMULATION!$G$16,SIMULATION!$C$16),0)</f>
        <v>62</v>
      </c>
      <c r="I4174">
        <f ca="1">ROUND(NORMINV(RAND(),SIMULATION!$G$20,SIMULATION!$C$20),0)</f>
        <v>78</v>
      </c>
      <c r="J4174" t="str">
        <f t="shared" ca="1" si="130"/>
        <v>Home</v>
      </c>
      <c r="K4174" t="str">
        <f ca="1">IF(H4174+SIMULATION!$E$16&gt;NEUTRAL!I4174,"W","L")</f>
        <v>L</v>
      </c>
      <c r="L4174" t="str">
        <f ca="1">IF(I4174+SIMULATION!$E$20&gt;NEUTRAL!H4174,"W","L")</f>
        <v>W</v>
      </c>
      <c r="M4174">
        <f t="shared" ca="1" si="131"/>
        <v>140</v>
      </c>
      <c r="N4174" t="str">
        <f ca="1">IF((H4174+I4174)&gt;SIMULATION!$F$16,"Over","Under")</f>
        <v>Under</v>
      </c>
    </row>
    <row r="4175" spans="8:14" x14ac:dyDescent="0.25">
      <c r="H4175">
        <f ca="1">ROUND(NORMINV(RAND(),SIMULATION!$G$16,SIMULATION!$C$16),0)</f>
        <v>77</v>
      </c>
      <c r="I4175">
        <f ca="1">ROUND(NORMINV(RAND(),SIMULATION!$G$20,SIMULATION!$C$20),0)</f>
        <v>72</v>
      </c>
      <c r="J4175" t="str">
        <f t="shared" ca="1" si="130"/>
        <v>Away</v>
      </c>
      <c r="K4175" t="str">
        <f ca="1">IF(H4175+SIMULATION!$E$16&gt;NEUTRAL!I4175,"W","L")</f>
        <v>W</v>
      </c>
      <c r="L4175" t="str">
        <f ca="1">IF(I4175+SIMULATION!$E$20&gt;NEUTRAL!H4175,"W","L")</f>
        <v>L</v>
      </c>
      <c r="M4175">
        <f t="shared" ca="1" si="131"/>
        <v>149</v>
      </c>
      <c r="N4175" t="str">
        <f ca="1">IF((H4175+I4175)&gt;SIMULATION!$F$16,"Over","Under")</f>
        <v>Under</v>
      </c>
    </row>
    <row r="4176" spans="8:14" x14ac:dyDescent="0.25">
      <c r="H4176">
        <f ca="1">ROUND(NORMINV(RAND(),SIMULATION!$G$16,SIMULATION!$C$16),0)</f>
        <v>65</v>
      </c>
      <c r="I4176">
        <f ca="1">ROUND(NORMINV(RAND(),SIMULATION!$G$20,SIMULATION!$C$20),0)</f>
        <v>52</v>
      </c>
      <c r="J4176" t="str">
        <f t="shared" ca="1" si="130"/>
        <v>Away</v>
      </c>
      <c r="K4176" t="str">
        <f ca="1">IF(H4176+SIMULATION!$E$16&gt;NEUTRAL!I4176,"W","L")</f>
        <v>W</v>
      </c>
      <c r="L4176" t="str">
        <f ca="1">IF(I4176+SIMULATION!$E$20&gt;NEUTRAL!H4176,"W","L")</f>
        <v>L</v>
      </c>
      <c r="M4176">
        <f t="shared" ca="1" si="131"/>
        <v>117</v>
      </c>
      <c r="N4176" t="str">
        <f ca="1">IF((H4176+I4176)&gt;SIMULATION!$F$16,"Over","Under")</f>
        <v>Under</v>
      </c>
    </row>
    <row r="4177" spans="8:14" x14ac:dyDescent="0.25">
      <c r="H4177">
        <f ca="1">ROUND(NORMINV(RAND(),SIMULATION!$G$16,SIMULATION!$C$16),0)</f>
        <v>71</v>
      </c>
      <c r="I4177">
        <f ca="1">ROUND(NORMINV(RAND(),SIMULATION!$G$20,SIMULATION!$C$20),0)</f>
        <v>76</v>
      </c>
      <c r="J4177" t="str">
        <f t="shared" ca="1" si="130"/>
        <v>Home</v>
      </c>
      <c r="K4177" t="str">
        <f ca="1">IF(H4177+SIMULATION!$E$16&gt;NEUTRAL!I4177,"W","L")</f>
        <v>L</v>
      </c>
      <c r="L4177" t="str">
        <f ca="1">IF(I4177+SIMULATION!$E$20&gt;NEUTRAL!H4177,"W","L")</f>
        <v>W</v>
      </c>
      <c r="M4177">
        <f t="shared" ca="1" si="131"/>
        <v>147</v>
      </c>
      <c r="N4177" t="str">
        <f ca="1">IF((H4177+I4177)&gt;SIMULATION!$F$16,"Over","Under")</f>
        <v>Under</v>
      </c>
    </row>
    <row r="4178" spans="8:14" x14ac:dyDescent="0.25">
      <c r="H4178">
        <f ca="1">ROUND(NORMINV(RAND(),SIMULATION!$G$16,SIMULATION!$C$16),0)</f>
        <v>64</v>
      </c>
      <c r="I4178">
        <f ca="1">ROUND(NORMINV(RAND(),SIMULATION!$G$20,SIMULATION!$C$20),0)</f>
        <v>83</v>
      </c>
      <c r="J4178" t="str">
        <f t="shared" ref="J4178:J4241" ca="1" si="132">IF(H4178=I4178,"OT",IF(H4178&gt;I4178,"Away","Home"))</f>
        <v>Home</v>
      </c>
      <c r="K4178" t="str">
        <f ca="1">IF(H4178+SIMULATION!$E$16&gt;NEUTRAL!I4178,"W","L")</f>
        <v>L</v>
      </c>
      <c r="L4178" t="str">
        <f ca="1">IF(I4178+SIMULATION!$E$20&gt;NEUTRAL!H4178,"W","L")</f>
        <v>W</v>
      </c>
      <c r="M4178">
        <f t="shared" ref="M4178:M4241" ca="1" si="133">H4178+I4178</f>
        <v>147</v>
      </c>
      <c r="N4178" t="str">
        <f ca="1">IF((H4178+I4178)&gt;SIMULATION!$F$16,"Over","Under")</f>
        <v>Under</v>
      </c>
    </row>
    <row r="4179" spans="8:14" x14ac:dyDescent="0.25">
      <c r="H4179">
        <f ca="1">ROUND(NORMINV(RAND(),SIMULATION!$G$16,SIMULATION!$C$16),0)</f>
        <v>76</v>
      </c>
      <c r="I4179">
        <f ca="1">ROUND(NORMINV(RAND(),SIMULATION!$G$20,SIMULATION!$C$20),0)</f>
        <v>59</v>
      </c>
      <c r="J4179" t="str">
        <f t="shared" ca="1" si="132"/>
        <v>Away</v>
      </c>
      <c r="K4179" t="str">
        <f ca="1">IF(H4179+SIMULATION!$E$16&gt;NEUTRAL!I4179,"W","L")</f>
        <v>W</v>
      </c>
      <c r="L4179" t="str">
        <f ca="1">IF(I4179+SIMULATION!$E$20&gt;NEUTRAL!H4179,"W","L")</f>
        <v>L</v>
      </c>
      <c r="M4179">
        <f t="shared" ca="1" si="133"/>
        <v>135</v>
      </c>
      <c r="N4179" t="str">
        <f ca="1">IF((H4179+I4179)&gt;SIMULATION!$F$16,"Over","Under")</f>
        <v>Under</v>
      </c>
    </row>
    <row r="4180" spans="8:14" x14ac:dyDescent="0.25">
      <c r="H4180">
        <f ca="1">ROUND(NORMINV(RAND(),SIMULATION!$G$16,SIMULATION!$C$16),0)</f>
        <v>60</v>
      </c>
      <c r="I4180">
        <f ca="1">ROUND(NORMINV(RAND(),SIMULATION!$G$20,SIMULATION!$C$20),0)</f>
        <v>67</v>
      </c>
      <c r="J4180" t="str">
        <f t="shared" ca="1" si="132"/>
        <v>Home</v>
      </c>
      <c r="K4180" t="str">
        <f ca="1">IF(H4180+SIMULATION!$E$16&gt;NEUTRAL!I4180,"W","L")</f>
        <v>L</v>
      </c>
      <c r="L4180" t="str">
        <f ca="1">IF(I4180+SIMULATION!$E$20&gt;NEUTRAL!H4180,"W","L")</f>
        <v>W</v>
      </c>
      <c r="M4180">
        <f t="shared" ca="1" si="133"/>
        <v>127</v>
      </c>
      <c r="N4180" t="str">
        <f ca="1">IF((H4180+I4180)&gt;SIMULATION!$F$16,"Over","Under")</f>
        <v>Under</v>
      </c>
    </row>
    <row r="4181" spans="8:14" x14ac:dyDescent="0.25">
      <c r="H4181">
        <f ca="1">ROUND(NORMINV(RAND(),SIMULATION!$G$16,SIMULATION!$C$16),0)</f>
        <v>70</v>
      </c>
      <c r="I4181">
        <f ca="1">ROUND(NORMINV(RAND(),SIMULATION!$G$20,SIMULATION!$C$20),0)</f>
        <v>65</v>
      </c>
      <c r="J4181" t="str">
        <f t="shared" ca="1" si="132"/>
        <v>Away</v>
      </c>
      <c r="K4181" t="str">
        <f ca="1">IF(H4181+SIMULATION!$E$16&gt;NEUTRAL!I4181,"W","L")</f>
        <v>W</v>
      </c>
      <c r="L4181" t="str">
        <f ca="1">IF(I4181+SIMULATION!$E$20&gt;NEUTRAL!H4181,"W","L")</f>
        <v>L</v>
      </c>
      <c r="M4181">
        <f t="shared" ca="1" si="133"/>
        <v>135</v>
      </c>
      <c r="N4181" t="str">
        <f ca="1">IF((H4181+I4181)&gt;SIMULATION!$F$16,"Over","Under")</f>
        <v>Under</v>
      </c>
    </row>
    <row r="4182" spans="8:14" x14ac:dyDescent="0.25">
      <c r="H4182">
        <f ca="1">ROUND(NORMINV(RAND(),SIMULATION!$G$16,SIMULATION!$C$16),0)</f>
        <v>63</v>
      </c>
      <c r="I4182">
        <f ca="1">ROUND(NORMINV(RAND(),SIMULATION!$G$20,SIMULATION!$C$20),0)</f>
        <v>73</v>
      </c>
      <c r="J4182" t="str">
        <f t="shared" ca="1" si="132"/>
        <v>Home</v>
      </c>
      <c r="K4182" t="str">
        <f ca="1">IF(H4182+SIMULATION!$E$16&gt;NEUTRAL!I4182,"W","L")</f>
        <v>L</v>
      </c>
      <c r="L4182" t="str">
        <f ca="1">IF(I4182+SIMULATION!$E$20&gt;NEUTRAL!H4182,"W","L")</f>
        <v>W</v>
      </c>
      <c r="M4182">
        <f t="shared" ca="1" si="133"/>
        <v>136</v>
      </c>
      <c r="N4182" t="str">
        <f ca="1">IF((H4182+I4182)&gt;SIMULATION!$F$16,"Over","Under")</f>
        <v>Under</v>
      </c>
    </row>
    <row r="4183" spans="8:14" x14ac:dyDescent="0.25">
      <c r="H4183">
        <f ca="1">ROUND(NORMINV(RAND(),SIMULATION!$G$16,SIMULATION!$C$16),0)</f>
        <v>58</v>
      </c>
      <c r="I4183">
        <f ca="1">ROUND(NORMINV(RAND(),SIMULATION!$G$20,SIMULATION!$C$20),0)</f>
        <v>77</v>
      </c>
      <c r="J4183" t="str">
        <f t="shared" ca="1" si="132"/>
        <v>Home</v>
      </c>
      <c r="K4183" t="str">
        <f ca="1">IF(H4183+SIMULATION!$E$16&gt;NEUTRAL!I4183,"W","L")</f>
        <v>L</v>
      </c>
      <c r="L4183" t="str">
        <f ca="1">IF(I4183+SIMULATION!$E$20&gt;NEUTRAL!H4183,"W","L")</f>
        <v>W</v>
      </c>
      <c r="M4183">
        <f t="shared" ca="1" si="133"/>
        <v>135</v>
      </c>
      <c r="N4183" t="str">
        <f ca="1">IF((H4183+I4183)&gt;SIMULATION!$F$16,"Over","Under")</f>
        <v>Under</v>
      </c>
    </row>
    <row r="4184" spans="8:14" x14ac:dyDescent="0.25">
      <c r="H4184">
        <f ca="1">ROUND(NORMINV(RAND(),SIMULATION!$G$16,SIMULATION!$C$16),0)</f>
        <v>82</v>
      </c>
      <c r="I4184">
        <f ca="1">ROUND(NORMINV(RAND(),SIMULATION!$G$20,SIMULATION!$C$20),0)</f>
        <v>72</v>
      </c>
      <c r="J4184" t="str">
        <f t="shared" ca="1" si="132"/>
        <v>Away</v>
      </c>
      <c r="K4184" t="str">
        <f ca="1">IF(H4184+SIMULATION!$E$16&gt;NEUTRAL!I4184,"W","L")</f>
        <v>W</v>
      </c>
      <c r="L4184" t="str">
        <f ca="1">IF(I4184+SIMULATION!$E$20&gt;NEUTRAL!H4184,"W","L")</f>
        <v>L</v>
      </c>
      <c r="M4184">
        <f t="shared" ca="1" si="133"/>
        <v>154</v>
      </c>
      <c r="N4184" t="str">
        <f ca="1">IF((H4184+I4184)&gt;SIMULATION!$F$16,"Over","Under")</f>
        <v>Over</v>
      </c>
    </row>
    <row r="4185" spans="8:14" x14ac:dyDescent="0.25">
      <c r="H4185">
        <f ca="1">ROUND(NORMINV(RAND(),SIMULATION!$G$16,SIMULATION!$C$16),0)</f>
        <v>64</v>
      </c>
      <c r="I4185">
        <f ca="1">ROUND(NORMINV(RAND(),SIMULATION!$G$20,SIMULATION!$C$20),0)</f>
        <v>86</v>
      </c>
      <c r="J4185" t="str">
        <f t="shared" ca="1" si="132"/>
        <v>Home</v>
      </c>
      <c r="K4185" t="str">
        <f ca="1">IF(H4185+SIMULATION!$E$16&gt;NEUTRAL!I4185,"W","L")</f>
        <v>L</v>
      </c>
      <c r="L4185" t="str">
        <f ca="1">IF(I4185+SIMULATION!$E$20&gt;NEUTRAL!H4185,"W","L")</f>
        <v>W</v>
      </c>
      <c r="M4185">
        <f t="shared" ca="1" si="133"/>
        <v>150</v>
      </c>
      <c r="N4185" t="str">
        <f ca="1">IF((H4185+I4185)&gt;SIMULATION!$F$16,"Over","Under")</f>
        <v>Under</v>
      </c>
    </row>
    <row r="4186" spans="8:14" x14ac:dyDescent="0.25">
      <c r="H4186">
        <f ca="1">ROUND(NORMINV(RAND(),SIMULATION!$G$16,SIMULATION!$C$16),0)</f>
        <v>74</v>
      </c>
      <c r="I4186">
        <f ca="1">ROUND(NORMINV(RAND(),SIMULATION!$G$20,SIMULATION!$C$20),0)</f>
        <v>65</v>
      </c>
      <c r="J4186" t="str">
        <f t="shared" ca="1" si="132"/>
        <v>Away</v>
      </c>
      <c r="K4186" t="str">
        <f ca="1">IF(H4186+SIMULATION!$E$16&gt;NEUTRAL!I4186,"W","L")</f>
        <v>W</v>
      </c>
      <c r="L4186" t="str">
        <f ca="1">IF(I4186+SIMULATION!$E$20&gt;NEUTRAL!H4186,"W","L")</f>
        <v>L</v>
      </c>
      <c r="M4186">
        <f t="shared" ca="1" si="133"/>
        <v>139</v>
      </c>
      <c r="N4186" t="str">
        <f ca="1">IF((H4186+I4186)&gt;SIMULATION!$F$16,"Over","Under")</f>
        <v>Under</v>
      </c>
    </row>
    <row r="4187" spans="8:14" x14ac:dyDescent="0.25">
      <c r="H4187">
        <f ca="1">ROUND(NORMINV(RAND(),SIMULATION!$G$16,SIMULATION!$C$16),0)</f>
        <v>72</v>
      </c>
      <c r="I4187">
        <f ca="1">ROUND(NORMINV(RAND(),SIMULATION!$G$20,SIMULATION!$C$20),0)</f>
        <v>81</v>
      </c>
      <c r="J4187" t="str">
        <f t="shared" ca="1" si="132"/>
        <v>Home</v>
      </c>
      <c r="K4187" t="str">
        <f ca="1">IF(H4187+SIMULATION!$E$16&gt;NEUTRAL!I4187,"W","L")</f>
        <v>L</v>
      </c>
      <c r="L4187" t="str">
        <f ca="1">IF(I4187+SIMULATION!$E$20&gt;NEUTRAL!H4187,"W","L")</f>
        <v>W</v>
      </c>
      <c r="M4187">
        <f t="shared" ca="1" si="133"/>
        <v>153</v>
      </c>
      <c r="N4187" t="str">
        <f ca="1">IF((H4187+I4187)&gt;SIMULATION!$F$16,"Over","Under")</f>
        <v>Over</v>
      </c>
    </row>
    <row r="4188" spans="8:14" x14ac:dyDescent="0.25">
      <c r="H4188">
        <f ca="1">ROUND(NORMINV(RAND(),SIMULATION!$G$16,SIMULATION!$C$16),0)</f>
        <v>59</v>
      </c>
      <c r="I4188">
        <f ca="1">ROUND(NORMINV(RAND(),SIMULATION!$G$20,SIMULATION!$C$20),0)</f>
        <v>101</v>
      </c>
      <c r="J4188" t="str">
        <f t="shared" ca="1" si="132"/>
        <v>Home</v>
      </c>
      <c r="K4188" t="str">
        <f ca="1">IF(H4188+SIMULATION!$E$16&gt;NEUTRAL!I4188,"W","L")</f>
        <v>L</v>
      </c>
      <c r="L4188" t="str">
        <f ca="1">IF(I4188+SIMULATION!$E$20&gt;NEUTRAL!H4188,"W","L")</f>
        <v>W</v>
      </c>
      <c r="M4188">
        <f t="shared" ca="1" si="133"/>
        <v>160</v>
      </c>
      <c r="N4188" t="str">
        <f ca="1">IF((H4188+I4188)&gt;SIMULATION!$F$16,"Over","Under")</f>
        <v>Over</v>
      </c>
    </row>
    <row r="4189" spans="8:14" x14ac:dyDescent="0.25">
      <c r="H4189">
        <f ca="1">ROUND(NORMINV(RAND(),SIMULATION!$G$16,SIMULATION!$C$16),0)</f>
        <v>79</v>
      </c>
      <c r="I4189">
        <f ca="1">ROUND(NORMINV(RAND(),SIMULATION!$G$20,SIMULATION!$C$20),0)</f>
        <v>70</v>
      </c>
      <c r="J4189" t="str">
        <f t="shared" ca="1" si="132"/>
        <v>Away</v>
      </c>
      <c r="K4189" t="str">
        <f ca="1">IF(H4189+SIMULATION!$E$16&gt;NEUTRAL!I4189,"W","L")</f>
        <v>W</v>
      </c>
      <c r="L4189" t="str">
        <f ca="1">IF(I4189+SIMULATION!$E$20&gt;NEUTRAL!H4189,"W","L")</f>
        <v>L</v>
      </c>
      <c r="M4189">
        <f t="shared" ca="1" si="133"/>
        <v>149</v>
      </c>
      <c r="N4189" t="str">
        <f ca="1">IF((H4189+I4189)&gt;SIMULATION!$F$16,"Over","Under")</f>
        <v>Under</v>
      </c>
    </row>
    <row r="4190" spans="8:14" x14ac:dyDescent="0.25">
      <c r="H4190">
        <f ca="1">ROUND(NORMINV(RAND(),SIMULATION!$G$16,SIMULATION!$C$16),0)</f>
        <v>66</v>
      </c>
      <c r="I4190">
        <f ca="1">ROUND(NORMINV(RAND(),SIMULATION!$G$20,SIMULATION!$C$20),0)</f>
        <v>78</v>
      </c>
      <c r="J4190" t="str">
        <f t="shared" ca="1" si="132"/>
        <v>Home</v>
      </c>
      <c r="K4190" t="str">
        <f ca="1">IF(H4190+SIMULATION!$E$16&gt;NEUTRAL!I4190,"W","L")</f>
        <v>L</v>
      </c>
      <c r="L4190" t="str">
        <f ca="1">IF(I4190+SIMULATION!$E$20&gt;NEUTRAL!H4190,"W","L")</f>
        <v>W</v>
      </c>
      <c r="M4190">
        <f t="shared" ca="1" si="133"/>
        <v>144</v>
      </c>
      <c r="N4190" t="str">
        <f ca="1">IF((H4190+I4190)&gt;SIMULATION!$F$16,"Over","Under")</f>
        <v>Under</v>
      </c>
    </row>
    <row r="4191" spans="8:14" x14ac:dyDescent="0.25">
      <c r="H4191">
        <f ca="1">ROUND(NORMINV(RAND(),SIMULATION!$G$16,SIMULATION!$C$16),0)</f>
        <v>63</v>
      </c>
      <c r="I4191">
        <f ca="1">ROUND(NORMINV(RAND(),SIMULATION!$G$20,SIMULATION!$C$20),0)</f>
        <v>95</v>
      </c>
      <c r="J4191" t="str">
        <f t="shared" ca="1" si="132"/>
        <v>Home</v>
      </c>
      <c r="K4191" t="str">
        <f ca="1">IF(H4191+SIMULATION!$E$16&gt;NEUTRAL!I4191,"W","L")</f>
        <v>L</v>
      </c>
      <c r="L4191" t="str">
        <f ca="1">IF(I4191+SIMULATION!$E$20&gt;NEUTRAL!H4191,"W","L")</f>
        <v>W</v>
      </c>
      <c r="M4191">
        <f t="shared" ca="1" si="133"/>
        <v>158</v>
      </c>
      <c r="N4191" t="str">
        <f ca="1">IF((H4191+I4191)&gt;SIMULATION!$F$16,"Over","Under")</f>
        <v>Over</v>
      </c>
    </row>
    <row r="4192" spans="8:14" x14ac:dyDescent="0.25">
      <c r="H4192">
        <f ca="1">ROUND(NORMINV(RAND(),SIMULATION!$G$16,SIMULATION!$C$16),0)</f>
        <v>84</v>
      </c>
      <c r="I4192">
        <f ca="1">ROUND(NORMINV(RAND(),SIMULATION!$G$20,SIMULATION!$C$20),0)</f>
        <v>60</v>
      </c>
      <c r="J4192" t="str">
        <f t="shared" ca="1" si="132"/>
        <v>Away</v>
      </c>
      <c r="K4192" t="str">
        <f ca="1">IF(H4192+SIMULATION!$E$16&gt;NEUTRAL!I4192,"W","L")</f>
        <v>W</v>
      </c>
      <c r="L4192" t="str">
        <f ca="1">IF(I4192+SIMULATION!$E$20&gt;NEUTRAL!H4192,"W","L")</f>
        <v>L</v>
      </c>
      <c r="M4192">
        <f t="shared" ca="1" si="133"/>
        <v>144</v>
      </c>
      <c r="N4192" t="str">
        <f ca="1">IF((H4192+I4192)&gt;SIMULATION!$F$16,"Over","Under")</f>
        <v>Under</v>
      </c>
    </row>
    <row r="4193" spans="8:14" x14ac:dyDescent="0.25">
      <c r="H4193">
        <f ca="1">ROUND(NORMINV(RAND(),SIMULATION!$G$16,SIMULATION!$C$16),0)</f>
        <v>75</v>
      </c>
      <c r="I4193">
        <f ca="1">ROUND(NORMINV(RAND(),SIMULATION!$G$20,SIMULATION!$C$20),0)</f>
        <v>74</v>
      </c>
      <c r="J4193" t="str">
        <f t="shared" ca="1" si="132"/>
        <v>Away</v>
      </c>
      <c r="K4193" t="str">
        <f ca="1">IF(H4193+SIMULATION!$E$16&gt;NEUTRAL!I4193,"W","L")</f>
        <v>W</v>
      </c>
      <c r="L4193" t="str">
        <f ca="1">IF(I4193+SIMULATION!$E$20&gt;NEUTRAL!H4193,"W","L")</f>
        <v>L</v>
      </c>
      <c r="M4193">
        <f t="shared" ca="1" si="133"/>
        <v>149</v>
      </c>
      <c r="N4193" t="str">
        <f ca="1">IF((H4193+I4193)&gt;SIMULATION!$F$16,"Over","Under")</f>
        <v>Under</v>
      </c>
    </row>
    <row r="4194" spans="8:14" x14ac:dyDescent="0.25">
      <c r="H4194">
        <f ca="1">ROUND(NORMINV(RAND(),SIMULATION!$G$16,SIMULATION!$C$16),0)</f>
        <v>59</v>
      </c>
      <c r="I4194">
        <f ca="1">ROUND(NORMINV(RAND(),SIMULATION!$G$20,SIMULATION!$C$20),0)</f>
        <v>64</v>
      </c>
      <c r="J4194" t="str">
        <f t="shared" ca="1" si="132"/>
        <v>Home</v>
      </c>
      <c r="K4194" t="str">
        <f ca="1">IF(H4194+SIMULATION!$E$16&gt;NEUTRAL!I4194,"W","L")</f>
        <v>L</v>
      </c>
      <c r="L4194" t="str">
        <f ca="1">IF(I4194+SIMULATION!$E$20&gt;NEUTRAL!H4194,"W","L")</f>
        <v>W</v>
      </c>
      <c r="M4194">
        <f t="shared" ca="1" si="133"/>
        <v>123</v>
      </c>
      <c r="N4194" t="str">
        <f ca="1">IF((H4194+I4194)&gt;SIMULATION!$F$16,"Over","Under")</f>
        <v>Under</v>
      </c>
    </row>
    <row r="4195" spans="8:14" x14ac:dyDescent="0.25">
      <c r="H4195">
        <f ca="1">ROUND(NORMINV(RAND(),SIMULATION!$G$16,SIMULATION!$C$16),0)</f>
        <v>71</v>
      </c>
      <c r="I4195">
        <f ca="1">ROUND(NORMINV(RAND(),SIMULATION!$G$20,SIMULATION!$C$20),0)</f>
        <v>65</v>
      </c>
      <c r="J4195" t="str">
        <f t="shared" ca="1" si="132"/>
        <v>Away</v>
      </c>
      <c r="K4195" t="str">
        <f ca="1">IF(H4195+SIMULATION!$E$16&gt;NEUTRAL!I4195,"W","L")</f>
        <v>W</v>
      </c>
      <c r="L4195" t="str">
        <f ca="1">IF(I4195+SIMULATION!$E$20&gt;NEUTRAL!H4195,"W","L")</f>
        <v>L</v>
      </c>
      <c r="M4195">
        <f t="shared" ca="1" si="133"/>
        <v>136</v>
      </c>
      <c r="N4195" t="str">
        <f ca="1">IF((H4195+I4195)&gt;SIMULATION!$F$16,"Over","Under")</f>
        <v>Under</v>
      </c>
    </row>
    <row r="4196" spans="8:14" x14ac:dyDescent="0.25">
      <c r="H4196">
        <f ca="1">ROUND(NORMINV(RAND(),SIMULATION!$G$16,SIMULATION!$C$16),0)</f>
        <v>91</v>
      </c>
      <c r="I4196">
        <f ca="1">ROUND(NORMINV(RAND(),SIMULATION!$G$20,SIMULATION!$C$20),0)</f>
        <v>80</v>
      </c>
      <c r="J4196" t="str">
        <f t="shared" ca="1" si="132"/>
        <v>Away</v>
      </c>
      <c r="K4196" t="str">
        <f ca="1">IF(H4196+SIMULATION!$E$16&gt;NEUTRAL!I4196,"W","L")</f>
        <v>W</v>
      </c>
      <c r="L4196" t="str">
        <f ca="1">IF(I4196+SIMULATION!$E$20&gt;NEUTRAL!H4196,"W","L")</f>
        <v>L</v>
      </c>
      <c r="M4196">
        <f t="shared" ca="1" si="133"/>
        <v>171</v>
      </c>
      <c r="N4196" t="str">
        <f ca="1">IF((H4196+I4196)&gt;SIMULATION!$F$16,"Over","Under")</f>
        <v>Over</v>
      </c>
    </row>
    <row r="4197" spans="8:14" x14ac:dyDescent="0.25">
      <c r="H4197">
        <f ca="1">ROUND(NORMINV(RAND(),SIMULATION!$G$16,SIMULATION!$C$16),0)</f>
        <v>88</v>
      </c>
      <c r="I4197">
        <f ca="1">ROUND(NORMINV(RAND(),SIMULATION!$G$20,SIMULATION!$C$20),0)</f>
        <v>76</v>
      </c>
      <c r="J4197" t="str">
        <f t="shared" ca="1" si="132"/>
        <v>Away</v>
      </c>
      <c r="K4197" t="str">
        <f ca="1">IF(H4197+SIMULATION!$E$16&gt;NEUTRAL!I4197,"W","L")</f>
        <v>W</v>
      </c>
      <c r="L4197" t="str">
        <f ca="1">IF(I4197+SIMULATION!$E$20&gt;NEUTRAL!H4197,"W","L")</f>
        <v>L</v>
      </c>
      <c r="M4197">
        <f t="shared" ca="1" si="133"/>
        <v>164</v>
      </c>
      <c r="N4197" t="str">
        <f ca="1">IF((H4197+I4197)&gt;SIMULATION!$F$16,"Over","Under")</f>
        <v>Over</v>
      </c>
    </row>
    <row r="4198" spans="8:14" x14ac:dyDescent="0.25">
      <c r="H4198">
        <f ca="1">ROUND(NORMINV(RAND(),SIMULATION!$G$16,SIMULATION!$C$16),0)</f>
        <v>70</v>
      </c>
      <c r="I4198">
        <f ca="1">ROUND(NORMINV(RAND(),SIMULATION!$G$20,SIMULATION!$C$20),0)</f>
        <v>92</v>
      </c>
      <c r="J4198" t="str">
        <f t="shared" ca="1" si="132"/>
        <v>Home</v>
      </c>
      <c r="K4198" t="str">
        <f ca="1">IF(H4198+SIMULATION!$E$16&gt;NEUTRAL!I4198,"W","L")</f>
        <v>L</v>
      </c>
      <c r="L4198" t="str">
        <f ca="1">IF(I4198+SIMULATION!$E$20&gt;NEUTRAL!H4198,"W","L")</f>
        <v>W</v>
      </c>
      <c r="M4198">
        <f t="shared" ca="1" si="133"/>
        <v>162</v>
      </c>
      <c r="N4198" t="str">
        <f ca="1">IF((H4198+I4198)&gt;SIMULATION!$F$16,"Over","Under")</f>
        <v>Over</v>
      </c>
    </row>
    <row r="4199" spans="8:14" x14ac:dyDescent="0.25">
      <c r="H4199">
        <f ca="1">ROUND(NORMINV(RAND(),SIMULATION!$G$16,SIMULATION!$C$16),0)</f>
        <v>45</v>
      </c>
      <c r="I4199">
        <f ca="1">ROUND(NORMINV(RAND(),SIMULATION!$G$20,SIMULATION!$C$20),0)</f>
        <v>81</v>
      </c>
      <c r="J4199" t="str">
        <f t="shared" ca="1" si="132"/>
        <v>Home</v>
      </c>
      <c r="K4199" t="str">
        <f ca="1">IF(H4199+SIMULATION!$E$16&gt;NEUTRAL!I4199,"W","L")</f>
        <v>L</v>
      </c>
      <c r="L4199" t="str">
        <f ca="1">IF(I4199+SIMULATION!$E$20&gt;NEUTRAL!H4199,"W","L")</f>
        <v>W</v>
      </c>
      <c r="M4199">
        <f t="shared" ca="1" si="133"/>
        <v>126</v>
      </c>
      <c r="N4199" t="str">
        <f ca="1">IF((H4199+I4199)&gt;SIMULATION!$F$16,"Over","Under")</f>
        <v>Under</v>
      </c>
    </row>
    <row r="4200" spans="8:14" x14ac:dyDescent="0.25">
      <c r="H4200">
        <f ca="1">ROUND(NORMINV(RAND(),SIMULATION!$G$16,SIMULATION!$C$16),0)</f>
        <v>60</v>
      </c>
      <c r="I4200">
        <f ca="1">ROUND(NORMINV(RAND(),SIMULATION!$G$20,SIMULATION!$C$20),0)</f>
        <v>56</v>
      </c>
      <c r="J4200" t="str">
        <f t="shared" ca="1" si="132"/>
        <v>Away</v>
      </c>
      <c r="K4200" t="str">
        <f ca="1">IF(H4200+SIMULATION!$E$16&gt;NEUTRAL!I4200,"W","L")</f>
        <v>W</v>
      </c>
      <c r="L4200" t="str">
        <f ca="1">IF(I4200+SIMULATION!$E$20&gt;NEUTRAL!H4200,"W","L")</f>
        <v>L</v>
      </c>
      <c r="M4200">
        <f t="shared" ca="1" si="133"/>
        <v>116</v>
      </c>
      <c r="N4200" t="str">
        <f ca="1">IF((H4200+I4200)&gt;SIMULATION!$F$16,"Over","Under")</f>
        <v>Under</v>
      </c>
    </row>
    <row r="4201" spans="8:14" x14ac:dyDescent="0.25">
      <c r="H4201">
        <f ca="1">ROUND(NORMINV(RAND(),SIMULATION!$G$16,SIMULATION!$C$16),0)</f>
        <v>93</v>
      </c>
      <c r="I4201">
        <f ca="1">ROUND(NORMINV(RAND(),SIMULATION!$G$20,SIMULATION!$C$20),0)</f>
        <v>85</v>
      </c>
      <c r="J4201" t="str">
        <f t="shared" ca="1" si="132"/>
        <v>Away</v>
      </c>
      <c r="K4201" t="str">
        <f ca="1">IF(H4201+SIMULATION!$E$16&gt;NEUTRAL!I4201,"W","L")</f>
        <v>W</v>
      </c>
      <c r="L4201" t="str">
        <f ca="1">IF(I4201+SIMULATION!$E$20&gt;NEUTRAL!H4201,"W","L")</f>
        <v>L</v>
      </c>
      <c r="M4201">
        <f t="shared" ca="1" si="133"/>
        <v>178</v>
      </c>
      <c r="N4201" t="str">
        <f ca="1">IF((H4201+I4201)&gt;SIMULATION!$F$16,"Over","Under")</f>
        <v>Over</v>
      </c>
    </row>
    <row r="4202" spans="8:14" x14ac:dyDescent="0.25">
      <c r="H4202">
        <f ca="1">ROUND(NORMINV(RAND(),SIMULATION!$G$16,SIMULATION!$C$16),0)</f>
        <v>74</v>
      </c>
      <c r="I4202">
        <f ca="1">ROUND(NORMINV(RAND(),SIMULATION!$G$20,SIMULATION!$C$20),0)</f>
        <v>81</v>
      </c>
      <c r="J4202" t="str">
        <f t="shared" ca="1" si="132"/>
        <v>Home</v>
      </c>
      <c r="K4202" t="str">
        <f ca="1">IF(H4202+SIMULATION!$E$16&gt;NEUTRAL!I4202,"W","L")</f>
        <v>L</v>
      </c>
      <c r="L4202" t="str">
        <f ca="1">IF(I4202+SIMULATION!$E$20&gt;NEUTRAL!H4202,"W","L")</f>
        <v>W</v>
      </c>
      <c r="M4202">
        <f t="shared" ca="1" si="133"/>
        <v>155</v>
      </c>
      <c r="N4202" t="str">
        <f ca="1">IF((H4202+I4202)&gt;SIMULATION!$F$16,"Over","Under")</f>
        <v>Over</v>
      </c>
    </row>
    <row r="4203" spans="8:14" x14ac:dyDescent="0.25">
      <c r="H4203">
        <f ca="1">ROUND(NORMINV(RAND(),SIMULATION!$G$16,SIMULATION!$C$16),0)</f>
        <v>65</v>
      </c>
      <c r="I4203">
        <f ca="1">ROUND(NORMINV(RAND(),SIMULATION!$G$20,SIMULATION!$C$20),0)</f>
        <v>63</v>
      </c>
      <c r="J4203" t="str">
        <f t="shared" ca="1" si="132"/>
        <v>Away</v>
      </c>
      <c r="K4203" t="str">
        <f ca="1">IF(H4203+SIMULATION!$E$16&gt;NEUTRAL!I4203,"W","L")</f>
        <v>W</v>
      </c>
      <c r="L4203" t="str">
        <f ca="1">IF(I4203+SIMULATION!$E$20&gt;NEUTRAL!H4203,"W","L")</f>
        <v>L</v>
      </c>
      <c r="M4203">
        <f t="shared" ca="1" si="133"/>
        <v>128</v>
      </c>
      <c r="N4203" t="str">
        <f ca="1">IF((H4203+I4203)&gt;SIMULATION!$F$16,"Over","Under")</f>
        <v>Under</v>
      </c>
    </row>
    <row r="4204" spans="8:14" x14ac:dyDescent="0.25">
      <c r="H4204">
        <f ca="1">ROUND(NORMINV(RAND(),SIMULATION!$G$16,SIMULATION!$C$16),0)</f>
        <v>74</v>
      </c>
      <c r="I4204">
        <f ca="1">ROUND(NORMINV(RAND(),SIMULATION!$G$20,SIMULATION!$C$20),0)</f>
        <v>79</v>
      </c>
      <c r="J4204" t="str">
        <f t="shared" ca="1" si="132"/>
        <v>Home</v>
      </c>
      <c r="K4204" t="str">
        <f ca="1">IF(H4204+SIMULATION!$E$16&gt;NEUTRAL!I4204,"W","L")</f>
        <v>L</v>
      </c>
      <c r="L4204" t="str">
        <f ca="1">IF(I4204+SIMULATION!$E$20&gt;NEUTRAL!H4204,"W","L")</f>
        <v>W</v>
      </c>
      <c r="M4204">
        <f t="shared" ca="1" si="133"/>
        <v>153</v>
      </c>
      <c r="N4204" t="str">
        <f ca="1">IF((H4204+I4204)&gt;SIMULATION!$F$16,"Over","Under")</f>
        <v>Over</v>
      </c>
    </row>
    <row r="4205" spans="8:14" x14ac:dyDescent="0.25">
      <c r="H4205">
        <f ca="1">ROUND(NORMINV(RAND(),SIMULATION!$G$16,SIMULATION!$C$16),0)</f>
        <v>60</v>
      </c>
      <c r="I4205">
        <f ca="1">ROUND(NORMINV(RAND(),SIMULATION!$G$20,SIMULATION!$C$20),0)</f>
        <v>65</v>
      </c>
      <c r="J4205" t="str">
        <f t="shared" ca="1" si="132"/>
        <v>Home</v>
      </c>
      <c r="K4205" t="str">
        <f ca="1">IF(H4205+SIMULATION!$E$16&gt;NEUTRAL!I4205,"W","L")</f>
        <v>L</v>
      </c>
      <c r="L4205" t="str">
        <f ca="1">IF(I4205+SIMULATION!$E$20&gt;NEUTRAL!H4205,"W","L")</f>
        <v>W</v>
      </c>
      <c r="M4205">
        <f t="shared" ca="1" si="133"/>
        <v>125</v>
      </c>
      <c r="N4205" t="str">
        <f ca="1">IF((H4205+I4205)&gt;SIMULATION!$F$16,"Over","Under")</f>
        <v>Under</v>
      </c>
    </row>
    <row r="4206" spans="8:14" x14ac:dyDescent="0.25">
      <c r="H4206">
        <f ca="1">ROUND(NORMINV(RAND(),SIMULATION!$G$16,SIMULATION!$C$16),0)</f>
        <v>59</v>
      </c>
      <c r="I4206">
        <f ca="1">ROUND(NORMINV(RAND(),SIMULATION!$G$20,SIMULATION!$C$20),0)</f>
        <v>87</v>
      </c>
      <c r="J4206" t="str">
        <f t="shared" ca="1" si="132"/>
        <v>Home</v>
      </c>
      <c r="K4206" t="str">
        <f ca="1">IF(H4206+SIMULATION!$E$16&gt;NEUTRAL!I4206,"W","L")</f>
        <v>L</v>
      </c>
      <c r="L4206" t="str">
        <f ca="1">IF(I4206+SIMULATION!$E$20&gt;NEUTRAL!H4206,"W","L")</f>
        <v>W</v>
      </c>
      <c r="M4206">
        <f t="shared" ca="1" si="133"/>
        <v>146</v>
      </c>
      <c r="N4206" t="str">
        <f ca="1">IF((H4206+I4206)&gt;SIMULATION!$F$16,"Over","Under")</f>
        <v>Under</v>
      </c>
    </row>
    <row r="4207" spans="8:14" x14ac:dyDescent="0.25">
      <c r="H4207">
        <f ca="1">ROUND(NORMINV(RAND(),SIMULATION!$G$16,SIMULATION!$C$16),0)</f>
        <v>88</v>
      </c>
      <c r="I4207">
        <f ca="1">ROUND(NORMINV(RAND(),SIMULATION!$G$20,SIMULATION!$C$20),0)</f>
        <v>103</v>
      </c>
      <c r="J4207" t="str">
        <f t="shared" ca="1" si="132"/>
        <v>Home</v>
      </c>
      <c r="K4207" t="str">
        <f ca="1">IF(H4207+SIMULATION!$E$16&gt;NEUTRAL!I4207,"W","L")</f>
        <v>L</v>
      </c>
      <c r="L4207" t="str">
        <f ca="1">IF(I4207+SIMULATION!$E$20&gt;NEUTRAL!H4207,"W","L")</f>
        <v>W</v>
      </c>
      <c r="M4207">
        <f t="shared" ca="1" si="133"/>
        <v>191</v>
      </c>
      <c r="N4207" t="str">
        <f ca="1">IF((H4207+I4207)&gt;SIMULATION!$F$16,"Over","Under")</f>
        <v>Over</v>
      </c>
    </row>
    <row r="4208" spans="8:14" x14ac:dyDescent="0.25">
      <c r="H4208">
        <f ca="1">ROUND(NORMINV(RAND(),SIMULATION!$G$16,SIMULATION!$C$16),0)</f>
        <v>87</v>
      </c>
      <c r="I4208">
        <f ca="1">ROUND(NORMINV(RAND(),SIMULATION!$G$20,SIMULATION!$C$20),0)</f>
        <v>90</v>
      </c>
      <c r="J4208" t="str">
        <f t="shared" ca="1" si="132"/>
        <v>Home</v>
      </c>
      <c r="K4208" t="str">
        <f ca="1">IF(H4208+SIMULATION!$E$16&gt;NEUTRAL!I4208,"W","L")</f>
        <v>W</v>
      </c>
      <c r="L4208" t="str">
        <f ca="1">IF(I4208+SIMULATION!$E$20&gt;NEUTRAL!H4208,"W","L")</f>
        <v>L</v>
      </c>
      <c r="M4208">
        <f t="shared" ca="1" si="133"/>
        <v>177</v>
      </c>
      <c r="N4208" t="str">
        <f ca="1">IF((H4208+I4208)&gt;SIMULATION!$F$16,"Over","Under")</f>
        <v>Over</v>
      </c>
    </row>
    <row r="4209" spans="8:14" x14ac:dyDescent="0.25">
      <c r="H4209">
        <f ca="1">ROUND(NORMINV(RAND(),SIMULATION!$G$16,SIMULATION!$C$16),0)</f>
        <v>88</v>
      </c>
      <c r="I4209">
        <f ca="1">ROUND(NORMINV(RAND(),SIMULATION!$G$20,SIMULATION!$C$20),0)</f>
        <v>58</v>
      </c>
      <c r="J4209" t="str">
        <f t="shared" ca="1" si="132"/>
        <v>Away</v>
      </c>
      <c r="K4209" t="str">
        <f ca="1">IF(H4209+SIMULATION!$E$16&gt;NEUTRAL!I4209,"W","L")</f>
        <v>W</v>
      </c>
      <c r="L4209" t="str">
        <f ca="1">IF(I4209+SIMULATION!$E$20&gt;NEUTRAL!H4209,"W","L")</f>
        <v>L</v>
      </c>
      <c r="M4209">
        <f t="shared" ca="1" si="133"/>
        <v>146</v>
      </c>
      <c r="N4209" t="str">
        <f ca="1">IF((H4209+I4209)&gt;SIMULATION!$F$16,"Over","Under")</f>
        <v>Under</v>
      </c>
    </row>
    <row r="4210" spans="8:14" x14ac:dyDescent="0.25">
      <c r="H4210">
        <f ca="1">ROUND(NORMINV(RAND(),SIMULATION!$G$16,SIMULATION!$C$16),0)</f>
        <v>76</v>
      </c>
      <c r="I4210">
        <f ca="1">ROUND(NORMINV(RAND(),SIMULATION!$G$20,SIMULATION!$C$20),0)</f>
        <v>75</v>
      </c>
      <c r="J4210" t="str">
        <f t="shared" ca="1" si="132"/>
        <v>Away</v>
      </c>
      <c r="K4210" t="str">
        <f ca="1">IF(H4210+SIMULATION!$E$16&gt;NEUTRAL!I4210,"W","L")</f>
        <v>W</v>
      </c>
      <c r="L4210" t="str">
        <f ca="1">IF(I4210+SIMULATION!$E$20&gt;NEUTRAL!H4210,"W","L")</f>
        <v>L</v>
      </c>
      <c r="M4210">
        <f t="shared" ca="1" si="133"/>
        <v>151</v>
      </c>
      <c r="N4210" t="str">
        <f ca="1">IF((H4210+I4210)&gt;SIMULATION!$F$16,"Over","Under")</f>
        <v>Under</v>
      </c>
    </row>
    <row r="4211" spans="8:14" x14ac:dyDescent="0.25">
      <c r="H4211">
        <f ca="1">ROUND(NORMINV(RAND(),SIMULATION!$G$16,SIMULATION!$C$16),0)</f>
        <v>49</v>
      </c>
      <c r="I4211">
        <f ca="1">ROUND(NORMINV(RAND(),SIMULATION!$G$20,SIMULATION!$C$20),0)</f>
        <v>82</v>
      </c>
      <c r="J4211" t="str">
        <f t="shared" ca="1" si="132"/>
        <v>Home</v>
      </c>
      <c r="K4211" t="str">
        <f ca="1">IF(H4211+SIMULATION!$E$16&gt;NEUTRAL!I4211,"W","L")</f>
        <v>L</v>
      </c>
      <c r="L4211" t="str">
        <f ca="1">IF(I4211+SIMULATION!$E$20&gt;NEUTRAL!H4211,"W","L")</f>
        <v>W</v>
      </c>
      <c r="M4211">
        <f t="shared" ca="1" si="133"/>
        <v>131</v>
      </c>
      <c r="N4211" t="str">
        <f ca="1">IF((H4211+I4211)&gt;SIMULATION!$F$16,"Over","Under")</f>
        <v>Under</v>
      </c>
    </row>
    <row r="4212" spans="8:14" x14ac:dyDescent="0.25">
      <c r="H4212">
        <f ca="1">ROUND(NORMINV(RAND(),SIMULATION!$G$16,SIMULATION!$C$16),0)</f>
        <v>81</v>
      </c>
      <c r="I4212">
        <f ca="1">ROUND(NORMINV(RAND(),SIMULATION!$G$20,SIMULATION!$C$20),0)</f>
        <v>65</v>
      </c>
      <c r="J4212" t="str">
        <f t="shared" ca="1" si="132"/>
        <v>Away</v>
      </c>
      <c r="K4212" t="str">
        <f ca="1">IF(H4212+SIMULATION!$E$16&gt;NEUTRAL!I4212,"W","L")</f>
        <v>W</v>
      </c>
      <c r="L4212" t="str">
        <f ca="1">IF(I4212+SIMULATION!$E$20&gt;NEUTRAL!H4212,"W","L")</f>
        <v>L</v>
      </c>
      <c r="M4212">
        <f t="shared" ca="1" si="133"/>
        <v>146</v>
      </c>
      <c r="N4212" t="str">
        <f ca="1">IF((H4212+I4212)&gt;SIMULATION!$F$16,"Over","Under")</f>
        <v>Under</v>
      </c>
    </row>
    <row r="4213" spans="8:14" x14ac:dyDescent="0.25">
      <c r="H4213">
        <f ca="1">ROUND(NORMINV(RAND(),SIMULATION!$G$16,SIMULATION!$C$16),0)</f>
        <v>71</v>
      </c>
      <c r="I4213">
        <f ca="1">ROUND(NORMINV(RAND(),SIMULATION!$G$20,SIMULATION!$C$20),0)</f>
        <v>70</v>
      </c>
      <c r="J4213" t="str">
        <f t="shared" ca="1" si="132"/>
        <v>Away</v>
      </c>
      <c r="K4213" t="str">
        <f ca="1">IF(H4213+SIMULATION!$E$16&gt;NEUTRAL!I4213,"W","L")</f>
        <v>W</v>
      </c>
      <c r="L4213" t="str">
        <f ca="1">IF(I4213+SIMULATION!$E$20&gt;NEUTRAL!H4213,"W","L")</f>
        <v>L</v>
      </c>
      <c r="M4213">
        <f t="shared" ca="1" si="133"/>
        <v>141</v>
      </c>
      <c r="N4213" t="str">
        <f ca="1">IF((H4213+I4213)&gt;SIMULATION!$F$16,"Over","Under")</f>
        <v>Under</v>
      </c>
    </row>
    <row r="4214" spans="8:14" x14ac:dyDescent="0.25">
      <c r="H4214">
        <f ca="1">ROUND(NORMINV(RAND(),SIMULATION!$G$16,SIMULATION!$C$16),0)</f>
        <v>68</v>
      </c>
      <c r="I4214">
        <f ca="1">ROUND(NORMINV(RAND(),SIMULATION!$G$20,SIMULATION!$C$20),0)</f>
        <v>71</v>
      </c>
      <c r="J4214" t="str">
        <f t="shared" ca="1" si="132"/>
        <v>Home</v>
      </c>
      <c r="K4214" t="str">
        <f ca="1">IF(H4214+SIMULATION!$E$16&gt;NEUTRAL!I4214,"W","L")</f>
        <v>W</v>
      </c>
      <c r="L4214" t="str">
        <f ca="1">IF(I4214+SIMULATION!$E$20&gt;NEUTRAL!H4214,"W","L")</f>
        <v>L</v>
      </c>
      <c r="M4214">
        <f t="shared" ca="1" si="133"/>
        <v>139</v>
      </c>
      <c r="N4214" t="str">
        <f ca="1">IF((H4214+I4214)&gt;SIMULATION!$F$16,"Over","Under")</f>
        <v>Under</v>
      </c>
    </row>
    <row r="4215" spans="8:14" x14ac:dyDescent="0.25">
      <c r="H4215">
        <f ca="1">ROUND(NORMINV(RAND(),SIMULATION!$G$16,SIMULATION!$C$16),0)</f>
        <v>67</v>
      </c>
      <c r="I4215">
        <f ca="1">ROUND(NORMINV(RAND(),SIMULATION!$G$20,SIMULATION!$C$20),0)</f>
        <v>82</v>
      </c>
      <c r="J4215" t="str">
        <f t="shared" ca="1" si="132"/>
        <v>Home</v>
      </c>
      <c r="K4215" t="str">
        <f ca="1">IF(H4215+SIMULATION!$E$16&gt;NEUTRAL!I4215,"W","L")</f>
        <v>L</v>
      </c>
      <c r="L4215" t="str">
        <f ca="1">IF(I4215+SIMULATION!$E$20&gt;NEUTRAL!H4215,"W","L")</f>
        <v>W</v>
      </c>
      <c r="M4215">
        <f t="shared" ca="1" si="133"/>
        <v>149</v>
      </c>
      <c r="N4215" t="str">
        <f ca="1">IF((H4215+I4215)&gt;SIMULATION!$F$16,"Over","Under")</f>
        <v>Under</v>
      </c>
    </row>
    <row r="4216" spans="8:14" x14ac:dyDescent="0.25">
      <c r="H4216">
        <f ca="1">ROUND(NORMINV(RAND(),SIMULATION!$G$16,SIMULATION!$C$16),0)</f>
        <v>82</v>
      </c>
      <c r="I4216">
        <f ca="1">ROUND(NORMINV(RAND(),SIMULATION!$G$20,SIMULATION!$C$20),0)</f>
        <v>82</v>
      </c>
      <c r="J4216" t="str">
        <f t="shared" ca="1" si="132"/>
        <v>OT</v>
      </c>
      <c r="K4216" t="str">
        <f ca="1">IF(H4216+SIMULATION!$E$16&gt;NEUTRAL!I4216,"W","L")</f>
        <v>W</v>
      </c>
      <c r="L4216" t="str">
        <f ca="1">IF(I4216+SIMULATION!$E$20&gt;NEUTRAL!H4216,"W","L")</f>
        <v>L</v>
      </c>
      <c r="M4216">
        <f t="shared" ca="1" si="133"/>
        <v>164</v>
      </c>
      <c r="N4216" t="str">
        <f ca="1">IF((H4216+I4216)&gt;SIMULATION!$F$16,"Over","Under")</f>
        <v>Over</v>
      </c>
    </row>
    <row r="4217" spans="8:14" x14ac:dyDescent="0.25">
      <c r="H4217">
        <f ca="1">ROUND(NORMINV(RAND(),SIMULATION!$G$16,SIMULATION!$C$16),0)</f>
        <v>77</v>
      </c>
      <c r="I4217">
        <f ca="1">ROUND(NORMINV(RAND(),SIMULATION!$G$20,SIMULATION!$C$20),0)</f>
        <v>79</v>
      </c>
      <c r="J4217" t="str">
        <f t="shared" ca="1" si="132"/>
        <v>Home</v>
      </c>
      <c r="K4217" t="str">
        <f ca="1">IF(H4217+SIMULATION!$E$16&gt;NEUTRAL!I4217,"W","L")</f>
        <v>W</v>
      </c>
      <c r="L4217" t="str">
        <f ca="1">IF(I4217+SIMULATION!$E$20&gt;NEUTRAL!H4217,"W","L")</f>
        <v>L</v>
      </c>
      <c r="M4217">
        <f t="shared" ca="1" si="133"/>
        <v>156</v>
      </c>
      <c r="N4217" t="str">
        <f ca="1">IF((H4217+I4217)&gt;SIMULATION!$F$16,"Over","Under")</f>
        <v>Over</v>
      </c>
    </row>
    <row r="4218" spans="8:14" x14ac:dyDescent="0.25">
      <c r="H4218">
        <f ca="1">ROUND(NORMINV(RAND(),SIMULATION!$G$16,SIMULATION!$C$16),0)</f>
        <v>62</v>
      </c>
      <c r="I4218">
        <f ca="1">ROUND(NORMINV(RAND(),SIMULATION!$G$20,SIMULATION!$C$20),0)</f>
        <v>76</v>
      </c>
      <c r="J4218" t="str">
        <f t="shared" ca="1" si="132"/>
        <v>Home</v>
      </c>
      <c r="K4218" t="str">
        <f ca="1">IF(H4218+SIMULATION!$E$16&gt;NEUTRAL!I4218,"W","L")</f>
        <v>L</v>
      </c>
      <c r="L4218" t="str">
        <f ca="1">IF(I4218+SIMULATION!$E$20&gt;NEUTRAL!H4218,"W","L")</f>
        <v>W</v>
      </c>
      <c r="M4218">
        <f t="shared" ca="1" si="133"/>
        <v>138</v>
      </c>
      <c r="N4218" t="str">
        <f ca="1">IF((H4218+I4218)&gt;SIMULATION!$F$16,"Over","Under")</f>
        <v>Under</v>
      </c>
    </row>
    <row r="4219" spans="8:14" x14ac:dyDescent="0.25">
      <c r="H4219">
        <f ca="1">ROUND(NORMINV(RAND(),SIMULATION!$G$16,SIMULATION!$C$16),0)</f>
        <v>72</v>
      </c>
      <c r="I4219">
        <f ca="1">ROUND(NORMINV(RAND(),SIMULATION!$G$20,SIMULATION!$C$20),0)</f>
        <v>73</v>
      </c>
      <c r="J4219" t="str">
        <f t="shared" ca="1" si="132"/>
        <v>Home</v>
      </c>
      <c r="K4219" t="str">
        <f ca="1">IF(H4219+SIMULATION!$E$16&gt;NEUTRAL!I4219,"W","L")</f>
        <v>W</v>
      </c>
      <c r="L4219" t="str">
        <f ca="1">IF(I4219+SIMULATION!$E$20&gt;NEUTRAL!H4219,"W","L")</f>
        <v>L</v>
      </c>
      <c r="M4219">
        <f t="shared" ca="1" si="133"/>
        <v>145</v>
      </c>
      <c r="N4219" t="str">
        <f ca="1">IF((H4219+I4219)&gt;SIMULATION!$F$16,"Over","Under")</f>
        <v>Under</v>
      </c>
    </row>
    <row r="4220" spans="8:14" x14ac:dyDescent="0.25">
      <c r="H4220">
        <f ca="1">ROUND(NORMINV(RAND(),SIMULATION!$G$16,SIMULATION!$C$16),0)</f>
        <v>70</v>
      </c>
      <c r="I4220">
        <f ca="1">ROUND(NORMINV(RAND(),SIMULATION!$G$20,SIMULATION!$C$20),0)</f>
        <v>69</v>
      </c>
      <c r="J4220" t="str">
        <f t="shared" ca="1" si="132"/>
        <v>Away</v>
      </c>
      <c r="K4220" t="str">
        <f ca="1">IF(H4220+SIMULATION!$E$16&gt;NEUTRAL!I4220,"W","L")</f>
        <v>W</v>
      </c>
      <c r="L4220" t="str">
        <f ca="1">IF(I4220+SIMULATION!$E$20&gt;NEUTRAL!H4220,"W","L")</f>
        <v>L</v>
      </c>
      <c r="M4220">
        <f t="shared" ca="1" si="133"/>
        <v>139</v>
      </c>
      <c r="N4220" t="str">
        <f ca="1">IF((H4220+I4220)&gt;SIMULATION!$F$16,"Over","Under")</f>
        <v>Under</v>
      </c>
    </row>
    <row r="4221" spans="8:14" x14ac:dyDescent="0.25">
      <c r="H4221">
        <f ca="1">ROUND(NORMINV(RAND(),SIMULATION!$G$16,SIMULATION!$C$16),0)</f>
        <v>72</v>
      </c>
      <c r="I4221">
        <f ca="1">ROUND(NORMINV(RAND(),SIMULATION!$G$20,SIMULATION!$C$20),0)</f>
        <v>94</v>
      </c>
      <c r="J4221" t="str">
        <f t="shared" ca="1" si="132"/>
        <v>Home</v>
      </c>
      <c r="K4221" t="str">
        <f ca="1">IF(H4221+SIMULATION!$E$16&gt;NEUTRAL!I4221,"W","L")</f>
        <v>L</v>
      </c>
      <c r="L4221" t="str">
        <f ca="1">IF(I4221+SIMULATION!$E$20&gt;NEUTRAL!H4221,"W","L")</f>
        <v>W</v>
      </c>
      <c r="M4221">
        <f t="shared" ca="1" si="133"/>
        <v>166</v>
      </c>
      <c r="N4221" t="str">
        <f ca="1">IF((H4221+I4221)&gt;SIMULATION!$F$16,"Over","Under")</f>
        <v>Over</v>
      </c>
    </row>
    <row r="4222" spans="8:14" x14ac:dyDescent="0.25">
      <c r="H4222">
        <f ca="1">ROUND(NORMINV(RAND(),SIMULATION!$G$16,SIMULATION!$C$16),0)</f>
        <v>69</v>
      </c>
      <c r="I4222">
        <f ca="1">ROUND(NORMINV(RAND(),SIMULATION!$G$20,SIMULATION!$C$20),0)</f>
        <v>80</v>
      </c>
      <c r="J4222" t="str">
        <f t="shared" ca="1" si="132"/>
        <v>Home</v>
      </c>
      <c r="K4222" t="str">
        <f ca="1">IF(H4222+SIMULATION!$E$16&gt;NEUTRAL!I4222,"W","L")</f>
        <v>L</v>
      </c>
      <c r="L4222" t="str">
        <f ca="1">IF(I4222+SIMULATION!$E$20&gt;NEUTRAL!H4222,"W","L")</f>
        <v>W</v>
      </c>
      <c r="M4222">
        <f t="shared" ca="1" si="133"/>
        <v>149</v>
      </c>
      <c r="N4222" t="str">
        <f ca="1">IF((H4222+I4222)&gt;SIMULATION!$F$16,"Over","Under")</f>
        <v>Under</v>
      </c>
    </row>
    <row r="4223" spans="8:14" x14ac:dyDescent="0.25">
      <c r="H4223">
        <f ca="1">ROUND(NORMINV(RAND(),SIMULATION!$G$16,SIMULATION!$C$16),0)</f>
        <v>79</v>
      </c>
      <c r="I4223">
        <f ca="1">ROUND(NORMINV(RAND(),SIMULATION!$G$20,SIMULATION!$C$20),0)</f>
        <v>58</v>
      </c>
      <c r="J4223" t="str">
        <f t="shared" ca="1" si="132"/>
        <v>Away</v>
      </c>
      <c r="K4223" t="str">
        <f ca="1">IF(H4223+SIMULATION!$E$16&gt;NEUTRAL!I4223,"W","L")</f>
        <v>W</v>
      </c>
      <c r="L4223" t="str">
        <f ca="1">IF(I4223+SIMULATION!$E$20&gt;NEUTRAL!H4223,"W","L")</f>
        <v>L</v>
      </c>
      <c r="M4223">
        <f t="shared" ca="1" si="133"/>
        <v>137</v>
      </c>
      <c r="N4223" t="str">
        <f ca="1">IF((H4223+I4223)&gt;SIMULATION!$F$16,"Over","Under")</f>
        <v>Under</v>
      </c>
    </row>
    <row r="4224" spans="8:14" x14ac:dyDescent="0.25">
      <c r="H4224">
        <f ca="1">ROUND(NORMINV(RAND(),SIMULATION!$G$16,SIMULATION!$C$16),0)</f>
        <v>75</v>
      </c>
      <c r="I4224">
        <f ca="1">ROUND(NORMINV(RAND(),SIMULATION!$G$20,SIMULATION!$C$20),0)</f>
        <v>65</v>
      </c>
      <c r="J4224" t="str">
        <f t="shared" ca="1" si="132"/>
        <v>Away</v>
      </c>
      <c r="K4224" t="str">
        <f ca="1">IF(H4224+SIMULATION!$E$16&gt;NEUTRAL!I4224,"W","L")</f>
        <v>W</v>
      </c>
      <c r="L4224" t="str">
        <f ca="1">IF(I4224+SIMULATION!$E$20&gt;NEUTRAL!H4224,"W","L")</f>
        <v>L</v>
      </c>
      <c r="M4224">
        <f t="shared" ca="1" si="133"/>
        <v>140</v>
      </c>
      <c r="N4224" t="str">
        <f ca="1">IF((H4224+I4224)&gt;SIMULATION!$F$16,"Over","Under")</f>
        <v>Under</v>
      </c>
    </row>
    <row r="4225" spans="8:14" x14ac:dyDescent="0.25">
      <c r="H4225">
        <f ca="1">ROUND(NORMINV(RAND(),SIMULATION!$G$16,SIMULATION!$C$16),0)</f>
        <v>73</v>
      </c>
      <c r="I4225">
        <f ca="1">ROUND(NORMINV(RAND(),SIMULATION!$G$20,SIMULATION!$C$20),0)</f>
        <v>84</v>
      </c>
      <c r="J4225" t="str">
        <f t="shared" ca="1" si="132"/>
        <v>Home</v>
      </c>
      <c r="K4225" t="str">
        <f ca="1">IF(H4225+SIMULATION!$E$16&gt;NEUTRAL!I4225,"W","L")</f>
        <v>L</v>
      </c>
      <c r="L4225" t="str">
        <f ca="1">IF(I4225+SIMULATION!$E$20&gt;NEUTRAL!H4225,"W","L")</f>
        <v>W</v>
      </c>
      <c r="M4225">
        <f t="shared" ca="1" si="133"/>
        <v>157</v>
      </c>
      <c r="N4225" t="str">
        <f ca="1">IF((H4225+I4225)&gt;SIMULATION!$F$16,"Over","Under")</f>
        <v>Over</v>
      </c>
    </row>
    <row r="4226" spans="8:14" x14ac:dyDescent="0.25">
      <c r="H4226">
        <f ca="1">ROUND(NORMINV(RAND(),SIMULATION!$G$16,SIMULATION!$C$16),0)</f>
        <v>84</v>
      </c>
      <c r="I4226">
        <f ca="1">ROUND(NORMINV(RAND(),SIMULATION!$G$20,SIMULATION!$C$20),0)</f>
        <v>72</v>
      </c>
      <c r="J4226" t="str">
        <f t="shared" ca="1" si="132"/>
        <v>Away</v>
      </c>
      <c r="K4226" t="str">
        <f ca="1">IF(H4226+SIMULATION!$E$16&gt;NEUTRAL!I4226,"W","L")</f>
        <v>W</v>
      </c>
      <c r="L4226" t="str">
        <f ca="1">IF(I4226+SIMULATION!$E$20&gt;NEUTRAL!H4226,"W","L")</f>
        <v>L</v>
      </c>
      <c r="M4226">
        <f t="shared" ca="1" si="133"/>
        <v>156</v>
      </c>
      <c r="N4226" t="str">
        <f ca="1">IF((H4226+I4226)&gt;SIMULATION!$F$16,"Over","Under")</f>
        <v>Over</v>
      </c>
    </row>
    <row r="4227" spans="8:14" x14ac:dyDescent="0.25">
      <c r="H4227">
        <f ca="1">ROUND(NORMINV(RAND(),SIMULATION!$G$16,SIMULATION!$C$16),0)</f>
        <v>82</v>
      </c>
      <c r="I4227">
        <f ca="1">ROUND(NORMINV(RAND(),SIMULATION!$G$20,SIMULATION!$C$20),0)</f>
        <v>72</v>
      </c>
      <c r="J4227" t="str">
        <f t="shared" ca="1" si="132"/>
        <v>Away</v>
      </c>
      <c r="K4227" t="str">
        <f ca="1">IF(H4227+SIMULATION!$E$16&gt;NEUTRAL!I4227,"W","L")</f>
        <v>W</v>
      </c>
      <c r="L4227" t="str">
        <f ca="1">IF(I4227+SIMULATION!$E$20&gt;NEUTRAL!H4227,"W","L")</f>
        <v>L</v>
      </c>
      <c r="M4227">
        <f t="shared" ca="1" si="133"/>
        <v>154</v>
      </c>
      <c r="N4227" t="str">
        <f ca="1">IF((H4227+I4227)&gt;SIMULATION!$F$16,"Over","Under")</f>
        <v>Over</v>
      </c>
    </row>
    <row r="4228" spans="8:14" x14ac:dyDescent="0.25">
      <c r="H4228">
        <f ca="1">ROUND(NORMINV(RAND(),SIMULATION!$G$16,SIMULATION!$C$16),0)</f>
        <v>71</v>
      </c>
      <c r="I4228">
        <f ca="1">ROUND(NORMINV(RAND(),SIMULATION!$G$20,SIMULATION!$C$20),0)</f>
        <v>72</v>
      </c>
      <c r="J4228" t="str">
        <f t="shared" ca="1" si="132"/>
        <v>Home</v>
      </c>
      <c r="K4228" t="str">
        <f ca="1">IF(H4228+SIMULATION!$E$16&gt;NEUTRAL!I4228,"W","L")</f>
        <v>W</v>
      </c>
      <c r="L4228" t="str">
        <f ca="1">IF(I4228+SIMULATION!$E$20&gt;NEUTRAL!H4228,"W","L")</f>
        <v>L</v>
      </c>
      <c r="M4228">
        <f t="shared" ca="1" si="133"/>
        <v>143</v>
      </c>
      <c r="N4228" t="str">
        <f ca="1">IF((H4228+I4228)&gt;SIMULATION!$F$16,"Over","Under")</f>
        <v>Under</v>
      </c>
    </row>
    <row r="4229" spans="8:14" x14ac:dyDescent="0.25">
      <c r="H4229">
        <f ca="1">ROUND(NORMINV(RAND(),SIMULATION!$G$16,SIMULATION!$C$16),0)</f>
        <v>66</v>
      </c>
      <c r="I4229">
        <f ca="1">ROUND(NORMINV(RAND(),SIMULATION!$G$20,SIMULATION!$C$20),0)</f>
        <v>94</v>
      </c>
      <c r="J4229" t="str">
        <f t="shared" ca="1" si="132"/>
        <v>Home</v>
      </c>
      <c r="K4229" t="str">
        <f ca="1">IF(H4229+SIMULATION!$E$16&gt;NEUTRAL!I4229,"W","L")</f>
        <v>L</v>
      </c>
      <c r="L4229" t="str">
        <f ca="1">IF(I4229+SIMULATION!$E$20&gt;NEUTRAL!H4229,"W","L")</f>
        <v>W</v>
      </c>
      <c r="M4229">
        <f t="shared" ca="1" si="133"/>
        <v>160</v>
      </c>
      <c r="N4229" t="str">
        <f ca="1">IF((H4229+I4229)&gt;SIMULATION!$F$16,"Over","Under")</f>
        <v>Over</v>
      </c>
    </row>
    <row r="4230" spans="8:14" x14ac:dyDescent="0.25">
      <c r="H4230">
        <f ca="1">ROUND(NORMINV(RAND(),SIMULATION!$G$16,SIMULATION!$C$16),0)</f>
        <v>66</v>
      </c>
      <c r="I4230">
        <f ca="1">ROUND(NORMINV(RAND(),SIMULATION!$G$20,SIMULATION!$C$20),0)</f>
        <v>74</v>
      </c>
      <c r="J4230" t="str">
        <f t="shared" ca="1" si="132"/>
        <v>Home</v>
      </c>
      <c r="K4230" t="str">
        <f ca="1">IF(H4230+SIMULATION!$E$16&gt;NEUTRAL!I4230,"W","L")</f>
        <v>L</v>
      </c>
      <c r="L4230" t="str">
        <f ca="1">IF(I4230+SIMULATION!$E$20&gt;NEUTRAL!H4230,"W","L")</f>
        <v>W</v>
      </c>
      <c r="M4230">
        <f t="shared" ca="1" si="133"/>
        <v>140</v>
      </c>
      <c r="N4230" t="str">
        <f ca="1">IF((H4230+I4230)&gt;SIMULATION!$F$16,"Over","Under")</f>
        <v>Under</v>
      </c>
    </row>
    <row r="4231" spans="8:14" x14ac:dyDescent="0.25">
      <c r="H4231">
        <f ca="1">ROUND(NORMINV(RAND(),SIMULATION!$G$16,SIMULATION!$C$16),0)</f>
        <v>96</v>
      </c>
      <c r="I4231">
        <f ca="1">ROUND(NORMINV(RAND(),SIMULATION!$G$20,SIMULATION!$C$20),0)</f>
        <v>74</v>
      </c>
      <c r="J4231" t="str">
        <f t="shared" ca="1" si="132"/>
        <v>Away</v>
      </c>
      <c r="K4231" t="str">
        <f ca="1">IF(H4231+SIMULATION!$E$16&gt;NEUTRAL!I4231,"W","L")</f>
        <v>W</v>
      </c>
      <c r="L4231" t="str">
        <f ca="1">IF(I4231+SIMULATION!$E$20&gt;NEUTRAL!H4231,"W","L")</f>
        <v>L</v>
      </c>
      <c r="M4231">
        <f t="shared" ca="1" si="133"/>
        <v>170</v>
      </c>
      <c r="N4231" t="str">
        <f ca="1">IF((H4231+I4231)&gt;SIMULATION!$F$16,"Over","Under")</f>
        <v>Over</v>
      </c>
    </row>
    <row r="4232" spans="8:14" x14ac:dyDescent="0.25">
      <c r="H4232">
        <f ca="1">ROUND(NORMINV(RAND(),SIMULATION!$G$16,SIMULATION!$C$16),0)</f>
        <v>84</v>
      </c>
      <c r="I4232">
        <f ca="1">ROUND(NORMINV(RAND(),SIMULATION!$G$20,SIMULATION!$C$20),0)</f>
        <v>79</v>
      </c>
      <c r="J4232" t="str">
        <f t="shared" ca="1" si="132"/>
        <v>Away</v>
      </c>
      <c r="K4232" t="str">
        <f ca="1">IF(H4232+SIMULATION!$E$16&gt;NEUTRAL!I4232,"W","L")</f>
        <v>W</v>
      </c>
      <c r="L4232" t="str">
        <f ca="1">IF(I4232+SIMULATION!$E$20&gt;NEUTRAL!H4232,"W","L")</f>
        <v>L</v>
      </c>
      <c r="M4232">
        <f t="shared" ca="1" si="133"/>
        <v>163</v>
      </c>
      <c r="N4232" t="str">
        <f ca="1">IF((H4232+I4232)&gt;SIMULATION!$F$16,"Over","Under")</f>
        <v>Over</v>
      </c>
    </row>
    <row r="4233" spans="8:14" x14ac:dyDescent="0.25">
      <c r="H4233">
        <f ca="1">ROUND(NORMINV(RAND(),SIMULATION!$G$16,SIMULATION!$C$16),0)</f>
        <v>68</v>
      </c>
      <c r="I4233">
        <f ca="1">ROUND(NORMINV(RAND(),SIMULATION!$G$20,SIMULATION!$C$20),0)</f>
        <v>76</v>
      </c>
      <c r="J4233" t="str">
        <f t="shared" ca="1" si="132"/>
        <v>Home</v>
      </c>
      <c r="K4233" t="str">
        <f ca="1">IF(H4233+SIMULATION!$E$16&gt;NEUTRAL!I4233,"W","L")</f>
        <v>L</v>
      </c>
      <c r="L4233" t="str">
        <f ca="1">IF(I4233+SIMULATION!$E$20&gt;NEUTRAL!H4233,"W","L")</f>
        <v>W</v>
      </c>
      <c r="M4233">
        <f t="shared" ca="1" si="133"/>
        <v>144</v>
      </c>
      <c r="N4233" t="str">
        <f ca="1">IF((H4233+I4233)&gt;SIMULATION!$F$16,"Over","Under")</f>
        <v>Under</v>
      </c>
    </row>
    <row r="4234" spans="8:14" x14ac:dyDescent="0.25">
      <c r="H4234">
        <f ca="1">ROUND(NORMINV(RAND(),SIMULATION!$G$16,SIMULATION!$C$16),0)</f>
        <v>91</v>
      </c>
      <c r="I4234">
        <f ca="1">ROUND(NORMINV(RAND(),SIMULATION!$G$20,SIMULATION!$C$20),0)</f>
        <v>72</v>
      </c>
      <c r="J4234" t="str">
        <f t="shared" ca="1" si="132"/>
        <v>Away</v>
      </c>
      <c r="K4234" t="str">
        <f ca="1">IF(H4234+SIMULATION!$E$16&gt;NEUTRAL!I4234,"W","L")</f>
        <v>W</v>
      </c>
      <c r="L4234" t="str">
        <f ca="1">IF(I4234+SIMULATION!$E$20&gt;NEUTRAL!H4234,"W","L")</f>
        <v>L</v>
      </c>
      <c r="M4234">
        <f t="shared" ca="1" si="133"/>
        <v>163</v>
      </c>
      <c r="N4234" t="str">
        <f ca="1">IF((H4234+I4234)&gt;SIMULATION!$F$16,"Over","Under")</f>
        <v>Over</v>
      </c>
    </row>
    <row r="4235" spans="8:14" x14ac:dyDescent="0.25">
      <c r="H4235">
        <f ca="1">ROUND(NORMINV(RAND(),SIMULATION!$G$16,SIMULATION!$C$16),0)</f>
        <v>66</v>
      </c>
      <c r="I4235">
        <f ca="1">ROUND(NORMINV(RAND(),SIMULATION!$G$20,SIMULATION!$C$20),0)</f>
        <v>72</v>
      </c>
      <c r="J4235" t="str">
        <f t="shared" ca="1" si="132"/>
        <v>Home</v>
      </c>
      <c r="K4235" t="str">
        <f ca="1">IF(H4235+SIMULATION!$E$16&gt;NEUTRAL!I4235,"W","L")</f>
        <v>L</v>
      </c>
      <c r="L4235" t="str">
        <f ca="1">IF(I4235+SIMULATION!$E$20&gt;NEUTRAL!H4235,"W","L")</f>
        <v>W</v>
      </c>
      <c r="M4235">
        <f t="shared" ca="1" si="133"/>
        <v>138</v>
      </c>
      <c r="N4235" t="str">
        <f ca="1">IF((H4235+I4235)&gt;SIMULATION!$F$16,"Over","Under")</f>
        <v>Under</v>
      </c>
    </row>
    <row r="4236" spans="8:14" x14ac:dyDescent="0.25">
      <c r="H4236">
        <f ca="1">ROUND(NORMINV(RAND(),SIMULATION!$G$16,SIMULATION!$C$16),0)</f>
        <v>63</v>
      </c>
      <c r="I4236">
        <f ca="1">ROUND(NORMINV(RAND(),SIMULATION!$G$20,SIMULATION!$C$20),0)</f>
        <v>59</v>
      </c>
      <c r="J4236" t="str">
        <f t="shared" ca="1" si="132"/>
        <v>Away</v>
      </c>
      <c r="K4236" t="str">
        <f ca="1">IF(H4236+SIMULATION!$E$16&gt;NEUTRAL!I4236,"W","L")</f>
        <v>W</v>
      </c>
      <c r="L4236" t="str">
        <f ca="1">IF(I4236+SIMULATION!$E$20&gt;NEUTRAL!H4236,"W","L")</f>
        <v>L</v>
      </c>
      <c r="M4236">
        <f t="shared" ca="1" si="133"/>
        <v>122</v>
      </c>
      <c r="N4236" t="str">
        <f ca="1">IF((H4236+I4236)&gt;SIMULATION!$F$16,"Over","Under")</f>
        <v>Under</v>
      </c>
    </row>
    <row r="4237" spans="8:14" x14ac:dyDescent="0.25">
      <c r="H4237">
        <f ca="1">ROUND(NORMINV(RAND(),SIMULATION!$G$16,SIMULATION!$C$16),0)</f>
        <v>65</v>
      </c>
      <c r="I4237">
        <f ca="1">ROUND(NORMINV(RAND(),SIMULATION!$G$20,SIMULATION!$C$20),0)</f>
        <v>88</v>
      </c>
      <c r="J4237" t="str">
        <f t="shared" ca="1" si="132"/>
        <v>Home</v>
      </c>
      <c r="K4237" t="str">
        <f ca="1">IF(H4237+SIMULATION!$E$16&gt;NEUTRAL!I4237,"W","L")</f>
        <v>L</v>
      </c>
      <c r="L4237" t="str">
        <f ca="1">IF(I4237+SIMULATION!$E$20&gt;NEUTRAL!H4237,"W","L")</f>
        <v>W</v>
      </c>
      <c r="M4237">
        <f t="shared" ca="1" si="133"/>
        <v>153</v>
      </c>
      <c r="N4237" t="str">
        <f ca="1">IF((H4237+I4237)&gt;SIMULATION!$F$16,"Over","Under")</f>
        <v>Over</v>
      </c>
    </row>
    <row r="4238" spans="8:14" x14ac:dyDescent="0.25">
      <c r="H4238">
        <f ca="1">ROUND(NORMINV(RAND(),SIMULATION!$G$16,SIMULATION!$C$16),0)</f>
        <v>69</v>
      </c>
      <c r="I4238">
        <f ca="1">ROUND(NORMINV(RAND(),SIMULATION!$G$20,SIMULATION!$C$20),0)</f>
        <v>74</v>
      </c>
      <c r="J4238" t="str">
        <f t="shared" ca="1" si="132"/>
        <v>Home</v>
      </c>
      <c r="K4238" t="str">
        <f ca="1">IF(H4238+SIMULATION!$E$16&gt;NEUTRAL!I4238,"W","L")</f>
        <v>L</v>
      </c>
      <c r="L4238" t="str">
        <f ca="1">IF(I4238+SIMULATION!$E$20&gt;NEUTRAL!H4238,"W","L")</f>
        <v>W</v>
      </c>
      <c r="M4238">
        <f t="shared" ca="1" si="133"/>
        <v>143</v>
      </c>
      <c r="N4238" t="str">
        <f ca="1">IF((H4238+I4238)&gt;SIMULATION!$F$16,"Over","Under")</f>
        <v>Under</v>
      </c>
    </row>
    <row r="4239" spans="8:14" x14ac:dyDescent="0.25">
      <c r="H4239">
        <f ca="1">ROUND(NORMINV(RAND(),SIMULATION!$G$16,SIMULATION!$C$16),0)</f>
        <v>84</v>
      </c>
      <c r="I4239">
        <f ca="1">ROUND(NORMINV(RAND(),SIMULATION!$G$20,SIMULATION!$C$20),0)</f>
        <v>74</v>
      </c>
      <c r="J4239" t="str">
        <f t="shared" ca="1" si="132"/>
        <v>Away</v>
      </c>
      <c r="K4239" t="str">
        <f ca="1">IF(H4239+SIMULATION!$E$16&gt;NEUTRAL!I4239,"W","L")</f>
        <v>W</v>
      </c>
      <c r="L4239" t="str">
        <f ca="1">IF(I4239+SIMULATION!$E$20&gt;NEUTRAL!H4239,"W","L")</f>
        <v>L</v>
      </c>
      <c r="M4239">
        <f t="shared" ca="1" si="133"/>
        <v>158</v>
      </c>
      <c r="N4239" t="str">
        <f ca="1">IF((H4239+I4239)&gt;SIMULATION!$F$16,"Over","Under")</f>
        <v>Over</v>
      </c>
    </row>
    <row r="4240" spans="8:14" x14ac:dyDescent="0.25">
      <c r="H4240">
        <f ca="1">ROUND(NORMINV(RAND(),SIMULATION!$G$16,SIMULATION!$C$16),0)</f>
        <v>53</v>
      </c>
      <c r="I4240">
        <f ca="1">ROUND(NORMINV(RAND(),SIMULATION!$G$20,SIMULATION!$C$20),0)</f>
        <v>84</v>
      </c>
      <c r="J4240" t="str">
        <f t="shared" ca="1" si="132"/>
        <v>Home</v>
      </c>
      <c r="K4240" t="str">
        <f ca="1">IF(H4240+SIMULATION!$E$16&gt;NEUTRAL!I4240,"W","L")</f>
        <v>L</v>
      </c>
      <c r="L4240" t="str">
        <f ca="1">IF(I4240+SIMULATION!$E$20&gt;NEUTRAL!H4240,"W","L")</f>
        <v>W</v>
      </c>
      <c r="M4240">
        <f t="shared" ca="1" si="133"/>
        <v>137</v>
      </c>
      <c r="N4240" t="str">
        <f ca="1">IF((H4240+I4240)&gt;SIMULATION!$F$16,"Over","Under")</f>
        <v>Under</v>
      </c>
    </row>
    <row r="4241" spans="8:14" x14ac:dyDescent="0.25">
      <c r="H4241">
        <f ca="1">ROUND(NORMINV(RAND(),SIMULATION!$G$16,SIMULATION!$C$16),0)</f>
        <v>71</v>
      </c>
      <c r="I4241">
        <f ca="1">ROUND(NORMINV(RAND(),SIMULATION!$G$20,SIMULATION!$C$20),0)</f>
        <v>93</v>
      </c>
      <c r="J4241" t="str">
        <f t="shared" ca="1" si="132"/>
        <v>Home</v>
      </c>
      <c r="K4241" t="str">
        <f ca="1">IF(H4241+SIMULATION!$E$16&gt;NEUTRAL!I4241,"W","L")</f>
        <v>L</v>
      </c>
      <c r="L4241" t="str">
        <f ca="1">IF(I4241+SIMULATION!$E$20&gt;NEUTRAL!H4241,"W","L")</f>
        <v>W</v>
      </c>
      <c r="M4241">
        <f t="shared" ca="1" si="133"/>
        <v>164</v>
      </c>
      <c r="N4241" t="str">
        <f ca="1">IF((H4241+I4241)&gt;SIMULATION!$F$16,"Over","Under")</f>
        <v>Over</v>
      </c>
    </row>
    <row r="4242" spans="8:14" x14ac:dyDescent="0.25">
      <c r="H4242">
        <f ca="1">ROUND(NORMINV(RAND(),SIMULATION!$G$16,SIMULATION!$C$16),0)</f>
        <v>79</v>
      </c>
      <c r="I4242">
        <f ca="1">ROUND(NORMINV(RAND(),SIMULATION!$G$20,SIMULATION!$C$20),0)</f>
        <v>68</v>
      </c>
      <c r="J4242" t="str">
        <f t="shared" ref="J4242:J4305" ca="1" si="134">IF(H4242=I4242,"OT",IF(H4242&gt;I4242,"Away","Home"))</f>
        <v>Away</v>
      </c>
      <c r="K4242" t="str">
        <f ca="1">IF(H4242+SIMULATION!$E$16&gt;NEUTRAL!I4242,"W","L")</f>
        <v>W</v>
      </c>
      <c r="L4242" t="str">
        <f ca="1">IF(I4242+SIMULATION!$E$20&gt;NEUTRAL!H4242,"W","L")</f>
        <v>L</v>
      </c>
      <c r="M4242">
        <f t="shared" ref="M4242:M4305" ca="1" si="135">H4242+I4242</f>
        <v>147</v>
      </c>
      <c r="N4242" t="str">
        <f ca="1">IF((H4242+I4242)&gt;SIMULATION!$F$16,"Over","Under")</f>
        <v>Under</v>
      </c>
    </row>
    <row r="4243" spans="8:14" x14ac:dyDescent="0.25">
      <c r="H4243">
        <f ca="1">ROUND(NORMINV(RAND(),SIMULATION!$G$16,SIMULATION!$C$16),0)</f>
        <v>79</v>
      </c>
      <c r="I4243">
        <f ca="1">ROUND(NORMINV(RAND(),SIMULATION!$G$20,SIMULATION!$C$20),0)</f>
        <v>76</v>
      </c>
      <c r="J4243" t="str">
        <f t="shared" ca="1" si="134"/>
        <v>Away</v>
      </c>
      <c r="K4243" t="str">
        <f ca="1">IF(H4243+SIMULATION!$E$16&gt;NEUTRAL!I4243,"W","L")</f>
        <v>W</v>
      </c>
      <c r="L4243" t="str">
        <f ca="1">IF(I4243+SIMULATION!$E$20&gt;NEUTRAL!H4243,"W","L")</f>
        <v>L</v>
      </c>
      <c r="M4243">
        <f t="shared" ca="1" si="135"/>
        <v>155</v>
      </c>
      <c r="N4243" t="str">
        <f ca="1">IF((H4243+I4243)&gt;SIMULATION!$F$16,"Over","Under")</f>
        <v>Over</v>
      </c>
    </row>
    <row r="4244" spans="8:14" x14ac:dyDescent="0.25">
      <c r="H4244">
        <f ca="1">ROUND(NORMINV(RAND(),SIMULATION!$G$16,SIMULATION!$C$16),0)</f>
        <v>73</v>
      </c>
      <c r="I4244">
        <f ca="1">ROUND(NORMINV(RAND(),SIMULATION!$G$20,SIMULATION!$C$20),0)</f>
        <v>61</v>
      </c>
      <c r="J4244" t="str">
        <f t="shared" ca="1" si="134"/>
        <v>Away</v>
      </c>
      <c r="K4244" t="str">
        <f ca="1">IF(H4244+SIMULATION!$E$16&gt;NEUTRAL!I4244,"W","L")</f>
        <v>W</v>
      </c>
      <c r="L4244" t="str">
        <f ca="1">IF(I4244+SIMULATION!$E$20&gt;NEUTRAL!H4244,"W","L")</f>
        <v>L</v>
      </c>
      <c r="M4244">
        <f t="shared" ca="1" si="135"/>
        <v>134</v>
      </c>
      <c r="N4244" t="str">
        <f ca="1">IF((H4244+I4244)&gt;SIMULATION!$F$16,"Over","Under")</f>
        <v>Under</v>
      </c>
    </row>
    <row r="4245" spans="8:14" x14ac:dyDescent="0.25">
      <c r="H4245">
        <f ca="1">ROUND(NORMINV(RAND(),SIMULATION!$G$16,SIMULATION!$C$16),0)</f>
        <v>58</v>
      </c>
      <c r="I4245">
        <f ca="1">ROUND(NORMINV(RAND(),SIMULATION!$G$20,SIMULATION!$C$20),0)</f>
        <v>67</v>
      </c>
      <c r="J4245" t="str">
        <f t="shared" ca="1" si="134"/>
        <v>Home</v>
      </c>
      <c r="K4245" t="str">
        <f ca="1">IF(H4245+SIMULATION!$E$16&gt;NEUTRAL!I4245,"W","L")</f>
        <v>L</v>
      </c>
      <c r="L4245" t="str">
        <f ca="1">IF(I4245+SIMULATION!$E$20&gt;NEUTRAL!H4245,"W","L")</f>
        <v>W</v>
      </c>
      <c r="M4245">
        <f t="shared" ca="1" si="135"/>
        <v>125</v>
      </c>
      <c r="N4245" t="str">
        <f ca="1">IF((H4245+I4245)&gt;SIMULATION!$F$16,"Over","Under")</f>
        <v>Under</v>
      </c>
    </row>
    <row r="4246" spans="8:14" x14ac:dyDescent="0.25">
      <c r="H4246">
        <f ca="1">ROUND(NORMINV(RAND(),SIMULATION!$G$16,SIMULATION!$C$16),0)</f>
        <v>77</v>
      </c>
      <c r="I4246">
        <f ca="1">ROUND(NORMINV(RAND(),SIMULATION!$G$20,SIMULATION!$C$20),0)</f>
        <v>75</v>
      </c>
      <c r="J4246" t="str">
        <f t="shared" ca="1" si="134"/>
        <v>Away</v>
      </c>
      <c r="K4246" t="str">
        <f ca="1">IF(H4246+SIMULATION!$E$16&gt;NEUTRAL!I4246,"W","L")</f>
        <v>W</v>
      </c>
      <c r="L4246" t="str">
        <f ca="1">IF(I4246+SIMULATION!$E$20&gt;NEUTRAL!H4246,"W","L")</f>
        <v>L</v>
      </c>
      <c r="M4246">
        <f t="shared" ca="1" si="135"/>
        <v>152</v>
      </c>
      <c r="N4246" t="str">
        <f ca="1">IF((H4246+I4246)&gt;SIMULATION!$F$16,"Over","Under")</f>
        <v>Over</v>
      </c>
    </row>
    <row r="4247" spans="8:14" x14ac:dyDescent="0.25">
      <c r="H4247">
        <f ca="1">ROUND(NORMINV(RAND(),SIMULATION!$G$16,SIMULATION!$C$16),0)</f>
        <v>44</v>
      </c>
      <c r="I4247">
        <f ca="1">ROUND(NORMINV(RAND(),SIMULATION!$G$20,SIMULATION!$C$20),0)</f>
        <v>87</v>
      </c>
      <c r="J4247" t="str">
        <f t="shared" ca="1" si="134"/>
        <v>Home</v>
      </c>
      <c r="K4247" t="str">
        <f ca="1">IF(H4247+SIMULATION!$E$16&gt;NEUTRAL!I4247,"W","L")</f>
        <v>L</v>
      </c>
      <c r="L4247" t="str">
        <f ca="1">IF(I4247+SIMULATION!$E$20&gt;NEUTRAL!H4247,"W","L")</f>
        <v>W</v>
      </c>
      <c r="M4247">
        <f t="shared" ca="1" si="135"/>
        <v>131</v>
      </c>
      <c r="N4247" t="str">
        <f ca="1">IF((H4247+I4247)&gt;SIMULATION!$F$16,"Over","Under")</f>
        <v>Under</v>
      </c>
    </row>
    <row r="4248" spans="8:14" x14ac:dyDescent="0.25">
      <c r="H4248">
        <f ca="1">ROUND(NORMINV(RAND(),SIMULATION!$G$16,SIMULATION!$C$16),0)</f>
        <v>69</v>
      </c>
      <c r="I4248">
        <f ca="1">ROUND(NORMINV(RAND(),SIMULATION!$G$20,SIMULATION!$C$20),0)</f>
        <v>99</v>
      </c>
      <c r="J4248" t="str">
        <f t="shared" ca="1" si="134"/>
        <v>Home</v>
      </c>
      <c r="K4248" t="str">
        <f ca="1">IF(H4248+SIMULATION!$E$16&gt;NEUTRAL!I4248,"W","L")</f>
        <v>L</v>
      </c>
      <c r="L4248" t="str">
        <f ca="1">IF(I4248+SIMULATION!$E$20&gt;NEUTRAL!H4248,"W","L")</f>
        <v>W</v>
      </c>
      <c r="M4248">
        <f t="shared" ca="1" si="135"/>
        <v>168</v>
      </c>
      <c r="N4248" t="str">
        <f ca="1">IF((H4248+I4248)&gt;SIMULATION!$F$16,"Over","Under")</f>
        <v>Over</v>
      </c>
    </row>
    <row r="4249" spans="8:14" x14ac:dyDescent="0.25">
      <c r="H4249">
        <f ca="1">ROUND(NORMINV(RAND(),SIMULATION!$G$16,SIMULATION!$C$16),0)</f>
        <v>78</v>
      </c>
      <c r="I4249">
        <f ca="1">ROUND(NORMINV(RAND(),SIMULATION!$G$20,SIMULATION!$C$20),0)</f>
        <v>75</v>
      </c>
      <c r="J4249" t="str">
        <f t="shared" ca="1" si="134"/>
        <v>Away</v>
      </c>
      <c r="K4249" t="str">
        <f ca="1">IF(H4249+SIMULATION!$E$16&gt;NEUTRAL!I4249,"W","L")</f>
        <v>W</v>
      </c>
      <c r="L4249" t="str">
        <f ca="1">IF(I4249+SIMULATION!$E$20&gt;NEUTRAL!H4249,"W","L")</f>
        <v>L</v>
      </c>
      <c r="M4249">
        <f t="shared" ca="1" si="135"/>
        <v>153</v>
      </c>
      <c r="N4249" t="str">
        <f ca="1">IF((H4249+I4249)&gt;SIMULATION!$F$16,"Over","Under")</f>
        <v>Over</v>
      </c>
    </row>
    <row r="4250" spans="8:14" x14ac:dyDescent="0.25">
      <c r="H4250">
        <f ca="1">ROUND(NORMINV(RAND(),SIMULATION!$G$16,SIMULATION!$C$16),0)</f>
        <v>56</v>
      </c>
      <c r="I4250">
        <f ca="1">ROUND(NORMINV(RAND(),SIMULATION!$G$20,SIMULATION!$C$20),0)</f>
        <v>72</v>
      </c>
      <c r="J4250" t="str">
        <f t="shared" ca="1" si="134"/>
        <v>Home</v>
      </c>
      <c r="K4250" t="str">
        <f ca="1">IF(H4250+SIMULATION!$E$16&gt;NEUTRAL!I4250,"W","L")</f>
        <v>L</v>
      </c>
      <c r="L4250" t="str">
        <f ca="1">IF(I4250+SIMULATION!$E$20&gt;NEUTRAL!H4250,"W","L")</f>
        <v>W</v>
      </c>
      <c r="M4250">
        <f t="shared" ca="1" si="135"/>
        <v>128</v>
      </c>
      <c r="N4250" t="str">
        <f ca="1">IF((H4250+I4250)&gt;SIMULATION!$F$16,"Over","Under")</f>
        <v>Under</v>
      </c>
    </row>
    <row r="4251" spans="8:14" x14ac:dyDescent="0.25">
      <c r="H4251">
        <f ca="1">ROUND(NORMINV(RAND(),SIMULATION!$G$16,SIMULATION!$C$16),0)</f>
        <v>76</v>
      </c>
      <c r="I4251">
        <f ca="1">ROUND(NORMINV(RAND(),SIMULATION!$G$20,SIMULATION!$C$20),0)</f>
        <v>58</v>
      </c>
      <c r="J4251" t="str">
        <f t="shared" ca="1" si="134"/>
        <v>Away</v>
      </c>
      <c r="K4251" t="str">
        <f ca="1">IF(H4251+SIMULATION!$E$16&gt;NEUTRAL!I4251,"W","L")</f>
        <v>W</v>
      </c>
      <c r="L4251" t="str">
        <f ca="1">IF(I4251+SIMULATION!$E$20&gt;NEUTRAL!H4251,"W","L")</f>
        <v>L</v>
      </c>
      <c r="M4251">
        <f t="shared" ca="1" si="135"/>
        <v>134</v>
      </c>
      <c r="N4251" t="str">
        <f ca="1">IF((H4251+I4251)&gt;SIMULATION!$F$16,"Over","Under")</f>
        <v>Under</v>
      </c>
    </row>
    <row r="4252" spans="8:14" x14ac:dyDescent="0.25">
      <c r="H4252">
        <f ca="1">ROUND(NORMINV(RAND(),SIMULATION!$G$16,SIMULATION!$C$16),0)</f>
        <v>78</v>
      </c>
      <c r="I4252">
        <f ca="1">ROUND(NORMINV(RAND(),SIMULATION!$G$20,SIMULATION!$C$20),0)</f>
        <v>84</v>
      </c>
      <c r="J4252" t="str">
        <f t="shared" ca="1" si="134"/>
        <v>Home</v>
      </c>
      <c r="K4252" t="str">
        <f ca="1">IF(H4252+SIMULATION!$E$16&gt;NEUTRAL!I4252,"W","L")</f>
        <v>L</v>
      </c>
      <c r="L4252" t="str">
        <f ca="1">IF(I4252+SIMULATION!$E$20&gt;NEUTRAL!H4252,"W","L")</f>
        <v>W</v>
      </c>
      <c r="M4252">
        <f t="shared" ca="1" si="135"/>
        <v>162</v>
      </c>
      <c r="N4252" t="str">
        <f ca="1">IF((H4252+I4252)&gt;SIMULATION!$F$16,"Over","Under")</f>
        <v>Over</v>
      </c>
    </row>
    <row r="4253" spans="8:14" x14ac:dyDescent="0.25">
      <c r="H4253">
        <f ca="1">ROUND(NORMINV(RAND(),SIMULATION!$G$16,SIMULATION!$C$16),0)</f>
        <v>77</v>
      </c>
      <c r="I4253">
        <f ca="1">ROUND(NORMINV(RAND(),SIMULATION!$G$20,SIMULATION!$C$20),0)</f>
        <v>82</v>
      </c>
      <c r="J4253" t="str">
        <f t="shared" ca="1" si="134"/>
        <v>Home</v>
      </c>
      <c r="K4253" t="str">
        <f ca="1">IF(H4253+SIMULATION!$E$16&gt;NEUTRAL!I4253,"W","L")</f>
        <v>L</v>
      </c>
      <c r="L4253" t="str">
        <f ca="1">IF(I4253+SIMULATION!$E$20&gt;NEUTRAL!H4253,"W","L")</f>
        <v>W</v>
      </c>
      <c r="M4253">
        <f t="shared" ca="1" si="135"/>
        <v>159</v>
      </c>
      <c r="N4253" t="str">
        <f ca="1">IF((H4253+I4253)&gt;SIMULATION!$F$16,"Over","Under")</f>
        <v>Over</v>
      </c>
    </row>
    <row r="4254" spans="8:14" x14ac:dyDescent="0.25">
      <c r="H4254">
        <f ca="1">ROUND(NORMINV(RAND(),SIMULATION!$G$16,SIMULATION!$C$16),0)</f>
        <v>56</v>
      </c>
      <c r="I4254">
        <f ca="1">ROUND(NORMINV(RAND(),SIMULATION!$G$20,SIMULATION!$C$20),0)</f>
        <v>93</v>
      </c>
      <c r="J4254" t="str">
        <f t="shared" ca="1" si="134"/>
        <v>Home</v>
      </c>
      <c r="K4254" t="str">
        <f ca="1">IF(H4254+SIMULATION!$E$16&gt;NEUTRAL!I4254,"W","L")</f>
        <v>L</v>
      </c>
      <c r="L4254" t="str">
        <f ca="1">IF(I4254+SIMULATION!$E$20&gt;NEUTRAL!H4254,"W","L")</f>
        <v>W</v>
      </c>
      <c r="M4254">
        <f t="shared" ca="1" si="135"/>
        <v>149</v>
      </c>
      <c r="N4254" t="str">
        <f ca="1">IF((H4254+I4254)&gt;SIMULATION!$F$16,"Over","Under")</f>
        <v>Under</v>
      </c>
    </row>
    <row r="4255" spans="8:14" x14ac:dyDescent="0.25">
      <c r="H4255">
        <f ca="1">ROUND(NORMINV(RAND(),SIMULATION!$G$16,SIMULATION!$C$16),0)</f>
        <v>78</v>
      </c>
      <c r="I4255">
        <f ca="1">ROUND(NORMINV(RAND(),SIMULATION!$G$20,SIMULATION!$C$20),0)</f>
        <v>65</v>
      </c>
      <c r="J4255" t="str">
        <f t="shared" ca="1" si="134"/>
        <v>Away</v>
      </c>
      <c r="K4255" t="str">
        <f ca="1">IF(H4255+SIMULATION!$E$16&gt;NEUTRAL!I4255,"W","L")</f>
        <v>W</v>
      </c>
      <c r="L4255" t="str">
        <f ca="1">IF(I4255+SIMULATION!$E$20&gt;NEUTRAL!H4255,"W","L")</f>
        <v>L</v>
      </c>
      <c r="M4255">
        <f t="shared" ca="1" si="135"/>
        <v>143</v>
      </c>
      <c r="N4255" t="str">
        <f ca="1">IF((H4255+I4255)&gt;SIMULATION!$F$16,"Over","Under")</f>
        <v>Under</v>
      </c>
    </row>
    <row r="4256" spans="8:14" x14ac:dyDescent="0.25">
      <c r="H4256">
        <f ca="1">ROUND(NORMINV(RAND(),SIMULATION!$G$16,SIMULATION!$C$16),0)</f>
        <v>65</v>
      </c>
      <c r="I4256">
        <f ca="1">ROUND(NORMINV(RAND(),SIMULATION!$G$20,SIMULATION!$C$20),0)</f>
        <v>81</v>
      </c>
      <c r="J4256" t="str">
        <f t="shared" ca="1" si="134"/>
        <v>Home</v>
      </c>
      <c r="K4256" t="str">
        <f ca="1">IF(H4256+SIMULATION!$E$16&gt;NEUTRAL!I4256,"W","L")</f>
        <v>L</v>
      </c>
      <c r="L4256" t="str">
        <f ca="1">IF(I4256+SIMULATION!$E$20&gt;NEUTRAL!H4256,"W","L")</f>
        <v>W</v>
      </c>
      <c r="M4256">
        <f t="shared" ca="1" si="135"/>
        <v>146</v>
      </c>
      <c r="N4256" t="str">
        <f ca="1">IF((H4256+I4256)&gt;SIMULATION!$F$16,"Over","Under")</f>
        <v>Under</v>
      </c>
    </row>
    <row r="4257" spans="8:14" x14ac:dyDescent="0.25">
      <c r="H4257">
        <f ca="1">ROUND(NORMINV(RAND(),SIMULATION!$G$16,SIMULATION!$C$16),0)</f>
        <v>54</v>
      </c>
      <c r="I4257">
        <f ca="1">ROUND(NORMINV(RAND(),SIMULATION!$G$20,SIMULATION!$C$20),0)</f>
        <v>73</v>
      </c>
      <c r="J4257" t="str">
        <f t="shared" ca="1" si="134"/>
        <v>Home</v>
      </c>
      <c r="K4257" t="str">
        <f ca="1">IF(H4257+SIMULATION!$E$16&gt;NEUTRAL!I4257,"W","L")</f>
        <v>L</v>
      </c>
      <c r="L4257" t="str">
        <f ca="1">IF(I4257+SIMULATION!$E$20&gt;NEUTRAL!H4257,"W","L")</f>
        <v>W</v>
      </c>
      <c r="M4257">
        <f t="shared" ca="1" si="135"/>
        <v>127</v>
      </c>
      <c r="N4257" t="str">
        <f ca="1">IF((H4257+I4257)&gt;SIMULATION!$F$16,"Over","Under")</f>
        <v>Under</v>
      </c>
    </row>
    <row r="4258" spans="8:14" x14ac:dyDescent="0.25">
      <c r="H4258">
        <f ca="1">ROUND(NORMINV(RAND(),SIMULATION!$G$16,SIMULATION!$C$16),0)</f>
        <v>84</v>
      </c>
      <c r="I4258">
        <f ca="1">ROUND(NORMINV(RAND(),SIMULATION!$G$20,SIMULATION!$C$20),0)</f>
        <v>73</v>
      </c>
      <c r="J4258" t="str">
        <f t="shared" ca="1" si="134"/>
        <v>Away</v>
      </c>
      <c r="K4258" t="str">
        <f ca="1">IF(H4258+SIMULATION!$E$16&gt;NEUTRAL!I4258,"W","L")</f>
        <v>W</v>
      </c>
      <c r="L4258" t="str">
        <f ca="1">IF(I4258+SIMULATION!$E$20&gt;NEUTRAL!H4258,"W","L")</f>
        <v>L</v>
      </c>
      <c r="M4258">
        <f t="shared" ca="1" si="135"/>
        <v>157</v>
      </c>
      <c r="N4258" t="str">
        <f ca="1">IF((H4258+I4258)&gt;SIMULATION!$F$16,"Over","Under")</f>
        <v>Over</v>
      </c>
    </row>
    <row r="4259" spans="8:14" x14ac:dyDescent="0.25">
      <c r="H4259">
        <f ca="1">ROUND(NORMINV(RAND(),SIMULATION!$G$16,SIMULATION!$C$16),0)</f>
        <v>72</v>
      </c>
      <c r="I4259">
        <f ca="1">ROUND(NORMINV(RAND(),SIMULATION!$G$20,SIMULATION!$C$20),0)</f>
        <v>80</v>
      </c>
      <c r="J4259" t="str">
        <f t="shared" ca="1" si="134"/>
        <v>Home</v>
      </c>
      <c r="K4259" t="str">
        <f ca="1">IF(H4259+SIMULATION!$E$16&gt;NEUTRAL!I4259,"W","L")</f>
        <v>L</v>
      </c>
      <c r="L4259" t="str">
        <f ca="1">IF(I4259+SIMULATION!$E$20&gt;NEUTRAL!H4259,"W","L")</f>
        <v>W</v>
      </c>
      <c r="M4259">
        <f t="shared" ca="1" si="135"/>
        <v>152</v>
      </c>
      <c r="N4259" t="str">
        <f ca="1">IF((H4259+I4259)&gt;SIMULATION!$F$16,"Over","Under")</f>
        <v>Over</v>
      </c>
    </row>
    <row r="4260" spans="8:14" x14ac:dyDescent="0.25">
      <c r="H4260">
        <f ca="1">ROUND(NORMINV(RAND(),SIMULATION!$G$16,SIMULATION!$C$16),0)</f>
        <v>68</v>
      </c>
      <c r="I4260">
        <f ca="1">ROUND(NORMINV(RAND(),SIMULATION!$G$20,SIMULATION!$C$20),0)</f>
        <v>98</v>
      </c>
      <c r="J4260" t="str">
        <f t="shared" ca="1" si="134"/>
        <v>Home</v>
      </c>
      <c r="K4260" t="str">
        <f ca="1">IF(H4260+SIMULATION!$E$16&gt;NEUTRAL!I4260,"W","L")</f>
        <v>L</v>
      </c>
      <c r="L4260" t="str">
        <f ca="1">IF(I4260+SIMULATION!$E$20&gt;NEUTRAL!H4260,"W","L")</f>
        <v>W</v>
      </c>
      <c r="M4260">
        <f t="shared" ca="1" si="135"/>
        <v>166</v>
      </c>
      <c r="N4260" t="str">
        <f ca="1">IF((H4260+I4260)&gt;SIMULATION!$F$16,"Over","Under")</f>
        <v>Over</v>
      </c>
    </row>
    <row r="4261" spans="8:14" x14ac:dyDescent="0.25">
      <c r="H4261">
        <f ca="1">ROUND(NORMINV(RAND(),SIMULATION!$G$16,SIMULATION!$C$16),0)</f>
        <v>81</v>
      </c>
      <c r="I4261">
        <f ca="1">ROUND(NORMINV(RAND(),SIMULATION!$G$20,SIMULATION!$C$20),0)</f>
        <v>85</v>
      </c>
      <c r="J4261" t="str">
        <f t="shared" ca="1" si="134"/>
        <v>Home</v>
      </c>
      <c r="K4261" t="str">
        <f ca="1">IF(H4261+SIMULATION!$E$16&gt;NEUTRAL!I4261,"W","L")</f>
        <v>W</v>
      </c>
      <c r="L4261" t="str">
        <f ca="1">IF(I4261+SIMULATION!$E$20&gt;NEUTRAL!H4261,"W","L")</f>
        <v>L</v>
      </c>
      <c r="M4261">
        <f t="shared" ca="1" si="135"/>
        <v>166</v>
      </c>
      <c r="N4261" t="str">
        <f ca="1">IF((H4261+I4261)&gt;SIMULATION!$F$16,"Over","Under")</f>
        <v>Over</v>
      </c>
    </row>
    <row r="4262" spans="8:14" x14ac:dyDescent="0.25">
      <c r="H4262">
        <f ca="1">ROUND(NORMINV(RAND(),SIMULATION!$G$16,SIMULATION!$C$16),0)</f>
        <v>46</v>
      </c>
      <c r="I4262">
        <f ca="1">ROUND(NORMINV(RAND(),SIMULATION!$G$20,SIMULATION!$C$20),0)</f>
        <v>90</v>
      </c>
      <c r="J4262" t="str">
        <f t="shared" ca="1" si="134"/>
        <v>Home</v>
      </c>
      <c r="K4262" t="str">
        <f ca="1">IF(H4262+SIMULATION!$E$16&gt;NEUTRAL!I4262,"W","L")</f>
        <v>L</v>
      </c>
      <c r="L4262" t="str">
        <f ca="1">IF(I4262+SIMULATION!$E$20&gt;NEUTRAL!H4262,"W","L")</f>
        <v>W</v>
      </c>
      <c r="M4262">
        <f t="shared" ca="1" si="135"/>
        <v>136</v>
      </c>
      <c r="N4262" t="str">
        <f ca="1">IF((H4262+I4262)&gt;SIMULATION!$F$16,"Over","Under")</f>
        <v>Under</v>
      </c>
    </row>
    <row r="4263" spans="8:14" x14ac:dyDescent="0.25">
      <c r="H4263">
        <f ca="1">ROUND(NORMINV(RAND(),SIMULATION!$G$16,SIMULATION!$C$16),0)</f>
        <v>51</v>
      </c>
      <c r="I4263">
        <f ca="1">ROUND(NORMINV(RAND(),SIMULATION!$G$20,SIMULATION!$C$20),0)</f>
        <v>79</v>
      </c>
      <c r="J4263" t="str">
        <f t="shared" ca="1" si="134"/>
        <v>Home</v>
      </c>
      <c r="K4263" t="str">
        <f ca="1">IF(H4263+SIMULATION!$E$16&gt;NEUTRAL!I4263,"W","L")</f>
        <v>L</v>
      </c>
      <c r="L4263" t="str">
        <f ca="1">IF(I4263+SIMULATION!$E$20&gt;NEUTRAL!H4263,"W","L")</f>
        <v>W</v>
      </c>
      <c r="M4263">
        <f t="shared" ca="1" si="135"/>
        <v>130</v>
      </c>
      <c r="N4263" t="str">
        <f ca="1">IF((H4263+I4263)&gt;SIMULATION!$F$16,"Over","Under")</f>
        <v>Under</v>
      </c>
    </row>
    <row r="4264" spans="8:14" x14ac:dyDescent="0.25">
      <c r="H4264">
        <f ca="1">ROUND(NORMINV(RAND(),SIMULATION!$G$16,SIMULATION!$C$16),0)</f>
        <v>93</v>
      </c>
      <c r="I4264">
        <f ca="1">ROUND(NORMINV(RAND(),SIMULATION!$G$20,SIMULATION!$C$20),0)</f>
        <v>77</v>
      </c>
      <c r="J4264" t="str">
        <f t="shared" ca="1" si="134"/>
        <v>Away</v>
      </c>
      <c r="K4264" t="str">
        <f ca="1">IF(H4264+SIMULATION!$E$16&gt;NEUTRAL!I4264,"W","L")</f>
        <v>W</v>
      </c>
      <c r="L4264" t="str">
        <f ca="1">IF(I4264+SIMULATION!$E$20&gt;NEUTRAL!H4264,"W","L")</f>
        <v>L</v>
      </c>
      <c r="M4264">
        <f t="shared" ca="1" si="135"/>
        <v>170</v>
      </c>
      <c r="N4264" t="str">
        <f ca="1">IF((H4264+I4264)&gt;SIMULATION!$F$16,"Over","Under")</f>
        <v>Over</v>
      </c>
    </row>
    <row r="4265" spans="8:14" x14ac:dyDescent="0.25">
      <c r="H4265">
        <f ca="1">ROUND(NORMINV(RAND(),SIMULATION!$G$16,SIMULATION!$C$16),0)</f>
        <v>79</v>
      </c>
      <c r="I4265">
        <f ca="1">ROUND(NORMINV(RAND(),SIMULATION!$G$20,SIMULATION!$C$20),0)</f>
        <v>62</v>
      </c>
      <c r="J4265" t="str">
        <f t="shared" ca="1" si="134"/>
        <v>Away</v>
      </c>
      <c r="K4265" t="str">
        <f ca="1">IF(H4265+SIMULATION!$E$16&gt;NEUTRAL!I4265,"W","L")</f>
        <v>W</v>
      </c>
      <c r="L4265" t="str">
        <f ca="1">IF(I4265+SIMULATION!$E$20&gt;NEUTRAL!H4265,"W","L")</f>
        <v>L</v>
      </c>
      <c r="M4265">
        <f t="shared" ca="1" si="135"/>
        <v>141</v>
      </c>
      <c r="N4265" t="str">
        <f ca="1">IF((H4265+I4265)&gt;SIMULATION!$F$16,"Over","Under")</f>
        <v>Under</v>
      </c>
    </row>
    <row r="4266" spans="8:14" x14ac:dyDescent="0.25">
      <c r="H4266">
        <f ca="1">ROUND(NORMINV(RAND(),SIMULATION!$G$16,SIMULATION!$C$16),0)</f>
        <v>86</v>
      </c>
      <c r="I4266">
        <f ca="1">ROUND(NORMINV(RAND(),SIMULATION!$G$20,SIMULATION!$C$20),0)</f>
        <v>75</v>
      </c>
      <c r="J4266" t="str">
        <f t="shared" ca="1" si="134"/>
        <v>Away</v>
      </c>
      <c r="K4266" t="str">
        <f ca="1">IF(H4266+SIMULATION!$E$16&gt;NEUTRAL!I4266,"W","L")</f>
        <v>W</v>
      </c>
      <c r="L4266" t="str">
        <f ca="1">IF(I4266+SIMULATION!$E$20&gt;NEUTRAL!H4266,"W","L")</f>
        <v>L</v>
      </c>
      <c r="M4266">
        <f t="shared" ca="1" si="135"/>
        <v>161</v>
      </c>
      <c r="N4266" t="str">
        <f ca="1">IF((H4266+I4266)&gt;SIMULATION!$F$16,"Over","Under")</f>
        <v>Over</v>
      </c>
    </row>
    <row r="4267" spans="8:14" x14ac:dyDescent="0.25">
      <c r="H4267">
        <f ca="1">ROUND(NORMINV(RAND(),SIMULATION!$G$16,SIMULATION!$C$16),0)</f>
        <v>70</v>
      </c>
      <c r="I4267">
        <f ca="1">ROUND(NORMINV(RAND(),SIMULATION!$G$20,SIMULATION!$C$20),0)</f>
        <v>83</v>
      </c>
      <c r="J4267" t="str">
        <f t="shared" ca="1" si="134"/>
        <v>Home</v>
      </c>
      <c r="K4267" t="str">
        <f ca="1">IF(H4267+SIMULATION!$E$16&gt;NEUTRAL!I4267,"W","L")</f>
        <v>L</v>
      </c>
      <c r="L4267" t="str">
        <f ca="1">IF(I4267+SIMULATION!$E$20&gt;NEUTRAL!H4267,"W","L")</f>
        <v>W</v>
      </c>
      <c r="M4267">
        <f t="shared" ca="1" si="135"/>
        <v>153</v>
      </c>
      <c r="N4267" t="str">
        <f ca="1">IF((H4267+I4267)&gt;SIMULATION!$F$16,"Over","Under")</f>
        <v>Over</v>
      </c>
    </row>
    <row r="4268" spans="8:14" x14ac:dyDescent="0.25">
      <c r="H4268">
        <f ca="1">ROUND(NORMINV(RAND(),SIMULATION!$G$16,SIMULATION!$C$16),0)</f>
        <v>66</v>
      </c>
      <c r="I4268">
        <f ca="1">ROUND(NORMINV(RAND(),SIMULATION!$G$20,SIMULATION!$C$20),0)</f>
        <v>77</v>
      </c>
      <c r="J4268" t="str">
        <f t="shared" ca="1" si="134"/>
        <v>Home</v>
      </c>
      <c r="K4268" t="str">
        <f ca="1">IF(H4268+SIMULATION!$E$16&gt;NEUTRAL!I4268,"W","L")</f>
        <v>L</v>
      </c>
      <c r="L4268" t="str">
        <f ca="1">IF(I4268+SIMULATION!$E$20&gt;NEUTRAL!H4268,"W","L")</f>
        <v>W</v>
      </c>
      <c r="M4268">
        <f t="shared" ca="1" si="135"/>
        <v>143</v>
      </c>
      <c r="N4268" t="str">
        <f ca="1">IF((H4268+I4268)&gt;SIMULATION!$F$16,"Over","Under")</f>
        <v>Under</v>
      </c>
    </row>
    <row r="4269" spans="8:14" x14ac:dyDescent="0.25">
      <c r="H4269">
        <f ca="1">ROUND(NORMINV(RAND(),SIMULATION!$G$16,SIMULATION!$C$16),0)</f>
        <v>52</v>
      </c>
      <c r="I4269">
        <f ca="1">ROUND(NORMINV(RAND(),SIMULATION!$G$20,SIMULATION!$C$20),0)</f>
        <v>69</v>
      </c>
      <c r="J4269" t="str">
        <f t="shared" ca="1" si="134"/>
        <v>Home</v>
      </c>
      <c r="K4269" t="str">
        <f ca="1">IF(H4269+SIMULATION!$E$16&gt;NEUTRAL!I4269,"W","L")</f>
        <v>L</v>
      </c>
      <c r="L4269" t="str">
        <f ca="1">IF(I4269+SIMULATION!$E$20&gt;NEUTRAL!H4269,"W","L")</f>
        <v>W</v>
      </c>
      <c r="M4269">
        <f t="shared" ca="1" si="135"/>
        <v>121</v>
      </c>
      <c r="N4269" t="str">
        <f ca="1">IF((H4269+I4269)&gt;SIMULATION!$F$16,"Over","Under")</f>
        <v>Under</v>
      </c>
    </row>
    <row r="4270" spans="8:14" x14ac:dyDescent="0.25">
      <c r="H4270">
        <f ca="1">ROUND(NORMINV(RAND(),SIMULATION!$G$16,SIMULATION!$C$16),0)</f>
        <v>68</v>
      </c>
      <c r="I4270">
        <f ca="1">ROUND(NORMINV(RAND(),SIMULATION!$G$20,SIMULATION!$C$20),0)</f>
        <v>73</v>
      </c>
      <c r="J4270" t="str">
        <f t="shared" ca="1" si="134"/>
        <v>Home</v>
      </c>
      <c r="K4270" t="str">
        <f ca="1">IF(H4270+SIMULATION!$E$16&gt;NEUTRAL!I4270,"W","L")</f>
        <v>L</v>
      </c>
      <c r="L4270" t="str">
        <f ca="1">IF(I4270+SIMULATION!$E$20&gt;NEUTRAL!H4270,"W","L")</f>
        <v>W</v>
      </c>
      <c r="M4270">
        <f t="shared" ca="1" si="135"/>
        <v>141</v>
      </c>
      <c r="N4270" t="str">
        <f ca="1">IF((H4270+I4270)&gt;SIMULATION!$F$16,"Over","Under")</f>
        <v>Under</v>
      </c>
    </row>
    <row r="4271" spans="8:14" x14ac:dyDescent="0.25">
      <c r="H4271">
        <f ca="1">ROUND(NORMINV(RAND(),SIMULATION!$G$16,SIMULATION!$C$16),0)</f>
        <v>92</v>
      </c>
      <c r="I4271">
        <f ca="1">ROUND(NORMINV(RAND(),SIMULATION!$G$20,SIMULATION!$C$20),0)</f>
        <v>90</v>
      </c>
      <c r="J4271" t="str">
        <f t="shared" ca="1" si="134"/>
        <v>Away</v>
      </c>
      <c r="K4271" t="str">
        <f ca="1">IF(H4271+SIMULATION!$E$16&gt;NEUTRAL!I4271,"W","L")</f>
        <v>W</v>
      </c>
      <c r="L4271" t="str">
        <f ca="1">IF(I4271+SIMULATION!$E$20&gt;NEUTRAL!H4271,"W","L")</f>
        <v>L</v>
      </c>
      <c r="M4271">
        <f t="shared" ca="1" si="135"/>
        <v>182</v>
      </c>
      <c r="N4271" t="str">
        <f ca="1">IF((H4271+I4271)&gt;SIMULATION!$F$16,"Over","Under")</f>
        <v>Over</v>
      </c>
    </row>
    <row r="4272" spans="8:14" x14ac:dyDescent="0.25">
      <c r="H4272">
        <f ca="1">ROUND(NORMINV(RAND(),SIMULATION!$G$16,SIMULATION!$C$16),0)</f>
        <v>62</v>
      </c>
      <c r="I4272">
        <f ca="1">ROUND(NORMINV(RAND(),SIMULATION!$G$20,SIMULATION!$C$20),0)</f>
        <v>91</v>
      </c>
      <c r="J4272" t="str">
        <f t="shared" ca="1" si="134"/>
        <v>Home</v>
      </c>
      <c r="K4272" t="str">
        <f ca="1">IF(H4272+SIMULATION!$E$16&gt;NEUTRAL!I4272,"W","L")</f>
        <v>L</v>
      </c>
      <c r="L4272" t="str">
        <f ca="1">IF(I4272+SIMULATION!$E$20&gt;NEUTRAL!H4272,"W","L")</f>
        <v>W</v>
      </c>
      <c r="M4272">
        <f t="shared" ca="1" si="135"/>
        <v>153</v>
      </c>
      <c r="N4272" t="str">
        <f ca="1">IF((H4272+I4272)&gt;SIMULATION!$F$16,"Over","Under")</f>
        <v>Over</v>
      </c>
    </row>
    <row r="4273" spans="8:14" x14ac:dyDescent="0.25">
      <c r="H4273">
        <f ca="1">ROUND(NORMINV(RAND(),SIMULATION!$G$16,SIMULATION!$C$16),0)</f>
        <v>65</v>
      </c>
      <c r="I4273">
        <f ca="1">ROUND(NORMINV(RAND(),SIMULATION!$G$20,SIMULATION!$C$20),0)</f>
        <v>80</v>
      </c>
      <c r="J4273" t="str">
        <f t="shared" ca="1" si="134"/>
        <v>Home</v>
      </c>
      <c r="K4273" t="str">
        <f ca="1">IF(H4273+SIMULATION!$E$16&gt;NEUTRAL!I4273,"W","L")</f>
        <v>L</v>
      </c>
      <c r="L4273" t="str">
        <f ca="1">IF(I4273+SIMULATION!$E$20&gt;NEUTRAL!H4273,"W","L")</f>
        <v>W</v>
      </c>
      <c r="M4273">
        <f t="shared" ca="1" si="135"/>
        <v>145</v>
      </c>
      <c r="N4273" t="str">
        <f ca="1">IF((H4273+I4273)&gt;SIMULATION!$F$16,"Over","Under")</f>
        <v>Under</v>
      </c>
    </row>
    <row r="4274" spans="8:14" x14ac:dyDescent="0.25">
      <c r="H4274">
        <f ca="1">ROUND(NORMINV(RAND(),SIMULATION!$G$16,SIMULATION!$C$16),0)</f>
        <v>77</v>
      </c>
      <c r="I4274">
        <f ca="1">ROUND(NORMINV(RAND(),SIMULATION!$G$20,SIMULATION!$C$20),0)</f>
        <v>83</v>
      </c>
      <c r="J4274" t="str">
        <f t="shared" ca="1" si="134"/>
        <v>Home</v>
      </c>
      <c r="K4274" t="str">
        <f ca="1">IF(H4274+SIMULATION!$E$16&gt;NEUTRAL!I4274,"W","L")</f>
        <v>L</v>
      </c>
      <c r="L4274" t="str">
        <f ca="1">IF(I4274+SIMULATION!$E$20&gt;NEUTRAL!H4274,"W","L")</f>
        <v>W</v>
      </c>
      <c r="M4274">
        <f t="shared" ca="1" si="135"/>
        <v>160</v>
      </c>
      <c r="N4274" t="str">
        <f ca="1">IF((H4274+I4274)&gt;SIMULATION!$F$16,"Over","Under")</f>
        <v>Over</v>
      </c>
    </row>
    <row r="4275" spans="8:14" x14ac:dyDescent="0.25">
      <c r="H4275">
        <f ca="1">ROUND(NORMINV(RAND(),SIMULATION!$G$16,SIMULATION!$C$16),0)</f>
        <v>62</v>
      </c>
      <c r="I4275">
        <f ca="1">ROUND(NORMINV(RAND(),SIMULATION!$G$20,SIMULATION!$C$20),0)</f>
        <v>75</v>
      </c>
      <c r="J4275" t="str">
        <f t="shared" ca="1" si="134"/>
        <v>Home</v>
      </c>
      <c r="K4275" t="str">
        <f ca="1">IF(H4275+SIMULATION!$E$16&gt;NEUTRAL!I4275,"W","L")</f>
        <v>L</v>
      </c>
      <c r="L4275" t="str">
        <f ca="1">IF(I4275+SIMULATION!$E$20&gt;NEUTRAL!H4275,"W","L")</f>
        <v>W</v>
      </c>
      <c r="M4275">
        <f t="shared" ca="1" si="135"/>
        <v>137</v>
      </c>
      <c r="N4275" t="str">
        <f ca="1">IF((H4275+I4275)&gt;SIMULATION!$F$16,"Over","Under")</f>
        <v>Under</v>
      </c>
    </row>
    <row r="4276" spans="8:14" x14ac:dyDescent="0.25">
      <c r="H4276">
        <f ca="1">ROUND(NORMINV(RAND(),SIMULATION!$G$16,SIMULATION!$C$16),0)</f>
        <v>64</v>
      </c>
      <c r="I4276">
        <f ca="1">ROUND(NORMINV(RAND(),SIMULATION!$G$20,SIMULATION!$C$20),0)</f>
        <v>65</v>
      </c>
      <c r="J4276" t="str">
        <f t="shared" ca="1" si="134"/>
        <v>Home</v>
      </c>
      <c r="K4276" t="str">
        <f ca="1">IF(H4276+SIMULATION!$E$16&gt;NEUTRAL!I4276,"W","L")</f>
        <v>W</v>
      </c>
      <c r="L4276" t="str">
        <f ca="1">IF(I4276+SIMULATION!$E$20&gt;NEUTRAL!H4276,"W","L")</f>
        <v>L</v>
      </c>
      <c r="M4276">
        <f t="shared" ca="1" si="135"/>
        <v>129</v>
      </c>
      <c r="N4276" t="str">
        <f ca="1">IF((H4276+I4276)&gt;SIMULATION!$F$16,"Over","Under")</f>
        <v>Under</v>
      </c>
    </row>
    <row r="4277" spans="8:14" x14ac:dyDescent="0.25">
      <c r="H4277">
        <f ca="1">ROUND(NORMINV(RAND(),SIMULATION!$G$16,SIMULATION!$C$16),0)</f>
        <v>74</v>
      </c>
      <c r="I4277">
        <f ca="1">ROUND(NORMINV(RAND(),SIMULATION!$G$20,SIMULATION!$C$20),0)</f>
        <v>79</v>
      </c>
      <c r="J4277" t="str">
        <f t="shared" ca="1" si="134"/>
        <v>Home</v>
      </c>
      <c r="K4277" t="str">
        <f ca="1">IF(H4277+SIMULATION!$E$16&gt;NEUTRAL!I4277,"W","L")</f>
        <v>L</v>
      </c>
      <c r="L4277" t="str">
        <f ca="1">IF(I4277+SIMULATION!$E$20&gt;NEUTRAL!H4277,"W","L")</f>
        <v>W</v>
      </c>
      <c r="M4277">
        <f t="shared" ca="1" si="135"/>
        <v>153</v>
      </c>
      <c r="N4277" t="str">
        <f ca="1">IF((H4277+I4277)&gt;SIMULATION!$F$16,"Over","Under")</f>
        <v>Over</v>
      </c>
    </row>
    <row r="4278" spans="8:14" x14ac:dyDescent="0.25">
      <c r="H4278">
        <f ca="1">ROUND(NORMINV(RAND(),SIMULATION!$G$16,SIMULATION!$C$16),0)</f>
        <v>81</v>
      </c>
      <c r="I4278">
        <f ca="1">ROUND(NORMINV(RAND(),SIMULATION!$G$20,SIMULATION!$C$20),0)</f>
        <v>64</v>
      </c>
      <c r="J4278" t="str">
        <f t="shared" ca="1" si="134"/>
        <v>Away</v>
      </c>
      <c r="K4278" t="str">
        <f ca="1">IF(H4278+SIMULATION!$E$16&gt;NEUTRAL!I4278,"W","L")</f>
        <v>W</v>
      </c>
      <c r="L4278" t="str">
        <f ca="1">IF(I4278+SIMULATION!$E$20&gt;NEUTRAL!H4278,"W","L")</f>
        <v>L</v>
      </c>
      <c r="M4278">
        <f t="shared" ca="1" si="135"/>
        <v>145</v>
      </c>
      <c r="N4278" t="str">
        <f ca="1">IF((H4278+I4278)&gt;SIMULATION!$F$16,"Over","Under")</f>
        <v>Under</v>
      </c>
    </row>
    <row r="4279" spans="8:14" x14ac:dyDescent="0.25">
      <c r="H4279">
        <f ca="1">ROUND(NORMINV(RAND(),SIMULATION!$G$16,SIMULATION!$C$16),0)</f>
        <v>68</v>
      </c>
      <c r="I4279">
        <f ca="1">ROUND(NORMINV(RAND(),SIMULATION!$G$20,SIMULATION!$C$20),0)</f>
        <v>75</v>
      </c>
      <c r="J4279" t="str">
        <f t="shared" ca="1" si="134"/>
        <v>Home</v>
      </c>
      <c r="K4279" t="str">
        <f ca="1">IF(H4279+SIMULATION!$E$16&gt;NEUTRAL!I4279,"W","L")</f>
        <v>L</v>
      </c>
      <c r="L4279" t="str">
        <f ca="1">IF(I4279+SIMULATION!$E$20&gt;NEUTRAL!H4279,"W","L")</f>
        <v>W</v>
      </c>
      <c r="M4279">
        <f t="shared" ca="1" si="135"/>
        <v>143</v>
      </c>
      <c r="N4279" t="str">
        <f ca="1">IF((H4279+I4279)&gt;SIMULATION!$F$16,"Over","Under")</f>
        <v>Under</v>
      </c>
    </row>
    <row r="4280" spans="8:14" x14ac:dyDescent="0.25">
      <c r="H4280">
        <f ca="1">ROUND(NORMINV(RAND(),SIMULATION!$G$16,SIMULATION!$C$16),0)</f>
        <v>61</v>
      </c>
      <c r="I4280">
        <f ca="1">ROUND(NORMINV(RAND(),SIMULATION!$G$20,SIMULATION!$C$20),0)</f>
        <v>80</v>
      </c>
      <c r="J4280" t="str">
        <f t="shared" ca="1" si="134"/>
        <v>Home</v>
      </c>
      <c r="K4280" t="str">
        <f ca="1">IF(H4280+SIMULATION!$E$16&gt;NEUTRAL!I4280,"W","L")</f>
        <v>L</v>
      </c>
      <c r="L4280" t="str">
        <f ca="1">IF(I4280+SIMULATION!$E$20&gt;NEUTRAL!H4280,"W","L")</f>
        <v>W</v>
      </c>
      <c r="M4280">
        <f t="shared" ca="1" si="135"/>
        <v>141</v>
      </c>
      <c r="N4280" t="str">
        <f ca="1">IF((H4280+I4280)&gt;SIMULATION!$F$16,"Over","Under")</f>
        <v>Under</v>
      </c>
    </row>
    <row r="4281" spans="8:14" x14ac:dyDescent="0.25">
      <c r="H4281">
        <f ca="1">ROUND(NORMINV(RAND(),SIMULATION!$G$16,SIMULATION!$C$16),0)</f>
        <v>53</v>
      </c>
      <c r="I4281">
        <f ca="1">ROUND(NORMINV(RAND(),SIMULATION!$G$20,SIMULATION!$C$20),0)</f>
        <v>78</v>
      </c>
      <c r="J4281" t="str">
        <f t="shared" ca="1" si="134"/>
        <v>Home</v>
      </c>
      <c r="K4281" t="str">
        <f ca="1">IF(H4281+SIMULATION!$E$16&gt;NEUTRAL!I4281,"W","L")</f>
        <v>L</v>
      </c>
      <c r="L4281" t="str">
        <f ca="1">IF(I4281+SIMULATION!$E$20&gt;NEUTRAL!H4281,"W","L")</f>
        <v>W</v>
      </c>
      <c r="M4281">
        <f t="shared" ca="1" si="135"/>
        <v>131</v>
      </c>
      <c r="N4281" t="str">
        <f ca="1">IF((H4281+I4281)&gt;SIMULATION!$F$16,"Over","Under")</f>
        <v>Under</v>
      </c>
    </row>
    <row r="4282" spans="8:14" x14ac:dyDescent="0.25">
      <c r="H4282">
        <f ca="1">ROUND(NORMINV(RAND(),SIMULATION!$G$16,SIMULATION!$C$16),0)</f>
        <v>100</v>
      </c>
      <c r="I4282">
        <f ca="1">ROUND(NORMINV(RAND(),SIMULATION!$G$20,SIMULATION!$C$20),0)</f>
        <v>64</v>
      </c>
      <c r="J4282" t="str">
        <f t="shared" ca="1" si="134"/>
        <v>Away</v>
      </c>
      <c r="K4282" t="str">
        <f ca="1">IF(H4282+SIMULATION!$E$16&gt;NEUTRAL!I4282,"W","L")</f>
        <v>W</v>
      </c>
      <c r="L4282" t="str">
        <f ca="1">IF(I4282+SIMULATION!$E$20&gt;NEUTRAL!H4282,"W","L")</f>
        <v>L</v>
      </c>
      <c r="M4282">
        <f t="shared" ca="1" si="135"/>
        <v>164</v>
      </c>
      <c r="N4282" t="str">
        <f ca="1">IF((H4282+I4282)&gt;SIMULATION!$F$16,"Over","Under")</f>
        <v>Over</v>
      </c>
    </row>
    <row r="4283" spans="8:14" x14ac:dyDescent="0.25">
      <c r="H4283">
        <f ca="1">ROUND(NORMINV(RAND(),SIMULATION!$G$16,SIMULATION!$C$16),0)</f>
        <v>73</v>
      </c>
      <c r="I4283">
        <f ca="1">ROUND(NORMINV(RAND(),SIMULATION!$G$20,SIMULATION!$C$20),0)</f>
        <v>79</v>
      </c>
      <c r="J4283" t="str">
        <f t="shared" ca="1" si="134"/>
        <v>Home</v>
      </c>
      <c r="K4283" t="str">
        <f ca="1">IF(H4283+SIMULATION!$E$16&gt;NEUTRAL!I4283,"W","L")</f>
        <v>L</v>
      </c>
      <c r="L4283" t="str">
        <f ca="1">IF(I4283+SIMULATION!$E$20&gt;NEUTRAL!H4283,"W","L")</f>
        <v>W</v>
      </c>
      <c r="M4283">
        <f t="shared" ca="1" si="135"/>
        <v>152</v>
      </c>
      <c r="N4283" t="str">
        <f ca="1">IF((H4283+I4283)&gt;SIMULATION!$F$16,"Over","Under")</f>
        <v>Over</v>
      </c>
    </row>
    <row r="4284" spans="8:14" x14ac:dyDescent="0.25">
      <c r="H4284">
        <f ca="1">ROUND(NORMINV(RAND(),SIMULATION!$G$16,SIMULATION!$C$16),0)</f>
        <v>79</v>
      </c>
      <c r="I4284">
        <f ca="1">ROUND(NORMINV(RAND(),SIMULATION!$G$20,SIMULATION!$C$20),0)</f>
        <v>58</v>
      </c>
      <c r="J4284" t="str">
        <f t="shared" ca="1" si="134"/>
        <v>Away</v>
      </c>
      <c r="K4284" t="str">
        <f ca="1">IF(H4284+SIMULATION!$E$16&gt;NEUTRAL!I4284,"W","L")</f>
        <v>W</v>
      </c>
      <c r="L4284" t="str">
        <f ca="1">IF(I4284+SIMULATION!$E$20&gt;NEUTRAL!H4284,"W","L")</f>
        <v>L</v>
      </c>
      <c r="M4284">
        <f t="shared" ca="1" si="135"/>
        <v>137</v>
      </c>
      <c r="N4284" t="str">
        <f ca="1">IF((H4284+I4284)&gt;SIMULATION!$F$16,"Over","Under")</f>
        <v>Under</v>
      </c>
    </row>
    <row r="4285" spans="8:14" x14ac:dyDescent="0.25">
      <c r="H4285">
        <f ca="1">ROUND(NORMINV(RAND(),SIMULATION!$G$16,SIMULATION!$C$16),0)</f>
        <v>69</v>
      </c>
      <c r="I4285">
        <f ca="1">ROUND(NORMINV(RAND(),SIMULATION!$G$20,SIMULATION!$C$20),0)</f>
        <v>80</v>
      </c>
      <c r="J4285" t="str">
        <f t="shared" ca="1" si="134"/>
        <v>Home</v>
      </c>
      <c r="K4285" t="str">
        <f ca="1">IF(H4285+SIMULATION!$E$16&gt;NEUTRAL!I4285,"W","L")</f>
        <v>L</v>
      </c>
      <c r="L4285" t="str">
        <f ca="1">IF(I4285+SIMULATION!$E$20&gt;NEUTRAL!H4285,"W","L")</f>
        <v>W</v>
      </c>
      <c r="M4285">
        <f t="shared" ca="1" si="135"/>
        <v>149</v>
      </c>
      <c r="N4285" t="str">
        <f ca="1">IF((H4285+I4285)&gt;SIMULATION!$F$16,"Over","Under")</f>
        <v>Under</v>
      </c>
    </row>
    <row r="4286" spans="8:14" x14ac:dyDescent="0.25">
      <c r="H4286">
        <f ca="1">ROUND(NORMINV(RAND(),SIMULATION!$G$16,SIMULATION!$C$16),0)</f>
        <v>71</v>
      </c>
      <c r="I4286">
        <f ca="1">ROUND(NORMINV(RAND(),SIMULATION!$G$20,SIMULATION!$C$20),0)</f>
        <v>79</v>
      </c>
      <c r="J4286" t="str">
        <f t="shared" ca="1" si="134"/>
        <v>Home</v>
      </c>
      <c r="K4286" t="str">
        <f ca="1">IF(H4286+SIMULATION!$E$16&gt;NEUTRAL!I4286,"W","L")</f>
        <v>L</v>
      </c>
      <c r="L4286" t="str">
        <f ca="1">IF(I4286+SIMULATION!$E$20&gt;NEUTRAL!H4286,"W","L")</f>
        <v>W</v>
      </c>
      <c r="M4286">
        <f t="shared" ca="1" si="135"/>
        <v>150</v>
      </c>
      <c r="N4286" t="str">
        <f ca="1">IF((H4286+I4286)&gt;SIMULATION!$F$16,"Over","Under")</f>
        <v>Under</v>
      </c>
    </row>
    <row r="4287" spans="8:14" x14ac:dyDescent="0.25">
      <c r="H4287">
        <f ca="1">ROUND(NORMINV(RAND(),SIMULATION!$G$16,SIMULATION!$C$16),0)</f>
        <v>74</v>
      </c>
      <c r="I4287">
        <f ca="1">ROUND(NORMINV(RAND(),SIMULATION!$G$20,SIMULATION!$C$20),0)</f>
        <v>51</v>
      </c>
      <c r="J4287" t="str">
        <f t="shared" ca="1" si="134"/>
        <v>Away</v>
      </c>
      <c r="K4287" t="str">
        <f ca="1">IF(H4287+SIMULATION!$E$16&gt;NEUTRAL!I4287,"W","L")</f>
        <v>W</v>
      </c>
      <c r="L4287" t="str">
        <f ca="1">IF(I4287+SIMULATION!$E$20&gt;NEUTRAL!H4287,"W","L")</f>
        <v>L</v>
      </c>
      <c r="M4287">
        <f t="shared" ca="1" si="135"/>
        <v>125</v>
      </c>
      <c r="N4287" t="str">
        <f ca="1">IF((H4287+I4287)&gt;SIMULATION!$F$16,"Over","Under")</f>
        <v>Under</v>
      </c>
    </row>
    <row r="4288" spans="8:14" x14ac:dyDescent="0.25">
      <c r="H4288">
        <f ca="1">ROUND(NORMINV(RAND(),SIMULATION!$G$16,SIMULATION!$C$16),0)</f>
        <v>65</v>
      </c>
      <c r="I4288">
        <f ca="1">ROUND(NORMINV(RAND(),SIMULATION!$G$20,SIMULATION!$C$20),0)</f>
        <v>84</v>
      </c>
      <c r="J4288" t="str">
        <f t="shared" ca="1" si="134"/>
        <v>Home</v>
      </c>
      <c r="K4288" t="str">
        <f ca="1">IF(H4288+SIMULATION!$E$16&gt;NEUTRAL!I4288,"W","L")</f>
        <v>L</v>
      </c>
      <c r="L4288" t="str">
        <f ca="1">IF(I4288+SIMULATION!$E$20&gt;NEUTRAL!H4288,"W","L")</f>
        <v>W</v>
      </c>
      <c r="M4288">
        <f t="shared" ca="1" si="135"/>
        <v>149</v>
      </c>
      <c r="N4288" t="str">
        <f ca="1">IF((H4288+I4288)&gt;SIMULATION!$F$16,"Over","Under")</f>
        <v>Under</v>
      </c>
    </row>
    <row r="4289" spans="8:14" x14ac:dyDescent="0.25">
      <c r="H4289">
        <f ca="1">ROUND(NORMINV(RAND(),SIMULATION!$G$16,SIMULATION!$C$16),0)</f>
        <v>62</v>
      </c>
      <c r="I4289">
        <f ca="1">ROUND(NORMINV(RAND(),SIMULATION!$G$20,SIMULATION!$C$20),0)</f>
        <v>66</v>
      </c>
      <c r="J4289" t="str">
        <f t="shared" ca="1" si="134"/>
        <v>Home</v>
      </c>
      <c r="K4289" t="str">
        <f ca="1">IF(H4289+SIMULATION!$E$16&gt;NEUTRAL!I4289,"W","L")</f>
        <v>W</v>
      </c>
      <c r="L4289" t="str">
        <f ca="1">IF(I4289+SIMULATION!$E$20&gt;NEUTRAL!H4289,"W","L")</f>
        <v>L</v>
      </c>
      <c r="M4289">
        <f t="shared" ca="1" si="135"/>
        <v>128</v>
      </c>
      <c r="N4289" t="str">
        <f ca="1">IF((H4289+I4289)&gt;SIMULATION!$F$16,"Over","Under")</f>
        <v>Under</v>
      </c>
    </row>
    <row r="4290" spans="8:14" x14ac:dyDescent="0.25">
      <c r="H4290">
        <f ca="1">ROUND(NORMINV(RAND(),SIMULATION!$G$16,SIMULATION!$C$16),0)</f>
        <v>69</v>
      </c>
      <c r="I4290">
        <f ca="1">ROUND(NORMINV(RAND(),SIMULATION!$G$20,SIMULATION!$C$20),0)</f>
        <v>80</v>
      </c>
      <c r="J4290" t="str">
        <f t="shared" ca="1" si="134"/>
        <v>Home</v>
      </c>
      <c r="K4290" t="str">
        <f ca="1">IF(H4290+SIMULATION!$E$16&gt;NEUTRAL!I4290,"W","L")</f>
        <v>L</v>
      </c>
      <c r="L4290" t="str">
        <f ca="1">IF(I4290+SIMULATION!$E$20&gt;NEUTRAL!H4290,"W","L")</f>
        <v>W</v>
      </c>
      <c r="M4290">
        <f t="shared" ca="1" si="135"/>
        <v>149</v>
      </c>
      <c r="N4290" t="str">
        <f ca="1">IF((H4290+I4290)&gt;SIMULATION!$F$16,"Over","Under")</f>
        <v>Under</v>
      </c>
    </row>
    <row r="4291" spans="8:14" x14ac:dyDescent="0.25">
      <c r="H4291">
        <f ca="1">ROUND(NORMINV(RAND(),SIMULATION!$G$16,SIMULATION!$C$16),0)</f>
        <v>81</v>
      </c>
      <c r="I4291">
        <f ca="1">ROUND(NORMINV(RAND(),SIMULATION!$G$20,SIMULATION!$C$20),0)</f>
        <v>77</v>
      </c>
      <c r="J4291" t="str">
        <f t="shared" ca="1" si="134"/>
        <v>Away</v>
      </c>
      <c r="K4291" t="str">
        <f ca="1">IF(H4291+SIMULATION!$E$16&gt;NEUTRAL!I4291,"W","L")</f>
        <v>W</v>
      </c>
      <c r="L4291" t="str">
        <f ca="1">IF(I4291+SIMULATION!$E$20&gt;NEUTRAL!H4291,"W","L")</f>
        <v>L</v>
      </c>
      <c r="M4291">
        <f t="shared" ca="1" si="135"/>
        <v>158</v>
      </c>
      <c r="N4291" t="str">
        <f ca="1">IF((H4291+I4291)&gt;SIMULATION!$F$16,"Over","Under")</f>
        <v>Over</v>
      </c>
    </row>
    <row r="4292" spans="8:14" x14ac:dyDescent="0.25">
      <c r="H4292">
        <f ca="1">ROUND(NORMINV(RAND(),SIMULATION!$G$16,SIMULATION!$C$16),0)</f>
        <v>65</v>
      </c>
      <c r="I4292">
        <f ca="1">ROUND(NORMINV(RAND(),SIMULATION!$G$20,SIMULATION!$C$20),0)</f>
        <v>73</v>
      </c>
      <c r="J4292" t="str">
        <f t="shared" ca="1" si="134"/>
        <v>Home</v>
      </c>
      <c r="K4292" t="str">
        <f ca="1">IF(H4292+SIMULATION!$E$16&gt;NEUTRAL!I4292,"W","L")</f>
        <v>L</v>
      </c>
      <c r="L4292" t="str">
        <f ca="1">IF(I4292+SIMULATION!$E$20&gt;NEUTRAL!H4292,"W","L")</f>
        <v>W</v>
      </c>
      <c r="M4292">
        <f t="shared" ca="1" si="135"/>
        <v>138</v>
      </c>
      <c r="N4292" t="str">
        <f ca="1">IF((H4292+I4292)&gt;SIMULATION!$F$16,"Over","Under")</f>
        <v>Under</v>
      </c>
    </row>
    <row r="4293" spans="8:14" x14ac:dyDescent="0.25">
      <c r="H4293">
        <f ca="1">ROUND(NORMINV(RAND(),SIMULATION!$G$16,SIMULATION!$C$16),0)</f>
        <v>62</v>
      </c>
      <c r="I4293">
        <f ca="1">ROUND(NORMINV(RAND(),SIMULATION!$G$20,SIMULATION!$C$20),0)</f>
        <v>68</v>
      </c>
      <c r="J4293" t="str">
        <f t="shared" ca="1" si="134"/>
        <v>Home</v>
      </c>
      <c r="K4293" t="str">
        <f ca="1">IF(H4293+SIMULATION!$E$16&gt;NEUTRAL!I4293,"W","L")</f>
        <v>L</v>
      </c>
      <c r="L4293" t="str">
        <f ca="1">IF(I4293+SIMULATION!$E$20&gt;NEUTRAL!H4293,"W","L")</f>
        <v>W</v>
      </c>
      <c r="M4293">
        <f t="shared" ca="1" si="135"/>
        <v>130</v>
      </c>
      <c r="N4293" t="str">
        <f ca="1">IF((H4293+I4293)&gt;SIMULATION!$F$16,"Over","Under")</f>
        <v>Under</v>
      </c>
    </row>
    <row r="4294" spans="8:14" x14ac:dyDescent="0.25">
      <c r="H4294">
        <f ca="1">ROUND(NORMINV(RAND(),SIMULATION!$G$16,SIMULATION!$C$16),0)</f>
        <v>79</v>
      </c>
      <c r="I4294">
        <f ca="1">ROUND(NORMINV(RAND(),SIMULATION!$G$20,SIMULATION!$C$20),0)</f>
        <v>77</v>
      </c>
      <c r="J4294" t="str">
        <f t="shared" ca="1" si="134"/>
        <v>Away</v>
      </c>
      <c r="K4294" t="str">
        <f ca="1">IF(H4294+SIMULATION!$E$16&gt;NEUTRAL!I4294,"W","L")</f>
        <v>W</v>
      </c>
      <c r="L4294" t="str">
        <f ca="1">IF(I4294+SIMULATION!$E$20&gt;NEUTRAL!H4294,"W","L")</f>
        <v>L</v>
      </c>
      <c r="M4294">
        <f t="shared" ca="1" si="135"/>
        <v>156</v>
      </c>
      <c r="N4294" t="str">
        <f ca="1">IF((H4294+I4294)&gt;SIMULATION!$F$16,"Over","Under")</f>
        <v>Over</v>
      </c>
    </row>
    <row r="4295" spans="8:14" x14ac:dyDescent="0.25">
      <c r="H4295">
        <f ca="1">ROUND(NORMINV(RAND(),SIMULATION!$G$16,SIMULATION!$C$16),0)</f>
        <v>70</v>
      </c>
      <c r="I4295">
        <f ca="1">ROUND(NORMINV(RAND(),SIMULATION!$G$20,SIMULATION!$C$20),0)</f>
        <v>67</v>
      </c>
      <c r="J4295" t="str">
        <f t="shared" ca="1" si="134"/>
        <v>Away</v>
      </c>
      <c r="K4295" t="str">
        <f ca="1">IF(H4295+SIMULATION!$E$16&gt;NEUTRAL!I4295,"W","L")</f>
        <v>W</v>
      </c>
      <c r="L4295" t="str">
        <f ca="1">IF(I4295+SIMULATION!$E$20&gt;NEUTRAL!H4295,"W","L")</f>
        <v>L</v>
      </c>
      <c r="M4295">
        <f t="shared" ca="1" si="135"/>
        <v>137</v>
      </c>
      <c r="N4295" t="str">
        <f ca="1">IF((H4295+I4295)&gt;SIMULATION!$F$16,"Over","Under")</f>
        <v>Under</v>
      </c>
    </row>
    <row r="4296" spans="8:14" x14ac:dyDescent="0.25">
      <c r="H4296">
        <f ca="1">ROUND(NORMINV(RAND(),SIMULATION!$G$16,SIMULATION!$C$16),0)</f>
        <v>64</v>
      </c>
      <c r="I4296">
        <f ca="1">ROUND(NORMINV(RAND(),SIMULATION!$G$20,SIMULATION!$C$20),0)</f>
        <v>72</v>
      </c>
      <c r="J4296" t="str">
        <f t="shared" ca="1" si="134"/>
        <v>Home</v>
      </c>
      <c r="K4296" t="str">
        <f ca="1">IF(H4296+SIMULATION!$E$16&gt;NEUTRAL!I4296,"W","L")</f>
        <v>L</v>
      </c>
      <c r="L4296" t="str">
        <f ca="1">IF(I4296+SIMULATION!$E$20&gt;NEUTRAL!H4296,"W","L")</f>
        <v>W</v>
      </c>
      <c r="M4296">
        <f t="shared" ca="1" si="135"/>
        <v>136</v>
      </c>
      <c r="N4296" t="str">
        <f ca="1">IF((H4296+I4296)&gt;SIMULATION!$F$16,"Over","Under")</f>
        <v>Under</v>
      </c>
    </row>
    <row r="4297" spans="8:14" x14ac:dyDescent="0.25">
      <c r="H4297">
        <f ca="1">ROUND(NORMINV(RAND(),SIMULATION!$G$16,SIMULATION!$C$16),0)</f>
        <v>88</v>
      </c>
      <c r="I4297">
        <f ca="1">ROUND(NORMINV(RAND(),SIMULATION!$G$20,SIMULATION!$C$20),0)</f>
        <v>82</v>
      </c>
      <c r="J4297" t="str">
        <f t="shared" ca="1" si="134"/>
        <v>Away</v>
      </c>
      <c r="K4297" t="str">
        <f ca="1">IF(H4297+SIMULATION!$E$16&gt;NEUTRAL!I4297,"W","L")</f>
        <v>W</v>
      </c>
      <c r="L4297" t="str">
        <f ca="1">IF(I4297+SIMULATION!$E$20&gt;NEUTRAL!H4297,"W","L")</f>
        <v>L</v>
      </c>
      <c r="M4297">
        <f t="shared" ca="1" si="135"/>
        <v>170</v>
      </c>
      <c r="N4297" t="str">
        <f ca="1">IF((H4297+I4297)&gt;SIMULATION!$F$16,"Over","Under")</f>
        <v>Over</v>
      </c>
    </row>
    <row r="4298" spans="8:14" x14ac:dyDescent="0.25">
      <c r="H4298">
        <f ca="1">ROUND(NORMINV(RAND(),SIMULATION!$G$16,SIMULATION!$C$16),0)</f>
        <v>73</v>
      </c>
      <c r="I4298">
        <f ca="1">ROUND(NORMINV(RAND(),SIMULATION!$G$20,SIMULATION!$C$20),0)</f>
        <v>80</v>
      </c>
      <c r="J4298" t="str">
        <f t="shared" ca="1" si="134"/>
        <v>Home</v>
      </c>
      <c r="K4298" t="str">
        <f ca="1">IF(H4298+SIMULATION!$E$16&gt;NEUTRAL!I4298,"W","L")</f>
        <v>L</v>
      </c>
      <c r="L4298" t="str">
        <f ca="1">IF(I4298+SIMULATION!$E$20&gt;NEUTRAL!H4298,"W","L")</f>
        <v>W</v>
      </c>
      <c r="M4298">
        <f t="shared" ca="1" si="135"/>
        <v>153</v>
      </c>
      <c r="N4298" t="str">
        <f ca="1">IF((H4298+I4298)&gt;SIMULATION!$F$16,"Over","Under")</f>
        <v>Over</v>
      </c>
    </row>
    <row r="4299" spans="8:14" x14ac:dyDescent="0.25">
      <c r="H4299">
        <f ca="1">ROUND(NORMINV(RAND(),SIMULATION!$G$16,SIMULATION!$C$16),0)</f>
        <v>86</v>
      </c>
      <c r="I4299">
        <f ca="1">ROUND(NORMINV(RAND(),SIMULATION!$G$20,SIMULATION!$C$20),0)</f>
        <v>79</v>
      </c>
      <c r="J4299" t="str">
        <f t="shared" ca="1" si="134"/>
        <v>Away</v>
      </c>
      <c r="K4299" t="str">
        <f ca="1">IF(H4299+SIMULATION!$E$16&gt;NEUTRAL!I4299,"W","L")</f>
        <v>W</v>
      </c>
      <c r="L4299" t="str">
        <f ca="1">IF(I4299+SIMULATION!$E$20&gt;NEUTRAL!H4299,"W","L")</f>
        <v>L</v>
      </c>
      <c r="M4299">
        <f t="shared" ca="1" si="135"/>
        <v>165</v>
      </c>
      <c r="N4299" t="str">
        <f ca="1">IF((H4299+I4299)&gt;SIMULATION!$F$16,"Over","Under")</f>
        <v>Over</v>
      </c>
    </row>
    <row r="4300" spans="8:14" x14ac:dyDescent="0.25">
      <c r="H4300">
        <f ca="1">ROUND(NORMINV(RAND(),SIMULATION!$G$16,SIMULATION!$C$16),0)</f>
        <v>62</v>
      </c>
      <c r="I4300">
        <f ca="1">ROUND(NORMINV(RAND(),SIMULATION!$G$20,SIMULATION!$C$20),0)</f>
        <v>77</v>
      </c>
      <c r="J4300" t="str">
        <f t="shared" ca="1" si="134"/>
        <v>Home</v>
      </c>
      <c r="K4300" t="str">
        <f ca="1">IF(H4300+SIMULATION!$E$16&gt;NEUTRAL!I4300,"W","L")</f>
        <v>L</v>
      </c>
      <c r="L4300" t="str">
        <f ca="1">IF(I4300+SIMULATION!$E$20&gt;NEUTRAL!H4300,"W","L")</f>
        <v>W</v>
      </c>
      <c r="M4300">
        <f t="shared" ca="1" si="135"/>
        <v>139</v>
      </c>
      <c r="N4300" t="str">
        <f ca="1">IF((H4300+I4300)&gt;SIMULATION!$F$16,"Over","Under")</f>
        <v>Under</v>
      </c>
    </row>
    <row r="4301" spans="8:14" x14ac:dyDescent="0.25">
      <c r="H4301">
        <f ca="1">ROUND(NORMINV(RAND(),SIMULATION!$G$16,SIMULATION!$C$16),0)</f>
        <v>69</v>
      </c>
      <c r="I4301">
        <f ca="1">ROUND(NORMINV(RAND(),SIMULATION!$G$20,SIMULATION!$C$20),0)</f>
        <v>84</v>
      </c>
      <c r="J4301" t="str">
        <f t="shared" ca="1" si="134"/>
        <v>Home</v>
      </c>
      <c r="K4301" t="str">
        <f ca="1">IF(H4301+SIMULATION!$E$16&gt;NEUTRAL!I4301,"W","L")</f>
        <v>L</v>
      </c>
      <c r="L4301" t="str">
        <f ca="1">IF(I4301+SIMULATION!$E$20&gt;NEUTRAL!H4301,"W","L")</f>
        <v>W</v>
      </c>
      <c r="M4301">
        <f t="shared" ca="1" si="135"/>
        <v>153</v>
      </c>
      <c r="N4301" t="str">
        <f ca="1">IF((H4301+I4301)&gt;SIMULATION!$F$16,"Over","Under")</f>
        <v>Over</v>
      </c>
    </row>
    <row r="4302" spans="8:14" x14ac:dyDescent="0.25">
      <c r="H4302">
        <f ca="1">ROUND(NORMINV(RAND(),SIMULATION!$G$16,SIMULATION!$C$16),0)</f>
        <v>74</v>
      </c>
      <c r="I4302">
        <f ca="1">ROUND(NORMINV(RAND(),SIMULATION!$G$20,SIMULATION!$C$20),0)</f>
        <v>70</v>
      </c>
      <c r="J4302" t="str">
        <f t="shared" ca="1" si="134"/>
        <v>Away</v>
      </c>
      <c r="K4302" t="str">
        <f ca="1">IF(H4302+SIMULATION!$E$16&gt;NEUTRAL!I4302,"W","L")</f>
        <v>W</v>
      </c>
      <c r="L4302" t="str">
        <f ca="1">IF(I4302+SIMULATION!$E$20&gt;NEUTRAL!H4302,"W","L")</f>
        <v>L</v>
      </c>
      <c r="M4302">
        <f t="shared" ca="1" si="135"/>
        <v>144</v>
      </c>
      <c r="N4302" t="str">
        <f ca="1">IF((H4302+I4302)&gt;SIMULATION!$F$16,"Over","Under")</f>
        <v>Under</v>
      </c>
    </row>
    <row r="4303" spans="8:14" x14ac:dyDescent="0.25">
      <c r="H4303">
        <f ca="1">ROUND(NORMINV(RAND(),SIMULATION!$G$16,SIMULATION!$C$16),0)</f>
        <v>78</v>
      </c>
      <c r="I4303">
        <f ca="1">ROUND(NORMINV(RAND(),SIMULATION!$G$20,SIMULATION!$C$20),0)</f>
        <v>66</v>
      </c>
      <c r="J4303" t="str">
        <f t="shared" ca="1" si="134"/>
        <v>Away</v>
      </c>
      <c r="K4303" t="str">
        <f ca="1">IF(H4303+SIMULATION!$E$16&gt;NEUTRAL!I4303,"W","L")</f>
        <v>W</v>
      </c>
      <c r="L4303" t="str">
        <f ca="1">IF(I4303+SIMULATION!$E$20&gt;NEUTRAL!H4303,"W","L")</f>
        <v>L</v>
      </c>
      <c r="M4303">
        <f t="shared" ca="1" si="135"/>
        <v>144</v>
      </c>
      <c r="N4303" t="str">
        <f ca="1">IF((H4303+I4303)&gt;SIMULATION!$F$16,"Over","Under")</f>
        <v>Under</v>
      </c>
    </row>
    <row r="4304" spans="8:14" x14ac:dyDescent="0.25">
      <c r="H4304">
        <f ca="1">ROUND(NORMINV(RAND(),SIMULATION!$G$16,SIMULATION!$C$16),0)</f>
        <v>78</v>
      </c>
      <c r="I4304">
        <f ca="1">ROUND(NORMINV(RAND(),SIMULATION!$G$20,SIMULATION!$C$20),0)</f>
        <v>57</v>
      </c>
      <c r="J4304" t="str">
        <f t="shared" ca="1" si="134"/>
        <v>Away</v>
      </c>
      <c r="K4304" t="str">
        <f ca="1">IF(H4304+SIMULATION!$E$16&gt;NEUTRAL!I4304,"W","L")</f>
        <v>W</v>
      </c>
      <c r="L4304" t="str">
        <f ca="1">IF(I4304+SIMULATION!$E$20&gt;NEUTRAL!H4304,"W","L")</f>
        <v>L</v>
      </c>
      <c r="M4304">
        <f t="shared" ca="1" si="135"/>
        <v>135</v>
      </c>
      <c r="N4304" t="str">
        <f ca="1">IF((H4304+I4304)&gt;SIMULATION!$F$16,"Over","Under")</f>
        <v>Under</v>
      </c>
    </row>
    <row r="4305" spans="8:14" x14ac:dyDescent="0.25">
      <c r="H4305">
        <f ca="1">ROUND(NORMINV(RAND(),SIMULATION!$G$16,SIMULATION!$C$16),0)</f>
        <v>72</v>
      </c>
      <c r="I4305">
        <f ca="1">ROUND(NORMINV(RAND(),SIMULATION!$G$20,SIMULATION!$C$20),0)</f>
        <v>80</v>
      </c>
      <c r="J4305" t="str">
        <f t="shared" ca="1" si="134"/>
        <v>Home</v>
      </c>
      <c r="K4305" t="str">
        <f ca="1">IF(H4305+SIMULATION!$E$16&gt;NEUTRAL!I4305,"W","L")</f>
        <v>L</v>
      </c>
      <c r="L4305" t="str">
        <f ca="1">IF(I4305+SIMULATION!$E$20&gt;NEUTRAL!H4305,"W","L")</f>
        <v>W</v>
      </c>
      <c r="M4305">
        <f t="shared" ca="1" si="135"/>
        <v>152</v>
      </c>
      <c r="N4305" t="str">
        <f ca="1">IF((H4305+I4305)&gt;SIMULATION!$F$16,"Over","Under")</f>
        <v>Over</v>
      </c>
    </row>
    <row r="4306" spans="8:14" x14ac:dyDescent="0.25">
      <c r="H4306">
        <f ca="1">ROUND(NORMINV(RAND(),SIMULATION!$G$16,SIMULATION!$C$16),0)</f>
        <v>66</v>
      </c>
      <c r="I4306">
        <f ca="1">ROUND(NORMINV(RAND(),SIMULATION!$G$20,SIMULATION!$C$20),0)</f>
        <v>75</v>
      </c>
      <c r="J4306" t="str">
        <f t="shared" ref="J4306:J4369" ca="1" si="136">IF(H4306=I4306,"OT",IF(H4306&gt;I4306,"Away","Home"))</f>
        <v>Home</v>
      </c>
      <c r="K4306" t="str">
        <f ca="1">IF(H4306+SIMULATION!$E$16&gt;NEUTRAL!I4306,"W","L")</f>
        <v>L</v>
      </c>
      <c r="L4306" t="str">
        <f ca="1">IF(I4306+SIMULATION!$E$20&gt;NEUTRAL!H4306,"W","L")</f>
        <v>W</v>
      </c>
      <c r="M4306">
        <f t="shared" ref="M4306:M4369" ca="1" si="137">H4306+I4306</f>
        <v>141</v>
      </c>
      <c r="N4306" t="str">
        <f ca="1">IF((H4306+I4306)&gt;SIMULATION!$F$16,"Over","Under")</f>
        <v>Under</v>
      </c>
    </row>
    <row r="4307" spans="8:14" x14ac:dyDescent="0.25">
      <c r="H4307">
        <f ca="1">ROUND(NORMINV(RAND(),SIMULATION!$G$16,SIMULATION!$C$16),0)</f>
        <v>71</v>
      </c>
      <c r="I4307">
        <f ca="1">ROUND(NORMINV(RAND(),SIMULATION!$G$20,SIMULATION!$C$20),0)</f>
        <v>75</v>
      </c>
      <c r="J4307" t="str">
        <f t="shared" ca="1" si="136"/>
        <v>Home</v>
      </c>
      <c r="K4307" t="str">
        <f ca="1">IF(H4307+SIMULATION!$E$16&gt;NEUTRAL!I4307,"W","L")</f>
        <v>W</v>
      </c>
      <c r="L4307" t="str">
        <f ca="1">IF(I4307+SIMULATION!$E$20&gt;NEUTRAL!H4307,"W","L")</f>
        <v>L</v>
      </c>
      <c r="M4307">
        <f t="shared" ca="1" si="137"/>
        <v>146</v>
      </c>
      <c r="N4307" t="str">
        <f ca="1">IF((H4307+I4307)&gt;SIMULATION!$F$16,"Over","Under")</f>
        <v>Under</v>
      </c>
    </row>
    <row r="4308" spans="8:14" x14ac:dyDescent="0.25">
      <c r="H4308">
        <f ca="1">ROUND(NORMINV(RAND(),SIMULATION!$G$16,SIMULATION!$C$16),0)</f>
        <v>58</v>
      </c>
      <c r="I4308">
        <f ca="1">ROUND(NORMINV(RAND(),SIMULATION!$G$20,SIMULATION!$C$20),0)</f>
        <v>68</v>
      </c>
      <c r="J4308" t="str">
        <f t="shared" ca="1" si="136"/>
        <v>Home</v>
      </c>
      <c r="K4308" t="str">
        <f ca="1">IF(H4308+SIMULATION!$E$16&gt;NEUTRAL!I4308,"W","L")</f>
        <v>L</v>
      </c>
      <c r="L4308" t="str">
        <f ca="1">IF(I4308+SIMULATION!$E$20&gt;NEUTRAL!H4308,"W","L")</f>
        <v>W</v>
      </c>
      <c r="M4308">
        <f t="shared" ca="1" si="137"/>
        <v>126</v>
      </c>
      <c r="N4308" t="str">
        <f ca="1">IF((H4308+I4308)&gt;SIMULATION!$F$16,"Over","Under")</f>
        <v>Under</v>
      </c>
    </row>
    <row r="4309" spans="8:14" x14ac:dyDescent="0.25">
      <c r="H4309">
        <f ca="1">ROUND(NORMINV(RAND(),SIMULATION!$G$16,SIMULATION!$C$16),0)</f>
        <v>76</v>
      </c>
      <c r="I4309">
        <f ca="1">ROUND(NORMINV(RAND(),SIMULATION!$G$20,SIMULATION!$C$20),0)</f>
        <v>71</v>
      </c>
      <c r="J4309" t="str">
        <f t="shared" ca="1" si="136"/>
        <v>Away</v>
      </c>
      <c r="K4309" t="str">
        <f ca="1">IF(H4309+SIMULATION!$E$16&gt;NEUTRAL!I4309,"W","L")</f>
        <v>W</v>
      </c>
      <c r="L4309" t="str">
        <f ca="1">IF(I4309+SIMULATION!$E$20&gt;NEUTRAL!H4309,"W","L")</f>
        <v>L</v>
      </c>
      <c r="M4309">
        <f t="shared" ca="1" si="137"/>
        <v>147</v>
      </c>
      <c r="N4309" t="str">
        <f ca="1">IF((H4309+I4309)&gt;SIMULATION!$F$16,"Over","Under")</f>
        <v>Under</v>
      </c>
    </row>
    <row r="4310" spans="8:14" x14ac:dyDescent="0.25">
      <c r="H4310">
        <f ca="1">ROUND(NORMINV(RAND(),SIMULATION!$G$16,SIMULATION!$C$16),0)</f>
        <v>60</v>
      </c>
      <c r="I4310">
        <f ca="1">ROUND(NORMINV(RAND(),SIMULATION!$G$20,SIMULATION!$C$20),0)</f>
        <v>62</v>
      </c>
      <c r="J4310" t="str">
        <f t="shared" ca="1" si="136"/>
        <v>Home</v>
      </c>
      <c r="K4310" t="str">
        <f ca="1">IF(H4310+SIMULATION!$E$16&gt;NEUTRAL!I4310,"W","L")</f>
        <v>W</v>
      </c>
      <c r="L4310" t="str">
        <f ca="1">IF(I4310+SIMULATION!$E$20&gt;NEUTRAL!H4310,"W","L")</f>
        <v>L</v>
      </c>
      <c r="M4310">
        <f t="shared" ca="1" si="137"/>
        <v>122</v>
      </c>
      <c r="N4310" t="str">
        <f ca="1">IF((H4310+I4310)&gt;SIMULATION!$F$16,"Over","Under")</f>
        <v>Under</v>
      </c>
    </row>
    <row r="4311" spans="8:14" x14ac:dyDescent="0.25">
      <c r="H4311">
        <f ca="1">ROUND(NORMINV(RAND(),SIMULATION!$G$16,SIMULATION!$C$16),0)</f>
        <v>90</v>
      </c>
      <c r="I4311">
        <f ca="1">ROUND(NORMINV(RAND(),SIMULATION!$G$20,SIMULATION!$C$20),0)</f>
        <v>82</v>
      </c>
      <c r="J4311" t="str">
        <f t="shared" ca="1" si="136"/>
        <v>Away</v>
      </c>
      <c r="K4311" t="str">
        <f ca="1">IF(H4311+SIMULATION!$E$16&gt;NEUTRAL!I4311,"W","L")</f>
        <v>W</v>
      </c>
      <c r="L4311" t="str">
        <f ca="1">IF(I4311+SIMULATION!$E$20&gt;NEUTRAL!H4311,"W","L")</f>
        <v>L</v>
      </c>
      <c r="M4311">
        <f t="shared" ca="1" si="137"/>
        <v>172</v>
      </c>
      <c r="N4311" t="str">
        <f ca="1">IF((H4311+I4311)&gt;SIMULATION!$F$16,"Over","Under")</f>
        <v>Over</v>
      </c>
    </row>
    <row r="4312" spans="8:14" x14ac:dyDescent="0.25">
      <c r="H4312">
        <f ca="1">ROUND(NORMINV(RAND(),SIMULATION!$G$16,SIMULATION!$C$16),0)</f>
        <v>74</v>
      </c>
      <c r="I4312">
        <f ca="1">ROUND(NORMINV(RAND(),SIMULATION!$G$20,SIMULATION!$C$20),0)</f>
        <v>68</v>
      </c>
      <c r="J4312" t="str">
        <f t="shared" ca="1" si="136"/>
        <v>Away</v>
      </c>
      <c r="K4312" t="str">
        <f ca="1">IF(H4312+SIMULATION!$E$16&gt;NEUTRAL!I4312,"W","L")</f>
        <v>W</v>
      </c>
      <c r="L4312" t="str">
        <f ca="1">IF(I4312+SIMULATION!$E$20&gt;NEUTRAL!H4312,"W","L")</f>
        <v>L</v>
      </c>
      <c r="M4312">
        <f t="shared" ca="1" si="137"/>
        <v>142</v>
      </c>
      <c r="N4312" t="str">
        <f ca="1">IF((H4312+I4312)&gt;SIMULATION!$F$16,"Over","Under")</f>
        <v>Under</v>
      </c>
    </row>
    <row r="4313" spans="8:14" x14ac:dyDescent="0.25">
      <c r="H4313">
        <f ca="1">ROUND(NORMINV(RAND(),SIMULATION!$G$16,SIMULATION!$C$16),0)</f>
        <v>50</v>
      </c>
      <c r="I4313">
        <f ca="1">ROUND(NORMINV(RAND(),SIMULATION!$G$20,SIMULATION!$C$20),0)</f>
        <v>76</v>
      </c>
      <c r="J4313" t="str">
        <f t="shared" ca="1" si="136"/>
        <v>Home</v>
      </c>
      <c r="K4313" t="str">
        <f ca="1">IF(H4313+SIMULATION!$E$16&gt;NEUTRAL!I4313,"W","L")</f>
        <v>L</v>
      </c>
      <c r="L4313" t="str">
        <f ca="1">IF(I4313+SIMULATION!$E$20&gt;NEUTRAL!H4313,"W","L")</f>
        <v>W</v>
      </c>
      <c r="M4313">
        <f t="shared" ca="1" si="137"/>
        <v>126</v>
      </c>
      <c r="N4313" t="str">
        <f ca="1">IF((H4313+I4313)&gt;SIMULATION!$F$16,"Over","Under")</f>
        <v>Under</v>
      </c>
    </row>
    <row r="4314" spans="8:14" x14ac:dyDescent="0.25">
      <c r="H4314">
        <f ca="1">ROUND(NORMINV(RAND(),SIMULATION!$G$16,SIMULATION!$C$16),0)</f>
        <v>36</v>
      </c>
      <c r="I4314">
        <f ca="1">ROUND(NORMINV(RAND(),SIMULATION!$G$20,SIMULATION!$C$20),0)</f>
        <v>71</v>
      </c>
      <c r="J4314" t="str">
        <f t="shared" ca="1" si="136"/>
        <v>Home</v>
      </c>
      <c r="K4314" t="str">
        <f ca="1">IF(H4314+SIMULATION!$E$16&gt;NEUTRAL!I4314,"W","L")</f>
        <v>L</v>
      </c>
      <c r="L4314" t="str">
        <f ca="1">IF(I4314+SIMULATION!$E$20&gt;NEUTRAL!H4314,"W","L")</f>
        <v>W</v>
      </c>
      <c r="M4314">
        <f t="shared" ca="1" si="137"/>
        <v>107</v>
      </c>
      <c r="N4314" t="str">
        <f ca="1">IF((H4314+I4314)&gt;SIMULATION!$F$16,"Over","Under")</f>
        <v>Under</v>
      </c>
    </row>
    <row r="4315" spans="8:14" x14ac:dyDescent="0.25">
      <c r="H4315">
        <f ca="1">ROUND(NORMINV(RAND(),SIMULATION!$G$16,SIMULATION!$C$16),0)</f>
        <v>75</v>
      </c>
      <c r="I4315">
        <f ca="1">ROUND(NORMINV(RAND(),SIMULATION!$G$20,SIMULATION!$C$20),0)</f>
        <v>78</v>
      </c>
      <c r="J4315" t="str">
        <f t="shared" ca="1" si="136"/>
        <v>Home</v>
      </c>
      <c r="K4315" t="str">
        <f ca="1">IF(H4315+SIMULATION!$E$16&gt;NEUTRAL!I4315,"W","L")</f>
        <v>W</v>
      </c>
      <c r="L4315" t="str">
        <f ca="1">IF(I4315+SIMULATION!$E$20&gt;NEUTRAL!H4315,"W","L")</f>
        <v>L</v>
      </c>
      <c r="M4315">
        <f t="shared" ca="1" si="137"/>
        <v>153</v>
      </c>
      <c r="N4315" t="str">
        <f ca="1">IF((H4315+I4315)&gt;SIMULATION!$F$16,"Over","Under")</f>
        <v>Over</v>
      </c>
    </row>
    <row r="4316" spans="8:14" x14ac:dyDescent="0.25">
      <c r="H4316">
        <f ca="1">ROUND(NORMINV(RAND(),SIMULATION!$G$16,SIMULATION!$C$16),0)</f>
        <v>88</v>
      </c>
      <c r="I4316">
        <f ca="1">ROUND(NORMINV(RAND(),SIMULATION!$G$20,SIMULATION!$C$20),0)</f>
        <v>76</v>
      </c>
      <c r="J4316" t="str">
        <f t="shared" ca="1" si="136"/>
        <v>Away</v>
      </c>
      <c r="K4316" t="str">
        <f ca="1">IF(H4316+SIMULATION!$E$16&gt;NEUTRAL!I4316,"W","L")</f>
        <v>W</v>
      </c>
      <c r="L4316" t="str">
        <f ca="1">IF(I4316+SIMULATION!$E$20&gt;NEUTRAL!H4316,"W","L")</f>
        <v>L</v>
      </c>
      <c r="M4316">
        <f t="shared" ca="1" si="137"/>
        <v>164</v>
      </c>
      <c r="N4316" t="str">
        <f ca="1">IF((H4316+I4316)&gt;SIMULATION!$F$16,"Over","Under")</f>
        <v>Over</v>
      </c>
    </row>
    <row r="4317" spans="8:14" x14ac:dyDescent="0.25">
      <c r="H4317">
        <f ca="1">ROUND(NORMINV(RAND(),SIMULATION!$G$16,SIMULATION!$C$16),0)</f>
        <v>80</v>
      </c>
      <c r="I4317">
        <f ca="1">ROUND(NORMINV(RAND(),SIMULATION!$G$20,SIMULATION!$C$20),0)</f>
        <v>84</v>
      </c>
      <c r="J4317" t="str">
        <f t="shared" ca="1" si="136"/>
        <v>Home</v>
      </c>
      <c r="K4317" t="str">
        <f ca="1">IF(H4317+SIMULATION!$E$16&gt;NEUTRAL!I4317,"W","L")</f>
        <v>W</v>
      </c>
      <c r="L4317" t="str">
        <f ca="1">IF(I4317+SIMULATION!$E$20&gt;NEUTRAL!H4317,"W","L")</f>
        <v>L</v>
      </c>
      <c r="M4317">
        <f t="shared" ca="1" si="137"/>
        <v>164</v>
      </c>
      <c r="N4317" t="str">
        <f ca="1">IF((H4317+I4317)&gt;SIMULATION!$F$16,"Over","Under")</f>
        <v>Over</v>
      </c>
    </row>
    <row r="4318" spans="8:14" x14ac:dyDescent="0.25">
      <c r="H4318">
        <f ca="1">ROUND(NORMINV(RAND(),SIMULATION!$G$16,SIMULATION!$C$16),0)</f>
        <v>74</v>
      </c>
      <c r="I4318">
        <f ca="1">ROUND(NORMINV(RAND(),SIMULATION!$G$20,SIMULATION!$C$20),0)</f>
        <v>59</v>
      </c>
      <c r="J4318" t="str">
        <f t="shared" ca="1" si="136"/>
        <v>Away</v>
      </c>
      <c r="K4318" t="str">
        <f ca="1">IF(H4318+SIMULATION!$E$16&gt;NEUTRAL!I4318,"W","L")</f>
        <v>W</v>
      </c>
      <c r="L4318" t="str">
        <f ca="1">IF(I4318+SIMULATION!$E$20&gt;NEUTRAL!H4318,"W","L")</f>
        <v>L</v>
      </c>
      <c r="M4318">
        <f t="shared" ca="1" si="137"/>
        <v>133</v>
      </c>
      <c r="N4318" t="str">
        <f ca="1">IF((H4318+I4318)&gt;SIMULATION!$F$16,"Over","Under")</f>
        <v>Under</v>
      </c>
    </row>
    <row r="4319" spans="8:14" x14ac:dyDescent="0.25">
      <c r="H4319">
        <f ca="1">ROUND(NORMINV(RAND(),SIMULATION!$G$16,SIMULATION!$C$16),0)</f>
        <v>52</v>
      </c>
      <c r="I4319">
        <f ca="1">ROUND(NORMINV(RAND(),SIMULATION!$G$20,SIMULATION!$C$20),0)</f>
        <v>72</v>
      </c>
      <c r="J4319" t="str">
        <f t="shared" ca="1" si="136"/>
        <v>Home</v>
      </c>
      <c r="K4319" t="str">
        <f ca="1">IF(H4319+SIMULATION!$E$16&gt;NEUTRAL!I4319,"W","L")</f>
        <v>L</v>
      </c>
      <c r="L4319" t="str">
        <f ca="1">IF(I4319+SIMULATION!$E$20&gt;NEUTRAL!H4319,"W","L")</f>
        <v>W</v>
      </c>
      <c r="M4319">
        <f t="shared" ca="1" si="137"/>
        <v>124</v>
      </c>
      <c r="N4319" t="str">
        <f ca="1">IF((H4319+I4319)&gt;SIMULATION!$F$16,"Over","Under")</f>
        <v>Under</v>
      </c>
    </row>
    <row r="4320" spans="8:14" x14ac:dyDescent="0.25">
      <c r="H4320">
        <f ca="1">ROUND(NORMINV(RAND(),SIMULATION!$G$16,SIMULATION!$C$16),0)</f>
        <v>66</v>
      </c>
      <c r="I4320">
        <f ca="1">ROUND(NORMINV(RAND(),SIMULATION!$G$20,SIMULATION!$C$20),0)</f>
        <v>62</v>
      </c>
      <c r="J4320" t="str">
        <f t="shared" ca="1" si="136"/>
        <v>Away</v>
      </c>
      <c r="K4320" t="str">
        <f ca="1">IF(H4320+SIMULATION!$E$16&gt;NEUTRAL!I4320,"W","L")</f>
        <v>W</v>
      </c>
      <c r="L4320" t="str">
        <f ca="1">IF(I4320+SIMULATION!$E$20&gt;NEUTRAL!H4320,"W","L")</f>
        <v>L</v>
      </c>
      <c r="M4320">
        <f t="shared" ca="1" si="137"/>
        <v>128</v>
      </c>
      <c r="N4320" t="str">
        <f ca="1">IF((H4320+I4320)&gt;SIMULATION!$F$16,"Over","Under")</f>
        <v>Under</v>
      </c>
    </row>
    <row r="4321" spans="8:14" x14ac:dyDescent="0.25">
      <c r="H4321">
        <f ca="1">ROUND(NORMINV(RAND(),SIMULATION!$G$16,SIMULATION!$C$16),0)</f>
        <v>65</v>
      </c>
      <c r="I4321">
        <f ca="1">ROUND(NORMINV(RAND(),SIMULATION!$G$20,SIMULATION!$C$20),0)</f>
        <v>78</v>
      </c>
      <c r="J4321" t="str">
        <f t="shared" ca="1" si="136"/>
        <v>Home</v>
      </c>
      <c r="K4321" t="str">
        <f ca="1">IF(H4321+SIMULATION!$E$16&gt;NEUTRAL!I4321,"W","L")</f>
        <v>L</v>
      </c>
      <c r="L4321" t="str">
        <f ca="1">IF(I4321+SIMULATION!$E$20&gt;NEUTRAL!H4321,"W","L")</f>
        <v>W</v>
      </c>
      <c r="M4321">
        <f t="shared" ca="1" si="137"/>
        <v>143</v>
      </c>
      <c r="N4321" t="str">
        <f ca="1">IF((H4321+I4321)&gt;SIMULATION!$F$16,"Over","Under")</f>
        <v>Under</v>
      </c>
    </row>
    <row r="4322" spans="8:14" x14ac:dyDescent="0.25">
      <c r="H4322">
        <f ca="1">ROUND(NORMINV(RAND(),SIMULATION!$G$16,SIMULATION!$C$16),0)</f>
        <v>74</v>
      </c>
      <c r="I4322">
        <f ca="1">ROUND(NORMINV(RAND(),SIMULATION!$G$20,SIMULATION!$C$20),0)</f>
        <v>80</v>
      </c>
      <c r="J4322" t="str">
        <f t="shared" ca="1" si="136"/>
        <v>Home</v>
      </c>
      <c r="K4322" t="str">
        <f ca="1">IF(H4322+SIMULATION!$E$16&gt;NEUTRAL!I4322,"W","L")</f>
        <v>L</v>
      </c>
      <c r="L4322" t="str">
        <f ca="1">IF(I4322+SIMULATION!$E$20&gt;NEUTRAL!H4322,"W","L")</f>
        <v>W</v>
      </c>
      <c r="M4322">
        <f t="shared" ca="1" si="137"/>
        <v>154</v>
      </c>
      <c r="N4322" t="str">
        <f ca="1">IF((H4322+I4322)&gt;SIMULATION!$F$16,"Over","Under")</f>
        <v>Over</v>
      </c>
    </row>
    <row r="4323" spans="8:14" x14ac:dyDescent="0.25">
      <c r="H4323">
        <f ca="1">ROUND(NORMINV(RAND(),SIMULATION!$G$16,SIMULATION!$C$16),0)</f>
        <v>111</v>
      </c>
      <c r="I4323">
        <f ca="1">ROUND(NORMINV(RAND(),SIMULATION!$G$20,SIMULATION!$C$20),0)</f>
        <v>53</v>
      </c>
      <c r="J4323" t="str">
        <f t="shared" ca="1" si="136"/>
        <v>Away</v>
      </c>
      <c r="K4323" t="str">
        <f ca="1">IF(H4323+SIMULATION!$E$16&gt;NEUTRAL!I4323,"W","L")</f>
        <v>W</v>
      </c>
      <c r="L4323" t="str">
        <f ca="1">IF(I4323+SIMULATION!$E$20&gt;NEUTRAL!H4323,"W","L")</f>
        <v>L</v>
      </c>
      <c r="M4323">
        <f t="shared" ca="1" si="137"/>
        <v>164</v>
      </c>
      <c r="N4323" t="str">
        <f ca="1">IF((H4323+I4323)&gt;SIMULATION!$F$16,"Over","Under")</f>
        <v>Over</v>
      </c>
    </row>
    <row r="4324" spans="8:14" x14ac:dyDescent="0.25">
      <c r="H4324">
        <f ca="1">ROUND(NORMINV(RAND(),SIMULATION!$G$16,SIMULATION!$C$16),0)</f>
        <v>68</v>
      </c>
      <c r="I4324">
        <f ca="1">ROUND(NORMINV(RAND(),SIMULATION!$G$20,SIMULATION!$C$20),0)</f>
        <v>78</v>
      </c>
      <c r="J4324" t="str">
        <f t="shared" ca="1" si="136"/>
        <v>Home</v>
      </c>
      <c r="K4324" t="str">
        <f ca="1">IF(H4324+SIMULATION!$E$16&gt;NEUTRAL!I4324,"W","L")</f>
        <v>L</v>
      </c>
      <c r="L4324" t="str">
        <f ca="1">IF(I4324+SIMULATION!$E$20&gt;NEUTRAL!H4324,"W","L")</f>
        <v>W</v>
      </c>
      <c r="M4324">
        <f t="shared" ca="1" si="137"/>
        <v>146</v>
      </c>
      <c r="N4324" t="str">
        <f ca="1">IF((H4324+I4324)&gt;SIMULATION!$F$16,"Over","Under")</f>
        <v>Under</v>
      </c>
    </row>
    <row r="4325" spans="8:14" x14ac:dyDescent="0.25">
      <c r="H4325">
        <f ca="1">ROUND(NORMINV(RAND(),SIMULATION!$G$16,SIMULATION!$C$16),0)</f>
        <v>89</v>
      </c>
      <c r="I4325">
        <f ca="1">ROUND(NORMINV(RAND(),SIMULATION!$G$20,SIMULATION!$C$20),0)</f>
        <v>68</v>
      </c>
      <c r="J4325" t="str">
        <f t="shared" ca="1" si="136"/>
        <v>Away</v>
      </c>
      <c r="K4325" t="str">
        <f ca="1">IF(H4325+SIMULATION!$E$16&gt;NEUTRAL!I4325,"W","L")</f>
        <v>W</v>
      </c>
      <c r="L4325" t="str">
        <f ca="1">IF(I4325+SIMULATION!$E$20&gt;NEUTRAL!H4325,"W","L")</f>
        <v>L</v>
      </c>
      <c r="M4325">
        <f t="shared" ca="1" si="137"/>
        <v>157</v>
      </c>
      <c r="N4325" t="str">
        <f ca="1">IF((H4325+I4325)&gt;SIMULATION!$F$16,"Over","Under")</f>
        <v>Over</v>
      </c>
    </row>
    <row r="4326" spans="8:14" x14ac:dyDescent="0.25">
      <c r="H4326">
        <f ca="1">ROUND(NORMINV(RAND(),SIMULATION!$G$16,SIMULATION!$C$16),0)</f>
        <v>62</v>
      </c>
      <c r="I4326">
        <f ca="1">ROUND(NORMINV(RAND(),SIMULATION!$G$20,SIMULATION!$C$20),0)</f>
        <v>52</v>
      </c>
      <c r="J4326" t="str">
        <f t="shared" ca="1" si="136"/>
        <v>Away</v>
      </c>
      <c r="K4326" t="str">
        <f ca="1">IF(H4326+SIMULATION!$E$16&gt;NEUTRAL!I4326,"W","L")</f>
        <v>W</v>
      </c>
      <c r="L4326" t="str">
        <f ca="1">IF(I4326+SIMULATION!$E$20&gt;NEUTRAL!H4326,"W","L")</f>
        <v>L</v>
      </c>
      <c r="M4326">
        <f t="shared" ca="1" si="137"/>
        <v>114</v>
      </c>
      <c r="N4326" t="str">
        <f ca="1">IF((H4326+I4326)&gt;SIMULATION!$F$16,"Over","Under")</f>
        <v>Under</v>
      </c>
    </row>
    <row r="4327" spans="8:14" x14ac:dyDescent="0.25">
      <c r="H4327">
        <f ca="1">ROUND(NORMINV(RAND(),SIMULATION!$G$16,SIMULATION!$C$16),0)</f>
        <v>74</v>
      </c>
      <c r="I4327">
        <f ca="1">ROUND(NORMINV(RAND(),SIMULATION!$G$20,SIMULATION!$C$20),0)</f>
        <v>70</v>
      </c>
      <c r="J4327" t="str">
        <f t="shared" ca="1" si="136"/>
        <v>Away</v>
      </c>
      <c r="K4327" t="str">
        <f ca="1">IF(H4327+SIMULATION!$E$16&gt;NEUTRAL!I4327,"W","L")</f>
        <v>W</v>
      </c>
      <c r="L4327" t="str">
        <f ca="1">IF(I4327+SIMULATION!$E$20&gt;NEUTRAL!H4327,"W","L")</f>
        <v>L</v>
      </c>
      <c r="M4327">
        <f t="shared" ca="1" si="137"/>
        <v>144</v>
      </c>
      <c r="N4327" t="str">
        <f ca="1">IF((H4327+I4327)&gt;SIMULATION!$F$16,"Over","Under")</f>
        <v>Under</v>
      </c>
    </row>
    <row r="4328" spans="8:14" x14ac:dyDescent="0.25">
      <c r="H4328">
        <f ca="1">ROUND(NORMINV(RAND(),SIMULATION!$G$16,SIMULATION!$C$16),0)</f>
        <v>73</v>
      </c>
      <c r="I4328">
        <f ca="1">ROUND(NORMINV(RAND(),SIMULATION!$G$20,SIMULATION!$C$20),0)</f>
        <v>91</v>
      </c>
      <c r="J4328" t="str">
        <f t="shared" ca="1" si="136"/>
        <v>Home</v>
      </c>
      <c r="K4328" t="str">
        <f ca="1">IF(H4328+SIMULATION!$E$16&gt;NEUTRAL!I4328,"W","L")</f>
        <v>L</v>
      </c>
      <c r="L4328" t="str">
        <f ca="1">IF(I4328+SIMULATION!$E$20&gt;NEUTRAL!H4328,"W","L")</f>
        <v>W</v>
      </c>
      <c r="M4328">
        <f t="shared" ca="1" si="137"/>
        <v>164</v>
      </c>
      <c r="N4328" t="str">
        <f ca="1">IF((H4328+I4328)&gt;SIMULATION!$F$16,"Over","Under")</f>
        <v>Over</v>
      </c>
    </row>
    <row r="4329" spans="8:14" x14ac:dyDescent="0.25">
      <c r="H4329">
        <f ca="1">ROUND(NORMINV(RAND(),SIMULATION!$G$16,SIMULATION!$C$16),0)</f>
        <v>85</v>
      </c>
      <c r="I4329">
        <f ca="1">ROUND(NORMINV(RAND(),SIMULATION!$G$20,SIMULATION!$C$20),0)</f>
        <v>76</v>
      </c>
      <c r="J4329" t="str">
        <f t="shared" ca="1" si="136"/>
        <v>Away</v>
      </c>
      <c r="K4329" t="str">
        <f ca="1">IF(H4329+SIMULATION!$E$16&gt;NEUTRAL!I4329,"W","L")</f>
        <v>W</v>
      </c>
      <c r="L4329" t="str">
        <f ca="1">IF(I4329+SIMULATION!$E$20&gt;NEUTRAL!H4329,"W","L")</f>
        <v>L</v>
      </c>
      <c r="M4329">
        <f t="shared" ca="1" si="137"/>
        <v>161</v>
      </c>
      <c r="N4329" t="str">
        <f ca="1">IF((H4329+I4329)&gt;SIMULATION!$F$16,"Over","Under")</f>
        <v>Over</v>
      </c>
    </row>
    <row r="4330" spans="8:14" x14ac:dyDescent="0.25">
      <c r="H4330">
        <f ca="1">ROUND(NORMINV(RAND(),SIMULATION!$G$16,SIMULATION!$C$16),0)</f>
        <v>82</v>
      </c>
      <c r="I4330">
        <f ca="1">ROUND(NORMINV(RAND(),SIMULATION!$G$20,SIMULATION!$C$20),0)</f>
        <v>68</v>
      </c>
      <c r="J4330" t="str">
        <f t="shared" ca="1" si="136"/>
        <v>Away</v>
      </c>
      <c r="K4330" t="str">
        <f ca="1">IF(H4330+SIMULATION!$E$16&gt;NEUTRAL!I4330,"W","L")</f>
        <v>W</v>
      </c>
      <c r="L4330" t="str">
        <f ca="1">IF(I4330+SIMULATION!$E$20&gt;NEUTRAL!H4330,"W","L")</f>
        <v>L</v>
      </c>
      <c r="M4330">
        <f t="shared" ca="1" si="137"/>
        <v>150</v>
      </c>
      <c r="N4330" t="str">
        <f ca="1">IF((H4330+I4330)&gt;SIMULATION!$F$16,"Over","Under")</f>
        <v>Under</v>
      </c>
    </row>
    <row r="4331" spans="8:14" x14ac:dyDescent="0.25">
      <c r="H4331">
        <f ca="1">ROUND(NORMINV(RAND(),SIMULATION!$G$16,SIMULATION!$C$16),0)</f>
        <v>79</v>
      </c>
      <c r="I4331">
        <f ca="1">ROUND(NORMINV(RAND(),SIMULATION!$G$20,SIMULATION!$C$20),0)</f>
        <v>83</v>
      </c>
      <c r="J4331" t="str">
        <f t="shared" ca="1" si="136"/>
        <v>Home</v>
      </c>
      <c r="K4331" t="str">
        <f ca="1">IF(H4331+SIMULATION!$E$16&gt;NEUTRAL!I4331,"W","L")</f>
        <v>W</v>
      </c>
      <c r="L4331" t="str">
        <f ca="1">IF(I4331+SIMULATION!$E$20&gt;NEUTRAL!H4331,"W","L")</f>
        <v>L</v>
      </c>
      <c r="M4331">
        <f t="shared" ca="1" si="137"/>
        <v>162</v>
      </c>
      <c r="N4331" t="str">
        <f ca="1">IF((H4331+I4331)&gt;SIMULATION!$F$16,"Over","Under")</f>
        <v>Over</v>
      </c>
    </row>
    <row r="4332" spans="8:14" x14ac:dyDescent="0.25">
      <c r="H4332">
        <f ca="1">ROUND(NORMINV(RAND(),SIMULATION!$G$16,SIMULATION!$C$16),0)</f>
        <v>56</v>
      </c>
      <c r="I4332">
        <f ca="1">ROUND(NORMINV(RAND(),SIMULATION!$G$20,SIMULATION!$C$20),0)</f>
        <v>85</v>
      </c>
      <c r="J4332" t="str">
        <f t="shared" ca="1" si="136"/>
        <v>Home</v>
      </c>
      <c r="K4332" t="str">
        <f ca="1">IF(H4332+SIMULATION!$E$16&gt;NEUTRAL!I4332,"W","L")</f>
        <v>L</v>
      </c>
      <c r="L4332" t="str">
        <f ca="1">IF(I4332+SIMULATION!$E$20&gt;NEUTRAL!H4332,"W","L")</f>
        <v>W</v>
      </c>
      <c r="M4332">
        <f t="shared" ca="1" si="137"/>
        <v>141</v>
      </c>
      <c r="N4332" t="str">
        <f ca="1">IF((H4332+I4332)&gt;SIMULATION!$F$16,"Over","Under")</f>
        <v>Under</v>
      </c>
    </row>
    <row r="4333" spans="8:14" x14ac:dyDescent="0.25">
      <c r="H4333">
        <f ca="1">ROUND(NORMINV(RAND(),SIMULATION!$G$16,SIMULATION!$C$16),0)</f>
        <v>70</v>
      </c>
      <c r="I4333">
        <f ca="1">ROUND(NORMINV(RAND(),SIMULATION!$G$20,SIMULATION!$C$20),0)</f>
        <v>73</v>
      </c>
      <c r="J4333" t="str">
        <f t="shared" ca="1" si="136"/>
        <v>Home</v>
      </c>
      <c r="K4333" t="str">
        <f ca="1">IF(H4333+SIMULATION!$E$16&gt;NEUTRAL!I4333,"W","L")</f>
        <v>W</v>
      </c>
      <c r="L4333" t="str">
        <f ca="1">IF(I4333+SIMULATION!$E$20&gt;NEUTRAL!H4333,"W","L")</f>
        <v>L</v>
      </c>
      <c r="M4333">
        <f t="shared" ca="1" si="137"/>
        <v>143</v>
      </c>
      <c r="N4333" t="str">
        <f ca="1">IF((H4333+I4333)&gt;SIMULATION!$F$16,"Over","Under")</f>
        <v>Under</v>
      </c>
    </row>
    <row r="4334" spans="8:14" x14ac:dyDescent="0.25">
      <c r="H4334">
        <f ca="1">ROUND(NORMINV(RAND(),SIMULATION!$G$16,SIMULATION!$C$16),0)</f>
        <v>45</v>
      </c>
      <c r="I4334">
        <f ca="1">ROUND(NORMINV(RAND(),SIMULATION!$G$20,SIMULATION!$C$20),0)</f>
        <v>74</v>
      </c>
      <c r="J4334" t="str">
        <f t="shared" ca="1" si="136"/>
        <v>Home</v>
      </c>
      <c r="K4334" t="str">
        <f ca="1">IF(H4334+SIMULATION!$E$16&gt;NEUTRAL!I4334,"W","L")</f>
        <v>L</v>
      </c>
      <c r="L4334" t="str">
        <f ca="1">IF(I4334+SIMULATION!$E$20&gt;NEUTRAL!H4334,"W","L")</f>
        <v>W</v>
      </c>
      <c r="M4334">
        <f t="shared" ca="1" si="137"/>
        <v>119</v>
      </c>
      <c r="N4334" t="str">
        <f ca="1">IF((H4334+I4334)&gt;SIMULATION!$F$16,"Over","Under")</f>
        <v>Under</v>
      </c>
    </row>
    <row r="4335" spans="8:14" x14ac:dyDescent="0.25">
      <c r="H4335">
        <f ca="1">ROUND(NORMINV(RAND(),SIMULATION!$G$16,SIMULATION!$C$16),0)</f>
        <v>67</v>
      </c>
      <c r="I4335">
        <f ca="1">ROUND(NORMINV(RAND(),SIMULATION!$G$20,SIMULATION!$C$20),0)</f>
        <v>84</v>
      </c>
      <c r="J4335" t="str">
        <f t="shared" ca="1" si="136"/>
        <v>Home</v>
      </c>
      <c r="K4335" t="str">
        <f ca="1">IF(H4335+SIMULATION!$E$16&gt;NEUTRAL!I4335,"W","L")</f>
        <v>L</v>
      </c>
      <c r="L4335" t="str">
        <f ca="1">IF(I4335+SIMULATION!$E$20&gt;NEUTRAL!H4335,"W","L")</f>
        <v>W</v>
      </c>
      <c r="M4335">
        <f t="shared" ca="1" si="137"/>
        <v>151</v>
      </c>
      <c r="N4335" t="str">
        <f ca="1">IF((H4335+I4335)&gt;SIMULATION!$F$16,"Over","Under")</f>
        <v>Under</v>
      </c>
    </row>
    <row r="4336" spans="8:14" x14ac:dyDescent="0.25">
      <c r="H4336">
        <f ca="1">ROUND(NORMINV(RAND(),SIMULATION!$G$16,SIMULATION!$C$16),0)</f>
        <v>51</v>
      </c>
      <c r="I4336">
        <f ca="1">ROUND(NORMINV(RAND(),SIMULATION!$G$20,SIMULATION!$C$20),0)</f>
        <v>68</v>
      </c>
      <c r="J4336" t="str">
        <f t="shared" ca="1" si="136"/>
        <v>Home</v>
      </c>
      <c r="K4336" t="str">
        <f ca="1">IF(H4336+SIMULATION!$E$16&gt;NEUTRAL!I4336,"W","L")</f>
        <v>L</v>
      </c>
      <c r="L4336" t="str">
        <f ca="1">IF(I4336+SIMULATION!$E$20&gt;NEUTRAL!H4336,"W","L")</f>
        <v>W</v>
      </c>
      <c r="M4336">
        <f t="shared" ca="1" si="137"/>
        <v>119</v>
      </c>
      <c r="N4336" t="str">
        <f ca="1">IF((H4336+I4336)&gt;SIMULATION!$F$16,"Over","Under")</f>
        <v>Under</v>
      </c>
    </row>
    <row r="4337" spans="8:14" x14ac:dyDescent="0.25">
      <c r="H4337">
        <f ca="1">ROUND(NORMINV(RAND(),SIMULATION!$G$16,SIMULATION!$C$16),0)</f>
        <v>62</v>
      </c>
      <c r="I4337">
        <f ca="1">ROUND(NORMINV(RAND(),SIMULATION!$G$20,SIMULATION!$C$20),0)</f>
        <v>65</v>
      </c>
      <c r="J4337" t="str">
        <f t="shared" ca="1" si="136"/>
        <v>Home</v>
      </c>
      <c r="K4337" t="str">
        <f ca="1">IF(H4337+SIMULATION!$E$16&gt;NEUTRAL!I4337,"W","L")</f>
        <v>W</v>
      </c>
      <c r="L4337" t="str">
        <f ca="1">IF(I4337+SIMULATION!$E$20&gt;NEUTRAL!H4337,"W","L")</f>
        <v>L</v>
      </c>
      <c r="M4337">
        <f t="shared" ca="1" si="137"/>
        <v>127</v>
      </c>
      <c r="N4337" t="str">
        <f ca="1">IF((H4337+I4337)&gt;SIMULATION!$F$16,"Over","Under")</f>
        <v>Under</v>
      </c>
    </row>
    <row r="4338" spans="8:14" x14ac:dyDescent="0.25">
      <c r="H4338">
        <f ca="1">ROUND(NORMINV(RAND(),SIMULATION!$G$16,SIMULATION!$C$16),0)</f>
        <v>80</v>
      </c>
      <c r="I4338">
        <f ca="1">ROUND(NORMINV(RAND(),SIMULATION!$G$20,SIMULATION!$C$20),0)</f>
        <v>92</v>
      </c>
      <c r="J4338" t="str">
        <f t="shared" ca="1" si="136"/>
        <v>Home</v>
      </c>
      <c r="K4338" t="str">
        <f ca="1">IF(H4338+SIMULATION!$E$16&gt;NEUTRAL!I4338,"W","L")</f>
        <v>L</v>
      </c>
      <c r="L4338" t="str">
        <f ca="1">IF(I4338+SIMULATION!$E$20&gt;NEUTRAL!H4338,"W","L")</f>
        <v>W</v>
      </c>
      <c r="M4338">
        <f t="shared" ca="1" si="137"/>
        <v>172</v>
      </c>
      <c r="N4338" t="str">
        <f ca="1">IF((H4338+I4338)&gt;SIMULATION!$F$16,"Over","Under")</f>
        <v>Over</v>
      </c>
    </row>
    <row r="4339" spans="8:14" x14ac:dyDescent="0.25">
      <c r="H4339">
        <f ca="1">ROUND(NORMINV(RAND(),SIMULATION!$G$16,SIMULATION!$C$16),0)</f>
        <v>81</v>
      </c>
      <c r="I4339">
        <f ca="1">ROUND(NORMINV(RAND(),SIMULATION!$G$20,SIMULATION!$C$20),0)</f>
        <v>72</v>
      </c>
      <c r="J4339" t="str">
        <f t="shared" ca="1" si="136"/>
        <v>Away</v>
      </c>
      <c r="K4339" t="str">
        <f ca="1">IF(H4339+SIMULATION!$E$16&gt;NEUTRAL!I4339,"W","L")</f>
        <v>W</v>
      </c>
      <c r="L4339" t="str">
        <f ca="1">IF(I4339+SIMULATION!$E$20&gt;NEUTRAL!H4339,"W","L")</f>
        <v>L</v>
      </c>
      <c r="M4339">
        <f t="shared" ca="1" si="137"/>
        <v>153</v>
      </c>
      <c r="N4339" t="str">
        <f ca="1">IF((H4339+I4339)&gt;SIMULATION!$F$16,"Over","Under")</f>
        <v>Over</v>
      </c>
    </row>
    <row r="4340" spans="8:14" x14ac:dyDescent="0.25">
      <c r="H4340">
        <f ca="1">ROUND(NORMINV(RAND(),SIMULATION!$G$16,SIMULATION!$C$16),0)</f>
        <v>63</v>
      </c>
      <c r="I4340">
        <f ca="1">ROUND(NORMINV(RAND(),SIMULATION!$G$20,SIMULATION!$C$20),0)</f>
        <v>74</v>
      </c>
      <c r="J4340" t="str">
        <f t="shared" ca="1" si="136"/>
        <v>Home</v>
      </c>
      <c r="K4340" t="str">
        <f ca="1">IF(H4340+SIMULATION!$E$16&gt;NEUTRAL!I4340,"W","L")</f>
        <v>L</v>
      </c>
      <c r="L4340" t="str">
        <f ca="1">IF(I4340+SIMULATION!$E$20&gt;NEUTRAL!H4340,"W","L")</f>
        <v>W</v>
      </c>
      <c r="M4340">
        <f t="shared" ca="1" si="137"/>
        <v>137</v>
      </c>
      <c r="N4340" t="str">
        <f ca="1">IF((H4340+I4340)&gt;SIMULATION!$F$16,"Over","Under")</f>
        <v>Under</v>
      </c>
    </row>
    <row r="4341" spans="8:14" x14ac:dyDescent="0.25">
      <c r="H4341">
        <f ca="1">ROUND(NORMINV(RAND(),SIMULATION!$G$16,SIMULATION!$C$16),0)</f>
        <v>90</v>
      </c>
      <c r="I4341">
        <f ca="1">ROUND(NORMINV(RAND(),SIMULATION!$G$20,SIMULATION!$C$20),0)</f>
        <v>57</v>
      </c>
      <c r="J4341" t="str">
        <f t="shared" ca="1" si="136"/>
        <v>Away</v>
      </c>
      <c r="K4341" t="str">
        <f ca="1">IF(H4341+SIMULATION!$E$16&gt;NEUTRAL!I4341,"W","L")</f>
        <v>W</v>
      </c>
      <c r="L4341" t="str">
        <f ca="1">IF(I4341+SIMULATION!$E$20&gt;NEUTRAL!H4341,"W","L")</f>
        <v>L</v>
      </c>
      <c r="M4341">
        <f t="shared" ca="1" si="137"/>
        <v>147</v>
      </c>
      <c r="N4341" t="str">
        <f ca="1">IF((H4341+I4341)&gt;SIMULATION!$F$16,"Over","Under")</f>
        <v>Under</v>
      </c>
    </row>
    <row r="4342" spans="8:14" x14ac:dyDescent="0.25">
      <c r="H4342">
        <f ca="1">ROUND(NORMINV(RAND(),SIMULATION!$G$16,SIMULATION!$C$16),0)</f>
        <v>82</v>
      </c>
      <c r="I4342">
        <f ca="1">ROUND(NORMINV(RAND(),SIMULATION!$G$20,SIMULATION!$C$20),0)</f>
        <v>75</v>
      </c>
      <c r="J4342" t="str">
        <f t="shared" ca="1" si="136"/>
        <v>Away</v>
      </c>
      <c r="K4342" t="str">
        <f ca="1">IF(H4342+SIMULATION!$E$16&gt;NEUTRAL!I4342,"W","L")</f>
        <v>W</v>
      </c>
      <c r="L4342" t="str">
        <f ca="1">IF(I4342+SIMULATION!$E$20&gt;NEUTRAL!H4342,"W","L")</f>
        <v>L</v>
      </c>
      <c r="M4342">
        <f t="shared" ca="1" si="137"/>
        <v>157</v>
      </c>
      <c r="N4342" t="str">
        <f ca="1">IF((H4342+I4342)&gt;SIMULATION!$F$16,"Over","Under")</f>
        <v>Over</v>
      </c>
    </row>
    <row r="4343" spans="8:14" x14ac:dyDescent="0.25">
      <c r="H4343">
        <f ca="1">ROUND(NORMINV(RAND(),SIMULATION!$G$16,SIMULATION!$C$16),0)</f>
        <v>84</v>
      </c>
      <c r="I4343">
        <f ca="1">ROUND(NORMINV(RAND(),SIMULATION!$G$20,SIMULATION!$C$20),0)</f>
        <v>68</v>
      </c>
      <c r="J4343" t="str">
        <f t="shared" ca="1" si="136"/>
        <v>Away</v>
      </c>
      <c r="K4343" t="str">
        <f ca="1">IF(H4343+SIMULATION!$E$16&gt;NEUTRAL!I4343,"W","L")</f>
        <v>W</v>
      </c>
      <c r="L4343" t="str">
        <f ca="1">IF(I4343+SIMULATION!$E$20&gt;NEUTRAL!H4343,"W","L")</f>
        <v>L</v>
      </c>
      <c r="M4343">
        <f t="shared" ca="1" si="137"/>
        <v>152</v>
      </c>
      <c r="N4343" t="str">
        <f ca="1">IF((H4343+I4343)&gt;SIMULATION!$F$16,"Over","Under")</f>
        <v>Over</v>
      </c>
    </row>
    <row r="4344" spans="8:14" x14ac:dyDescent="0.25">
      <c r="H4344">
        <f ca="1">ROUND(NORMINV(RAND(),SIMULATION!$G$16,SIMULATION!$C$16),0)</f>
        <v>66</v>
      </c>
      <c r="I4344">
        <f ca="1">ROUND(NORMINV(RAND(),SIMULATION!$G$20,SIMULATION!$C$20),0)</f>
        <v>86</v>
      </c>
      <c r="J4344" t="str">
        <f t="shared" ca="1" si="136"/>
        <v>Home</v>
      </c>
      <c r="K4344" t="str">
        <f ca="1">IF(H4344+SIMULATION!$E$16&gt;NEUTRAL!I4344,"W","L")</f>
        <v>L</v>
      </c>
      <c r="L4344" t="str">
        <f ca="1">IF(I4344+SIMULATION!$E$20&gt;NEUTRAL!H4344,"W","L")</f>
        <v>W</v>
      </c>
      <c r="M4344">
        <f t="shared" ca="1" si="137"/>
        <v>152</v>
      </c>
      <c r="N4344" t="str">
        <f ca="1">IF((H4344+I4344)&gt;SIMULATION!$F$16,"Over","Under")</f>
        <v>Over</v>
      </c>
    </row>
    <row r="4345" spans="8:14" x14ac:dyDescent="0.25">
      <c r="H4345">
        <f ca="1">ROUND(NORMINV(RAND(),SIMULATION!$G$16,SIMULATION!$C$16),0)</f>
        <v>63</v>
      </c>
      <c r="I4345">
        <f ca="1">ROUND(NORMINV(RAND(),SIMULATION!$G$20,SIMULATION!$C$20),0)</f>
        <v>68</v>
      </c>
      <c r="J4345" t="str">
        <f t="shared" ca="1" si="136"/>
        <v>Home</v>
      </c>
      <c r="K4345" t="str">
        <f ca="1">IF(H4345+SIMULATION!$E$16&gt;NEUTRAL!I4345,"W","L")</f>
        <v>L</v>
      </c>
      <c r="L4345" t="str">
        <f ca="1">IF(I4345+SIMULATION!$E$20&gt;NEUTRAL!H4345,"W","L")</f>
        <v>W</v>
      </c>
      <c r="M4345">
        <f t="shared" ca="1" si="137"/>
        <v>131</v>
      </c>
      <c r="N4345" t="str">
        <f ca="1">IF((H4345+I4345)&gt;SIMULATION!$F$16,"Over","Under")</f>
        <v>Under</v>
      </c>
    </row>
    <row r="4346" spans="8:14" x14ac:dyDescent="0.25">
      <c r="H4346">
        <f ca="1">ROUND(NORMINV(RAND(),SIMULATION!$G$16,SIMULATION!$C$16),0)</f>
        <v>81</v>
      </c>
      <c r="I4346">
        <f ca="1">ROUND(NORMINV(RAND(),SIMULATION!$G$20,SIMULATION!$C$20),0)</f>
        <v>57</v>
      </c>
      <c r="J4346" t="str">
        <f t="shared" ca="1" si="136"/>
        <v>Away</v>
      </c>
      <c r="K4346" t="str">
        <f ca="1">IF(H4346+SIMULATION!$E$16&gt;NEUTRAL!I4346,"W","L")</f>
        <v>W</v>
      </c>
      <c r="L4346" t="str">
        <f ca="1">IF(I4346+SIMULATION!$E$20&gt;NEUTRAL!H4346,"W","L")</f>
        <v>L</v>
      </c>
      <c r="M4346">
        <f t="shared" ca="1" si="137"/>
        <v>138</v>
      </c>
      <c r="N4346" t="str">
        <f ca="1">IF((H4346+I4346)&gt;SIMULATION!$F$16,"Over","Under")</f>
        <v>Under</v>
      </c>
    </row>
    <row r="4347" spans="8:14" x14ac:dyDescent="0.25">
      <c r="H4347">
        <f ca="1">ROUND(NORMINV(RAND(),SIMULATION!$G$16,SIMULATION!$C$16),0)</f>
        <v>64</v>
      </c>
      <c r="I4347">
        <f ca="1">ROUND(NORMINV(RAND(),SIMULATION!$G$20,SIMULATION!$C$20),0)</f>
        <v>69</v>
      </c>
      <c r="J4347" t="str">
        <f t="shared" ca="1" si="136"/>
        <v>Home</v>
      </c>
      <c r="K4347" t="str">
        <f ca="1">IF(H4347+SIMULATION!$E$16&gt;NEUTRAL!I4347,"W","L")</f>
        <v>L</v>
      </c>
      <c r="L4347" t="str">
        <f ca="1">IF(I4347+SIMULATION!$E$20&gt;NEUTRAL!H4347,"W","L")</f>
        <v>W</v>
      </c>
      <c r="M4347">
        <f t="shared" ca="1" si="137"/>
        <v>133</v>
      </c>
      <c r="N4347" t="str">
        <f ca="1">IF((H4347+I4347)&gt;SIMULATION!$F$16,"Over","Under")</f>
        <v>Under</v>
      </c>
    </row>
    <row r="4348" spans="8:14" x14ac:dyDescent="0.25">
      <c r="H4348">
        <f ca="1">ROUND(NORMINV(RAND(),SIMULATION!$G$16,SIMULATION!$C$16),0)</f>
        <v>77</v>
      </c>
      <c r="I4348">
        <f ca="1">ROUND(NORMINV(RAND(),SIMULATION!$G$20,SIMULATION!$C$20),0)</f>
        <v>68</v>
      </c>
      <c r="J4348" t="str">
        <f t="shared" ca="1" si="136"/>
        <v>Away</v>
      </c>
      <c r="K4348" t="str">
        <f ca="1">IF(H4348+SIMULATION!$E$16&gt;NEUTRAL!I4348,"W","L")</f>
        <v>W</v>
      </c>
      <c r="L4348" t="str">
        <f ca="1">IF(I4348+SIMULATION!$E$20&gt;NEUTRAL!H4348,"W","L")</f>
        <v>L</v>
      </c>
      <c r="M4348">
        <f t="shared" ca="1" si="137"/>
        <v>145</v>
      </c>
      <c r="N4348" t="str">
        <f ca="1">IF((H4348+I4348)&gt;SIMULATION!$F$16,"Over","Under")</f>
        <v>Under</v>
      </c>
    </row>
    <row r="4349" spans="8:14" x14ac:dyDescent="0.25">
      <c r="H4349">
        <f ca="1">ROUND(NORMINV(RAND(),SIMULATION!$G$16,SIMULATION!$C$16),0)</f>
        <v>56</v>
      </c>
      <c r="I4349">
        <f ca="1">ROUND(NORMINV(RAND(),SIMULATION!$G$20,SIMULATION!$C$20),0)</f>
        <v>74</v>
      </c>
      <c r="J4349" t="str">
        <f t="shared" ca="1" si="136"/>
        <v>Home</v>
      </c>
      <c r="K4349" t="str">
        <f ca="1">IF(H4349+SIMULATION!$E$16&gt;NEUTRAL!I4349,"W","L")</f>
        <v>L</v>
      </c>
      <c r="L4349" t="str">
        <f ca="1">IF(I4349+SIMULATION!$E$20&gt;NEUTRAL!H4349,"W","L")</f>
        <v>W</v>
      </c>
      <c r="M4349">
        <f t="shared" ca="1" si="137"/>
        <v>130</v>
      </c>
      <c r="N4349" t="str">
        <f ca="1">IF((H4349+I4349)&gt;SIMULATION!$F$16,"Over","Under")</f>
        <v>Under</v>
      </c>
    </row>
    <row r="4350" spans="8:14" x14ac:dyDescent="0.25">
      <c r="H4350">
        <f ca="1">ROUND(NORMINV(RAND(),SIMULATION!$G$16,SIMULATION!$C$16),0)</f>
        <v>75</v>
      </c>
      <c r="I4350">
        <f ca="1">ROUND(NORMINV(RAND(),SIMULATION!$G$20,SIMULATION!$C$20),0)</f>
        <v>82</v>
      </c>
      <c r="J4350" t="str">
        <f t="shared" ca="1" si="136"/>
        <v>Home</v>
      </c>
      <c r="K4350" t="str">
        <f ca="1">IF(H4350+SIMULATION!$E$16&gt;NEUTRAL!I4350,"W","L")</f>
        <v>L</v>
      </c>
      <c r="L4350" t="str">
        <f ca="1">IF(I4350+SIMULATION!$E$20&gt;NEUTRAL!H4350,"W","L")</f>
        <v>W</v>
      </c>
      <c r="M4350">
        <f t="shared" ca="1" si="137"/>
        <v>157</v>
      </c>
      <c r="N4350" t="str">
        <f ca="1">IF((H4350+I4350)&gt;SIMULATION!$F$16,"Over","Under")</f>
        <v>Over</v>
      </c>
    </row>
    <row r="4351" spans="8:14" x14ac:dyDescent="0.25">
      <c r="H4351">
        <f ca="1">ROUND(NORMINV(RAND(),SIMULATION!$G$16,SIMULATION!$C$16),0)</f>
        <v>90</v>
      </c>
      <c r="I4351">
        <f ca="1">ROUND(NORMINV(RAND(),SIMULATION!$G$20,SIMULATION!$C$20),0)</f>
        <v>85</v>
      </c>
      <c r="J4351" t="str">
        <f t="shared" ca="1" si="136"/>
        <v>Away</v>
      </c>
      <c r="K4351" t="str">
        <f ca="1">IF(H4351+SIMULATION!$E$16&gt;NEUTRAL!I4351,"W","L")</f>
        <v>W</v>
      </c>
      <c r="L4351" t="str">
        <f ca="1">IF(I4351+SIMULATION!$E$20&gt;NEUTRAL!H4351,"W","L")</f>
        <v>L</v>
      </c>
      <c r="M4351">
        <f t="shared" ca="1" si="137"/>
        <v>175</v>
      </c>
      <c r="N4351" t="str">
        <f ca="1">IF((H4351+I4351)&gt;SIMULATION!$F$16,"Over","Under")</f>
        <v>Over</v>
      </c>
    </row>
    <row r="4352" spans="8:14" x14ac:dyDescent="0.25">
      <c r="H4352">
        <f ca="1">ROUND(NORMINV(RAND(),SIMULATION!$G$16,SIMULATION!$C$16),0)</f>
        <v>84</v>
      </c>
      <c r="I4352">
        <f ca="1">ROUND(NORMINV(RAND(),SIMULATION!$G$20,SIMULATION!$C$20),0)</f>
        <v>81</v>
      </c>
      <c r="J4352" t="str">
        <f t="shared" ca="1" si="136"/>
        <v>Away</v>
      </c>
      <c r="K4352" t="str">
        <f ca="1">IF(H4352+SIMULATION!$E$16&gt;NEUTRAL!I4352,"W","L")</f>
        <v>W</v>
      </c>
      <c r="L4352" t="str">
        <f ca="1">IF(I4352+SIMULATION!$E$20&gt;NEUTRAL!H4352,"W","L")</f>
        <v>L</v>
      </c>
      <c r="M4352">
        <f t="shared" ca="1" si="137"/>
        <v>165</v>
      </c>
      <c r="N4352" t="str">
        <f ca="1">IF((H4352+I4352)&gt;SIMULATION!$F$16,"Over","Under")</f>
        <v>Over</v>
      </c>
    </row>
    <row r="4353" spans="8:14" x14ac:dyDescent="0.25">
      <c r="H4353">
        <f ca="1">ROUND(NORMINV(RAND(),SIMULATION!$G$16,SIMULATION!$C$16),0)</f>
        <v>58</v>
      </c>
      <c r="I4353">
        <f ca="1">ROUND(NORMINV(RAND(),SIMULATION!$G$20,SIMULATION!$C$20),0)</f>
        <v>65</v>
      </c>
      <c r="J4353" t="str">
        <f t="shared" ca="1" si="136"/>
        <v>Home</v>
      </c>
      <c r="K4353" t="str">
        <f ca="1">IF(H4353+SIMULATION!$E$16&gt;NEUTRAL!I4353,"W","L")</f>
        <v>L</v>
      </c>
      <c r="L4353" t="str">
        <f ca="1">IF(I4353+SIMULATION!$E$20&gt;NEUTRAL!H4353,"W","L")</f>
        <v>W</v>
      </c>
      <c r="M4353">
        <f t="shared" ca="1" si="137"/>
        <v>123</v>
      </c>
      <c r="N4353" t="str">
        <f ca="1">IF((H4353+I4353)&gt;SIMULATION!$F$16,"Over","Under")</f>
        <v>Under</v>
      </c>
    </row>
    <row r="4354" spans="8:14" x14ac:dyDescent="0.25">
      <c r="H4354">
        <f ca="1">ROUND(NORMINV(RAND(),SIMULATION!$G$16,SIMULATION!$C$16),0)</f>
        <v>77</v>
      </c>
      <c r="I4354">
        <f ca="1">ROUND(NORMINV(RAND(),SIMULATION!$G$20,SIMULATION!$C$20),0)</f>
        <v>69</v>
      </c>
      <c r="J4354" t="str">
        <f t="shared" ca="1" si="136"/>
        <v>Away</v>
      </c>
      <c r="K4354" t="str">
        <f ca="1">IF(H4354+SIMULATION!$E$16&gt;NEUTRAL!I4354,"W","L")</f>
        <v>W</v>
      </c>
      <c r="L4354" t="str">
        <f ca="1">IF(I4354+SIMULATION!$E$20&gt;NEUTRAL!H4354,"W","L")</f>
        <v>L</v>
      </c>
      <c r="M4354">
        <f t="shared" ca="1" si="137"/>
        <v>146</v>
      </c>
      <c r="N4354" t="str">
        <f ca="1">IF((H4354+I4354)&gt;SIMULATION!$F$16,"Over","Under")</f>
        <v>Under</v>
      </c>
    </row>
    <row r="4355" spans="8:14" x14ac:dyDescent="0.25">
      <c r="H4355">
        <f ca="1">ROUND(NORMINV(RAND(),SIMULATION!$G$16,SIMULATION!$C$16),0)</f>
        <v>93</v>
      </c>
      <c r="I4355">
        <f ca="1">ROUND(NORMINV(RAND(),SIMULATION!$G$20,SIMULATION!$C$20),0)</f>
        <v>68</v>
      </c>
      <c r="J4355" t="str">
        <f t="shared" ca="1" si="136"/>
        <v>Away</v>
      </c>
      <c r="K4355" t="str">
        <f ca="1">IF(H4355+SIMULATION!$E$16&gt;NEUTRAL!I4355,"W","L")</f>
        <v>W</v>
      </c>
      <c r="L4355" t="str">
        <f ca="1">IF(I4355+SIMULATION!$E$20&gt;NEUTRAL!H4355,"W","L")</f>
        <v>L</v>
      </c>
      <c r="M4355">
        <f t="shared" ca="1" si="137"/>
        <v>161</v>
      </c>
      <c r="N4355" t="str">
        <f ca="1">IF((H4355+I4355)&gt;SIMULATION!$F$16,"Over","Under")</f>
        <v>Over</v>
      </c>
    </row>
    <row r="4356" spans="8:14" x14ac:dyDescent="0.25">
      <c r="H4356">
        <f ca="1">ROUND(NORMINV(RAND(),SIMULATION!$G$16,SIMULATION!$C$16),0)</f>
        <v>84</v>
      </c>
      <c r="I4356">
        <f ca="1">ROUND(NORMINV(RAND(),SIMULATION!$G$20,SIMULATION!$C$20),0)</f>
        <v>51</v>
      </c>
      <c r="J4356" t="str">
        <f t="shared" ca="1" si="136"/>
        <v>Away</v>
      </c>
      <c r="K4356" t="str">
        <f ca="1">IF(H4356+SIMULATION!$E$16&gt;NEUTRAL!I4356,"W","L")</f>
        <v>W</v>
      </c>
      <c r="L4356" t="str">
        <f ca="1">IF(I4356+SIMULATION!$E$20&gt;NEUTRAL!H4356,"W","L")</f>
        <v>L</v>
      </c>
      <c r="M4356">
        <f t="shared" ca="1" si="137"/>
        <v>135</v>
      </c>
      <c r="N4356" t="str">
        <f ca="1">IF((H4356+I4356)&gt;SIMULATION!$F$16,"Over","Under")</f>
        <v>Under</v>
      </c>
    </row>
    <row r="4357" spans="8:14" x14ac:dyDescent="0.25">
      <c r="H4357">
        <f ca="1">ROUND(NORMINV(RAND(),SIMULATION!$G$16,SIMULATION!$C$16),0)</f>
        <v>62</v>
      </c>
      <c r="I4357">
        <f ca="1">ROUND(NORMINV(RAND(),SIMULATION!$G$20,SIMULATION!$C$20),0)</f>
        <v>78</v>
      </c>
      <c r="J4357" t="str">
        <f t="shared" ca="1" si="136"/>
        <v>Home</v>
      </c>
      <c r="K4357" t="str">
        <f ca="1">IF(H4357+SIMULATION!$E$16&gt;NEUTRAL!I4357,"W","L")</f>
        <v>L</v>
      </c>
      <c r="L4357" t="str">
        <f ca="1">IF(I4357+SIMULATION!$E$20&gt;NEUTRAL!H4357,"W","L")</f>
        <v>W</v>
      </c>
      <c r="M4357">
        <f t="shared" ca="1" si="137"/>
        <v>140</v>
      </c>
      <c r="N4357" t="str">
        <f ca="1">IF((H4357+I4357)&gt;SIMULATION!$F$16,"Over","Under")</f>
        <v>Under</v>
      </c>
    </row>
    <row r="4358" spans="8:14" x14ac:dyDescent="0.25">
      <c r="H4358">
        <f ca="1">ROUND(NORMINV(RAND(),SIMULATION!$G$16,SIMULATION!$C$16),0)</f>
        <v>76</v>
      </c>
      <c r="I4358">
        <f ca="1">ROUND(NORMINV(RAND(),SIMULATION!$G$20,SIMULATION!$C$20),0)</f>
        <v>78</v>
      </c>
      <c r="J4358" t="str">
        <f t="shared" ca="1" si="136"/>
        <v>Home</v>
      </c>
      <c r="K4358" t="str">
        <f ca="1">IF(H4358+SIMULATION!$E$16&gt;NEUTRAL!I4358,"W","L")</f>
        <v>W</v>
      </c>
      <c r="L4358" t="str">
        <f ca="1">IF(I4358+SIMULATION!$E$20&gt;NEUTRAL!H4358,"W","L")</f>
        <v>L</v>
      </c>
      <c r="M4358">
        <f t="shared" ca="1" si="137"/>
        <v>154</v>
      </c>
      <c r="N4358" t="str">
        <f ca="1">IF((H4358+I4358)&gt;SIMULATION!$F$16,"Over","Under")</f>
        <v>Over</v>
      </c>
    </row>
    <row r="4359" spans="8:14" x14ac:dyDescent="0.25">
      <c r="H4359">
        <f ca="1">ROUND(NORMINV(RAND(),SIMULATION!$G$16,SIMULATION!$C$16),0)</f>
        <v>60</v>
      </c>
      <c r="I4359">
        <f ca="1">ROUND(NORMINV(RAND(),SIMULATION!$G$20,SIMULATION!$C$20),0)</f>
        <v>67</v>
      </c>
      <c r="J4359" t="str">
        <f t="shared" ca="1" si="136"/>
        <v>Home</v>
      </c>
      <c r="K4359" t="str">
        <f ca="1">IF(H4359+SIMULATION!$E$16&gt;NEUTRAL!I4359,"W","L")</f>
        <v>L</v>
      </c>
      <c r="L4359" t="str">
        <f ca="1">IF(I4359+SIMULATION!$E$20&gt;NEUTRAL!H4359,"W","L")</f>
        <v>W</v>
      </c>
      <c r="M4359">
        <f t="shared" ca="1" si="137"/>
        <v>127</v>
      </c>
      <c r="N4359" t="str">
        <f ca="1">IF((H4359+I4359)&gt;SIMULATION!$F$16,"Over","Under")</f>
        <v>Under</v>
      </c>
    </row>
    <row r="4360" spans="8:14" x14ac:dyDescent="0.25">
      <c r="H4360">
        <f ca="1">ROUND(NORMINV(RAND(),SIMULATION!$G$16,SIMULATION!$C$16),0)</f>
        <v>55</v>
      </c>
      <c r="I4360">
        <f ca="1">ROUND(NORMINV(RAND(),SIMULATION!$G$20,SIMULATION!$C$20),0)</f>
        <v>93</v>
      </c>
      <c r="J4360" t="str">
        <f t="shared" ca="1" si="136"/>
        <v>Home</v>
      </c>
      <c r="K4360" t="str">
        <f ca="1">IF(H4360+SIMULATION!$E$16&gt;NEUTRAL!I4360,"W","L")</f>
        <v>L</v>
      </c>
      <c r="L4360" t="str">
        <f ca="1">IF(I4360+SIMULATION!$E$20&gt;NEUTRAL!H4360,"W","L")</f>
        <v>W</v>
      </c>
      <c r="M4360">
        <f t="shared" ca="1" si="137"/>
        <v>148</v>
      </c>
      <c r="N4360" t="str">
        <f ca="1">IF((H4360+I4360)&gt;SIMULATION!$F$16,"Over","Under")</f>
        <v>Under</v>
      </c>
    </row>
    <row r="4361" spans="8:14" x14ac:dyDescent="0.25">
      <c r="H4361">
        <f ca="1">ROUND(NORMINV(RAND(),SIMULATION!$G$16,SIMULATION!$C$16),0)</f>
        <v>86</v>
      </c>
      <c r="I4361">
        <f ca="1">ROUND(NORMINV(RAND(),SIMULATION!$G$20,SIMULATION!$C$20),0)</f>
        <v>69</v>
      </c>
      <c r="J4361" t="str">
        <f t="shared" ca="1" si="136"/>
        <v>Away</v>
      </c>
      <c r="K4361" t="str">
        <f ca="1">IF(H4361+SIMULATION!$E$16&gt;NEUTRAL!I4361,"W","L")</f>
        <v>W</v>
      </c>
      <c r="L4361" t="str">
        <f ca="1">IF(I4361+SIMULATION!$E$20&gt;NEUTRAL!H4361,"W","L")</f>
        <v>L</v>
      </c>
      <c r="M4361">
        <f t="shared" ca="1" si="137"/>
        <v>155</v>
      </c>
      <c r="N4361" t="str">
        <f ca="1">IF((H4361+I4361)&gt;SIMULATION!$F$16,"Over","Under")</f>
        <v>Over</v>
      </c>
    </row>
    <row r="4362" spans="8:14" x14ac:dyDescent="0.25">
      <c r="H4362">
        <f ca="1">ROUND(NORMINV(RAND(),SIMULATION!$G$16,SIMULATION!$C$16),0)</f>
        <v>72</v>
      </c>
      <c r="I4362">
        <f ca="1">ROUND(NORMINV(RAND(),SIMULATION!$G$20,SIMULATION!$C$20),0)</f>
        <v>84</v>
      </c>
      <c r="J4362" t="str">
        <f t="shared" ca="1" si="136"/>
        <v>Home</v>
      </c>
      <c r="K4362" t="str">
        <f ca="1">IF(H4362+SIMULATION!$E$16&gt;NEUTRAL!I4362,"W","L")</f>
        <v>L</v>
      </c>
      <c r="L4362" t="str">
        <f ca="1">IF(I4362+SIMULATION!$E$20&gt;NEUTRAL!H4362,"W","L")</f>
        <v>W</v>
      </c>
      <c r="M4362">
        <f t="shared" ca="1" si="137"/>
        <v>156</v>
      </c>
      <c r="N4362" t="str">
        <f ca="1">IF((H4362+I4362)&gt;SIMULATION!$F$16,"Over","Under")</f>
        <v>Over</v>
      </c>
    </row>
    <row r="4363" spans="8:14" x14ac:dyDescent="0.25">
      <c r="H4363">
        <f ca="1">ROUND(NORMINV(RAND(),SIMULATION!$G$16,SIMULATION!$C$16),0)</f>
        <v>68</v>
      </c>
      <c r="I4363">
        <f ca="1">ROUND(NORMINV(RAND(),SIMULATION!$G$20,SIMULATION!$C$20),0)</f>
        <v>55</v>
      </c>
      <c r="J4363" t="str">
        <f t="shared" ca="1" si="136"/>
        <v>Away</v>
      </c>
      <c r="K4363" t="str">
        <f ca="1">IF(H4363+SIMULATION!$E$16&gt;NEUTRAL!I4363,"W","L")</f>
        <v>W</v>
      </c>
      <c r="L4363" t="str">
        <f ca="1">IF(I4363+SIMULATION!$E$20&gt;NEUTRAL!H4363,"W","L")</f>
        <v>L</v>
      </c>
      <c r="M4363">
        <f t="shared" ca="1" si="137"/>
        <v>123</v>
      </c>
      <c r="N4363" t="str">
        <f ca="1">IF((H4363+I4363)&gt;SIMULATION!$F$16,"Over","Under")</f>
        <v>Under</v>
      </c>
    </row>
    <row r="4364" spans="8:14" x14ac:dyDescent="0.25">
      <c r="H4364">
        <f ca="1">ROUND(NORMINV(RAND(),SIMULATION!$G$16,SIMULATION!$C$16),0)</f>
        <v>71</v>
      </c>
      <c r="I4364">
        <f ca="1">ROUND(NORMINV(RAND(),SIMULATION!$G$20,SIMULATION!$C$20),0)</f>
        <v>89</v>
      </c>
      <c r="J4364" t="str">
        <f t="shared" ca="1" si="136"/>
        <v>Home</v>
      </c>
      <c r="K4364" t="str">
        <f ca="1">IF(H4364+SIMULATION!$E$16&gt;NEUTRAL!I4364,"W","L")</f>
        <v>L</v>
      </c>
      <c r="L4364" t="str">
        <f ca="1">IF(I4364+SIMULATION!$E$20&gt;NEUTRAL!H4364,"W","L")</f>
        <v>W</v>
      </c>
      <c r="M4364">
        <f t="shared" ca="1" si="137"/>
        <v>160</v>
      </c>
      <c r="N4364" t="str">
        <f ca="1">IF((H4364+I4364)&gt;SIMULATION!$F$16,"Over","Under")</f>
        <v>Over</v>
      </c>
    </row>
    <row r="4365" spans="8:14" x14ac:dyDescent="0.25">
      <c r="H4365">
        <f ca="1">ROUND(NORMINV(RAND(),SIMULATION!$G$16,SIMULATION!$C$16),0)</f>
        <v>55</v>
      </c>
      <c r="I4365">
        <f ca="1">ROUND(NORMINV(RAND(),SIMULATION!$G$20,SIMULATION!$C$20),0)</f>
        <v>43</v>
      </c>
      <c r="J4365" t="str">
        <f t="shared" ca="1" si="136"/>
        <v>Away</v>
      </c>
      <c r="K4365" t="str">
        <f ca="1">IF(H4365+SIMULATION!$E$16&gt;NEUTRAL!I4365,"W","L")</f>
        <v>W</v>
      </c>
      <c r="L4365" t="str">
        <f ca="1">IF(I4365+SIMULATION!$E$20&gt;NEUTRAL!H4365,"W","L")</f>
        <v>L</v>
      </c>
      <c r="M4365">
        <f t="shared" ca="1" si="137"/>
        <v>98</v>
      </c>
      <c r="N4365" t="str">
        <f ca="1">IF((H4365+I4365)&gt;SIMULATION!$F$16,"Over","Under")</f>
        <v>Under</v>
      </c>
    </row>
    <row r="4366" spans="8:14" x14ac:dyDescent="0.25">
      <c r="H4366">
        <f ca="1">ROUND(NORMINV(RAND(),SIMULATION!$G$16,SIMULATION!$C$16),0)</f>
        <v>70</v>
      </c>
      <c r="I4366">
        <f ca="1">ROUND(NORMINV(RAND(),SIMULATION!$G$20,SIMULATION!$C$20),0)</f>
        <v>69</v>
      </c>
      <c r="J4366" t="str">
        <f t="shared" ca="1" si="136"/>
        <v>Away</v>
      </c>
      <c r="K4366" t="str">
        <f ca="1">IF(H4366+SIMULATION!$E$16&gt;NEUTRAL!I4366,"W","L")</f>
        <v>W</v>
      </c>
      <c r="L4366" t="str">
        <f ca="1">IF(I4366+SIMULATION!$E$20&gt;NEUTRAL!H4366,"W","L")</f>
        <v>L</v>
      </c>
      <c r="M4366">
        <f t="shared" ca="1" si="137"/>
        <v>139</v>
      </c>
      <c r="N4366" t="str">
        <f ca="1">IF((H4366+I4366)&gt;SIMULATION!$F$16,"Over","Under")</f>
        <v>Under</v>
      </c>
    </row>
    <row r="4367" spans="8:14" x14ac:dyDescent="0.25">
      <c r="H4367">
        <f ca="1">ROUND(NORMINV(RAND(),SIMULATION!$G$16,SIMULATION!$C$16),0)</f>
        <v>66</v>
      </c>
      <c r="I4367">
        <f ca="1">ROUND(NORMINV(RAND(),SIMULATION!$G$20,SIMULATION!$C$20),0)</f>
        <v>83</v>
      </c>
      <c r="J4367" t="str">
        <f t="shared" ca="1" si="136"/>
        <v>Home</v>
      </c>
      <c r="K4367" t="str">
        <f ca="1">IF(H4367+SIMULATION!$E$16&gt;NEUTRAL!I4367,"W","L")</f>
        <v>L</v>
      </c>
      <c r="L4367" t="str">
        <f ca="1">IF(I4367+SIMULATION!$E$20&gt;NEUTRAL!H4367,"W","L")</f>
        <v>W</v>
      </c>
      <c r="M4367">
        <f t="shared" ca="1" si="137"/>
        <v>149</v>
      </c>
      <c r="N4367" t="str">
        <f ca="1">IF((H4367+I4367)&gt;SIMULATION!$F$16,"Over","Under")</f>
        <v>Under</v>
      </c>
    </row>
    <row r="4368" spans="8:14" x14ac:dyDescent="0.25">
      <c r="H4368">
        <f ca="1">ROUND(NORMINV(RAND(),SIMULATION!$G$16,SIMULATION!$C$16),0)</f>
        <v>60</v>
      </c>
      <c r="I4368">
        <f ca="1">ROUND(NORMINV(RAND(),SIMULATION!$G$20,SIMULATION!$C$20),0)</f>
        <v>79</v>
      </c>
      <c r="J4368" t="str">
        <f t="shared" ca="1" si="136"/>
        <v>Home</v>
      </c>
      <c r="K4368" t="str">
        <f ca="1">IF(H4368+SIMULATION!$E$16&gt;NEUTRAL!I4368,"W","L")</f>
        <v>L</v>
      </c>
      <c r="L4368" t="str">
        <f ca="1">IF(I4368+SIMULATION!$E$20&gt;NEUTRAL!H4368,"W","L")</f>
        <v>W</v>
      </c>
      <c r="M4368">
        <f t="shared" ca="1" si="137"/>
        <v>139</v>
      </c>
      <c r="N4368" t="str">
        <f ca="1">IF((H4368+I4368)&gt;SIMULATION!$F$16,"Over","Under")</f>
        <v>Under</v>
      </c>
    </row>
    <row r="4369" spans="8:14" x14ac:dyDescent="0.25">
      <c r="H4369">
        <f ca="1">ROUND(NORMINV(RAND(),SIMULATION!$G$16,SIMULATION!$C$16),0)</f>
        <v>82</v>
      </c>
      <c r="I4369">
        <f ca="1">ROUND(NORMINV(RAND(),SIMULATION!$G$20,SIMULATION!$C$20),0)</f>
        <v>65</v>
      </c>
      <c r="J4369" t="str">
        <f t="shared" ca="1" si="136"/>
        <v>Away</v>
      </c>
      <c r="K4369" t="str">
        <f ca="1">IF(H4369+SIMULATION!$E$16&gt;NEUTRAL!I4369,"W","L")</f>
        <v>W</v>
      </c>
      <c r="L4369" t="str">
        <f ca="1">IF(I4369+SIMULATION!$E$20&gt;NEUTRAL!H4369,"W","L")</f>
        <v>L</v>
      </c>
      <c r="M4369">
        <f t="shared" ca="1" si="137"/>
        <v>147</v>
      </c>
      <c r="N4369" t="str">
        <f ca="1">IF((H4369+I4369)&gt;SIMULATION!$F$16,"Over","Under")</f>
        <v>Under</v>
      </c>
    </row>
    <row r="4370" spans="8:14" x14ac:dyDescent="0.25">
      <c r="H4370">
        <f ca="1">ROUND(NORMINV(RAND(),SIMULATION!$G$16,SIMULATION!$C$16),0)</f>
        <v>79</v>
      </c>
      <c r="I4370">
        <f ca="1">ROUND(NORMINV(RAND(),SIMULATION!$G$20,SIMULATION!$C$20),0)</f>
        <v>79</v>
      </c>
      <c r="J4370" t="str">
        <f t="shared" ref="J4370:J4433" ca="1" si="138">IF(H4370=I4370,"OT",IF(H4370&gt;I4370,"Away","Home"))</f>
        <v>OT</v>
      </c>
      <c r="K4370" t="str">
        <f ca="1">IF(H4370+SIMULATION!$E$16&gt;NEUTRAL!I4370,"W","L")</f>
        <v>W</v>
      </c>
      <c r="L4370" t="str">
        <f ca="1">IF(I4370+SIMULATION!$E$20&gt;NEUTRAL!H4370,"W","L")</f>
        <v>L</v>
      </c>
      <c r="M4370">
        <f t="shared" ref="M4370:M4433" ca="1" si="139">H4370+I4370</f>
        <v>158</v>
      </c>
      <c r="N4370" t="str">
        <f ca="1">IF((H4370+I4370)&gt;SIMULATION!$F$16,"Over","Under")</f>
        <v>Over</v>
      </c>
    </row>
    <row r="4371" spans="8:14" x14ac:dyDescent="0.25">
      <c r="H4371">
        <f ca="1">ROUND(NORMINV(RAND(),SIMULATION!$G$16,SIMULATION!$C$16),0)</f>
        <v>93</v>
      </c>
      <c r="I4371">
        <f ca="1">ROUND(NORMINV(RAND(),SIMULATION!$G$20,SIMULATION!$C$20),0)</f>
        <v>68</v>
      </c>
      <c r="J4371" t="str">
        <f t="shared" ca="1" si="138"/>
        <v>Away</v>
      </c>
      <c r="K4371" t="str">
        <f ca="1">IF(H4371+SIMULATION!$E$16&gt;NEUTRAL!I4371,"W","L")</f>
        <v>W</v>
      </c>
      <c r="L4371" t="str">
        <f ca="1">IF(I4371+SIMULATION!$E$20&gt;NEUTRAL!H4371,"W","L")</f>
        <v>L</v>
      </c>
      <c r="M4371">
        <f t="shared" ca="1" si="139"/>
        <v>161</v>
      </c>
      <c r="N4371" t="str">
        <f ca="1">IF((H4371+I4371)&gt;SIMULATION!$F$16,"Over","Under")</f>
        <v>Over</v>
      </c>
    </row>
    <row r="4372" spans="8:14" x14ac:dyDescent="0.25">
      <c r="H4372">
        <f ca="1">ROUND(NORMINV(RAND(),SIMULATION!$G$16,SIMULATION!$C$16),0)</f>
        <v>79</v>
      </c>
      <c r="I4372">
        <f ca="1">ROUND(NORMINV(RAND(),SIMULATION!$G$20,SIMULATION!$C$20),0)</f>
        <v>70</v>
      </c>
      <c r="J4372" t="str">
        <f t="shared" ca="1" si="138"/>
        <v>Away</v>
      </c>
      <c r="K4372" t="str">
        <f ca="1">IF(H4372+SIMULATION!$E$16&gt;NEUTRAL!I4372,"W","L")</f>
        <v>W</v>
      </c>
      <c r="L4372" t="str">
        <f ca="1">IF(I4372+SIMULATION!$E$20&gt;NEUTRAL!H4372,"W","L")</f>
        <v>L</v>
      </c>
      <c r="M4372">
        <f t="shared" ca="1" si="139"/>
        <v>149</v>
      </c>
      <c r="N4372" t="str">
        <f ca="1">IF((H4372+I4372)&gt;SIMULATION!$F$16,"Over","Under")</f>
        <v>Under</v>
      </c>
    </row>
    <row r="4373" spans="8:14" x14ac:dyDescent="0.25">
      <c r="H4373">
        <f ca="1">ROUND(NORMINV(RAND(),SIMULATION!$G$16,SIMULATION!$C$16),0)</f>
        <v>78</v>
      </c>
      <c r="I4373">
        <f ca="1">ROUND(NORMINV(RAND(),SIMULATION!$G$20,SIMULATION!$C$20),0)</f>
        <v>59</v>
      </c>
      <c r="J4373" t="str">
        <f t="shared" ca="1" si="138"/>
        <v>Away</v>
      </c>
      <c r="K4373" t="str">
        <f ca="1">IF(H4373+SIMULATION!$E$16&gt;NEUTRAL!I4373,"W","L")</f>
        <v>W</v>
      </c>
      <c r="L4373" t="str">
        <f ca="1">IF(I4373+SIMULATION!$E$20&gt;NEUTRAL!H4373,"W","L")</f>
        <v>L</v>
      </c>
      <c r="M4373">
        <f t="shared" ca="1" si="139"/>
        <v>137</v>
      </c>
      <c r="N4373" t="str">
        <f ca="1">IF((H4373+I4373)&gt;SIMULATION!$F$16,"Over","Under")</f>
        <v>Under</v>
      </c>
    </row>
    <row r="4374" spans="8:14" x14ac:dyDescent="0.25">
      <c r="H4374">
        <f ca="1">ROUND(NORMINV(RAND(),SIMULATION!$G$16,SIMULATION!$C$16),0)</f>
        <v>82</v>
      </c>
      <c r="I4374">
        <f ca="1">ROUND(NORMINV(RAND(),SIMULATION!$G$20,SIMULATION!$C$20),0)</f>
        <v>84</v>
      </c>
      <c r="J4374" t="str">
        <f t="shared" ca="1" si="138"/>
        <v>Home</v>
      </c>
      <c r="K4374" t="str">
        <f ca="1">IF(H4374+SIMULATION!$E$16&gt;NEUTRAL!I4374,"W","L")</f>
        <v>W</v>
      </c>
      <c r="L4374" t="str">
        <f ca="1">IF(I4374+SIMULATION!$E$20&gt;NEUTRAL!H4374,"W","L")</f>
        <v>L</v>
      </c>
      <c r="M4374">
        <f t="shared" ca="1" si="139"/>
        <v>166</v>
      </c>
      <c r="N4374" t="str">
        <f ca="1">IF((H4374+I4374)&gt;SIMULATION!$F$16,"Over","Under")</f>
        <v>Over</v>
      </c>
    </row>
    <row r="4375" spans="8:14" x14ac:dyDescent="0.25">
      <c r="H4375">
        <f ca="1">ROUND(NORMINV(RAND(),SIMULATION!$G$16,SIMULATION!$C$16),0)</f>
        <v>53</v>
      </c>
      <c r="I4375">
        <f ca="1">ROUND(NORMINV(RAND(),SIMULATION!$G$20,SIMULATION!$C$20),0)</f>
        <v>82</v>
      </c>
      <c r="J4375" t="str">
        <f t="shared" ca="1" si="138"/>
        <v>Home</v>
      </c>
      <c r="K4375" t="str">
        <f ca="1">IF(H4375+SIMULATION!$E$16&gt;NEUTRAL!I4375,"W","L")</f>
        <v>L</v>
      </c>
      <c r="L4375" t="str">
        <f ca="1">IF(I4375+SIMULATION!$E$20&gt;NEUTRAL!H4375,"W","L")</f>
        <v>W</v>
      </c>
      <c r="M4375">
        <f t="shared" ca="1" si="139"/>
        <v>135</v>
      </c>
      <c r="N4375" t="str">
        <f ca="1">IF((H4375+I4375)&gt;SIMULATION!$F$16,"Over","Under")</f>
        <v>Under</v>
      </c>
    </row>
    <row r="4376" spans="8:14" x14ac:dyDescent="0.25">
      <c r="H4376">
        <f ca="1">ROUND(NORMINV(RAND(),SIMULATION!$G$16,SIMULATION!$C$16),0)</f>
        <v>67</v>
      </c>
      <c r="I4376">
        <f ca="1">ROUND(NORMINV(RAND(),SIMULATION!$G$20,SIMULATION!$C$20),0)</f>
        <v>72</v>
      </c>
      <c r="J4376" t="str">
        <f t="shared" ca="1" si="138"/>
        <v>Home</v>
      </c>
      <c r="K4376" t="str">
        <f ca="1">IF(H4376+SIMULATION!$E$16&gt;NEUTRAL!I4376,"W","L")</f>
        <v>L</v>
      </c>
      <c r="L4376" t="str">
        <f ca="1">IF(I4376+SIMULATION!$E$20&gt;NEUTRAL!H4376,"W","L")</f>
        <v>W</v>
      </c>
      <c r="M4376">
        <f t="shared" ca="1" si="139"/>
        <v>139</v>
      </c>
      <c r="N4376" t="str">
        <f ca="1">IF((H4376+I4376)&gt;SIMULATION!$F$16,"Over","Under")</f>
        <v>Under</v>
      </c>
    </row>
    <row r="4377" spans="8:14" x14ac:dyDescent="0.25">
      <c r="H4377">
        <f ca="1">ROUND(NORMINV(RAND(),SIMULATION!$G$16,SIMULATION!$C$16),0)</f>
        <v>42</v>
      </c>
      <c r="I4377">
        <f ca="1">ROUND(NORMINV(RAND(),SIMULATION!$G$20,SIMULATION!$C$20),0)</f>
        <v>55</v>
      </c>
      <c r="J4377" t="str">
        <f t="shared" ca="1" si="138"/>
        <v>Home</v>
      </c>
      <c r="K4377" t="str">
        <f ca="1">IF(H4377+SIMULATION!$E$16&gt;NEUTRAL!I4377,"W","L")</f>
        <v>L</v>
      </c>
      <c r="L4377" t="str">
        <f ca="1">IF(I4377+SIMULATION!$E$20&gt;NEUTRAL!H4377,"W","L")</f>
        <v>W</v>
      </c>
      <c r="M4377">
        <f t="shared" ca="1" si="139"/>
        <v>97</v>
      </c>
      <c r="N4377" t="str">
        <f ca="1">IF((H4377+I4377)&gt;SIMULATION!$F$16,"Over","Under")</f>
        <v>Under</v>
      </c>
    </row>
    <row r="4378" spans="8:14" x14ac:dyDescent="0.25">
      <c r="H4378">
        <f ca="1">ROUND(NORMINV(RAND(),SIMULATION!$G$16,SIMULATION!$C$16),0)</f>
        <v>64</v>
      </c>
      <c r="I4378">
        <f ca="1">ROUND(NORMINV(RAND(),SIMULATION!$G$20,SIMULATION!$C$20),0)</f>
        <v>71</v>
      </c>
      <c r="J4378" t="str">
        <f t="shared" ca="1" si="138"/>
        <v>Home</v>
      </c>
      <c r="K4378" t="str">
        <f ca="1">IF(H4378+SIMULATION!$E$16&gt;NEUTRAL!I4378,"W","L")</f>
        <v>L</v>
      </c>
      <c r="L4378" t="str">
        <f ca="1">IF(I4378+SIMULATION!$E$20&gt;NEUTRAL!H4378,"W","L")</f>
        <v>W</v>
      </c>
      <c r="M4378">
        <f t="shared" ca="1" si="139"/>
        <v>135</v>
      </c>
      <c r="N4378" t="str">
        <f ca="1">IF((H4378+I4378)&gt;SIMULATION!$F$16,"Over","Under")</f>
        <v>Under</v>
      </c>
    </row>
    <row r="4379" spans="8:14" x14ac:dyDescent="0.25">
      <c r="H4379">
        <f ca="1">ROUND(NORMINV(RAND(),SIMULATION!$G$16,SIMULATION!$C$16),0)</f>
        <v>81</v>
      </c>
      <c r="I4379">
        <f ca="1">ROUND(NORMINV(RAND(),SIMULATION!$G$20,SIMULATION!$C$20),0)</f>
        <v>74</v>
      </c>
      <c r="J4379" t="str">
        <f t="shared" ca="1" si="138"/>
        <v>Away</v>
      </c>
      <c r="K4379" t="str">
        <f ca="1">IF(H4379+SIMULATION!$E$16&gt;NEUTRAL!I4379,"W","L")</f>
        <v>W</v>
      </c>
      <c r="L4379" t="str">
        <f ca="1">IF(I4379+SIMULATION!$E$20&gt;NEUTRAL!H4379,"W","L")</f>
        <v>L</v>
      </c>
      <c r="M4379">
        <f t="shared" ca="1" si="139"/>
        <v>155</v>
      </c>
      <c r="N4379" t="str">
        <f ca="1">IF((H4379+I4379)&gt;SIMULATION!$F$16,"Over","Under")</f>
        <v>Over</v>
      </c>
    </row>
    <row r="4380" spans="8:14" x14ac:dyDescent="0.25">
      <c r="H4380">
        <f ca="1">ROUND(NORMINV(RAND(),SIMULATION!$G$16,SIMULATION!$C$16),0)</f>
        <v>69</v>
      </c>
      <c r="I4380">
        <f ca="1">ROUND(NORMINV(RAND(),SIMULATION!$G$20,SIMULATION!$C$20),0)</f>
        <v>84</v>
      </c>
      <c r="J4380" t="str">
        <f t="shared" ca="1" si="138"/>
        <v>Home</v>
      </c>
      <c r="K4380" t="str">
        <f ca="1">IF(H4380+SIMULATION!$E$16&gt;NEUTRAL!I4380,"W","L")</f>
        <v>L</v>
      </c>
      <c r="L4380" t="str">
        <f ca="1">IF(I4380+SIMULATION!$E$20&gt;NEUTRAL!H4380,"W","L")</f>
        <v>W</v>
      </c>
      <c r="M4380">
        <f t="shared" ca="1" si="139"/>
        <v>153</v>
      </c>
      <c r="N4380" t="str">
        <f ca="1">IF((H4380+I4380)&gt;SIMULATION!$F$16,"Over","Under")</f>
        <v>Over</v>
      </c>
    </row>
    <row r="4381" spans="8:14" x14ac:dyDescent="0.25">
      <c r="H4381">
        <f ca="1">ROUND(NORMINV(RAND(),SIMULATION!$G$16,SIMULATION!$C$16),0)</f>
        <v>103</v>
      </c>
      <c r="I4381">
        <f ca="1">ROUND(NORMINV(RAND(),SIMULATION!$G$20,SIMULATION!$C$20),0)</f>
        <v>88</v>
      </c>
      <c r="J4381" t="str">
        <f t="shared" ca="1" si="138"/>
        <v>Away</v>
      </c>
      <c r="K4381" t="str">
        <f ca="1">IF(H4381+SIMULATION!$E$16&gt;NEUTRAL!I4381,"W","L")</f>
        <v>W</v>
      </c>
      <c r="L4381" t="str">
        <f ca="1">IF(I4381+SIMULATION!$E$20&gt;NEUTRAL!H4381,"W","L")</f>
        <v>L</v>
      </c>
      <c r="M4381">
        <f t="shared" ca="1" si="139"/>
        <v>191</v>
      </c>
      <c r="N4381" t="str">
        <f ca="1">IF((H4381+I4381)&gt;SIMULATION!$F$16,"Over","Under")</f>
        <v>Over</v>
      </c>
    </row>
    <row r="4382" spans="8:14" x14ac:dyDescent="0.25">
      <c r="H4382">
        <f ca="1">ROUND(NORMINV(RAND(),SIMULATION!$G$16,SIMULATION!$C$16),0)</f>
        <v>72</v>
      </c>
      <c r="I4382">
        <f ca="1">ROUND(NORMINV(RAND(),SIMULATION!$G$20,SIMULATION!$C$20),0)</f>
        <v>58</v>
      </c>
      <c r="J4382" t="str">
        <f t="shared" ca="1" si="138"/>
        <v>Away</v>
      </c>
      <c r="K4382" t="str">
        <f ca="1">IF(H4382+SIMULATION!$E$16&gt;NEUTRAL!I4382,"W","L")</f>
        <v>W</v>
      </c>
      <c r="L4382" t="str">
        <f ca="1">IF(I4382+SIMULATION!$E$20&gt;NEUTRAL!H4382,"W","L")</f>
        <v>L</v>
      </c>
      <c r="M4382">
        <f t="shared" ca="1" si="139"/>
        <v>130</v>
      </c>
      <c r="N4382" t="str">
        <f ca="1">IF((H4382+I4382)&gt;SIMULATION!$F$16,"Over","Under")</f>
        <v>Under</v>
      </c>
    </row>
    <row r="4383" spans="8:14" x14ac:dyDescent="0.25">
      <c r="H4383">
        <f ca="1">ROUND(NORMINV(RAND(),SIMULATION!$G$16,SIMULATION!$C$16),0)</f>
        <v>60</v>
      </c>
      <c r="I4383">
        <f ca="1">ROUND(NORMINV(RAND(),SIMULATION!$G$20,SIMULATION!$C$20),0)</f>
        <v>63</v>
      </c>
      <c r="J4383" t="str">
        <f t="shared" ca="1" si="138"/>
        <v>Home</v>
      </c>
      <c r="K4383" t="str">
        <f ca="1">IF(H4383+SIMULATION!$E$16&gt;NEUTRAL!I4383,"W","L")</f>
        <v>W</v>
      </c>
      <c r="L4383" t="str">
        <f ca="1">IF(I4383+SIMULATION!$E$20&gt;NEUTRAL!H4383,"W","L")</f>
        <v>L</v>
      </c>
      <c r="M4383">
        <f t="shared" ca="1" si="139"/>
        <v>123</v>
      </c>
      <c r="N4383" t="str">
        <f ca="1">IF((H4383+I4383)&gt;SIMULATION!$F$16,"Over","Under")</f>
        <v>Under</v>
      </c>
    </row>
    <row r="4384" spans="8:14" x14ac:dyDescent="0.25">
      <c r="H4384">
        <f ca="1">ROUND(NORMINV(RAND(),SIMULATION!$G$16,SIMULATION!$C$16),0)</f>
        <v>89</v>
      </c>
      <c r="I4384">
        <f ca="1">ROUND(NORMINV(RAND(),SIMULATION!$G$20,SIMULATION!$C$20),0)</f>
        <v>91</v>
      </c>
      <c r="J4384" t="str">
        <f t="shared" ca="1" si="138"/>
        <v>Home</v>
      </c>
      <c r="K4384" t="str">
        <f ca="1">IF(H4384+SIMULATION!$E$16&gt;NEUTRAL!I4384,"W","L")</f>
        <v>W</v>
      </c>
      <c r="L4384" t="str">
        <f ca="1">IF(I4384+SIMULATION!$E$20&gt;NEUTRAL!H4384,"W","L")</f>
        <v>L</v>
      </c>
      <c r="M4384">
        <f t="shared" ca="1" si="139"/>
        <v>180</v>
      </c>
      <c r="N4384" t="str">
        <f ca="1">IF((H4384+I4384)&gt;SIMULATION!$F$16,"Over","Under")</f>
        <v>Over</v>
      </c>
    </row>
    <row r="4385" spans="8:14" x14ac:dyDescent="0.25">
      <c r="H4385">
        <f ca="1">ROUND(NORMINV(RAND(),SIMULATION!$G$16,SIMULATION!$C$16),0)</f>
        <v>95</v>
      </c>
      <c r="I4385">
        <f ca="1">ROUND(NORMINV(RAND(),SIMULATION!$G$20,SIMULATION!$C$20),0)</f>
        <v>97</v>
      </c>
      <c r="J4385" t="str">
        <f t="shared" ca="1" si="138"/>
        <v>Home</v>
      </c>
      <c r="K4385" t="str">
        <f ca="1">IF(H4385+SIMULATION!$E$16&gt;NEUTRAL!I4385,"W","L")</f>
        <v>W</v>
      </c>
      <c r="L4385" t="str">
        <f ca="1">IF(I4385+SIMULATION!$E$20&gt;NEUTRAL!H4385,"W","L")</f>
        <v>L</v>
      </c>
      <c r="M4385">
        <f t="shared" ca="1" si="139"/>
        <v>192</v>
      </c>
      <c r="N4385" t="str">
        <f ca="1">IF((H4385+I4385)&gt;SIMULATION!$F$16,"Over","Under")</f>
        <v>Over</v>
      </c>
    </row>
    <row r="4386" spans="8:14" x14ac:dyDescent="0.25">
      <c r="H4386">
        <f ca="1">ROUND(NORMINV(RAND(),SIMULATION!$G$16,SIMULATION!$C$16),0)</f>
        <v>75</v>
      </c>
      <c r="I4386">
        <f ca="1">ROUND(NORMINV(RAND(),SIMULATION!$G$20,SIMULATION!$C$20),0)</f>
        <v>76</v>
      </c>
      <c r="J4386" t="str">
        <f t="shared" ca="1" si="138"/>
        <v>Home</v>
      </c>
      <c r="K4386" t="str">
        <f ca="1">IF(H4386+SIMULATION!$E$16&gt;NEUTRAL!I4386,"W","L")</f>
        <v>W</v>
      </c>
      <c r="L4386" t="str">
        <f ca="1">IF(I4386+SIMULATION!$E$20&gt;NEUTRAL!H4386,"W","L")</f>
        <v>L</v>
      </c>
      <c r="M4386">
        <f t="shared" ca="1" si="139"/>
        <v>151</v>
      </c>
      <c r="N4386" t="str">
        <f ca="1">IF((H4386+I4386)&gt;SIMULATION!$F$16,"Over","Under")</f>
        <v>Under</v>
      </c>
    </row>
    <row r="4387" spans="8:14" x14ac:dyDescent="0.25">
      <c r="H4387">
        <f ca="1">ROUND(NORMINV(RAND(),SIMULATION!$G$16,SIMULATION!$C$16),0)</f>
        <v>96</v>
      </c>
      <c r="I4387">
        <f ca="1">ROUND(NORMINV(RAND(),SIMULATION!$G$20,SIMULATION!$C$20),0)</f>
        <v>93</v>
      </c>
      <c r="J4387" t="str">
        <f t="shared" ca="1" si="138"/>
        <v>Away</v>
      </c>
      <c r="K4387" t="str">
        <f ca="1">IF(H4387+SIMULATION!$E$16&gt;NEUTRAL!I4387,"W","L")</f>
        <v>W</v>
      </c>
      <c r="L4387" t="str">
        <f ca="1">IF(I4387+SIMULATION!$E$20&gt;NEUTRAL!H4387,"W","L")</f>
        <v>L</v>
      </c>
      <c r="M4387">
        <f t="shared" ca="1" si="139"/>
        <v>189</v>
      </c>
      <c r="N4387" t="str">
        <f ca="1">IF((H4387+I4387)&gt;SIMULATION!$F$16,"Over","Under")</f>
        <v>Over</v>
      </c>
    </row>
    <row r="4388" spans="8:14" x14ac:dyDescent="0.25">
      <c r="H4388">
        <f ca="1">ROUND(NORMINV(RAND(),SIMULATION!$G$16,SIMULATION!$C$16),0)</f>
        <v>69</v>
      </c>
      <c r="I4388">
        <f ca="1">ROUND(NORMINV(RAND(),SIMULATION!$G$20,SIMULATION!$C$20),0)</f>
        <v>94</v>
      </c>
      <c r="J4388" t="str">
        <f t="shared" ca="1" si="138"/>
        <v>Home</v>
      </c>
      <c r="K4388" t="str">
        <f ca="1">IF(H4388+SIMULATION!$E$16&gt;NEUTRAL!I4388,"W","L")</f>
        <v>L</v>
      </c>
      <c r="L4388" t="str">
        <f ca="1">IF(I4388+SIMULATION!$E$20&gt;NEUTRAL!H4388,"W","L")</f>
        <v>W</v>
      </c>
      <c r="M4388">
        <f t="shared" ca="1" si="139"/>
        <v>163</v>
      </c>
      <c r="N4388" t="str">
        <f ca="1">IF((H4388+I4388)&gt;SIMULATION!$F$16,"Over","Under")</f>
        <v>Over</v>
      </c>
    </row>
    <row r="4389" spans="8:14" x14ac:dyDescent="0.25">
      <c r="H4389">
        <f ca="1">ROUND(NORMINV(RAND(),SIMULATION!$G$16,SIMULATION!$C$16),0)</f>
        <v>68</v>
      </c>
      <c r="I4389">
        <f ca="1">ROUND(NORMINV(RAND(),SIMULATION!$G$20,SIMULATION!$C$20),0)</f>
        <v>62</v>
      </c>
      <c r="J4389" t="str">
        <f t="shared" ca="1" si="138"/>
        <v>Away</v>
      </c>
      <c r="K4389" t="str">
        <f ca="1">IF(H4389+SIMULATION!$E$16&gt;NEUTRAL!I4389,"W","L")</f>
        <v>W</v>
      </c>
      <c r="L4389" t="str">
        <f ca="1">IF(I4389+SIMULATION!$E$20&gt;NEUTRAL!H4389,"W","L")</f>
        <v>L</v>
      </c>
      <c r="M4389">
        <f t="shared" ca="1" si="139"/>
        <v>130</v>
      </c>
      <c r="N4389" t="str">
        <f ca="1">IF((H4389+I4389)&gt;SIMULATION!$F$16,"Over","Under")</f>
        <v>Under</v>
      </c>
    </row>
    <row r="4390" spans="8:14" x14ac:dyDescent="0.25">
      <c r="H4390">
        <f ca="1">ROUND(NORMINV(RAND(),SIMULATION!$G$16,SIMULATION!$C$16),0)</f>
        <v>80</v>
      </c>
      <c r="I4390">
        <f ca="1">ROUND(NORMINV(RAND(),SIMULATION!$G$20,SIMULATION!$C$20),0)</f>
        <v>78</v>
      </c>
      <c r="J4390" t="str">
        <f t="shared" ca="1" si="138"/>
        <v>Away</v>
      </c>
      <c r="K4390" t="str">
        <f ca="1">IF(H4390+SIMULATION!$E$16&gt;NEUTRAL!I4390,"W","L")</f>
        <v>W</v>
      </c>
      <c r="L4390" t="str">
        <f ca="1">IF(I4390+SIMULATION!$E$20&gt;NEUTRAL!H4390,"W","L")</f>
        <v>L</v>
      </c>
      <c r="M4390">
        <f t="shared" ca="1" si="139"/>
        <v>158</v>
      </c>
      <c r="N4390" t="str">
        <f ca="1">IF((H4390+I4390)&gt;SIMULATION!$F$16,"Over","Under")</f>
        <v>Over</v>
      </c>
    </row>
    <row r="4391" spans="8:14" x14ac:dyDescent="0.25">
      <c r="H4391">
        <f ca="1">ROUND(NORMINV(RAND(),SIMULATION!$G$16,SIMULATION!$C$16),0)</f>
        <v>79</v>
      </c>
      <c r="I4391">
        <f ca="1">ROUND(NORMINV(RAND(),SIMULATION!$G$20,SIMULATION!$C$20),0)</f>
        <v>84</v>
      </c>
      <c r="J4391" t="str">
        <f t="shared" ca="1" si="138"/>
        <v>Home</v>
      </c>
      <c r="K4391" t="str">
        <f ca="1">IF(H4391+SIMULATION!$E$16&gt;NEUTRAL!I4391,"W","L")</f>
        <v>L</v>
      </c>
      <c r="L4391" t="str">
        <f ca="1">IF(I4391+SIMULATION!$E$20&gt;NEUTRAL!H4391,"W","L")</f>
        <v>W</v>
      </c>
      <c r="M4391">
        <f t="shared" ca="1" si="139"/>
        <v>163</v>
      </c>
      <c r="N4391" t="str">
        <f ca="1">IF((H4391+I4391)&gt;SIMULATION!$F$16,"Over","Under")</f>
        <v>Over</v>
      </c>
    </row>
    <row r="4392" spans="8:14" x14ac:dyDescent="0.25">
      <c r="H4392">
        <f ca="1">ROUND(NORMINV(RAND(),SIMULATION!$G$16,SIMULATION!$C$16),0)</f>
        <v>69</v>
      </c>
      <c r="I4392">
        <f ca="1">ROUND(NORMINV(RAND(),SIMULATION!$G$20,SIMULATION!$C$20),0)</f>
        <v>72</v>
      </c>
      <c r="J4392" t="str">
        <f t="shared" ca="1" si="138"/>
        <v>Home</v>
      </c>
      <c r="K4392" t="str">
        <f ca="1">IF(H4392+SIMULATION!$E$16&gt;NEUTRAL!I4392,"W","L")</f>
        <v>W</v>
      </c>
      <c r="L4392" t="str">
        <f ca="1">IF(I4392+SIMULATION!$E$20&gt;NEUTRAL!H4392,"W","L")</f>
        <v>L</v>
      </c>
      <c r="M4392">
        <f t="shared" ca="1" si="139"/>
        <v>141</v>
      </c>
      <c r="N4392" t="str">
        <f ca="1">IF((H4392+I4392)&gt;SIMULATION!$F$16,"Over","Under")</f>
        <v>Under</v>
      </c>
    </row>
    <row r="4393" spans="8:14" x14ac:dyDescent="0.25">
      <c r="H4393">
        <f ca="1">ROUND(NORMINV(RAND(),SIMULATION!$G$16,SIMULATION!$C$16),0)</f>
        <v>83</v>
      </c>
      <c r="I4393">
        <f ca="1">ROUND(NORMINV(RAND(),SIMULATION!$G$20,SIMULATION!$C$20),0)</f>
        <v>77</v>
      </c>
      <c r="J4393" t="str">
        <f t="shared" ca="1" si="138"/>
        <v>Away</v>
      </c>
      <c r="K4393" t="str">
        <f ca="1">IF(H4393+SIMULATION!$E$16&gt;NEUTRAL!I4393,"W","L")</f>
        <v>W</v>
      </c>
      <c r="L4393" t="str">
        <f ca="1">IF(I4393+SIMULATION!$E$20&gt;NEUTRAL!H4393,"W","L")</f>
        <v>L</v>
      </c>
      <c r="M4393">
        <f t="shared" ca="1" si="139"/>
        <v>160</v>
      </c>
      <c r="N4393" t="str">
        <f ca="1">IF((H4393+I4393)&gt;SIMULATION!$F$16,"Over","Under")</f>
        <v>Over</v>
      </c>
    </row>
    <row r="4394" spans="8:14" x14ac:dyDescent="0.25">
      <c r="H4394">
        <f ca="1">ROUND(NORMINV(RAND(),SIMULATION!$G$16,SIMULATION!$C$16),0)</f>
        <v>63</v>
      </c>
      <c r="I4394">
        <f ca="1">ROUND(NORMINV(RAND(),SIMULATION!$G$20,SIMULATION!$C$20),0)</f>
        <v>81</v>
      </c>
      <c r="J4394" t="str">
        <f t="shared" ca="1" si="138"/>
        <v>Home</v>
      </c>
      <c r="K4394" t="str">
        <f ca="1">IF(H4394+SIMULATION!$E$16&gt;NEUTRAL!I4394,"W","L")</f>
        <v>L</v>
      </c>
      <c r="L4394" t="str">
        <f ca="1">IF(I4394+SIMULATION!$E$20&gt;NEUTRAL!H4394,"W","L")</f>
        <v>W</v>
      </c>
      <c r="M4394">
        <f t="shared" ca="1" si="139"/>
        <v>144</v>
      </c>
      <c r="N4394" t="str">
        <f ca="1">IF((H4394+I4394)&gt;SIMULATION!$F$16,"Over","Under")</f>
        <v>Under</v>
      </c>
    </row>
    <row r="4395" spans="8:14" x14ac:dyDescent="0.25">
      <c r="H4395">
        <f ca="1">ROUND(NORMINV(RAND(),SIMULATION!$G$16,SIMULATION!$C$16),0)</f>
        <v>84</v>
      </c>
      <c r="I4395">
        <f ca="1">ROUND(NORMINV(RAND(),SIMULATION!$G$20,SIMULATION!$C$20),0)</f>
        <v>83</v>
      </c>
      <c r="J4395" t="str">
        <f t="shared" ca="1" si="138"/>
        <v>Away</v>
      </c>
      <c r="K4395" t="str">
        <f ca="1">IF(H4395+SIMULATION!$E$16&gt;NEUTRAL!I4395,"W","L")</f>
        <v>W</v>
      </c>
      <c r="L4395" t="str">
        <f ca="1">IF(I4395+SIMULATION!$E$20&gt;NEUTRAL!H4395,"W","L")</f>
        <v>L</v>
      </c>
      <c r="M4395">
        <f t="shared" ca="1" si="139"/>
        <v>167</v>
      </c>
      <c r="N4395" t="str">
        <f ca="1">IF((H4395+I4395)&gt;SIMULATION!$F$16,"Over","Under")</f>
        <v>Over</v>
      </c>
    </row>
    <row r="4396" spans="8:14" x14ac:dyDescent="0.25">
      <c r="H4396">
        <f ca="1">ROUND(NORMINV(RAND(),SIMULATION!$G$16,SIMULATION!$C$16),0)</f>
        <v>84</v>
      </c>
      <c r="I4396">
        <f ca="1">ROUND(NORMINV(RAND(),SIMULATION!$G$20,SIMULATION!$C$20),0)</f>
        <v>81</v>
      </c>
      <c r="J4396" t="str">
        <f t="shared" ca="1" si="138"/>
        <v>Away</v>
      </c>
      <c r="K4396" t="str">
        <f ca="1">IF(H4396+SIMULATION!$E$16&gt;NEUTRAL!I4396,"W","L")</f>
        <v>W</v>
      </c>
      <c r="L4396" t="str">
        <f ca="1">IF(I4396+SIMULATION!$E$20&gt;NEUTRAL!H4396,"W","L")</f>
        <v>L</v>
      </c>
      <c r="M4396">
        <f t="shared" ca="1" si="139"/>
        <v>165</v>
      </c>
      <c r="N4396" t="str">
        <f ca="1">IF((H4396+I4396)&gt;SIMULATION!$F$16,"Over","Under")</f>
        <v>Over</v>
      </c>
    </row>
    <row r="4397" spans="8:14" x14ac:dyDescent="0.25">
      <c r="H4397">
        <f ca="1">ROUND(NORMINV(RAND(),SIMULATION!$G$16,SIMULATION!$C$16),0)</f>
        <v>56</v>
      </c>
      <c r="I4397">
        <f ca="1">ROUND(NORMINV(RAND(),SIMULATION!$G$20,SIMULATION!$C$20),0)</f>
        <v>93</v>
      </c>
      <c r="J4397" t="str">
        <f t="shared" ca="1" si="138"/>
        <v>Home</v>
      </c>
      <c r="K4397" t="str">
        <f ca="1">IF(H4397+SIMULATION!$E$16&gt;NEUTRAL!I4397,"W","L")</f>
        <v>L</v>
      </c>
      <c r="L4397" t="str">
        <f ca="1">IF(I4397+SIMULATION!$E$20&gt;NEUTRAL!H4397,"W","L")</f>
        <v>W</v>
      </c>
      <c r="M4397">
        <f t="shared" ca="1" si="139"/>
        <v>149</v>
      </c>
      <c r="N4397" t="str">
        <f ca="1">IF((H4397+I4397)&gt;SIMULATION!$F$16,"Over","Under")</f>
        <v>Under</v>
      </c>
    </row>
    <row r="4398" spans="8:14" x14ac:dyDescent="0.25">
      <c r="H4398">
        <f ca="1">ROUND(NORMINV(RAND(),SIMULATION!$G$16,SIMULATION!$C$16),0)</f>
        <v>85</v>
      </c>
      <c r="I4398">
        <f ca="1">ROUND(NORMINV(RAND(),SIMULATION!$G$20,SIMULATION!$C$20),0)</f>
        <v>60</v>
      </c>
      <c r="J4398" t="str">
        <f t="shared" ca="1" si="138"/>
        <v>Away</v>
      </c>
      <c r="K4398" t="str">
        <f ca="1">IF(H4398+SIMULATION!$E$16&gt;NEUTRAL!I4398,"W","L")</f>
        <v>W</v>
      </c>
      <c r="L4398" t="str">
        <f ca="1">IF(I4398+SIMULATION!$E$20&gt;NEUTRAL!H4398,"W","L")</f>
        <v>L</v>
      </c>
      <c r="M4398">
        <f t="shared" ca="1" si="139"/>
        <v>145</v>
      </c>
      <c r="N4398" t="str">
        <f ca="1">IF((H4398+I4398)&gt;SIMULATION!$F$16,"Over","Under")</f>
        <v>Under</v>
      </c>
    </row>
    <row r="4399" spans="8:14" x14ac:dyDescent="0.25">
      <c r="H4399">
        <f ca="1">ROUND(NORMINV(RAND(),SIMULATION!$G$16,SIMULATION!$C$16),0)</f>
        <v>94</v>
      </c>
      <c r="I4399">
        <f ca="1">ROUND(NORMINV(RAND(),SIMULATION!$G$20,SIMULATION!$C$20),0)</f>
        <v>78</v>
      </c>
      <c r="J4399" t="str">
        <f t="shared" ca="1" si="138"/>
        <v>Away</v>
      </c>
      <c r="K4399" t="str">
        <f ca="1">IF(H4399+SIMULATION!$E$16&gt;NEUTRAL!I4399,"W","L")</f>
        <v>W</v>
      </c>
      <c r="L4399" t="str">
        <f ca="1">IF(I4399+SIMULATION!$E$20&gt;NEUTRAL!H4399,"W","L")</f>
        <v>L</v>
      </c>
      <c r="M4399">
        <f t="shared" ca="1" si="139"/>
        <v>172</v>
      </c>
      <c r="N4399" t="str">
        <f ca="1">IF((H4399+I4399)&gt;SIMULATION!$F$16,"Over","Under")</f>
        <v>Over</v>
      </c>
    </row>
    <row r="4400" spans="8:14" x14ac:dyDescent="0.25">
      <c r="H4400">
        <f ca="1">ROUND(NORMINV(RAND(),SIMULATION!$G$16,SIMULATION!$C$16),0)</f>
        <v>53</v>
      </c>
      <c r="I4400">
        <f ca="1">ROUND(NORMINV(RAND(),SIMULATION!$G$20,SIMULATION!$C$20),0)</f>
        <v>68</v>
      </c>
      <c r="J4400" t="str">
        <f t="shared" ca="1" si="138"/>
        <v>Home</v>
      </c>
      <c r="K4400" t="str">
        <f ca="1">IF(H4400+SIMULATION!$E$16&gt;NEUTRAL!I4400,"W","L")</f>
        <v>L</v>
      </c>
      <c r="L4400" t="str">
        <f ca="1">IF(I4400+SIMULATION!$E$20&gt;NEUTRAL!H4400,"W","L")</f>
        <v>W</v>
      </c>
      <c r="M4400">
        <f t="shared" ca="1" si="139"/>
        <v>121</v>
      </c>
      <c r="N4400" t="str">
        <f ca="1">IF((H4400+I4400)&gt;SIMULATION!$F$16,"Over","Under")</f>
        <v>Under</v>
      </c>
    </row>
    <row r="4401" spans="8:14" x14ac:dyDescent="0.25">
      <c r="H4401">
        <f ca="1">ROUND(NORMINV(RAND(),SIMULATION!$G$16,SIMULATION!$C$16),0)</f>
        <v>66</v>
      </c>
      <c r="I4401">
        <f ca="1">ROUND(NORMINV(RAND(),SIMULATION!$G$20,SIMULATION!$C$20),0)</f>
        <v>85</v>
      </c>
      <c r="J4401" t="str">
        <f t="shared" ca="1" si="138"/>
        <v>Home</v>
      </c>
      <c r="K4401" t="str">
        <f ca="1">IF(H4401+SIMULATION!$E$16&gt;NEUTRAL!I4401,"W","L")</f>
        <v>L</v>
      </c>
      <c r="L4401" t="str">
        <f ca="1">IF(I4401+SIMULATION!$E$20&gt;NEUTRAL!H4401,"W","L")</f>
        <v>W</v>
      </c>
      <c r="M4401">
        <f t="shared" ca="1" si="139"/>
        <v>151</v>
      </c>
      <c r="N4401" t="str">
        <f ca="1">IF((H4401+I4401)&gt;SIMULATION!$F$16,"Over","Under")</f>
        <v>Under</v>
      </c>
    </row>
    <row r="4402" spans="8:14" x14ac:dyDescent="0.25">
      <c r="H4402">
        <f ca="1">ROUND(NORMINV(RAND(),SIMULATION!$G$16,SIMULATION!$C$16),0)</f>
        <v>59</v>
      </c>
      <c r="I4402">
        <f ca="1">ROUND(NORMINV(RAND(),SIMULATION!$G$20,SIMULATION!$C$20),0)</f>
        <v>74</v>
      </c>
      <c r="J4402" t="str">
        <f t="shared" ca="1" si="138"/>
        <v>Home</v>
      </c>
      <c r="K4402" t="str">
        <f ca="1">IF(H4402+SIMULATION!$E$16&gt;NEUTRAL!I4402,"W","L")</f>
        <v>L</v>
      </c>
      <c r="L4402" t="str">
        <f ca="1">IF(I4402+SIMULATION!$E$20&gt;NEUTRAL!H4402,"W","L")</f>
        <v>W</v>
      </c>
      <c r="M4402">
        <f t="shared" ca="1" si="139"/>
        <v>133</v>
      </c>
      <c r="N4402" t="str">
        <f ca="1">IF((H4402+I4402)&gt;SIMULATION!$F$16,"Over","Under")</f>
        <v>Under</v>
      </c>
    </row>
    <row r="4403" spans="8:14" x14ac:dyDescent="0.25">
      <c r="H4403">
        <f ca="1">ROUND(NORMINV(RAND(),SIMULATION!$G$16,SIMULATION!$C$16),0)</f>
        <v>77</v>
      </c>
      <c r="I4403">
        <f ca="1">ROUND(NORMINV(RAND(),SIMULATION!$G$20,SIMULATION!$C$20),0)</f>
        <v>55</v>
      </c>
      <c r="J4403" t="str">
        <f t="shared" ca="1" si="138"/>
        <v>Away</v>
      </c>
      <c r="K4403" t="str">
        <f ca="1">IF(H4403+SIMULATION!$E$16&gt;NEUTRAL!I4403,"W","L")</f>
        <v>W</v>
      </c>
      <c r="L4403" t="str">
        <f ca="1">IF(I4403+SIMULATION!$E$20&gt;NEUTRAL!H4403,"W","L")</f>
        <v>L</v>
      </c>
      <c r="M4403">
        <f t="shared" ca="1" si="139"/>
        <v>132</v>
      </c>
      <c r="N4403" t="str">
        <f ca="1">IF((H4403+I4403)&gt;SIMULATION!$F$16,"Over","Under")</f>
        <v>Under</v>
      </c>
    </row>
    <row r="4404" spans="8:14" x14ac:dyDescent="0.25">
      <c r="H4404">
        <f ca="1">ROUND(NORMINV(RAND(),SIMULATION!$G$16,SIMULATION!$C$16),0)</f>
        <v>75</v>
      </c>
      <c r="I4404">
        <f ca="1">ROUND(NORMINV(RAND(),SIMULATION!$G$20,SIMULATION!$C$20),0)</f>
        <v>74</v>
      </c>
      <c r="J4404" t="str">
        <f t="shared" ca="1" si="138"/>
        <v>Away</v>
      </c>
      <c r="K4404" t="str">
        <f ca="1">IF(H4404+SIMULATION!$E$16&gt;NEUTRAL!I4404,"W","L")</f>
        <v>W</v>
      </c>
      <c r="L4404" t="str">
        <f ca="1">IF(I4404+SIMULATION!$E$20&gt;NEUTRAL!H4404,"W","L")</f>
        <v>L</v>
      </c>
      <c r="M4404">
        <f t="shared" ca="1" si="139"/>
        <v>149</v>
      </c>
      <c r="N4404" t="str">
        <f ca="1">IF((H4404+I4404)&gt;SIMULATION!$F$16,"Over","Under")</f>
        <v>Under</v>
      </c>
    </row>
    <row r="4405" spans="8:14" x14ac:dyDescent="0.25">
      <c r="H4405">
        <f ca="1">ROUND(NORMINV(RAND(),SIMULATION!$G$16,SIMULATION!$C$16),0)</f>
        <v>46</v>
      </c>
      <c r="I4405">
        <f ca="1">ROUND(NORMINV(RAND(),SIMULATION!$G$20,SIMULATION!$C$20),0)</f>
        <v>71</v>
      </c>
      <c r="J4405" t="str">
        <f t="shared" ca="1" si="138"/>
        <v>Home</v>
      </c>
      <c r="K4405" t="str">
        <f ca="1">IF(H4405+SIMULATION!$E$16&gt;NEUTRAL!I4405,"W","L")</f>
        <v>L</v>
      </c>
      <c r="L4405" t="str">
        <f ca="1">IF(I4405+SIMULATION!$E$20&gt;NEUTRAL!H4405,"W","L")</f>
        <v>W</v>
      </c>
      <c r="M4405">
        <f t="shared" ca="1" si="139"/>
        <v>117</v>
      </c>
      <c r="N4405" t="str">
        <f ca="1">IF((H4405+I4405)&gt;SIMULATION!$F$16,"Over","Under")</f>
        <v>Under</v>
      </c>
    </row>
    <row r="4406" spans="8:14" x14ac:dyDescent="0.25">
      <c r="H4406">
        <f ca="1">ROUND(NORMINV(RAND(),SIMULATION!$G$16,SIMULATION!$C$16),0)</f>
        <v>94</v>
      </c>
      <c r="I4406">
        <f ca="1">ROUND(NORMINV(RAND(),SIMULATION!$G$20,SIMULATION!$C$20),0)</f>
        <v>67</v>
      </c>
      <c r="J4406" t="str">
        <f t="shared" ca="1" si="138"/>
        <v>Away</v>
      </c>
      <c r="K4406" t="str">
        <f ca="1">IF(H4406+SIMULATION!$E$16&gt;NEUTRAL!I4406,"W","L")</f>
        <v>W</v>
      </c>
      <c r="L4406" t="str">
        <f ca="1">IF(I4406+SIMULATION!$E$20&gt;NEUTRAL!H4406,"W","L")</f>
        <v>L</v>
      </c>
      <c r="M4406">
        <f t="shared" ca="1" si="139"/>
        <v>161</v>
      </c>
      <c r="N4406" t="str">
        <f ca="1">IF((H4406+I4406)&gt;SIMULATION!$F$16,"Over","Under")</f>
        <v>Over</v>
      </c>
    </row>
    <row r="4407" spans="8:14" x14ac:dyDescent="0.25">
      <c r="H4407">
        <f ca="1">ROUND(NORMINV(RAND(),SIMULATION!$G$16,SIMULATION!$C$16),0)</f>
        <v>92</v>
      </c>
      <c r="I4407">
        <f ca="1">ROUND(NORMINV(RAND(),SIMULATION!$G$20,SIMULATION!$C$20),0)</f>
        <v>94</v>
      </c>
      <c r="J4407" t="str">
        <f t="shared" ca="1" si="138"/>
        <v>Home</v>
      </c>
      <c r="K4407" t="str">
        <f ca="1">IF(H4407+SIMULATION!$E$16&gt;NEUTRAL!I4407,"W","L")</f>
        <v>W</v>
      </c>
      <c r="L4407" t="str">
        <f ca="1">IF(I4407+SIMULATION!$E$20&gt;NEUTRAL!H4407,"W","L")</f>
        <v>L</v>
      </c>
      <c r="M4407">
        <f t="shared" ca="1" si="139"/>
        <v>186</v>
      </c>
      <c r="N4407" t="str">
        <f ca="1">IF((H4407+I4407)&gt;SIMULATION!$F$16,"Over","Under")</f>
        <v>Over</v>
      </c>
    </row>
    <row r="4408" spans="8:14" x14ac:dyDescent="0.25">
      <c r="H4408">
        <f ca="1">ROUND(NORMINV(RAND(),SIMULATION!$G$16,SIMULATION!$C$16),0)</f>
        <v>77</v>
      </c>
      <c r="I4408">
        <f ca="1">ROUND(NORMINV(RAND(),SIMULATION!$G$20,SIMULATION!$C$20),0)</f>
        <v>70</v>
      </c>
      <c r="J4408" t="str">
        <f t="shared" ca="1" si="138"/>
        <v>Away</v>
      </c>
      <c r="K4408" t="str">
        <f ca="1">IF(H4408+SIMULATION!$E$16&gt;NEUTRAL!I4408,"W","L")</f>
        <v>W</v>
      </c>
      <c r="L4408" t="str">
        <f ca="1">IF(I4408+SIMULATION!$E$20&gt;NEUTRAL!H4408,"W","L")</f>
        <v>L</v>
      </c>
      <c r="M4408">
        <f t="shared" ca="1" si="139"/>
        <v>147</v>
      </c>
      <c r="N4408" t="str">
        <f ca="1">IF((H4408+I4408)&gt;SIMULATION!$F$16,"Over","Under")</f>
        <v>Under</v>
      </c>
    </row>
    <row r="4409" spans="8:14" x14ac:dyDescent="0.25">
      <c r="H4409">
        <f ca="1">ROUND(NORMINV(RAND(),SIMULATION!$G$16,SIMULATION!$C$16),0)</f>
        <v>82</v>
      </c>
      <c r="I4409">
        <f ca="1">ROUND(NORMINV(RAND(),SIMULATION!$G$20,SIMULATION!$C$20),0)</f>
        <v>86</v>
      </c>
      <c r="J4409" t="str">
        <f t="shared" ca="1" si="138"/>
        <v>Home</v>
      </c>
      <c r="K4409" t="str">
        <f ca="1">IF(H4409+SIMULATION!$E$16&gt;NEUTRAL!I4409,"W","L")</f>
        <v>W</v>
      </c>
      <c r="L4409" t="str">
        <f ca="1">IF(I4409+SIMULATION!$E$20&gt;NEUTRAL!H4409,"W","L")</f>
        <v>L</v>
      </c>
      <c r="M4409">
        <f t="shared" ca="1" si="139"/>
        <v>168</v>
      </c>
      <c r="N4409" t="str">
        <f ca="1">IF((H4409+I4409)&gt;SIMULATION!$F$16,"Over","Under")</f>
        <v>Over</v>
      </c>
    </row>
    <row r="4410" spans="8:14" x14ac:dyDescent="0.25">
      <c r="H4410">
        <f ca="1">ROUND(NORMINV(RAND(),SIMULATION!$G$16,SIMULATION!$C$16),0)</f>
        <v>66</v>
      </c>
      <c r="I4410">
        <f ca="1">ROUND(NORMINV(RAND(),SIMULATION!$G$20,SIMULATION!$C$20),0)</f>
        <v>76</v>
      </c>
      <c r="J4410" t="str">
        <f t="shared" ca="1" si="138"/>
        <v>Home</v>
      </c>
      <c r="K4410" t="str">
        <f ca="1">IF(H4410+SIMULATION!$E$16&gt;NEUTRAL!I4410,"W","L")</f>
        <v>L</v>
      </c>
      <c r="L4410" t="str">
        <f ca="1">IF(I4410+SIMULATION!$E$20&gt;NEUTRAL!H4410,"W","L")</f>
        <v>W</v>
      </c>
      <c r="M4410">
        <f t="shared" ca="1" si="139"/>
        <v>142</v>
      </c>
      <c r="N4410" t="str">
        <f ca="1">IF((H4410+I4410)&gt;SIMULATION!$F$16,"Over","Under")</f>
        <v>Under</v>
      </c>
    </row>
    <row r="4411" spans="8:14" x14ac:dyDescent="0.25">
      <c r="H4411">
        <f ca="1">ROUND(NORMINV(RAND(),SIMULATION!$G$16,SIMULATION!$C$16),0)</f>
        <v>76</v>
      </c>
      <c r="I4411">
        <f ca="1">ROUND(NORMINV(RAND(),SIMULATION!$G$20,SIMULATION!$C$20),0)</f>
        <v>86</v>
      </c>
      <c r="J4411" t="str">
        <f t="shared" ca="1" si="138"/>
        <v>Home</v>
      </c>
      <c r="K4411" t="str">
        <f ca="1">IF(H4411+SIMULATION!$E$16&gt;NEUTRAL!I4411,"W","L")</f>
        <v>L</v>
      </c>
      <c r="L4411" t="str">
        <f ca="1">IF(I4411+SIMULATION!$E$20&gt;NEUTRAL!H4411,"W","L")</f>
        <v>W</v>
      </c>
      <c r="M4411">
        <f t="shared" ca="1" si="139"/>
        <v>162</v>
      </c>
      <c r="N4411" t="str">
        <f ca="1">IF((H4411+I4411)&gt;SIMULATION!$F$16,"Over","Under")</f>
        <v>Over</v>
      </c>
    </row>
    <row r="4412" spans="8:14" x14ac:dyDescent="0.25">
      <c r="H4412">
        <f ca="1">ROUND(NORMINV(RAND(),SIMULATION!$G$16,SIMULATION!$C$16),0)</f>
        <v>71</v>
      </c>
      <c r="I4412">
        <f ca="1">ROUND(NORMINV(RAND(),SIMULATION!$G$20,SIMULATION!$C$20),0)</f>
        <v>79</v>
      </c>
      <c r="J4412" t="str">
        <f t="shared" ca="1" si="138"/>
        <v>Home</v>
      </c>
      <c r="K4412" t="str">
        <f ca="1">IF(H4412+SIMULATION!$E$16&gt;NEUTRAL!I4412,"W","L")</f>
        <v>L</v>
      </c>
      <c r="L4412" t="str">
        <f ca="1">IF(I4412+SIMULATION!$E$20&gt;NEUTRAL!H4412,"W","L")</f>
        <v>W</v>
      </c>
      <c r="M4412">
        <f t="shared" ca="1" si="139"/>
        <v>150</v>
      </c>
      <c r="N4412" t="str">
        <f ca="1">IF((H4412+I4412)&gt;SIMULATION!$F$16,"Over","Under")</f>
        <v>Under</v>
      </c>
    </row>
    <row r="4413" spans="8:14" x14ac:dyDescent="0.25">
      <c r="H4413">
        <f ca="1">ROUND(NORMINV(RAND(),SIMULATION!$G$16,SIMULATION!$C$16),0)</f>
        <v>78</v>
      </c>
      <c r="I4413">
        <f ca="1">ROUND(NORMINV(RAND(),SIMULATION!$G$20,SIMULATION!$C$20),0)</f>
        <v>92</v>
      </c>
      <c r="J4413" t="str">
        <f t="shared" ca="1" si="138"/>
        <v>Home</v>
      </c>
      <c r="K4413" t="str">
        <f ca="1">IF(H4413+SIMULATION!$E$16&gt;NEUTRAL!I4413,"W","L")</f>
        <v>L</v>
      </c>
      <c r="L4413" t="str">
        <f ca="1">IF(I4413+SIMULATION!$E$20&gt;NEUTRAL!H4413,"W","L")</f>
        <v>W</v>
      </c>
      <c r="M4413">
        <f t="shared" ca="1" si="139"/>
        <v>170</v>
      </c>
      <c r="N4413" t="str">
        <f ca="1">IF((H4413+I4413)&gt;SIMULATION!$F$16,"Over","Under")</f>
        <v>Over</v>
      </c>
    </row>
    <row r="4414" spans="8:14" x14ac:dyDescent="0.25">
      <c r="H4414">
        <f ca="1">ROUND(NORMINV(RAND(),SIMULATION!$G$16,SIMULATION!$C$16),0)</f>
        <v>81</v>
      </c>
      <c r="I4414">
        <f ca="1">ROUND(NORMINV(RAND(),SIMULATION!$G$20,SIMULATION!$C$20),0)</f>
        <v>80</v>
      </c>
      <c r="J4414" t="str">
        <f t="shared" ca="1" si="138"/>
        <v>Away</v>
      </c>
      <c r="K4414" t="str">
        <f ca="1">IF(H4414+SIMULATION!$E$16&gt;NEUTRAL!I4414,"W","L")</f>
        <v>W</v>
      </c>
      <c r="L4414" t="str">
        <f ca="1">IF(I4414+SIMULATION!$E$20&gt;NEUTRAL!H4414,"W","L")</f>
        <v>L</v>
      </c>
      <c r="M4414">
        <f t="shared" ca="1" si="139"/>
        <v>161</v>
      </c>
      <c r="N4414" t="str">
        <f ca="1">IF((H4414+I4414)&gt;SIMULATION!$F$16,"Over","Under")</f>
        <v>Over</v>
      </c>
    </row>
    <row r="4415" spans="8:14" x14ac:dyDescent="0.25">
      <c r="H4415">
        <f ca="1">ROUND(NORMINV(RAND(),SIMULATION!$G$16,SIMULATION!$C$16),0)</f>
        <v>79</v>
      </c>
      <c r="I4415">
        <f ca="1">ROUND(NORMINV(RAND(),SIMULATION!$G$20,SIMULATION!$C$20),0)</f>
        <v>68</v>
      </c>
      <c r="J4415" t="str">
        <f t="shared" ca="1" si="138"/>
        <v>Away</v>
      </c>
      <c r="K4415" t="str">
        <f ca="1">IF(H4415+SIMULATION!$E$16&gt;NEUTRAL!I4415,"W","L")</f>
        <v>W</v>
      </c>
      <c r="L4415" t="str">
        <f ca="1">IF(I4415+SIMULATION!$E$20&gt;NEUTRAL!H4415,"W","L")</f>
        <v>L</v>
      </c>
      <c r="M4415">
        <f t="shared" ca="1" si="139"/>
        <v>147</v>
      </c>
      <c r="N4415" t="str">
        <f ca="1">IF((H4415+I4415)&gt;SIMULATION!$F$16,"Over","Under")</f>
        <v>Under</v>
      </c>
    </row>
    <row r="4416" spans="8:14" x14ac:dyDescent="0.25">
      <c r="H4416">
        <f ca="1">ROUND(NORMINV(RAND(),SIMULATION!$G$16,SIMULATION!$C$16),0)</f>
        <v>71</v>
      </c>
      <c r="I4416">
        <f ca="1">ROUND(NORMINV(RAND(),SIMULATION!$G$20,SIMULATION!$C$20),0)</f>
        <v>77</v>
      </c>
      <c r="J4416" t="str">
        <f t="shared" ca="1" si="138"/>
        <v>Home</v>
      </c>
      <c r="K4416" t="str">
        <f ca="1">IF(H4416+SIMULATION!$E$16&gt;NEUTRAL!I4416,"W","L")</f>
        <v>L</v>
      </c>
      <c r="L4416" t="str">
        <f ca="1">IF(I4416+SIMULATION!$E$20&gt;NEUTRAL!H4416,"W","L")</f>
        <v>W</v>
      </c>
      <c r="M4416">
        <f t="shared" ca="1" si="139"/>
        <v>148</v>
      </c>
      <c r="N4416" t="str">
        <f ca="1">IF((H4416+I4416)&gt;SIMULATION!$F$16,"Over","Under")</f>
        <v>Under</v>
      </c>
    </row>
    <row r="4417" spans="8:14" x14ac:dyDescent="0.25">
      <c r="H4417">
        <f ca="1">ROUND(NORMINV(RAND(),SIMULATION!$G$16,SIMULATION!$C$16),0)</f>
        <v>73</v>
      </c>
      <c r="I4417">
        <f ca="1">ROUND(NORMINV(RAND(),SIMULATION!$G$20,SIMULATION!$C$20),0)</f>
        <v>88</v>
      </c>
      <c r="J4417" t="str">
        <f t="shared" ca="1" si="138"/>
        <v>Home</v>
      </c>
      <c r="K4417" t="str">
        <f ca="1">IF(H4417+SIMULATION!$E$16&gt;NEUTRAL!I4417,"W","L")</f>
        <v>L</v>
      </c>
      <c r="L4417" t="str">
        <f ca="1">IF(I4417+SIMULATION!$E$20&gt;NEUTRAL!H4417,"W","L")</f>
        <v>W</v>
      </c>
      <c r="M4417">
        <f t="shared" ca="1" si="139"/>
        <v>161</v>
      </c>
      <c r="N4417" t="str">
        <f ca="1">IF((H4417+I4417)&gt;SIMULATION!$F$16,"Over","Under")</f>
        <v>Over</v>
      </c>
    </row>
    <row r="4418" spans="8:14" x14ac:dyDescent="0.25">
      <c r="H4418">
        <f ca="1">ROUND(NORMINV(RAND(),SIMULATION!$G$16,SIMULATION!$C$16),0)</f>
        <v>81</v>
      </c>
      <c r="I4418">
        <f ca="1">ROUND(NORMINV(RAND(),SIMULATION!$G$20,SIMULATION!$C$20),0)</f>
        <v>85</v>
      </c>
      <c r="J4418" t="str">
        <f t="shared" ca="1" si="138"/>
        <v>Home</v>
      </c>
      <c r="K4418" t="str">
        <f ca="1">IF(H4418+SIMULATION!$E$16&gt;NEUTRAL!I4418,"W","L")</f>
        <v>W</v>
      </c>
      <c r="L4418" t="str">
        <f ca="1">IF(I4418+SIMULATION!$E$20&gt;NEUTRAL!H4418,"W","L")</f>
        <v>L</v>
      </c>
      <c r="M4418">
        <f t="shared" ca="1" si="139"/>
        <v>166</v>
      </c>
      <c r="N4418" t="str">
        <f ca="1">IF((H4418+I4418)&gt;SIMULATION!$F$16,"Over","Under")</f>
        <v>Over</v>
      </c>
    </row>
    <row r="4419" spans="8:14" x14ac:dyDescent="0.25">
      <c r="H4419">
        <f ca="1">ROUND(NORMINV(RAND(),SIMULATION!$G$16,SIMULATION!$C$16),0)</f>
        <v>93</v>
      </c>
      <c r="I4419">
        <f ca="1">ROUND(NORMINV(RAND(),SIMULATION!$G$20,SIMULATION!$C$20),0)</f>
        <v>66</v>
      </c>
      <c r="J4419" t="str">
        <f t="shared" ca="1" si="138"/>
        <v>Away</v>
      </c>
      <c r="K4419" t="str">
        <f ca="1">IF(H4419+SIMULATION!$E$16&gt;NEUTRAL!I4419,"W","L")</f>
        <v>W</v>
      </c>
      <c r="L4419" t="str">
        <f ca="1">IF(I4419+SIMULATION!$E$20&gt;NEUTRAL!H4419,"W","L")</f>
        <v>L</v>
      </c>
      <c r="M4419">
        <f t="shared" ca="1" si="139"/>
        <v>159</v>
      </c>
      <c r="N4419" t="str">
        <f ca="1">IF((H4419+I4419)&gt;SIMULATION!$F$16,"Over","Under")</f>
        <v>Over</v>
      </c>
    </row>
    <row r="4420" spans="8:14" x14ac:dyDescent="0.25">
      <c r="H4420">
        <f ca="1">ROUND(NORMINV(RAND(),SIMULATION!$G$16,SIMULATION!$C$16),0)</f>
        <v>77</v>
      </c>
      <c r="I4420">
        <f ca="1">ROUND(NORMINV(RAND(),SIMULATION!$G$20,SIMULATION!$C$20),0)</f>
        <v>87</v>
      </c>
      <c r="J4420" t="str">
        <f t="shared" ca="1" si="138"/>
        <v>Home</v>
      </c>
      <c r="K4420" t="str">
        <f ca="1">IF(H4420+SIMULATION!$E$16&gt;NEUTRAL!I4420,"W","L")</f>
        <v>L</v>
      </c>
      <c r="L4420" t="str">
        <f ca="1">IF(I4420+SIMULATION!$E$20&gt;NEUTRAL!H4420,"W","L")</f>
        <v>W</v>
      </c>
      <c r="M4420">
        <f t="shared" ca="1" si="139"/>
        <v>164</v>
      </c>
      <c r="N4420" t="str">
        <f ca="1">IF((H4420+I4420)&gt;SIMULATION!$F$16,"Over","Under")</f>
        <v>Over</v>
      </c>
    </row>
    <row r="4421" spans="8:14" x14ac:dyDescent="0.25">
      <c r="H4421">
        <f ca="1">ROUND(NORMINV(RAND(),SIMULATION!$G$16,SIMULATION!$C$16),0)</f>
        <v>88</v>
      </c>
      <c r="I4421">
        <f ca="1">ROUND(NORMINV(RAND(),SIMULATION!$G$20,SIMULATION!$C$20),0)</f>
        <v>50</v>
      </c>
      <c r="J4421" t="str">
        <f t="shared" ca="1" si="138"/>
        <v>Away</v>
      </c>
      <c r="K4421" t="str">
        <f ca="1">IF(H4421+SIMULATION!$E$16&gt;NEUTRAL!I4421,"W","L")</f>
        <v>W</v>
      </c>
      <c r="L4421" t="str">
        <f ca="1">IF(I4421+SIMULATION!$E$20&gt;NEUTRAL!H4421,"W","L")</f>
        <v>L</v>
      </c>
      <c r="M4421">
        <f t="shared" ca="1" si="139"/>
        <v>138</v>
      </c>
      <c r="N4421" t="str">
        <f ca="1">IF((H4421+I4421)&gt;SIMULATION!$F$16,"Over","Under")</f>
        <v>Under</v>
      </c>
    </row>
    <row r="4422" spans="8:14" x14ac:dyDescent="0.25">
      <c r="H4422">
        <f ca="1">ROUND(NORMINV(RAND(),SIMULATION!$G$16,SIMULATION!$C$16),0)</f>
        <v>68</v>
      </c>
      <c r="I4422">
        <f ca="1">ROUND(NORMINV(RAND(),SIMULATION!$G$20,SIMULATION!$C$20),0)</f>
        <v>78</v>
      </c>
      <c r="J4422" t="str">
        <f t="shared" ca="1" si="138"/>
        <v>Home</v>
      </c>
      <c r="K4422" t="str">
        <f ca="1">IF(H4422+SIMULATION!$E$16&gt;NEUTRAL!I4422,"W","L")</f>
        <v>L</v>
      </c>
      <c r="L4422" t="str">
        <f ca="1">IF(I4422+SIMULATION!$E$20&gt;NEUTRAL!H4422,"W","L")</f>
        <v>W</v>
      </c>
      <c r="M4422">
        <f t="shared" ca="1" si="139"/>
        <v>146</v>
      </c>
      <c r="N4422" t="str">
        <f ca="1">IF((H4422+I4422)&gt;SIMULATION!$F$16,"Over","Under")</f>
        <v>Under</v>
      </c>
    </row>
    <row r="4423" spans="8:14" x14ac:dyDescent="0.25">
      <c r="H4423">
        <f ca="1">ROUND(NORMINV(RAND(),SIMULATION!$G$16,SIMULATION!$C$16),0)</f>
        <v>65</v>
      </c>
      <c r="I4423">
        <f ca="1">ROUND(NORMINV(RAND(),SIMULATION!$G$20,SIMULATION!$C$20),0)</f>
        <v>77</v>
      </c>
      <c r="J4423" t="str">
        <f t="shared" ca="1" si="138"/>
        <v>Home</v>
      </c>
      <c r="K4423" t="str">
        <f ca="1">IF(H4423+SIMULATION!$E$16&gt;NEUTRAL!I4423,"W","L")</f>
        <v>L</v>
      </c>
      <c r="L4423" t="str">
        <f ca="1">IF(I4423+SIMULATION!$E$20&gt;NEUTRAL!H4423,"W","L")</f>
        <v>W</v>
      </c>
      <c r="M4423">
        <f t="shared" ca="1" si="139"/>
        <v>142</v>
      </c>
      <c r="N4423" t="str">
        <f ca="1">IF((H4423+I4423)&gt;SIMULATION!$F$16,"Over","Under")</f>
        <v>Under</v>
      </c>
    </row>
    <row r="4424" spans="8:14" x14ac:dyDescent="0.25">
      <c r="H4424">
        <f ca="1">ROUND(NORMINV(RAND(),SIMULATION!$G$16,SIMULATION!$C$16),0)</f>
        <v>84</v>
      </c>
      <c r="I4424">
        <f ca="1">ROUND(NORMINV(RAND(),SIMULATION!$G$20,SIMULATION!$C$20),0)</f>
        <v>86</v>
      </c>
      <c r="J4424" t="str">
        <f t="shared" ca="1" si="138"/>
        <v>Home</v>
      </c>
      <c r="K4424" t="str">
        <f ca="1">IF(H4424+SIMULATION!$E$16&gt;NEUTRAL!I4424,"W","L")</f>
        <v>W</v>
      </c>
      <c r="L4424" t="str">
        <f ca="1">IF(I4424+SIMULATION!$E$20&gt;NEUTRAL!H4424,"W","L")</f>
        <v>L</v>
      </c>
      <c r="M4424">
        <f t="shared" ca="1" si="139"/>
        <v>170</v>
      </c>
      <c r="N4424" t="str">
        <f ca="1">IF((H4424+I4424)&gt;SIMULATION!$F$16,"Over","Under")</f>
        <v>Over</v>
      </c>
    </row>
    <row r="4425" spans="8:14" x14ac:dyDescent="0.25">
      <c r="H4425">
        <f ca="1">ROUND(NORMINV(RAND(),SIMULATION!$G$16,SIMULATION!$C$16),0)</f>
        <v>80</v>
      </c>
      <c r="I4425">
        <f ca="1">ROUND(NORMINV(RAND(),SIMULATION!$G$20,SIMULATION!$C$20),0)</f>
        <v>71</v>
      </c>
      <c r="J4425" t="str">
        <f t="shared" ca="1" si="138"/>
        <v>Away</v>
      </c>
      <c r="K4425" t="str">
        <f ca="1">IF(H4425+SIMULATION!$E$16&gt;NEUTRAL!I4425,"W","L")</f>
        <v>W</v>
      </c>
      <c r="L4425" t="str">
        <f ca="1">IF(I4425+SIMULATION!$E$20&gt;NEUTRAL!H4425,"W","L")</f>
        <v>L</v>
      </c>
      <c r="M4425">
        <f t="shared" ca="1" si="139"/>
        <v>151</v>
      </c>
      <c r="N4425" t="str">
        <f ca="1">IF((H4425+I4425)&gt;SIMULATION!$F$16,"Over","Under")</f>
        <v>Under</v>
      </c>
    </row>
    <row r="4426" spans="8:14" x14ac:dyDescent="0.25">
      <c r="H4426">
        <f ca="1">ROUND(NORMINV(RAND(),SIMULATION!$G$16,SIMULATION!$C$16),0)</f>
        <v>60</v>
      </c>
      <c r="I4426">
        <f ca="1">ROUND(NORMINV(RAND(),SIMULATION!$G$20,SIMULATION!$C$20),0)</f>
        <v>64</v>
      </c>
      <c r="J4426" t="str">
        <f t="shared" ca="1" si="138"/>
        <v>Home</v>
      </c>
      <c r="K4426" t="str">
        <f ca="1">IF(H4426+SIMULATION!$E$16&gt;NEUTRAL!I4426,"W","L")</f>
        <v>W</v>
      </c>
      <c r="L4426" t="str">
        <f ca="1">IF(I4426+SIMULATION!$E$20&gt;NEUTRAL!H4426,"W","L")</f>
        <v>L</v>
      </c>
      <c r="M4426">
        <f t="shared" ca="1" si="139"/>
        <v>124</v>
      </c>
      <c r="N4426" t="str">
        <f ca="1">IF((H4426+I4426)&gt;SIMULATION!$F$16,"Over","Under")</f>
        <v>Under</v>
      </c>
    </row>
    <row r="4427" spans="8:14" x14ac:dyDescent="0.25">
      <c r="H4427">
        <f ca="1">ROUND(NORMINV(RAND(),SIMULATION!$G$16,SIMULATION!$C$16),0)</f>
        <v>69</v>
      </c>
      <c r="I4427">
        <f ca="1">ROUND(NORMINV(RAND(),SIMULATION!$G$20,SIMULATION!$C$20),0)</f>
        <v>92</v>
      </c>
      <c r="J4427" t="str">
        <f t="shared" ca="1" si="138"/>
        <v>Home</v>
      </c>
      <c r="K4427" t="str">
        <f ca="1">IF(H4427+SIMULATION!$E$16&gt;NEUTRAL!I4427,"W","L")</f>
        <v>L</v>
      </c>
      <c r="L4427" t="str">
        <f ca="1">IF(I4427+SIMULATION!$E$20&gt;NEUTRAL!H4427,"W","L")</f>
        <v>W</v>
      </c>
      <c r="M4427">
        <f t="shared" ca="1" si="139"/>
        <v>161</v>
      </c>
      <c r="N4427" t="str">
        <f ca="1">IF((H4427+I4427)&gt;SIMULATION!$F$16,"Over","Under")</f>
        <v>Over</v>
      </c>
    </row>
    <row r="4428" spans="8:14" x14ac:dyDescent="0.25">
      <c r="H4428">
        <f ca="1">ROUND(NORMINV(RAND(),SIMULATION!$G$16,SIMULATION!$C$16),0)</f>
        <v>71</v>
      </c>
      <c r="I4428">
        <f ca="1">ROUND(NORMINV(RAND(),SIMULATION!$G$20,SIMULATION!$C$20),0)</f>
        <v>83</v>
      </c>
      <c r="J4428" t="str">
        <f t="shared" ca="1" si="138"/>
        <v>Home</v>
      </c>
      <c r="K4428" t="str">
        <f ca="1">IF(H4428+SIMULATION!$E$16&gt;NEUTRAL!I4428,"W","L")</f>
        <v>L</v>
      </c>
      <c r="L4428" t="str">
        <f ca="1">IF(I4428+SIMULATION!$E$20&gt;NEUTRAL!H4428,"W","L")</f>
        <v>W</v>
      </c>
      <c r="M4428">
        <f t="shared" ca="1" si="139"/>
        <v>154</v>
      </c>
      <c r="N4428" t="str">
        <f ca="1">IF((H4428+I4428)&gt;SIMULATION!$F$16,"Over","Under")</f>
        <v>Over</v>
      </c>
    </row>
    <row r="4429" spans="8:14" x14ac:dyDescent="0.25">
      <c r="H4429">
        <f ca="1">ROUND(NORMINV(RAND(),SIMULATION!$G$16,SIMULATION!$C$16),0)</f>
        <v>68</v>
      </c>
      <c r="I4429">
        <f ca="1">ROUND(NORMINV(RAND(),SIMULATION!$G$20,SIMULATION!$C$20),0)</f>
        <v>61</v>
      </c>
      <c r="J4429" t="str">
        <f t="shared" ca="1" si="138"/>
        <v>Away</v>
      </c>
      <c r="K4429" t="str">
        <f ca="1">IF(H4429+SIMULATION!$E$16&gt;NEUTRAL!I4429,"W","L")</f>
        <v>W</v>
      </c>
      <c r="L4429" t="str">
        <f ca="1">IF(I4429+SIMULATION!$E$20&gt;NEUTRAL!H4429,"W","L")</f>
        <v>L</v>
      </c>
      <c r="M4429">
        <f t="shared" ca="1" si="139"/>
        <v>129</v>
      </c>
      <c r="N4429" t="str">
        <f ca="1">IF((H4429+I4429)&gt;SIMULATION!$F$16,"Over","Under")</f>
        <v>Under</v>
      </c>
    </row>
    <row r="4430" spans="8:14" x14ac:dyDescent="0.25">
      <c r="H4430">
        <f ca="1">ROUND(NORMINV(RAND(),SIMULATION!$G$16,SIMULATION!$C$16),0)</f>
        <v>66</v>
      </c>
      <c r="I4430">
        <f ca="1">ROUND(NORMINV(RAND(),SIMULATION!$G$20,SIMULATION!$C$20),0)</f>
        <v>75</v>
      </c>
      <c r="J4430" t="str">
        <f t="shared" ca="1" si="138"/>
        <v>Home</v>
      </c>
      <c r="K4430" t="str">
        <f ca="1">IF(H4430+SIMULATION!$E$16&gt;NEUTRAL!I4430,"W","L")</f>
        <v>L</v>
      </c>
      <c r="L4430" t="str">
        <f ca="1">IF(I4430+SIMULATION!$E$20&gt;NEUTRAL!H4430,"W","L")</f>
        <v>W</v>
      </c>
      <c r="M4430">
        <f t="shared" ca="1" si="139"/>
        <v>141</v>
      </c>
      <c r="N4430" t="str">
        <f ca="1">IF((H4430+I4430)&gt;SIMULATION!$F$16,"Over","Under")</f>
        <v>Under</v>
      </c>
    </row>
    <row r="4431" spans="8:14" x14ac:dyDescent="0.25">
      <c r="H4431">
        <f ca="1">ROUND(NORMINV(RAND(),SIMULATION!$G$16,SIMULATION!$C$16),0)</f>
        <v>63</v>
      </c>
      <c r="I4431">
        <f ca="1">ROUND(NORMINV(RAND(),SIMULATION!$G$20,SIMULATION!$C$20),0)</f>
        <v>84</v>
      </c>
      <c r="J4431" t="str">
        <f t="shared" ca="1" si="138"/>
        <v>Home</v>
      </c>
      <c r="K4431" t="str">
        <f ca="1">IF(H4431+SIMULATION!$E$16&gt;NEUTRAL!I4431,"W","L")</f>
        <v>L</v>
      </c>
      <c r="L4431" t="str">
        <f ca="1">IF(I4431+SIMULATION!$E$20&gt;NEUTRAL!H4431,"W","L")</f>
        <v>W</v>
      </c>
      <c r="M4431">
        <f t="shared" ca="1" si="139"/>
        <v>147</v>
      </c>
      <c r="N4431" t="str">
        <f ca="1">IF((H4431+I4431)&gt;SIMULATION!$F$16,"Over","Under")</f>
        <v>Under</v>
      </c>
    </row>
    <row r="4432" spans="8:14" x14ac:dyDescent="0.25">
      <c r="H4432">
        <f ca="1">ROUND(NORMINV(RAND(),SIMULATION!$G$16,SIMULATION!$C$16),0)</f>
        <v>81</v>
      </c>
      <c r="I4432">
        <f ca="1">ROUND(NORMINV(RAND(),SIMULATION!$G$20,SIMULATION!$C$20),0)</f>
        <v>96</v>
      </c>
      <c r="J4432" t="str">
        <f t="shared" ca="1" si="138"/>
        <v>Home</v>
      </c>
      <c r="K4432" t="str">
        <f ca="1">IF(H4432+SIMULATION!$E$16&gt;NEUTRAL!I4432,"W","L")</f>
        <v>L</v>
      </c>
      <c r="L4432" t="str">
        <f ca="1">IF(I4432+SIMULATION!$E$20&gt;NEUTRAL!H4432,"W","L")</f>
        <v>W</v>
      </c>
      <c r="M4432">
        <f t="shared" ca="1" si="139"/>
        <v>177</v>
      </c>
      <c r="N4432" t="str">
        <f ca="1">IF((H4432+I4432)&gt;SIMULATION!$F$16,"Over","Under")</f>
        <v>Over</v>
      </c>
    </row>
    <row r="4433" spans="8:14" x14ac:dyDescent="0.25">
      <c r="H4433">
        <f ca="1">ROUND(NORMINV(RAND(),SIMULATION!$G$16,SIMULATION!$C$16),0)</f>
        <v>71</v>
      </c>
      <c r="I4433">
        <f ca="1">ROUND(NORMINV(RAND(),SIMULATION!$G$20,SIMULATION!$C$20),0)</f>
        <v>77</v>
      </c>
      <c r="J4433" t="str">
        <f t="shared" ca="1" si="138"/>
        <v>Home</v>
      </c>
      <c r="K4433" t="str">
        <f ca="1">IF(H4433+SIMULATION!$E$16&gt;NEUTRAL!I4433,"W","L")</f>
        <v>L</v>
      </c>
      <c r="L4433" t="str">
        <f ca="1">IF(I4433+SIMULATION!$E$20&gt;NEUTRAL!H4433,"W","L")</f>
        <v>W</v>
      </c>
      <c r="M4433">
        <f t="shared" ca="1" si="139"/>
        <v>148</v>
      </c>
      <c r="N4433" t="str">
        <f ca="1">IF((H4433+I4433)&gt;SIMULATION!$F$16,"Over","Under")</f>
        <v>Under</v>
      </c>
    </row>
    <row r="4434" spans="8:14" x14ac:dyDescent="0.25">
      <c r="H4434">
        <f ca="1">ROUND(NORMINV(RAND(),SIMULATION!$G$16,SIMULATION!$C$16),0)</f>
        <v>48</v>
      </c>
      <c r="I4434">
        <f ca="1">ROUND(NORMINV(RAND(),SIMULATION!$G$20,SIMULATION!$C$20),0)</f>
        <v>86</v>
      </c>
      <c r="J4434" t="str">
        <f t="shared" ref="J4434:J4497" ca="1" si="140">IF(H4434=I4434,"OT",IF(H4434&gt;I4434,"Away","Home"))</f>
        <v>Home</v>
      </c>
      <c r="K4434" t="str">
        <f ca="1">IF(H4434+SIMULATION!$E$16&gt;NEUTRAL!I4434,"W","L")</f>
        <v>L</v>
      </c>
      <c r="L4434" t="str">
        <f ca="1">IF(I4434+SIMULATION!$E$20&gt;NEUTRAL!H4434,"W","L")</f>
        <v>W</v>
      </c>
      <c r="M4434">
        <f t="shared" ref="M4434:M4497" ca="1" si="141">H4434+I4434</f>
        <v>134</v>
      </c>
      <c r="N4434" t="str">
        <f ca="1">IF((H4434+I4434)&gt;SIMULATION!$F$16,"Over","Under")</f>
        <v>Under</v>
      </c>
    </row>
    <row r="4435" spans="8:14" x14ac:dyDescent="0.25">
      <c r="H4435">
        <f ca="1">ROUND(NORMINV(RAND(),SIMULATION!$G$16,SIMULATION!$C$16),0)</f>
        <v>89</v>
      </c>
      <c r="I4435">
        <f ca="1">ROUND(NORMINV(RAND(),SIMULATION!$G$20,SIMULATION!$C$20),0)</f>
        <v>69</v>
      </c>
      <c r="J4435" t="str">
        <f t="shared" ca="1" si="140"/>
        <v>Away</v>
      </c>
      <c r="K4435" t="str">
        <f ca="1">IF(H4435+SIMULATION!$E$16&gt;NEUTRAL!I4435,"W","L")</f>
        <v>W</v>
      </c>
      <c r="L4435" t="str">
        <f ca="1">IF(I4435+SIMULATION!$E$20&gt;NEUTRAL!H4435,"W","L")</f>
        <v>L</v>
      </c>
      <c r="M4435">
        <f t="shared" ca="1" si="141"/>
        <v>158</v>
      </c>
      <c r="N4435" t="str">
        <f ca="1">IF((H4435+I4435)&gt;SIMULATION!$F$16,"Over","Under")</f>
        <v>Over</v>
      </c>
    </row>
    <row r="4436" spans="8:14" x14ac:dyDescent="0.25">
      <c r="H4436">
        <f ca="1">ROUND(NORMINV(RAND(),SIMULATION!$G$16,SIMULATION!$C$16),0)</f>
        <v>85</v>
      </c>
      <c r="I4436">
        <f ca="1">ROUND(NORMINV(RAND(),SIMULATION!$G$20,SIMULATION!$C$20),0)</f>
        <v>73</v>
      </c>
      <c r="J4436" t="str">
        <f t="shared" ca="1" si="140"/>
        <v>Away</v>
      </c>
      <c r="K4436" t="str">
        <f ca="1">IF(H4436+SIMULATION!$E$16&gt;NEUTRAL!I4436,"W","L")</f>
        <v>W</v>
      </c>
      <c r="L4436" t="str">
        <f ca="1">IF(I4436+SIMULATION!$E$20&gt;NEUTRAL!H4436,"W","L")</f>
        <v>L</v>
      </c>
      <c r="M4436">
        <f t="shared" ca="1" si="141"/>
        <v>158</v>
      </c>
      <c r="N4436" t="str">
        <f ca="1">IF((H4436+I4436)&gt;SIMULATION!$F$16,"Over","Under")</f>
        <v>Over</v>
      </c>
    </row>
    <row r="4437" spans="8:14" x14ac:dyDescent="0.25">
      <c r="H4437">
        <f ca="1">ROUND(NORMINV(RAND(),SIMULATION!$G$16,SIMULATION!$C$16),0)</f>
        <v>53</v>
      </c>
      <c r="I4437">
        <f ca="1">ROUND(NORMINV(RAND(),SIMULATION!$G$20,SIMULATION!$C$20),0)</f>
        <v>94</v>
      </c>
      <c r="J4437" t="str">
        <f t="shared" ca="1" si="140"/>
        <v>Home</v>
      </c>
      <c r="K4437" t="str">
        <f ca="1">IF(H4437+SIMULATION!$E$16&gt;NEUTRAL!I4437,"W","L")</f>
        <v>L</v>
      </c>
      <c r="L4437" t="str">
        <f ca="1">IF(I4437+SIMULATION!$E$20&gt;NEUTRAL!H4437,"W","L")</f>
        <v>W</v>
      </c>
      <c r="M4437">
        <f t="shared" ca="1" si="141"/>
        <v>147</v>
      </c>
      <c r="N4437" t="str">
        <f ca="1">IF((H4437+I4437)&gt;SIMULATION!$F$16,"Over","Under")</f>
        <v>Under</v>
      </c>
    </row>
    <row r="4438" spans="8:14" x14ac:dyDescent="0.25">
      <c r="H4438">
        <f ca="1">ROUND(NORMINV(RAND(),SIMULATION!$G$16,SIMULATION!$C$16),0)</f>
        <v>76</v>
      </c>
      <c r="I4438">
        <f ca="1">ROUND(NORMINV(RAND(),SIMULATION!$G$20,SIMULATION!$C$20),0)</f>
        <v>74</v>
      </c>
      <c r="J4438" t="str">
        <f t="shared" ca="1" si="140"/>
        <v>Away</v>
      </c>
      <c r="K4438" t="str">
        <f ca="1">IF(H4438+SIMULATION!$E$16&gt;NEUTRAL!I4438,"W","L")</f>
        <v>W</v>
      </c>
      <c r="L4438" t="str">
        <f ca="1">IF(I4438+SIMULATION!$E$20&gt;NEUTRAL!H4438,"W","L")</f>
        <v>L</v>
      </c>
      <c r="M4438">
        <f t="shared" ca="1" si="141"/>
        <v>150</v>
      </c>
      <c r="N4438" t="str">
        <f ca="1">IF((H4438+I4438)&gt;SIMULATION!$F$16,"Over","Under")</f>
        <v>Under</v>
      </c>
    </row>
    <row r="4439" spans="8:14" x14ac:dyDescent="0.25">
      <c r="H4439">
        <f ca="1">ROUND(NORMINV(RAND(),SIMULATION!$G$16,SIMULATION!$C$16),0)</f>
        <v>39</v>
      </c>
      <c r="I4439">
        <f ca="1">ROUND(NORMINV(RAND(),SIMULATION!$G$20,SIMULATION!$C$20),0)</f>
        <v>79</v>
      </c>
      <c r="J4439" t="str">
        <f t="shared" ca="1" si="140"/>
        <v>Home</v>
      </c>
      <c r="K4439" t="str">
        <f ca="1">IF(H4439+SIMULATION!$E$16&gt;NEUTRAL!I4439,"W","L")</f>
        <v>L</v>
      </c>
      <c r="L4439" t="str">
        <f ca="1">IF(I4439+SIMULATION!$E$20&gt;NEUTRAL!H4439,"W","L")</f>
        <v>W</v>
      </c>
      <c r="M4439">
        <f t="shared" ca="1" si="141"/>
        <v>118</v>
      </c>
      <c r="N4439" t="str">
        <f ca="1">IF((H4439+I4439)&gt;SIMULATION!$F$16,"Over","Under")</f>
        <v>Under</v>
      </c>
    </row>
    <row r="4440" spans="8:14" x14ac:dyDescent="0.25">
      <c r="H4440">
        <f ca="1">ROUND(NORMINV(RAND(),SIMULATION!$G$16,SIMULATION!$C$16),0)</f>
        <v>83</v>
      </c>
      <c r="I4440">
        <f ca="1">ROUND(NORMINV(RAND(),SIMULATION!$G$20,SIMULATION!$C$20),0)</f>
        <v>75</v>
      </c>
      <c r="J4440" t="str">
        <f t="shared" ca="1" si="140"/>
        <v>Away</v>
      </c>
      <c r="K4440" t="str">
        <f ca="1">IF(H4440+SIMULATION!$E$16&gt;NEUTRAL!I4440,"W","L")</f>
        <v>W</v>
      </c>
      <c r="L4440" t="str">
        <f ca="1">IF(I4440+SIMULATION!$E$20&gt;NEUTRAL!H4440,"W","L")</f>
        <v>L</v>
      </c>
      <c r="M4440">
        <f t="shared" ca="1" si="141"/>
        <v>158</v>
      </c>
      <c r="N4440" t="str">
        <f ca="1">IF((H4440+I4440)&gt;SIMULATION!$F$16,"Over","Under")</f>
        <v>Over</v>
      </c>
    </row>
    <row r="4441" spans="8:14" x14ac:dyDescent="0.25">
      <c r="H4441">
        <f ca="1">ROUND(NORMINV(RAND(),SIMULATION!$G$16,SIMULATION!$C$16),0)</f>
        <v>75</v>
      </c>
      <c r="I4441">
        <f ca="1">ROUND(NORMINV(RAND(),SIMULATION!$G$20,SIMULATION!$C$20),0)</f>
        <v>88</v>
      </c>
      <c r="J4441" t="str">
        <f t="shared" ca="1" si="140"/>
        <v>Home</v>
      </c>
      <c r="K4441" t="str">
        <f ca="1">IF(H4441+SIMULATION!$E$16&gt;NEUTRAL!I4441,"W","L")</f>
        <v>L</v>
      </c>
      <c r="L4441" t="str">
        <f ca="1">IF(I4441+SIMULATION!$E$20&gt;NEUTRAL!H4441,"W","L")</f>
        <v>W</v>
      </c>
      <c r="M4441">
        <f t="shared" ca="1" si="141"/>
        <v>163</v>
      </c>
      <c r="N4441" t="str">
        <f ca="1">IF((H4441+I4441)&gt;SIMULATION!$F$16,"Over","Under")</f>
        <v>Over</v>
      </c>
    </row>
    <row r="4442" spans="8:14" x14ac:dyDescent="0.25">
      <c r="H4442">
        <f ca="1">ROUND(NORMINV(RAND(),SIMULATION!$G$16,SIMULATION!$C$16),0)</f>
        <v>85</v>
      </c>
      <c r="I4442">
        <f ca="1">ROUND(NORMINV(RAND(),SIMULATION!$G$20,SIMULATION!$C$20),0)</f>
        <v>81</v>
      </c>
      <c r="J4442" t="str">
        <f t="shared" ca="1" si="140"/>
        <v>Away</v>
      </c>
      <c r="K4442" t="str">
        <f ca="1">IF(H4442+SIMULATION!$E$16&gt;NEUTRAL!I4442,"W","L")</f>
        <v>W</v>
      </c>
      <c r="L4442" t="str">
        <f ca="1">IF(I4442+SIMULATION!$E$20&gt;NEUTRAL!H4442,"W","L")</f>
        <v>L</v>
      </c>
      <c r="M4442">
        <f t="shared" ca="1" si="141"/>
        <v>166</v>
      </c>
      <c r="N4442" t="str">
        <f ca="1">IF((H4442+I4442)&gt;SIMULATION!$F$16,"Over","Under")</f>
        <v>Over</v>
      </c>
    </row>
    <row r="4443" spans="8:14" x14ac:dyDescent="0.25">
      <c r="H4443">
        <f ca="1">ROUND(NORMINV(RAND(),SIMULATION!$G$16,SIMULATION!$C$16),0)</f>
        <v>74</v>
      </c>
      <c r="I4443">
        <f ca="1">ROUND(NORMINV(RAND(),SIMULATION!$G$20,SIMULATION!$C$20),0)</f>
        <v>80</v>
      </c>
      <c r="J4443" t="str">
        <f t="shared" ca="1" si="140"/>
        <v>Home</v>
      </c>
      <c r="K4443" t="str">
        <f ca="1">IF(H4443+SIMULATION!$E$16&gt;NEUTRAL!I4443,"W","L")</f>
        <v>L</v>
      </c>
      <c r="L4443" t="str">
        <f ca="1">IF(I4443+SIMULATION!$E$20&gt;NEUTRAL!H4443,"W","L")</f>
        <v>W</v>
      </c>
      <c r="M4443">
        <f t="shared" ca="1" si="141"/>
        <v>154</v>
      </c>
      <c r="N4443" t="str">
        <f ca="1">IF((H4443+I4443)&gt;SIMULATION!$F$16,"Over","Under")</f>
        <v>Over</v>
      </c>
    </row>
    <row r="4444" spans="8:14" x14ac:dyDescent="0.25">
      <c r="H4444">
        <f ca="1">ROUND(NORMINV(RAND(),SIMULATION!$G$16,SIMULATION!$C$16),0)</f>
        <v>74</v>
      </c>
      <c r="I4444">
        <f ca="1">ROUND(NORMINV(RAND(),SIMULATION!$G$20,SIMULATION!$C$20),0)</f>
        <v>81</v>
      </c>
      <c r="J4444" t="str">
        <f t="shared" ca="1" si="140"/>
        <v>Home</v>
      </c>
      <c r="K4444" t="str">
        <f ca="1">IF(H4444+SIMULATION!$E$16&gt;NEUTRAL!I4444,"W","L")</f>
        <v>L</v>
      </c>
      <c r="L4444" t="str">
        <f ca="1">IF(I4444+SIMULATION!$E$20&gt;NEUTRAL!H4444,"W","L")</f>
        <v>W</v>
      </c>
      <c r="M4444">
        <f t="shared" ca="1" si="141"/>
        <v>155</v>
      </c>
      <c r="N4444" t="str">
        <f ca="1">IF((H4444+I4444)&gt;SIMULATION!$F$16,"Over","Under")</f>
        <v>Over</v>
      </c>
    </row>
    <row r="4445" spans="8:14" x14ac:dyDescent="0.25">
      <c r="H4445">
        <f ca="1">ROUND(NORMINV(RAND(),SIMULATION!$G$16,SIMULATION!$C$16),0)</f>
        <v>50</v>
      </c>
      <c r="I4445">
        <f ca="1">ROUND(NORMINV(RAND(),SIMULATION!$G$20,SIMULATION!$C$20),0)</f>
        <v>61</v>
      </c>
      <c r="J4445" t="str">
        <f t="shared" ca="1" si="140"/>
        <v>Home</v>
      </c>
      <c r="K4445" t="str">
        <f ca="1">IF(H4445+SIMULATION!$E$16&gt;NEUTRAL!I4445,"W","L")</f>
        <v>L</v>
      </c>
      <c r="L4445" t="str">
        <f ca="1">IF(I4445+SIMULATION!$E$20&gt;NEUTRAL!H4445,"W","L")</f>
        <v>W</v>
      </c>
      <c r="M4445">
        <f t="shared" ca="1" si="141"/>
        <v>111</v>
      </c>
      <c r="N4445" t="str">
        <f ca="1">IF((H4445+I4445)&gt;SIMULATION!$F$16,"Over","Under")</f>
        <v>Under</v>
      </c>
    </row>
    <row r="4446" spans="8:14" x14ac:dyDescent="0.25">
      <c r="H4446">
        <f ca="1">ROUND(NORMINV(RAND(),SIMULATION!$G$16,SIMULATION!$C$16),0)</f>
        <v>93</v>
      </c>
      <c r="I4446">
        <f ca="1">ROUND(NORMINV(RAND(),SIMULATION!$G$20,SIMULATION!$C$20),0)</f>
        <v>70</v>
      </c>
      <c r="J4446" t="str">
        <f t="shared" ca="1" si="140"/>
        <v>Away</v>
      </c>
      <c r="K4446" t="str">
        <f ca="1">IF(H4446+SIMULATION!$E$16&gt;NEUTRAL!I4446,"W","L")</f>
        <v>W</v>
      </c>
      <c r="L4446" t="str">
        <f ca="1">IF(I4446+SIMULATION!$E$20&gt;NEUTRAL!H4446,"W","L")</f>
        <v>L</v>
      </c>
      <c r="M4446">
        <f t="shared" ca="1" si="141"/>
        <v>163</v>
      </c>
      <c r="N4446" t="str">
        <f ca="1">IF((H4446+I4446)&gt;SIMULATION!$F$16,"Over","Under")</f>
        <v>Over</v>
      </c>
    </row>
    <row r="4447" spans="8:14" x14ac:dyDescent="0.25">
      <c r="H4447">
        <f ca="1">ROUND(NORMINV(RAND(),SIMULATION!$G$16,SIMULATION!$C$16),0)</f>
        <v>76</v>
      </c>
      <c r="I4447">
        <f ca="1">ROUND(NORMINV(RAND(),SIMULATION!$G$20,SIMULATION!$C$20),0)</f>
        <v>90</v>
      </c>
      <c r="J4447" t="str">
        <f t="shared" ca="1" si="140"/>
        <v>Home</v>
      </c>
      <c r="K4447" t="str">
        <f ca="1">IF(H4447+SIMULATION!$E$16&gt;NEUTRAL!I4447,"W","L")</f>
        <v>L</v>
      </c>
      <c r="L4447" t="str">
        <f ca="1">IF(I4447+SIMULATION!$E$20&gt;NEUTRAL!H4447,"W","L")</f>
        <v>W</v>
      </c>
      <c r="M4447">
        <f t="shared" ca="1" si="141"/>
        <v>166</v>
      </c>
      <c r="N4447" t="str">
        <f ca="1">IF((H4447+I4447)&gt;SIMULATION!$F$16,"Over","Under")</f>
        <v>Over</v>
      </c>
    </row>
    <row r="4448" spans="8:14" x14ac:dyDescent="0.25">
      <c r="H4448">
        <f ca="1">ROUND(NORMINV(RAND(),SIMULATION!$G$16,SIMULATION!$C$16),0)</f>
        <v>64</v>
      </c>
      <c r="I4448">
        <f ca="1">ROUND(NORMINV(RAND(),SIMULATION!$G$20,SIMULATION!$C$20),0)</f>
        <v>71</v>
      </c>
      <c r="J4448" t="str">
        <f t="shared" ca="1" si="140"/>
        <v>Home</v>
      </c>
      <c r="K4448" t="str">
        <f ca="1">IF(H4448+SIMULATION!$E$16&gt;NEUTRAL!I4448,"W","L")</f>
        <v>L</v>
      </c>
      <c r="L4448" t="str">
        <f ca="1">IF(I4448+SIMULATION!$E$20&gt;NEUTRAL!H4448,"W","L")</f>
        <v>W</v>
      </c>
      <c r="M4448">
        <f t="shared" ca="1" si="141"/>
        <v>135</v>
      </c>
      <c r="N4448" t="str">
        <f ca="1">IF((H4448+I4448)&gt;SIMULATION!$F$16,"Over","Under")</f>
        <v>Under</v>
      </c>
    </row>
    <row r="4449" spans="8:14" x14ac:dyDescent="0.25">
      <c r="H4449">
        <f ca="1">ROUND(NORMINV(RAND(),SIMULATION!$G$16,SIMULATION!$C$16),0)</f>
        <v>75</v>
      </c>
      <c r="I4449">
        <f ca="1">ROUND(NORMINV(RAND(),SIMULATION!$G$20,SIMULATION!$C$20),0)</f>
        <v>79</v>
      </c>
      <c r="J4449" t="str">
        <f t="shared" ca="1" si="140"/>
        <v>Home</v>
      </c>
      <c r="K4449" t="str">
        <f ca="1">IF(H4449+SIMULATION!$E$16&gt;NEUTRAL!I4449,"W","L")</f>
        <v>W</v>
      </c>
      <c r="L4449" t="str">
        <f ca="1">IF(I4449+SIMULATION!$E$20&gt;NEUTRAL!H4449,"W","L")</f>
        <v>L</v>
      </c>
      <c r="M4449">
        <f t="shared" ca="1" si="141"/>
        <v>154</v>
      </c>
      <c r="N4449" t="str">
        <f ca="1">IF((H4449+I4449)&gt;SIMULATION!$F$16,"Over","Under")</f>
        <v>Over</v>
      </c>
    </row>
    <row r="4450" spans="8:14" x14ac:dyDescent="0.25">
      <c r="H4450">
        <f ca="1">ROUND(NORMINV(RAND(),SIMULATION!$G$16,SIMULATION!$C$16),0)</f>
        <v>77</v>
      </c>
      <c r="I4450">
        <f ca="1">ROUND(NORMINV(RAND(),SIMULATION!$G$20,SIMULATION!$C$20),0)</f>
        <v>90</v>
      </c>
      <c r="J4450" t="str">
        <f t="shared" ca="1" si="140"/>
        <v>Home</v>
      </c>
      <c r="K4450" t="str">
        <f ca="1">IF(H4450+SIMULATION!$E$16&gt;NEUTRAL!I4450,"W","L")</f>
        <v>L</v>
      </c>
      <c r="L4450" t="str">
        <f ca="1">IF(I4450+SIMULATION!$E$20&gt;NEUTRAL!H4450,"W","L")</f>
        <v>W</v>
      </c>
      <c r="M4450">
        <f t="shared" ca="1" si="141"/>
        <v>167</v>
      </c>
      <c r="N4450" t="str">
        <f ca="1">IF((H4450+I4450)&gt;SIMULATION!$F$16,"Over","Under")</f>
        <v>Over</v>
      </c>
    </row>
    <row r="4451" spans="8:14" x14ac:dyDescent="0.25">
      <c r="H4451">
        <f ca="1">ROUND(NORMINV(RAND(),SIMULATION!$G$16,SIMULATION!$C$16),0)</f>
        <v>79</v>
      </c>
      <c r="I4451">
        <f ca="1">ROUND(NORMINV(RAND(),SIMULATION!$G$20,SIMULATION!$C$20),0)</f>
        <v>90</v>
      </c>
      <c r="J4451" t="str">
        <f t="shared" ca="1" si="140"/>
        <v>Home</v>
      </c>
      <c r="K4451" t="str">
        <f ca="1">IF(H4451+SIMULATION!$E$16&gt;NEUTRAL!I4451,"W","L")</f>
        <v>L</v>
      </c>
      <c r="L4451" t="str">
        <f ca="1">IF(I4451+SIMULATION!$E$20&gt;NEUTRAL!H4451,"W","L")</f>
        <v>W</v>
      </c>
      <c r="M4451">
        <f t="shared" ca="1" si="141"/>
        <v>169</v>
      </c>
      <c r="N4451" t="str">
        <f ca="1">IF((H4451+I4451)&gt;SIMULATION!$F$16,"Over","Under")</f>
        <v>Over</v>
      </c>
    </row>
    <row r="4452" spans="8:14" x14ac:dyDescent="0.25">
      <c r="H4452">
        <f ca="1">ROUND(NORMINV(RAND(),SIMULATION!$G$16,SIMULATION!$C$16),0)</f>
        <v>65</v>
      </c>
      <c r="I4452">
        <f ca="1">ROUND(NORMINV(RAND(),SIMULATION!$G$20,SIMULATION!$C$20),0)</f>
        <v>59</v>
      </c>
      <c r="J4452" t="str">
        <f t="shared" ca="1" si="140"/>
        <v>Away</v>
      </c>
      <c r="K4452" t="str">
        <f ca="1">IF(H4452+SIMULATION!$E$16&gt;NEUTRAL!I4452,"W","L")</f>
        <v>W</v>
      </c>
      <c r="L4452" t="str">
        <f ca="1">IF(I4452+SIMULATION!$E$20&gt;NEUTRAL!H4452,"W","L")</f>
        <v>L</v>
      </c>
      <c r="M4452">
        <f t="shared" ca="1" si="141"/>
        <v>124</v>
      </c>
      <c r="N4452" t="str">
        <f ca="1">IF((H4452+I4452)&gt;SIMULATION!$F$16,"Over","Under")</f>
        <v>Under</v>
      </c>
    </row>
    <row r="4453" spans="8:14" x14ac:dyDescent="0.25">
      <c r="H4453">
        <f ca="1">ROUND(NORMINV(RAND(),SIMULATION!$G$16,SIMULATION!$C$16),0)</f>
        <v>72</v>
      </c>
      <c r="I4453">
        <f ca="1">ROUND(NORMINV(RAND(),SIMULATION!$G$20,SIMULATION!$C$20),0)</f>
        <v>60</v>
      </c>
      <c r="J4453" t="str">
        <f t="shared" ca="1" si="140"/>
        <v>Away</v>
      </c>
      <c r="K4453" t="str">
        <f ca="1">IF(H4453+SIMULATION!$E$16&gt;NEUTRAL!I4453,"W","L")</f>
        <v>W</v>
      </c>
      <c r="L4453" t="str">
        <f ca="1">IF(I4453+SIMULATION!$E$20&gt;NEUTRAL!H4453,"W","L")</f>
        <v>L</v>
      </c>
      <c r="M4453">
        <f t="shared" ca="1" si="141"/>
        <v>132</v>
      </c>
      <c r="N4453" t="str">
        <f ca="1">IF((H4453+I4453)&gt;SIMULATION!$F$16,"Over","Under")</f>
        <v>Under</v>
      </c>
    </row>
    <row r="4454" spans="8:14" x14ac:dyDescent="0.25">
      <c r="H4454">
        <f ca="1">ROUND(NORMINV(RAND(),SIMULATION!$G$16,SIMULATION!$C$16),0)</f>
        <v>81</v>
      </c>
      <c r="I4454">
        <f ca="1">ROUND(NORMINV(RAND(),SIMULATION!$G$20,SIMULATION!$C$20),0)</f>
        <v>76</v>
      </c>
      <c r="J4454" t="str">
        <f t="shared" ca="1" si="140"/>
        <v>Away</v>
      </c>
      <c r="K4454" t="str">
        <f ca="1">IF(H4454+SIMULATION!$E$16&gt;NEUTRAL!I4454,"W","L")</f>
        <v>W</v>
      </c>
      <c r="L4454" t="str">
        <f ca="1">IF(I4454+SIMULATION!$E$20&gt;NEUTRAL!H4454,"W","L")</f>
        <v>L</v>
      </c>
      <c r="M4454">
        <f t="shared" ca="1" si="141"/>
        <v>157</v>
      </c>
      <c r="N4454" t="str">
        <f ca="1">IF((H4454+I4454)&gt;SIMULATION!$F$16,"Over","Under")</f>
        <v>Over</v>
      </c>
    </row>
    <row r="4455" spans="8:14" x14ac:dyDescent="0.25">
      <c r="H4455">
        <f ca="1">ROUND(NORMINV(RAND(),SIMULATION!$G$16,SIMULATION!$C$16),0)</f>
        <v>62</v>
      </c>
      <c r="I4455">
        <f ca="1">ROUND(NORMINV(RAND(),SIMULATION!$G$20,SIMULATION!$C$20),0)</f>
        <v>84</v>
      </c>
      <c r="J4455" t="str">
        <f t="shared" ca="1" si="140"/>
        <v>Home</v>
      </c>
      <c r="K4455" t="str">
        <f ca="1">IF(H4455+SIMULATION!$E$16&gt;NEUTRAL!I4455,"W","L")</f>
        <v>L</v>
      </c>
      <c r="L4455" t="str">
        <f ca="1">IF(I4455+SIMULATION!$E$20&gt;NEUTRAL!H4455,"W","L")</f>
        <v>W</v>
      </c>
      <c r="M4455">
        <f t="shared" ca="1" si="141"/>
        <v>146</v>
      </c>
      <c r="N4455" t="str">
        <f ca="1">IF((H4455+I4455)&gt;SIMULATION!$F$16,"Over","Under")</f>
        <v>Under</v>
      </c>
    </row>
    <row r="4456" spans="8:14" x14ac:dyDescent="0.25">
      <c r="H4456">
        <f ca="1">ROUND(NORMINV(RAND(),SIMULATION!$G$16,SIMULATION!$C$16),0)</f>
        <v>43</v>
      </c>
      <c r="I4456">
        <f ca="1">ROUND(NORMINV(RAND(),SIMULATION!$G$20,SIMULATION!$C$20),0)</f>
        <v>67</v>
      </c>
      <c r="J4456" t="str">
        <f t="shared" ca="1" si="140"/>
        <v>Home</v>
      </c>
      <c r="K4456" t="str">
        <f ca="1">IF(H4456+SIMULATION!$E$16&gt;NEUTRAL!I4456,"W","L")</f>
        <v>L</v>
      </c>
      <c r="L4456" t="str">
        <f ca="1">IF(I4456+SIMULATION!$E$20&gt;NEUTRAL!H4456,"W","L")</f>
        <v>W</v>
      </c>
      <c r="M4456">
        <f t="shared" ca="1" si="141"/>
        <v>110</v>
      </c>
      <c r="N4456" t="str">
        <f ca="1">IF((H4456+I4456)&gt;SIMULATION!$F$16,"Over","Under")</f>
        <v>Under</v>
      </c>
    </row>
    <row r="4457" spans="8:14" x14ac:dyDescent="0.25">
      <c r="H4457">
        <f ca="1">ROUND(NORMINV(RAND(),SIMULATION!$G$16,SIMULATION!$C$16),0)</f>
        <v>72</v>
      </c>
      <c r="I4457">
        <f ca="1">ROUND(NORMINV(RAND(),SIMULATION!$G$20,SIMULATION!$C$20),0)</f>
        <v>65</v>
      </c>
      <c r="J4457" t="str">
        <f t="shared" ca="1" si="140"/>
        <v>Away</v>
      </c>
      <c r="K4457" t="str">
        <f ca="1">IF(H4457+SIMULATION!$E$16&gt;NEUTRAL!I4457,"W","L")</f>
        <v>W</v>
      </c>
      <c r="L4457" t="str">
        <f ca="1">IF(I4457+SIMULATION!$E$20&gt;NEUTRAL!H4457,"W","L")</f>
        <v>L</v>
      </c>
      <c r="M4457">
        <f t="shared" ca="1" si="141"/>
        <v>137</v>
      </c>
      <c r="N4457" t="str">
        <f ca="1">IF((H4457+I4457)&gt;SIMULATION!$F$16,"Over","Under")</f>
        <v>Under</v>
      </c>
    </row>
    <row r="4458" spans="8:14" x14ac:dyDescent="0.25">
      <c r="H4458">
        <f ca="1">ROUND(NORMINV(RAND(),SIMULATION!$G$16,SIMULATION!$C$16),0)</f>
        <v>62</v>
      </c>
      <c r="I4458">
        <f ca="1">ROUND(NORMINV(RAND(),SIMULATION!$G$20,SIMULATION!$C$20),0)</f>
        <v>73</v>
      </c>
      <c r="J4458" t="str">
        <f t="shared" ca="1" si="140"/>
        <v>Home</v>
      </c>
      <c r="K4458" t="str">
        <f ca="1">IF(H4458+SIMULATION!$E$16&gt;NEUTRAL!I4458,"W","L")</f>
        <v>L</v>
      </c>
      <c r="L4458" t="str">
        <f ca="1">IF(I4458+SIMULATION!$E$20&gt;NEUTRAL!H4458,"W","L")</f>
        <v>W</v>
      </c>
      <c r="M4458">
        <f t="shared" ca="1" si="141"/>
        <v>135</v>
      </c>
      <c r="N4458" t="str">
        <f ca="1">IF((H4458+I4458)&gt;SIMULATION!$F$16,"Over","Under")</f>
        <v>Under</v>
      </c>
    </row>
    <row r="4459" spans="8:14" x14ac:dyDescent="0.25">
      <c r="H4459">
        <f ca="1">ROUND(NORMINV(RAND(),SIMULATION!$G$16,SIMULATION!$C$16),0)</f>
        <v>77</v>
      </c>
      <c r="I4459">
        <f ca="1">ROUND(NORMINV(RAND(),SIMULATION!$G$20,SIMULATION!$C$20),0)</f>
        <v>69</v>
      </c>
      <c r="J4459" t="str">
        <f t="shared" ca="1" si="140"/>
        <v>Away</v>
      </c>
      <c r="K4459" t="str">
        <f ca="1">IF(H4459+SIMULATION!$E$16&gt;NEUTRAL!I4459,"W","L")</f>
        <v>W</v>
      </c>
      <c r="L4459" t="str">
        <f ca="1">IF(I4459+SIMULATION!$E$20&gt;NEUTRAL!H4459,"W","L")</f>
        <v>L</v>
      </c>
      <c r="M4459">
        <f t="shared" ca="1" si="141"/>
        <v>146</v>
      </c>
      <c r="N4459" t="str">
        <f ca="1">IF((H4459+I4459)&gt;SIMULATION!$F$16,"Over","Under")</f>
        <v>Under</v>
      </c>
    </row>
    <row r="4460" spans="8:14" x14ac:dyDescent="0.25">
      <c r="H4460">
        <f ca="1">ROUND(NORMINV(RAND(),SIMULATION!$G$16,SIMULATION!$C$16),0)</f>
        <v>79</v>
      </c>
      <c r="I4460">
        <f ca="1">ROUND(NORMINV(RAND(),SIMULATION!$G$20,SIMULATION!$C$20),0)</f>
        <v>75</v>
      </c>
      <c r="J4460" t="str">
        <f t="shared" ca="1" si="140"/>
        <v>Away</v>
      </c>
      <c r="K4460" t="str">
        <f ca="1">IF(H4460+SIMULATION!$E$16&gt;NEUTRAL!I4460,"W","L")</f>
        <v>W</v>
      </c>
      <c r="L4460" t="str">
        <f ca="1">IF(I4460+SIMULATION!$E$20&gt;NEUTRAL!H4460,"W","L")</f>
        <v>L</v>
      </c>
      <c r="M4460">
        <f t="shared" ca="1" si="141"/>
        <v>154</v>
      </c>
      <c r="N4460" t="str">
        <f ca="1">IF((H4460+I4460)&gt;SIMULATION!$F$16,"Over","Under")</f>
        <v>Over</v>
      </c>
    </row>
    <row r="4461" spans="8:14" x14ac:dyDescent="0.25">
      <c r="H4461">
        <f ca="1">ROUND(NORMINV(RAND(),SIMULATION!$G$16,SIMULATION!$C$16),0)</f>
        <v>93</v>
      </c>
      <c r="I4461">
        <f ca="1">ROUND(NORMINV(RAND(),SIMULATION!$G$20,SIMULATION!$C$20),0)</f>
        <v>75</v>
      </c>
      <c r="J4461" t="str">
        <f t="shared" ca="1" si="140"/>
        <v>Away</v>
      </c>
      <c r="K4461" t="str">
        <f ca="1">IF(H4461+SIMULATION!$E$16&gt;NEUTRAL!I4461,"W","L")</f>
        <v>W</v>
      </c>
      <c r="L4461" t="str">
        <f ca="1">IF(I4461+SIMULATION!$E$20&gt;NEUTRAL!H4461,"W","L")</f>
        <v>L</v>
      </c>
      <c r="M4461">
        <f t="shared" ca="1" si="141"/>
        <v>168</v>
      </c>
      <c r="N4461" t="str">
        <f ca="1">IF((H4461+I4461)&gt;SIMULATION!$F$16,"Over","Under")</f>
        <v>Over</v>
      </c>
    </row>
    <row r="4462" spans="8:14" x14ac:dyDescent="0.25">
      <c r="H4462">
        <f ca="1">ROUND(NORMINV(RAND(),SIMULATION!$G$16,SIMULATION!$C$16),0)</f>
        <v>64</v>
      </c>
      <c r="I4462">
        <f ca="1">ROUND(NORMINV(RAND(),SIMULATION!$G$20,SIMULATION!$C$20),0)</f>
        <v>67</v>
      </c>
      <c r="J4462" t="str">
        <f t="shared" ca="1" si="140"/>
        <v>Home</v>
      </c>
      <c r="K4462" t="str">
        <f ca="1">IF(H4462+SIMULATION!$E$16&gt;NEUTRAL!I4462,"W","L")</f>
        <v>W</v>
      </c>
      <c r="L4462" t="str">
        <f ca="1">IF(I4462+SIMULATION!$E$20&gt;NEUTRAL!H4462,"W","L")</f>
        <v>L</v>
      </c>
      <c r="M4462">
        <f t="shared" ca="1" si="141"/>
        <v>131</v>
      </c>
      <c r="N4462" t="str">
        <f ca="1">IF((H4462+I4462)&gt;SIMULATION!$F$16,"Over","Under")</f>
        <v>Under</v>
      </c>
    </row>
    <row r="4463" spans="8:14" x14ac:dyDescent="0.25">
      <c r="H4463">
        <f ca="1">ROUND(NORMINV(RAND(),SIMULATION!$G$16,SIMULATION!$C$16),0)</f>
        <v>70</v>
      </c>
      <c r="I4463">
        <f ca="1">ROUND(NORMINV(RAND(),SIMULATION!$G$20,SIMULATION!$C$20),0)</f>
        <v>85</v>
      </c>
      <c r="J4463" t="str">
        <f t="shared" ca="1" si="140"/>
        <v>Home</v>
      </c>
      <c r="K4463" t="str">
        <f ca="1">IF(H4463+SIMULATION!$E$16&gt;NEUTRAL!I4463,"W","L")</f>
        <v>L</v>
      </c>
      <c r="L4463" t="str">
        <f ca="1">IF(I4463+SIMULATION!$E$20&gt;NEUTRAL!H4463,"W","L")</f>
        <v>W</v>
      </c>
      <c r="M4463">
        <f t="shared" ca="1" si="141"/>
        <v>155</v>
      </c>
      <c r="N4463" t="str">
        <f ca="1">IF((H4463+I4463)&gt;SIMULATION!$F$16,"Over","Under")</f>
        <v>Over</v>
      </c>
    </row>
    <row r="4464" spans="8:14" x14ac:dyDescent="0.25">
      <c r="H4464">
        <f ca="1">ROUND(NORMINV(RAND(),SIMULATION!$G$16,SIMULATION!$C$16),0)</f>
        <v>88</v>
      </c>
      <c r="I4464">
        <f ca="1">ROUND(NORMINV(RAND(),SIMULATION!$G$20,SIMULATION!$C$20),0)</f>
        <v>66</v>
      </c>
      <c r="J4464" t="str">
        <f t="shared" ca="1" si="140"/>
        <v>Away</v>
      </c>
      <c r="K4464" t="str">
        <f ca="1">IF(H4464+SIMULATION!$E$16&gt;NEUTRAL!I4464,"W","L")</f>
        <v>W</v>
      </c>
      <c r="L4464" t="str">
        <f ca="1">IF(I4464+SIMULATION!$E$20&gt;NEUTRAL!H4464,"W","L")</f>
        <v>L</v>
      </c>
      <c r="M4464">
        <f t="shared" ca="1" si="141"/>
        <v>154</v>
      </c>
      <c r="N4464" t="str">
        <f ca="1">IF((H4464+I4464)&gt;SIMULATION!$F$16,"Over","Under")</f>
        <v>Over</v>
      </c>
    </row>
    <row r="4465" spans="8:14" x14ac:dyDescent="0.25">
      <c r="H4465">
        <f ca="1">ROUND(NORMINV(RAND(),SIMULATION!$G$16,SIMULATION!$C$16),0)</f>
        <v>76</v>
      </c>
      <c r="I4465">
        <f ca="1">ROUND(NORMINV(RAND(),SIMULATION!$G$20,SIMULATION!$C$20),0)</f>
        <v>63</v>
      </c>
      <c r="J4465" t="str">
        <f t="shared" ca="1" si="140"/>
        <v>Away</v>
      </c>
      <c r="K4465" t="str">
        <f ca="1">IF(H4465+SIMULATION!$E$16&gt;NEUTRAL!I4465,"W","L")</f>
        <v>W</v>
      </c>
      <c r="L4465" t="str">
        <f ca="1">IF(I4465+SIMULATION!$E$20&gt;NEUTRAL!H4465,"W","L")</f>
        <v>L</v>
      </c>
      <c r="M4465">
        <f t="shared" ca="1" si="141"/>
        <v>139</v>
      </c>
      <c r="N4465" t="str">
        <f ca="1">IF((H4465+I4465)&gt;SIMULATION!$F$16,"Over","Under")</f>
        <v>Under</v>
      </c>
    </row>
    <row r="4466" spans="8:14" x14ac:dyDescent="0.25">
      <c r="H4466">
        <f ca="1">ROUND(NORMINV(RAND(),SIMULATION!$G$16,SIMULATION!$C$16),0)</f>
        <v>78</v>
      </c>
      <c r="I4466">
        <f ca="1">ROUND(NORMINV(RAND(),SIMULATION!$G$20,SIMULATION!$C$20),0)</f>
        <v>90</v>
      </c>
      <c r="J4466" t="str">
        <f t="shared" ca="1" si="140"/>
        <v>Home</v>
      </c>
      <c r="K4466" t="str">
        <f ca="1">IF(H4466+SIMULATION!$E$16&gt;NEUTRAL!I4466,"W","L")</f>
        <v>L</v>
      </c>
      <c r="L4466" t="str">
        <f ca="1">IF(I4466+SIMULATION!$E$20&gt;NEUTRAL!H4466,"W","L")</f>
        <v>W</v>
      </c>
      <c r="M4466">
        <f t="shared" ca="1" si="141"/>
        <v>168</v>
      </c>
      <c r="N4466" t="str">
        <f ca="1">IF((H4466+I4466)&gt;SIMULATION!$F$16,"Over","Under")</f>
        <v>Over</v>
      </c>
    </row>
    <row r="4467" spans="8:14" x14ac:dyDescent="0.25">
      <c r="H4467">
        <f ca="1">ROUND(NORMINV(RAND(),SIMULATION!$G$16,SIMULATION!$C$16),0)</f>
        <v>85</v>
      </c>
      <c r="I4467">
        <f ca="1">ROUND(NORMINV(RAND(),SIMULATION!$G$20,SIMULATION!$C$20),0)</f>
        <v>55</v>
      </c>
      <c r="J4467" t="str">
        <f t="shared" ca="1" si="140"/>
        <v>Away</v>
      </c>
      <c r="K4467" t="str">
        <f ca="1">IF(H4467+SIMULATION!$E$16&gt;NEUTRAL!I4467,"W","L")</f>
        <v>W</v>
      </c>
      <c r="L4467" t="str">
        <f ca="1">IF(I4467+SIMULATION!$E$20&gt;NEUTRAL!H4467,"W","L")</f>
        <v>L</v>
      </c>
      <c r="M4467">
        <f t="shared" ca="1" si="141"/>
        <v>140</v>
      </c>
      <c r="N4467" t="str">
        <f ca="1">IF((H4467+I4467)&gt;SIMULATION!$F$16,"Over","Under")</f>
        <v>Under</v>
      </c>
    </row>
    <row r="4468" spans="8:14" x14ac:dyDescent="0.25">
      <c r="H4468">
        <f ca="1">ROUND(NORMINV(RAND(),SIMULATION!$G$16,SIMULATION!$C$16),0)</f>
        <v>83</v>
      </c>
      <c r="I4468">
        <f ca="1">ROUND(NORMINV(RAND(),SIMULATION!$G$20,SIMULATION!$C$20),0)</f>
        <v>85</v>
      </c>
      <c r="J4468" t="str">
        <f t="shared" ca="1" si="140"/>
        <v>Home</v>
      </c>
      <c r="K4468" t="str">
        <f ca="1">IF(H4468+SIMULATION!$E$16&gt;NEUTRAL!I4468,"W","L")</f>
        <v>W</v>
      </c>
      <c r="L4468" t="str">
        <f ca="1">IF(I4468+SIMULATION!$E$20&gt;NEUTRAL!H4468,"W","L")</f>
        <v>L</v>
      </c>
      <c r="M4468">
        <f t="shared" ca="1" si="141"/>
        <v>168</v>
      </c>
      <c r="N4468" t="str">
        <f ca="1">IF((H4468+I4468)&gt;SIMULATION!$F$16,"Over","Under")</f>
        <v>Over</v>
      </c>
    </row>
    <row r="4469" spans="8:14" x14ac:dyDescent="0.25">
      <c r="H4469">
        <f ca="1">ROUND(NORMINV(RAND(),SIMULATION!$G$16,SIMULATION!$C$16),0)</f>
        <v>72</v>
      </c>
      <c r="I4469">
        <f ca="1">ROUND(NORMINV(RAND(),SIMULATION!$G$20,SIMULATION!$C$20),0)</f>
        <v>74</v>
      </c>
      <c r="J4469" t="str">
        <f t="shared" ca="1" si="140"/>
        <v>Home</v>
      </c>
      <c r="K4469" t="str">
        <f ca="1">IF(H4469+SIMULATION!$E$16&gt;NEUTRAL!I4469,"W","L")</f>
        <v>W</v>
      </c>
      <c r="L4469" t="str">
        <f ca="1">IF(I4469+SIMULATION!$E$20&gt;NEUTRAL!H4469,"W","L")</f>
        <v>L</v>
      </c>
      <c r="M4469">
        <f t="shared" ca="1" si="141"/>
        <v>146</v>
      </c>
      <c r="N4469" t="str">
        <f ca="1">IF((H4469+I4469)&gt;SIMULATION!$F$16,"Over","Under")</f>
        <v>Under</v>
      </c>
    </row>
    <row r="4470" spans="8:14" x14ac:dyDescent="0.25">
      <c r="H4470">
        <f ca="1">ROUND(NORMINV(RAND(),SIMULATION!$G$16,SIMULATION!$C$16),0)</f>
        <v>69</v>
      </c>
      <c r="I4470">
        <f ca="1">ROUND(NORMINV(RAND(),SIMULATION!$G$20,SIMULATION!$C$20),0)</f>
        <v>77</v>
      </c>
      <c r="J4470" t="str">
        <f t="shared" ca="1" si="140"/>
        <v>Home</v>
      </c>
      <c r="K4470" t="str">
        <f ca="1">IF(H4470+SIMULATION!$E$16&gt;NEUTRAL!I4470,"W","L")</f>
        <v>L</v>
      </c>
      <c r="L4470" t="str">
        <f ca="1">IF(I4470+SIMULATION!$E$20&gt;NEUTRAL!H4470,"W","L")</f>
        <v>W</v>
      </c>
      <c r="M4470">
        <f t="shared" ca="1" si="141"/>
        <v>146</v>
      </c>
      <c r="N4470" t="str">
        <f ca="1">IF((H4470+I4470)&gt;SIMULATION!$F$16,"Over","Under")</f>
        <v>Under</v>
      </c>
    </row>
    <row r="4471" spans="8:14" x14ac:dyDescent="0.25">
      <c r="H4471">
        <f ca="1">ROUND(NORMINV(RAND(),SIMULATION!$G$16,SIMULATION!$C$16),0)</f>
        <v>83</v>
      </c>
      <c r="I4471">
        <f ca="1">ROUND(NORMINV(RAND(),SIMULATION!$G$20,SIMULATION!$C$20),0)</f>
        <v>78</v>
      </c>
      <c r="J4471" t="str">
        <f t="shared" ca="1" si="140"/>
        <v>Away</v>
      </c>
      <c r="K4471" t="str">
        <f ca="1">IF(H4471+SIMULATION!$E$16&gt;NEUTRAL!I4471,"W","L")</f>
        <v>W</v>
      </c>
      <c r="L4471" t="str">
        <f ca="1">IF(I4471+SIMULATION!$E$20&gt;NEUTRAL!H4471,"W","L")</f>
        <v>L</v>
      </c>
      <c r="M4471">
        <f t="shared" ca="1" si="141"/>
        <v>161</v>
      </c>
      <c r="N4471" t="str">
        <f ca="1">IF((H4471+I4471)&gt;SIMULATION!$F$16,"Over","Under")</f>
        <v>Over</v>
      </c>
    </row>
    <row r="4472" spans="8:14" x14ac:dyDescent="0.25">
      <c r="H4472">
        <f ca="1">ROUND(NORMINV(RAND(),SIMULATION!$G$16,SIMULATION!$C$16),0)</f>
        <v>74</v>
      </c>
      <c r="I4472">
        <f ca="1">ROUND(NORMINV(RAND(),SIMULATION!$G$20,SIMULATION!$C$20),0)</f>
        <v>77</v>
      </c>
      <c r="J4472" t="str">
        <f t="shared" ca="1" si="140"/>
        <v>Home</v>
      </c>
      <c r="K4472" t="str">
        <f ca="1">IF(H4472+SIMULATION!$E$16&gt;NEUTRAL!I4472,"W","L")</f>
        <v>W</v>
      </c>
      <c r="L4472" t="str">
        <f ca="1">IF(I4472+SIMULATION!$E$20&gt;NEUTRAL!H4472,"W","L")</f>
        <v>L</v>
      </c>
      <c r="M4472">
        <f t="shared" ca="1" si="141"/>
        <v>151</v>
      </c>
      <c r="N4472" t="str">
        <f ca="1">IF((H4472+I4472)&gt;SIMULATION!$F$16,"Over","Under")</f>
        <v>Under</v>
      </c>
    </row>
    <row r="4473" spans="8:14" x14ac:dyDescent="0.25">
      <c r="H4473">
        <f ca="1">ROUND(NORMINV(RAND(),SIMULATION!$G$16,SIMULATION!$C$16),0)</f>
        <v>71</v>
      </c>
      <c r="I4473">
        <f ca="1">ROUND(NORMINV(RAND(),SIMULATION!$G$20,SIMULATION!$C$20),0)</f>
        <v>87</v>
      </c>
      <c r="J4473" t="str">
        <f t="shared" ca="1" si="140"/>
        <v>Home</v>
      </c>
      <c r="K4473" t="str">
        <f ca="1">IF(H4473+SIMULATION!$E$16&gt;NEUTRAL!I4473,"W","L")</f>
        <v>L</v>
      </c>
      <c r="L4473" t="str">
        <f ca="1">IF(I4473+SIMULATION!$E$20&gt;NEUTRAL!H4473,"W","L")</f>
        <v>W</v>
      </c>
      <c r="M4473">
        <f t="shared" ca="1" si="141"/>
        <v>158</v>
      </c>
      <c r="N4473" t="str">
        <f ca="1">IF((H4473+I4473)&gt;SIMULATION!$F$16,"Over","Under")</f>
        <v>Over</v>
      </c>
    </row>
    <row r="4474" spans="8:14" x14ac:dyDescent="0.25">
      <c r="H4474">
        <f ca="1">ROUND(NORMINV(RAND(),SIMULATION!$G$16,SIMULATION!$C$16),0)</f>
        <v>78</v>
      </c>
      <c r="I4474">
        <f ca="1">ROUND(NORMINV(RAND(),SIMULATION!$G$20,SIMULATION!$C$20),0)</f>
        <v>75</v>
      </c>
      <c r="J4474" t="str">
        <f t="shared" ca="1" si="140"/>
        <v>Away</v>
      </c>
      <c r="K4474" t="str">
        <f ca="1">IF(H4474+SIMULATION!$E$16&gt;NEUTRAL!I4474,"W","L")</f>
        <v>W</v>
      </c>
      <c r="L4474" t="str">
        <f ca="1">IF(I4474+SIMULATION!$E$20&gt;NEUTRAL!H4474,"W","L")</f>
        <v>L</v>
      </c>
      <c r="M4474">
        <f t="shared" ca="1" si="141"/>
        <v>153</v>
      </c>
      <c r="N4474" t="str">
        <f ca="1">IF((H4474+I4474)&gt;SIMULATION!$F$16,"Over","Under")</f>
        <v>Over</v>
      </c>
    </row>
    <row r="4475" spans="8:14" x14ac:dyDescent="0.25">
      <c r="H4475">
        <f ca="1">ROUND(NORMINV(RAND(),SIMULATION!$G$16,SIMULATION!$C$16),0)</f>
        <v>79</v>
      </c>
      <c r="I4475">
        <f ca="1">ROUND(NORMINV(RAND(),SIMULATION!$G$20,SIMULATION!$C$20),0)</f>
        <v>73</v>
      </c>
      <c r="J4475" t="str">
        <f t="shared" ca="1" si="140"/>
        <v>Away</v>
      </c>
      <c r="K4475" t="str">
        <f ca="1">IF(H4475+SIMULATION!$E$16&gt;NEUTRAL!I4475,"W","L")</f>
        <v>W</v>
      </c>
      <c r="L4475" t="str">
        <f ca="1">IF(I4475+SIMULATION!$E$20&gt;NEUTRAL!H4475,"W","L")</f>
        <v>L</v>
      </c>
      <c r="M4475">
        <f t="shared" ca="1" si="141"/>
        <v>152</v>
      </c>
      <c r="N4475" t="str">
        <f ca="1">IF((H4475+I4475)&gt;SIMULATION!$F$16,"Over","Under")</f>
        <v>Over</v>
      </c>
    </row>
    <row r="4476" spans="8:14" x14ac:dyDescent="0.25">
      <c r="H4476">
        <f ca="1">ROUND(NORMINV(RAND(),SIMULATION!$G$16,SIMULATION!$C$16),0)</f>
        <v>60</v>
      </c>
      <c r="I4476">
        <f ca="1">ROUND(NORMINV(RAND(),SIMULATION!$G$20,SIMULATION!$C$20),0)</f>
        <v>76</v>
      </c>
      <c r="J4476" t="str">
        <f t="shared" ca="1" si="140"/>
        <v>Home</v>
      </c>
      <c r="K4476" t="str">
        <f ca="1">IF(H4476+SIMULATION!$E$16&gt;NEUTRAL!I4476,"W","L")</f>
        <v>L</v>
      </c>
      <c r="L4476" t="str">
        <f ca="1">IF(I4476+SIMULATION!$E$20&gt;NEUTRAL!H4476,"W","L")</f>
        <v>W</v>
      </c>
      <c r="M4476">
        <f t="shared" ca="1" si="141"/>
        <v>136</v>
      </c>
      <c r="N4476" t="str">
        <f ca="1">IF((H4476+I4476)&gt;SIMULATION!$F$16,"Over","Under")</f>
        <v>Under</v>
      </c>
    </row>
    <row r="4477" spans="8:14" x14ac:dyDescent="0.25">
      <c r="H4477">
        <f ca="1">ROUND(NORMINV(RAND(),SIMULATION!$G$16,SIMULATION!$C$16),0)</f>
        <v>78</v>
      </c>
      <c r="I4477">
        <f ca="1">ROUND(NORMINV(RAND(),SIMULATION!$G$20,SIMULATION!$C$20),0)</f>
        <v>84</v>
      </c>
      <c r="J4477" t="str">
        <f t="shared" ca="1" si="140"/>
        <v>Home</v>
      </c>
      <c r="K4477" t="str">
        <f ca="1">IF(H4477+SIMULATION!$E$16&gt;NEUTRAL!I4477,"W","L")</f>
        <v>L</v>
      </c>
      <c r="L4477" t="str">
        <f ca="1">IF(I4477+SIMULATION!$E$20&gt;NEUTRAL!H4477,"W","L")</f>
        <v>W</v>
      </c>
      <c r="M4477">
        <f t="shared" ca="1" si="141"/>
        <v>162</v>
      </c>
      <c r="N4477" t="str">
        <f ca="1">IF((H4477+I4477)&gt;SIMULATION!$F$16,"Over","Under")</f>
        <v>Over</v>
      </c>
    </row>
    <row r="4478" spans="8:14" x14ac:dyDescent="0.25">
      <c r="H4478">
        <f ca="1">ROUND(NORMINV(RAND(),SIMULATION!$G$16,SIMULATION!$C$16),0)</f>
        <v>72</v>
      </c>
      <c r="I4478">
        <f ca="1">ROUND(NORMINV(RAND(),SIMULATION!$G$20,SIMULATION!$C$20),0)</f>
        <v>69</v>
      </c>
      <c r="J4478" t="str">
        <f t="shared" ca="1" si="140"/>
        <v>Away</v>
      </c>
      <c r="K4478" t="str">
        <f ca="1">IF(H4478+SIMULATION!$E$16&gt;NEUTRAL!I4478,"W","L")</f>
        <v>W</v>
      </c>
      <c r="L4478" t="str">
        <f ca="1">IF(I4478+SIMULATION!$E$20&gt;NEUTRAL!H4478,"W","L")</f>
        <v>L</v>
      </c>
      <c r="M4478">
        <f t="shared" ca="1" si="141"/>
        <v>141</v>
      </c>
      <c r="N4478" t="str">
        <f ca="1">IF((H4478+I4478)&gt;SIMULATION!$F$16,"Over","Under")</f>
        <v>Under</v>
      </c>
    </row>
    <row r="4479" spans="8:14" x14ac:dyDescent="0.25">
      <c r="H4479">
        <f ca="1">ROUND(NORMINV(RAND(),SIMULATION!$G$16,SIMULATION!$C$16),0)</f>
        <v>80</v>
      </c>
      <c r="I4479">
        <f ca="1">ROUND(NORMINV(RAND(),SIMULATION!$G$20,SIMULATION!$C$20),0)</f>
        <v>62</v>
      </c>
      <c r="J4479" t="str">
        <f t="shared" ca="1" si="140"/>
        <v>Away</v>
      </c>
      <c r="K4479" t="str">
        <f ca="1">IF(H4479+SIMULATION!$E$16&gt;NEUTRAL!I4479,"W","L")</f>
        <v>W</v>
      </c>
      <c r="L4479" t="str">
        <f ca="1">IF(I4479+SIMULATION!$E$20&gt;NEUTRAL!H4479,"W","L")</f>
        <v>L</v>
      </c>
      <c r="M4479">
        <f t="shared" ca="1" si="141"/>
        <v>142</v>
      </c>
      <c r="N4479" t="str">
        <f ca="1">IF((H4479+I4479)&gt;SIMULATION!$F$16,"Over","Under")</f>
        <v>Under</v>
      </c>
    </row>
    <row r="4480" spans="8:14" x14ac:dyDescent="0.25">
      <c r="H4480">
        <f ca="1">ROUND(NORMINV(RAND(),SIMULATION!$G$16,SIMULATION!$C$16),0)</f>
        <v>83</v>
      </c>
      <c r="I4480">
        <f ca="1">ROUND(NORMINV(RAND(),SIMULATION!$G$20,SIMULATION!$C$20),0)</f>
        <v>85</v>
      </c>
      <c r="J4480" t="str">
        <f t="shared" ca="1" si="140"/>
        <v>Home</v>
      </c>
      <c r="K4480" t="str">
        <f ca="1">IF(H4480+SIMULATION!$E$16&gt;NEUTRAL!I4480,"W","L")</f>
        <v>W</v>
      </c>
      <c r="L4480" t="str">
        <f ca="1">IF(I4480+SIMULATION!$E$20&gt;NEUTRAL!H4480,"W","L")</f>
        <v>L</v>
      </c>
      <c r="M4480">
        <f t="shared" ca="1" si="141"/>
        <v>168</v>
      </c>
      <c r="N4480" t="str">
        <f ca="1">IF((H4480+I4480)&gt;SIMULATION!$F$16,"Over","Under")</f>
        <v>Over</v>
      </c>
    </row>
    <row r="4481" spans="8:14" x14ac:dyDescent="0.25">
      <c r="H4481">
        <f ca="1">ROUND(NORMINV(RAND(),SIMULATION!$G$16,SIMULATION!$C$16),0)</f>
        <v>88</v>
      </c>
      <c r="I4481">
        <f ca="1">ROUND(NORMINV(RAND(),SIMULATION!$G$20,SIMULATION!$C$20),0)</f>
        <v>76</v>
      </c>
      <c r="J4481" t="str">
        <f t="shared" ca="1" si="140"/>
        <v>Away</v>
      </c>
      <c r="K4481" t="str">
        <f ca="1">IF(H4481+SIMULATION!$E$16&gt;NEUTRAL!I4481,"W","L")</f>
        <v>W</v>
      </c>
      <c r="L4481" t="str">
        <f ca="1">IF(I4481+SIMULATION!$E$20&gt;NEUTRAL!H4481,"W","L")</f>
        <v>L</v>
      </c>
      <c r="M4481">
        <f t="shared" ca="1" si="141"/>
        <v>164</v>
      </c>
      <c r="N4481" t="str">
        <f ca="1">IF((H4481+I4481)&gt;SIMULATION!$F$16,"Over","Under")</f>
        <v>Over</v>
      </c>
    </row>
    <row r="4482" spans="8:14" x14ac:dyDescent="0.25">
      <c r="H4482">
        <f ca="1">ROUND(NORMINV(RAND(),SIMULATION!$G$16,SIMULATION!$C$16),0)</f>
        <v>94</v>
      </c>
      <c r="I4482">
        <f ca="1">ROUND(NORMINV(RAND(),SIMULATION!$G$20,SIMULATION!$C$20),0)</f>
        <v>81</v>
      </c>
      <c r="J4482" t="str">
        <f t="shared" ca="1" si="140"/>
        <v>Away</v>
      </c>
      <c r="K4482" t="str">
        <f ca="1">IF(H4482+SIMULATION!$E$16&gt;NEUTRAL!I4482,"W","L")</f>
        <v>W</v>
      </c>
      <c r="L4482" t="str">
        <f ca="1">IF(I4482+SIMULATION!$E$20&gt;NEUTRAL!H4482,"W","L")</f>
        <v>L</v>
      </c>
      <c r="M4482">
        <f t="shared" ca="1" si="141"/>
        <v>175</v>
      </c>
      <c r="N4482" t="str">
        <f ca="1">IF((H4482+I4482)&gt;SIMULATION!$F$16,"Over","Under")</f>
        <v>Over</v>
      </c>
    </row>
    <row r="4483" spans="8:14" x14ac:dyDescent="0.25">
      <c r="H4483">
        <f ca="1">ROUND(NORMINV(RAND(),SIMULATION!$G$16,SIMULATION!$C$16),0)</f>
        <v>56</v>
      </c>
      <c r="I4483">
        <f ca="1">ROUND(NORMINV(RAND(),SIMULATION!$G$20,SIMULATION!$C$20),0)</f>
        <v>58</v>
      </c>
      <c r="J4483" t="str">
        <f t="shared" ca="1" si="140"/>
        <v>Home</v>
      </c>
      <c r="K4483" t="str">
        <f ca="1">IF(H4483+SIMULATION!$E$16&gt;NEUTRAL!I4483,"W","L")</f>
        <v>W</v>
      </c>
      <c r="L4483" t="str">
        <f ca="1">IF(I4483+SIMULATION!$E$20&gt;NEUTRAL!H4483,"W","L")</f>
        <v>L</v>
      </c>
      <c r="M4483">
        <f t="shared" ca="1" si="141"/>
        <v>114</v>
      </c>
      <c r="N4483" t="str">
        <f ca="1">IF((H4483+I4483)&gt;SIMULATION!$F$16,"Over","Under")</f>
        <v>Under</v>
      </c>
    </row>
    <row r="4484" spans="8:14" x14ac:dyDescent="0.25">
      <c r="H4484">
        <f ca="1">ROUND(NORMINV(RAND(),SIMULATION!$G$16,SIMULATION!$C$16),0)</f>
        <v>111</v>
      </c>
      <c r="I4484">
        <f ca="1">ROUND(NORMINV(RAND(),SIMULATION!$G$20,SIMULATION!$C$20),0)</f>
        <v>55</v>
      </c>
      <c r="J4484" t="str">
        <f t="shared" ca="1" si="140"/>
        <v>Away</v>
      </c>
      <c r="K4484" t="str">
        <f ca="1">IF(H4484+SIMULATION!$E$16&gt;NEUTRAL!I4484,"W","L")</f>
        <v>W</v>
      </c>
      <c r="L4484" t="str">
        <f ca="1">IF(I4484+SIMULATION!$E$20&gt;NEUTRAL!H4484,"W","L")</f>
        <v>L</v>
      </c>
      <c r="M4484">
        <f t="shared" ca="1" si="141"/>
        <v>166</v>
      </c>
      <c r="N4484" t="str">
        <f ca="1">IF((H4484+I4484)&gt;SIMULATION!$F$16,"Over","Under")</f>
        <v>Over</v>
      </c>
    </row>
    <row r="4485" spans="8:14" x14ac:dyDescent="0.25">
      <c r="H4485">
        <f ca="1">ROUND(NORMINV(RAND(),SIMULATION!$G$16,SIMULATION!$C$16),0)</f>
        <v>67</v>
      </c>
      <c r="I4485">
        <f ca="1">ROUND(NORMINV(RAND(),SIMULATION!$G$20,SIMULATION!$C$20),0)</f>
        <v>78</v>
      </c>
      <c r="J4485" t="str">
        <f t="shared" ca="1" si="140"/>
        <v>Home</v>
      </c>
      <c r="K4485" t="str">
        <f ca="1">IF(H4485+SIMULATION!$E$16&gt;NEUTRAL!I4485,"W","L")</f>
        <v>L</v>
      </c>
      <c r="L4485" t="str">
        <f ca="1">IF(I4485+SIMULATION!$E$20&gt;NEUTRAL!H4485,"W","L")</f>
        <v>W</v>
      </c>
      <c r="M4485">
        <f t="shared" ca="1" si="141"/>
        <v>145</v>
      </c>
      <c r="N4485" t="str">
        <f ca="1">IF((H4485+I4485)&gt;SIMULATION!$F$16,"Over","Under")</f>
        <v>Under</v>
      </c>
    </row>
    <row r="4486" spans="8:14" x14ac:dyDescent="0.25">
      <c r="H4486">
        <f ca="1">ROUND(NORMINV(RAND(),SIMULATION!$G$16,SIMULATION!$C$16),0)</f>
        <v>56</v>
      </c>
      <c r="I4486">
        <f ca="1">ROUND(NORMINV(RAND(),SIMULATION!$G$20,SIMULATION!$C$20),0)</f>
        <v>104</v>
      </c>
      <c r="J4486" t="str">
        <f t="shared" ca="1" si="140"/>
        <v>Home</v>
      </c>
      <c r="K4486" t="str">
        <f ca="1">IF(H4486+SIMULATION!$E$16&gt;NEUTRAL!I4486,"W","L")</f>
        <v>L</v>
      </c>
      <c r="L4486" t="str">
        <f ca="1">IF(I4486+SIMULATION!$E$20&gt;NEUTRAL!H4486,"W","L")</f>
        <v>W</v>
      </c>
      <c r="M4486">
        <f t="shared" ca="1" si="141"/>
        <v>160</v>
      </c>
      <c r="N4486" t="str">
        <f ca="1">IF((H4486+I4486)&gt;SIMULATION!$F$16,"Over","Under")</f>
        <v>Over</v>
      </c>
    </row>
    <row r="4487" spans="8:14" x14ac:dyDescent="0.25">
      <c r="H4487">
        <f ca="1">ROUND(NORMINV(RAND(),SIMULATION!$G$16,SIMULATION!$C$16),0)</f>
        <v>64</v>
      </c>
      <c r="I4487">
        <f ca="1">ROUND(NORMINV(RAND(),SIMULATION!$G$20,SIMULATION!$C$20),0)</f>
        <v>90</v>
      </c>
      <c r="J4487" t="str">
        <f t="shared" ca="1" si="140"/>
        <v>Home</v>
      </c>
      <c r="K4487" t="str">
        <f ca="1">IF(H4487+SIMULATION!$E$16&gt;NEUTRAL!I4487,"W","L")</f>
        <v>L</v>
      </c>
      <c r="L4487" t="str">
        <f ca="1">IF(I4487+SIMULATION!$E$20&gt;NEUTRAL!H4487,"W","L")</f>
        <v>W</v>
      </c>
      <c r="M4487">
        <f t="shared" ca="1" si="141"/>
        <v>154</v>
      </c>
      <c r="N4487" t="str">
        <f ca="1">IF((H4487+I4487)&gt;SIMULATION!$F$16,"Over","Under")</f>
        <v>Over</v>
      </c>
    </row>
    <row r="4488" spans="8:14" x14ac:dyDescent="0.25">
      <c r="H4488">
        <f ca="1">ROUND(NORMINV(RAND(),SIMULATION!$G$16,SIMULATION!$C$16),0)</f>
        <v>66</v>
      </c>
      <c r="I4488">
        <f ca="1">ROUND(NORMINV(RAND(),SIMULATION!$G$20,SIMULATION!$C$20),0)</f>
        <v>74</v>
      </c>
      <c r="J4488" t="str">
        <f t="shared" ca="1" si="140"/>
        <v>Home</v>
      </c>
      <c r="K4488" t="str">
        <f ca="1">IF(H4488+SIMULATION!$E$16&gt;NEUTRAL!I4488,"W","L")</f>
        <v>L</v>
      </c>
      <c r="L4488" t="str">
        <f ca="1">IF(I4488+SIMULATION!$E$20&gt;NEUTRAL!H4488,"W","L")</f>
        <v>W</v>
      </c>
      <c r="M4488">
        <f t="shared" ca="1" si="141"/>
        <v>140</v>
      </c>
      <c r="N4488" t="str">
        <f ca="1">IF((H4488+I4488)&gt;SIMULATION!$F$16,"Over","Under")</f>
        <v>Under</v>
      </c>
    </row>
    <row r="4489" spans="8:14" x14ac:dyDescent="0.25">
      <c r="H4489">
        <f ca="1">ROUND(NORMINV(RAND(),SIMULATION!$G$16,SIMULATION!$C$16),0)</f>
        <v>68</v>
      </c>
      <c r="I4489">
        <f ca="1">ROUND(NORMINV(RAND(),SIMULATION!$G$20,SIMULATION!$C$20),0)</f>
        <v>63</v>
      </c>
      <c r="J4489" t="str">
        <f t="shared" ca="1" si="140"/>
        <v>Away</v>
      </c>
      <c r="K4489" t="str">
        <f ca="1">IF(H4489+SIMULATION!$E$16&gt;NEUTRAL!I4489,"W","L")</f>
        <v>W</v>
      </c>
      <c r="L4489" t="str">
        <f ca="1">IF(I4489+SIMULATION!$E$20&gt;NEUTRAL!H4489,"W","L")</f>
        <v>L</v>
      </c>
      <c r="M4489">
        <f t="shared" ca="1" si="141"/>
        <v>131</v>
      </c>
      <c r="N4489" t="str">
        <f ca="1">IF((H4489+I4489)&gt;SIMULATION!$F$16,"Over","Under")</f>
        <v>Under</v>
      </c>
    </row>
    <row r="4490" spans="8:14" x14ac:dyDescent="0.25">
      <c r="H4490">
        <f ca="1">ROUND(NORMINV(RAND(),SIMULATION!$G$16,SIMULATION!$C$16),0)</f>
        <v>89</v>
      </c>
      <c r="I4490">
        <f ca="1">ROUND(NORMINV(RAND(),SIMULATION!$G$20,SIMULATION!$C$20),0)</f>
        <v>44</v>
      </c>
      <c r="J4490" t="str">
        <f t="shared" ca="1" si="140"/>
        <v>Away</v>
      </c>
      <c r="K4490" t="str">
        <f ca="1">IF(H4490+SIMULATION!$E$16&gt;NEUTRAL!I4490,"W","L")</f>
        <v>W</v>
      </c>
      <c r="L4490" t="str">
        <f ca="1">IF(I4490+SIMULATION!$E$20&gt;NEUTRAL!H4490,"W","L")</f>
        <v>L</v>
      </c>
      <c r="M4490">
        <f t="shared" ca="1" si="141"/>
        <v>133</v>
      </c>
      <c r="N4490" t="str">
        <f ca="1">IF((H4490+I4490)&gt;SIMULATION!$F$16,"Over","Under")</f>
        <v>Under</v>
      </c>
    </row>
    <row r="4491" spans="8:14" x14ac:dyDescent="0.25">
      <c r="H4491">
        <f ca="1">ROUND(NORMINV(RAND(),SIMULATION!$G$16,SIMULATION!$C$16),0)</f>
        <v>77</v>
      </c>
      <c r="I4491">
        <f ca="1">ROUND(NORMINV(RAND(),SIMULATION!$G$20,SIMULATION!$C$20),0)</f>
        <v>73</v>
      </c>
      <c r="J4491" t="str">
        <f t="shared" ca="1" si="140"/>
        <v>Away</v>
      </c>
      <c r="K4491" t="str">
        <f ca="1">IF(H4491+SIMULATION!$E$16&gt;NEUTRAL!I4491,"W","L")</f>
        <v>W</v>
      </c>
      <c r="L4491" t="str">
        <f ca="1">IF(I4491+SIMULATION!$E$20&gt;NEUTRAL!H4491,"W","L")</f>
        <v>L</v>
      </c>
      <c r="M4491">
        <f t="shared" ca="1" si="141"/>
        <v>150</v>
      </c>
      <c r="N4491" t="str">
        <f ca="1">IF((H4491+I4491)&gt;SIMULATION!$F$16,"Over","Under")</f>
        <v>Under</v>
      </c>
    </row>
    <row r="4492" spans="8:14" x14ac:dyDescent="0.25">
      <c r="H4492">
        <f ca="1">ROUND(NORMINV(RAND(),SIMULATION!$G$16,SIMULATION!$C$16),0)</f>
        <v>91</v>
      </c>
      <c r="I4492">
        <f ca="1">ROUND(NORMINV(RAND(),SIMULATION!$G$20,SIMULATION!$C$20),0)</f>
        <v>70</v>
      </c>
      <c r="J4492" t="str">
        <f t="shared" ca="1" si="140"/>
        <v>Away</v>
      </c>
      <c r="K4492" t="str">
        <f ca="1">IF(H4492+SIMULATION!$E$16&gt;NEUTRAL!I4492,"W","L")</f>
        <v>W</v>
      </c>
      <c r="L4492" t="str">
        <f ca="1">IF(I4492+SIMULATION!$E$20&gt;NEUTRAL!H4492,"W","L")</f>
        <v>L</v>
      </c>
      <c r="M4492">
        <f t="shared" ca="1" si="141"/>
        <v>161</v>
      </c>
      <c r="N4492" t="str">
        <f ca="1">IF((H4492+I4492)&gt;SIMULATION!$F$16,"Over","Under")</f>
        <v>Over</v>
      </c>
    </row>
    <row r="4493" spans="8:14" x14ac:dyDescent="0.25">
      <c r="H4493">
        <f ca="1">ROUND(NORMINV(RAND(),SIMULATION!$G$16,SIMULATION!$C$16),0)</f>
        <v>62</v>
      </c>
      <c r="I4493">
        <f ca="1">ROUND(NORMINV(RAND(),SIMULATION!$G$20,SIMULATION!$C$20),0)</f>
        <v>90</v>
      </c>
      <c r="J4493" t="str">
        <f t="shared" ca="1" si="140"/>
        <v>Home</v>
      </c>
      <c r="K4493" t="str">
        <f ca="1">IF(H4493+SIMULATION!$E$16&gt;NEUTRAL!I4493,"W","L")</f>
        <v>L</v>
      </c>
      <c r="L4493" t="str">
        <f ca="1">IF(I4493+SIMULATION!$E$20&gt;NEUTRAL!H4493,"W","L")</f>
        <v>W</v>
      </c>
      <c r="M4493">
        <f t="shared" ca="1" si="141"/>
        <v>152</v>
      </c>
      <c r="N4493" t="str">
        <f ca="1">IF((H4493+I4493)&gt;SIMULATION!$F$16,"Over","Under")</f>
        <v>Over</v>
      </c>
    </row>
    <row r="4494" spans="8:14" x14ac:dyDescent="0.25">
      <c r="H4494">
        <f ca="1">ROUND(NORMINV(RAND(),SIMULATION!$G$16,SIMULATION!$C$16),0)</f>
        <v>64</v>
      </c>
      <c r="I4494">
        <f ca="1">ROUND(NORMINV(RAND(),SIMULATION!$G$20,SIMULATION!$C$20),0)</f>
        <v>74</v>
      </c>
      <c r="J4494" t="str">
        <f t="shared" ca="1" si="140"/>
        <v>Home</v>
      </c>
      <c r="K4494" t="str">
        <f ca="1">IF(H4494+SIMULATION!$E$16&gt;NEUTRAL!I4494,"W","L")</f>
        <v>L</v>
      </c>
      <c r="L4494" t="str">
        <f ca="1">IF(I4494+SIMULATION!$E$20&gt;NEUTRAL!H4494,"W","L")</f>
        <v>W</v>
      </c>
      <c r="M4494">
        <f t="shared" ca="1" si="141"/>
        <v>138</v>
      </c>
      <c r="N4494" t="str">
        <f ca="1">IF((H4494+I4494)&gt;SIMULATION!$F$16,"Over","Under")</f>
        <v>Under</v>
      </c>
    </row>
    <row r="4495" spans="8:14" x14ac:dyDescent="0.25">
      <c r="H4495">
        <f ca="1">ROUND(NORMINV(RAND(),SIMULATION!$G$16,SIMULATION!$C$16),0)</f>
        <v>80</v>
      </c>
      <c r="I4495">
        <f ca="1">ROUND(NORMINV(RAND(),SIMULATION!$G$20,SIMULATION!$C$20),0)</f>
        <v>86</v>
      </c>
      <c r="J4495" t="str">
        <f t="shared" ca="1" si="140"/>
        <v>Home</v>
      </c>
      <c r="K4495" t="str">
        <f ca="1">IF(H4495+SIMULATION!$E$16&gt;NEUTRAL!I4495,"W","L")</f>
        <v>L</v>
      </c>
      <c r="L4495" t="str">
        <f ca="1">IF(I4495+SIMULATION!$E$20&gt;NEUTRAL!H4495,"W","L")</f>
        <v>W</v>
      </c>
      <c r="M4495">
        <f t="shared" ca="1" si="141"/>
        <v>166</v>
      </c>
      <c r="N4495" t="str">
        <f ca="1">IF((H4495+I4495)&gt;SIMULATION!$F$16,"Over","Under")</f>
        <v>Over</v>
      </c>
    </row>
    <row r="4496" spans="8:14" x14ac:dyDescent="0.25">
      <c r="H4496">
        <f ca="1">ROUND(NORMINV(RAND(),SIMULATION!$G$16,SIMULATION!$C$16),0)</f>
        <v>53</v>
      </c>
      <c r="I4496">
        <f ca="1">ROUND(NORMINV(RAND(),SIMULATION!$G$20,SIMULATION!$C$20),0)</f>
        <v>74</v>
      </c>
      <c r="J4496" t="str">
        <f t="shared" ca="1" si="140"/>
        <v>Home</v>
      </c>
      <c r="K4496" t="str">
        <f ca="1">IF(H4496+SIMULATION!$E$16&gt;NEUTRAL!I4496,"W","L")</f>
        <v>L</v>
      </c>
      <c r="L4496" t="str">
        <f ca="1">IF(I4496+SIMULATION!$E$20&gt;NEUTRAL!H4496,"W","L")</f>
        <v>W</v>
      </c>
      <c r="M4496">
        <f t="shared" ca="1" si="141"/>
        <v>127</v>
      </c>
      <c r="N4496" t="str">
        <f ca="1">IF((H4496+I4496)&gt;SIMULATION!$F$16,"Over","Under")</f>
        <v>Under</v>
      </c>
    </row>
    <row r="4497" spans="8:14" x14ac:dyDescent="0.25">
      <c r="H4497">
        <f ca="1">ROUND(NORMINV(RAND(),SIMULATION!$G$16,SIMULATION!$C$16),0)</f>
        <v>68</v>
      </c>
      <c r="I4497">
        <f ca="1">ROUND(NORMINV(RAND(),SIMULATION!$G$20,SIMULATION!$C$20),0)</f>
        <v>76</v>
      </c>
      <c r="J4497" t="str">
        <f t="shared" ca="1" si="140"/>
        <v>Home</v>
      </c>
      <c r="K4497" t="str">
        <f ca="1">IF(H4497+SIMULATION!$E$16&gt;NEUTRAL!I4497,"W","L")</f>
        <v>L</v>
      </c>
      <c r="L4497" t="str">
        <f ca="1">IF(I4497+SIMULATION!$E$20&gt;NEUTRAL!H4497,"W","L")</f>
        <v>W</v>
      </c>
      <c r="M4497">
        <f t="shared" ca="1" si="141"/>
        <v>144</v>
      </c>
      <c r="N4497" t="str">
        <f ca="1">IF((H4497+I4497)&gt;SIMULATION!$F$16,"Over","Under")</f>
        <v>Under</v>
      </c>
    </row>
    <row r="4498" spans="8:14" x14ac:dyDescent="0.25">
      <c r="H4498">
        <f ca="1">ROUND(NORMINV(RAND(),SIMULATION!$G$16,SIMULATION!$C$16),0)</f>
        <v>76</v>
      </c>
      <c r="I4498">
        <f ca="1">ROUND(NORMINV(RAND(),SIMULATION!$G$20,SIMULATION!$C$20),0)</f>
        <v>89</v>
      </c>
      <c r="J4498" t="str">
        <f t="shared" ref="J4498:J4561" ca="1" si="142">IF(H4498=I4498,"OT",IF(H4498&gt;I4498,"Away","Home"))</f>
        <v>Home</v>
      </c>
      <c r="K4498" t="str">
        <f ca="1">IF(H4498+SIMULATION!$E$16&gt;NEUTRAL!I4498,"W","L")</f>
        <v>L</v>
      </c>
      <c r="L4498" t="str">
        <f ca="1">IF(I4498+SIMULATION!$E$20&gt;NEUTRAL!H4498,"W","L")</f>
        <v>W</v>
      </c>
      <c r="M4498">
        <f t="shared" ref="M4498:M4561" ca="1" si="143">H4498+I4498</f>
        <v>165</v>
      </c>
      <c r="N4498" t="str">
        <f ca="1">IF((H4498+I4498)&gt;SIMULATION!$F$16,"Over","Under")</f>
        <v>Over</v>
      </c>
    </row>
    <row r="4499" spans="8:14" x14ac:dyDescent="0.25">
      <c r="H4499">
        <f ca="1">ROUND(NORMINV(RAND(),SIMULATION!$G$16,SIMULATION!$C$16),0)</f>
        <v>72</v>
      </c>
      <c r="I4499">
        <f ca="1">ROUND(NORMINV(RAND(),SIMULATION!$G$20,SIMULATION!$C$20),0)</f>
        <v>74</v>
      </c>
      <c r="J4499" t="str">
        <f t="shared" ca="1" si="142"/>
        <v>Home</v>
      </c>
      <c r="K4499" t="str">
        <f ca="1">IF(H4499+SIMULATION!$E$16&gt;NEUTRAL!I4499,"W","L")</f>
        <v>W</v>
      </c>
      <c r="L4499" t="str">
        <f ca="1">IF(I4499+SIMULATION!$E$20&gt;NEUTRAL!H4499,"W","L")</f>
        <v>L</v>
      </c>
      <c r="M4499">
        <f t="shared" ca="1" si="143"/>
        <v>146</v>
      </c>
      <c r="N4499" t="str">
        <f ca="1">IF((H4499+I4499)&gt;SIMULATION!$F$16,"Over","Under")</f>
        <v>Under</v>
      </c>
    </row>
    <row r="4500" spans="8:14" x14ac:dyDescent="0.25">
      <c r="H4500">
        <f ca="1">ROUND(NORMINV(RAND(),SIMULATION!$G$16,SIMULATION!$C$16),0)</f>
        <v>75</v>
      </c>
      <c r="I4500">
        <f ca="1">ROUND(NORMINV(RAND(),SIMULATION!$G$20,SIMULATION!$C$20),0)</f>
        <v>56</v>
      </c>
      <c r="J4500" t="str">
        <f t="shared" ca="1" si="142"/>
        <v>Away</v>
      </c>
      <c r="K4500" t="str">
        <f ca="1">IF(H4500+SIMULATION!$E$16&gt;NEUTRAL!I4500,"W","L")</f>
        <v>W</v>
      </c>
      <c r="L4500" t="str">
        <f ca="1">IF(I4500+SIMULATION!$E$20&gt;NEUTRAL!H4500,"W","L")</f>
        <v>L</v>
      </c>
      <c r="M4500">
        <f t="shared" ca="1" si="143"/>
        <v>131</v>
      </c>
      <c r="N4500" t="str">
        <f ca="1">IF((H4500+I4500)&gt;SIMULATION!$F$16,"Over","Under")</f>
        <v>Under</v>
      </c>
    </row>
    <row r="4501" spans="8:14" x14ac:dyDescent="0.25">
      <c r="H4501">
        <f ca="1">ROUND(NORMINV(RAND(),SIMULATION!$G$16,SIMULATION!$C$16),0)</f>
        <v>85</v>
      </c>
      <c r="I4501">
        <f ca="1">ROUND(NORMINV(RAND(),SIMULATION!$G$20,SIMULATION!$C$20),0)</f>
        <v>90</v>
      </c>
      <c r="J4501" t="str">
        <f t="shared" ca="1" si="142"/>
        <v>Home</v>
      </c>
      <c r="K4501" t="str">
        <f ca="1">IF(H4501+SIMULATION!$E$16&gt;NEUTRAL!I4501,"W","L")</f>
        <v>L</v>
      </c>
      <c r="L4501" t="str">
        <f ca="1">IF(I4501+SIMULATION!$E$20&gt;NEUTRAL!H4501,"W","L")</f>
        <v>W</v>
      </c>
      <c r="M4501">
        <f t="shared" ca="1" si="143"/>
        <v>175</v>
      </c>
      <c r="N4501" t="str">
        <f ca="1">IF((H4501+I4501)&gt;SIMULATION!$F$16,"Over","Under")</f>
        <v>Over</v>
      </c>
    </row>
    <row r="4502" spans="8:14" x14ac:dyDescent="0.25">
      <c r="H4502">
        <f ca="1">ROUND(NORMINV(RAND(),SIMULATION!$G$16,SIMULATION!$C$16),0)</f>
        <v>65</v>
      </c>
      <c r="I4502">
        <f ca="1">ROUND(NORMINV(RAND(),SIMULATION!$G$20,SIMULATION!$C$20),0)</f>
        <v>84</v>
      </c>
      <c r="J4502" t="str">
        <f t="shared" ca="1" si="142"/>
        <v>Home</v>
      </c>
      <c r="K4502" t="str">
        <f ca="1">IF(H4502+SIMULATION!$E$16&gt;NEUTRAL!I4502,"W","L")</f>
        <v>L</v>
      </c>
      <c r="L4502" t="str">
        <f ca="1">IF(I4502+SIMULATION!$E$20&gt;NEUTRAL!H4502,"W","L")</f>
        <v>W</v>
      </c>
      <c r="M4502">
        <f t="shared" ca="1" si="143"/>
        <v>149</v>
      </c>
      <c r="N4502" t="str">
        <f ca="1">IF((H4502+I4502)&gt;SIMULATION!$F$16,"Over","Under")</f>
        <v>Under</v>
      </c>
    </row>
    <row r="4503" spans="8:14" x14ac:dyDescent="0.25">
      <c r="H4503">
        <f ca="1">ROUND(NORMINV(RAND(),SIMULATION!$G$16,SIMULATION!$C$16),0)</f>
        <v>83</v>
      </c>
      <c r="I4503">
        <f ca="1">ROUND(NORMINV(RAND(),SIMULATION!$G$20,SIMULATION!$C$20),0)</f>
        <v>62</v>
      </c>
      <c r="J4503" t="str">
        <f t="shared" ca="1" si="142"/>
        <v>Away</v>
      </c>
      <c r="K4503" t="str">
        <f ca="1">IF(H4503+SIMULATION!$E$16&gt;NEUTRAL!I4503,"W","L")</f>
        <v>W</v>
      </c>
      <c r="L4503" t="str">
        <f ca="1">IF(I4503+SIMULATION!$E$20&gt;NEUTRAL!H4503,"W","L")</f>
        <v>L</v>
      </c>
      <c r="M4503">
        <f t="shared" ca="1" si="143"/>
        <v>145</v>
      </c>
      <c r="N4503" t="str">
        <f ca="1">IF((H4503+I4503)&gt;SIMULATION!$F$16,"Over","Under")</f>
        <v>Under</v>
      </c>
    </row>
    <row r="4504" spans="8:14" x14ac:dyDescent="0.25">
      <c r="H4504">
        <f ca="1">ROUND(NORMINV(RAND(),SIMULATION!$G$16,SIMULATION!$C$16),0)</f>
        <v>76</v>
      </c>
      <c r="I4504">
        <f ca="1">ROUND(NORMINV(RAND(),SIMULATION!$G$20,SIMULATION!$C$20),0)</f>
        <v>73</v>
      </c>
      <c r="J4504" t="str">
        <f t="shared" ca="1" si="142"/>
        <v>Away</v>
      </c>
      <c r="K4504" t="str">
        <f ca="1">IF(H4504+SIMULATION!$E$16&gt;NEUTRAL!I4504,"W","L")</f>
        <v>W</v>
      </c>
      <c r="L4504" t="str">
        <f ca="1">IF(I4504+SIMULATION!$E$20&gt;NEUTRAL!H4504,"W","L")</f>
        <v>L</v>
      </c>
      <c r="M4504">
        <f t="shared" ca="1" si="143"/>
        <v>149</v>
      </c>
      <c r="N4504" t="str">
        <f ca="1">IF((H4504+I4504)&gt;SIMULATION!$F$16,"Over","Under")</f>
        <v>Under</v>
      </c>
    </row>
    <row r="4505" spans="8:14" x14ac:dyDescent="0.25">
      <c r="H4505">
        <f ca="1">ROUND(NORMINV(RAND(),SIMULATION!$G$16,SIMULATION!$C$16),0)</f>
        <v>90</v>
      </c>
      <c r="I4505">
        <f ca="1">ROUND(NORMINV(RAND(),SIMULATION!$G$20,SIMULATION!$C$20),0)</f>
        <v>65</v>
      </c>
      <c r="J4505" t="str">
        <f t="shared" ca="1" si="142"/>
        <v>Away</v>
      </c>
      <c r="K4505" t="str">
        <f ca="1">IF(H4505+SIMULATION!$E$16&gt;NEUTRAL!I4505,"W","L")</f>
        <v>W</v>
      </c>
      <c r="L4505" t="str">
        <f ca="1">IF(I4505+SIMULATION!$E$20&gt;NEUTRAL!H4505,"W","L")</f>
        <v>L</v>
      </c>
      <c r="M4505">
        <f t="shared" ca="1" si="143"/>
        <v>155</v>
      </c>
      <c r="N4505" t="str">
        <f ca="1">IF((H4505+I4505)&gt;SIMULATION!$F$16,"Over","Under")</f>
        <v>Over</v>
      </c>
    </row>
    <row r="4506" spans="8:14" x14ac:dyDescent="0.25">
      <c r="H4506">
        <f ca="1">ROUND(NORMINV(RAND(),SIMULATION!$G$16,SIMULATION!$C$16),0)</f>
        <v>65</v>
      </c>
      <c r="I4506">
        <f ca="1">ROUND(NORMINV(RAND(),SIMULATION!$G$20,SIMULATION!$C$20),0)</f>
        <v>67</v>
      </c>
      <c r="J4506" t="str">
        <f t="shared" ca="1" si="142"/>
        <v>Home</v>
      </c>
      <c r="K4506" t="str">
        <f ca="1">IF(H4506+SIMULATION!$E$16&gt;NEUTRAL!I4506,"W","L")</f>
        <v>W</v>
      </c>
      <c r="L4506" t="str">
        <f ca="1">IF(I4506+SIMULATION!$E$20&gt;NEUTRAL!H4506,"W","L")</f>
        <v>L</v>
      </c>
      <c r="M4506">
        <f t="shared" ca="1" si="143"/>
        <v>132</v>
      </c>
      <c r="N4506" t="str">
        <f ca="1">IF((H4506+I4506)&gt;SIMULATION!$F$16,"Over","Under")</f>
        <v>Under</v>
      </c>
    </row>
    <row r="4507" spans="8:14" x14ac:dyDescent="0.25">
      <c r="H4507">
        <f ca="1">ROUND(NORMINV(RAND(),SIMULATION!$G$16,SIMULATION!$C$16),0)</f>
        <v>67</v>
      </c>
      <c r="I4507">
        <f ca="1">ROUND(NORMINV(RAND(),SIMULATION!$G$20,SIMULATION!$C$20),0)</f>
        <v>87</v>
      </c>
      <c r="J4507" t="str">
        <f t="shared" ca="1" si="142"/>
        <v>Home</v>
      </c>
      <c r="K4507" t="str">
        <f ca="1">IF(H4507+SIMULATION!$E$16&gt;NEUTRAL!I4507,"W","L")</f>
        <v>L</v>
      </c>
      <c r="L4507" t="str">
        <f ca="1">IF(I4507+SIMULATION!$E$20&gt;NEUTRAL!H4507,"W","L")</f>
        <v>W</v>
      </c>
      <c r="M4507">
        <f t="shared" ca="1" si="143"/>
        <v>154</v>
      </c>
      <c r="N4507" t="str">
        <f ca="1">IF((H4507+I4507)&gt;SIMULATION!$F$16,"Over","Under")</f>
        <v>Over</v>
      </c>
    </row>
    <row r="4508" spans="8:14" x14ac:dyDescent="0.25">
      <c r="H4508">
        <f ca="1">ROUND(NORMINV(RAND(),SIMULATION!$G$16,SIMULATION!$C$16),0)</f>
        <v>62</v>
      </c>
      <c r="I4508">
        <f ca="1">ROUND(NORMINV(RAND(),SIMULATION!$G$20,SIMULATION!$C$20),0)</f>
        <v>86</v>
      </c>
      <c r="J4508" t="str">
        <f t="shared" ca="1" si="142"/>
        <v>Home</v>
      </c>
      <c r="K4508" t="str">
        <f ca="1">IF(H4508+SIMULATION!$E$16&gt;NEUTRAL!I4508,"W","L")</f>
        <v>L</v>
      </c>
      <c r="L4508" t="str">
        <f ca="1">IF(I4508+SIMULATION!$E$20&gt;NEUTRAL!H4508,"W","L")</f>
        <v>W</v>
      </c>
      <c r="M4508">
        <f t="shared" ca="1" si="143"/>
        <v>148</v>
      </c>
      <c r="N4508" t="str">
        <f ca="1">IF((H4508+I4508)&gt;SIMULATION!$F$16,"Over","Under")</f>
        <v>Under</v>
      </c>
    </row>
    <row r="4509" spans="8:14" x14ac:dyDescent="0.25">
      <c r="H4509">
        <f ca="1">ROUND(NORMINV(RAND(),SIMULATION!$G$16,SIMULATION!$C$16),0)</f>
        <v>74</v>
      </c>
      <c r="I4509">
        <f ca="1">ROUND(NORMINV(RAND(),SIMULATION!$G$20,SIMULATION!$C$20),0)</f>
        <v>82</v>
      </c>
      <c r="J4509" t="str">
        <f t="shared" ca="1" si="142"/>
        <v>Home</v>
      </c>
      <c r="K4509" t="str">
        <f ca="1">IF(H4509+SIMULATION!$E$16&gt;NEUTRAL!I4509,"W","L")</f>
        <v>L</v>
      </c>
      <c r="L4509" t="str">
        <f ca="1">IF(I4509+SIMULATION!$E$20&gt;NEUTRAL!H4509,"W","L")</f>
        <v>W</v>
      </c>
      <c r="M4509">
        <f t="shared" ca="1" si="143"/>
        <v>156</v>
      </c>
      <c r="N4509" t="str">
        <f ca="1">IF((H4509+I4509)&gt;SIMULATION!$F$16,"Over","Under")</f>
        <v>Over</v>
      </c>
    </row>
    <row r="4510" spans="8:14" x14ac:dyDescent="0.25">
      <c r="H4510">
        <f ca="1">ROUND(NORMINV(RAND(),SIMULATION!$G$16,SIMULATION!$C$16),0)</f>
        <v>66</v>
      </c>
      <c r="I4510">
        <f ca="1">ROUND(NORMINV(RAND(),SIMULATION!$G$20,SIMULATION!$C$20),0)</f>
        <v>65</v>
      </c>
      <c r="J4510" t="str">
        <f t="shared" ca="1" si="142"/>
        <v>Away</v>
      </c>
      <c r="K4510" t="str">
        <f ca="1">IF(H4510+SIMULATION!$E$16&gt;NEUTRAL!I4510,"W","L")</f>
        <v>W</v>
      </c>
      <c r="L4510" t="str">
        <f ca="1">IF(I4510+SIMULATION!$E$20&gt;NEUTRAL!H4510,"W","L")</f>
        <v>L</v>
      </c>
      <c r="M4510">
        <f t="shared" ca="1" si="143"/>
        <v>131</v>
      </c>
      <c r="N4510" t="str">
        <f ca="1">IF((H4510+I4510)&gt;SIMULATION!$F$16,"Over","Under")</f>
        <v>Under</v>
      </c>
    </row>
    <row r="4511" spans="8:14" x14ac:dyDescent="0.25">
      <c r="H4511">
        <f ca="1">ROUND(NORMINV(RAND(),SIMULATION!$G$16,SIMULATION!$C$16),0)</f>
        <v>83</v>
      </c>
      <c r="I4511">
        <f ca="1">ROUND(NORMINV(RAND(),SIMULATION!$G$20,SIMULATION!$C$20),0)</f>
        <v>76</v>
      </c>
      <c r="J4511" t="str">
        <f t="shared" ca="1" si="142"/>
        <v>Away</v>
      </c>
      <c r="K4511" t="str">
        <f ca="1">IF(H4511+SIMULATION!$E$16&gt;NEUTRAL!I4511,"W","L")</f>
        <v>W</v>
      </c>
      <c r="L4511" t="str">
        <f ca="1">IF(I4511+SIMULATION!$E$20&gt;NEUTRAL!H4511,"W","L")</f>
        <v>L</v>
      </c>
      <c r="M4511">
        <f t="shared" ca="1" si="143"/>
        <v>159</v>
      </c>
      <c r="N4511" t="str">
        <f ca="1">IF((H4511+I4511)&gt;SIMULATION!$F$16,"Over","Under")</f>
        <v>Over</v>
      </c>
    </row>
    <row r="4512" spans="8:14" x14ac:dyDescent="0.25">
      <c r="H4512">
        <f ca="1">ROUND(NORMINV(RAND(),SIMULATION!$G$16,SIMULATION!$C$16),0)</f>
        <v>68</v>
      </c>
      <c r="I4512">
        <f ca="1">ROUND(NORMINV(RAND(),SIMULATION!$G$20,SIMULATION!$C$20),0)</f>
        <v>60</v>
      </c>
      <c r="J4512" t="str">
        <f t="shared" ca="1" si="142"/>
        <v>Away</v>
      </c>
      <c r="K4512" t="str">
        <f ca="1">IF(H4512+SIMULATION!$E$16&gt;NEUTRAL!I4512,"W","L")</f>
        <v>W</v>
      </c>
      <c r="L4512" t="str">
        <f ca="1">IF(I4512+SIMULATION!$E$20&gt;NEUTRAL!H4512,"W","L")</f>
        <v>L</v>
      </c>
      <c r="M4512">
        <f t="shared" ca="1" si="143"/>
        <v>128</v>
      </c>
      <c r="N4512" t="str">
        <f ca="1">IF((H4512+I4512)&gt;SIMULATION!$F$16,"Over","Under")</f>
        <v>Under</v>
      </c>
    </row>
    <row r="4513" spans="8:14" x14ac:dyDescent="0.25">
      <c r="H4513">
        <f ca="1">ROUND(NORMINV(RAND(),SIMULATION!$G$16,SIMULATION!$C$16),0)</f>
        <v>53</v>
      </c>
      <c r="I4513">
        <f ca="1">ROUND(NORMINV(RAND(),SIMULATION!$G$20,SIMULATION!$C$20),0)</f>
        <v>72</v>
      </c>
      <c r="J4513" t="str">
        <f t="shared" ca="1" si="142"/>
        <v>Home</v>
      </c>
      <c r="K4513" t="str">
        <f ca="1">IF(H4513+SIMULATION!$E$16&gt;NEUTRAL!I4513,"W","L")</f>
        <v>L</v>
      </c>
      <c r="L4513" t="str">
        <f ca="1">IF(I4513+SIMULATION!$E$20&gt;NEUTRAL!H4513,"W","L")</f>
        <v>W</v>
      </c>
      <c r="M4513">
        <f t="shared" ca="1" si="143"/>
        <v>125</v>
      </c>
      <c r="N4513" t="str">
        <f ca="1">IF((H4513+I4513)&gt;SIMULATION!$F$16,"Over","Under")</f>
        <v>Under</v>
      </c>
    </row>
    <row r="4514" spans="8:14" x14ac:dyDescent="0.25">
      <c r="H4514">
        <f ca="1">ROUND(NORMINV(RAND(),SIMULATION!$G$16,SIMULATION!$C$16),0)</f>
        <v>55</v>
      </c>
      <c r="I4514">
        <f ca="1">ROUND(NORMINV(RAND(),SIMULATION!$G$20,SIMULATION!$C$20),0)</f>
        <v>79</v>
      </c>
      <c r="J4514" t="str">
        <f t="shared" ca="1" si="142"/>
        <v>Home</v>
      </c>
      <c r="K4514" t="str">
        <f ca="1">IF(H4514+SIMULATION!$E$16&gt;NEUTRAL!I4514,"W","L")</f>
        <v>L</v>
      </c>
      <c r="L4514" t="str">
        <f ca="1">IF(I4514+SIMULATION!$E$20&gt;NEUTRAL!H4514,"W","L")</f>
        <v>W</v>
      </c>
      <c r="M4514">
        <f t="shared" ca="1" si="143"/>
        <v>134</v>
      </c>
      <c r="N4514" t="str">
        <f ca="1">IF((H4514+I4514)&gt;SIMULATION!$F$16,"Over","Under")</f>
        <v>Under</v>
      </c>
    </row>
    <row r="4515" spans="8:14" x14ac:dyDescent="0.25">
      <c r="H4515">
        <f ca="1">ROUND(NORMINV(RAND(),SIMULATION!$G$16,SIMULATION!$C$16),0)</f>
        <v>67</v>
      </c>
      <c r="I4515">
        <f ca="1">ROUND(NORMINV(RAND(),SIMULATION!$G$20,SIMULATION!$C$20),0)</f>
        <v>93</v>
      </c>
      <c r="J4515" t="str">
        <f t="shared" ca="1" si="142"/>
        <v>Home</v>
      </c>
      <c r="K4515" t="str">
        <f ca="1">IF(H4515+SIMULATION!$E$16&gt;NEUTRAL!I4515,"W","L")</f>
        <v>L</v>
      </c>
      <c r="L4515" t="str">
        <f ca="1">IF(I4515+SIMULATION!$E$20&gt;NEUTRAL!H4515,"W","L")</f>
        <v>W</v>
      </c>
      <c r="M4515">
        <f t="shared" ca="1" si="143"/>
        <v>160</v>
      </c>
      <c r="N4515" t="str">
        <f ca="1">IF((H4515+I4515)&gt;SIMULATION!$F$16,"Over","Under")</f>
        <v>Over</v>
      </c>
    </row>
    <row r="4516" spans="8:14" x14ac:dyDescent="0.25">
      <c r="H4516">
        <f ca="1">ROUND(NORMINV(RAND(),SIMULATION!$G$16,SIMULATION!$C$16),0)</f>
        <v>73</v>
      </c>
      <c r="I4516">
        <f ca="1">ROUND(NORMINV(RAND(),SIMULATION!$G$20,SIMULATION!$C$20),0)</f>
        <v>74</v>
      </c>
      <c r="J4516" t="str">
        <f t="shared" ca="1" si="142"/>
        <v>Home</v>
      </c>
      <c r="K4516" t="str">
        <f ca="1">IF(H4516+SIMULATION!$E$16&gt;NEUTRAL!I4516,"W","L")</f>
        <v>W</v>
      </c>
      <c r="L4516" t="str">
        <f ca="1">IF(I4516+SIMULATION!$E$20&gt;NEUTRAL!H4516,"W","L")</f>
        <v>L</v>
      </c>
      <c r="M4516">
        <f t="shared" ca="1" si="143"/>
        <v>147</v>
      </c>
      <c r="N4516" t="str">
        <f ca="1">IF((H4516+I4516)&gt;SIMULATION!$F$16,"Over","Under")</f>
        <v>Under</v>
      </c>
    </row>
    <row r="4517" spans="8:14" x14ac:dyDescent="0.25">
      <c r="H4517">
        <f ca="1">ROUND(NORMINV(RAND(),SIMULATION!$G$16,SIMULATION!$C$16),0)</f>
        <v>60</v>
      </c>
      <c r="I4517">
        <f ca="1">ROUND(NORMINV(RAND(),SIMULATION!$G$20,SIMULATION!$C$20),0)</f>
        <v>69</v>
      </c>
      <c r="J4517" t="str">
        <f t="shared" ca="1" si="142"/>
        <v>Home</v>
      </c>
      <c r="K4517" t="str">
        <f ca="1">IF(H4517+SIMULATION!$E$16&gt;NEUTRAL!I4517,"W","L")</f>
        <v>L</v>
      </c>
      <c r="L4517" t="str">
        <f ca="1">IF(I4517+SIMULATION!$E$20&gt;NEUTRAL!H4517,"W","L")</f>
        <v>W</v>
      </c>
      <c r="M4517">
        <f t="shared" ca="1" si="143"/>
        <v>129</v>
      </c>
      <c r="N4517" t="str">
        <f ca="1">IF((H4517+I4517)&gt;SIMULATION!$F$16,"Over","Under")</f>
        <v>Under</v>
      </c>
    </row>
    <row r="4518" spans="8:14" x14ac:dyDescent="0.25">
      <c r="H4518">
        <f ca="1">ROUND(NORMINV(RAND(),SIMULATION!$G$16,SIMULATION!$C$16),0)</f>
        <v>72</v>
      </c>
      <c r="I4518">
        <f ca="1">ROUND(NORMINV(RAND(),SIMULATION!$G$20,SIMULATION!$C$20),0)</f>
        <v>90</v>
      </c>
      <c r="J4518" t="str">
        <f t="shared" ca="1" si="142"/>
        <v>Home</v>
      </c>
      <c r="K4518" t="str">
        <f ca="1">IF(H4518+SIMULATION!$E$16&gt;NEUTRAL!I4518,"W","L")</f>
        <v>L</v>
      </c>
      <c r="L4518" t="str">
        <f ca="1">IF(I4518+SIMULATION!$E$20&gt;NEUTRAL!H4518,"W","L")</f>
        <v>W</v>
      </c>
      <c r="M4518">
        <f t="shared" ca="1" si="143"/>
        <v>162</v>
      </c>
      <c r="N4518" t="str">
        <f ca="1">IF((H4518+I4518)&gt;SIMULATION!$F$16,"Over","Under")</f>
        <v>Over</v>
      </c>
    </row>
    <row r="4519" spans="8:14" x14ac:dyDescent="0.25">
      <c r="H4519">
        <f ca="1">ROUND(NORMINV(RAND(),SIMULATION!$G$16,SIMULATION!$C$16),0)</f>
        <v>98</v>
      </c>
      <c r="I4519">
        <f ca="1">ROUND(NORMINV(RAND(),SIMULATION!$G$20,SIMULATION!$C$20),0)</f>
        <v>95</v>
      </c>
      <c r="J4519" t="str">
        <f t="shared" ca="1" si="142"/>
        <v>Away</v>
      </c>
      <c r="K4519" t="str">
        <f ca="1">IF(H4519+SIMULATION!$E$16&gt;NEUTRAL!I4519,"W","L")</f>
        <v>W</v>
      </c>
      <c r="L4519" t="str">
        <f ca="1">IF(I4519+SIMULATION!$E$20&gt;NEUTRAL!H4519,"W","L")</f>
        <v>L</v>
      </c>
      <c r="M4519">
        <f t="shared" ca="1" si="143"/>
        <v>193</v>
      </c>
      <c r="N4519" t="str">
        <f ca="1">IF((H4519+I4519)&gt;SIMULATION!$F$16,"Over","Under")</f>
        <v>Over</v>
      </c>
    </row>
    <row r="4520" spans="8:14" x14ac:dyDescent="0.25">
      <c r="H4520">
        <f ca="1">ROUND(NORMINV(RAND(),SIMULATION!$G$16,SIMULATION!$C$16),0)</f>
        <v>60</v>
      </c>
      <c r="I4520">
        <f ca="1">ROUND(NORMINV(RAND(),SIMULATION!$G$20,SIMULATION!$C$20),0)</f>
        <v>89</v>
      </c>
      <c r="J4520" t="str">
        <f t="shared" ca="1" si="142"/>
        <v>Home</v>
      </c>
      <c r="K4520" t="str">
        <f ca="1">IF(H4520+SIMULATION!$E$16&gt;NEUTRAL!I4520,"W","L")</f>
        <v>L</v>
      </c>
      <c r="L4520" t="str">
        <f ca="1">IF(I4520+SIMULATION!$E$20&gt;NEUTRAL!H4520,"W","L")</f>
        <v>W</v>
      </c>
      <c r="M4520">
        <f t="shared" ca="1" si="143"/>
        <v>149</v>
      </c>
      <c r="N4520" t="str">
        <f ca="1">IF((H4520+I4520)&gt;SIMULATION!$F$16,"Over","Under")</f>
        <v>Under</v>
      </c>
    </row>
    <row r="4521" spans="8:14" x14ac:dyDescent="0.25">
      <c r="H4521">
        <f ca="1">ROUND(NORMINV(RAND(),SIMULATION!$G$16,SIMULATION!$C$16),0)</f>
        <v>65</v>
      </c>
      <c r="I4521">
        <f ca="1">ROUND(NORMINV(RAND(),SIMULATION!$G$20,SIMULATION!$C$20),0)</f>
        <v>67</v>
      </c>
      <c r="J4521" t="str">
        <f t="shared" ca="1" si="142"/>
        <v>Home</v>
      </c>
      <c r="K4521" t="str">
        <f ca="1">IF(H4521+SIMULATION!$E$16&gt;NEUTRAL!I4521,"W","L")</f>
        <v>W</v>
      </c>
      <c r="L4521" t="str">
        <f ca="1">IF(I4521+SIMULATION!$E$20&gt;NEUTRAL!H4521,"W","L")</f>
        <v>L</v>
      </c>
      <c r="M4521">
        <f t="shared" ca="1" si="143"/>
        <v>132</v>
      </c>
      <c r="N4521" t="str">
        <f ca="1">IF((H4521+I4521)&gt;SIMULATION!$F$16,"Over","Under")</f>
        <v>Under</v>
      </c>
    </row>
    <row r="4522" spans="8:14" x14ac:dyDescent="0.25">
      <c r="H4522">
        <f ca="1">ROUND(NORMINV(RAND(),SIMULATION!$G$16,SIMULATION!$C$16),0)</f>
        <v>65</v>
      </c>
      <c r="I4522">
        <f ca="1">ROUND(NORMINV(RAND(),SIMULATION!$G$20,SIMULATION!$C$20),0)</f>
        <v>62</v>
      </c>
      <c r="J4522" t="str">
        <f t="shared" ca="1" si="142"/>
        <v>Away</v>
      </c>
      <c r="K4522" t="str">
        <f ca="1">IF(H4522+SIMULATION!$E$16&gt;NEUTRAL!I4522,"W","L")</f>
        <v>W</v>
      </c>
      <c r="L4522" t="str">
        <f ca="1">IF(I4522+SIMULATION!$E$20&gt;NEUTRAL!H4522,"W","L")</f>
        <v>L</v>
      </c>
      <c r="M4522">
        <f t="shared" ca="1" si="143"/>
        <v>127</v>
      </c>
      <c r="N4522" t="str">
        <f ca="1">IF((H4522+I4522)&gt;SIMULATION!$F$16,"Over","Under")</f>
        <v>Under</v>
      </c>
    </row>
    <row r="4523" spans="8:14" x14ac:dyDescent="0.25">
      <c r="H4523">
        <f ca="1">ROUND(NORMINV(RAND(),SIMULATION!$G$16,SIMULATION!$C$16),0)</f>
        <v>91</v>
      </c>
      <c r="I4523">
        <f ca="1">ROUND(NORMINV(RAND(),SIMULATION!$G$20,SIMULATION!$C$20),0)</f>
        <v>62</v>
      </c>
      <c r="J4523" t="str">
        <f t="shared" ca="1" si="142"/>
        <v>Away</v>
      </c>
      <c r="K4523" t="str">
        <f ca="1">IF(H4523+SIMULATION!$E$16&gt;NEUTRAL!I4523,"W","L")</f>
        <v>W</v>
      </c>
      <c r="L4523" t="str">
        <f ca="1">IF(I4523+SIMULATION!$E$20&gt;NEUTRAL!H4523,"W","L")</f>
        <v>L</v>
      </c>
      <c r="M4523">
        <f t="shared" ca="1" si="143"/>
        <v>153</v>
      </c>
      <c r="N4523" t="str">
        <f ca="1">IF((H4523+I4523)&gt;SIMULATION!$F$16,"Over","Under")</f>
        <v>Over</v>
      </c>
    </row>
    <row r="4524" spans="8:14" x14ac:dyDescent="0.25">
      <c r="H4524">
        <f ca="1">ROUND(NORMINV(RAND(),SIMULATION!$G$16,SIMULATION!$C$16),0)</f>
        <v>65</v>
      </c>
      <c r="I4524">
        <f ca="1">ROUND(NORMINV(RAND(),SIMULATION!$G$20,SIMULATION!$C$20),0)</f>
        <v>75</v>
      </c>
      <c r="J4524" t="str">
        <f t="shared" ca="1" si="142"/>
        <v>Home</v>
      </c>
      <c r="K4524" t="str">
        <f ca="1">IF(H4524+SIMULATION!$E$16&gt;NEUTRAL!I4524,"W","L")</f>
        <v>L</v>
      </c>
      <c r="L4524" t="str">
        <f ca="1">IF(I4524+SIMULATION!$E$20&gt;NEUTRAL!H4524,"W","L")</f>
        <v>W</v>
      </c>
      <c r="M4524">
        <f t="shared" ca="1" si="143"/>
        <v>140</v>
      </c>
      <c r="N4524" t="str">
        <f ca="1">IF((H4524+I4524)&gt;SIMULATION!$F$16,"Over","Under")</f>
        <v>Under</v>
      </c>
    </row>
    <row r="4525" spans="8:14" x14ac:dyDescent="0.25">
      <c r="H4525">
        <f ca="1">ROUND(NORMINV(RAND(),SIMULATION!$G$16,SIMULATION!$C$16),0)</f>
        <v>71</v>
      </c>
      <c r="I4525">
        <f ca="1">ROUND(NORMINV(RAND(),SIMULATION!$G$20,SIMULATION!$C$20),0)</f>
        <v>65</v>
      </c>
      <c r="J4525" t="str">
        <f t="shared" ca="1" si="142"/>
        <v>Away</v>
      </c>
      <c r="K4525" t="str">
        <f ca="1">IF(H4525+SIMULATION!$E$16&gt;NEUTRAL!I4525,"W","L")</f>
        <v>W</v>
      </c>
      <c r="L4525" t="str">
        <f ca="1">IF(I4525+SIMULATION!$E$20&gt;NEUTRAL!H4525,"W","L")</f>
        <v>L</v>
      </c>
      <c r="M4525">
        <f t="shared" ca="1" si="143"/>
        <v>136</v>
      </c>
      <c r="N4525" t="str">
        <f ca="1">IF((H4525+I4525)&gt;SIMULATION!$F$16,"Over","Under")</f>
        <v>Under</v>
      </c>
    </row>
    <row r="4526" spans="8:14" x14ac:dyDescent="0.25">
      <c r="H4526">
        <f ca="1">ROUND(NORMINV(RAND(),SIMULATION!$G$16,SIMULATION!$C$16),0)</f>
        <v>82</v>
      </c>
      <c r="I4526">
        <f ca="1">ROUND(NORMINV(RAND(),SIMULATION!$G$20,SIMULATION!$C$20),0)</f>
        <v>75</v>
      </c>
      <c r="J4526" t="str">
        <f t="shared" ca="1" si="142"/>
        <v>Away</v>
      </c>
      <c r="K4526" t="str">
        <f ca="1">IF(H4526+SIMULATION!$E$16&gt;NEUTRAL!I4526,"W","L")</f>
        <v>W</v>
      </c>
      <c r="L4526" t="str">
        <f ca="1">IF(I4526+SIMULATION!$E$20&gt;NEUTRAL!H4526,"W","L")</f>
        <v>L</v>
      </c>
      <c r="M4526">
        <f t="shared" ca="1" si="143"/>
        <v>157</v>
      </c>
      <c r="N4526" t="str">
        <f ca="1">IF((H4526+I4526)&gt;SIMULATION!$F$16,"Over","Under")</f>
        <v>Over</v>
      </c>
    </row>
    <row r="4527" spans="8:14" x14ac:dyDescent="0.25">
      <c r="H4527">
        <f ca="1">ROUND(NORMINV(RAND(),SIMULATION!$G$16,SIMULATION!$C$16),0)</f>
        <v>65</v>
      </c>
      <c r="I4527">
        <f ca="1">ROUND(NORMINV(RAND(),SIMULATION!$G$20,SIMULATION!$C$20),0)</f>
        <v>54</v>
      </c>
      <c r="J4527" t="str">
        <f t="shared" ca="1" si="142"/>
        <v>Away</v>
      </c>
      <c r="K4527" t="str">
        <f ca="1">IF(H4527+SIMULATION!$E$16&gt;NEUTRAL!I4527,"W","L")</f>
        <v>W</v>
      </c>
      <c r="L4527" t="str">
        <f ca="1">IF(I4527+SIMULATION!$E$20&gt;NEUTRAL!H4527,"W","L")</f>
        <v>L</v>
      </c>
      <c r="M4527">
        <f t="shared" ca="1" si="143"/>
        <v>119</v>
      </c>
      <c r="N4527" t="str">
        <f ca="1">IF((H4527+I4527)&gt;SIMULATION!$F$16,"Over","Under")</f>
        <v>Under</v>
      </c>
    </row>
    <row r="4528" spans="8:14" x14ac:dyDescent="0.25">
      <c r="H4528">
        <f ca="1">ROUND(NORMINV(RAND(),SIMULATION!$G$16,SIMULATION!$C$16),0)</f>
        <v>79</v>
      </c>
      <c r="I4528">
        <f ca="1">ROUND(NORMINV(RAND(),SIMULATION!$G$20,SIMULATION!$C$20),0)</f>
        <v>82</v>
      </c>
      <c r="J4528" t="str">
        <f t="shared" ca="1" si="142"/>
        <v>Home</v>
      </c>
      <c r="K4528" t="str">
        <f ca="1">IF(H4528+SIMULATION!$E$16&gt;NEUTRAL!I4528,"W","L")</f>
        <v>W</v>
      </c>
      <c r="L4528" t="str">
        <f ca="1">IF(I4528+SIMULATION!$E$20&gt;NEUTRAL!H4528,"W","L")</f>
        <v>L</v>
      </c>
      <c r="M4528">
        <f t="shared" ca="1" si="143"/>
        <v>161</v>
      </c>
      <c r="N4528" t="str">
        <f ca="1">IF((H4528+I4528)&gt;SIMULATION!$F$16,"Over","Under")</f>
        <v>Over</v>
      </c>
    </row>
    <row r="4529" spans="8:14" x14ac:dyDescent="0.25">
      <c r="H4529">
        <f ca="1">ROUND(NORMINV(RAND(),SIMULATION!$G$16,SIMULATION!$C$16),0)</f>
        <v>69</v>
      </c>
      <c r="I4529">
        <f ca="1">ROUND(NORMINV(RAND(),SIMULATION!$G$20,SIMULATION!$C$20),0)</f>
        <v>83</v>
      </c>
      <c r="J4529" t="str">
        <f t="shared" ca="1" si="142"/>
        <v>Home</v>
      </c>
      <c r="K4529" t="str">
        <f ca="1">IF(H4529+SIMULATION!$E$16&gt;NEUTRAL!I4529,"W","L")</f>
        <v>L</v>
      </c>
      <c r="L4529" t="str">
        <f ca="1">IF(I4529+SIMULATION!$E$20&gt;NEUTRAL!H4529,"W","L")</f>
        <v>W</v>
      </c>
      <c r="M4529">
        <f t="shared" ca="1" si="143"/>
        <v>152</v>
      </c>
      <c r="N4529" t="str">
        <f ca="1">IF((H4529+I4529)&gt;SIMULATION!$F$16,"Over","Under")</f>
        <v>Over</v>
      </c>
    </row>
    <row r="4530" spans="8:14" x14ac:dyDescent="0.25">
      <c r="H4530">
        <f ca="1">ROUND(NORMINV(RAND(),SIMULATION!$G$16,SIMULATION!$C$16),0)</f>
        <v>69</v>
      </c>
      <c r="I4530">
        <f ca="1">ROUND(NORMINV(RAND(),SIMULATION!$G$20,SIMULATION!$C$20),0)</f>
        <v>65</v>
      </c>
      <c r="J4530" t="str">
        <f t="shared" ca="1" si="142"/>
        <v>Away</v>
      </c>
      <c r="K4530" t="str">
        <f ca="1">IF(H4530+SIMULATION!$E$16&gt;NEUTRAL!I4530,"W","L")</f>
        <v>W</v>
      </c>
      <c r="L4530" t="str">
        <f ca="1">IF(I4530+SIMULATION!$E$20&gt;NEUTRAL!H4530,"W","L")</f>
        <v>L</v>
      </c>
      <c r="M4530">
        <f t="shared" ca="1" si="143"/>
        <v>134</v>
      </c>
      <c r="N4530" t="str">
        <f ca="1">IF((H4530+I4530)&gt;SIMULATION!$F$16,"Over","Under")</f>
        <v>Under</v>
      </c>
    </row>
    <row r="4531" spans="8:14" x14ac:dyDescent="0.25">
      <c r="H4531">
        <f ca="1">ROUND(NORMINV(RAND(),SIMULATION!$G$16,SIMULATION!$C$16),0)</f>
        <v>84</v>
      </c>
      <c r="I4531">
        <f ca="1">ROUND(NORMINV(RAND(),SIMULATION!$G$20,SIMULATION!$C$20),0)</f>
        <v>85</v>
      </c>
      <c r="J4531" t="str">
        <f t="shared" ca="1" si="142"/>
        <v>Home</v>
      </c>
      <c r="K4531" t="str">
        <f ca="1">IF(H4531+SIMULATION!$E$16&gt;NEUTRAL!I4531,"W","L")</f>
        <v>W</v>
      </c>
      <c r="L4531" t="str">
        <f ca="1">IF(I4531+SIMULATION!$E$20&gt;NEUTRAL!H4531,"W","L")</f>
        <v>L</v>
      </c>
      <c r="M4531">
        <f t="shared" ca="1" si="143"/>
        <v>169</v>
      </c>
      <c r="N4531" t="str">
        <f ca="1">IF((H4531+I4531)&gt;SIMULATION!$F$16,"Over","Under")</f>
        <v>Over</v>
      </c>
    </row>
    <row r="4532" spans="8:14" x14ac:dyDescent="0.25">
      <c r="H4532">
        <f ca="1">ROUND(NORMINV(RAND(),SIMULATION!$G$16,SIMULATION!$C$16),0)</f>
        <v>56</v>
      </c>
      <c r="I4532">
        <f ca="1">ROUND(NORMINV(RAND(),SIMULATION!$G$20,SIMULATION!$C$20),0)</f>
        <v>86</v>
      </c>
      <c r="J4532" t="str">
        <f t="shared" ca="1" si="142"/>
        <v>Home</v>
      </c>
      <c r="K4532" t="str">
        <f ca="1">IF(H4532+SIMULATION!$E$16&gt;NEUTRAL!I4532,"W","L")</f>
        <v>L</v>
      </c>
      <c r="L4532" t="str">
        <f ca="1">IF(I4532+SIMULATION!$E$20&gt;NEUTRAL!H4532,"W","L")</f>
        <v>W</v>
      </c>
      <c r="M4532">
        <f t="shared" ca="1" si="143"/>
        <v>142</v>
      </c>
      <c r="N4532" t="str">
        <f ca="1">IF((H4532+I4532)&gt;SIMULATION!$F$16,"Over","Under")</f>
        <v>Under</v>
      </c>
    </row>
    <row r="4533" spans="8:14" x14ac:dyDescent="0.25">
      <c r="H4533">
        <f ca="1">ROUND(NORMINV(RAND(),SIMULATION!$G$16,SIMULATION!$C$16),0)</f>
        <v>61</v>
      </c>
      <c r="I4533">
        <f ca="1">ROUND(NORMINV(RAND(),SIMULATION!$G$20,SIMULATION!$C$20),0)</f>
        <v>63</v>
      </c>
      <c r="J4533" t="str">
        <f t="shared" ca="1" si="142"/>
        <v>Home</v>
      </c>
      <c r="K4533" t="str">
        <f ca="1">IF(H4533+SIMULATION!$E$16&gt;NEUTRAL!I4533,"W","L")</f>
        <v>W</v>
      </c>
      <c r="L4533" t="str">
        <f ca="1">IF(I4533+SIMULATION!$E$20&gt;NEUTRAL!H4533,"W","L")</f>
        <v>L</v>
      </c>
      <c r="M4533">
        <f t="shared" ca="1" si="143"/>
        <v>124</v>
      </c>
      <c r="N4533" t="str">
        <f ca="1">IF((H4533+I4533)&gt;SIMULATION!$F$16,"Over","Under")</f>
        <v>Under</v>
      </c>
    </row>
    <row r="4534" spans="8:14" x14ac:dyDescent="0.25">
      <c r="H4534">
        <f ca="1">ROUND(NORMINV(RAND(),SIMULATION!$G$16,SIMULATION!$C$16),0)</f>
        <v>82</v>
      </c>
      <c r="I4534">
        <f ca="1">ROUND(NORMINV(RAND(),SIMULATION!$G$20,SIMULATION!$C$20),0)</f>
        <v>78</v>
      </c>
      <c r="J4534" t="str">
        <f t="shared" ca="1" si="142"/>
        <v>Away</v>
      </c>
      <c r="K4534" t="str">
        <f ca="1">IF(H4534+SIMULATION!$E$16&gt;NEUTRAL!I4534,"W","L")</f>
        <v>W</v>
      </c>
      <c r="L4534" t="str">
        <f ca="1">IF(I4534+SIMULATION!$E$20&gt;NEUTRAL!H4534,"W","L")</f>
        <v>L</v>
      </c>
      <c r="M4534">
        <f t="shared" ca="1" si="143"/>
        <v>160</v>
      </c>
      <c r="N4534" t="str">
        <f ca="1">IF((H4534+I4534)&gt;SIMULATION!$F$16,"Over","Under")</f>
        <v>Over</v>
      </c>
    </row>
    <row r="4535" spans="8:14" x14ac:dyDescent="0.25">
      <c r="H4535">
        <f ca="1">ROUND(NORMINV(RAND(),SIMULATION!$G$16,SIMULATION!$C$16),0)</f>
        <v>70</v>
      </c>
      <c r="I4535">
        <f ca="1">ROUND(NORMINV(RAND(),SIMULATION!$G$20,SIMULATION!$C$20),0)</f>
        <v>75</v>
      </c>
      <c r="J4535" t="str">
        <f t="shared" ca="1" si="142"/>
        <v>Home</v>
      </c>
      <c r="K4535" t="str">
        <f ca="1">IF(H4535+SIMULATION!$E$16&gt;NEUTRAL!I4535,"W","L")</f>
        <v>L</v>
      </c>
      <c r="L4535" t="str">
        <f ca="1">IF(I4535+SIMULATION!$E$20&gt;NEUTRAL!H4535,"W","L")</f>
        <v>W</v>
      </c>
      <c r="M4535">
        <f t="shared" ca="1" si="143"/>
        <v>145</v>
      </c>
      <c r="N4535" t="str">
        <f ca="1">IF((H4535+I4535)&gt;SIMULATION!$F$16,"Over","Under")</f>
        <v>Under</v>
      </c>
    </row>
    <row r="4536" spans="8:14" x14ac:dyDescent="0.25">
      <c r="H4536">
        <f ca="1">ROUND(NORMINV(RAND(),SIMULATION!$G$16,SIMULATION!$C$16),0)</f>
        <v>71</v>
      </c>
      <c r="I4536">
        <f ca="1">ROUND(NORMINV(RAND(),SIMULATION!$G$20,SIMULATION!$C$20),0)</f>
        <v>83</v>
      </c>
      <c r="J4536" t="str">
        <f t="shared" ca="1" si="142"/>
        <v>Home</v>
      </c>
      <c r="K4536" t="str">
        <f ca="1">IF(H4536+SIMULATION!$E$16&gt;NEUTRAL!I4536,"W","L")</f>
        <v>L</v>
      </c>
      <c r="L4536" t="str">
        <f ca="1">IF(I4536+SIMULATION!$E$20&gt;NEUTRAL!H4536,"W","L")</f>
        <v>W</v>
      </c>
      <c r="M4536">
        <f t="shared" ca="1" si="143"/>
        <v>154</v>
      </c>
      <c r="N4536" t="str">
        <f ca="1">IF((H4536+I4536)&gt;SIMULATION!$F$16,"Over","Under")</f>
        <v>Over</v>
      </c>
    </row>
    <row r="4537" spans="8:14" x14ac:dyDescent="0.25">
      <c r="H4537">
        <f ca="1">ROUND(NORMINV(RAND(),SIMULATION!$G$16,SIMULATION!$C$16),0)</f>
        <v>81</v>
      </c>
      <c r="I4537">
        <f ca="1">ROUND(NORMINV(RAND(),SIMULATION!$G$20,SIMULATION!$C$20),0)</f>
        <v>85</v>
      </c>
      <c r="J4537" t="str">
        <f t="shared" ca="1" si="142"/>
        <v>Home</v>
      </c>
      <c r="K4537" t="str">
        <f ca="1">IF(H4537+SIMULATION!$E$16&gt;NEUTRAL!I4537,"W","L")</f>
        <v>W</v>
      </c>
      <c r="L4537" t="str">
        <f ca="1">IF(I4537+SIMULATION!$E$20&gt;NEUTRAL!H4537,"W","L")</f>
        <v>L</v>
      </c>
      <c r="M4537">
        <f t="shared" ca="1" si="143"/>
        <v>166</v>
      </c>
      <c r="N4537" t="str">
        <f ca="1">IF((H4537+I4537)&gt;SIMULATION!$F$16,"Over","Under")</f>
        <v>Over</v>
      </c>
    </row>
    <row r="4538" spans="8:14" x14ac:dyDescent="0.25">
      <c r="H4538">
        <f ca="1">ROUND(NORMINV(RAND(),SIMULATION!$G$16,SIMULATION!$C$16),0)</f>
        <v>58</v>
      </c>
      <c r="I4538">
        <f ca="1">ROUND(NORMINV(RAND(),SIMULATION!$G$20,SIMULATION!$C$20),0)</f>
        <v>58</v>
      </c>
      <c r="J4538" t="str">
        <f t="shared" ca="1" si="142"/>
        <v>OT</v>
      </c>
      <c r="K4538" t="str">
        <f ca="1">IF(H4538+SIMULATION!$E$16&gt;NEUTRAL!I4538,"W","L")</f>
        <v>W</v>
      </c>
      <c r="L4538" t="str">
        <f ca="1">IF(I4538+SIMULATION!$E$20&gt;NEUTRAL!H4538,"W","L")</f>
        <v>L</v>
      </c>
      <c r="M4538">
        <f t="shared" ca="1" si="143"/>
        <v>116</v>
      </c>
      <c r="N4538" t="str">
        <f ca="1">IF((H4538+I4538)&gt;SIMULATION!$F$16,"Over","Under")</f>
        <v>Under</v>
      </c>
    </row>
    <row r="4539" spans="8:14" x14ac:dyDescent="0.25">
      <c r="H4539">
        <f ca="1">ROUND(NORMINV(RAND(),SIMULATION!$G$16,SIMULATION!$C$16),0)</f>
        <v>72</v>
      </c>
      <c r="I4539">
        <f ca="1">ROUND(NORMINV(RAND(),SIMULATION!$G$20,SIMULATION!$C$20),0)</f>
        <v>77</v>
      </c>
      <c r="J4539" t="str">
        <f t="shared" ca="1" si="142"/>
        <v>Home</v>
      </c>
      <c r="K4539" t="str">
        <f ca="1">IF(H4539+SIMULATION!$E$16&gt;NEUTRAL!I4539,"W","L")</f>
        <v>L</v>
      </c>
      <c r="L4539" t="str">
        <f ca="1">IF(I4539+SIMULATION!$E$20&gt;NEUTRAL!H4539,"W","L")</f>
        <v>W</v>
      </c>
      <c r="M4539">
        <f t="shared" ca="1" si="143"/>
        <v>149</v>
      </c>
      <c r="N4539" t="str">
        <f ca="1">IF((H4539+I4539)&gt;SIMULATION!$F$16,"Over","Under")</f>
        <v>Under</v>
      </c>
    </row>
    <row r="4540" spans="8:14" x14ac:dyDescent="0.25">
      <c r="H4540">
        <f ca="1">ROUND(NORMINV(RAND(),SIMULATION!$G$16,SIMULATION!$C$16),0)</f>
        <v>71</v>
      </c>
      <c r="I4540">
        <f ca="1">ROUND(NORMINV(RAND(),SIMULATION!$G$20,SIMULATION!$C$20),0)</f>
        <v>68</v>
      </c>
      <c r="J4540" t="str">
        <f t="shared" ca="1" si="142"/>
        <v>Away</v>
      </c>
      <c r="K4540" t="str">
        <f ca="1">IF(H4540+SIMULATION!$E$16&gt;NEUTRAL!I4540,"W","L")</f>
        <v>W</v>
      </c>
      <c r="L4540" t="str">
        <f ca="1">IF(I4540+SIMULATION!$E$20&gt;NEUTRAL!H4540,"W","L")</f>
        <v>L</v>
      </c>
      <c r="M4540">
        <f t="shared" ca="1" si="143"/>
        <v>139</v>
      </c>
      <c r="N4540" t="str">
        <f ca="1">IF((H4540+I4540)&gt;SIMULATION!$F$16,"Over","Under")</f>
        <v>Under</v>
      </c>
    </row>
    <row r="4541" spans="8:14" x14ac:dyDescent="0.25">
      <c r="H4541">
        <f ca="1">ROUND(NORMINV(RAND(),SIMULATION!$G$16,SIMULATION!$C$16),0)</f>
        <v>93</v>
      </c>
      <c r="I4541">
        <f ca="1">ROUND(NORMINV(RAND(),SIMULATION!$G$20,SIMULATION!$C$20),0)</f>
        <v>61</v>
      </c>
      <c r="J4541" t="str">
        <f t="shared" ca="1" si="142"/>
        <v>Away</v>
      </c>
      <c r="K4541" t="str">
        <f ca="1">IF(H4541+SIMULATION!$E$16&gt;NEUTRAL!I4541,"W","L")</f>
        <v>W</v>
      </c>
      <c r="L4541" t="str">
        <f ca="1">IF(I4541+SIMULATION!$E$20&gt;NEUTRAL!H4541,"W","L")</f>
        <v>L</v>
      </c>
      <c r="M4541">
        <f t="shared" ca="1" si="143"/>
        <v>154</v>
      </c>
      <c r="N4541" t="str">
        <f ca="1">IF((H4541+I4541)&gt;SIMULATION!$F$16,"Over","Under")</f>
        <v>Over</v>
      </c>
    </row>
    <row r="4542" spans="8:14" x14ac:dyDescent="0.25">
      <c r="H4542">
        <f ca="1">ROUND(NORMINV(RAND(),SIMULATION!$G$16,SIMULATION!$C$16),0)</f>
        <v>67</v>
      </c>
      <c r="I4542">
        <f ca="1">ROUND(NORMINV(RAND(),SIMULATION!$G$20,SIMULATION!$C$20),0)</f>
        <v>63</v>
      </c>
      <c r="J4542" t="str">
        <f t="shared" ca="1" si="142"/>
        <v>Away</v>
      </c>
      <c r="K4542" t="str">
        <f ca="1">IF(H4542+SIMULATION!$E$16&gt;NEUTRAL!I4542,"W","L")</f>
        <v>W</v>
      </c>
      <c r="L4542" t="str">
        <f ca="1">IF(I4542+SIMULATION!$E$20&gt;NEUTRAL!H4542,"W","L")</f>
        <v>L</v>
      </c>
      <c r="M4542">
        <f t="shared" ca="1" si="143"/>
        <v>130</v>
      </c>
      <c r="N4542" t="str">
        <f ca="1">IF((H4542+I4542)&gt;SIMULATION!$F$16,"Over","Under")</f>
        <v>Under</v>
      </c>
    </row>
    <row r="4543" spans="8:14" x14ac:dyDescent="0.25">
      <c r="H4543">
        <f ca="1">ROUND(NORMINV(RAND(),SIMULATION!$G$16,SIMULATION!$C$16),0)</f>
        <v>76</v>
      </c>
      <c r="I4543">
        <f ca="1">ROUND(NORMINV(RAND(),SIMULATION!$G$20,SIMULATION!$C$20),0)</f>
        <v>73</v>
      </c>
      <c r="J4543" t="str">
        <f t="shared" ca="1" si="142"/>
        <v>Away</v>
      </c>
      <c r="K4543" t="str">
        <f ca="1">IF(H4543+SIMULATION!$E$16&gt;NEUTRAL!I4543,"W","L")</f>
        <v>W</v>
      </c>
      <c r="L4543" t="str">
        <f ca="1">IF(I4543+SIMULATION!$E$20&gt;NEUTRAL!H4543,"W","L")</f>
        <v>L</v>
      </c>
      <c r="M4543">
        <f t="shared" ca="1" si="143"/>
        <v>149</v>
      </c>
      <c r="N4543" t="str">
        <f ca="1">IF((H4543+I4543)&gt;SIMULATION!$F$16,"Over","Under")</f>
        <v>Under</v>
      </c>
    </row>
    <row r="4544" spans="8:14" x14ac:dyDescent="0.25">
      <c r="H4544">
        <f ca="1">ROUND(NORMINV(RAND(),SIMULATION!$G$16,SIMULATION!$C$16),0)</f>
        <v>86</v>
      </c>
      <c r="I4544">
        <f ca="1">ROUND(NORMINV(RAND(),SIMULATION!$G$20,SIMULATION!$C$20),0)</f>
        <v>83</v>
      </c>
      <c r="J4544" t="str">
        <f t="shared" ca="1" si="142"/>
        <v>Away</v>
      </c>
      <c r="K4544" t="str">
        <f ca="1">IF(H4544+SIMULATION!$E$16&gt;NEUTRAL!I4544,"W","L")</f>
        <v>W</v>
      </c>
      <c r="L4544" t="str">
        <f ca="1">IF(I4544+SIMULATION!$E$20&gt;NEUTRAL!H4544,"W","L")</f>
        <v>L</v>
      </c>
      <c r="M4544">
        <f t="shared" ca="1" si="143"/>
        <v>169</v>
      </c>
      <c r="N4544" t="str">
        <f ca="1">IF((H4544+I4544)&gt;SIMULATION!$F$16,"Over","Under")</f>
        <v>Over</v>
      </c>
    </row>
    <row r="4545" spans="8:14" x14ac:dyDescent="0.25">
      <c r="H4545">
        <f ca="1">ROUND(NORMINV(RAND(),SIMULATION!$G$16,SIMULATION!$C$16),0)</f>
        <v>50</v>
      </c>
      <c r="I4545">
        <f ca="1">ROUND(NORMINV(RAND(),SIMULATION!$G$20,SIMULATION!$C$20),0)</f>
        <v>96</v>
      </c>
      <c r="J4545" t="str">
        <f t="shared" ca="1" si="142"/>
        <v>Home</v>
      </c>
      <c r="K4545" t="str">
        <f ca="1">IF(H4545+SIMULATION!$E$16&gt;NEUTRAL!I4545,"W","L")</f>
        <v>L</v>
      </c>
      <c r="L4545" t="str">
        <f ca="1">IF(I4545+SIMULATION!$E$20&gt;NEUTRAL!H4545,"W","L")</f>
        <v>W</v>
      </c>
      <c r="M4545">
        <f t="shared" ca="1" si="143"/>
        <v>146</v>
      </c>
      <c r="N4545" t="str">
        <f ca="1">IF((H4545+I4545)&gt;SIMULATION!$F$16,"Over","Under")</f>
        <v>Under</v>
      </c>
    </row>
    <row r="4546" spans="8:14" x14ac:dyDescent="0.25">
      <c r="H4546">
        <f ca="1">ROUND(NORMINV(RAND(),SIMULATION!$G$16,SIMULATION!$C$16),0)</f>
        <v>76</v>
      </c>
      <c r="I4546">
        <f ca="1">ROUND(NORMINV(RAND(),SIMULATION!$G$20,SIMULATION!$C$20),0)</f>
        <v>60</v>
      </c>
      <c r="J4546" t="str">
        <f t="shared" ca="1" si="142"/>
        <v>Away</v>
      </c>
      <c r="K4546" t="str">
        <f ca="1">IF(H4546+SIMULATION!$E$16&gt;NEUTRAL!I4546,"W","L")</f>
        <v>W</v>
      </c>
      <c r="L4546" t="str">
        <f ca="1">IF(I4546+SIMULATION!$E$20&gt;NEUTRAL!H4546,"W","L")</f>
        <v>L</v>
      </c>
      <c r="M4546">
        <f t="shared" ca="1" si="143"/>
        <v>136</v>
      </c>
      <c r="N4546" t="str">
        <f ca="1">IF((H4546+I4546)&gt;SIMULATION!$F$16,"Over","Under")</f>
        <v>Under</v>
      </c>
    </row>
    <row r="4547" spans="8:14" x14ac:dyDescent="0.25">
      <c r="H4547">
        <f ca="1">ROUND(NORMINV(RAND(),SIMULATION!$G$16,SIMULATION!$C$16),0)</f>
        <v>65</v>
      </c>
      <c r="I4547">
        <f ca="1">ROUND(NORMINV(RAND(),SIMULATION!$G$20,SIMULATION!$C$20),0)</f>
        <v>82</v>
      </c>
      <c r="J4547" t="str">
        <f t="shared" ca="1" si="142"/>
        <v>Home</v>
      </c>
      <c r="K4547" t="str">
        <f ca="1">IF(H4547+SIMULATION!$E$16&gt;NEUTRAL!I4547,"W","L")</f>
        <v>L</v>
      </c>
      <c r="L4547" t="str">
        <f ca="1">IF(I4547+SIMULATION!$E$20&gt;NEUTRAL!H4547,"W","L")</f>
        <v>W</v>
      </c>
      <c r="M4547">
        <f t="shared" ca="1" si="143"/>
        <v>147</v>
      </c>
      <c r="N4547" t="str">
        <f ca="1">IF((H4547+I4547)&gt;SIMULATION!$F$16,"Over","Under")</f>
        <v>Under</v>
      </c>
    </row>
    <row r="4548" spans="8:14" x14ac:dyDescent="0.25">
      <c r="H4548">
        <f ca="1">ROUND(NORMINV(RAND(),SIMULATION!$G$16,SIMULATION!$C$16),0)</f>
        <v>64</v>
      </c>
      <c r="I4548">
        <f ca="1">ROUND(NORMINV(RAND(),SIMULATION!$G$20,SIMULATION!$C$20),0)</f>
        <v>82</v>
      </c>
      <c r="J4548" t="str">
        <f t="shared" ca="1" si="142"/>
        <v>Home</v>
      </c>
      <c r="K4548" t="str">
        <f ca="1">IF(H4548+SIMULATION!$E$16&gt;NEUTRAL!I4548,"W","L")</f>
        <v>L</v>
      </c>
      <c r="L4548" t="str">
        <f ca="1">IF(I4548+SIMULATION!$E$20&gt;NEUTRAL!H4548,"W","L")</f>
        <v>W</v>
      </c>
      <c r="M4548">
        <f t="shared" ca="1" si="143"/>
        <v>146</v>
      </c>
      <c r="N4548" t="str">
        <f ca="1">IF((H4548+I4548)&gt;SIMULATION!$F$16,"Over","Under")</f>
        <v>Under</v>
      </c>
    </row>
    <row r="4549" spans="8:14" x14ac:dyDescent="0.25">
      <c r="H4549">
        <f ca="1">ROUND(NORMINV(RAND(),SIMULATION!$G$16,SIMULATION!$C$16),0)</f>
        <v>78</v>
      </c>
      <c r="I4549">
        <f ca="1">ROUND(NORMINV(RAND(),SIMULATION!$G$20,SIMULATION!$C$20),0)</f>
        <v>80</v>
      </c>
      <c r="J4549" t="str">
        <f t="shared" ca="1" si="142"/>
        <v>Home</v>
      </c>
      <c r="K4549" t="str">
        <f ca="1">IF(H4549+SIMULATION!$E$16&gt;NEUTRAL!I4549,"W","L")</f>
        <v>W</v>
      </c>
      <c r="L4549" t="str">
        <f ca="1">IF(I4549+SIMULATION!$E$20&gt;NEUTRAL!H4549,"W","L")</f>
        <v>L</v>
      </c>
      <c r="M4549">
        <f t="shared" ca="1" si="143"/>
        <v>158</v>
      </c>
      <c r="N4549" t="str">
        <f ca="1">IF((H4549+I4549)&gt;SIMULATION!$F$16,"Over","Under")</f>
        <v>Over</v>
      </c>
    </row>
    <row r="4550" spans="8:14" x14ac:dyDescent="0.25">
      <c r="H4550">
        <f ca="1">ROUND(NORMINV(RAND(),SIMULATION!$G$16,SIMULATION!$C$16),0)</f>
        <v>89</v>
      </c>
      <c r="I4550">
        <f ca="1">ROUND(NORMINV(RAND(),SIMULATION!$G$20,SIMULATION!$C$20),0)</f>
        <v>80</v>
      </c>
      <c r="J4550" t="str">
        <f t="shared" ca="1" si="142"/>
        <v>Away</v>
      </c>
      <c r="K4550" t="str">
        <f ca="1">IF(H4550+SIMULATION!$E$16&gt;NEUTRAL!I4550,"W","L")</f>
        <v>W</v>
      </c>
      <c r="L4550" t="str">
        <f ca="1">IF(I4550+SIMULATION!$E$20&gt;NEUTRAL!H4550,"W","L")</f>
        <v>L</v>
      </c>
      <c r="M4550">
        <f t="shared" ca="1" si="143"/>
        <v>169</v>
      </c>
      <c r="N4550" t="str">
        <f ca="1">IF((H4550+I4550)&gt;SIMULATION!$F$16,"Over","Under")</f>
        <v>Over</v>
      </c>
    </row>
    <row r="4551" spans="8:14" x14ac:dyDescent="0.25">
      <c r="H4551">
        <f ca="1">ROUND(NORMINV(RAND(),SIMULATION!$G$16,SIMULATION!$C$16),0)</f>
        <v>92</v>
      </c>
      <c r="I4551">
        <f ca="1">ROUND(NORMINV(RAND(),SIMULATION!$G$20,SIMULATION!$C$20),0)</f>
        <v>72</v>
      </c>
      <c r="J4551" t="str">
        <f t="shared" ca="1" si="142"/>
        <v>Away</v>
      </c>
      <c r="K4551" t="str">
        <f ca="1">IF(H4551+SIMULATION!$E$16&gt;NEUTRAL!I4551,"W","L")</f>
        <v>W</v>
      </c>
      <c r="L4551" t="str">
        <f ca="1">IF(I4551+SIMULATION!$E$20&gt;NEUTRAL!H4551,"W","L")</f>
        <v>L</v>
      </c>
      <c r="M4551">
        <f t="shared" ca="1" si="143"/>
        <v>164</v>
      </c>
      <c r="N4551" t="str">
        <f ca="1">IF((H4551+I4551)&gt;SIMULATION!$F$16,"Over","Under")</f>
        <v>Over</v>
      </c>
    </row>
    <row r="4552" spans="8:14" x14ac:dyDescent="0.25">
      <c r="H4552">
        <f ca="1">ROUND(NORMINV(RAND(),SIMULATION!$G$16,SIMULATION!$C$16),0)</f>
        <v>79</v>
      </c>
      <c r="I4552">
        <f ca="1">ROUND(NORMINV(RAND(),SIMULATION!$G$20,SIMULATION!$C$20),0)</f>
        <v>72</v>
      </c>
      <c r="J4552" t="str">
        <f t="shared" ca="1" si="142"/>
        <v>Away</v>
      </c>
      <c r="K4552" t="str">
        <f ca="1">IF(H4552+SIMULATION!$E$16&gt;NEUTRAL!I4552,"W","L")</f>
        <v>W</v>
      </c>
      <c r="L4552" t="str">
        <f ca="1">IF(I4552+SIMULATION!$E$20&gt;NEUTRAL!H4552,"W","L")</f>
        <v>L</v>
      </c>
      <c r="M4552">
        <f t="shared" ca="1" si="143"/>
        <v>151</v>
      </c>
      <c r="N4552" t="str">
        <f ca="1">IF((H4552+I4552)&gt;SIMULATION!$F$16,"Over","Under")</f>
        <v>Under</v>
      </c>
    </row>
    <row r="4553" spans="8:14" x14ac:dyDescent="0.25">
      <c r="H4553">
        <f ca="1">ROUND(NORMINV(RAND(),SIMULATION!$G$16,SIMULATION!$C$16),0)</f>
        <v>61</v>
      </c>
      <c r="I4553">
        <f ca="1">ROUND(NORMINV(RAND(),SIMULATION!$G$20,SIMULATION!$C$20),0)</f>
        <v>86</v>
      </c>
      <c r="J4553" t="str">
        <f t="shared" ca="1" si="142"/>
        <v>Home</v>
      </c>
      <c r="K4553" t="str">
        <f ca="1">IF(H4553+SIMULATION!$E$16&gt;NEUTRAL!I4553,"W","L")</f>
        <v>L</v>
      </c>
      <c r="L4553" t="str">
        <f ca="1">IF(I4553+SIMULATION!$E$20&gt;NEUTRAL!H4553,"W","L")</f>
        <v>W</v>
      </c>
      <c r="M4553">
        <f t="shared" ca="1" si="143"/>
        <v>147</v>
      </c>
      <c r="N4553" t="str">
        <f ca="1">IF((H4553+I4553)&gt;SIMULATION!$F$16,"Over","Under")</f>
        <v>Under</v>
      </c>
    </row>
    <row r="4554" spans="8:14" x14ac:dyDescent="0.25">
      <c r="H4554">
        <f ca="1">ROUND(NORMINV(RAND(),SIMULATION!$G$16,SIMULATION!$C$16),0)</f>
        <v>68</v>
      </c>
      <c r="I4554">
        <f ca="1">ROUND(NORMINV(RAND(),SIMULATION!$G$20,SIMULATION!$C$20),0)</f>
        <v>72</v>
      </c>
      <c r="J4554" t="str">
        <f t="shared" ca="1" si="142"/>
        <v>Home</v>
      </c>
      <c r="K4554" t="str">
        <f ca="1">IF(H4554+SIMULATION!$E$16&gt;NEUTRAL!I4554,"W","L")</f>
        <v>W</v>
      </c>
      <c r="L4554" t="str">
        <f ca="1">IF(I4554+SIMULATION!$E$20&gt;NEUTRAL!H4554,"W","L")</f>
        <v>L</v>
      </c>
      <c r="M4554">
        <f t="shared" ca="1" si="143"/>
        <v>140</v>
      </c>
      <c r="N4554" t="str">
        <f ca="1">IF((H4554+I4554)&gt;SIMULATION!$F$16,"Over","Under")</f>
        <v>Under</v>
      </c>
    </row>
    <row r="4555" spans="8:14" x14ac:dyDescent="0.25">
      <c r="H4555">
        <f ca="1">ROUND(NORMINV(RAND(),SIMULATION!$G$16,SIMULATION!$C$16),0)</f>
        <v>69</v>
      </c>
      <c r="I4555">
        <f ca="1">ROUND(NORMINV(RAND(),SIMULATION!$G$20,SIMULATION!$C$20),0)</f>
        <v>72</v>
      </c>
      <c r="J4555" t="str">
        <f t="shared" ca="1" si="142"/>
        <v>Home</v>
      </c>
      <c r="K4555" t="str">
        <f ca="1">IF(H4555+SIMULATION!$E$16&gt;NEUTRAL!I4555,"W","L")</f>
        <v>W</v>
      </c>
      <c r="L4555" t="str">
        <f ca="1">IF(I4555+SIMULATION!$E$20&gt;NEUTRAL!H4555,"W","L")</f>
        <v>L</v>
      </c>
      <c r="M4555">
        <f t="shared" ca="1" si="143"/>
        <v>141</v>
      </c>
      <c r="N4555" t="str">
        <f ca="1">IF((H4555+I4555)&gt;SIMULATION!$F$16,"Over","Under")</f>
        <v>Under</v>
      </c>
    </row>
    <row r="4556" spans="8:14" x14ac:dyDescent="0.25">
      <c r="H4556">
        <f ca="1">ROUND(NORMINV(RAND(),SIMULATION!$G$16,SIMULATION!$C$16),0)</f>
        <v>68</v>
      </c>
      <c r="I4556">
        <f ca="1">ROUND(NORMINV(RAND(),SIMULATION!$G$20,SIMULATION!$C$20),0)</f>
        <v>65</v>
      </c>
      <c r="J4556" t="str">
        <f t="shared" ca="1" si="142"/>
        <v>Away</v>
      </c>
      <c r="K4556" t="str">
        <f ca="1">IF(H4556+SIMULATION!$E$16&gt;NEUTRAL!I4556,"W","L")</f>
        <v>W</v>
      </c>
      <c r="L4556" t="str">
        <f ca="1">IF(I4556+SIMULATION!$E$20&gt;NEUTRAL!H4556,"W","L")</f>
        <v>L</v>
      </c>
      <c r="M4556">
        <f t="shared" ca="1" si="143"/>
        <v>133</v>
      </c>
      <c r="N4556" t="str">
        <f ca="1">IF((H4556+I4556)&gt;SIMULATION!$F$16,"Over","Under")</f>
        <v>Under</v>
      </c>
    </row>
    <row r="4557" spans="8:14" x14ac:dyDescent="0.25">
      <c r="H4557">
        <f ca="1">ROUND(NORMINV(RAND(),SIMULATION!$G$16,SIMULATION!$C$16),0)</f>
        <v>71</v>
      </c>
      <c r="I4557">
        <f ca="1">ROUND(NORMINV(RAND(),SIMULATION!$G$20,SIMULATION!$C$20),0)</f>
        <v>71</v>
      </c>
      <c r="J4557" t="str">
        <f t="shared" ca="1" si="142"/>
        <v>OT</v>
      </c>
      <c r="K4557" t="str">
        <f ca="1">IF(H4557+SIMULATION!$E$16&gt;NEUTRAL!I4557,"W","L")</f>
        <v>W</v>
      </c>
      <c r="L4557" t="str">
        <f ca="1">IF(I4557+SIMULATION!$E$20&gt;NEUTRAL!H4557,"W","L")</f>
        <v>L</v>
      </c>
      <c r="M4557">
        <f t="shared" ca="1" si="143"/>
        <v>142</v>
      </c>
      <c r="N4557" t="str">
        <f ca="1">IF((H4557+I4557)&gt;SIMULATION!$F$16,"Over","Under")</f>
        <v>Under</v>
      </c>
    </row>
    <row r="4558" spans="8:14" x14ac:dyDescent="0.25">
      <c r="H4558">
        <f ca="1">ROUND(NORMINV(RAND(),SIMULATION!$G$16,SIMULATION!$C$16),0)</f>
        <v>75</v>
      </c>
      <c r="I4558">
        <f ca="1">ROUND(NORMINV(RAND(),SIMULATION!$G$20,SIMULATION!$C$20),0)</f>
        <v>79</v>
      </c>
      <c r="J4558" t="str">
        <f t="shared" ca="1" si="142"/>
        <v>Home</v>
      </c>
      <c r="K4558" t="str">
        <f ca="1">IF(H4558+SIMULATION!$E$16&gt;NEUTRAL!I4558,"W","L")</f>
        <v>W</v>
      </c>
      <c r="L4558" t="str">
        <f ca="1">IF(I4558+SIMULATION!$E$20&gt;NEUTRAL!H4558,"W","L")</f>
        <v>L</v>
      </c>
      <c r="M4558">
        <f t="shared" ca="1" si="143"/>
        <v>154</v>
      </c>
      <c r="N4558" t="str">
        <f ca="1">IF((H4558+I4558)&gt;SIMULATION!$F$16,"Over","Under")</f>
        <v>Over</v>
      </c>
    </row>
    <row r="4559" spans="8:14" x14ac:dyDescent="0.25">
      <c r="H4559">
        <f ca="1">ROUND(NORMINV(RAND(),SIMULATION!$G$16,SIMULATION!$C$16),0)</f>
        <v>89</v>
      </c>
      <c r="I4559">
        <f ca="1">ROUND(NORMINV(RAND(),SIMULATION!$G$20,SIMULATION!$C$20),0)</f>
        <v>67</v>
      </c>
      <c r="J4559" t="str">
        <f t="shared" ca="1" si="142"/>
        <v>Away</v>
      </c>
      <c r="K4559" t="str">
        <f ca="1">IF(H4559+SIMULATION!$E$16&gt;NEUTRAL!I4559,"W","L")</f>
        <v>W</v>
      </c>
      <c r="L4559" t="str">
        <f ca="1">IF(I4559+SIMULATION!$E$20&gt;NEUTRAL!H4559,"W","L")</f>
        <v>L</v>
      </c>
      <c r="M4559">
        <f t="shared" ca="1" si="143"/>
        <v>156</v>
      </c>
      <c r="N4559" t="str">
        <f ca="1">IF((H4559+I4559)&gt;SIMULATION!$F$16,"Over","Under")</f>
        <v>Over</v>
      </c>
    </row>
    <row r="4560" spans="8:14" x14ac:dyDescent="0.25">
      <c r="H4560">
        <f ca="1">ROUND(NORMINV(RAND(),SIMULATION!$G$16,SIMULATION!$C$16),0)</f>
        <v>80</v>
      </c>
      <c r="I4560">
        <f ca="1">ROUND(NORMINV(RAND(),SIMULATION!$G$20,SIMULATION!$C$20),0)</f>
        <v>66</v>
      </c>
      <c r="J4560" t="str">
        <f t="shared" ca="1" si="142"/>
        <v>Away</v>
      </c>
      <c r="K4560" t="str">
        <f ca="1">IF(H4560+SIMULATION!$E$16&gt;NEUTRAL!I4560,"W","L")</f>
        <v>W</v>
      </c>
      <c r="L4560" t="str">
        <f ca="1">IF(I4560+SIMULATION!$E$20&gt;NEUTRAL!H4560,"W","L")</f>
        <v>L</v>
      </c>
      <c r="M4560">
        <f t="shared" ca="1" si="143"/>
        <v>146</v>
      </c>
      <c r="N4560" t="str">
        <f ca="1">IF((H4560+I4560)&gt;SIMULATION!$F$16,"Over","Under")</f>
        <v>Under</v>
      </c>
    </row>
    <row r="4561" spans="8:14" x14ac:dyDescent="0.25">
      <c r="H4561">
        <f ca="1">ROUND(NORMINV(RAND(),SIMULATION!$G$16,SIMULATION!$C$16),0)</f>
        <v>68</v>
      </c>
      <c r="I4561">
        <f ca="1">ROUND(NORMINV(RAND(),SIMULATION!$G$20,SIMULATION!$C$20),0)</f>
        <v>70</v>
      </c>
      <c r="J4561" t="str">
        <f t="shared" ca="1" si="142"/>
        <v>Home</v>
      </c>
      <c r="K4561" t="str">
        <f ca="1">IF(H4561+SIMULATION!$E$16&gt;NEUTRAL!I4561,"W","L")</f>
        <v>W</v>
      </c>
      <c r="L4561" t="str">
        <f ca="1">IF(I4561+SIMULATION!$E$20&gt;NEUTRAL!H4561,"W","L")</f>
        <v>L</v>
      </c>
      <c r="M4561">
        <f t="shared" ca="1" si="143"/>
        <v>138</v>
      </c>
      <c r="N4561" t="str">
        <f ca="1">IF((H4561+I4561)&gt;SIMULATION!$F$16,"Over","Under")</f>
        <v>Under</v>
      </c>
    </row>
    <row r="4562" spans="8:14" x14ac:dyDescent="0.25">
      <c r="H4562">
        <f ca="1">ROUND(NORMINV(RAND(),SIMULATION!$G$16,SIMULATION!$C$16),0)</f>
        <v>72</v>
      </c>
      <c r="I4562">
        <f ca="1">ROUND(NORMINV(RAND(),SIMULATION!$G$20,SIMULATION!$C$20),0)</f>
        <v>81</v>
      </c>
      <c r="J4562" t="str">
        <f t="shared" ref="J4562:J4625" ca="1" si="144">IF(H4562=I4562,"OT",IF(H4562&gt;I4562,"Away","Home"))</f>
        <v>Home</v>
      </c>
      <c r="K4562" t="str">
        <f ca="1">IF(H4562+SIMULATION!$E$16&gt;NEUTRAL!I4562,"W","L")</f>
        <v>L</v>
      </c>
      <c r="L4562" t="str">
        <f ca="1">IF(I4562+SIMULATION!$E$20&gt;NEUTRAL!H4562,"W","L")</f>
        <v>W</v>
      </c>
      <c r="M4562">
        <f t="shared" ref="M4562:M4625" ca="1" si="145">H4562+I4562</f>
        <v>153</v>
      </c>
      <c r="N4562" t="str">
        <f ca="1">IF((H4562+I4562)&gt;SIMULATION!$F$16,"Over","Under")</f>
        <v>Over</v>
      </c>
    </row>
    <row r="4563" spans="8:14" x14ac:dyDescent="0.25">
      <c r="H4563">
        <f ca="1">ROUND(NORMINV(RAND(),SIMULATION!$G$16,SIMULATION!$C$16),0)</f>
        <v>66</v>
      </c>
      <c r="I4563">
        <f ca="1">ROUND(NORMINV(RAND(),SIMULATION!$G$20,SIMULATION!$C$20),0)</f>
        <v>76</v>
      </c>
      <c r="J4563" t="str">
        <f t="shared" ca="1" si="144"/>
        <v>Home</v>
      </c>
      <c r="K4563" t="str">
        <f ca="1">IF(H4563+SIMULATION!$E$16&gt;NEUTRAL!I4563,"W","L")</f>
        <v>L</v>
      </c>
      <c r="L4563" t="str">
        <f ca="1">IF(I4563+SIMULATION!$E$20&gt;NEUTRAL!H4563,"W","L")</f>
        <v>W</v>
      </c>
      <c r="M4563">
        <f t="shared" ca="1" si="145"/>
        <v>142</v>
      </c>
      <c r="N4563" t="str">
        <f ca="1">IF((H4563+I4563)&gt;SIMULATION!$F$16,"Over","Under")</f>
        <v>Under</v>
      </c>
    </row>
    <row r="4564" spans="8:14" x14ac:dyDescent="0.25">
      <c r="H4564">
        <f ca="1">ROUND(NORMINV(RAND(),SIMULATION!$G$16,SIMULATION!$C$16),0)</f>
        <v>65</v>
      </c>
      <c r="I4564">
        <f ca="1">ROUND(NORMINV(RAND(),SIMULATION!$G$20,SIMULATION!$C$20),0)</f>
        <v>90</v>
      </c>
      <c r="J4564" t="str">
        <f t="shared" ca="1" si="144"/>
        <v>Home</v>
      </c>
      <c r="K4564" t="str">
        <f ca="1">IF(H4564+SIMULATION!$E$16&gt;NEUTRAL!I4564,"W","L")</f>
        <v>L</v>
      </c>
      <c r="L4564" t="str">
        <f ca="1">IF(I4564+SIMULATION!$E$20&gt;NEUTRAL!H4564,"W","L")</f>
        <v>W</v>
      </c>
      <c r="M4564">
        <f t="shared" ca="1" si="145"/>
        <v>155</v>
      </c>
      <c r="N4564" t="str">
        <f ca="1">IF((H4564+I4564)&gt;SIMULATION!$F$16,"Over","Under")</f>
        <v>Over</v>
      </c>
    </row>
    <row r="4565" spans="8:14" x14ac:dyDescent="0.25">
      <c r="H4565">
        <f ca="1">ROUND(NORMINV(RAND(),SIMULATION!$G$16,SIMULATION!$C$16),0)</f>
        <v>79</v>
      </c>
      <c r="I4565">
        <f ca="1">ROUND(NORMINV(RAND(),SIMULATION!$G$20,SIMULATION!$C$20),0)</f>
        <v>60</v>
      </c>
      <c r="J4565" t="str">
        <f t="shared" ca="1" si="144"/>
        <v>Away</v>
      </c>
      <c r="K4565" t="str">
        <f ca="1">IF(H4565+SIMULATION!$E$16&gt;NEUTRAL!I4565,"W","L")</f>
        <v>W</v>
      </c>
      <c r="L4565" t="str">
        <f ca="1">IF(I4565+SIMULATION!$E$20&gt;NEUTRAL!H4565,"W","L")</f>
        <v>L</v>
      </c>
      <c r="M4565">
        <f t="shared" ca="1" si="145"/>
        <v>139</v>
      </c>
      <c r="N4565" t="str">
        <f ca="1">IF((H4565+I4565)&gt;SIMULATION!$F$16,"Over","Under")</f>
        <v>Under</v>
      </c>
    </row>
    <row r="4566" spans="8:14" x14ac:dyDescent="0.25">
      <c r="H4566">
        <f ca="1">ROUND(NORMINV(RAND(),SIMULATION!$G$16,SIMULATION!$C$16),0)</f>
        <v>54</v>
      </c>
      <c r="I4566">
        <f ca="1">ROUND(NORMINV(RAND(),SIMULATION!$G$20,SIMULATION!$C$20),0)</f>
        <v>78</v>
      </c>
      <c r="J4566" t="str">
        <f t="shared" ca="1" si="144"/>
        <v>Home</v>
      </c>
      <c r="K4566" t="str">
        <f ca="1">IF(H4566+SIMULATION!$E$16&gt;NEUTRAL!I4566,"W","L")</f>
        <v>L</v>
      </c>
      <c r="L4566" t="str">
        <f ca="1">IF(I4566+SIMULATION!$E$20&gt;NEUTRAL!H4566,"W","L")</f>
        <v>W</v>
      </c>
      <c r="M4566">
        <f t="shared" ca="1" si="145"/>
        <v>132</v>
      </c>
      <c r="N4566" t="str">
        <f ca="1">IF((H4566+I4566)&gt;SIMULATION!$F$16,"Over","Under")</f>
        <v>Under</v>
      </c>
    </row>
    <row r="4567" spans="8:14" x14ac:dyDescent="0.25">
      <c r="H4567">
        <f ca="1">ROUND(NORMINV(RAND(),SIMULATION!$G$16,SIMULATION!$C$16),0)</f>
        <v>66</v>
      </c>
      <c r="I4567">
        <f ca="1">ROUND(NORMINV(RAND(),SIMULATION!$G$20,SIMULATION!$C$20),0)</f>
        <v>78</v>
      </c>
      <c r="J4567" t="str">
        <f t="shared" ca="1" si="144"/>
        <v>Home</v>
      </c>
      <c r="K4567" t="str">
        <f ca="1">IF(H4567+SIMULATION!$E$16&gt;NEUTRAL!I4567,"W","L")</f>
        <v>L</v>
      </c>
      <c r="L4567" t="str">
        <f ca="1">IF(I4567+SIMULATION!$E$20&gt;NEUTRAL!H4567,"W","L")</f>
        <v>W</v>
      </c>
      <c r="M4567">
        <f t="shared" ca="1" si="145"/>
        <v>144</v>
      </c>
      <c r="N4567" t="str">
        <f ca="1">IF((H4567+I4567)&gt;SIMULATION!$F$16,"Over","Under")</f>
        <v>Under</v>
      </c>
    </row>
    <row r="4568" spans="8:14" x14ac:dyDescent="0.25">
      <c r="H4568">
        <f ca="1">ROUND(NORMINV(RAND(),SIMULATION!$G$16,SIMULATION!$C$16),0)</f>
        <v>83</v>
      </c>
      <c r="I4568">
        <f ca="1">ROUND(NORMINV(RAND(),SIMULATION!$G$20,SIMULATION!$C$20),0)</f>
        <v>86</v>
      </c>
      <c r="J4568" t="str">
        <f t="shared" ca="1" si="144"/>
        <v>Home</v>
      </c>
      <c r="K4568" t="str">
        <f ca="1">IF(H4568+SIMULATION!$E$16&gt;NEUTRAL!I4568,"W","L")</f>
        <v>W</v>
      </c>
      <c r="L4568" t="str">
        <f ca="1">IF(I4568+SIMULATION!$E$20&gt;NEUTRAL!H4568,"W","L")</f>
        <v>L</v>
      </c>
      <c r="M4568">
        <f t="shared" ca="1" si="145"/>
        <v>169</v>
      </c>
      <c r="N4568" t="str">
        <f ca="1">IF((H4568+I4568)&gt;SIMULATION!$F$16,"Over","Under")</f>
        <v>Over</v>
      </c>
    </row>
    <row r="4569" spans="8:14" x14ac:dyDescent="0.25">
      <c r="H4569">
        <f ca="1">ROUND(NORMINV(RAND(),SIMULATION!$G$16,SIMULATION!$C$16),0)</f>
        <v>84</v>
      </c>
      <c r="I4569">
        <f ca="1">ROUND(NORMINV(RAND(),SIMULATION!$G$20,SIMULATION!$C$20),0)</f>
        <v>83</v>
      </c>
      <c r="J4569" t="str">
        <f t="shared" ca="1" si="144"/>
        <v>Away</v>
      </c>
      <c r="K4569" t="str">
        <f ca="1">IF(H4569+SIMULATION!$E$16&gt;NEUTRAL!I4569,"W","L")</f>
        <v>W</v>
      </c>
      <c r="L4569" t="str">
        <f ca="1">IF(I4569+SIMULATION!$E$20&gt;NEUTRAL!H4569,"W","L")</f>
        <v>L</v>
      </c>
      <c r="M4569">
        <f t="shared" ca="1" si="145"/>
        <v>167</v>
      </c>
      <c r="N4569" t="str">
        <f ca="1">IF((H4569+I4569)&gt;SIMULATION!$F$16,"Over","Under")</f>
        <v>Over</v>
      </c>
    </row>
    <row r="4570" spans="8:14" x14ac:dyDescent="0.25">
      <c r="H4570">
        <f ca="1">ROUND(NORMINV(RAND(),SIMULATION!$G$16,SIMULATION!$C$16),0)</f>
        <v>67</v>
      </c>
      <c r="I4570">
        <f ca="1">ROUND(NORMINV(RAND(),SIMULATION!$G$20,SIMULATION!$C$20),0)</f>
        <v>93</v>
      </c>
      <c r="J4570" t="str">
        <f t="shared" ca="1" si="144"/>
        <v>Home</v>
      </c>
      <c r="K4570" t="str">
        <f ca="1">IF(H4570+SIMULATION!$E$16&gt;NEUTRAL!I4570,"W","L")</f>
        <v>L</v>
      </c>
      <c r="L4570" t="str">
        <f ca="1">IF(I4570+SIMULATION!$E$20&gt;NEUTRAL!H4570,"W","L")</f>
        <v>W</v>
      </c>
      <c r="M4570">
        <f t="shared" ca="1" si="145"/>
        <v>160</v>
      </c>
      <c r="N4570" t="str">
        <f ca="1">IF((H4570+I4570)&gt;SIMULATION!$F$16,"Over","Under")</f>
        <v>Over</v>
      </c>
    </row>
    <row r="4571" spans="8:14" x14ac:dyDescent="0.25">
      <c r="H4571">
        <f ca="1">ROUND(NORMINV(RAND(),SIMULATION!$G$16,SIMULATION!$C$16),0)</f>
        <v>51</v>
      </c>
      <c r="I4571">
        <f ca="1">ROUND(NORMINV(RAND(),SIMULATION!$G$20,SIMULATION!$C$20),0)</f>
        <v>87</v>
      </c>
      <c r="J4571" t="str">
        <f t="shared" ca="1" si="144"/>
        <v>Home</v>
      </c>
      <c r="K4571" t="str">
        <f ca="1">IF(H4571+SIMULATION!$E$16&gt;NEUTRAL!I4571,"W","L")</f>
        <v>L</v>
      </c>
      <c r="L4571" t="str">
        <f ca="1">IF(I4571+SIMULATION!$E$20&gt;NEUTRAL!H4571,"W","L")</f>
        <v>W</v>
      </c>
      <c r="M4571">
        <f t="shared" ca="1" si="145"/>
        <v>138</v>
      </c>
      <c r="N4571" t="str">
        <f ca="1">IF((H4571+I4571)&gt;SIMULATION!$F$16,"Over","Under")</f>
        <v>Under</v>
      </c>
    </row>
    <row r="4572" spans="8:14" x14ac:dyDescent="0.25">
      <c r="H4572">
        <f ca="1">ROUND(NORMINV(RAND(),SIMULATION!$G$16,SIMULATION!$C$16),0)</f>
        <v>85</v>
      </c>
      <c r="I4572">
        <f ca="1">ROUND(NORMINV(RAND(),SIMULATION!$G$20,SIMULATION!$C$20),0)</f>
        <v>72</v>
      </c>
      <c r="J4572" t="str">
        <f t="shared" ca="1" si="144"/>
        <v>Away</v>
      </c>
      <c r="K4572" t="str">
        <f ca="1">IF(H4572+SIMULATION!$E$16&gt;NEUTRAL!I4572,"W","L")</f>
        <v>W</v>
      </c>
      <c r="L4572" t="str">
        <f ca="1">IF(I4572+SIMULATION!$E$20&gt;NEUTRAL!H4572,"W","L")</f>
        <v>L</v>
      </c>
      <c r="M4572">
        <f t="shared" ca="1" si="145"/>
        <v>157</v>
      </c>
      <c r="N4572" t="str">
        <f ca="1">IF((H4572+I4572)&gt;SIMULATION!$F$16,"Over","Under")</f>
        <v>Over</v>
      </c>
    </row>
    <row r="4573" spans="8:14" x14ac:dyDescent="0.25">
      <c r="H4573">
        <f ca="1">ROUND(NORMINV(RAND(),SIMULATION!$G$16,SIMULATION!$C$16),0)</f>
        <v>86</v>
      </c>
      <c r="I4573">
        <f ca="1">ROUND(NORMINV(RAND(),SIMULATION!$G$20,SIMULATION!$C$20),0)</f>
        <v>78</v>
      </c>
      <c r="J4573" t="str">
        <f t="shared" ca="1" si="144"/>
        <v>Away</v>
      </c>
      <c r="K4573" t="str">
        <f ca="1">IF(H4573+SIMULATION!$E$16&gt;NEUTRAL!I4573,"W","L")</f>
        <v>W</v>
      </c>
      <c r="L4573" t="str">
        <f ca="1">IF(I4573+SIMULATION!$E$20&gt;NEUTRAL!H4573,"W","L")</f>
        <v>L</v>
      </c>
      <c r="M4573">
        <f t="shared" ca="1" si="145"/>
        <v>164</v>
      </c>
      <c r="N4573" t="str">
        <f ca="1">IF((H4573+I4573)&gt;SIMULATION!$F$16,"Over","Under")</f>
        <v>Over</v>
      </c>
    </row>
    <row r="4574" spans="8:14" x14ac:dyDescent="0.25">
      <c r="H4574">
        <f ca="1">ROUND(NORMINV(RAND(),SIMULATION!$G$16,SIMULATION!$C$16),0)</f>
        <v>59</v>
      </c>
      <c r="I4574">
        <f ca="1">ROUND(NORMINV(RAND(),SIMULATION!$G$20,SIMULATION!$C$20),0)</f>
        <v>86</v>
      </c>
      <c r="J4574" t="str">
        <f t="shared" ca="1" si="144"/>
        <v>Home</v>
      </c>
      <c r="K4574" t="str">
        <f ca="1">IF(H4574+SIMULATION!$E$16&gt;NEUTRAL!I4574,"W","L")</f>
        <v>L</v>
      </c>
      <c r="L4574" t="str">
        <f ca="1">IF(I4574+SIMULATION!$E$20&gt;NEUTRAL!H4574,"W","L")</f>
        <v>W</v>
      </c>
      <c r="M4574">
        <f t="shared" ca="1" si="145"/>
        <v>145</v>
      </c>
      <c r="N4574" t="str">
        <f ca="1">IF((H4574+I4574)&gt;SIMULATION!$F$16,"Over","Under")</f>
        <v>Under</v>
      </c>
    </row>
    <row r="4575" spans="8:14" x14ac:dyDescent="0.25">
      <c r="H4575">
        <f ca="1">ROUND(NORMINV(RAND(),SIMULATION!$G$16,SIMULATION!$C$16),0)</f>
        <v>89</v>
      </c>
      <c r="I4575">
        <f ca="1">ROUND(NORMINV(RAND(),SIMULATION!$G$20,SIMULATION!$C$20),0)</f>
        <v>80</v>
      </c>
      <c r="J4575" t="str">
        <f t="shared" ca="1" si="144"/>
        <v>Away</v>
      </c>
      <c r="K4575" t="str">
        <f ca="1">IF(H4575+SIMULATION!$E$16&gt;NEUTRAL!I4575,"W","L")</f>
        <v>W</v>
      </c>
      <c r="L4575" t="str">
        <f ca="1">IF(I4575+SIMULATION!$E$20&gt;NEUTRAL!H4575,"W","L")</f>
        <v>L</v>
      </c>
      <c r="M4575">
        <f t="shared" ca="1" si="145"/>
        <v>169</v>
      </c>
      <c r="N4575" t="str">
        <f ca="1">IF((H4575+I4575)&gt;SIMULATION!$F$16,"Over","Under")</f>
        <v>Over</v>
      </c>
    </row>
    <row r="4576" spans="8:14" x14ac:dyDescent="0.25">
      <c r="H4576">
        <f ca="1">ROUND(NORMINV(RAND(),SIMULATION!$G$16,SIMULATION!$C$16),0)</f>
        <v>62</v>
      </c>
      <c r="I4576">
        <f ca="1">ROUND(NORMINV(RAND(),SIMULATION!$G$20,SIMULATION!$C$20),0)</f>
        <v>72</v>
      </c>
      <c r="J4576" t="str">
        <f t="shared" ca="1" si="144"/>
        <v>Home</v>
      </c>
      <c r="K4576" t="str">
        <f ca="1">IF(H4576+SIMULATION!$E$16&gt;NEUTRAL!I4576,"W","L")</f>
        <v>L</v>
      </c>
      <c r="L4576" t="str">
        <f ca="1">IF(I4576+SIMULATION!$E$20&gt;NEUTRAL!H4576,"W","L")</f>
        <v>W</v>
      </c>
      <c r="M4576">
        <f t="shared" ca="1" si="145"/>
        <v>134</v>
      </c>
      <c r="N4576" t="str">
        <f ca="1">IF((H4576+I4576)&gt;SIMULATION!$F$16,"Over","Under")</f>
        <v>Under</v>
      </c>
    </row>
    <row r="4577" spans="8:14" x14ac:dyDescent="0.25">
      <c r="H4577">
        <f ca="1">ROUND(NORMINV(RAND(),SIMULATION!$G$16,SIMULATION!$C$16),0)</f>
        <v>77</v>
      </c>
      <c r="I4577">
        <f ca="1">ROUND(NORMINV(RAND(),SIMULATION!$G$20,SIMULATION!$C$20),0)</f>
        <v>71</v>
      </c>
      <c r="J4577" t="str">
        <f t="shared" ca="1" si="144"/>
        <v>Away</v>
      </c>
      <c r="K4577" t="str">
        <f ca="1">IF(H4577+SIMULATION!$E$16&gt;NEUTRAL!I4577,"W","L")</f>
        <v>W</v>
      </c>
      <c r="L4577" t="str">
        <f ca="1">IF(I4577+SIMULATION!$E$20&gt;NEUTRAL!H4577,"W","L")</f>
        <v>L</v>
      </c>
      <c r="M4577">
        <f t="shared" ca="1" si="145"/>
        <v>148</v>
      </c>
      <c r="N4577" t="str">
        <f ca="1">IF((H4577+I4577)&gt;SIMULATION!$F$16,"Over","Under")</f>
        <v>Under</v>
      </c>
    </row>
    <row r="4578" spans="8:14" x14ac:dyDescent="0.25">
      <c r="H4578">
        <f ca="1">ROUND(NORMINV(RAND(),SIMULATION!$G$16,SIMULATION!$C$16),0)</f>
        <v>57</v>
      </c>
      <c r="I4578">
        <f ca="1">ROUND(NORMINV(RAND(),SIMULATION!$G$20,SIMULATION!$C$20),0)</f>
        <v>85</v>
      </c>
      <c r="J4578" t="str">
        <f t="shared" ca="1" si="144"/>
        <v>Home</v>
      </c>
      <c r="K4578" t="str">
        <f ca="1">IF(H4578+SIMULATION!$E$16&gt;NEUTRAL!I4578,"W","L")</f>
        <v>L</v>
      </c>
      <c r="L4578" t="str">
        <f ca="1">IF(I4578+SIMULATION!$E$20&gt;NEUTRAL!H4578,"W","L")</f>
        <v>W</v>
      </c>
      <c r="M4578">
        <f t="shared" ca="1" si="145"/>
        <v>142</v>
      </c>
      <c r="N4578" t="str">
        <f ca="1">IF((H4578+I4578)&gt;SIMULATION!$F$16,"Over","Under")</f>
        <v>Under</v>
      </c>
    </row>
    <row r="4579" spans="8:14" x14ac:dyDescent="0.25">
      <c r="H4579">
        <f ca="1">ROUND(NORMINV(RAND(),SIMULATION!$G$16,SIMULATION!$C$16),0)</f>
        <v>79</v>
      </c>
      <c r="I4579">
        <f ca="1">ROUND(NORMINV(RAND(),SIMULATION!$G$20,SIMULATION!$C$20),0)</f>
        <v>74</v>
      </c>
      <c r="J4579" t="str">
        <f t="shared" ca="1" si="144"/>
        <v>Away</v>
      </c>
      <c r="K4579" t="str">
        <f ca="1">IF(H4579+SIMULATION!$E$16&gt;NEUTRAL!I4579,"W","L")</f>
        <v>W</v>
      </c>
      <c r="L4579" t="str">
        <f ca="1">IF(I4579+SIMULATION!$E$20&gt;NEUTRAL!H4579,"W","L")</f>
        <v>L</v>
      </c>
      <c r="M4579">
        <f t="shared" ca="1" si="145"/>
        <v>153</v>
      </c>
      <c r="N4579" t="str">
        <f ca="1">IF((H4579+I4579)&gt;SIMULATION!$F$16,"Over","Under")</f>
        <v>Over</v>
      </c>
    </row>
    <row r="4580" spans="8:14" x14ac:dyDescent="0.25">
      <c r="H4580">
        <f ca="1">ROUND(NORMINV(RAND(),SIMULATION!$G$16,SIMULATION!$C$16),0)</f>
        <v>70</v>
      </c>
      <c r="I4580">
        <f ca="1">ROUND(NORMINV(RAND(),SIMULATION!$G$20,SIMULATION!$C$20),0)</f>
        <v>72</v>
      </c>
      <c r="J4580" t="str">
        <f t="shared" ca="1" si="144"/>
        <v>Home</v>
      </c>
      <c r="K4580" t="str">
        <f ca="1">IF(H4580+SIMULATION!$E$16&gt;NEUTRAL!I4580,"W","L")</f>
        <v>W</v>
      </c>
      <c r="L4580" t="str">
        <f ca="1">IF(I4580+SIMULATION!$E$20&gt;NEUTRAL!H4580,"W","L")</f>
        <v>L</v>
      </c>
      <c r="M4580">
        <f t="shared" ca="1" si="145"/>
        <v>142</v>
      </c>
      <c r="N4580" t="str">
        <f ca="1">IF((H4580+I4580)&gt;SIMULATION!$F$16,"Over","Under")</f>
        <v>Under</v>
      </c>
    </row>
    <row r="4581" spans="8:14" x14ac:dyDescent="0.25">
      <c r="H4581">
        <f ca="1">ROUND(NORMINV(RAND(),SIMULATION!$G$16,SIMULATION!$C$16),0)</f>
        <v>65</v>
      </c>
      <c r="I4581">
        <f ca="1">ROUND(NORMINV(RAND(),SIMULATION!$G$20,SIMULATION!$C$20),0)</f>
        <v>90</v>
      </c>
      <c r="J4581" t="str">
        <f t="shared" ca="1" si="144"/>
        <v>Home</v>
      </c>
      <c r="K4581" t="str">
        <f ca="1">IF(H4581+SIMULATION!$E$16&gt;NEUTRAL!I4581,"W","L")</f>
        <v>L</v>
      </c>
      <c r="L4581" t="str">
        <f ca="1">IF(I4581+SIMULATION!$E$20&gt;NEUTRAL!H4581,"W","L")</f>
        <v>W</v>
      </c>
      <c r="M4581">
        <f t="shared" ca="1" si="145"/>
        <v>155</v>
      </c>
      <c r="N4581" t="str">
        <f ca="1">IF((H4581+I4581)&gt;SIMULATION!$F$16,"Over","Under")</f>
        <v>Over</v>
      </c>
    </row>
    <row r="4582" spans="8:14" x14ac:dyDescent="0.25">
      <c r="H4582">
        <f ca="1">ROUND(NORMINV(RAND(),SIMULATION!$G$16,SIMULATION!$C$16),0)</f>
        <v>78</v>
      </c>
      <c r="I4582">
        <f ca="1">ROUND(NORMINV(RAND(),SIMULATION!$G$20,SIMULATION!$C$20),0)</f>
        <v>39</v>
      </c>
      <c r="J4582" t="str">
        <f t="shared" ca="1" si="144"/>
        <v>Away</v>
      </c>
      <c r="K4582" t="str">
        <f ca="1">IF(H4582+SIMULATION!$E$16&gt;NEUTRAL!I4582,"W","L")</f>
        <v>W</v>
      </c>
      <c r="L4582" t="str">
        <f ca="1">IF(I4582+SIMULATION!$E$20&gt;NEUTRAL!H4582,"W","L")</f>
        <v>L</v>
      </c>
      <c r="M4582">
        <f t="shared" ca="1" si="145"/>
        <v>117</v>
      </c>
      <c r="N4582" t="str">
        <f ca="1">IF((H4582+I4582)&gt;SIMULATION!$F$16,"Over","Under")</f>
        <v>Under</v>
      </c>
    </row>
    <row r="4583" spans="8:14" x14ac:dyDescent="0.25">
      <c r="H4583">
        <f ca="1">ROUND(NORMINV(RAND(),SIMULATION!$G$16,SIMULATION!$C$16),0)</f>
        <v>90</v>
      </c>
      <c r="I4583">
        <f ca="1">ROUND(NORMINV(RAND(),SIMULATION!$G$20,SIMULATION!$C$20),0)</f>
        <v>69</v>
      </c>
      <c r="J4583" t="str">
        <f t="shared" ca="1" si="144"/>
        <v>Away</v>
      </c>
      <c r="K4583" t="str">
        <f ca="1">IF(H4583+SIMULATION!$E$16&gt;NEUTRAL!I4583,"W","L")</f>
        <v>W</v>
      </c>
      <c r="L4583" t="str">
        <f ca="1">IF(I4583+SIMULATION!$E$20&gt;NEUTRAL!H4583,"W","L")</f>
        <v>L</v>
      </c>
      <c r="M4583">
        <f t="shared" ca="1" si="145"/>
        <v>159</v>
      </c>
      <c r="N4583" t="str">
        <f ca="1">IF((H4583+I4583)&gt;SIMULATION!$F$16,"Over","Under")</f>
        <v>Over</v>
      </c>
    </row>
    <row r="4584" spans="8:14" x14ac:dyDescent="0.25">
      <c r="H4584">
        <f ca="1">ROUND(NORMINV(RAND(),SIMULATION!$G$16,SIMULATION!$C$16),0)</f>
        <v>83</v>
      </c>
      <c r="I4584">
        <f ca="1">ROUND(NORMINV(RAND(),SIMULATION!$G$20,SIMULATION!$C$20),0)</f>
        <v>80</v>
      </c>
      <c r="J4584" t="str">
        <f t="shared" ca="1" si="144"/>
        <v>Away</v>
      </c>
      <c r="K4584" t="str">
        <f ca="1">IF(H4584+SIMULATION!$E$16&gt;NEUTRAL!I4584,"W","L")</f>
        <v>W</v>
      </c>
      <c r="L4584" t="str">
        <f ca="1">IF(I4584+SIMULATION!$E$20&gt;NEUTRAL!H4584,"W","L")</f>
        <v>L</v>
      </c>
      <c r="M4584">
        <f t="shared" ca="1" si="145"/>
        <v>163</v>
      </c>
      <c r="N4584" t="str">
        <f ca="1">IF((H4584+I4584)&gt;SIMULATION!$F$16,"Over","Under")</f>
        <v>Over</v>
      </c>
    </row>
    <row r="4585" spans="8:14" x14ac:dyDescent="0.25">
      <c r="H4585">
        <f ca="1">ROUND(NORMINV(RAND(),SIMULATION!$G$16,SIMULATION!$C$16),0)</f>
        <v>76</v>
      </c>
      <c r="I4585">
        <f ca="1">ROUND(NORMINV(RAND(),SIMULATION!$G$20,SIMULATION!$C$20),0)</f>
        <v>83</v>
      </c>
      <c r="J4585" t="str">
        <f t="shared" ca="1" si="144"/>
        <v>Home</v>
      </c>
      <c r="K4585" t="str">
        <f ca="1">IF(H4585+SIMULATION!$E$16&gt;NEUTRAL!I4585,"W","L")</f>
        <v>L</v>
      </c>
      <c r="L4585" t="str">
        <f ca="1">IF(I4585+SIMULATION!$E$20&gt;NEUTRAL!H4585,"W","L")</f>
        <v>W</v>
      </c>
      <c r="M4585">
        <f t="shared" ca="1" si="145"/>
        <v>159</v>
      </c>
      <c r="N4585" t="str">
        <f ca="1">IF((H4585+I4585)&gt;SIMULATION!$F$16,"Over","Under")</f>
        <v>Over</v>
      </c>
    </row>
    <row r="4586" spans="8:14" x14ac:dyDescent="0.25">
      <c r="H4586">
        <f ca="1">ROUND(NORMINV(RAND(),SIMULATION!$G$16,SIMULATION!$C$16),0)</f>
        <v>79</v>
      </c>
      <c r="I4586">
        <f ca="1">ROUND(NORMINV(RAND(),SIMULATION!$G$20,SIMULATION!$C$20),0)</f>
        <v>72</v>
      </c>
      <c r="J4586" t="str">
        <f t="shared" ca="1" si="144"/>
        <v>Away</v>
      </c>
      <c r="K4586" t="str">
        <f ca="1">IF(H4586+SIMULATION!$E$16&gt;NEUTRAL!I4586,"W","L")</f>
        <v>W</v>
      </c>
      <c r="L4586" t="str">
        <f ca="1">IF(I4586+SIMULATION!$E$20&gt;NEUTRAL!H4586,"W","L")</f>
        <v>L</v>
      </c>
      <c r="M4586">
        <f t="shared" ca="1" si="145"/>
        <v>151</v>
      </c>
      <c r="N4586" t="str">
        <f ca="1">IF((H4586+I4586)&gt;SIMULATION!$F$16,"Over","Under")</f>
        <v>Under</v>
      </c>
    </row>
    <row r="4587" spans="8:14" x14ac:dyDescent="0.25">
      <c r="H4587">
        <f ca="1">ROUND(NORMINV(RAND(),SIMULATION!$G$16,SIMULATION!$C$16),0)</f>
        <v>87</v>
      </c>
      <c r="I4587">
        <f ca="1">ROUND(NORMINV(RAND(),SIMULATION!$G$20,SIMULATION!$C$20),0)</f>
        <v>68</v>
      </c>
      <c r="J4587" t="str">
        <f t="shared" ca="1" si="144"/>
        <v>Away</v>
      </c>
      <c r="K4587" t="str">
        <f ca="1">IF(H4587+SIMULATION!$E$16&gt;NEUTRAL!I4587,"W","L")</f>
        <v>W</v>
      </c>
      <c r="L4587" t="str">
        <f ca="1">IF(I4587+SIMULATION!$E$20&gt;NEUTRAL!H4587,"W","L")</f>
        <v>L</v>
      </c>
      <c r="M4587">
        <f t="shared" ca="1" si="145"/>
        <v>155</v>
      </c>
      <c r="N4587" t="str">
        <f ca="1">IF((H4587+I4587)&gt;SIMULATION!$F$16,"Over","Under")</f>
        <v>Over</v>
      </c>
    </row>
    <row r="4588" spans="8:14" x14ac:dyDescent="0.25">
      <c r="H4588">
        <f ca="1">ROUND(NORMINV(RAND(),SIMULATION!$G$16,SIMULATION!$C$16),0)</f>
        <v>59</v>
      </c>
      <c r="I4588">
        <f ca="1">ROUND(NORMINV(RAND(),SIMULATION!$G$20,SIMULATION!$C$20),0)</f>
        <v>72</v>
      </c>
      <c r="J4588" t="str">
        <f t="shared" ca="1" si="144"/>
        <v>Home</v>
      </c>
      <c r="K4588" t="str">
        <f ca="1">IF(H4588+SIMULATION!$E$16&gt;NEUTRAL!I4588,"W","L")</f>
        <v>L</v>
      </c>
      <c r="L4588" t="str">
        <f ca="1">IF(I4588+SIMULATION!$E$20&gt;NEUTRAL!H4588,"W","L")</f>
        <v>W</v>
      </c>
      <c r="M4588">
        <f t="shared" ca="1" si="145"/>
        <v>131</v>
      </c>
      <c r="N4588" t="str">
        <f ca="1">IF((H4588+I4588)&gt;SIMULATION!$F$16,"Over","Under")</f>
        <v>Under</v>
      </c>
    </row>
    <row r="4589" spans="8:14" x14ac:dyDescent="0.25">
      <c r="H4589">
        <f ca="1">ROUND(NORMINV(RAND(),SIMULATION!$G$16,SIMULATION!$C$16),0)</f>
        <v>79</v>
      </c>
      <c r="I4589">
        <f ca="1">ROUND(NORMINV(RAND(),SIMULATION!$G$20,SIMULATION!$C$20),0)</f>
        <v>68</v>
      </c>
      <c r="J4589" t="str">
        <f t="shared" ca="1" si="144"/>
        <v>Away</v>
      </c>
      <c r="K4589" t="str">
        <f ca="1">IF(H4589+SIMULATION!$E$16&gt;NEUTRAL!I4589,"W","L")</f>
        <v>W</v>
      </c>
      <c r="L4589" t="str">
        <f ca="1">IF(I4589+SIMULATION!$E$20&gt;NEUTRAL!H4589,"W","L")</f>
        <v>L</v>
      </c>
      <c r="M4589">
        <f t="shared" ca="1" si="145"/>
        <v>147</v>
      </c>
      <c r="N4589" t="str">
        <f ca="1">IF((H4589+I4589)&gt;SIMULATION!$F$16,"Over","Under")</f>
        <v>Under</v>
      </c>
    </row>
    <row r="4590" spans="8:14" x14ac:dyDescent="0.25">
      <c r="H4590">
        <f ca="1">ROUND(NORMINV(RAND(),SIMULATION!$G$16,SIMULATION!$C$16),0)</f>
        <v>76</v>
      </c>
      <c r="I4590">
        <f ca="1">ROUND(NORMINV(RAND(),SIMULATION!$G$20,SIMULATION!$C$20),0)</f>
        <v>70</v>
      </c>
      <c r="J4590" t="str">
        <f t="shared" ca="1" si="144"/>
        <v>Away</v>
      </c>
      <c r="K4590" t="str">
        <f ca="1">IF(H4590+SIMULATION!$E$16&gt;NEUTRAL!I4590,"W","L")</f>
        <v>W</v>
      </c>
      <c r="L4590" t="str">
        <f ca="1">IF(I4590+SIMULATION!$E$20&gt;NEUTRAL!H4590,"W","L")</f>
        <v>L</v>
      </c>
      <c r="M4590">
        <f t="shared" ca="1" si="145"/>
        <v>146</v>
      </c>
      <c r="N4590" t="str">
        <f ca="1">IF((H4590+I4590)&gt;SIMULATION!$F$16,"Over","Under")</f>
        <v>Under</v>
      </c>
    </row>
    <row r="4591" spans="8:14" x14ac:dyDescent="0.25">
      <c r="H4591">
        <f ca="1">ROUND(NORMINV(RAND(),SIMULATION!$G$16,SIMULATION!$C$16),0)</f>
        <v>88</v>
      </c>
      <c r="I4591">
        <f ca="1">ROUND(NORMINV(RAND(),SIMULATION!$G$20,SIMULATION!$C$20),0)</f>
        <v>78</v>
      </c>
      <c r="J4591" t="str">
        <f t="shared" ca="1" si="144"/>
        <v>Away</v>
      </c>
      <c r="K4591" t="str">
        <f ca="1">IF(H4591+SIMULATION!$E$16&gt;NEUTRAL!I4591,"W","L")</f>
        <v>W</v>
      </c>
      <c r="L4591" t="str">
        <f ca="1">IF(I4591+SIMULATION!$E$20&gt;NEUTRAL!H4591,"W","L")</f>
        <v>L</v>
      </c>
      <c r="M4591">
        <f t="shared" ca="1" si="145"/>
        <v>166</v>
      </c>
      <c r="N4591" t="str">
        <f ca="1">IF((H4591+I4591)&gt;SIMULATION!$F$16,"Over","Under")</f>
        <v>Over</v>
      </c>
    </row>
    <row r="4592" spans="8:14" x14ac:dyDescent="0.25">
      <c r="H4592">
        <f ca="1">ROUND(NORMINV(RAND(),SIMULATION!$G$16,SIMULATION!$C$16),0)</f>
        <v>64</v>
      </c>
      <c r="I4592">
        <f ca="1">ROUND(NORMINV(RAND(),SIMULATION!$G$20,SIMULATION!$C$20),0)</f>
        <v>63</v>
      </c>
      <c r="J4592" t="str">
        <f t="shared" ca="1" si="144"/>
        <v>Away</v>
      </c>
      <c r="K4592" t="str">
        <f ca="1">IF(H4592+SIMULATION!$E$16&gt;NEUTRAL!I4592,"W","L")</f>
        <v>W</v>
      </c>
      <c r="L4592" t="str">
        <f ca="1">IF(I4592+SIMULATION!$E$20&gt;NEUTRAL!H4592,"W","L")</f>
        <v>L</v>
      </c>
      <c r="M4592">
        <f t="shared" ca="1" si="145"/>
        <v>127</v>
      </c>
      <c r="N4592" t="str">
        <f ca="1">IF((H4592+I4592)&gt;SIMULATION!$F$16,"Over","Under")</f>
        <v>Under</v>
      </c>
    </row>
    <row r="4593" spans="8:14" x14ac:dyDescent="0.25">
      <c r="H4593">
        <f ca="1">ROUND(NORMINV(RAND(),SIMULATION!$G$16,SIMULATION!$C$16),0)</f>
        <v>64</v>
      </c>
      <c r="I4593">
        <f ca="1">ROUND(NORMINV(RAND(),SIMULATION!$G$20,SIMULATION!$C$20),0)</f>
        <v>95</v>
      </c>
      <c r="J4593" t="str">
        <f t="shared" ca="1" si="144"/>
        <v>Home</v>
      </c>
      <c r="K4593" t="str">
        <f ca="1">IF(H4593+SIMULATION!$E$16&gt;NEUTRAL!I4593,"W","L")</f>
        <v>L</v>
      </c>
      <c r="L4593" t="str">
        <f ca="1">IF(I4593+SIMULATION!$E$20&gt;NEUTRAL!H4593,"W","L")</f>
        <v>W</v>
      </c>
      <c r="M4593">
        <f t="shared" ca="1" si="145"/>
        <v>159</v>
      </c>
      <c r="N4593" t="str">
        <f ca="1">IF((H4593+I4593)&gt;SIMULATION!$F$16,"Over","Under")</f>
        <v>Over</v>
      </c>
    </row>
    <row r="4594" spans="8:14" x14ac:dyDescent="0.25">
      <c r="H4594">
        <f ca="1">ROUND(NORMINV(RAND(),SIMULATION!$G$16,SIMULATION!$C$16),0)</f>
        <v>77</v>
      </c>
      <c r="I4594">
        <f ca="1">ROUND(NORMINV(RAND(),SIMULATION!$G$20,SIMULATION!$C$20),0)</f>
        <v>74</v>
      </c>
      <c r="J4594" t="str">
        <f t="shared" ca="1" si="144"/>
        <v>Away</v>
      </c>
      <c r="K4594" t="str">
        <f ca="1">IF(H4594+SIMULATION!$E$16&gt;NEUTRAL!I4594,"W","L")</f>
        <v>W</v>
      </c>
      <c r="L4594" t="str">
        <f ca="1">IF(I4594+SIMULATION!$E$20&gt;NEUTRAL!H4594,"W","L")</f>
        <v>L</v>
      </c>
      <c r="M4594">
        <f t="shared" ca="1" si="145"/>
        <v>151</v>
      </c>
      <c r="N4594" t="str">
        <f ca="1">IF((H4594+I4594)&gt;SIMULATION!$F$16,"Over","Under")</f>
        <v>Under</v>
      </c>
    </row>
    <row r="4595" spans="8:14" x14ac:dyDescent="0.25">
      <c r="H4595">
        <f ca="1">ROUND(NORMINV(RAND(),SIMULATION!$G$16,SIMULATION!$C$16),0)</f>
        <v>86</v>
      </c>
      <c r="I4595">
        <f ca="1">ROUND(NORMINV(RAND(),SIMULATION!$G$20,SIMULATION!$C$20),0)</f>
        <v>75</v>
      </c>
      <c r="J4595" t="str">
        <f t="shared" ca="1" si="144"/>
        <v>Away</v>
      </c>
      <c r="K4595" t="str">
        <f ca="1">IF(H4595+SIMULATION!$E$16&gt;NEUTRAL!I4595,"W","L")</f>
        <v>W</v>
      </c>
      <c r="L4595" t="str">
        <f ca="1">IF(I4595+SIMULATION!$E$20&gt;NEUTRAL!H4595,"W","L")</f>
        <v>L</v>
      </c>
      <c r="M4595">
        <f t="shared" ca="1" si="145"/>
        <v>161</v>
      </c>
      <c r="N4595" t="str">
        <f ca="1">IF((H4595+I4595)&gt;SIMULATION!$F$16,"Over","Under")</f>
        <v>Over</v>
      </c>
    </row>
    <row r="4596" spans="8:14" x14ac:dyDescent="0.25">
      <c r="H4596">
        <f ca="1">ROUND(NORMINV(RAND(),SIMULATION!$G$16,SIMULATION!$C$16),0)</f>
        <v>74</v>
      </c>
      <c r="I4596">
        <f ca="1">ROUND(NORMINV(RAND(),SIMULATION!$G$20,SIMULATION!$C$20),0)</f>
        <v>103</v>
      </c>
      <c r="J4596" t="str">
        <f t="shared" ca="1" si="144"/>
        <v>Home</v>
      </c>
      <c r="K4596" t="str">
        <f ca="1">IF(H4596+SIMULATION!$E$16&gt;NEUTRAL!I4596,"W","L")</f>
        <v>L</v>
      </c>
      <c r="L4596" t="str">
        <f ca="1">IF(I4596+SIMULATION!$E$20&gt;NEUTRAL!H4596,"W","L")</f>
        <v>W</v>
      </c>
      <c r="M4596">
        <f t="shared" ca="1" si="145"/>
        <v>177</v>
      </c>
      <c r="N4596" t="str">
        <f ca="1">IF((H4596+I4596)&gt;SIMULATION!$F$16,"Over","Under")</f>
        <v>Over</v>
      </c>
    </row>
    <row r="4597" spans="8:14" x14ac:dyDescent="0.25">
      <c r="H4597">
        <f ca="1">ROUND(NORMINV(RAND(),SIMULATION!$G$16,SIMULATION!$C$16),0)</f>
        <v>84</v>
      </c>
      <c r="I4597">
        <f ca="1">ROUND(NORMINV(RAND(),SIMULATION!$G$20,SIMULATION!$C$20),0)</f>
        <v>78</v>
      </c>
      <c r="J4597" t="str">
        <f t="shared" ca="1" si="144"/>
        <v>Away</v>
      </c>
      <c r="K4597" t="str">
        <f ca="1">IF(H4597+SIMULATION!$E$16&gt;NEUTRAL!I4597,"W","L")</f>
        <v>W</v>
      </c>
      <c r="L4597" t="str">
        <f ca="1">IF(I4597+SIMULATION!$E$20&gt;NEUTRAL!H4597,"W","L")</f>
        <v>L</v>
      </c>
      <c r="M4597">
        <f t="shared" ca="1" si="145"/>
        <v>162</v>
      </c>
      <c r="N4597" t="str">
        <f ca="1">IF((H4597+I4597)&gt;SIMULATION!$F$16,"Over","Under")</f>
        <v>Over</v>
      </c>
    </row>
    <row r="4598" spans="8:14" x14ac:dyDescent="0.25">
      <c r="H4598">
        <f ca="1">ROUND(NORMINV(RAND(),SIMULATION!$G$16,SIMULATION!$C$16),0)</f>
        <v>59</v>
      </c>
      <c r="I4598">
        <f ca="1">ROUND(NORMINV(RAND(),SIMULATION!$G$20,SIMULATION!$C$20),0)</f>
        <v>65</v>
      </c>
      <c r="J4598" t="str">
        <f t="shared" ca="1" si="144"/>
        <v>Home</v>
      </c>
      <c r="K4598" t="str">
        <f ca="1">IF(H4598+SIMULATION!$E$16&gt;NEUTRAL!I4598,"W","L")</f>
        <v>L</v>
      </c>
      <c r="L4598" t="str">
        <f ca="1">IF(I4598+SIMULATION!$E$20&gt;NEUTRAL!H4598,"W","L")</f>
        <v>W</v>
      </c>
      <c r="M4598">
        <f t="shared" ca="1" si="145"/>
        <v>124</v>
      </c>
      <c r="N4598" t="str">
        <f ca="1">IF((H4598+I4598)&gt;SIMULATION!$F$16,"Over","Under")</f>
        <v>Under</v>
      </c>
    </row>
    <row r="4599" spans="8:14" x14ac:dyDescent="0.25">
      <c r="H4599">
        <f ca="1">ROUND(NORMINV(RAND(),SIMULATION!$G$16,SIMULATION!$C$16),0)</f>
        <v>94</v>
      </c>
      <c r="I4599">
        <f ca="1">ROUND(NORMINV(RAND(),SIMULATION!$G$20,SIMULATION!$C$20),0)</f>
        <v>95</v>
      </c>
      <c r="J4599" t="str">
        <f t="shared" ca="1" si="144"/>
        <v>Home</v>
      </c>
      <c r="K4599" t="str">
        <f ca="1">IF(H4599+SIMULATION!$E$16&gt;NEUTRAL!I4599,"W","L")</f>
        <v>W</v>
      </c>
      <c r="L4599" t="str">
        <f ca="1">IF(I4599+SIMULATION!$E$20&gt;NEUTRAL!H4599,"W","L")</f>
        <v>L</v>
      </c>
      <c r="M4599">
        <f t="shared" ca="1" si="145"/>
        <v>189</v>
      </c>
      <c r="N4599" t="str">
        <f ca="1">IF((H4599+I4599)&gt;SIMULATION!$F$16,"Over","Under")</f>
        <v>Over</v>
      </c>
    </row>
    <row r="4600" spans="8:14" x14ac:dyDescent="0.25">
      <c r="H4600">
        <f ca="1">ROUND(NORMINV(RAND(),SIMULATION!$G$16,SIMULATION!$C$16),0)</f>
        <v>54</v>
      </c>
      <c r="I4600">
        <f ca="1">ROUND(NORMINV(RAND(),SIMULATION!$G$20,SIMULATION!$C$20),0)</f>
        <v>77</v>
      </c>
      <c r="J4600" t="str">
        <f t="shared" ca="1" si="144"/>
        <v>Home</v>
      </c>
      <c r="K4600" t="str">
        <f ca="1">IF(H4600+SIMULATION!$E$16&gt;NEUTRAL!I4600,"W","L")</f>
        <v>L</v>
      </c>
      <c r="L4600" t="str">
        <f ca="1">IF(I4600+SIMULATION!$E$20&gt;NEUTRAL!H4600,"W","L")</f>
        <v>W</v>
      </c>
      <c r="M4600">
        <f t="shared" ca="1" si="145"/>
        <v>131</v>
      </c>
      <c r="N4600" t="str">
        <f ca="1">IF((H4600+I4600)&gt;SIMULATION!$F$16,"Over","Under")</f>
        <v>Under</v>
      </c>
    </row>
    <row r="4601" spans="8:14" x14ac:dyDescent="0.25">
      <c r="H4601">
        <f ca="1">ROUND(NORMINV(RAND(),SIMULATION!$G$16,SIMULATION!$C$16),0)</f>
        <v>72</v>
      </c>
      <c r="I4601">
        <f ca="1">ROUND(NORMINV(RAND(),SIMULATION!$G$20,SIMULATION!$C$20),0)</f>
        <v>72</v>
      </c>
      <c r="J4601" t="str">
        <f t="shared" ca="1" si="144"/>
        <v>OT</v>
      </c>
      <c r="K4601" t="str">
        <f ca="1">IF(H4601+SIMULATION!$E$16&gt;NEUTRAL!I4601,"W","L")</f>
        <v>W</v>
      </c>
      <c r="L4601" t="str">
        <f ca="1">IF(I4601+SIMULATION!$E$20&gt;NEUTRAL!H4601,"W","L")</f>
        <v>L</v>
      </c>
      <c r="M4601">
        <f t="shared" ca="1" si="145"/>
        <v>144</v>
      </c>
      <c r="N4601" t="str">
        <f ca="1">IF((H4601+I4601)&gt;SIMULATION!$F$16,"Over","Under")</f>
        <v>Under</v>
      </c>
    </row>
    <row r="4602" spans="8:14" x14ac:dyDescent="0.25">
      <c r="H4602">
        <f ca="1">ROUND(NORMINV(RAND(),SIMULATION!$G$16,SIMULATION!$C$16),0)</f>
        <v>59</v>
      </c>
      <c r="I4602">
        <f ca="1">ROUND(NORMINV(RAND(),SIMULATION!$G$20,SIMULATION!$C$20),0)</f>
        <v>62</v>
      </c>
      <c r="J4602" t="str">
        <f t="shared" ca="1" si="144"/>
        <v>Home</v>
      </c>
      <c r="K4602" t="str">
        <f ca="1">IF(H4602+SIMULATION!$E$16&gt;NEUTRAL!I4602,"W","L")</f>
        <v>W</v>
      </c>
      <c r="L4602" t="str">
        <f ca="1">IF(I4602+SIMULATION!$E$20&gt;NEUTRAL!H4602,"W","L")</f>
        <v>L</v>
      </c>
      <c r="M4602">
        <f t="shared" ca="1" si="145"/>
        <v>121</v>
      </c>
      <c r="N4602" t="str">
        <f ca="1">IF((H4602+I4602)&gt;SIMULATION!$F$16,"Over","Under")</f>
        <v>Under</v>
      </c>
    </row>
    <row r="4603" spans="8:14" x14ac:dyDescent="0.25">
      <c r="H4603">
        <f ca="1">ROUND(NORMINV(RAND(),SIMULATION!$G$16,SIMULATION!$C$16),0)</f>
        <v>64</v>
      </c>
      <c r="I4603">
        <f ca="1">ROUND(NORMINV(RAND(),SIMULATION!$G$20,SIMULATION!$C$20),0)</f>
        <v>101</v>
      </c>
      <c r="J4603" t="str">
        <f t="shared" ca="1" si="144"/>
        <v>Home</v>
      </c>
      <c r="K4603" t="str">
        <f ca="1">IF(H4603+SIMULATION!$E$16&gt;NEUTRAL!I4603,"W","L")</f>
        <v>L</v>
      </c>
      <c r="L4603" t="str">
        <f ca="1">IF(I4603+SIMULATION!$E$20&gt;NEUTRAL!H4603,"W","L")</f>
        <v>W</v>
      </c>
      <c r="M4603">
        <f t="shared" ca="1" si="145"/>
        <v>165</v>
      </c>
      <c r="N4603" t="str">
        <f ca="1">IF((H4603+I4603)&gt;SIMULATION!$F$16,"Over","Under")</f>
        <v>Over</v>
      </c>
    </row>
    <row r="4604" spans="8:14" x14ac:dyDescent="0.25">
      <c r="H4604">
        <f ca="1">ROUND(NORMINV(RAND(),SIMULATION!$G$16,SIMULATION!$C$16),0)</f>
        <v>82</v>
      </c>
      <c r="I4604">
        <f ca="1">ROUND(NORMINV(RAND(),SIMULATION!$G$20,SIMULATION!$C$20),0)</f>
        <v>70</v>
      </c>
      <c r="J4604" t="str">
        <f t="shared" ca="1" si="144"/>
        <v>Away</v>
      </c>
      <c r="K4604" t="str">
        <f ca="1">IF(H4604+SIMULATION!$E$16&gt;NEUTRAL!I4604,"W","L")</f>
        <v>W</v>
      </c>
      <c r="L4604" t="str">
        <f ca="1">IF(I4604+SIMULATION!$E$20&gt;NEUTRAL!H4604,"W","L")</f>
        <v>L</v>
      </c>
      <c r="M4604">
        <f t="shared" ca="1" si="145"/>
        <v>152</v>
      </c>
      <c r="N4604" t="str">
        <f ca="1">IF((H4604+I4604)&gt;SIMULATION!$F$16,"Over","Under")</f>
        <v>Over</v>
      </c>
    </row>
    <row r="4605" spans="8:14" x14ac:dyDescent="0.25">
      <c r="H4605">
        <f ca="1">ROUND(NORMINV(RAND(),SIMULATION!$G$16,SIMULATION!$C$16),0)</f>
        <v>106</v>
      </c>
      <c r="I4605">
        <f ca="1">ROUND(NORMINV(RAND(),SIMULATION!$G$20,SIMULATION!$C$20),0)</f>
        <v>82</v>
      </c>
      <c r="J4605" t="str">
        <f t="shared" ca="1" si="144"/>
        <v>Away</v>
      </c>
      <c r="K4605" t="str">
        <f ca="1">IF(H4605+SIMULATION!$E$16&gt;NEUTRAL!I4605,"W","L")</f>
        <v>W</v>
      </c>
      <c r="L4605" t="str">
        <f ca="1">IF(I4605+SIMULATION!$E$20&gt;NEUTRAL!H4605,"W","L")</f>
        <v>L</v>
      </c>
      <c r="M4605">
        <f t="shared" ca="1" si="145"/>
        <v>188</v>
      </c>
      <c r="N4605" t="str">
        <f ca="1">IF((H4605+I4605)&gt;SIMULATION!$F$16,"Over","Under")</f>
        <v>Over</v>
      </c>
    </row>
    <row r="4606" spans="8:14" x14ac:dyDescent="0.25">
      <c r="H4606">
        <f ca="1">ROUND(NORMINV(RAND(),SIMULATION!$G$16,SIMULATION!$C$16),0)</f>
        <v>69</v>
      </c>
      <c r="I4606">
        <f ca="1">ROUND(NORMINV(RAND(),SIMULATION!$G$20,SIMULATION!$C$20),0)</f>
        <v>62</v>
      </c>
      <c r="J4606" t="str">
        <f t="shared" ca="1" si="144"/>
        <v>Away</v>
      </c>
      <c r="K4606" t="str">
        <f ca="1">IF(H4606+SIMULATION!$E$16&gt;NEUTRAL!I4606,"W","L")</f>
        <v>W</v>
      </c>
      <c r="L4606" t="str">
        <f ca="1">IF(I4606+SIMULATION!$E$20&gt;NEUTRAL!H4606,"W","L")</f>
        <v>L</v>
      </c>
      <c r="M4606">
        <f t="shared" ca="1" si="145"/>
        <v>131</v>
      </c>
      <c r="N4606" t="str">
        <f ca="1">IF((H4606+I4606)&gt;SIMULATION!$F$16,"Over","Under")</f>
        <v>Under</v>
      </c>
    </row>
    <row r="4607" spans="8:14" x14ac:dyDescent="0.25">
      <c r="H4607">
        <f ca="1">ROUND(NORMINV(RAND(),SIMULATION!$G$16,SIMULATION!$C$16),0)</f>
        <v>70</v>
      </c>
      <c r="I4607">
        <f ca="1">ROUND(NORMINV(RAND(),SIMULATION!$G$20,SIMULATION!$C$20),0)</f>
        <v>81</v>
      </c>
      <c r="J4607" t="str">
        <f t="shared" ca="1" si="144"/>
        <v>Home</v>
      </c>
      <c r="K4607" t="str">
        <f ca="1">IF(H4607+SIMULATION!$E$16&gt;NEUTRAL!I4607,"W","L")</f>
        <v>L</v>
      </c>
      <c r="L4607" t="str">
        <f ca="1">IF(I4607+SIMULATION!$E$20&gt;NEUTRAL!H4607,"W","L")</f>
        <v>W</v>
      </c>
      <c r="M4607">
        <f t="shared" ca="1" si="145"/>
        <v>151</v>
      </c>
      <c r="N4607" t="str">
        <f ca="1">IF((H4607+I4607)&gt;SIMULATION!$F$16,"Over","Under")</f>
        <v>Under</v>
      </c>
    </row>
    <row r="4608" spans="8:14" x14ac:dyDescent="0.25">
      <c r="H4608">
        <f ca="1">ROUND(NORMINV(RAND(),SIMULATION!$G$16,SIMULATION!$C$16),0)</f>
        <v>77</v>
      </c>
      <c r="I4608">
        <f ca="1">ROUND(NORMINV(RAND(),SIMULATION!$G$20,SIMULATION!$C$20),0)</f>
        <v>67</v>
      </c>
      <c r="J4608" t="str">
        <f t="shared" ca="1" si="144"/>
        <v>Away</v>
      </c>
      <c r="K4608" t="str">
        <f ca="1">IF(H4608+SIMULATION!$E$16&gt;NEUTRAL!I4608,"W","L")</f>
        <v>W</v>
      </c>
      <c r="L4608" t="str">
        <f ca="1">IF(I4608+SIMULATION!$E$20&gt;NEUTRAL!H4608,"W","L")</f>
        <v>L</v>
      </c>
      <c r="M4608">
        <f t="shared" ca="1" si="145"/>
        <v>144</v>
      </c>
      <c r="N4608" t="str">
        <f ca="1">IF((H4608+I4608)&gt;SIMULATION!$F$16,"Over","Under")</f>
        <v>Under</v>
      </c>
    </row>
    <row r="4609" spans="8:14" x14ac:dyDescent="0.25">
      <c r="H4609">
        <f ca="1">ROUND(NORMINV(RAND(),SIMULATION!$G$16,SIMULATION!$C$16),0)</f>
        <v>60</v>
      </c>
      <c r="I4609">
        <f ca="1">ROUND(NORMINV(RAND(),SIMULATION!$G$20,SIMULATION!$C$20),0)</f>
        <v>76</v>
      </c>
      <c r="J4609" t="str">
        <f t="shared" ca="1" si="144"/>
        <v>Home</v>
      </c>
      <c r="K4609" t="str">
        <f ca="1">IF(H4609+SIMULATION!$E$16&gt;NEUTRAL!I4609,"W","L")</f>
        <v>L</v>
      </c>
      <c r="L4609" t="str">
        <f ca="1">IF(I4609+SIMULATION!$E$20&gt;NEUTRAL!H4609,"W","L")</f>
        <v>W</v>
      </c>
      <c r="M4609">
        <f t="shared" ca="1" si="145"/>
        <v>136</v>
      </c>
      <c r="N4609" t="str">
        <f ca="1">IF((H4609+I4609)&gt;SIMULATION!$F$16,"Over","Under")</f>
        <v>Under</v>
      </c>
    </row>
    <row r="4610" spans="8:14" x14ac:dyDescent="0.25">
      <c r="H4610">
        <f ca="1">ROUND(NORMINV(RAND(),SIMULATION!$G$16,SIMULATION!$C$16),0)</f>
        <v>76</v>
      </c>
      <c r="I4610">
        <f ca="1">ROUND(NORMINV(RAND(),SIMULATION!$G$20,SIMULATION!$C$20),0)</f>
        <v>72</v>
      </c>
      <c r="J4610" t="str">
        <f t="shared" ca="1" si="144"/>
        <v>Away</v>
      </c>
      <c r="K4610" t="str">
        <f ca="1">IF(H4610+SIMULATION!$E$16&gt;NEUTRAL!I4610,"W","L")</f>
        <v>W</v>
      </c>
      <c r="L4610" t="str">
        <f ca="1">IF(I4610+SIMULATION!$E$20&gt;NEUTRAL!H4610,"W","L")</f>
        <v>L</v>
      </c>
      <c r="M4610">
        <f t="shared" ca="1" si="145"/>
        <v>148</v>
      </c>
      <c r="N4610" t="str">
        <f ca="1">IF((H4610+I4610)&gt;SIMULATION!$F$16,"Over","Under")</f>
        <v>Under</v>
      </c>
    </row>
    <row r="4611" spans="8:14" x14ac:dyDescent="0.25">
      <c r="H4611">
        <f ca="1">ROUND(NORMINV(RAND(),SIMULATION!$G$16,SIMULATION!$C$16),0)</f>
        <v>59</v>
      </c>
      <c r="I4611">
        <f ca="1">ROUND(NORMINV(RAND(),SIMULATION!$G$20,SIMULATION!$C$20),0)</f>
        <v>83</v>
      </c>
      <c r="J4611" t="str">
        <f t="shared" ca="1" si="144"/>
        <v>Home</v>
      </c>
      <c r="K4611" t="str">
        <f ca="1">IF(H4611+SIMULATION!$E$16&gt;NEUTRAL!I4611,"W","L")</f>
        <v>L</v>
      </c>
      <c r="L4611" t="str">
        <f ca="1">IF(I4611+SIMULATION!$E$20&gt;NEUTRAL!H4611,"W","L")</f>
        <v>W</v>
      </c>
      <c r="M4611">
        <f t="shared" ca="1" si="145"/>
        <v>142</v>
      </c>
      <c r="N4611" t="str">
        <f ca="1">IF((H4611+I4611)&gt;SIMULATION!$F$16,"Over","Under")</f>
        <v>Under</v>
      </c>
    </row>
    <row r="4612" spans="8:14" x14ac:dyDescent="0.25">
      <c r="H4612">
        <f ca="1">ROUND(NORMINV(RAND(),SIMULATION!$G$16,SIMULATION!$C$16),0)</f>
        <v>71</v>
      </c>
      <c r="I4612">
        <f ca="1">ROUND(NORMINV(RAND(),SIMULATION!$G$20,SIMULATION!$C$20),0)</f>
        <v>73</v>
      </c>
      <c r="J4612" t="str">
        <f t="shared" ca="1" si="144"/>
        <v>Home</v>
      </c>
      <c r="K4612" t="str">
        <f ca="1">IF(H4612+SIMULATION!$E$16&gt;NEUTRAL!I4612,"W","L")</f>
        <v>W</v>
      </c>
      <c r="L4612" t="str">
        <f ca="1">IF(I4612+SIMULATION!$E$20&gt;NEUTRAL!H4612,"W","L")</f>
        <v>L</v>
      </c>
      <c r="M4612">
        <f t="shared" ca="1" si="145"/>
        <v>144</v>
      </c>
      <c r="N4612" t="str">
        <f ca="1">IF((H4612+I4612)&gt;SIMULATION!$F$16,"Over","Under")</f>
        <v>Under</v>
      </c>
    </row>
    <row r="4613" spans="8:14" x14ac:dyDescent="0.25">
      <c r="H4613">
        <f ca="1">ROUND(NORMINV(RAND(),SIMULATION!$G$16,SIMULATION!$C$16),0)</f>
        <v>73</v>
      </c>
      <c r="I4613">
        <f ca="1">ROUND(NORMINV(RAND(),SIMULATION!$G$20,SIMULATION!$C$20),0)</f>
        <v>64</v>
      </c>
      <c r="J4613" t="str">
        <f t="shared" ca="1" si="144"/>
        <v>Away</v>
      </c>
      <c r="K4613" t="str">
        <f ca="1">IF(H4613+SIMULATION!$E$16&gt;NEUTRAL!I4613,"W","L")</f>
        <v>W</v>
      </c>
      <c r="L4613" t="str">
        <f ca="1">IF(I4613+SIMULATION!$E$20&gt;NEUTRAL!H4613,"W","L")</f>
        <v>L</v>
      </c>
      <c r="M4613">
        <f t="shared" ca="1" si="145"/>
        <v>137</v>
      </c>
      <c r="N4613" t="str">
        <f ca="1">IF((H4613+I4613)&gt;SIMULATION!$F$16,"Over","Under")</f>
        <v>Under</v>
      </c>
    </row>
    <row r="4614" spans="8:14" x14ac:dyDescent="0.25">
      <c r="H4614">
        <f ca="1">ROUND(NORMINV(RAND(),SIMULATION!$G$16,SIMULATION!$C$16),0)</f>
        <v>86</v>
      </c>
      <c r="I4614">
        <f ca="1">ROUND(NORMINV(RAND(),SIMULATION!$G$20,SIMULATION!$C$20),0)</f>
        <v>69</v>
      </c>
      <c r="J4614" t="str">
        <f t="shared" ca="1" si="144"/>
        <v>Away</v>
      </c>
      <c r="K4614" t="str">
        <f ca="1">IF(H4614+SIMULATION!$E$16&gt;NEUTRAL!I4614,"W","L")</f>
        <v>W</v>
      </c>
      <c r="L4614" t="str">
        <f ca="1">IF(I4614+SIMULATION!$E$20&gt;NEUTRAL!H4614,"W","L")</f>
        <v>L</v>
      </c>
      <c r="M4614">
        <f t="shared" ca="1" si="145"/>
        <v>155</v>
      </c>
      <c r="N4614" t="str">
        <f ca="1">IF((H4614+I4614)&gt;SIMULATION!$F$16,"Over","Under")</f>
        <v>Over</v>
      </c>
    </row>
    <row r="4615" spans="8:14" x14ac:dyDescent="0.25">
      <c r="H4615">
        <f ca="1">ROUND(NORMINV(RAND(),SIMULATION!$G$16,SIMULATION!$C$16),0)</f>
        <v>70</v>
      </c>
      <c r="I4615">
        <f ca="1">ROUND(NORMINV(RAND(),SIMULATION!$G$20,SIMULATION!$C$20),0)</f>
        <v>71</v>
      </c>
      <c r="J4615" t="str">
        <f t="shared" ca="1" si="144"/>
        <v>Home</v>
      </c>
      <c r="K4615" t="str">
        <f ca="1">IF(H4615+SIMULATION!$E$16&gt;NEUTRAL!I4615,"W","L")</f>
        <v>W</v>
      </c>
      <c r="L4615" t="str">
        <f ca="1">IF(I4615+SIMULATION!$E$20&gt;NEUTRAL!H4615,"W","L")</f>
        <v>L</v>
      </c>
      <c r="M4615">
        <f t="shared" ca="1" si="145"/>
        <v>141</v>
      </c>
      <c r="N4615" t="str">
        <f ca="1">IF((H4615+I4615)&gt;SIMULATION!$F$16,"Over","Under")</f>
        <v>Under</v>
      </c>
    </row>
    <row r="4616" spans="8:14" x14ac:dyDescent="0.25">
      <c r="H4616">
        <f ca="1">ROUND(NORMINV(RAND(),SIMULATION!$G$16,SIMULATION!$C$16),0)</f>
        <v>67</v>
      </c>
      <c r="I4616">
        <f ca="1">ROUND(NORMINV(RAND(),SIMULATION!$G$20,SIMULATION!$C$20),0)</f>
        <v>66</v>
      </c>
      <c r="J4616" t="str">
        <f t="shared" ca="1" si="144"/>
        <v>Away</v>
      </c>
      <c r="K4616" t="str">
        <f ca="1">IF(H4616+SIMULATION!$E$16&gt;NEUTRAL!I4616,"W","L")</f>
        <v>W</v>
      </c>
      <c r="L4616" t="str">
        <f ca="1">IF(I4616+SIMULATION!$E$20&gt;NEUTRAL!H4616,"W","L")</f>
        <v>L</v>
      </c>
      <c r="M4616">
        <f t="shared" ca="1" si="145"/>
        <v>133</v>
      </c>
      <c r="N4616" t="str">
        <f ca="1">IF((H4616+I4616)&gt;SIMULATION!$F$16,"Over","Under")</f>
        <v>Under</v>
      </c>
    </row>
    <row r="4617" spans="8:14" x14ac:dyDescent="0.25">
      <c r="H4617">
        <f ca="1">ROUND(NORMINV(RAND(),SIMULATION!$G$16,SIMULATION!$C$16),0)</f>
        <v>82</v>
      </c>
      <c r="I4617">
        <f ca="1">ROUND(NORMINV(RAND(),SIMULATION!$G$20,SIMULATION!$C$20),0)</f>
        <v>95</v>
      </c>
      <c r="J4617" t="str">
        <f t="shared" ca="1" si="144"/>
        <v>Home</v>
      </c>
      <c r="K4617" t="str">
        <f ca="1">IF(H4617+SIMULATION!$E$16&gt;NEUTRAL!I4617,"W","L")</f>
        <v>L</v>
      </c>
      <c r="L4617" t="str">
        <f ca="1">IF(I4617+SIMULATION!$E$20&gt;NEUTRAL!H4617,"W","L")</f>
        <v>W</v>
      </c>
      <c r="M4617">
        <f t="shared" ca="1" si="145"/>
        <v>177</v>
      </c>
      <c r="N4617" t="str">
        <f ca="1">IF((H4617+I4617)&gt;SIMULATION!$F$16,"Over","Under")</f>
        <v>Over</v>
      </c>
    </row>
    <row r="4618" spans="8:14" x14ac:dyDescent="0.25">
      <c r="H4618">
        <f ca="1">ROUND(NORMINV(RAND(),SIMULATION!$G$16,SIMULATION!$C$16),0)</f>
        <v>76</v>
      </c>
      <c r="I4618">
        <f ca="1">ROUND(NORMINV(RAND(),SIMULATION!$G$20,SIMULATION!$C$20),0)</f>
        <v>61</v>
      </c>
      <c r="J4618" t="str">
        <f t="shared" ca="1" si="144"/>
        <v>Away</v>
      </c>
      <c r="K4618" t="str">
        <f ca="1">IF(H4618+SIMULATION!$E$16&gt;NEUTRAL!I4618,"W","L")</f>
        <v>W</v>
      </c>
      <c r="L4618" t="str">
        <f ca="1">IF(I4618+SIMULATION!$E$20&gt;NEUTRAL!H4618,"W","L")</f>
        <v>L</v>
      </c>
      <c r="M4618">
        <f t="shared" ca="1" si="145"/>
        <v>137</v>
      </c>
      <c r="N4618" t="str">
        <f ca="1">IF((H4618+I4618)&gt;SIMULATION!$F$16,"Over","Under")</f>
        <v>Under</v>
      </c>
    </row>
    <row r="4619" spans="8:14" x14ac:dyDescent="0.25">
      <c r="H4619">
        <f ca="1">ROUND(NORMINV(RAND(),SIMULATION!$G$16,SIMULATION!$C$16),0)</f>
        <v>79</v>
      </c>
      <c r="I4619">
        <f ca="1">ROUND(NORMINV(RAND(),SIMULATION!$G$20,SIMULATION!$C$20),0)</f>
        <v>77</v>
      </c>
      <c r="J4619" t="str">
        <f t="shared" ca="1" si="144"/>
        <v>Away</v>
      </c>
      <c r="K4619" t="str">
        <f ca="1">IF(H4619+SIMULATION!$E$16&gt;NEUTRAL!I4619,"W","L")</f>
        <v>W</v>
      </c>
      <c r="L4619" t="str">
        <f ca="1">IF(I4619+SIMULATION!$E$20&gt;NEUTRAL!H4619,"W","L")</f>
        <v>L</v>
      </c>
      <c r="M4619">
        <f t="shared" ca="1" si="145"/>
        <v>156</v>
      </c>
      <c r="N4619" t="str">
        <f ca="1">IF((H4619+I4619)&gt;SIMULATION!$F$16,"Over","Under")</f>
        <v>Over</v>
      </c>
    </row>
    <row r="4620" spans="8:14" x14ac:dyDescent="0.25">
      <c r="H4620">
        <f ca="1">ROUND(NORMINV(RAND(),SIMULATION!$G$16,SIMULATION!$C$16),0)</f>
        <v>96</v>
      </c>
      <c r="I4620">
        <f ca="1">ROUND(NORMINV(RAND(),SIMULATION!$G$20,SIMULATION!$C$20),0)</f>
        <v>72</v>
      </c>
      <c r="J4620" t="str">
        <f t="shared" ca="1" si="144"/>
        <v>Away</v>
      </c>
      <c r="K4620" t="str">
        <f ca="1">IF(H4620+SIMULATION!$E$16&gt;NEUTRAL!I4620,"W","L")</f>
        <v>W</v>
      </c>
      <c r="L4620" t="str">
        <f ca="1">IF(I4620+SIMULATION!$E$20&gt;NEUTRAL!H4620,"W","L")</f>
        <v>L</v>
      </c>
      <c r="M4620">
        <f t="shared" ca="1" si="145"/>
        <v>168</v>
      </c>
      <c r="N4620" t="str">
        <f ca="1">IF((H4620+I4620)&gt;SIMULATION!$F$16,"Over","Under")</f>
        <v>Over</v>
      </c>
    </row>
    <row r="4621" spans="8:14" x14ac:dyDescent="0.25">
      <c r="H4621">
        <f ca="1">ROUND(NORMINV(RAND(),SIMULATION!$G$16,SIMULATION!$C$16),0)</f>
        <v>63</v>
      </c>
      <c r="I4621">
        <f ca="1">ROUND(NORMINV(RAND(),SIMULATION!$G$20,SIMULATION!$C$20),0)</f>
        <v>72</v>
      </c>
      <c r="J4621" t="str">
        <f t="shared" ca="1" si="144"/>
        <v>Home</v>
      </c>
      <c r="K4621" t="str">
        <f ca="1">IF(H4621+SIMULATION!$E$16&gt;NEUTRAL!I4621,"W","L")</f>
        <v>L</v>
      </c>
      <c r="L4621" t="str">
        <f ca="1">IF(I4621+SIMULATION!$E$20&gt;NEUTRAL!H4621,"W","L")</f>
        <v>W</v>
      </c>
      <c r="M4621">
        <f t="shared" ca="1" si="145"/>
        <v>135</v>
      </c>
      <c r="N4621" t="str">
        <f ca="1">IF((H4621+I4621)&gt;SIMULATION!$F$16,"Over","Under")</f>
        <v>Under</v>
      </c>
    </row>
    <row r="4622" spans="8:14" x14ac:dyDescent="0.25">
      <c r="H4622">
        <f ca="1">ROUND(NORMINV(RAND(),SIMULATION!$G$16,SIMULATION!$C$16),0)</f>
        <v>85</v>
      </c>
      <c r="I4622">
        <f ca="1">ROUND(NORMINV(RAND(),SIMULATION!$G$20,SIMULATION!$C$20),0)</f>
        <v>93</v>
      </c>
      <c r="J4622" t="str">
        <f t="shared" ca="1" si="144"/>
        <v>Home</v>
      </c>
      <c r="K4622" t="str">
        <f ca="1">IF(H4622+SIMULATION!$E$16&gt;NEUTRAL!I4622,"W","L")</f>
        <v>L</v>
      </c>
      <c r="L4622" t="str">
        <f ca="1">IF(I4622+SIMULATION!$E$20&gt;NEUTRAL!H4622,"W","L")</f>
        <v>W</v>
      </c>
      <c r="M4622">
        <f t="shared" ca="1" si="145"/>
        <v>178</v>
      </c>
      <c r="N4622" t="str">
        <f ca="1">IF((H4622+I4622)&gt;SIMULATION!$F$16,"Over","Under")</f>
        <v>Over</v>
      </c>
    </row>
    <row r="4623" spans="8:14" x14ac:dyDescent="0.25">
      <c r="H4623">
        <f ca="1">ROUND(NORMINV(RAND(),SIMULATION!$G$16,SIMULATION!$C$16),0)</f>
        <v>86</v>
      </c>
      <c r="I4623">
        <f ca="1">ROUND(NORMINV(RAND(),SIMULATION!$G$20,SIMULATION!$C$20),0)</f>
        <v>80</v>
      </c>
      <c r="J4623" t="str">
        <f t="shared" ca="1" si="144"/>
        <v>Away</v>
      </c>
      <c r="K4623" t="str">
        <f ca="1">IF(H4623+SIMULATION!$E$16&gt;NEUTRAL!I4623,"W","L")</f>
        <v>W</v>
      </c>
      <c r="L4623" t="str">
        <f ca="1">IF(I4623+SIMULATION!$E$20&gt;NEUTRAL!H4623,"W","L")</f>
        <v>L</v>
      </c>
      <c r="M4623">
        <f t="shared" ca="1" si="145"/>
        <v>166</v>
      </c>
      <c r="N4623" t="str">
        <f ca="1">IF((H4623+I4623)&gt;SIMULATION!$F$16,"Over","Under")</f>
        <v>Over</v>
      </c>
    </row>
    <row r="4624" spans="8:14" x14ac:dyDescent="0.25">
      <c r="H4624">
        <f ca="1">ROUND(NORMINV(RAND(),SIMULATION!$G$16,SIMULATION!$C$16),0)</f>
        <v>48</v>
      </c>
      <c r="I4624">
        <f ca="1">ROUND(NORMINV(RAND(),SIMULATION!$G$20,SIMULATION!$C$20),0)</f>
        <v>71</v>
      </c>
      <c r="J4624" t="str">
        <f t="shared" ca="1" si="144"/>
        <v>Home</v>
      </c>
      <c r="K4624" t="str">
        <f ca="1">IF(H4624+SIMULATION!$E$16&gt;NEUTRAL!I4624,"W","L")</f>
        <v>L</v>
      </c>
      <c r="L4624" t="str">
        <f ca="1">IF(I4624+SIMULATION!$E$20&gt;NEUTRAL!H4624,"W","L")</f>
        <v>W</v>
      </c>
      <c r="M4624">
        <f t="shared" ca="1" si="145"/>
        <v>119</v>
      </c>
      <c r="N4624" t="str">
        <f ca="1">IF((H4624+I4624)&gt;SIMULATION!$F$16,"Over","Under")</f>
        <v>Under</v>
      </c>
    </row>
    <row r="4625" spans="8:14" x14ac:dyDescent="0.25">
      <c r="H4625">
        <f ca="1">ROUND(NORMINV(RAND(),SIMULATION!$G$16,SIMULATION!$C$16),0)</f>
        <v>60</v>
      </c>
      <c r="I4625">
        <f ca="1">ROUND(NORMINV(RAND(),SIMULATION!$G$20,SIMULATION!$C$20),0)</f>
        <v>82</v>
      </c>
      <c r="J4625" t="str">
        <f t="shared" ca="1" si="144"/>
        <v>Home</v>
      </c>
      <c r="K4625" t="str">
        <f ca="1">IF(H4625+SIMULATION!$E$16&gt;NEUTRAL!I4625,"W","L")</f>
        <v>L</v>
      </c>
      <c r="L4625" t="str">
        <f ca="1">IF(I4625+SIMULATION!$E$20&gt;NEUTRAL!H4625,"W","L")</f>
        <v>W</v>
      </c>
      <c r="M4625">
        <f t="shared" ca="1" si="145"/>
        <v>142</v>
      </c>
      <c r="N4625" t="str">
        <f ca="1">IF((H4625+I4625)&gt;SIMULATION!$F$16,"Over","Under")</f>
        <v>Under</v>
      </c>
    </row>
    <row r="4626" spans="8:14" x14ac:dyDescent="0.25">
      <c r="H4626">
        <f ca="1">ROUND(NORMINV(RAND(),SIMULATION!$G$16,SIMULATION!$C$16),0)</f>
        <v>71</v>
      </c>
      <c r="I4626">
        <f ca="1">ROUND(NORMINV(RAND(),SIMULATION!$G$20,SIMULATION!$C$20),0)</f>
        <v>84</v>
      </c>
      <c r="J4626" t="str">
        <f t="shared" ref="J4626:J4689" ca="1" si="146">IF(H4626=I4626,"OT",IF(H4626&gt;I4626,"Away","Home"))</f>
        <v>Home</v>
      </c>
      <c r="K4626" t="str">
        <f ca="1">IF(H4626+SIMULATION!$E$16&gt;NEUTRAL!I4626,"W","L")</f>
        <v>L</v>
      </c>
      <c r="L4626" t="str">
        <f ca="1">IF(I4626+SIMULATION!$E$20&gt;NEUTRAL!H4626,"W","L")</f>
        <v>W</v>
      </c>
      <c r="M4626">
        <f t="shared" ref="M4626:M4689" ca="1" si="147">H4626+I4626</f>
        <v>155</v>
      </c>
      <c r="N4626" t="str">
        <f ca="1">IF((H4626+I4626)&gt;SIMULATION!$F$16,"Over","Under")</f>
        <v>Over</v>
      </c>
    </row>
    <row r="4627" spans="8:14" x14ac:dyDescent="0.25">
      <c r="H4627">
        <f ca="1">ROUND(NORMINV(RAND(),SIMULATION!$G$16,SIMULATION!$C$16),0)</f>
        <v>79</v>
      </c>
      <c r="I4627">
        <f ca="1">ROUND(NORMINV(RAND(),SIMULATION!$G$20,SIMULATION!$C$20),0)</f>
        <v>90</v>
      </c>
      <c r="J4627" t="str">
        <f t="shared" ca="1" si="146"/>
        <v>Home</v>
      </c>
      <c r="K4627" t="str">
        <f ca="1">IF(H4627+SIMULATION!$E$16&gt;NEUTRAL!I4627,"W","L")</f>
        <v>L</v>
      </c>
      <c r="L4627" t="str">
        <f ca="1">IF(I4627+SIMULATION!$E$20&gt;NEUTRAL!H4627,"W","L")</f>
        <v>W</v>
      </c>
      <c r="M4627">
        <f t="shared" ca="1" si="147"/>
        <v>169</v>
      </c>
      <c r="N4627" t="str">
        <f ca="1">IF((H4627+I4627)&gt;SIMULATION!$F$16,"Over","Under")</f>
        <v>Over</v>
      </c>
    </row>
    <row r="4628" spans="8:14" x14ac:dyDescent="0.25">
      <c r="H4628">
        <f ca="1">ROUND(NORMINV(RAND(),SIMULATION!$G$16,SIMULATION!$C$16),0)</f>
        <v>79</v>
      </c>
      <c r="I4628">
        <f ca="1">ROUND(NORMINV(RAND(),SIMULATION!$G$20,SIMULATION!$C$20),0)</f>
        <v>61</v>
      </c>
      <c r="J4628" t="str">
        <f t="shared" ca="1" si="146"/>
        <v>Away</v>
      </c>
      <c r="K4628" t="str">
        <f ca="1">IF(H4628+SIMULATION!$E$16&gt;NEUTRAL!I4628,"W","L")</f>
        <v>W</v>
      </c>
      <c r="L4628" t="str">
        <f ca="1">IF(I4628+SIMULATION!$E$20&gt;NEUTRAL!H4628,"W","L")</f>
        <v>L</v>
      </c>
      <c r="M4628">
        <f t="shared" ca="1" si="147"/>
        <v>140</v>
      </c>
      <c r="N4628" t="str">
        <f ca="1">IF((H4628+I4628)&gt;SIMULATION!$F$16,"Over","Under")</f>
        <v>Under</v>
      </c>
    </row>
    <row r="4629" spans="8:14" x14ac:dyDescent="0.25">
      <c r="H4629">
        <f ca="1">ROUND(NORMINV(RAND(),SIMULATION!$G$16,SIMULATION!$C$16),0)</f>
        <v>77</v>
      </c>
      <c r="I4629">
        <f ca="1">ROUND(NORMINV(RAND(),SIMULATION!$G$20,SIMULATION!$C$20),0)</f>
        <v>77</v>
      </c>
      <c r="J4629" t="str">
        <f t="shared" ca="1" si="146"/>
        <v>OT</v>
      </c>
      <c r="K4629" t="str">
        <f ca="1">IF(H4629+SIMULATION!$E$16&gt;NEUTRAL!I4629,"W","L")</f>
        <v>W</v>
      </c>
      <c r="L4629" t="str">
        <f ca="1">IF(I4629+SIMULATION!$E$20&gt;NEUTRAL!H4629,"W","L")</f>
        <v>L</v>
      </c>
      <c r="M4629">
        <f t="shared" ca="1" si="147"/>
        <v>154</v>
      </c>
      <c r="N4629" t="str">
        <f ca="1">IF((H4629+I4629)&gt;SIMULATION!$F$16,"Over","Under")</f>
        <v>Over</v>
      </c>
    </row>
    <row r="4630" spans="8:14" x14ac:dyDescent="0.25">
      <c r="H4630">
        <f ca="1">ROUND(NORMINV(RAND(),SIMULATION!$G$16,SIMULATION!$C$16),0)</f>
        <v>74</v>
      </c>
      <c r="I4630">
        <f ca="1">ROUND(NORMINV(RAND(),SIMULATION!$G$20,SIMULATION!$C$20),0)</f>
        <v>88</v>
      </c>
      <c r="J4630" t="str">
        <f t="shared" ca="1" si="146"/>
        <v>Home</v>
      </c>
      <c r="K4630" t="str">
        <f ca="1">IF(H4630+SIMULATION!$E$16&gt;NEUTRAL!I4630,"W","L")</f>
        <v>L</v>
      </c>
      <c r="L4630" t="str">
        <f ca="1">IF(I4630+SIMULATION!$E$20&gt;NEUTRAL!H4630,"W","L")</f>
        <v>W</v>
      </c>
      <c r="M4630">
        <f t="shared" ca="1" si="147"/>
        <v>162</v>
      </c>
      <c r="N4630" t="str">
        <f ca="1">IF((H4630+I4630)&gt;SIMULATION!$F$16,"Over","Under")</f>
        <v>Over</v>
      </c>
    </row>
    <row r="4631" spans="8:14" x14ac:dyDescent="0.25">
      <c r="H4631">
        <f ca="1">ROUND(NORMINV(RAND(),SIMULATION!$G$16,SIMULATION!$C$16),0)</f>
        <v>75</v>
      </c>
      <c r="I4631">
        <f ca="1">ROUND(NORMINV(RAND(),SIMULATION!$G$20,SIMULATION!$C$20),0)</f>
        <v>75</v>
      </c>
      <c r="J4631" t="str">
        <f t="shared" ca="1" si="146"/>
        <v>OT</v>
      </c>
      <c r="K4631" t="str">
        <f ca="1">IF(H4631+SIMULATION!$E$16&gt;NEUTRAL!I4631,"W","L")</f>
        <v>W</v>
      </c>
      <c r="L4631" t="str">
        <f ca="1">IF(I4631+SIMULATION!$E$20&gt;NEUTRAL!H4631,"W","L")</f>
        <v>L</v>
      </c>
      <c r="M4631">
        <f t="shared" ca="1" si="147"/>
        <v>150</v>
      </c>
      <c r="N4631" t="str">
        <f ca="1">IF((H4631+I4631)&gt;SIMULATION!$F$16,"Over","Under")</f>
        <v>Under</v>
      </c>
    </row>
    <row r="4632" spans="8:14" x14ac:dyDescent="0.25">
      <c r="H4632">
        <f ca="1">ROUND(NORMINV(RAND(),SIMULATION!$G$16,SIMULATION!$C$16),0)</f>
        <v>70</v>
      </c>
      <c r="I4632">
        <f ca="1">ROUND(NORMINV(RAND(),SIMULATION!$G$20,SIMULATION!$C$20),0)</f>
        <v>70</v>
      </c>
      <c r="J4632" t="str">
        <f t="shared" ca="1" si="146"/>
        <v>OT</v>
      </c>
      <c r="K4632" t="str">
        <f ca="1">IF(H4632+SIMULATION!$E$16&gt;NEUTRAL!I4632,"W","L")</f>
        <v>W</v>
      </c>
      <c r="L4632" t="str">
        <f ca="1">IF(I4632+SIMULATION!$E$20&gt;NEUTRAL!H4632,"W","L")</f>
        <v>L</v>
      </c>
      <c r="M4632">
        <f t="shared" ca="1" si="147"/>
        <v>140</v>
      </c>
      <c r="N4632" t="str">
        <f ca="1">IF((H4632+I4632)&gt;SIMULATION!$F$16,"Over","Under")</f>
        <v>Under</v>
      </c>
    </row>
    <row r="4633" spans="8:14" x14ac:dyDescent="0.25">
      <c r="H4633">
        <f ca="1">ROUND(NORMINV(RAND(),SIMULATION!$G$16,SIMULATION!$C$16),0)</f>
        <v>63</v>
      </c>
      <c r="I4633">
        <f ca="1">ROUND(NORMINV(RAND(),SIMULATION!$G$20,SIMULATION!$C$20),0)</f>
        <v>67</v>
      </c>
      <c r="J4633" t="str">
        <f t="shared" ca="1" si="146"/>
        <v>Home</v>
      </c>
      <c r="K4633" t="str">
        <f ca="1">IF(H4633+SIMULATION!$E$16&gt;NEUTRAL!I4633,"W","L")</f>
        <v>W</v>
      </c>
      <c r="L4633" t="str">
        <f ca="1">IF(I4633+SIMULATION!$E$20&gt;NEUTRAL!H4633,"W","L")</f>
        <v>L</v>
      </c>
      <c r="M4633">
        <f t="shared" ca="1" si="147"/>
        <v>130</v>
      </c>
      <c r="N4633" t="str">
        <f ca="1">IF((H4633+I4633)&gt;SIMULATION!$F$16,"Over","Under")</f>
        <v>Under</v>
      </c>
    </row>
    <row r="4634" spans="8:14" x14ac:dyDescent="0.25">
      <c r="H4634">
        <f ca="1">ROUND(NORMINV(RAND(),SIMULATION!$G$16,SIMULATION!$C$16),0)</f>
        <v>69</v>
      </c>
      <c r="I4634">
        <f ca="1">ROUND(NORMINV(RAND(),SIMULATION!$G$20,SIMULATION!$C$20),0)</f>
        <v>98</v>
      </c>
      <c r="J4634" t="str">
        <f t="shared" ca="1" si="146"/>
        <v>Home</v>
      </c>
      <c r="K4634" t="str">
        <f ca="1">IF(H4634+SIMULATION!$E$16&gt;NEUTRAL!I4634,"W","L")</f>
        <v>L</v>
      </c>
      <c r="L4634" t="str">
        <f ca="1">IF(I4634+SIMULATION!$E$20&gt;NEUTRAL!H4634,"W","L")</f>
        <v>W</v>
      </c>
      <c r="M4634">
        <f t="shared" ca="1" si="147"/>
        <v>167</v>
      </c>
      <c r="N4634" t="str">
        <f ca="1">IF((H4634+I4634)&gt;SIMULATION!$F$16,"Over","Under")</f>
        <v>Over</v>
      </c>
    </row>
    <row r="4635" spans="8:14" x14ac:dyDescent="0.25">
      <c r="H4635">
        <f ca="1">ROUND(NORMINV(RAND(),SIMULATION!$G$16,SIMULATION!$C$16),0)</f>
        <v>50</v>
      </c>
      <c r="I4635">
        <f ca="1">ROUND(NORMINV(RAND(),SIMULATION!$G$20,SIMULATION!$C$20),0)</f>
        <v>80</v>
      </c>
      <c r="J4635" t="str">
        <f t="shared" ca="1" si="146"/>
        <v>Home</v>
      </c>
      <c r="K4635" t="str">
        <f ca="1">IF(H4635+SIMULATION!$E$16&gt;NEUTRAL!I4635,"W","L")</f>
        <v>L</v>
      </c>
      <c r="L4635" t="str">
        <f ca="1">IF(I4635+SIMULATION!$E$20&gt;NEUTRAL!H4635,"W","L")</f>
        <v>W</v>
      </c>
      <c r="M4635">
        <f t="shared" ca="1" si="147"/>
        <v>130</v>
      </c>
      <c r="N4635" t="str">
        <f ca="1">IF((H4635+I4635)&gt;SIMULATION!$F$16,"Over","Under")</f>
        <v>Under</v>
      </c>
    </row>
    <row r="4636" spans="8:14" x14ac:dyDescent="0.25">
      <c r="H4636">
        <f ca="1">ROUND(NORMINV(RAND(),SIMULATION!$G$16,SIMULATION!$C$16),0)</f>
        <v>66</v>
      </c>
      <c r="I4636">
        <f ca="1">ROUND(NORMINV(RAND(),SIMULATION!$G$20,SIMULATION!$C$20),0)</f>
        <v>66</v>
      </c>
      <c r="J4636" t="str">
        <f t="shared" ca="1" si="146"/>
        <v>OT</v>
      </c>
      <c r="K4636" t="str">
        <f ca="1">IF(H4636+SIMULATION!$E$16&gt;NEUTRAL!I4636,"W","L")</f>
        <v>W</v>
      </c>
      <c r="L4636" t="str">
        <f ca="1">IF(I4636+SIMULATION!$E$20&gt;NEUTRAL!H4636,"W","L")</f>
        <v>L</v>
      </c>
      <c r="M4636">
        <f t="shared" ca="1" si="147"/>
        <v>132</v>
      </c>
      <c r="N4636" t="str">
        <f ca="1">IF((H4636+I4636)&gt;SIMULATION!$F$16,"Over","Under")</f>
        <v>Under</v>
      </c>
    </row>
    <row r="4637" spans="8:14" x14ac:dyDescent="0.25">
      <c r="H4637">
        <f ca="1">ROUND(NORMINV(RAND(),SIMULATION!$G$16,SIMULATION!$C$16),0)</f>
        <v>77</v>
      </c>
      <c r="I4637">
        <f ca="1">ROUND(NORMINV(RAND(),SIMULATION!$G$20,SIMULATION!$C$20),0)</f>
        <v>56</v>
      </c>
      <c r="J4637" t="str">
        <f t="shared" ca="1" si="146"/>
        <v>Away</v>
      </c>
      <c r="K4637" t="str">
        <f ca="1">IF(H4637+SIMULATION!$E$16&gt;NEUTRAL!I4637,"W","L")</f>
        <v>W</v>
      </c>
      <c r="L4637" t="str">
        <f ca="1">IF(I4637+SIMULATION!$E$20&gt;NEUTRAL!H4637,"W","L")</f>
        <v>L</v>
      </c>
      <c r="M4637">
        <f t="shared" ca="1" si="147"/>
        <v>133</v>
      </c>
      <c r="N4637" t="str">
        <f ca="1">IF((H4637+I4637)&gt;SIMULATION!$F$16,"Over","Under")</f>
        <v>Under</v>
      </c>
    </row>
    <row r="4638" spans="8:14" x14ac:dyDescent="0.25">
      <c r="H4638">
        <f ca="1">ROUND(NORMINV(RAND(),SIMULATION!$G$16,SIMULATION!$C$16),0)</f>
        <v>72</v>
      </c>
      <c r="I4638">
        <f ca="1">ROUND(NORMINV(RAND(),SIMULATION!$G$20,SIMULATION!$C$20),0)</f>
        <v>80</v>
      </c>
      <c r="J4638" t="str">
        <f t="shared" ca="1" si="146"/>
        <v>Home</v>
      </c>
      <c r="K4638" t="str">
        <f ca="1">IF(H4638+SIMULATION!$E$16&gt;NEUTRAL!I4638,"W","L")</f>
        <v>L</v>
      </c>
      <c r="L4638" t="str">
        <f ca="1">IF(I4638+SIMULATION!$E$20&gt;NEUTRAL!H4638,"W","L")</f>
        <v>W</v>
      </c>
      <c r="M4638">
        <f t="shared" ca="1" si="147"/>
        <v>152</v>
      </c>
      <c r="N4638" t="str">
        <f ca="1">IF((H4638+I4638)&gt;SIMULATION!$F$16,"Over","Under")</f>
        <v>Over</v>
      </c>
    </row>
    <row r="4639" spans="8:14" x14ac:dyDescent="0.25">
      <c r="H4639">
        <f ca="1">ROUND(NORMINV(RAND(),SIMULATION!$G$16,SIMULATION!$C$16),0)</f>
        <v>75</v>
      </c>
      <c r="I4639">
        <f ca="1">ROUND(NORMINV(RAND(),SIMULATION!$G$20,SIMULATION!$C$20),0)</f>
        <v>53</v>
      </c>
      <c r="J4639" t="str">
        <f t="shared" ca="1" si="146"/>
        <v>Away</v>
      </c>
      <c r="K4639" t="str">
        <f ca="1">IF(H4639+SIMULATION!$E$16&gt;NEUTRAL!I4639,"W","L")</f>
        <v>W</v>
      </c>
      <c r="L4639" t="str">
        <f ca="1">IF(I4639+SIMULATION!$E$20&gt;NEUTRAL!H4639,"W","L")</f>
        <v>L</v>
      </c>
      <c r="M4639">
        <f t="shared" ca="1" si="147"/>
        <v>128</v>
      </c>
      <c r="N4639" t="str">
        <f ca="1">IF((H4639+I4639)&gt;SIMULATION!$F$16,"Over","Under")</f>
        <v>Under</v>
      </c>
    </row>
    <row r="4640" spans="8:14" x14ac:dyDescent="0.25">
      <c r="H4640">
        <f ca="1">ROUND(NORMINV(RAND(),SIMULATION!$G$16,SIMULATION!$C$16),0)</f>
        <v>82</v>
      </c>
      <c r="I4640">
        <f ca="1">ROUND(NORMINV(RAND(),SIMULATION!$G$20,SIMULATION!$C$20),0)</f>
        <v>72</v>
      </c>
      <c r="J4640" t="str">
        <f t="shared" ca="1" si="146"/>
        <v>Away</v>
      </c>
      <c r="K4640" t="str">
        <f ca="1">IF(H4640+SIMULATION!$E$16&gt;NEUTRAL!I4640,"W","L")</f>
        <v>W</v>
      </c>
      <c r="L4640" t="str">
        <f ca="1">IF(I4640+SIMULATION!$E$20&gt;NEUTRAL!H4640,"W","L")</f>
        <v>L</v>
      </c>
      <c r="M4640">
        <f t="shared" ca="1" si="147"/>
        <v>154</v>
      </c>
      <c r="N4640" t="str">
        <f ca="1">IF((H4640+I4640)&gt;SIMULATION!$F$16,"Over","Under")</f>
        <v>Over</v>
      </c>
    </row>
    <row r="4641" spans="8:14" x14ac:dyDescent="0.25">
      <c r="H4641">
        <f ca="1">ROUND(NORMINV(RAND(),SIMULATION!$G$16,SIMULATION!$C$16),0)</f>
        <v>64</v>
      </c>
      <c r="I4641">
        <f ca="1">ROUND(NORMINV(RAND(),SIMULATION!$G$20,SIMULATION!$C$20),0)</f>
        <v>76</v>
      </c>
      <c r="J4641" t="str">
        <f t="shared" ca="1" si="146"/>
        <v>Home</v>
      </c>
      <c r="K4641" t="str">
        <f ca="1">IF(H4641+SIMULATION!$E$16&gt;NEUTRAL!I4641,"W","L")</f>
        <v>L</v>
      </c>
      <c r="L4641" t="str">
        <f ca="1">IF(I4641+SIMULATION!$E$20&gt;NEUTRAL!H4641,"W","L")</f>
        <v>W</v>
      </c>
      <c r="M4641">
        <f t="shared" ca="1" si="147"/>
        <v>140</v>
      </c>
      <c r="N4641" t="str">
        <f ca="1">IF((H4641+I4641)&gt;SIMULATION!$F$16,"Over","Under")</f>
        <v>Under</v>
      </c>
    </row>
    <row r="4642" spans="8:14" x14ac:dyDescent="0.25">
      <c r="H4642">
        <f ca="1">ROUND(NORMINV(RAND(),SIMULATION!$G$16,SIMULATION!$C$16),0)</f>
        <v>82</v>
      </c>
      <c r="I4642">
        <f ca="1">ROUND(NORMINV(RAND(),SIMULATION!$G$20,SIMULATION!$C$20),0)</f>
        <v>66</v>
      </c>
      <c r="J4642" t="str">
        <f t="shared" ca="1" si="146"/>
        <v>Away</v>
      </c>
      <c r="K4642" t="str">
        <f ca="1">IF(H4642+SIMULATION!$E$16&gt;NEUTRAL!I4642,"W","L")</f>
        <v>W</v>
      </c>
      <c r="L4642" t="str">
        <f ca="1">IF(I4642+SIMULATION!$E$20&gt;NEUTRAL!H4642,"W","L")</f>
        <v>L</v>
      </c>
      <c r="M4642">
        <f t="shared" ca="1" si="147"/>
        <v>148</v>
      </c>
      <c r="N4642" t="str">
        <f ca="1">IF((H4642+I4642)&gt;SIMULATION!$F$16,"Over","Under")</f>
        <v>Under</v>
      </c>
    </row>
    <row r="4643" spans="8:14" x14ac:dyDescent="0.25">
      <c r="H4643">
        <f ca="1">ROUND(NORMINV(RAND(),SIMULATION!$G$16,SIMULATION!$C$16),0)</f>
        <v>65</v>
      </c>
      <c r="I4643">
        <f ca="1">ROUND(NORMINV(RAND(),SIMULATION!$G$20,SIMULATION!$C$20),0)</f>
        <v>62</v>
      </c>
      <c r="J4643" t="str">
        <f t="shared" ca="1" si="146"/>
        <v>Away</v>
      </c>
      <c r="K4643" t="str">
        <f ca="1">IF(H4643+SIMULATION!$E$16&gt;NEUTRAL!I4643,"W","L")</f>
        <v>W</v>
      </c>
      <c r="L4643" t="str">
        <f ca="1">IF(I4643+SIMULATION!$E$20&gt;NEUTRAL!H4643,"W","L")</f>
        <v>L</v>
      </c>
      <c r="M4643">
        <f t="shared" ca="1" si="147"/>
        <v>127</v>
      </c>
      <c r="N4643" t="str">
        <f ca="1">IF((H4643+I4643)&gt;SIMULATION!$F$16,"Over","Under")</f>
        <v>Under</v>
      </c>
    </row>
    <row r="4644" spans="8:14" x14ac:dyDescent="0.25">
      <c r="H4644">
        <f ca="1">ROUND(NORMINV(RAND(),SIMULATION!$G$16,SIMULATION!$C$16),0)</f>
        <v>67</v>
      </c>
      <c r="I4644">
        <f ca="1">ROUND(NORMINV(RAND(),SIMULATION!$G$20,SIMULATION!$C$20),0)</f>
        <v>84</v>
      </c>
      <c r="J4644" t="str">
        <f t="shared" ca="1" si="146"/>
        <v>Home</v>
      </c>
      <c r="K4644" t="str">
        <f ca="1">IF(H4644+SIMULATION!$E$16&gt;NEUTRAL!I4644,"W","L")</f>
        <v>L</v>
      </c>
      <c r="L4644" t="str">
        <f ca="1">IF(I4644+SIMULATION!$E$20&gt;NEUTRAL!H4644,"W","L")</f>
        <v>W</v>
      </c>
      <c r="M4644">
        <f t="shared" ca="1" si="147"/>
        <v>151</v>
      </c>
      <c r="N4644" t="str">
        <f ca="1">IF((H4644+I4644)&gt;SIMULATION!$F$16,"Over","Under")</f>
        <v>Under</v>
      </c>
    </row>
    <row r="4645" spans="8:14" x14ac:dyDescent="0.25">
      <c r="H4645">
        <f ca="1">ROUND(NORMINV(RAND(),SIMULATION!$G$16,SIMULATION!$C$16),0)</f>
        <v>58</v>
      </c>
      <c r="I4645">
        <f ca="1">ROUND(NORMINV(RAND(),SIMULATION!$G$20,SIMULATION!$C$20),0)</f>
        <v>82</v>
      </c>
      <c r="J4645" t="str">
        <f t="shared" ca="1" si="146"/>
        <v>Home</v>
      </c>
      <c r="K4645" t="str">
        <f ca="1">IF(H4645+SIMULATION!$E$16&gt;NEUTRAL!I4645,"W","L")</f>
        <v>L</v>
      </c>
      <c r="L4645" t="str">
        <f ca="1">IF(I4645+SIMULATION!$E$20&gt;NEUTRAL!H4645,"W","L")</f>
        <v>W</v>
      </c>
      <c r="M4645">
        <f t="shared" ca="1" si="147"/>
        <v>140</v>
      </c>
      <c r="N4645" t="str">
        <f ca="1">IF((H4645+I4645)&gt;SIMULATION!$F$16,"Over","Under")</f>
        <v>Under</v>
      </c>
    </row>
    <row r="4646" spans="8:14" x14ac:dyDescent="0.25">
      <c r="H4646">
        <f ca="1">ROUND(NORMINV(RAND(),SIMULATION!$G$16,SIMULATION!$C$16),0)</f>
        <v>78</v>
      </c>
      <c r="I4646">
        <f ca="1">ROUND(NORMINV(RAND(),SIMULATION!$G$20,SIMULATION!$C$20),0)</f>
        <v>73</v>
      </c>
      <c r="J4646" t="str">
        <f t="shared" ca="1" si="146"/>
        <v>Away</v>
      </c>
      <c r="K4646" t="str">
        <f ca="1">IF(H4646+SIMULATION!$E$16&gt;NEUTRAL!I4646,"W","L")</f>
        <v>W</v>
      </c>
      <c r="L4646" t="str">
        <f ca="1">IF(I4646+SIMULATION!$E$20&gt;NEUTRAL!H4646,"W","L")</f>
        <v>L</v>
      </c>
      <c r="M4646">
        <f t="shared" ca="1" si="147"/>
        <v>151</v>
      </c>
      <c r="N4646" t="str">
        <f ca="1">IF((H4646+I4646)&gt;SIMULATION!$F$16,"Over","Under")</f>
        <v>Under</v>
      </c>
    </row>
    <row r="4647" spans="8:14" x14ac:dyDescent="0.25">
      <c r="H4647">
        <f ca="1">ROUND(NORMINV(RAND(),SIMULATION!$G$16,SIMULATION!$C$16),0)</f>
        <v>75</v>
      </c>
      <c r="I4647">
        <f ca="1">ROUND(NORMINV(RAND(),SIMULATION!$G$20,SIMULATION!$C$20),0)</f>
        <v>76</v>
      </c>
      <c r="J4647" t="str">
        <f t="shared" ca="1" si="146"/>
        <v>Home</v>
      </c>
      <c r="K4647" t="str">
        <f ca="1">IF(H4647+SIMULATION!$E$16&gt;NEUTRAL!I4647,"W","L")</f>
        <v>W</v>
      </c>
      <c r="L4647" t="str">
        <f ca="1">IF(I4647+SIMULATION!$E$20&gt;NEUTRAL!H4647,"W","L")</f>
        <v>L</v>
      </c>
      <c r="M4647">
        <f t="shared" ca="1" si="147"/>
        <v>151</v>
      </c>
      <c r="N4647" t="str">
        <f ca="1">IF((H4647+I4647)&gt;SIMULATION!$F$16,"Over","Under")</f>
        <v>Under</v>
      </c>
    </row>
    <row r="4648" spans="8:14" x14ac:dyDescent="0.25">
      <c r="H4648">
        <f ca="1">ROUND(NORMINV(RAND(),SIMULATION!$G$16,SIMULATION!$C$16),0)</f>
        <v>64</v>
      </c>
      <c r="I4648">
        <f ca="1">ROUND(NORMINV(RAND(),SIMULATION!$G$20,SIMULATION!$C$20),0)</f>
        <v>78</v>
      </c>
      <c r="J4648" t="str">
        <f t="shared" ca="1" si="146"/>
        <v>Home</v>
      </c>
      <c r="K4648" t="str">
        <f ca="1">IF(H4648+SIMULATION!$E$16&gt;NEUTRAL!I4648,"W","L")</f>
        <v>L</v>
      </c>
      <c r="L4648" t="str">
        <f ca="1">IF(I4648+SIMULATION!$E$20&gt;NEUTRAL!H4648,"W","L")</f>
        <v>W</v>
      </c>
      <c r="M4648">
        <f t="shared" ca="1" si="147"/>
        <v>142</v>
      </c>
      <c r="N4648" t="str">
        <f ca="1">IF((H4648+I4648)&gt;SIMULATION!$F$16,"Over","Under")</f>
        <v>Under</v>
      </c>
    </row>
    <row r="4649" spans="8:14" x14ac:dyDescent="0.25">
      <c r="H4649">
        <f ca="1">ROUND(NORMINV(RAND(),SIMULATION!$G$16,SIMULATION!$C$16),0)</f>
        <v>83</v>
      </c>
      <c r="I4649">
        <f ca="1">ROUND(NORMINV(RAND(),SIMULATION!$G$20,SIMULATION!$C$20),0)</f>
        <v>73</v>
      </c>
      <c r="J4649" t="str">
        <f t="shared" ca="1" si="146"/>
        <v>Away</v>
      </c>
      <c r="K4649" t="str">
        <f ca="1">IF(H4649+SIMULATION!$E$16&gt;NEUTRAL!I4649,"W","L")</f>
        <v>W</v>
      </c>
      <c r="L4649" t="str">
        <f ca="1">IF(I4649+SIMULATION!$E$20&gt;NEUTRAL!H4649,"W","L")</f>
        <v>L</v>
      </c>
      <c r="M4649">
        <f t="shared" ca="1" si="147"/>
        <v>156</v>
      </c>
      <c r="N4649" t="str">
        <f ca="1">IF((H4649+I4649)&gt;SIMULATION!$F$16,"Over","Under")</f>
        <v>Over</v>
      </c>
    </row>
    <row r="4650" spans="8:14" x14ac:dyDescent="0.25">
      <c r="H4650">
        <f ca="1">ROUND(NORMINV(RAND(),SIMULATION!$G$16,SIMULATION!$C$16),0)</f>
        <v>80</v>
      </c>
      <c r="I4650">
        <f ca="1">ROUND(NORMINV(RAND(),SIMULATION!$G$20,SIMULATION!$C$20),0)</f>
        <v>69</v>
      </c>
      <c r="J4650" t="str">
        <f t="shared" ca="1" si="146"/>
        <v>Away</v>
      </c>
      <c r="K4650" t="str">
        <f ca="1">IF(H4650+SIMULATION!$E$16&gt;NEUTRAL!I4650,"W","L")</f>
        <v>W</v>
      </c>
      <c r="L4650" t="str">
        <f ca="1">IF(I4650+SIMULATION!$E$20&gt;NEUTRAL!H4650,"W","L")</f>
        <v>L</v>
      </c>
      <c r="M4650">
        <f t="shared" ca="1" si="147"/>
        <v>149</v>
      </c>
      <c r="N4650" t="str">
        <f ca="1">IF((H4650+I4650)&gt;SIMULATION!$F$16,"Over","Under")</f>
        <v>Under</v>
      </c>
    </row>
    <row r="4651" spans="8:14" x14ac:dyDescent="0.25">
      <c r="H4651">
        <f ca="1">ROUND(NORMINV(RAND(),SIMULATION!$G$16,SIMULATION!$C$16),0)</f>
        <v>57</v>
      </c>
      <c r="I4651">
        <f ca="1">ROUND(NORMINV(RAND(),SIMULATION!$G$20,SIMULATION!$C$20),0)</f>
        <v>63</v>
      </c>
      <c r="J4651" t="str">
        <f t="shared" ca="1" si="146"/>
        <v>Home</v>
      </c>
      <c r="K4651" t="str">
        <f ca="1">IF(H4651+SIMULATION!$E$16&gt;NEUTRAL!I4651,"W","L")</f>
        <v>L</v>
      </c>
      <c r="L4651" t="str">
        <f ca="1">IF(I4651+SIMULATION!$E$20&gt;NEUTRAL!H4651,"W","L")</f>
        <v>W</v>
      </c>
      <c r="M4651">
        <f t="shared" ca="1" si="147"/>
        <v>120</v>
      </c>
      <c r="N4651" t="str">
        <f ca="1">IF((H4651+I4651)&gt;SIMULATION!$F$16,"Over","Under")</f>
        <v>Under</v>
      </c>
    </row>
    <row r="4652" spans="8:14" x14ac:dyDescent="0.25">
      <c r="H4652">
        <f ca="1">ROUND(NORMINV(RAND(),SIMULATION!$G$16,SIMULATION!$C$16),0)</f>
        <v>70</v>
      </c>
      <c r="I4652">
        <f ca="1">ROUND(NORMINV(RAND(),SIMULATION!$G$20,SIMULATION!$C$20),0)</f>
        <v>85</v>
      </c>
      <c r="J4652" t="str">
        <f t="shared" ca="1" si="146"/>
        <v>Home</v>
      </c>
      <c r="K4652" t="str">
        <f ca="1">IF(H4652+SIMULATION!$E$16&gt;NEUTRAL!I4652,"W","L")</f>
        <v>L</v>
      </c>
      <c r="L4652" t="str">
        <f ca="1">IF(I4652+SIMULATION!$E$20&gt;NEUTRAL!H4652,"W","L")</f>
        <v>W</v>
      </c>
      <c r="M4652">
        <f t="shared" ca="1" si="147"/>
        <v>155</v>
      </c>
      <c r="N4652" t="str">
        <f ca="1">IF((H4652+I4652)&gt;SIMULATION!$F$16,"Over","Under")</f>
        <v>Over</v>
      </c>
    </row>
    <row r="4653" spans="8:14" x14ac:dyDescent="0.25">
      <c r="H4653">
        <f ca="1">ROUND(NORMINV(RAND(),SIMULATION!$G$16,SIMULATION!$C$16),0)</f>
        <v>75</v>
      </c>
      <c r="I4653">
        <f ca="1">ROUND(NORMINV(RAND(),SIMULATION!$G$20,SIMULATION!$C$20),0)</f>
        <v>72</v>
      </c>
      <c r="J4653" t="str">
        <f t="shared" ca="1" si="146"/>
        <v>Away</v>
      </c>
      <c r="K4653" t="str">
        <f ca="1">IF(H4653+SIMULATION!$E$16&gt;NEUTRAL!I4653,"W","L")</f>
        <v>W</v>
      </c>
      <c r="L4653" t="str">
        <f ca="1">IF(I4653+SIMULATION!$E$20&gt;NEUTRAL!H4653,"W","L")</f>
        <v>L</v>
      </c>
      <c r="M4653">
        <f t="shared" ca="1" si="147"/>
        <v>147</v>
      </c>
      <c r="N4653" t="str">
        <f ca="1">IF((H4653+I4653)&gt;SIMULATION!$F$16,"Over","Under")</f>
        <v>Under</v>
      </c>
    </row>
    <row r="4654" spans="8:14" x14ac:dyDescent="0.25">
      <c r="H4654">
        <f ca="1">ROUND(NORMINV(RAND(),SIMULATION!$G$16,SIMULATION!$C$16),0)</f>
        <v>88</v>
      </c>
      <c r="I4654">
        <f ca="1">ROUND(NORMINV(RAND(),SIMULATION!$G$20,SIMULATION!$C$20),0)</f>
        <v>63</v>
      </c>
      <c r="J4654" t="str">
        <f t="shared" ca="1" si="146"/>
        <v>Away</v>
      </c>
      <c r="K4654" t="str">
        <f ca="1">IF(H4654+SIMULATION!$E$16&gt;NEUTRAL!I4654,"W","L")</f>
        <v>W</v>
      </c>
      <c r="L4654" t="str">
        <f ca="1">IF(I4654+SIMULATION!$E$20&gt;NEUTRAL!H4654,"W","L")</f>
        <v>L</v>
      </c>
      <c r="M4654">
        <f t="shared" ca="1" si="147"/>
        <v>151</v>
      </c>
      <c r="N4654" t="str">
        <f ca="1">IF((H4654+I4654)&gt;SIMULATION!$F$16,"Over","Under")</f>
        <v>Under</v>
      </c>
    </row>
    <row r="4655" spans="8:14" x14ac:dyDescent="0.25">
      <c r="H4655">
        <f ca="1">ROUND(NORMINV(RAND(),SIMULATION!$G$16,SIMULATION!$C$16),0)</f>
        <v>79</v>
      </c>
      <c r="I4655">
        <f ca="1">ROUND(NORMINV(RAND(),SIMULATION!$G$20,SIMULATION!$C$20),0)</f>
        <v>79</v>
      </c>
      <c r="J4655" t="str">
        <f t="shared" ca="1" si="146"/>
        <v>OT</v>
      </c>
      <c r="K4655" t="str">
        <f ca="1">IF(H4655+SIMULATION!$E$16&gt;NEUTRAL!I4655,"W","L")</f>
        <v>W</v>
      </c>
      <c r="L4655" t="str">
        <f ca="1">IF(I4655+SIMULATION!$E$20&gt;NEUTRAL!H4655,"W","L")</f>
        <v>L</v>
      </c>
      <c r="M4655">
        <f t="shared" ca="1" si="147"/>
        <v>158</v>
      </c>
      <c r="N4655" t="str">
        <f ca="1">IF((H4655+I4655)&gt;SIMULATION!$F$16,"Over","Under")</f>
        <v>Over</v>
      </c>
    </row>
    <row r="4656" spans="8:14" x14ac:dyDescent="0.25">
      <c r="H4656">
        <f ca="1">ROUND(NORMINV(RAND(),SIMULATION!$G$16,SIMULATION!$C$16),0)</f>
        <v>83</v>
      </c>
      <c r="I4656">
        <f ca="1">ROUND(NORMINV(RAND(),SIMULATION!$G$20,SIMULATION!$C$20),0)</f>
        <v>72</v>
      </c>
      <c r="J4656" t="str">
        <f t="shared" ca="1" si="146"/>
        <v>Away</v>
      </c>
      <c r="K4656" t="str">
        <f ca="1">IF(H4656+SIMULATION!$E$16&gt;NEUTRAL!I4656,"W","L")</f>
        <v>W</v>
      </c>
      <c r="L4656" t="str">
        <f ca="1">IF(I4656+SIMULATION!$E$20&gt;NEUTRAL!H4656,"W","L")</f>
        <v>L</v>
      </c>
      <c r="M4656">
        <f t="shared" ca="1" si="147"/>
        <v>155</v>
      </c>
      <c r="N4656" t="str">
        <f ca="1">IF((H4656+I4656)&gt;SIMULATION!$F$16,"Over","Under")</f>
        <v>Over</v>
      </c>
    </row>
    <row r="4657" spans="8:14" x14ac:dyDescent="0.25">
      <c r="H4657">
        <f ca="1">ROUND(NORMINV(RAND(),SIMULATION!$G$16,SIMULATION!$C$16),0)</f>
        <v>99</v>
      </c>
      <c r="I4657">
        <f ca="1">ROUND(NORMINV(RAND(),SIMULATION!$G$20,SIMULATION!$C$20),0)</f>
        <v>66</v>
      </c>
      <c r="J4657" t="str">
        <f t="shared" ca="1" si="146"/>
        <v>Away</v>
      </c>
      <c r="K4657" t="str">
        <f ca="1">IF(H4657+SIMULATION!$E$16&gt;NEUTRAL!I4657,"W","L")</f>
        <v>W</v>
      </c>
      <c r="L4657" t="str">
        <f ca="1">IF(I4657+SIMULATION!$E$20&gt;NEUTRAL!H4657,"W","L")</f>
        <v>L</v>
      </c>
      <c r="M4657">
        <f t="shared" ca="1" si="147"/>
        <v>165</v>
      </c>
      <c r="N4657" t="str">
        <f ca="1">IF((H4657+I4657)&gt;SIMULATION!$F$16,"Over","Under")</f>
        <v>Over</v>
      </c>
    </row>
    <row r="4658" spans="8:14" x14ac:dyDescent="0.25">
      <c r="H4658">
        <f ca="1">ROUND(NORMINV(RAND(),SIMULATION!$G$16,SIMULATION!$C$16),0)</f>
        <v>78</v>
      </c>
      <c r="I4658">
        <f ca="1">ROUND(NORMINV(RAND(),SIMULATION!$G$20,SIMULATION!$C$20),0)</f>
        <v>67</v>
      </c>
      <c r="J4658" t="str">
        <f t="shared" ca="1" si="146"/>
        <v>Away</v>
      </c>
      <c r="K4658" t="str">
        <f ca="1">IF(H4658+SIMULATION!$E$16&gt;NEUTRAL!I4658,"W","L")</f>
        <v>W</v>
      </c>
      <c r="L4658" t="str">
        <f ca="1">IF(I4658+SIMULATION!$E$20&gt;NEUTRAL!H4658,"W","L")</f>
        <v>L</v>
      </c>
      <c r="M4658">
        <f t="shared" ca="1" si="147"/>
        <v>145</v>
      </c>
      <c r="N4658" t="str">
        <f ca="1">IF((H4658+I4658)&gt;SIMULATION!$F$16,"Over","Under")</f>
        <v>Under</v>
      </c>
    </row>
    <row r="4659" spans="8:14" x14ac:dyDescent="0.25">
      <c r="H4659">
        <f ca="1">ROUND(NORMINV(RAND(),SIMULATION!$G$16,SIMULATION!$C$16),0)</f>
        <v>77</v>
      </c>
      <c r="I4659">
        <f ca="1">ROUND(NORMINV(RAND(),SIMULATION!$G$20,SIMULATION!$C$20),0)</f>
        <v>76</v>
      </c>
      <c r="J4659" t="str">
        <f t="shared" ca="1" si="146"/>
        <v>Away</v>
      </c>
      <c r="K4659" t="str">
        <f ca="1">IF(H4659+SIMULATION!$E$16&gt;NEUTRAL!I4659,"W","L")</f>
        <v>W</v>
      </c>
      <c r="L4659" t="str">
        <f ca="1">IF(I4659+SIMULATION!$E$20&gt;NEUTRAL!H4659,"W","L")</f>
        <v>L</v>
      </c>
      <c r="M4659">
        <f t="shared" ca="1" si="147"/>
        <v>153</v>
      </c>
      <c r="N4659" t="str">
        <f ca="1">IF((H4659+I4659)&gt;SIMULATION!$F$16,"Over","Under")</f>
        <v>Over</v>
      </c>
    </row>
    <row r="4660" spans="8:14" x14ac:dyDescent="0.25">
      <c r="H4660">
        <f ca="1">ROUND(NORMINV(RAND(),SIMULATION!$G$16,SIMULATION!$C$16),0)</f>
        <v>46</v>
      </c>
      <c r="I4660">
        <f ca="1">ROUND(NORMINV(RAND(),SIMULATION!$G$20,SIMULATION!$C$20),0)</f>
        <v>68</v>
      </c>
      <c r="J4660" t="str">
        <f t="shared" ca="1" si="146"/>
        <v>Home</v>
      </c>
      <c r="K4660" t="str">
        <f ca="1">IF(H4660+SIMULATION!$E$16&gt;NEUTRAL!I4660,"W","L")</f>
        <v>L</v>
      </c>
      <c r="L4660" t="str">
        <f ca="1">IF(I4660+SIMULATION!$E$20&gt;NEUTRAL!H4660,"W","L")</f>
        <v>W</v>
      </c>
      <c r="M4660">
        <f t="shared" ca="1" si="147"/>
        <v>114</v>
      </c>
      <c r="N4660" t="str">
        <f ca="1">IF((H4660+I4660)&gt;SIMULATION!$F$16,"Over","Under")</f>
        <v>Under</v>
      </c>
    </row>
    <row r="4661" spans="8:14" x14ac:dyDescent="0.25">
      <c r="H4661">
        <f ca="1">ROUND(NORMINV(RAND(),SIMULATION!$G$16,SIMULATION!$C$16),0)</f>
        <v>75</v>
      </c>
      <c r="I4661">
        <f ca="1">ROUND(NORMINV(RAND(),SIMULATION!$G$20,SIMULATION!$C$20),0)</f>
        <v>60</v>
      </c>
      <c r="J4661" t="str">
        <f t="shared" ca="1" si="146"/>
        <v>Away</v>
      </c>
      <c r="K4661" t="str">
        <f ca="1">IF(H4661+SIMULATION!$E$16&gt;NEUTRAL!I4661,"W","L")</f>
        <v>W</v>
      </c>
      <c r="L4661" t="str">
        <f ca="1">IF(I4661+SIMULATION!$E$20&gt;NEUTRAL!H4661,"W","L")</f>
        <v>L</v>
      </c>
      <c r="M4661">
        <f t="shared" ca="1" si="147"/>
        <v>135</v>
      </c>
      <c r="N4661" t="str">
        <f ca="1">IF((H4661+I4661)&gt;SIMULATION!$F$16,"Over","Under")</f>
        <v>Under</v>
      </c>
    </row>
    <row r="4662" spans="8:14" x14ac:dyDescent="0.25">
      <c r="H4662">
        <f ca="1">ROUND(NORMINV(RAND(),SIMULATION!$G$16,SIMULATION!$C$16),0)</f>
        <v>74</v>
      </c>
      <c r="I4662">
        <f ca="1">ROUND(NORMINV(RAND(),SIMULATION!$G$20,SIMULATION!$C$20),0)</f>
        <v>69</v>
      </c>
      <c r="J4662" t="str">
        <f t="shared" ca="1" si="146"/>
        <v>Away</v>
      </c>
      <c r="K4662" t="str">
        <f ca="1">IF(H4662+SIMULATION!$E$16&gt;NEUTRAL!I4662,"W","L")</f>
        <v>W</v>
      </c>
      <c r="L4662" t="str">
        <f ca="1">IF(I4662+SIMULATION!$E$20&gt;NEUTRAL!H4662,"W","L")</f>
        <v>L</v>
      </c>
      <c r="M4662">
        <f t="shared" ca="1" si="147"/>
        <v>143</v>
      </c>
      <c r="N4662" t="str">
        <f ca="1">IF((H4662+I4662)&gt;SIMULATION!$F$16,"Over","Under")</f>
        <v>Under</v>
      </c>
    </row>
    <row r="4663" spans="8:14" x14ac:dyDescent="0.25">
      <c r="H4663">
        <f ca="1">ROUND(NORMINV(RAND(),SIMULATION!$G$16,SIMULATION!$C$16),0)</f>
        <v>69</v>
      </c>
      <c r="I4663">
        <f ca="1">ROUND(NORMINV(RAND(),SIMULATION!$G$20,SIMULATION!$C$20),0)</f>
        <v>82</v>
      </c>
      <c r="J4663" t="str">
        <f t="shared" ca="1" si="146"/>
        <v>Home</v>
      </c>
      <c r="K4663" t="str">
        <f ca="1">IF(H4663+SIMULATION!$E$16&gt;NEUTRAL!I4663,"W","L")</f>
        <v>L</v>
      </c>
      <c r="L4663" t="str">
        <f ca="1">IF(I4663+SIMULATION!$E$20&gt;NEUTRAL!H4663,"W","L")</f>
        <v>W</v>
      </c>
      <c r="M4663">
        <f t="shared" ca="1" si="147"/>
        <v>151</v>
      </c>
      <c r="N4663" t="str">
        <f ca="1">IF((H4663+I4663)&gt;SIMULATION!$F$16,"Over","Under")</f>
        <v>Under</v>
      </c>
    </row>
    <row r="4664" spans="8:14" x14ac:dyDescent="0.25">
      <c r="H4664">
        <f ca="1">ROUND(NORMINV(RAND(),SIMULATION!$G$16,SIMULATION!$C$16),0)</f>
        <v>83</v>
      </c>
      <c r="I4664">
        <f ca="1">ROUND(NORMINV(RAND(),SIMULATION!$G$20,SIMULATION!$C$20),0)</f>
        <v>90</v>
      </c>
      <c r="J4664" t="str">
        <f t="shared" ca="1" si="146"/>
        <v>Home</v>
      </c>
      <c r="K4664" t="str">
        <f ca="1">IF(H4664+SIMULATION!$E$16&gt;NEUTRAL!I4664,"W","L")</f>
        <v>L</v>
      </c>
      <c r="L4664" t="str">
        <f ca="1">IF(I4664+SIMULATION!$E$20&gt;NEUTRAL!H4664,"W","L")</f>
        <v>W</v>
      </c>
      <c r="M4664">
        <f t="shared" ca="1" si="147"/>
        <v>173</v>
      </c>
      <c r="N4664" t="str">
        <f ca="1">IF((H4664+I4664)&gt;SIMULATION!$F$16,"Over","Under")</f>
        <v>Over</v>
      </c>
    </row>
    <row r="4665" spans="8:14" x14ac:dyDescent="0.25">
      <c r="H4665">
        <f ca="1">ROUND(NORMINV(RAND(),SIMULATION!$G$16,SIMULATION!$C$16),0)</f>
        <v>74</v>
      </c>
      <c r="I4665">
        <f ca="1">ROUND(NORMINV(RAND(),SIMULATION!$G$20,SIMULATION!$C$20),0)</f>
        <v>58</v>
      </c>
      <c r="J4665" t="str">
        <f t="shared" ca="1" si="146"/>
        <v>Away</v>
      </c>
      <c r="K4665" t="str">
        <f ca="1">IF(H4665+SIMULATION!$E$16&gt;NEUTRAL!I4665,"W","L")</f>
        <v>W</v>
      </c>
      <c r="L4665" t="str">
        <f ca="1">IF(I4665+SIMULATION!$E$20&gt;NEUTRAL!H4665,"W","L")</f>
        <v>L</v>
      </c>
      <c r="M4665">
        <f t="shared" ca="1" si="147"/>
        <v>132</v>
      </c>
      <c r="N4665" t="str">
        <f ca="1">IF((H4665+I4665)&gt;SIMULATION!$F$16,"Over","Under")</f>
        <v>Under</v>
      </c>
    </row>
    <row r="4666" spans="8:14" x14ac:dyDescent="0.25">
      <c r="H4666">
        <f ca="1">ROUND(NORMINV(RAND(),SIMULATION!$G$16,SIMULATION!$C$16),0)</f>
        <v>65</v>
      </c>
      <c r="I4666">
        <f ca="1">ROUND(NORMINV(RAND(),SIMULATION!$G$20,SIMULATION!$C$20),0)</f>
        <v>74</v>
      </c>
      <c r="J4666" t="str">
        <f t="shared" ca="1" si="146"/>
        <v>Home</v>
      </c>
      <c r="K4666" t="str">
        <f ca="1">IF(H4666+SIMULATION!$E$16&gt;NEUTRAL!I4666,"W","L")</f>
        <v>L</v>
      </c>
      <c r="L4666" t="str">
        <f ca="1">IF(I4666+SIMULATION!$E$20&gt;NEUTRAL!H4666,"W","L")</f>
        <v>W</v>
      </c>
      <c r="M4666">
        <f t="shared" ca="1" si="147"/>
        <v>139</v>
      </c>
      <c r="N4666" t="str">
        <f ca="1">IF((H4666+I4666)&gt;SIMULATION!$F$16,"Over","Under")</f>
        <v>Under</v>
      </c>
    </row>
    <row r="4667" spans="8:14" x14ac:dyDescent="0.25">
      <c r="H4667">
        <f ca="1">ROUND(NORMINV(RAND(),SIMULATION!$G$16,SIMULATION!$C$16),0)</f>
        <v>75</v>
      </c>
      <c r="I4667">
        <f ca="1">ROUND(NORMINV(RAND(),SIMULATION!$G$20,SIMULATION!$C$20),0)</f>
        <v>71</v>
      </c>
      <c r="J4667" t="str">
        <f t="shared" ca="1" si="146"/>
        <v>Away</v>
      </c>
      <c r="K4667" t="str">
        <f ca="1">IF(H4667+SIMULATION!$E$16&gt;NEUTRAL!I4667,"W","L")</f>
        <v>W</v>
      </c>
      <c r="L4667" t="str">
        <f ca="1">IF(I4667+SIMULATION!$E$20&gt;NEUTRAL!H4667,"W","L")</f>
        <v>L</v>
      </c>
      <c r="M4667">
        <f t="shared" ca="1" si="147"/>
        <v>146</v>
      </c>
      <c r="N4667" t="str">
        <f ca="1">IF((H4667+I4667)&gt;SIMULATION!$F$16,"Over","Under")</f>
        <v>Under</v>
      </c>
    </row>
    <row r="4668" spans="8:14" x14ac:dyDescent="0.25">
      <c r="H4668">
        <f ca="1">ROUND(NORMINV(RAND(),SIMULATION!$G$16,SIMULATION!$C$16),0)</f>
        <v>59</v>
      </c>
      <c r="I4668">
        <f ca="1">ROUND(NORMINV(RAND(),SIMULATION!$G$20,SIMULATION!$C$20),0)</f>
        <v>61</v>
      </c>
      <c r="J4668" t="str">
        <f t="shared" ca="1" si="146"/>
        <v>Home</v>
      </c>
      <c r="K4668" t="str">
        <f ca="1">IF(H4668+SIMULATION!$E$16&gt;NEUTRAL!I4668,"W","L")</f>
        <v>W</v>
      </c>
      <c r="L4668" t="str">
        <f ca="1">IF(I4668+SIMULATION!$E$20&gt;NEUTRAL!H4668,"W","L")</f>
        <v>L</v>
      </c>
      <c r="M4668">
        <f t="shared" ca="1" si="147"/>
        <v>120</v>
      </c>
      <c r="N4668" t="str">
        <f ca="1">IF((H4668+I4668)&gt;SIMULATION!$F$16,"Over","Under")</f>
        <v>Under</v>
      </c>
    </row>
    <row r="4669" spans="8:14" x14ac:dyDescent="0.25">
      <c r="H4669">
        <f ca="1">ROUND(NORMINV(RAND(),SIMULATION!$G$16,SIMULATION!$C$16),0)</f>
        <v>76</v>
      </c>
      <c r="I4669">
        <f ca="1">ROUND(NORMINV(RAND(),SIMULATION!$G$20,SIMULATION!$C$20),0)</f>
        <v>86</v>
      </c>
      <c r="J4669" t="str">
        <f t="shared" ca="1" si="146"/>
        <v>Home</v>
      </c>
      <c r="K4669" t="str">
        <f ca="1">IF(H4669+SIMULATION!$E$16&gt;NEUTRAL!I4669,"W","L")</f>
        <v>L</v>
      </c>
      <c r="L4669" t="str">
        <f ca="1">IF(I4669+SIMULATION!$E$20&gt;NEUTRAL!H4669,"W","L")</f>
        <v>W</v>
      </c>
      <c r="M4669">
        <f t="shared" ca="1" si="147"/>
        <v>162</v>
      </c>
      <c r="N4669" t="str">
        <f ca="1">IF((H4669+I4669)&gt;SIMULATION!$F$16,"Over","Under")</f>
        <v>Over</v>
      </c>
    </row>
    <row r="4670" spans="8:14" x14ac:dyDescent="0.25">
      <c r="H4670">
        <f ca="1">ROUND(NORMINV(RAND(),SIMULATION!$G$16,SIMULATION!$C$16),0)</f>
        <v>65</v>
      </c>
      <c r="I4670">
        <f ca="1">ROUND(NORMINV(RAND(),SIMULATION!$G$20,SIMULATION!$C$20),0)</f>
        <v>66</v>
      </c>
      <c r="J4670" t="str">
        <f t="shared" ca="1" si="146"/>
        <v>Home</v>
      </c>
      <c r="K4670" t="str">
        <f ca="1">IF(H4670+SIMULATION!$E$16&gt;NEUTRAL!I4670,"W","L")</f>
        <v>W</v>
      </c>
      <c r="L4670" t="str">
        <f ca="1">IF(I4670+SIMULATION!$E$20&gt;NEUTRAL!H4670,"W","L")</f>
        <v>L</v>
      </c>
      <c r="M4670">
        <f t="shared" ca="1" si="147"/>
        <v>131</v>
      </c>
      <c r="N4670" t="str">
        <f ca="1">IF((H4670+I4670)&gt;SIMULATION!$F$16,"Over","Under")</f>
        <v>Under</v>
      </c>
    </row>
    <row r="4671" spans="8:14" x14ac:dyDescent="0.25">
      <c r="H4671">
        <f ca="1">ROUND(NORMINV(RAND(),SIMULATION!$G$16,SIMULATION!$C$16),0)</f>
        <v>61</v>
      </c>
      <c r="I4671">
        <f ca="1">ROUND(NORMINV(RAND(),SIMULATION!$G$20,SIMULATION!$C$20),0)</f>
        <v>86</v>
      </c>
      <c r="J4671" t="str">
        <f t="shared" ca="1" si="146"/>
        <v>Home</v>
      </c>
      <c r="K4671" t="str">
        <f ca="1">IF(H4671+SIMULATION!$E$16&gt;NEUTRAL!I4671,"W","L")</f>
        <v>L</v>
      </c>
      <c r="L4671" t="str">
        <f ca="1">IF(I4671+SIMULATION!$E$20&gt;NEUTRAL!H4671,"W","L")</f>
        <v>W</v>
      </c>
      <c r="M4671">
        <f t="shared" ca="1" si="147"/>
        <v>147</v>
      </c>
      <c r="N4671" t="str">
        <f ca="1">IF((H4671+I4671)&gt;SIMULATION!$F$16,"Over","Under")</f>
        <v>Under</v>
      </c>
    </row>
    <row r="4672" spans="8:14" x14ac:dyDescent="0.25">
      <c r="H4672">
        <f ca="1">ROUND(NORMINV(RAND(),SIMULATION!$G$16,SIMULATION!$C$16),0)</f>
        <v>64</v>
      </c>
      <c r="I4672">
        <f ca="1">ROUND(NORMINV(RAND(),SIMULATION!$G$20,SIMULATION!$C$20),0)</f>
        <v>81</v>
      </c>
      <c r="J4672" t="str">
        <f t="shared" ca="1" si="146"/>
        <v>Home</v>
      </c>
      <c r="K4672" t="str">
        <f ca="1">IF(H4672+SIMULATION!$E$16&gt;NEUTRAL!I4672,"W","L")</f>
        <v>L</v>
      </c>
      <c r="L4672" t="str">
        <f ca="1">IF(I4672+SIMULATION!$E$20&gt;NEUTRAL!H4672,"W","L")</f>
        <v>W</v>
      </c>
      <c r="M4672">
        <f t="shared" ca="1" si="147"/>
        <v>145</v>
      </c>
      <c r="N4672" t="str">
        <f ca="1">IF((H4672+I4672)&gt;SIMULATION!$F$16,"Over","Under")</f>
        <v>Under</v>
      </c>
    </row>
    <row r="4673" spans="8:14" x14ac:dyDescent="0.25">
      <c r="H4673">
        <f ca="1">ROUND(NORMINV(RAND(),SIMULATION!$G$16,SIMULATION!$C$16),0)</f>
        <v>63</v>
      </c>
      <c r="I4673">
        <f ca="1">ROUND(NORMINV(RAND(),SIMULATION!$G$20,SIMULATION!$C$20),0)</f>
        <v>45</v>
      </c>
      <c r="J4673" t="str">
        <f t="shared" ca="1" si="146"/>
        <v>Away</v>
      </c>
      <c r="K4673" t="str">
        <f ca="1">IF(H4673+SIMULATION!$E$16&gt;NEUTRAL!I4673,"W","L")</f>
        <v>W</v>
      </c>
      <c r="L4673" t="str">
        <f ca="1">IF(I4673+SIMULATION!$E$20&gt;NEUTRAL!H4673,"W","L")</f>
        <v>L</v>
      </c>
      <c r="M4673">
        <f t="shared" ca="1" si="147"/>
        <v>108</v>
      </c>
      <c r="N4673" t="str">
        <f ca="1">IF((H4673+I4673)&gt;SIMULATION!$F$16,"Over","Under")</f>
        <v>Under</v>
      </c>
    </row>
    <row r="4674" spans="8:14" x14ac:dyDescent="0.25">
      <c r="H4674">
        <f ca="1">ROUND(NORMINV(RAND(),SIMULATION!$G$16,SIMULATION!$C$16),0)</f>
        <v>68</v>
      </c>
      <c r="I4674">
        <f ca="1">ROUND(NORMINV(RAND(),SIMULATION!$G$20,SIMULATION!$C$20),0)</f>
        <v>92</v>
      </c>
      <c r="J4674" t="str">
        <f t="shared" ca="1" si="146"/>
        <v>Home</v>
      </c>
      <c r="K4674" t="str">
        <f ca="1">IF(H4674+SIMULATION!$E$16&gt;NEUTRAL!I4674,"W","L")</f>
        <v>L</v>
      </c>
      <c r="L4674" t="str">
        <f ca="1">IF(I4674+SIMULATION!$E$20&gt;NEUTRAL!H4674,"W","L")</f>
        <v>W</v>
      </c>
      <c r="M4674">
        <f t="shared" ca="1" si="147"/>
        <v>160</v>
      </c>
      <c r="N4674" t="str">
        <f ca="1">IF((H4674+I4674)&gt;SIMULATION!$F$16,"Over","Under")</f>
        <v>Over</v>
      </c>
    </row>
    <row r="4675" spans="8:14" x14ac:dyDescent="0.25">
      <c r="H4675">
        <f ca="1">ROUND(NORMINV(RAND(),SIMULATION!$G$16,SIMULATION!$C$16),0)</f>
        <v>56</v>
      </c>
      <c r="I4675">
        <f ca="1">ROUND(NORMINV(RAND(),SIMULATION!$G$20,SIMULATION!$C$20),0)</f>
        <v>89</v>
      </c>
      <c r="J4675" t="str">
        <f t="shared" ca="1" si="146"/>
        <v>Home</v>
      </c>
      <c r="K4675" t="str">
        <f ca="1">IF(H4675+SIMULATION!$E$16&gt;NEUTRAL!I4675,"W","L")</f>
        <v>L</v>
      </c>
      <c r="L4675" t="str">
        <f ca="1">IF(I4675+SIMULATION!$E$20&gt;NEUTRAL!H4675,"W","L")</f>
        <v>W</v>
      </c>
      <c r="M4675">
        <f t="shared" ca="1" si="147"/>
        <v>145</v>
      </c>
      <c r="N4675" t="str">
        <f ca="1">IF((H4675+I4675)&gt;SIMULATION!$F$16,"Over","Under")</f>
        <v>Under</v>
      </c>
    </row>
    <row r="4676" spans="8:14" x14ac:dyDescent="0.25">
      <c r="H4676">
        <f ca="1">ROUND(NORMINV(RAND(),SIMULATION!$G$16,SIMULATION!$C$16),0)</f>
        <v>92</v>
      </c>
      <c r="I4676">
        <f ca="1">ROUND(NORMINV(RAND(),SIMULATION!$G$20,SIMULATION!$C$20),0)</f>
        <v>57</v>
      </c>
      <c r="J4676" t="str">
        <f t="shared" ca="1" si="146"/>
        <v>Away</v>
      </c>
      <c r="K4676" t="str">
        <f ca="1">IF(H4676+SIMULATION!$E$16&gt;NEUTRAL!I4676,"W","L")</f>
        <v>W</v>
      </c>
      <c r="L4676" t="str">
        <f ca="1">IF(I4676+SIMULATION!$E$20&gt;NEUTRAL!H4676,"W","L")</f>
        <v>L</v>
      </c>
      <c r="M4676">
        <f t="shared" ca="1" si="147"/>
        <v>149</v>
      </c>
      <c r="N4676" t="str">
        <f ca="1">IF((H4676+I4676)&gt;SIMULATION!$F$16,"Over","Under")</f>
        <v>Under</v>
      </c>
    </row>
    <row r="4677" spans="8:14" x14ac:dyDescent="0.25">
      <c r="H4677">
        <f ca="1">ROUND(NORMINV(RAND(),SIMULATION!$G$16,SIMULATION!$C$16),0)</f>
        <v>66</v>
      </c>
      <c r="I4677">
        <f ca="1">ROUND(NORMINV(RAND(),SIMULATION!$G$20,SIMULATION!$C$20),0)</f>
        <v>64</v>
      </c>
      <c r="J4677" t="str">
        <f t="shared" ca="1" si="146"/>
        <v>Away</v>
      </c>
      <c r="K4677" t="str">
        <f ca="1">IF(H4677+SIMULATION!$E$16&gt;NEUTRAL!I4677,"W","L")</f>
        <v>W</v>
      </c>
      <c r="L4677" t="str">
        <f ca="1">IF(I4677+SIMULATION!$E$20&gt;NEUTRAL!H4677,"W","L")</f>
        <v>L</v>
      </c>
      <c r="M4677">
        <f t="shared" ca="1" si="147"/>
        <v>130</v>
      </c>
      <c r="N4677" t="str">
        <f ca="1">IF((H4677+I4677)&gt;SIMULATION!$F$16,"Over","Under")</f>
        <v>Under</v>
      </c>
    </row>
    <row r="4678" spans="8:14" x14ac:dyDescent="0.25">
      <c r="H4678">
        <f ca="1">ROUND(NORMINV(RAND(),SIMULATION!$G$16,SIMULATION!$C$16),0)</f>
        <v>77</v>
      </c>
      <c r="I4678">
        <f ca="1">ROUND(NORMINV(RAND(),SIMULATION!$G$20,SIMULATION!$C$20),0)</f>
        <v>84</v>
      </c>
      <c r="J4678" t="str">
        <f t="shared" ca="1" si="146"/>
        <v>Home</v>
      </c>
      <c r="K4678" t="str">
        <f ca="1">IF(H4678+SIMULATION!$E$16&gt;NEUTRAL!I4678,"W","L")</f>
        <v>L</v>
      </c>
      <c r="L4678" t="str">
        <f ca="1">IF(I4678+SIMULATION!$E$20&gt;NEUTRAL!H4678,"W","L")</f>
        <v>W</v>
      </c>
      <c r="M4678">
        <f t="shared" ca="1" si="147"/>
        <v>161</v>
      </c>
      <c r="N4678" t="str">
        <f ca="1">IF((H4678+I4678)&gt;SIMULATION!$F$16,"Over","Under")</f>
        <v>Over</v>
      </c>
    </row>
    <row r="4679" spans="8:14" x14ac:dyDescent="0.25">
      <c r="H4679">
        <f ca="1">ROUND(NORMINV(RAND(),SIMULATION!$G$16,SIMULATION!$C$16),0)</f>
        <v>75</v>
      </c>
      <c r="I4679">
        <f ca="1">ROUND(NORMINV(RAND(),SIMULATION!$G$20,SIMULATION!$C$20),0)</f>
        <v>86</v>
      </c>
      <c r="J4679" t="str">
        <f t="shared" ca="1" si="146"/>
        <v>Home</v>
      </c>
      <c r="K4679" t="str">
        <f ca="1">IF(H4679+SIMULATION!$E$16&gt;NEUTRAL!I4679,"W","L")</f>
        <v>L</v>
      </c>
      <c r="L4679" t="str">
        <f ca="1">IF(I4679+SIMULATION!$E$20&gt;NEUTRAL!H4679,"W","L")</f>
        <v>W</v>
      </c>
      <c r="M4679">
        <f t="shared" ca="1" si="147"/>
        <v>161</v>
      </c>
      <c r="N4679" t="str">
        <f ca="1">IF((H4679+I4679)&gt;SIMULATION!$F$16,"Over","Under")</f>
        <v>Over</v>
      </c>
    </row>
    <row r="4680" spans="8:14" x14ac:dyDescent="0.25">
      <c r="H4680">
        <f ca="1">ROUND(NORMINV(RAND(),SIMULATION!$G$16,SIMULATION!$C$16),0)</f>
        <v>38</v>
      </c>
      <c r="I4680">
        <f ca="1">ROUND(NORMINV(RAND(),SIMULATION!$G$20,SIMULATION!$C$20),0)</f>
        <v>87</v>
      </c>
      <c r="J4680" t="str">
        <f t="shared" ca="1" si="146"/>
        <v>Home</v>
      </c>
      <c r="K4680" t="str">
        <f ca="1">IF(H4680+SIMULATION!$E$16&gt;NEUTRAL!I4680,"W","L")</f>
        <v>L</v>
      </c>
      <c r="L4680" t="str">
        <f ca="1">IF(I4680+SIMULATION!$E$20&gt;NEUTRAL!H4680,"W","L")</f>
        <v>W</v>
      </c>
      <c r="M4680">
        <f t="shared" ca="1" si="147"/>
        <v>125</v>
      </c>
      <c r="N4680" t="str">
        <f ca="1">IF((H4680+I4680)&gt;SIMULATION!$F$16,"Over","Under")</f>
        <v>Under</v>
      </c>
    </row>
    <row r="4681" spans="8:14" x14ac:dyDescent="0.25">
      <c r="H4681">
        <f ca="1">ROUND(NORMINV(RAND(),SIMULATION!$G$16,SIMULATION!$C$16),0)</f>
        <v>77</v>
      </c>
      <c r="I4681">
        <f ca="1">ROUND(NORMINV(RAND(),SIMULATION!$G$20,SIMULATION!$C$20),0)</f>
        <v>79</v>
      </c>
      <c r="J4681" t="str">
        <f t="shared" ca="1" si="146"/>
        <v>Home</v>
      </c>
      <c r="K4681" t="str">
        <f ca="1">IF(H4681+SIMULATION!$E$16&gt;NEUTRAL!I4681,"W","L")</f>
        <v>W</v>
      </c>
      <c r="L4681" t="str">
        <f ca="1">IF(I4681+SIMULATION!$E$20&gt;NEUTRAL!H4681,"W","L")</f>
        <v>L</v>
      </c>
      <c r="M4681">
        <f t="shared" ca="1" si="147"/>
        <v>156</v>
      </c>
      <c r="N4681" t="str">
        <f ca="1">IF((H4681+I4681)&gt;SIMULATION!$F$16,"Over","Under")</f>
        <v>Over</v>
      </c>
    </row>
    <row r="4682" spans="8:14" x14ac:dyDescent="0.25">
      <c r="H4682">
        <f ca="1">ROUND(NORMINV(RAND(),SIMULATION!$G$16,SIMULATION!$C$16),0)</f>
        <v>58</v>
      </c>
      <c r="I4682">
        <f ca="1">ROUND(NORMINV(RAND(),SIMULATION!$G$20,SIMULATION!$C$20),0)</f>
        <v>71</v>
      </c>
      <c r="J4682" t="str">
        <f t="shared" ca="1" si="146"/>
        <v>Home</v>
      </c>
      <c r="K4682" t="str">
        <f ca="1">IF(H4682+SIMULATION!$E$16&gt;NEUTRAL!I4682,"W","L")</f>
        <v>L</v>
      </c>
      <c r="L4682" t="str">
        <f ca="1">IF(I4682+SIMULATION!$E$20&gt;NEUTRAL!H4682,"W","L")</f>
        <v>W</v>
      </c>
      <c r="M4682">
        <f t="shared" ca="1" si="147"/>
        <v>129</v>
      </c>
      <c r="N4682" t="str">
        <f ca="1">IF((H4682+I4682)&gt;SIMULATION!$F$16,"Over","Under")</f>
        <v>Under</v>
      </c>
    </row>
    <row r="4683" spans="8:14" x14ac:dyDescent="0.25">
      <c r="H4683">
        <f ca="1">ROUND(NORMINV(RAND(),SIMULATION!$G$16,SIMULATION!$C$16),0)</f>
        <v>84</v>
      </c>
      <c r="I4683">
        <f ca="1">ROUND(NORMINV(RAND(),SIMULATION!$G$20,SIMULATION!$C$20),0)</f>
        <v>80</v>
      </c>
      <c r="J4683" t="str">
        <f t="shared" ca="1" si="146"/>
        <v>Away</v>
      </c>
      <c r="K4683" t="str">
        <f ca="1">IF(H4683+SIMULATION!$E$16&gt;NEUTRAL!I4683,"W","L")</f>
        <v>W</v>
      </c>
      <c r="L4683" t="str">
        <f ca="1">IF(I4683+SIMULATION!$E$20&gt;NEUTRAL!H4683,"W","L")</f>
        <v>L</v>
      </c>
      <c r="M4683">
        <f t="shared" ca="1" si="147"/>
        <v>164</v>
      </c>
      <c r="N4683" t="str">
        <f ca="1">IF((H4683+I4683)&gt;SIMULATION!$F$16,"Over","Under")</f>
        <v>Over</v>
      </c>
    </row>
    <row r="4684" spans="8:14" x14ac:dyDescent="0.25">
      <c r="H4684">
        <f ca="1">ROUND(NORMINV(RAND(),SIMULATION!$G$16,SIMULATION!$C$16),0)</f>
        <v>72</v>
      </c>
      <c r="I4684">
        <f ca="1">ROUND(NORMINV(RAND(),SIMULATION!$G$20,SIMULATION!$C$20),0)</f>
        <v>74</v>
      </c>
      <c r="J4684" t="str">
        <f t="shared" ca="1" si="146"/>
        <v>Home</v>
      </c>
      <c r="K4684" t="str">
        <f ca="1">IF(H4684+SIMULATION!$E$16&gt;NEUTRAL!I4684,"W","L")</f>
        <v>W</v>
      </c>
      <c r="L4684" t="str">
        <f ca="1">IF(I4684+SIMULATION!$E$20&gt;NEUTRAL!H4684,"W","L")</f>
        <v>L</v>
      </c>
      <c r="M4684">
        <f t="shared" ca="1" si="147"/>
        <v>146</v>
      </c>
      <c r="N4684" t="str">
        <f ca="1">IF((H4684+I4684)&gt;SIMULATION!$F$16,"Over","Under")</f>
        <v>Under</v>
      </c>
    </row>
    <row r="4685" spans="8:14" x14ac:dyDescent="0.25">
      <c r="H4685">
        <f ca="1">ROUND(NORMINV(RAND(),SIMULATION!$G$16,SIMULATION!$C$16),0)</f>
        <v>67</v>
      </c>
      <c r="I4685">
        <f ca="1">ROUND(NORMINV(RAND(),SIMULATION!$G$20,SIMULATION!$C$20),0)</f>
        <v>73</v>
      </c>
      <c r="J4685" t="str">
        <f t="shared" ca="1" si="146"/>
        <v>Home</v>
      </c>
      <c r="K4685" t="str">
        <f ca="1">IF(H4685+SIMULATION!$E$16&gt;NEUTRAL!I4685,"W","L")</f>
        <v>L</v>
      </c>
      <c r="L4685" t="str">
        <f ca="1">IF(I4685+SIMULATION!$E$20&gt;NEUTRAL!H4685,"W","L")</f>
        <v>W</v>
      </c>
      <c r="M4685">
        <f t="shared" ca="1" si="147"/>
        <v>140</v>
      </c>
      <c r="N4685" t="str">
        <f ca="1">IF((H4685+I4685)&gt;SIMULATION!$F$16,"Over","Under")</f>
        <v>Under</v>
      </c>
    </row>
    <row r="4686" spans="8:14" x14ac:dyDescent="0.25">
      <c r="H4686">
        <f ca="1">ROUND(NORMINV(RAND(),SIMULATION!$G$16,SIMULATION!$C$16),0)</f>
        <v>78</v>
      </c>
      <c r="I4686">
        <f ca="1">ROUND(NORMINV(RAND(),SIMULATION!$G$20,SIMULATION!$C$20),0)</f>
        <v>65</v>
      </c>
      <c r="J4686" t="str">
        <f t="shared" ca="1" si="146"/>
        <v>Away</v>
      </c>
      <c r="K4686" t="str">
        <f ca="1">IF(H4686+SIMULATION!$E$16&gt;NEUTRAL!I4686,"W","L")</f>
        <v>W</v>
      </c>
      <c r="L4686" t="str">
        <f ca="1">IF(I4686+SIMULATION!$E$20&gt;NEUTRAL!H4686,"W","L")</f>
        <v>L</v>
      </c>
      <c r="M4686">
        <f t="shared" ca="1" si="147"/>
        <v>143</v>
      </c>
      <c r="N4686" t="str">
        <f ca="1">IF((H4686+I4686)&gt;SIMULATION!$F$16,"Over","Under")</f>
        <v>Under</v>
      </c>
    </row>
    <row r="4687" spans="8:14" x14ac:dyDescent="0.25">
      <c r="H4687">
        <f ca="1">ROUND(NORMINV(RAND(),SIMULATION!$G$16,SIMULATION!$C$16),0)</f>
        <v>84</v>
      </c>
      <c r="I4687">
        <f ca="1">ROUND(NORMINV(RAND(),SIMULATION!$G$20,SIMULATION!$C$20),0)</f>
        <v>71</v>
      </c>
      <c r="J4687" t="str">
        <f t="shared" ca="1" si="146"/>
        <v>Away</v>
      </c>
      <c r="K4687" t="str">
        <f ca="1">IF(H4687+SIMULATION!$E$16&gt;NEUTRAL!I4687,"W","L")</f>
        <v>W</v>
      </c>
      <c r="L4687" t="str">
        <f ca="1">IF(I4687+SIMULATION!$E$20&gt;NEUTRAL!H4687,"W","L")</f>
        <v>L</v>
      </c>
      <c r="M4687">
        <f t="shared" ca="1" si="147"/>
        <v>155</v>
      </c>
      <c r="N4687" t="str">
        <f ca="1">IF((H4687+I4687)&gt;SIMULATION!$F$16,"Over","Under")</f>
        <v>Over</v>
      </c>
    </row>
    <row r="4688" spans="8:14" x14ac:dyDescent="0.25">
      <c r="H4688">
        <f ca="1">ROUND(NORMINV(RAND(),SIMULATION!$G$16,SIMULATION!$C$16),0)</f>
        <v>73</v>
      </c>
      <c r="I4688">
        <f ca="1">ROUND(NORMINV(RAND(),SIMULATION!$G$20,SIMULATION!$C$20),0)</f>
        <v>73</v>
      </c>
      <c r="J4688" t="str">
        <f t="shared" ca="1" si="146"/>
        <v>OT</v>
      </c>
      <c r="K4688" t="str">
        <f ca="1">IF(H4688+SIMULATION!$E$16&gt;NEUTRAL!I4688,"W","L")</f>
        <v>W</v>
      </c>
      <c r="L4688" t="str">
        <f ca="1">IF(I4688+SIMULATION!$E$20&gt;NEUTRAL!H4688,"W","L")</f>
        <v>L</v>
      </c>
      <c r="M4688">
        <f t="shared" ca="1" si="147"/>
        <v>146</v>
      </c>
      <c r="N4688" t="str">
        <f ca="1">IF((H4688+I4688)&gt;SIMULATION!$F$16,"Over","Under")</f>
        <v>Under</v>
      </c>
    </row>
    <row r="4689" spans="8:14" x14ac:dyDescent="0.25">
      <c r="H4689">
        <f ca="1">ROUND(NORMINV(RAND(),SIMULATION!$G$16,SIMULATION!$C$16),0)</f>
        <v>70</v>
      </c>
      <c r="I4689">
        <f ca="1">ROUND(NORMINV(RAND(),SIMULATION!$G$20,SIMULATION!$C$20),0)</f>
        <v>73</v>
      </c>
      <c r="J4689" t="str">
        <f t="shared" ca="1" si="146"/>
        <v>Home</v>
      </c>
      <c r="K4689" t="str">
        <f ca="1">IF(H4689+SIMULATION!$E$16&gt;NEUTRAL!I4689,"W","L")</f>
        <v>W</v>
      </c>
      <c r="L4689" t="str">
        <f ca="1">IF(I4689+SIMULATION!$E$20&gt;NEUTRAL!H4689,"W","L")</f>
        <v>L</v>
      </c>
      <c r="M4689">
        <f t="shared" ca="1" si="147"/>
        <v>143</v>
      </c>
      <c r="N4689" t="str">
        <f ca="1">IF((H4689+I4689)&gt;SIMULATION!$F$16,"Over","Under")</f>
        <v>Under</v>
      </c>
    </row>
    <row r="4690" spans="8:14" x14ac:dyDescent="0.25">
      <c r="H4690">
        <f ca="1">ROUND(NORMINV(RAND(),SIMULATION!$G$16,SIMULATION!$C$16),0)</f>
        <v>69</v>
      </c>
      <c r="I4690">
        <f ca="1">ROUND(NORMINV(RAND(),SIMULATION!$G$20,SIMULATION!$C$20),0)</f>
        <v>79</v>
      </c>
      <c r="J4690" t="str">
        <f t="shared" ref="J4690:J4753" ca="1" si="148">IF(H4690=I4690,"OT",IF(H4690&gt;I4690,"Away","Home"))</f>
        <v>Home</v>
      </c>
      <c r="K4690" t="str">
        <f ca="1">IF(H4690+SIMULATION!$E$16&gt;NEUTRAL!I4690,"W","L")</f>
        <v>L</v>
      </c>
      <c r="L4690" t="str">
        <f ca="1">IF(I4690+SIMULATION!$E$20&gt;NEUTRAL!H4690,"W","L")</f>
        <v>W</v>
      </c>
      <c r="M4690">
        <f t="shared" ref="M4690:M4753" ca="1" si="149">H4690+I4690</f>
        <v>148</v>
      </c>
      <c r="N4690" t="str">
        <f ca="1">IF((H4690+I4690)&gt;SIMULATION!$F$16,"Over","Under")</f>
        <v>Under</v>
      </c>
    </row>
    <row r="4691" spans="8:14" x14ac:dyDescent="0.25">
      <c r="H4691">
        <f ca="1">ROUND(NORMINV(RAND(),SIMULATION!$G$16,SIMULATION!$C$16),0)</f>
        <v>84</v>
      </c>
      <c r="I4691">
        <f ca="1">ROUND(NORMINV(RAND(),SIMULATION!$G$20,SIMULATION!$C$20),0)</f>
        <v>74</v>
      </c>
      <c r="J4691" t="str">
        <f t="shared" ca="1" si="148"/>
        <v>Away</v>
      </c>
      <c r="K4691" t="str">
        <f ca="1">IF(H4691+SIMULATION!$E$16&gt;NEUTRAL!I4691,"W","L")</f>
        <v>W</v>
      </c>
      <c r="L4691" t="str">
        <f ca="1">IF(I4691+SIMULATION!$E$20&gt;NEUTRAL!H4691,"W","L")</f>
        <v>L</v>
      </c>
      <c r="M4691">
        <f t="shared" ca="1" si="149"/>
        <v>158</v>
      </c>
      <c r="N4691" t="str">
        <f ca="1">IF((H4691+I4691)&gt;SIMULATION!$F$16,"Over","Under")</f>
        <v>Over</v>
      </c>
    </row>
    <row r="4692" spans="8:14" x14ac:dyDescent="0.25">
      <c r="H4692">
        <f ca="1">ROUND(NORMINV(RAND(),SIMULATION!$G$16,SIMULATION!$C$16),0)</f>
        <v>75</v>
      </c>
      <c r="I4692">
        <f ca="1">ROUND(NORMINV(RAND(),SIMULATION!$G$20,SIMULATION!$C$20),0)</f>
        <v>69</v>
      </c>
      <c r="J4692" t="str">
        <f t="shared" ca="1" si="148"/>
        <v>Away</v>
      </c>
      <c r="K4692" t="str">
        <f ca="1">IF(H4692+SIMULATION!$E$16&gt;NEUTRAL!I4692,"W","L")</f>
        <v>W</v>
      </c>
      <c r="L4692" t="str">
        <f ca="1">IF(I4692+SIMULATION!$E$20&gt;NEUTRAL!H4692,"W","L")</f>
        <v>L</v>
      </c>
      <c r="M4692">
        <f t="shared" ca="1" si="149"/>
        <v>144</v>
      </c>
      <c r="N4692" t="str">
        <f ca="1">IF((H4692+I4692)&gt;SIMULATION!$F$16,"Over","Under")</f>
        <v>Under</v>
      </c>
    </row>
    <row r="4693" spans="8:14" x14ac:dyDescent="0.25">
      <c r="H4693">
        <f ca="1">ROUND(NORMINV(RAND(),SIMULATION!$G$16,SIMULATION!$C$16),0)</f>
        <v>76</v>
      </c>
      <c r="I4693">
        <f ca="1">ROUND(NORMINV(RAND(),SIMULATION!$G$20,SIMULATION!$C$20),0)</f>
        <v>76</v>
      </c>
      <c r="J4693" t="str">
        <f t="shared" ca="1" si="148"/>
        <v>OT</v>
      </c>
      <c r="K4693" t="str">
        <f ca="1">IF(H4693+SIMULATION!$E$16&gt;NEUTRAL!I4693,"W","L")</f>
        <v>W</v>
      </c>
      <c r="L4693" t="str">
        <f ca="1">IF(I4693+SIMULATION!$E$20&gt;NEUTRAL!H4693,"W","L")</f>
        <v>L</v>
      </c>
      <c r="M4693">
        <f t="shared" ca="1" si="149"/>
        <v>152</v>
      </c>
      <c r="N4693" t="str">
        <f ca="1">IF((H4693+I4693)&gt;SIMULATION!$F$16,"Over","Under")</f>
        <v>Over</v>
      </c>
    </row>
    <row r="4694" spans="8:14" x14ac:dyDescent="0.25">
      <c r="H4694">
        <f ca="1">ROUND(NORMINV(RAND(),SIMULATION!$G$16,SIMULATION!$C$16),0)</f>
        <v>74</v>
      </c>
      <c r="I4694">
        <f ca="1">ROUND(NORMINV(RAND(),SIMULATION!$G$20,SIMULATION!$C$20),0)</f>
        <v>68</v>
      </c>
      <c r="J4694" t="str">
        <f t="shared" ca="1" si="148"/>
        <v>Away</v>
      </c>
      <c r="K4694" t="str">
        <f ca="1">IF(H4694+SIMULATION!$E$16&gt;NEUTRAL!I4694,"W","L")</f>
        <v>W</v>
      </c>
      <c r="L4694" t="str">
        <f ca="1">IF(I4694+SIMULATION!$E$20&gt;NEUTRAL!H4694,"W","L")</f>
        <v>L</v>
      </c>
      <c r="M4694">
        <f t="shared" ca="1" si="149"/>
        <v>142</v>
      </c>
      <c r="N4694" t="str">
        <f ca="1">IF((H4694+I4694)&gt;SIMULATION!$F$16,"Over","Under")</f>
        <v>Under</v>
      </c>
    </row>
    <row r="4695" spans="8:14" x14ac:dyDescent="0.25">
      <c r="H4695">
        <f ca="1">ROUND(NORMINV(RAND(),SIMULATION!$G$16,SIMULATION!$C$16),0)</f>
        <v>56</v>
      </c>
      <c r="I4695">
        <f ca="1">ROUND(NORMINV(RAND(),SIMULATION!$G$20,SIMULATION!$C$20),0)</f>
        <v>77</v>
      </c>
      <c r="J4695" t="str">
        <f t="shared" ca="1" si="148"/>
        <v>Home</v>
      </c>
      <c r="K4695" t="str">
        <f ca="1">IF(H4695+SIMULATION!$E$16&gt;NEUTRAL!I4695,"W","L")</f>
        <v>L</v>
      </c>
      <c r="L4695" t="str">
        <f ca="1">IF(I4695+SIMULATION!$E$20&gt;NEUTRAL!H4695,"W","L")</f>
        <v>W</v>
      </c>
      <c r="M4695">
        <f t="shared" ca="1" si="149"/>
        <v>133</v>
      </c>
      <c r="N4695" t="str">
        <f ca="1">IF((H4695+I4695)&gt;SIMULATION!$F$16,"Over","Under")</f>
        <v>Under</v>
      </c>
    </row>
    <row r="4696" spans="8:14" x14ac:dyDescent="0.25">
      <c r="H4696">
        <f ca="1">ROUND(NORMINV(RAND(),SIMULATION!$G$16,SIMULATION!$C$16),0)</f>
        <v>76</v>
      </c>
      <c r="I4696">
        <f ca="1">ROUND(NORMINV(RAND(),SIMULATION!$G$20,SIMULATION!$C$20),0)</f>
        <v>77</v>
      </c>
      <c r="J4696" t="str">
        <f t="shared" ca="1" si="148"/>
        <v>Home</v>
      </c>
      <c r="K4696" t="str">
        <f ca="1">IF(H4696+SIMULATION!$E$16&gt;NEUTRAL!I4696,"W","L")</f>
        <v>W</v>
      </c>
      <c r="L4696" t="str">
        <f ca="1">IF(I4696+SIMULATION!$E$20&gt;NEUTRAL!H4696,"W","L")</f>
        <v>L</v>
      </c>
      <c r="M4696">
        <f t="shared" ca="1" si="149"/>
        <v>153</v>
      </c>
      <c r="N4696" t="str">
        <f ca="1">IF((H4696+I4696)&gt;SIMULATION!$F$16,"Over","Under")</f>
        <v>Over</v>
      </c>
    </row>
    <row r="4697" spans="8:14" x14ac:dyDescent="0.25">
      <c r="H4697">
        <f ca="1">ROUND(NORMINV(RAND(),SIMULATION!$G$16,SIMULATION!$C$16),0)</f>
        <v>92</v>
      </c>
      <c r="I4697">
        <f ca="1">ROUND(NORMINV(RAND(),SIMULATION!$G$20,SIMULATION!$C$20),0)</f>
        <v>61</v>
      </c>
      <c r="J4697" t="str">
        <f t="shared" ca="1" si="148"/>
        <v>Away</v>
      </c>
      <c r="K4697" t="str">
        <f ca="1">IF(H4697+SIMULATION!$E$16&gt;NEUTRAL!I4697,"W","L")</f>
        <v>W</v>
      </c>
      <c r="L4697" t="str">
        <f ca="1">IF(I4697+SIMULATION!$E$20&gt;NEUTRAL!H4697,"W","L")</f>
        <v>L</v>
      </c>
      <c r="M4697">
        <f t="shared" ca="1" si="149"/>
        <v>153</v>
      </c>
      <c r="N4697" t="str">
        <f ca="1">IF((H4697+I4697)&gt;SIMULATION!$F$16,"Over","Under")</f>
        <v>Over</v>
      </c>
    </row>
    <row r="4698" spans="8:14" x14ac:dyDescent="0.25">
      <c r="H4698">
        <f ca="1">ROUND(NORMINV(RAND(),SIMULATION!$G$16,SIMULATION!$C$16),0)</f>
        <v>77</v>
      </c>
      <c r="I4698">
        <f ca="1">ROUND(NORMINV(RAND(),SIMULATION!$G$20,SIMULATION!$C$20),0)</f>
        <v>65</v>
      </c>
      <c r="J4698" t="str">
        <f t="shared" ca="1" si="148"/>
        <v>Away</v>
      </c>
      <c r="K4698" t="str">
        <f ca="1">IF(H4698+SIMULATION!$E$16&gt;NEUTRAL!I4698,"W","L")</f>
        <v>W</v>
      </c>
      <c r="L4698" t="str">
        <f ca="1">IF(I4698+SIMULATION!$E$20&gt;NEUTRAL!H4698,"W","L")</f>
        <v>L</v>
      </c>
      <c r="M4698">
        <f t="shared" ca="1" si="149"/>
        <v>142</v>
      </c>
      <c r="N4698" t="str">
        <f ca="1">IF((H4698+I4698)&gt;SIMULATION!$F$16,"Over","Under")</f>
        <v>Under</v>
      </c>
    </row>
    <row r="4699" spans="8:14" x14ac:dyDescent="0.25">
      <c r="H4699">
        <f ca="1">ROUND(NORMINV(RAND(),SIMULATION!$G$16,SIMULATION!$C$16),0)</f>
        <v>61</v>
      </c>
      <c r="I4699">
        <f ca="1">ROUND(NORMINV(RAND(),SIMULATION!$G$20,SIMULATION!$C$20),0)</f>
        <v>88</v>
      </c>
      <c r="J4699" t="str">
        <f t="shared" ca="1" si="148"/>
        <v>Home</v>
      </c>
      <c r="K4699" t="str">
        <f ca="1">IF(H4699+SIMULATION!$E$16&gt;NEUTRAL!I4699,"W","L")</f>
        <v>L</v>
      </c>
      <c r="L4699" t="str">
        <f ca="1">IF(I4699+SIMULATION!$E$20&gt;NEUTRAL!H4699,"W","L")</f>
        <v>W</v>
      </c>
      <c r="M4699">
        <f t="shared" ca="1" si="149"/>
        <v>149</v>
      </c>
      <c r="N4699" t="str">
        <f ca="1">IF((H4699+I4699)&gt;SIMULATION!$F$16,"Over","Under")</f>
        <v>Under</v>
      </c>
    </row>
    <row r="4700" spans="8:14" x14ac:dyDescent="0.25">
      <c r="H4700">
        <f ca="1">ROUND(NORMINV(RAND(),SIMULATION!$G$16,SIMULATION!$C$16),0)</f>
        <v>64</v>
      </c>
      <c r="I4700">
        <f ca="1">ROUND(NORMINV(RAND(),SIMULATION!$G$20,SIMULATION!$C$20),0)</f>
        <v>76</v>
      </c>
      <c r="J4700" t="str">
        <f t="shared" ca="1" si="148"/>
        <v>Home</v>
      </c>
      <c r="K4700" t="str">
        <f ca="1">IF(H4700+SIMULATION!$E$16&gt;NEUTRAL!I4700,"W","L")</f>
        <v>L</v>
      </c>
      <c r="L4700" t="str">
        <f ca="1">IF(I4700+SIMULATION!$E$20&gt;NEUTRAL!H4700,"W","L")</f>
        <v>W</v>
      </c>
      <c r="M4700">
        <f t="shared" ca="1" si="149"/>
        <v>140</v>
      </c>
      <c r="N4700" t="str">
        <f ca="1">IF((H4700+I4700)&gt;SIMULATION!$F$16,"Over","Under")</f>
        <v>Under</v>
      </c>
    </row>
    <row r="4701" spans="8:14" x14ac:dyDescent="0.25">
      <c r="H4701">
        <f ca="1">ROUND(NORMINV(RAND(),SIMULATION!$G$16,SIMULATION!$C$16),0)</f>
        <v>76</v>
      </c>
      <c r="I4701">
        <f ca="1">ROUND(NORMINV(RAND(),SIMULATION!$G$20,SIMULATION!$C$20),0)</f>
        <v>65</v>
      </c>
      <c r="J4701" t="str">
        <f t="shared" ca="1" si="148"/>
        <v>Away</v>
      </c>
      <c r="K4701" t="str">
        <f ca="1">IF(H4701+SIMULATION!$E$16&gt;NEUTRAL!I4701,"W","L")</f>
        <v>W</v>
      </c>
      <c r="L4701" t="str">
        <f ca="1">IF(I4701+SIMULATION!$E$20&gt;NEUTRAL!H4701,"W","L")</f>
        <v>L</v>
      </c>
      <c r="M4701">
        <f t="shared" ca="1" si="149"/>
        <v>141</v>
      </c>
      <c r="N4701" t="str">
        <f ca="1">IF((H4701+I4701)&gt;SIMULATION!$F$16,"Over","Under")</f>
        <v>Under</v>
      </c>
    </row>
    <row r="4702" spans="8:14" x14ac:dyDescent="0.25">
      <c r="H4702">
        <f ca="1">ROUND(NORMINV(RAND(),SIMULATION!$G$16,SIMULATION!$C$16),0)</f>
        <v>79</v>
      </c>
      <c r="I4702">
        <f ca="1">ROUND(NORMINV(RAND(),SIMULATION!$G$20,SIMULATION!$C$20),0)</f>
        <v>85</v>
      </c>
      <c r="J4702" t="str">
        <f t="shared" ca="1" si="148"/>
        <v>Home</v>
      </c>
      <c r="K4702" t="str">
        <f ca="1">IF(H4702+SIMULATION!$E$16&gt;NEUTRAL!I4702,"W","L")</f>
        <v>L</v>
      </c>
      <c r="L4702" t="str">
        <f ca="1">IF(I4702+SIMULATION!$E$20&gt;NEUTRAL!H4702,"W","L")</f>
        <v>W</v>
      </c>
      <c r="M4702">
        <f t="shared" ca="1" si="149"/>
        <v>164</v>
      </c>
      <c r="N4702" t="str">
        <f ca="1">IF((H4702+I4702)&gt;SIMULATION!$F$16,"Over","Under")</f>
        <v>Over</v>
      </c>
    </row>
    <row r="4703" spans="8:14" x14ac:dyDescent="0.25">
      <c r="H4703">
        <f ca="1">ROUND(NORMINV(RAND(),SIMULATION!$G$16,SIMULATION!$C$16),0)</f>
        <v>81</v>
      </c>
      <c r="I4703">
        <f ca="1">ROUND(NORMINV(RAND(),SIMULATION!$G$20,SIMULATION!$C$20),0)</f>
        <v>74</v>
      </c>
      <c r="J4703" t="str">
        <f t="shared" ca="1" si="148"/>
        <v>Away</v>
      </c>
      <c r="K4703" t="str">
        <f ca="1">IF(H4703+SIMULATION!$E$16&gt;NEUTRAL!I4703,"W","L")</f>
        <v>W</v>
      </c>
      <c r="L4703" t="str">
        <f ca="1">IF(I4703+SIMULATION!$E$20&gt;NEUTRAL!H4703,"W","L")</f>
        <v>L</v>
      </c>
      <c r="M4703">
        <f t="shared" ca="1" si="149"/>
        <v>155</v>
      </c>
      <c r="N4703" t="str">
        <f ca="1">IF((H4703+I4703)&gt;SIMULATION!$F$16,"Over","Under")</f>
        <v>Over</v>
      </c>
    </row>
    <row r="4704" spans="8:14" x14ac:dyDescent="0.25">
      <c r="H4704">
        <f ca="1">ROUND(NORMINV(RAND(),SIMULATION!$G$16,SIMULATION!$C$16),0)</f>
        <v>67</v>
      </c>
      <c r="I4704">
        <f ca="1">ROUND(NORMINV(RAND(),SIMULATION!$G$20,SIMULATION!$C$20),0)</f>
        <v>91</v>
      </c>
      <c r="J4704" t="str">
        <f t="shared" ca="1" si="148"/>
        <v>Home</v>
      </c>
      <c r="K4704" t="str">
        <f ca="1">IF(H4704+SIMULATION!$E$16&gt;NEUTRAL!I4704,"W","L")</f>
        <v>L</v>
      </c>
      <c r="L4704" t="str">
        <f ca="1">IF(I4704+SIMULATION!$E$20&gt;NEUTRAL!H4704,"W","L")</f>
        <v>W</v>
      </c>
      <c r="M4704">
        <f t="shared" ca="1" si="149"/>
        <v>158</v>
      </c>
      <c r="N4704" t="str">
        <f ca="1">IF((H4704+I4704)&gt;SIMULATION!$F$16,"Over","Under")</f>
        <v>Over</v>
      </c>
    </row>
    <row r="4705" spans="8:14" x14ac:dyDescent="0.25">
      <c r="H4705">
        <f ca="1">ROUND(NORMINV(RAND(),SIMULATION!$G$16,SIMULATION!$C$16),0)</f>
        <v>61</v>
      </c>
      <c r="I4705">
        <f ca="1">ROUND(NORMINV(RAND(),SIMULATION!$G$20,SIMULATION!$C$20),0)</f>
        <v>78</v>
      </c>
      <c r="J4705" t="str">
        <f t="shared" ca="1" si="148"/>
        <v>Home</v>
      </c>
      <c r="K4705" t="str">
        <f ca="1">IF(H4705+SIMULATION!$E$16&gt;NEUTRAL!I4705,"W","L")</f>
        <v>L</v>
      </c>
      <c r="L4705" t="str">
        <f ca="1">IF(I4705+SIMULATION!$E$20&gt;NEUTRAL!H4705,"W","L")</f>
        <v>W</v>
      </c>
      <c r="M4705">
        <f t="shared" ca="1" si="149"/>
        <v>139</v>
      </c>
      <c r="N4705" t="str">
        <f ca="1">IF((H4705+I4705)&gt;SIMULATION!$F$16,"Over","Under")</f>
        <v>Under</v>
      </c>
    </row>
    <row r="4706" spans="8:14" x14ac:dyDescent="0.25">
      <c r="H4706">
        <f ca="1">ROUND(NORMINV(RAND(),SIMULATION!$G$16,SIMULATION!$C$16),0)</f>
        <v>71</v>
      </c>
      <c r="I4706">
        <f ca="1">ROUND(NORMINV(RAND(),SIMULATION!$G$20,SIMULATION!$C$20),0)</f>
        <v>79</v>
      </c>
      <c r="J4706" t="str">
        <f t="shared" ca="1" si="148"/>
        <v>Home</v>
      </c>
      <c r="K4706" t="str">
        <f ca="1">IF(H4706+SIMULATION!$E$16&gt;NEUTRAL!I4706,"W","L")</f>
        <v>L</v>
      </c>
      <c r="L4706" t="str">
        <f ca="1">IF(I4706+SIMULATION!$E$20&gt;NEUTRAL!H4706,"W","L")</f>
        <v>W</v>
      </c>
      <c r="M4706">
        <f t="shared" ca="1" si="149"/>
        <v>150</v>
      </c>
      <c r="N4706" t="str">
        <f ca="1">IF((H4706+I4706)&gt;SIMULATION!$F$16,"Over","Under")</f>
        <v>Under</v>
      </c>
    </row>
    <row r="4707" spans="8:14" x14ac:dyDescent="0.25">
      <c r="H4707">
        <f ca="1">ROUND(NORMINV(RAND(),SIMULATION!$G$16,SIMULATION!$C$16),0)</f>
        <v>70</v>
      </c>
      <c r="I4707">
        <f ca="1">ROUND(NORMINV(RAND(),SIMULATION!$G$20,SIMULATION!$C$20),0)</f>
        <v>64</v>
      </c>
      <c r="J4707" t="str">
        <f t="shared" ca="1" si="148"/>
        <v>Away</v>
      </c>
      <c r="K4707" t="str">
        <f ca="1">IF(H4707+SIMULATION!$E$16&gt;NEUTRAL!I4707,"W","L")</f>
        <v>W</v>
      </c>
      <c r="L4707" t="str">
        <f ca="1">IF(I4707+SIMULATION!$E$20&gt;NEUTRAL!H4707,"W","L")</f>
        <v>L</v>
      </c>
      <c r="M4707">
        <f t="shared" ca="1" si="149"/>
        <v>134</v>
      </c>
      <c r="N4707" t="str">
        <f ca="1">IF((H4707+I4707)&gt;SIMULATION!$F$16,"Over","Under")</f>
        <v>Under</v>
      </c>
    </row>
    <row r="4708" spans="8:14" x14ac:dyDescent="0.25">
      <c r="H4708">
        <f ca="1">ROUND(NORMINV(RAND(),SIMULATION!$G$16,SIMULATION!$C$16),0)</f>
        <v>57</v>
      </c>
      <c r="I4708">
        <f ca="1">ROUND(NORMINV(RAND(),SIMULATION!$G$20,SIMULATION!$C$20),0)</f>
        <v>86</v>
      </c>
      <c r="J4708" t="str">
        <f t="shared" ca="1" si="148"/>
        <v>Home</v>
      </c>
      <c r="K4708" t="str">
        <f ca="1">IF(H4708+SIMULATION!$E$16&gt;NEUTRAL!I4708,"W","L")</f>
        <v>L</v>
      </c>
      <c r="L4708" t="str">
        <f ca="1">IF(I4708+SIMULATION!$E$20&gt;NEUTRAL!H4708,"W","L")</f>
        <v>W</v>
      </c>
      <c r="M4708">
        <f t="shared" ca="1" si="149"/>
        <v>143</v>
      </c>
      <c r="N4708" t="str">
        <f ca="1">IF((H4708+I4708)&gt;SIMULATION!$F$16,"Over","Under")</f>
        <v>Under</v>
      </c>
    </row>
    <row r="4709" spans="8:14" x14ac:dyDescent="0.25">
      <c r="H4709">
        <f ca="1">ROUND(NORMINV(RAND(),SIMULATION!$G$16,SIMULATION!$C$16),0)</f>
        <v>96</v>
      </c>
      <c r="I4709">
        <f ca="1">ROUND(NORMINV(RAND(),SIMULATION!$G$20,SIMULATION!$C$20),0)</f>
        <v>57</v>
      </c>
      <c r="J4709" t="str">
        <f t="shared" ca="1" si="148"/>
        <v>Away</v>
      </c>
      <c r="K4709" t="str">
        <f ca="1">IF(H4709+SIMULATION!$E$16&gt;NEUTRAL!I4709,"W","L")</f>
        <v>W</v>
      </c>
      <c r="L4709" t="str">
        <f ca="1">IF(I4709+SIMULATION!$E$20&gt;NEUTRAL!H4709,"W","L")</f>
        <v>L</v>
      </c>
      <c r="M4709">
        <f t="shared" ca="1" si="149"/>
        <v>153</v>
      </c>
      <c r="N4709" t="str">
        <f ca="1">IF((H4709+I4709)&gt;SIMULATION!$F$16,"Over","Under")</f>
        <v>Over</v>
      </c>
    </row>
    <row r="4710" spans="8:14" x14ac:dyDescent="0.25">
      <c r="H4710">
        <f ca="1">ROUND(NORMINV(RAND(),SIMULATION!$G$16,SIMULATION!$C$16),0)</f>
        <v>59</v>
      </c>
      <c r="I4710">
        <f ca="1">ROUND(NORMINV(RAND(),SIMULATION!$G$20,SIMULATION!$C$20),0)</f>
        <v>69</v>
      </c>
      <c r="J4710" t="str">
        <f t="shared" ca="1" si="148"/>
        <v>Home</v>
      </c>
      <c r="K4710" t="str">
        <f ca="1">IF(H4710+SIMULATION!$E$16&gt;NEUTRAL!I4710,"W","L")</f>
        <v>L</v>
      </c>
      <c r="L4710" t="str">
        <f ca="1">IF(I4710+SIMULATION!$E$20&gt;NEUTRAL!H4710,"W","L")</f>
        <v>W</v>
      </c>
      <c r="M4710">
        <f t="shared" ca="1" si="149"/>
        <v>128</v>
      </c>
      <c r="N4710" t="str">
        <f ca="1">IF((H4710+I4710)&gt;SIMULATION!$F$16,"Over","Under")</f>
        <v>Under</v>
      </c>
    </row>
    <row r="4711" spans="8:14" x14ac:dyDescent="0.25">
      <c r="H4711">
        <f ca="1">ROUND(NORMINV(RAND(),SIMULATION!$G$16,SIMULATION!$C$16),0)</f>
        <v>79</v>
      </c>
      <c r="I4711">
        <f ca="1">ROUND(NORMINV(RAND(),SIMULATION!$G$20,SIMULATION!$C$20),0)</f>
        <v>69</v>
      </c>
      <c r="J4711" t="str">
        <f t="shared" ca="1" si="148"/>
        <v>Away</v>
      </c>
      <c r="K4711" t="str">
        <f ca="1">IF(H4711+SIMULATION!$E$16&gt;NEUTRAL!I4711,"W","L")</f>
        <v>W</v>
      </c>
      <c r="L4711" t="str">
        <f ca="1">IF(I4711+SIMULATION!$E$20&gt;NEUTRAL!H4711,"W","L")</f>
        <v>L</v>
      </c>
      <c r="M4711">
        <f t="shared" ca="1" si="149"/>
        <v>148</v>
      </c>
      <c r="N4711" t="str">
        <f ca="1">IF((H4711+I4711)&gt;SIMULATION!$F$16,"Over","Under")</f>
        <v>Under</v>
      </c>
    </row>
    <row r="4712" spans="8:14" x14ac:dyDescent="0.25">
      <c r="H4712">
        <f ca="1">ROUND(NORMINV(RAND(),SIMULATION!$G$16,SIMULATION!$C$16),0)</f>
        <v>70</v>
      </c>
      <c r="I4712">
        <f ca="1">ROUND(NORMINV(RAND(),SIMULATION!$G$20,SIMULATION!$C$20),0)</f>
        <v>89</v>
      </c>
      <c r="J4712" t="str">
        <f t="shared" ca="1" si="148"/>
        <v>Home</v>
      </c>
      <c r="K4712" t="str">
        <f ca="1">IF(H4712+SIMULATION!$E$16&gt;NEUTRAL!I4712,"W","L")</f>
        <v>L</v>
      </c>
      <c r="L4712" t="str">
        <f ca="1">IF(I4712+SIMULATION!$E$20&gt;NEUTRAL!H4712,"W","L")</f>
        <v>W</v>
      </c>
      <c r="M4712">
        <f t="shared" ca="1" si="149"/>
        <v>159</v>
      </c>
      <c r="N4712" t="str">
        <f ca="1">IF((H4712+I4712)&gt;SIMULATION!$F$16,"Over","Under")</f>
        <v>Over</v>
      </c>
    </row>
    <row r="4713" spans="8:14" x14ac:dyDescent="0.25">
      <c r="H4713">
        <f ca="1">ROUND(NORMINV(RAND(),SIMULATION!$G$16,SIMULATION!$C$16),0)</f>
        <v>77</v>
      </c>
      <c r="I4713">
        <f ca="1">ROUND(NORMINV(RAND(),SIMULATION!$G$20,SIMULATION!$C$20),0)</f>
        <v>73</v>
      </c>
      <c r="J4713" t="str">
        <f t="shared" ca="1" si="148"/>
        <v>Away</v>
      </c>
      <c r="K4713" t="str">
        <f ca="1">IF(H4713+SIMULATION!$E$16&gt;NEUTRAL!I4713,"W","L")</f>
        <v>W</v>
      </c>
      <c r="L4713" t="str">
        <f ca="1">IF(I4713+SIMULATION!$E$20&gt;NEUTRAL!H4713,"W","L")</f>
        <v>L</v>
      </c>
      <c r="M4713">
        <f t="shared" ca="1" si="149"/>
        <v>150</v>
      </c>
      <c r="N4713" t="str">
        <f ca="1">IF((H4713+I4713)&gt;SIMULATION!$F$16,"Over","Under")</f>
        <v>Under</v>
      </c>
    </row>
    <row r="4714" spans="8:14" x14ac:dyDescent="0.25">
      <c r="H4714">
        <f ca="1">ROUND(NORMINV(RAND(),SIMULATION!$G$16,SIMULATION!$C$16),0)</f>
        <v>50</v>
      </c>
      <c r="I4714">
        <f ca="1">ROUND(NORMINV(RAND(),SIMULATION!$G$20,SIMULATION!$C$20),0)</f>
        <v>77</v>
      </c>
      <c r="J4714" t="str">
        <f t="shared" ca="1" si="148"/>
        <v>Home</v>
      </c>
      <c r="K4714" t="str">
        <f ca="1">IF(H4714+SIMULATION!$E$16&gt;NEUTRAL!I4714,"W","L")</f>
        <v>L</v>
      </c>
      <c r="L4714" t="str">
        <f ca="1">IF(I4714+SIMULATION!$E$20&gt;NEUTRAL!H4714,"W","L")</f>
        <v>W</v>
      </c>
      <c r="M4714">
        <f t="shared" ca="1" si="149"/>
        <v>127</v>
      </c>
      <c r="N4714" t="str">
        <f ca="1">IF((H4714+I4714)&gt;SIMULATION!$F$16,"Over","Under")</f>
        <v>Under</v>
      </c>
    </row>
    <row r="4715" spans="8:14" x14ac:dyDescent="0.25">
      <c r="H4715">
        <f ca="1">ROUND(NORMINV(RAND(),SIMULATION!$G$16,SIMULATION!$C$16),0)</f>
        <v>88</v>
      </c>
      <c r="I4715">
        <f ca="1">ROUND(NORMINV(RAND(),SIMULATION!$G$20,SIMULATION!$C$20),0)</f>
        <v>83</v>
      </c>
      <c r="J4715" t="str">
        <f t="shared" ca="1" si="148"/>
        <v>Away</v>
      </c>
      <c r="K4715" t="str">
        <f ca="1">IF(H4715+SIMULATION!$E$16&gt;NEUTRAL!I4715,"W","L")</f>
        <v>W</v>
      </c>
      <c r="L4715" t="str">
        <f ca="1">IF(I4715+SIMULATION!$E$20&gt;NEUTRAL!H4715,"W","L")</f>
        <v>L</v>
      </c>
      <c r="M4715">
        <f t="shared" ca="1" si="149"/>
        <v>171</v>
      </c>
      <c r="N4715" t="str">
        <f ca="1">IF((H4715+I4715)&gt;SIMULATION!$F$16,"Over","Under")</f>
        <v>Over</v>
      </c>
    </row>
    <row r="4716" spans="8:14" x14ac:dyDescent="0.25">
      <c r="H4716">
        <f ca="1">ROUND(NORMINV(RAND(),SIMULATION!$G$16,SIMULATION!$C$16),0)</f>
        <v>69</v>
      </c>
      <c r="I4716">
        <f ca="1">ROUND(NORMINV(RAND(),SIMULATION!$G$20,SIMULATION!$C$20),0)</f>
        <v>68</v>
      </c>
      <c r="J4716" t="str">
        <f t="shared" ca="1" si="148"/>
        <v>Away</v>
      </c>
      <c r="K4716" t="str">
        <f ca="1">IF(H4716+SIMULATION!$E$16&gt;NEUTRAL!I4716,"W","L")</f>
        <v>W</v>
      </c>
      <c r="L4716" t="str">
        <f ca="1">IF(I4716+SIMULATION!$E$20&gt;NEUTRAL!H4716,"W","L")</f>
        <v>L</v>
      </c>
      <c r="M4716">
        <f t="shared" ca="1" si="149"/>
        <v>137</v>
      </c>
      <c r="N4716" t="str">
        <f ca="1">IF((H4716+I4716)&gt;SIMULATION!$F$16,"Over","Under")</f>
        <v>Under</v>
      </c>
    </row>
    <row r="4717" spans="8:14" x14ac:dyDescent="0.25">
      <c r="H4717">
        <f ca="1">ROUND(NORMINV(RAND(),SIMULATION!$G$16,SIMULATION!$C$16),0)</f>
        <v>72</v>
      </c>
      <c r="I4717">
        <f ca="1">ROUND(NORMINV(RAND(),SIMULATION!$G$20,SIMULATION!$C$20),0)</f>
        <v>93</v>
      </c>
      <c r="J4717" t="str">
        <f t="shared" ca="1" si="148"/>
        <v>Home</v>
      </c>
      <c r="K4717" t="str">
        <f ca="1">IF(H4717+SIMULATION!$E$16&gt;NEUTRAL!I4717,"W","L")</f>
        <v>L</v>
      </c>
      <c r="L4717" t="str">
        <f ca="1">IF(I4717+SIMULATION!$E$20&gt;NEUTRAL!H4717,"W","L")</f>
        <v>W</v>
      </c>
      <c r="M4717">
        <f t="shared" ca="1" si="149"/>
        <v>165</v>
      </c>
      <c r="N4717" t="str">
        <f ca="1">IF((H4717+I4717)&gt;SIMULATION!$F$16,"Over","Under")</f>
        <v>Over</v>
      </c>
    </row>
    <row r="4718" spans="8:14" x14ac:dyDescent="0.25">
      <c r="H4718">
        <f ca="1">ROUND(NORMINV(RAND(),SIMULATION!$G$16,SIMULATION!$C$16),0)</f>
        <v>82</v>
      </c>
      <c r="I4718">
        <f ca="1">ROUND(NORMINV(RAND(),SIMULATION!$G$20,SIMULATION!$C$20),0)</f>
        <v>67</v>
      </c>
      <c r="J4718" t="str">
        <f t="shared" ca="1" si="148"/>
        <v>Away</v>
      </c>
      <c r="K4718" t="str">
        <f ca="1">IF(H4718+SIMULATION!$E$16&gt;NEUTRAL!I4718,"W","L")</f>
        <v>W</v>
      </c>
      <c r="L4718" t="str">
        <f ca="1">IF(I4718+SIMULATION!$E$20&gt;NEUTRAL!H4718,"W","L")</f>
        <v>L</v>
      </c>
      <c r="M4718">
        <f t="shared" ca="1" si="149"/>
        <v>149</v>
      </c>
      <c r="N4718" t="str">
        <f ca="1">IF((H4718+I4718)&gt;SIMULATION!$F$16,"Over","Under")</f>
        <v>Under</v>
      </c>
    </row>
    <row r="4719" spans="8:14" x14ac:dyDescent="0.25">
      <c r="H4719">
        <f ca="1">ROUND(NORMINV(RAND(),SIMULATION!$G$16,SIMULATION!$C$16),0)</f>
        <v>70</v>
      </c>
      <c r="I4719">
        <f ca="1">ROUND(NORMINV(RAND(),SIMULATION!$G$20,SIMULATION!$C$20),0)</f>
        <v>67</v>
      </c>
      <c r="J4719" t="str">
        <f t="shared" ca="1" si="148"/>
        <v>Away</v>
      </c>
      <c r="K4719" t="str">
        <f ca="1">IF(H4719+SIMULATION!$E$16&gt;NEUTRAL!I4719,"W","L")</f>
        <v>W</v>
      </c>
      <c r="L4719" t="str">
        <f ca="1">IF(I4719+SIMULATION!$E$20&gt;NEUTRAL!H4719,"W","L")</f>
        <v>L</v>
      </c>
      <c r="M4719">
        <f t="shared" ca="1" si="149"/>
        <v>137</v>
      </c>
      <c r="N4719" t="str">
        <f ca="1">IF((H4719+I4719)&gt;SIMULATION!$F$16,"Over","Under")</f>
        <v>Under</v>
      </c>
    </row>
    <row r="4720" spans="8:14" x14ac:dyDescent="0.25">
      <c r="H4720">
        <f ca="1">ROUND(NORMINV(RAND(),SIMULATION!$G$16,SIMULATION!$C$16),0)</f>
        <v>71</v>
      </c>
      <c r="I4720">
        <f ca="1">ROUND(NORMINV(RAND(),SIMULATION!$G$20,SIMULATION!$C$20),0)</f>
        <v>68</v>
      </c>
      <c r="J4720" t="str">
        <f t="shared" ca="1" si="148"/>
        <v>Away</v>
      </c>
      <c r="K4720" t="str">
        <f ca="1">IF(H4720+SIMULATION!$E$16&gt;NEUTRAL!I4720,"W","L")</f>
        <v>W</v>
      </c>
      <c r="L4720" t="str">
        <f ca="1">IF(I4720+SIMULATION!$E$20&gt;NEUTRAL!H4720,"W","L")</f>
        <v>L</v>
      </c>
      <c r="M4720">
        <f t="shared" ca="1" si="149"/>
        <v>139</v>
      </c>
      <c r="N4720" t="str">
        <f ca="1">IF((H4720+I4720)&gt;SIMULATION!$F$16,"Over","Under")</f>
        <v>Under</v>
      </c>
    </row>
    <row r="4721" spans="8:14" x14ac:dyDescent="0.25">
      <c r="H4721">
        <f ca="1">ROUND(NORMINV(RAND(),SIMULATION!$G$16,SIMULATION!$C$16),0)</f>
        <v>78</v>
      </c>
      <c r="I4721">
        <f ca="1">ROUND(NORMINV(RAND(),SIMULATION!$G$20,SIMULATION!$C$20),0)</f>
        <v>58</v>
      </c>
      <c r="J4721" t="str">
        <f t="shared" ca="1" si="148"/>
        <v>Away</v>
      </c>
      <c r="K4721" t="str">
        <f ca="1">IF(H4721+SIMULATION!$E$16&gt;NEUTRAL!I4721,"W","L")</f>
        <v>W</v>
      </c>
      <c r="L4721" t="str">
        <f ca="1">IF(I4721+SIMULATION!$E$20&gt;NEUTRAL!H4721,"W","L")</f>
        <v>L</v>
      </c>
      <c r="M4721">
        <f t="shared" ca="1" si="149"/>
        <v>136</v>
      </c>
      <c r="N4721" t="str">
        <f ca="1">IF((H4721+I4721)&gt;SIMULATION!$F$16,"Over","Under")</f>
        <v>Under</v>
      </c>
    </row>
    <row r="4722" spans="8:14" x14ac:dyDescent="0.25">
      <c r="H4722">
        <f ca="1">ROUND(NORMINV(RAND(),SIMULATION!$G$16,SIMULATION!$C$16),0)</f>
        <v>67</v>
      </c>
      <c r="I4722">
        <f ca="1">ROUND(NORMINV(RAND(),SIMULATION!$G$20,SIMULATION!$C$20),0)</f>
        <v>73</v>
      </c>
      <c r="J4722" t="str">
        <f t="shared" ca="1" si="148"/>
        <v>Home</v>
      </c>
      <c r="K4722" t="str">
        <f ca="1">IF(H4722+SIMULATION!$E$16&gt;NEUTRAL!I4722,"W","L")</f>
        <v>L</v>
      </c>
      <c r="L4722" t="str">
        <f ca="1">IF(I4722+SIMULATION!$E$20&gt;NEUTRAL!H4722,"W","L")</f>
        <v>W</v>
      </c>
      <c r="M4722">
        <f t="shared" ca="1" si="149"/>
        <v>140</v>
      </c>
      <c r="N4722" t="str">
        <f ca="1">IF((H4722+I4722)&gt;SIMULATION!$F$16,"Over","Under")</f>
        <v>Under</v>
      </c>
    </row>
    <row r="4723" spans="8:14" x14ac:dyDescent="0.25">
      <c r="H4723">
        <f ca="1">ROUND(NORMINV(RAND(),SIMULATION!$G$16,SIMULATION!$C$16),0)</f>
        <v>77</v>
      </c>
      <c r="I4723">
        <f ca="1">ROUND(NORMINV(RAND(),SIMULATION!$G$20,SIMULATION!$C$20),0)</f>
        <v>78</v>
      </c>
      <c r="J4723" t="str">
        <f t="shared" ca="1" si="148"/>
        <v>Home</v>
      </c>
      <c r="K4723" t="str">
        <f ca="1">IF(H4723+SIMULATION!$E$16&gt;NEUTRAL!I4723,"W","L")</f>
        <v>W</v>
      </c>
      <c r="L4723" t="str">
        <f ca="1">IF(I4723+SIMULATION!$E$20&gt;NEUTRAL!H4723,"W","L")</f>
        <v>L</v>
      </c>
      <c r="M4723">
        <f t="shared" ca="1" si="149"/>
        <v>155</v>
      </c>
      <c r="N4723" t="str">
        <f ca="1">IF((H4723+I4723)&gt;SIMULATION!$F$16,"Over","Under")</f>
        <v>Over</v>
      </c>
    </row>
    <row r="4724" spans="8:14" x14ac:dyDescent="0.25">
      <c r="H4724">
        <f ca="1">ROUND(NORMINV(RAND(),SIMULATION!$G$16,SIMULATION!$C$16),0)</f>
        <v>74</v>
      </c>
      <c r="I4724">
        <f ca="1">ROUND(NORMINV(RAND(),SIMULATION!$G$20,SIMULATION!$C$20),0)</f>
        <v>78</v>
      </c>
      <c r="J4724" t="str">
        <f t="shared" ca="1" si="148"/>
        <v>Home</v>
      </c>
      <c r="K4724" t="str">
        <f ca="1">IF(H4724+SIMULATION!$E$16&gt;NEUTRAL!I4724,"W","L")</f>
        <v>W</v>
      </c>
      <c r="L4724" t="str">
        <f ca="1">IF(I4724+SIMULATION!$E$20&gt;NEUTRAL!H4724,"W","L")</f>
        <v>L</v>
      </c>
      <c r="M4724">
        <f t="shared" ca="1" si="149"/>
        <v>152</v>
      </c>
      <c r="N4724" t="str">
        <f ca="1">IF((H4724+I4724)&gt;SIMULATION!$F$16,"Over","Under")</f>
        <v>Over</v>
      </c>
    </row>
    <row r="4725" spans="8:14" x14ac:dyDescent="0.25">
      <c r="H4725">
        <f ca="1">ROUND(NORMINV(RAND(),SIMULATION!$G$16,SIMULATION!$C$16),0)</f>
        <v>58</v>
      </c>
      <c r="I4725">
        <f ca="1">ROUND(NORMINV(RAND(),SIMULATION!$G$20,SIMULATION!$C$20),0)</f>
        <v>91</v>
      </c>
      <c r="J4725" t="str">
        <f t="shared" ca="1" si="148"/>
        <v>Home</v>
      </c>
      <c r="K4725" t="str">
        <f ca="1">IF(H4725+SIMULATION!$E$16&gt;NEUTRAL!I4725,"W","L")</f>
        <v>L</v>
      </c>
      <c r="L4725" t="str">
        <f ca="1">IF(I4725+SIMULATION!$E$20&gt;NEUTRAL!H4725,"W","L")</f>
        <v>W</v>
      </c>
      <c r="M4725">
        <f t="shared" ca="1" si="149"/>
        <v>149</v>
      </c>
      <c r="N4725" t="str">
        <f ca="1">IF((H4725+I4725)&gt;SIMULATION!$F$16,"Over","Under")</f>
        <v>Under</v>
      </c>
    </row>
    <row r="4726" spans="8:14" x14ac:dyDescent="0.25">
      <c r="H4726">
        <f ca="1">ROUND(NORMINV(RAND(),SIMULATION!$G$16,SIMULATION!$C$16),0)</f>
        <v>83</v>
      </c>
      <c r="I4726">
        <f ca="1">ROUND(NORMINV(RAND(),SIMULATION!$G$20,SIMULATION!$C$20),0)</f>
        <v>78</v>
      </c>
      <c r="J4726" t="str">
        <f t="shared" ca="1" si="148"/>
        <v>Away</v>
      </c>
      <c r="K4726" t="str">
        <f ca="1">IF(H4726+SIMULATION!$E$16&gt;NEUTRAL!I4726,"W","L")</f>
        <v>W</v>
      </c>
      <c r="L4726" t="str">
        <f ca="1">IF(I4726+SIMULATION!$E$20&gt;NEUTRAL!H4726,"W","L")</f>
        <v>L</v>
      </c>
      <c r="M4726">
        <f t="shared" ca="1" si="149"/>
        <v>161</v>
      </c>
      <c r="N4726" t="str">
        <f ca="1">IF((H4726+I4726)&gt;SIMULATION!$F$16,"Over","Under")</f>
        <v>Over</v>
      </c>
    </row>
    <row r="4727" spans="8:14" x14ac:dyDescent="0.25">
      <c r="H4727">
        <f ca="1">ROUND(NORMINV(RAND(),SIMULATION!$G$16,SIMULATION!$C$16),0)</f>
        <v>62</v>
      </c>
      <c r="I4727">
        <f ca="1">ROUND(NORMINV(RAND(),SIMULATION!$G$20,SIMULATION!$C$20),0)</f>
        <v>71</v>
      </c>
      <c r="J4727" t="str">
        <f t="shared" ca="1" si="148"/>
        <v>Home</v>
      </c>
      <c r="K4727" t="str">
        <f ca="1">IF(H4727+SIMULATION!$E$16&gt;NEUTRAL!I4727,"W","L")</f>
        <v>L</v>
      </c>
      <c r="L4727" t="str">
        <f ca="1">IF(I4727+SIMULATION!$E$20&gt;NEUTRAL!H4727,"W","L")</f>
        <v>W</v>
      </c>
      <c r="M4727">
        <f t="shared" ca="1" si="149"/>
        <v>133</v>
      </c>
      <c r="N4727" t="str">
        <f ca="1">IF((H4727+I4727)&gt;SIMULATION!$F$16,"Over","Under")</f>
        <v>Under</v>
      </c>
    </row>
    <row r="4728" spans="8:14" x14ac:dyDescent="0.25">
      <c r="H4728">
        <f ca="1">ROUND(NORMINV(RAND(),SIMULATION!$G$16,SIMULATION!$C$16),0)</f>
        <v>68</v>
      </c>
      <c r="I4728">
        <f ca="1">ROUND(NORMINV(RAND(),SIMULATION!$G$20,SIMULATION!$C$20),0)</f>
        <v>55</v>
      </c>
      <c r="J4728" t="str">
        <f t="shared" ca="1" si="148"/>
        <v>Away</v>
      </c>
      <c r="K4728" t="str">
        <f ca="1">IF(H4728+SIMULATION!$E$16&gt;NEUTRAL!I4728,"W","L")</f>
        <v>W</v>
      </c>
      <c r="L4728" t="str">
        <f ca="1">IF(I4728+SIMULATION!$E$20&gt;NEUTRAL!H4728,"W","L")</f>
        <v>L</v>
      </c>
      <c r="M4728">
        <f t="shared" ca="1" si="149"/>
        <v>123</v>
      </c>
      <c r="N4728" t="str">
        <f ca="1">IF((H4728+I4728)&gt;SIMULATION!$F$16,"Over","Under")</f>
        <v>Under</v>
      </c>
    </row>
    <row r="4729" spans="8:14" x14ac:dyDescent="0.25">
      <c r="H4729">
        <f ca="1">ROUND(NORMINV(RAND(),SIMULATION!$G$16,SIMULATION!$C$16),0)</f>
        <v>58</v>
      </c>
      <c r="I4729">
        <f ca="1">ROUND(NORMINV(RAND(),SIMULATION!$G$20,SIMULATION!$C$20),0)</f>
        <v>80</v>
      </c>
      <c r="J4729" t="str">
        <f t="shared" ca="1" si="148"/>
        <v>Home</v>
      </c>
      <c r="K4729" t="str">
        <f ca="1">IF(H4729+SIMULATION!$E$16&gt;NEUTRAL!I4729,"W","L")</f>
        <v>L</v>
      </c>
      <c r="L4729" t="str">
        <f ca="1">IF(I4729+SIMULATION!$E$20&gt;NEUTRAL!H4729,"W","L")</f>
        <v>W</v>
      </c>
      <c r="M4729">
        <f t="shared" ca="1" si="149"/>
        <v>138</v>
      </c>
      <c r="N4729" t="str">
        <f ca="1">IF((H4729+I4729)&gt;SIMULATION!$F$16,"Over","Under")</f>
        <v>Under</v>
      </c>
    </row>
    <row r="4730" spans="8:14" x14ac:dyDescent="0.25">
      <c r="H4730">
        <f ca="1">ROUND(NORMINV(RAND(),SIMULATION!$G$16,SIMULATION!$C$16),0)</f>
        <v>71</v>
      </c>
      <c r="I4730">
        <f ca="1">ROUND(NORMINV(RAND(),SIMULATION!$G$20,SIMULATION!$C$20),0)</f>
        <v>81</v>
      </c>
      <c r="J4730" t="str">
        <f t="shared" ca="1" si="148"/>
        <v>Home</v>
      </c>
      <c r="K4730" t="str">
        <f ca="1">IF(H4730+SIMULATION!$E$16&gt;NEUTRAL!I4730,"W","L")</f>
        <v>L</v>
      </c>
      <c r="L4730" t="str">
        <f ca="1">IF(I4730+SIMULATION!$E$20&gt;NEUTRAL!H4730,"W","L")</f>
        <v>W</v>
      </c>
      <c r="M4730">
        <f t="shared" ca="1" si="149"/>
        <v>152</v>
      </c>
      <c r="N4730" t="str">
        <f ca="1">IF((H4730+I4730)&gt;SIMULATION!$F$16,"Over","Under")</f>
        <v>Over</v>
      </c>
    </row>
    <row r="4731" spans="8:14" x14ac:dyDescent="0.25">
      <c r="H4731">
        <f ca="1">ROUND(NORMINV(RAND(),SIMULATION!$G$16,SIMULATION!$C$16),0)</f>
        <v>63</v>
      </c>
      <c r="I4731">
        <f ca="1">ROUND(NORMINV(RAND(),SIMULATION!$G$20,SIMULATION!$C$20),0)</f>
        <v>84</v>
      </c>
      <c r="J4731" t="str">
        <f t="shared" ca="1" si="148"/>
        <v>Home</v>
      </c>
      <c r="K4731" t="str">
        <f ca="1">IF(H4731+SIMULATION!$E$16&gt;NEUTRAL!I4731,"W","L")</f>
        <v>L</v>
      </c>
      <c r="L4731" t="str">
        <f ca="1">IF(I4731+SIMULATION!$E$20&gt;NEUTRAL!H4731,"W","L")</f>
        <v>W</v>
      </c>
      <c r="M4731">
        <f t="shared" ca="1" si="149"/>
        <v>147</v>
      </c>
      <c r="N4731" t="str">
        <f ca="1">IF((H4731+I4731)&gt;SIMULATION!$F$16,"Over","Under")</f>
        <v>Under</v>
      </c>
    </row>
    <row r="4732" spans="8:14" x14ac:dyDescent="0.25">
      <c r="H4732">
        <f ca="1">ROUND(NORMINV(RAND(),SIMULATION!$G$16,SIMULATION!$C$16),0)</f>
        <v>104</v>
      </c>
      <c r="I4732">
        <f ca="1">ROUND(NORMINV(RAND(),SIMULATION!$G$20,SIMULATION!$C$20),0)</f>
        <v>76</v>
      </c>
      <c r="J4732" t="str">
        <f t="shared" ca="1" si="148"/>
        <v>Away</v>
      </c>
      <c r="K4732" t="str">
        <f ca="1">IF(H4732+SIMULATION!$E$16&gt;NEUTRAL!I4732,"W","L")</f>
        <v>W</v>
      </c>
      <c r="L4732" t="str">
        <f ca="1">IF(I4732+SIMULATION!$E$20&gt;NEUTRAL!H4732,"W","L")</f>
        <v>L</v>
      </c>
      <c r="M4732">
        <f t="shared" ca="1" si="149"/>
        <v>180</v>
      </c>
      <c r="N4732" t="str">
        <f ca="1">IF((H4732+I4732)&gt;SIMULATION!$F$16,"Over","Under")</f>
        <v>Over</v>
      </c>
    </row>
    <row r="4733" spans="8:14" x14ac:dyDescent="0.25">
      <c r="H4733">
        <f ca="1">ROUND(NORMINV(RAND(),SIMULATION!$G$16,SIMULATION!$C$16),0)</f>
        <v>70</v>
      </c>
      <c r="I4733">
        <f ca="1">ROUND(NORMINV(RAND(),SIMULATION!$G$20,SIMULATION!$C$20),0)</f>
        <v>62</v>
      </c>
      <c r="J4733" t="str">
        <f t="shared" ca="1" si="148"/>
        <v>Away</v>
      </c>
      <c r="K4733" t="str">
        <f ca="1">IF(H4733+SIMULATION!$E$16&gt;NEUTRAL!I4733,"W","L")</f>
        <v>W</v>
      </c>
      <c r="L4733" t="str">
        <f ca="1">IF(I4733+SIMULATION!$E$20&gt;NEUTRAL!H4733,"W","L")</f>
        <v>L</v>
      </c>
      <c r="M4733">
        <f t="shared" ca="1" si="149"/>
        <v>132</v>
      </c>
      <c r="N4733" t="str">
        <f ca="1">IF((H4733+I4733)&gt;SIMULATION!$F$16,"Over","Under")</f>
        <v>Under</v>
      </c>
    </row>
    <row r="4734" spans="8:14" x14ac:dyDescent="0.25">
      <c r="H4734">
        <f ca="1">ROUND(NORMINV(RAND(),SIMULATION!$G$16,SIMULATION!$C$16),0)</f>
        <v>77</v>
      </c>
      <c r="I4734">
        <f ca="1">ROUND(NORMINV(RAND(),SIMULATION!$G$20,SIMULATION!$C$20),0)</f>
        <v>78</v>
      </c>
      <c r="J4734" t="str">
        <f t="shared" ca="1" si="148"/>
        <v>Home</v>
      </c>
      <c r="K4734" t="str">
        <f ca="1">IF(H4734+SIMULATION!$E$16&gt;NEUTRAL!I4734,"W","L")</f>
        <v>W</v>
      </c>
      <c r="L4734" t="str">
        <f ca="1">IF(I4734+SIMULATION!$E$20&gt;NEUTRAL!H4734,"W","L")</f>
        <v>L</v>
      </c>
      <c r="M4734">
        <f t="shared" ca="1" si="149"/>
        <v>155</v>
      </c>
      <c r="N4734" t="str">
        <f ca="1">IF((H4734+I4734)&gt;SIMULATION!$F$16,"Over","Under")</f>
        <v>Over</v>
      </c>
    </row>
    <row r="4735" spans="8:14" x14ac:dyDescent="0.25">
      <c r="H4735">
        <f ca="1">ROUND(NORMINV(RAND(),SIMULATION!$G$16,SIMULATION!$C$16),0)</f>
        <v>79</v>
      </c>
      <c r="I4735">
        <f ca="1">ROUND(NORMINV(RAND(),SIMULATION!$G$20,SIMULATION!$C$20),0)</f>
        <v>69</v>
      </c>
      <c r="J4735" t="str">
        <f t="shared" ca="1" si="148"/>
        <v>Away</v>
      </c>
      <c r="K4735" t="str">
        <f ca="1">IF(H4735+SIMULATION!$E$16&gt;NEUTRAL!I4735,"W","L")</f>
        <v>W</v>
      </c>
      <c r="L4735" t="str">
        <f ca="1">IF(I4735+SIMULATION!$E$20&gt;NEUTRAL!H4735,"W","L")</f>
        <v>L</v>
      </c>
      <c r="M4735">
        <f t="shared" ca="1" si="149"/>
        <v>148</v>
      </c>
      <c r="N4735" t="str">
        <f ca="1">IF((H4735+I4735)&gt;SIMULATION!$F$16,"Over","Under")</f>
        <v>Under</v>
      </c>
    </row>
    <row r="4736" spans="8:14" x14ac:dyDescent="0.25">
      <c r="H4736">
        <f ca="1">ROUND(NORMINV(RAND(),SIMULATION!$G$16,SIMULATION!$C$16),0)</f>
        <v>82</v>
      </c>
      <c r="I4736">
        <f ca="1">ROUND(NORMINV(RAND(),SIMULATION!$G$20,SIMULATION!$C$20),0)</f>
        <v>74</v>
      </c>
      <c r="J4736" t="str">
        <f t="shared" ca="1" si="148"/>
        <v>Away</v>
      </c>
      <c r="K4736" t="str">
        <f ca="1">IF(H4736+SIMULATION!$E$16&gt;NEUTRAL!I4736,"W","L")</f>
        <v>W</v>
      </c>
      <c r="L4736" t="str">
        <f ca="1">IF(I4736+SIMULATION!$E$20&gt;NEUTRAL!H4736,"W","L")</f>
        <v>L</v>
      </c>
      <c r="M4736">
        <f t="shared" ca="1" si="149"/>
        <v>156</v>
      </c>
      <c r="N4736" t="str">
        <f ca="1">IF((H4736+I4736)&gt;SIMULATION!$F$16,"Over","Under")</f>
        <v>Over</v>
      </c>
    </row>
    <row r="4737" spans="8:14" x14ac:dyDescent="0.25">
      <c r="H4737">
        <f ca="1">ROUND(NORMINV(RAND(),SIMULATION!$G$16,SIMULATION!$C$16),0)</f>
        <v>75</v>
      </c>
      <c r="I4737">
        <f ca="1">ROUND(NORMINV(RAND(),SIMULATION!$G$20,SIMULATION!$C$20),0)</f>
        <v>68</v>
      </c>
      <c r="J4737" t="str">
        <f t="shared" ca="1" si="148"/>
        <v>Away</v>
      </c>
      <c r="K4737" t="str">
        <f ca="1">IF(H4737+SIMULATION!$E$16&gt;NEUTRAL!I4737,"W","L")</f>
        <v>W</v>
      </c>
      <c r="L4737" t="str">
        <f ca="1">IF(I4737+SIMULATION!$E$20&gt;NEUTRAL!H4737,"W","L")</f>
        <v>L</v>
      </c>
      <c r="M4737">
        <f t="shared" ca="1" si="149"/>
        <v>143</v>
      </c>
      <c r="N4737" t="str">
        <f ca="1">IF((H4737+I4737)&gt;SIMULATION!$F$16,"Over","Under")</f>
        <v>Under</v>
      </c>
    </row>
    <row r="4738" spans="8:14" x14ac:dyDescent="0.25">
      <c r="H4738">
        <f ca="1">ROUND(NORMINV(RAND(),SIMULATION!$G$16,SIMULATION!$C$16),0)</f>
        <v>81</v>
      </c>
      <c r="I4738">
        <f ca="1">ROUND(NORMINV(RAND(),SIMULATION!$G$20,SIMULATION!$C$20),0)</f>
        <v>72</v>
      </c>
      <c r="J4738" t="str">
        <f t="shared" ca="1" si="148"/>
        <v>Away</v>
      </c>
      <c r="K4738" t="str">
        <f ca="1">IF(H4738+SIMULATION!$E$16&gt;NEUTRAL!I4738,"W","L")</f>
        <v>W</v>
      </c>
      <c r="L4738" t="str">
        <f ca="1">IF(I4738+SIMULATION!$E$20&gt;NEUTRAL!H4738,"W","L")</f>
        <v>L</v>
      </c>
      <c r="M4738">
        <f t="shared" ca="1" si="149"/>
        <v>153</v>
      </c>
      <c r="N4738" t="str">
        <f ca="1">IF((H4738+I4738)&gt;SIMULATION!$F$16,"Over","Under")</f>
        <v>Over</v>
      </c>
    </row>
    <row r="4739" spans="8:14" x14ac:dyDescent="0.25">
      <c r="H4739">
        <f ca="1">ROUND(NORMINV(RAND(),SIMULATION!$G$16,SIMULATION!$C$16),0)</f>
        <v>59</v>
      </c>
      <c r="I4739">
        <f ca="1">ROUND(NORMINV(RAND(),SIMULATION!$G$20,SIMULATION!$C$20),0)</f>
        <v>87</v>
      </c>
      <c r="J4739" t="str">
        <f t="shared" ca="1" si="148"/>
        <v>Home</v>
      </c>
      <c r="K4739" t="str">
        <f ca="1">IF(H4739+SIMULATION!$E$16&gt;NEUTRAL!I4739,"W","L")</f>
        <v>L</v>
      </c>
      <c r="L4739" t="str">
        <f ca="1">IF(I4739+SIMULATION!$E$20&gt;NEUTRAL!H4739,"W","L")</f>
        <v>W</v>
      </c>
      <c r="M4739">
        <f t="shared" ca="1" si="149"/>
        <v>146</v>
      </c>
      <c r="N4739" t="str">
        <f ca="1">IF((H4739+I4739)&gt;SIMULATION!$F$16,"Over","Under")</f>
        <v>Under</v>
      </c>
    </row>
    <row r="4740" spans="8:14" x14ac:dyDescent="0.25">
      <c r="H4740">
        <f ca="1">ROUND(NORMINV(RAND(),SIMULATION!$G$16,SIMULATION!$C$16),0)</f>
        <v>70</v>
      </c>
      <c r="I4740">
        <f ca="1">ROUND(NORMINV(RAND(),SIMULATION!$G$20,SIMULATION!$C$20),0)</f>
        <v>86</v>
      </c>
      <c r="J4740" t="str">
        <f t="shared" ca="1" si="148"/>
        <v>Home</v>
      </c>
      <c r="K4740" t="str">
        <f ca="1">IF(H4740+SIMULATION!$E$16&gt;NEUTRAL!I4740,"W","L")</f>
        <v>L</v>
      </c>
      <c r="L4740" t="str">
        <f ca="1">IF(I4740+SIMULATION!$E$20&gt;NEUTRAL!H4740,"W","L")</f>
        <v>W</v>
      </c>
      <c r="M4740">
        <f t="shared" ca="1" si="149"/>
        <v>156</v>
      </c>
      <c r="N4740" t="str">
        <f ca="1">IF((H4740+I4740)&gt;SIMULATION!$F$16,"Over","Under")</f>
        <v>Over</v>
      </c>
    </row>
    <row r="4741" spans="8:14" x14ac:dyDescent="0.25">
      <c r="H4741">
        <f ca="1">ROUND(NORMINV(RAND(),SIMULATION!$G$16,SIMULATION!$C$16),0)</f>
        <v>81</v>
      </c>
      <c r="I4741">
        <f ca="1">ROUND(NORMINV(RAND(),SIMULATION!$G$20,SIMULATION!$C$20),0)</f>
        <v>87</v>
      </c>
      <c r="J4741" t="str">
        <f t="shared" ca="1" si="148"/>
        <v>Home</v>
      </c>
      <c r="K4741" t="str">
        <f ca="1">IF(H4741+SIMULATION!$E$16&gt;NEUTRAL!I4741,"W","L")</f>
        <v>L</v>
      </c>
      <c r="L4741" t="str">
        <f ca="1">IF(I4741+SIMULATION!$E$20&gt;NEUTRAL!H4741,"W","L")</f>
        <v>W</v>
      </c>
      <c r="M4741">
        <f t="shared" ca="1" si="149"/>
        <v>168</v>
      </c>
      <c r="N4741" t="str">
        <f ca="1">IF((H4741+I4741)&gt;SIMULATION!$F$16,"Over","Under")</f>
        <v>Over</v>
      </c>
    </row>
    <row r="4742" spans="8:14" x14ac:dyDescent="0.25">
      <c r="H4742">
        <f ca="1">ROUND(NORMINV(RAND(),SIMULATION!$G$16,SIMULATION!$C$16),0)</f>
        <v>61</v>
      </c>
      <c r="I4742">
        <f ca="1">ROUND(NORMINV(RAND(),SIMULATION!$G$20,SIMULATION!$C$20),0)</f>
        <v>63</v>
      </c>
      <c r="J4742" t="str">
        <f t="shared" ca="1" si="148"/>
        <v>Home</v>
      </c>
      <c r="K4742" t="str">
        <f ca="1">IF(H4742+SIMULATION!$E$16&gt;NEUTRAL!I4742,"W","L")</f>
        <v>W</v>
      </c>
      <c r="L4742" t="str">
        <f ca="1">IF(I4742+SIMULATION!$E$20&gt;NEUTRAL!H4742,"W","L")</f>
        <v>L</v>
      </c>
      <c r="M4742">
        <f t="shared" ca="1" si="149"/>
        <v>124</v>
      </c>
      <c r="N4742" t="str">
        <f ca="1">IF((H4742+I4742)&gt;SIMULATION!$F$16,"Over","Under")</f>
        <v>Under</v>
      </c>
    </row>
    <row r="4743" spans="8:14" x14ac:dyDescent="0.25">
      <c r="H4743">
        <f ca="1">ROUND(NORMINV(RAND(),SIMULATION!$G$16,SIMULATION!$C$16),0)</f>
        <v>76</v>
      </c>
      <c r="I4743">
        <f ca="1">ROUND(NORMINV(RAND(),SIMULATION!$G$20,SIMULATION!$C$20),0)</f>
        <v>78</v>
      </c>
      <c r="J4743" t="str">
        <f t="shared" ca="1" si="148"/>
        <v>Home</v>
      </c>
      <c r="K4743" t="str">
        <f ca="1">IF(H4743+SIMULATION!$E$16&gt;NEUTRAL!I4743,"W","L")</f>
        <v>W</v>
      </c>
      <c r="L4743" t="str">
        <f ca="1">IF(I4743+SIMULATION!$E$20&gt;NEUTRAL!H4743,"W","L")</f>
        <v>L</v>
      </c>
      <c r="M4743">
        <f t="shared" ca="1" si="149"/>
        <v>154</v>
      </c>
      <c r="N4743" t="str">
        <f ca="1">IF((H4743+I4743)&gt;SIMULATION!$F$16,"Over","Under")</f>
        <v>Over</v>
      </c>
    </row>
    <row r="4744" spans="8:14" x14ac:dyDescent="0.25">
      <c r="H4744">
        <f ca="1">ROUND(NORMINV(RAND(),SIMULATION!$G$16,SIMULATION!$C$16),0)</f>
        <v>67</v>
      </c>
      <c r="I4744">
        <f ca="1">ROUND(NORMINV(RAND(),SIMULATION!$G$20,SIMULATION!$C$20),0)</f>
        <v>57</v>
      </c>
      <c r="J4744" t="str">
        <f t="shared" ca="1" si="148"/>
        <v>Away</v>
      </c>
      <c r="K4744" t="str">
        <f ca="1">IF(H4744+SIMULATION!$E$16&gt;NEUTRAL!I4744,"W","L")</f>
        <v>W</v>
      </c>
      <c r="L4744" t="str">
        <f ca="1">IF(I4744+SIMULATION!$E$20&gt;NEUTRAL!H4744,"W","L")</f>
        <v>L</v>
      </c>
      <c r="M4744">
        <f t="shared" ca="1" si="149"/>
        <v>124</v>
      </c>
      <c r="N4744" t="str">
        <f ca="1">IF((H4744+I4744)&gt;SIMULATION!$F$16,"Over","Under")</f>
        <v>Under</v>
      </c>
    </row>
    <row r="4745" spans="8:14" x14ac:dyDescent="0.25">
      <c r="H4745">
        <f ca="1">ROUND(NORMINV(RAND(),SIMULATION!$G$16,SIMULATION!$C$16),0)</f>
        <v>65</v>
      </c>
      <c r="I4745">
        <f ca="1">ROUND(NORMINV(RAND(),SIMULATION!$G$20,SIMULATION!$C$20),0)</f>
        <v>64</v>
      </c>
      <c r="J4745" t="str">
        <f t="shared" ca="1" si="148"/>
        <v>Away</v>
      </c>
      <c r="K4745" t="str">
        <f ca="1">IF(H4745+SIMULATION!$E$16&gt;NEUTRAL!I4745,"W","L")</f>
        <v>W</v>
      </c>
      <c r="L4745" t="str">
        <f ca="1">IF(I4745+SIMULATION!$E$20&gt;NEUTRAL!H4745,"W","L")</f>
        <v>L</v>
      </c>
      <c r="M4745">
        <f t="shared" ca="1" si="149"/>
        <v>129</v>
      </c>
      <c r="N4745" t="str">
        <f ca="1">IF((H4745+I4745)&gt;SIMULATION!$F$16,"Over","Under")</f>
        <v>Under</v>
      </c>
    </row>
    <row r="4746" spans="8:14" x14ac:dyDescent="0.25">
      <c r="H4746">
        <f ca="1">ROUND(NORMINV(RAND(),SIMULATION!$G$16,SIMULATION!$C$16),0)</f>
        <v>53</v>
      </c>
      <c r="I4746">
        <f ca="1">ROUND(NORMINV(RAND(),SIMULATION!$G$20,SIMULATION!$C$20),0)</f>
        <v>78</v>
      </c>
      <c r="J4746" t="str">
        <f t="shared" ca="1" si="148"/>
        <v>Home</v>
      </c>
      <c r="K4746" t="str">
        <f ca="1">IF(H4746+SIMULATION!$E$16&gt;NEUTRAL!I4746,"W","L")</f>
        <v>L</v>
      </c>
      <c r="L4746" t="str">
        <f ca="1">IF(I4746+SIMULATION!$E$20&gt;NEUTRAL!H4746,"W","L")</f>
        <v>W</v>
      </c>
      <c r="M4746">
        <f t="shared" ca="1" si="149"/>
        <v>131</v>
      </c>
      <c r="N4746" t="str">
        <f ca="1">IF((H4746+I4746)&gt;SIMULATION!$F$16,"Over","Under")</f>
        <v>Under</v>
      </c>
    </row>
    <row r="4747" spans="8:14" x14ac:dyDescent="0.25">
      <c r="H4747">
        <f ca="1">ROUND(NORMINV(RAND(),SIMULATION!$G$16,SIMULATION!$C$16),0)</f>
        <v>66</v>
      </c>
      <c r="I4747">
        <f ca="1">ROUND(NORMINV(RAND(),SIMULATION!$G$20,SIMULATION!$C$20),0)</f>
        <v>82</v>
      </c>
      <c r="J4747" t="str">
        <f t="shared" ca="1" si="148"/>
        <v>Home</v>
      </c>
      <c r="K4747" t="str">
        <f ca="1">IF(H4747+SIMULATION!$E$16&gt;NEUTRAL!I4747,"W","L")</f>
        <v>L</v>
      </c>
      <c r="L4747" t="str">
        <f ca="1">IF(I4747+SIMULATION!$E$20&gt;NEUTRAL!H4747,"W","L")</f>
        <v>W</v>
      </c>
      <c r="M4747">
        <f t="shared" ca="1" si="149"/>
        <v>148</v>
      </c>
      <c r="N4747" t="str">
        <f ca="1">IF((H4747+I4747)&gt;SIMULATION!$F$16,"Over","Under")</f>
        <v>Under</v>
      </c>
    </row>
    <row r="4748" spans="8:14" x14ac:dyDescent="0.25">
      <c r="H4748">
        <f ca="1">ROUND(NORMINV(RAND(),SIMULATION!$G$16,SIMULATION!$C$16),0)</f>
        <v>76</v>
      </c>
      <c r="I4748">
        <f ca="1">ROUND(NORMINV(RAND(),SIMULATION!$G$20,SIMULATION!$C$20),0)</f>
        <v>73</v>
      </c>
      <c r="J4748" t="str">
        <f t="shared" ca="1" si="148"/>
        <v>Away</v>
      </c>
      <c r="K4748" t="str">
        <f ca="1">IF(H4748+SIMULATION!$E$16&gt;NEUTRAL!I4748,"W","L")</f>
        <v>W</v>
      </c>
      <c r="L4748" t="str">
        <f ca="1">IF(I4748+SIMULATION!$E$20&gt;NEUTRAL!H4748,"W","L")</f>
        <v>L</v>
      </c>
      <c r="M4748">
        <f t="shared" ca="1" si="149"/>
        <v>149</v>
      </c>
      <c r="N4748" t="str">
        <f ca="1">IF((H4748+I4748)&gt;SIMULATION!$F$16,"Over","Under")</f>
        <v>Under</v>
      </c>
    </row>
    <row r="4749" spans="8:14" x14ac:dyDescent="0.25">
      <c r="H4749">
        <f ca="1">ROUND(NORMINV(RAND(),SIMULATION!$G$16,SIMULATION!$C$16),0)</f>
        <v>90</v>
      </c>
      <c r="I4749">
        <f ca="1">ROUND(NORMINV(RAND(),SIMULATION!$G$20,SIMULATION!$C$20),0)</f>
        <v>76</v>
      </c>
      <c r="J4749" t="str">
        <f t="shared" ca="1" si="148"/>
        <v>Away</v>
      </c>
      <c r="K4749" t="str">
        <f ca="1">IF(H4749+SIMULATION!$E$16&gt;NEUTRAL!I4749,"W","L")</f>
        <v>W</v>
      </c>
      <c r="L4749" t="str">
        <f ca="1">IF(I4749+SIMULATION!$E$20&gt;NEUTRAL!H4749,"W","L")</f>
        <v>L</v>
      </c>
      <c r="M4749">
        <f t="shared" ca="1" si="149"/>
        <v>166</v>
      </c>
      <c r="N4749" t="str">
        <f ca="1">IF((H4749+I4749)&gt;SIMULATION!$F$16,"Over","Under")</f>
        <v>Over</v>
      </c>
    </row>
    <row r="4750" spans="8:14" x14ac:dyDescent="0.25">
      <c r="H4750">
        <f ca="1">ROUND(NORMINV(RAND(),SIMULATION!$G$16,SIMULATION!$C$16),0)</f>
        <v>67</v>
      </c>
      <c r="I4750">
        <f ca="1">ROUND(NORMINV(RAND(),SIMULATION!$G$20,SIMULATION!$C$20),0)</f>
        <v>81</v>
      </c>
      <c r="J4750" t="str">
        <f t="shared" ca="1" si="148"/>
        <v>Home</v>
      </c>
      <c r="K4750" t="str">
        <f ca="1">IF(H4750+SIMULATION!$E$16&gt;NEUTRAL!I4750,"W","L")</f>
        <v>L</v>
      </c>
      <c r="L4750" t="str">
        <f ca="1">IF(I4750+SIMULATION!$E$20&gt;NEUTRAL!H4750,"W","L")</f>
        <v>W</v>
      </c>
      <c r="M4750">
        <f t="shared" ca="1" si="149"/>
        <v>148</v>
      </c>
      <c r="N4750" t="str">
        <f ca="1">IF((H4750+I4750)&gt;SIMULATION!$F$16,"Over","Under")</f>
        <v>Under</v>
      </c>
    </row>
    <row r="4751" spans="8:14" x14ac:dyDescent="0.25">
      <c r="H4751">
        <f ca="1">ROUND(NORMINV(RAND(),SIMULATION!$G$16,SIMULATION!$C$16),0)</f>
        <v>64</v>
      </c>
      <c r="I4751">
        <f ca="1">ROUND(NORMINV(RAND(),SIMULATION!$G$20,SIMULATION!$C$20),0)</f>
        <v>61</v>
      </c>
      <c r="J4751" t="str">
        <f t="shared" ca="1" si="148"/>
        <v>Away</v>
      </c>
      <c r="K4751" t="str">
        <f ca="1">IF(H4751+SIMULATION!$E$16&gt;NEUTRAL!I4751,"W","L")</f>
        <v>W</v>
      </c>
      <c r="L4751" t="str">
        <f ca="1">IF(I4751+SIMULATION!$E$20&gt;NEUTRAL!H4751,"W","L")</f>
        <v>L</v>
      </c>
      <c r="M4751">
        <f t="shared" ca="1" si="149"/>
        <v>125</v>
      </c>
      <c r="N4751" t="str">
        <f ca="1">IF((H4751+I4751)&gt;SIMULATION!$F$16,"Over","Under")</f>
        <v>Under</v>
      </c>
    </row>
    <row r="4752" spans="8:14" x14ac:dyDescent="0.25">
      <c r="H4752">
        <f ca="1">ROUND(NORMINV(RAND(),SIMULATION!$G$16,SIMULATION!$C$16),0)</f>
        <v>60</v>
      </c>
      <c r="I4752">
        <f ca="1">ROUND(NORMINV(RAND(),SIMULATION!$G$20,SIMULATION!$C$20),0)</f>
        <v>88</v>
      </c>
      <c r="J4752" t="str">
        <f t="shared" ca="1" si="148"/>
        <v>Home</v>
      </c>
      <c r="K4752" t="str">
        <f ca="1">IF(H4752+SIMULATION!$E$16&gt;NEUTRAL!I4752,"W","L")</f>
        <v>L</v>
      </c>
      <c r="L4752" t="str">
        <f ca="1">IF(I4752+SIMULATION!$E$20&gt;NEUTRAL!H4752,"W","L")</f>
        <v>W</v>
      </c>
      <c r="M4752">
        <f t="shared" ca="1" si="149"/>
        <v>148</v>
      </c>
      <c r="N4752" t="str">
        <f ca="1">IF((H4752+I4752)&gt;SIMULATION!$F$16,"Over","Under")</f>
        <v>Under</v>
      </c>
    </row>
    <row r="4753" spans="8:14" x14ac:dyDescent="0.25">
      <c r="H4753">
        <f ca="1">ROUND(NORMINV(RAND(),SIMULATION!$G$16,SIMULATION!$C$16),0)</f>
        <v>84</v>
      </c>
      <c r="I4753">
        <f ca="1">ROUND(NORMINV(RAND(),SIMULATION!$G$20,SIMULATION!$C$20),0)</f>
        <v>67</v>
      </c>
      <c r="J4753" t="str">
        <f t="shared" ca="1" si="148"/>
        <v>Away</v>
      </c>
      <c r="K4753" t="str">
        <f ca="1">IF(H4753+SIMULATION!$E$16&gt;NEUTRAL!I4753,"W","L")</f>
        <v>W</v>
      </c>
      <c r="L4753" t="str">
        <f ca="1">IF(I4753+SIMULATION!$E$20&gt;NEUTRAL!H4753,"W","L")</f>
        <v>L</v>
      </c>
      <c r="M4753">
        <f t="shared" ca="1" si="149"/>
        <v>151</v>
      </c>
      <c r="N4753" t="str">
        <f ca="1">IF((H4753+I4753)&gt;SIMULATION!$F$16,"Over","Under")</f>
        <v>Under</v>
      </c>
    </row>
    <row r="4754" spans="8:14" x14ac:dyDescent="0.25">
      <c r="H4754">
        <f ca="1">ROUND(NORMINV(RAND(),SIMULATION!$G$16,SIMULATION!$C$16),0)</f>
        <v>75</v>
      </c>
      <c r="I4754">
        <f ca="1">ROUND(NORMINV(RAND(),SIMULATION!$G$20,SIMULATION!$C$20),0)</f>
        <v>84</v>
      </c>
      <c r="J4754" t="str">
        <f t="shared" ref="J4754:J4817" ca="1" si="150">IF(H4754=I4754,"OT",IF(H4754&gt;I4754,"Away","Home"))</f>
        <v>Home</v>
      </c>
      <c r="K4754" t="str">
        <f ca="1">IF(H4754+SIMULATION!$E$16&gt;NEUTRAL!I4754,"W","L")</f>
        <v>L</v>
      </c>
      <c r="L4754" t="str">
        <f ca="1">IF(I4754+SIMULATION!$E$20&gt;NEUTRAL!H4754,"W","L")</f>
        <v>W</v>
      </c>
      <c r="M4754">
        <f t="shared" ref="M4754:M4817" ca="1" si="151">H4754+I4754</f>
        <v>159</v>
      </c>
      <c r="N4754" t="str">
        <f ca="1">IF((H4754+I4754)&gt;SIMULATION!$F$16,"Over","Under")</f>
        <v>Over</v>
      </c>
    </row>
    <row r="4755" spans="8:14" x14ac:dyDescent="0.25">
      <c r="H4755">
        <f ca="1">ROUND(NORMINV(RAND(),SIMULATION!$G$16,SIMULATION!$C$16),0)</f>
        <v>77</v>
      </c>
      <c r="I4755">
        <f ca="1">ROUND(NORMINV(RAND(),SIMULATION!$G$20,SIMULATION!$C$20),0)</f>
        <v>78</v>
      </c>
      <c r="J4755" t="str">
        <f t="shared" ca="1" si="150"/>
        <v>Home</v>
      </c>
      <c r="K4755" t="str">
        <f ca="1">IF(H4755+SIMULATION!$E$16&gt;NEUTRAL!I4755,"W","L")</f>
        <v>W</v>
      </c>
      <c r="L4755" t="str">
        <f ca="1">IF(I4755+SIMULATION!$E$20&gt;NEUTRAL!H4755,"W","L")</f>
        <v>L</v>
      </c>
      <c r="M4755">
        <f t="shared" ca="1" si="151"/>
        <v>155</v>
      </c>
      <c r="N4755" t="str">
        <f ca="1">IF((H4755+I4755)&gt;SIMULATION!$F$16,"Over","Under")</f>
        <v>Over</v>
      </c>
    </row>
    <row r="4756" spans="8:14" x14ac:dyDescent="0.25">
      <c r="H4756">
        <f ca="1">ROUND(NORMINV(RAND(),SIMULATION!$G$16,SIMULATION!$C$16),0)</f>
        <v>71</v>
      </c>
      <c r="I4756">
        <f ca="1">ROUND(NORMINV(RAND(),SIMULATION!$G$20,SIMULATION!$C$20),0)</f>
        <v>95</v>
      </c>
      <c r="J4756" t="str">
        <f t="shared" ca="1" si="150"/>
        <v>Home</v>
      </c>
      <c r="K4756" t="str">
        <f ca="1">IF(H4756+SIMULATION!$E$16&gt;NEUTRAL!I4756,"W","L")</f>
        <v>L</v>
      </c>
      <c r="L4756" t="str">
        <f ca="1">IF(I4756+SIMULATION!$E$20&gt;NEUTRAL!H4756,"W","L")</f>
        <v>W</v>
      </c>
      <c r="M4756">
        <f t="shared" ca="1" si="151"/>
        <v>166</v>
      </c>
      <c r="N4756" t="str">
        <f ca="1">IF((H4756+I4756)&gt;SIMULATION!$F$16,"Over","Under")</f>
        <v>Over</v>
      </c>
    </row>
    <row r="4757" spans="8:14" x14ac:dyDescent="0.25">
      <c r="H4757">
        <f ca="1">ROUND(NORMINV(RAND(),SIMULATION!$G$16,SIMULATION!$C$16),0)</f>
        <v>73</v>
      </c>
      <c r="I4757">
        <f ca="1">ROUND(NORMINV(RAND(),SIMULATION!$G$20,SIMULATION!$C$20),0)</f>
        <v>76</v>
      </c>
      <c r="J4757" t="str">
        <f t="shared" ca="1" si="150"/>
        <v>Home</v>
      </c>
      <c r="K4757" t="str">
        <f ca="1">IF(H4757+SIMULATION!$E$16&gt;NEUTRAL!I4757,"W","L")</f>
        <v>W</v>
      </c>
      <c r="L4757" t="str">
        <f ca="1">IF(I4757+SIMULATION!$E$20&gt;NEUTRAL!H4757,"W","L")</f>
        <v>L</v>
      </c>
      <c r="M4757">
        <f t="shared" ca="1" si="151"/>
        <v>149</v>
      </c>
      <c r="N4757" t="str">
        <f ca="1">IF((H4757+I4757)&gt;SIMULATION!$F$16,"Over","Under")</f>
        <v>Under</v>
      </c>
    </row>
    <row r="4758" spans="8:14" x14ac:dyDescent="0.25">
      <c r="H4758">
        <f ca="1">ROUND(NORMINV(RAND(),SIMULATION!$G$16,SIMULATION!$C$16),0)</f>
        <v>76</v>
      </c>
      <c r="I4758">
        <f ca="1">ROUND(NORMINV(RAND(),SIMULATION!$G$20,SIMULATION!$C$20),0)</f>
        <v>72</v>
      </c>
      <c r="J4758" t="str">
        <f t="shared" ca="1" si="150"/>
        <v>Away</v>
      </c>
      <c r="K4758" t="str">
        <f ca="1">IF(H4758+SIMULATION!$E$16&gt;NEUTRAL!I4758,"W","L")</f>
        <v>W</v>
      </c>
      <c r="L4758" t="str">
        <f ca="1">IF(I4758+SIMULATION!$E$20&gt;NEUTRAL!H4758,"W","L")</f>
        <v>L</v>
      </c>
      <c r="M4758">
        <f t="shared" ca="1" si="151"/>
        <v>148</v>
      </c>
      <c r="N4758" t="str">
        <f ca="1">IF((H4758+I4758)&gt;SIMULATION!$F$16,"Over","Under")</f>
        <v>Under</v>
      </c>
    </row>
    <row r="4759" spans="8:14" x14ac:dyDescent="0.25">
      <c r="H4759">
        <f ca="1">ROUND(NORMINV(RAND(),SIMULATION!$G$16,SIMULATION!$C$16),0)</f>
        <v>76</v>
      </c>
      <c r="I4759">
        <f ca="1">ROUND(NORMINV(RAND(),SIMULATION!$G$20,SIMULATION!$C$20),0)</f>
        <v>76</v>
      </c>
      <c r="J4759" t="str">
        <f t="shared" ca="1" si="150"/>
        <v>OT</v>
      </c>
      <c r="K4759" t="str">
        <f ca="1">IF(H4759+SIMULATION!$E$16&gt;NEUTRAL!I4759,"W","L")</f>
        <v>W</v>
      </c>
      <c r="L4759" t="str">
        <f ca="1">IF(I4759+SIMULATION!$E$20&gt;NEUTRAL!H4759,"W","L")</f>
        <v>L</v>
      </c>
      <c r="M4759">
        <f t="shared" ca="1" si="151"/>
        <v>152</v>
      </c>
      <c r="N4759" t="str">
        <f ca="1">IF((H4759+I4759)&gt;SIMULATION!$F$16,"Over","Under")</f>
        <v>Over</v>
      </c>
    </row>
    <row r="4760" spans="8:14" x14ac:dyDescent="0.25">
      <c r="H4760">
        <f ca="1">ROUND(NORMINV(RAND(),SIMULATION!$G$16,SIMULATION!$C$16),0)</f>
        <v>78</v>
      </c>
      <c r="I4760">
        <f ca="1">ROUND(NORMINV(RAND(),SIMULATION!$G$20,SIMULATION!$C$20),0)</f>
        <v>55</v>
      </c>
      <c r="J4760" t="str">
        <f t="shared" ca="1" si="150"/>
        <v>Away</v>
      </c>
      <c r="K4760" t="str">
        <f ca="1">IF(H4760+SIMULATION!$E$16&gt;NEUTRAL!I4760,"W","L")</f>
        <v>W</v>
      </c>
      <c r="L4760" t="str">
        <f ca="1">IF(I4760+SIMULATION!$E$20&gt;NEUTRAL!H4760,"W","L")</f>
        <v>L</v>
      </c>
      <c r="M4760">
        <f t="shared" ca="1" si="151"/>
        <v>133</v>
      </c>
      <c r="N4760" t="str">
        <f ca="1">IF((H4760+I4760)&gt;SIMULATION!$F$16,"Over","Under")</f>
        <v>Under</v>
      </c>
    </row>
    <row r="4761" spans="8:14" x14ac:dyDescent="0.25">
      <c r="H4761">
        <f ca="1">ROUND(NORMINV(RAND(),SIMULATION!$G$16,SIMULATION!$C$16),0)</f>
        <v>75</v>
      </c>
      <c r="I4761">
        <f ca="1">ROUND(NORMINV(RAND(),SIMULATION!$G$20,SIMULATION!$C$20),0)</f>
        <v>90</v>
      </c>
      <c r="J4761" t="str">
        <f t="shared" ca="1" si="150"/>
        <v>Home</v>
      </c>
      <c r="K4761" t="str">
        <f ca="1">IF(H4761+SIMULATION!$E$16&gt;NEUTRAL!I4761,"W","L")</f>
        <v>L</v>
      </c>
      <c r="L4761" t="str">
        <f ca="1">IF(I4761+SIMULATION!$E$20&gt;NEUTRAL!H4761,"W","L")</f>
        <v>W</v>
      </c>
      <c r="M4761">
        <f t="shared" ca="1" si="151"/>
        <v>165</v>
      </c>
      <c r="N4761" t="str">
        <f ca="1">IF((H4761+I4761)&gt;SIMULATION!$F$16,"Over","Under")</f>
        <v>Over</v>
      </c>
    </row>
    <row r="4762" spans="8:14" x14ac:dyDescent="0.25">
      <c r="H4762">
        <f ca="1">ROUND(NORMINV(RAND(),SIMULATION!$G$16,SIMULATION!$C$16),0)</f>
        <v>89</v>
      </c>
      <c r="I4762">
        <f ca="1">ROUND(NORMINV(RAND(),SIMULATION!$G$20,SIMULATION!$C$20),0)</f>
        <v>73</v>
      </c>
      <c r="J4762" t="str">
        <f t="shared" ca="1" si="150"/>
        <v>Away</v>
      </c>
      <c r="K4762" t="str">
        <f ca="1">IF(H4762+SIMULATION!$E$16&gt;NEUTRAL!I4762,"W","L")</f>
        <v>W</v>
      </c>
      <c r="L4762" t="str">
        <f ca="1">IF(I4762+SIMULATION!$E$20&gt;NEUTRAL!H4762,"W","L")</f>
        <v>L</v>
      </c>
      <c r="M4762">
        <f t="shared" ca="1" si="151"/>
        <v>162</v>
      </c>
      <c r="N4762" t="str">
        <f ca="1">IF((H4762+I4762)&gt;SIMULATION!$F$16,"Over","Under")</f>
        <v>Over</v>
      </c>
    </row>
    <row r="4763" spans="8:14" x14ac:dyDescent="0.25">
      <c r="H4763">
        <f ca="1">ROUND(NORMINV(RAND(),SIMULATION!$G$16,SIMULATION!$C$16),0)</f>
        <v>57</v>
      </c>
      <c r="I4763">
        <f ca="1">ROUND(NORMINV(RAND(),SIMULATION!$G$20,SIMULATION!$C$20),0)</f>
        <v>80</v>
      </c>
      <c r="J4763" t="str">
        <f t="shared" ca="1" si="150"/>
        <v>Home</v>
      </c>
      <c r="K4763" t="str">
        <f ca="1">IF(H4763+SIMULATION!$E$16&gt;NEUTRAL!I4763,"W","L")</f>
        <v>L</v>
      </c>
      <c r="L4763" t="str">
        <f ca="1">IF(I4763+SIMULATION!$E$20&gt;NEUTRAL!H4763,"W","L")</f>
        <v>W</v>
      </c>
      <c r="M4763">
        <f t="shared" ca="1" si="151"/>
        <v>137</v>
      </c>
      <c r="N4763" t="str">
        <f ca="1">IF((H4763+I4763)&gt;SIMULATION!$F$16,"Over","Under")</f>
        <v>Under</v>
      </c>
    </row>
    <row r="4764" spans="8:14" x14ac:dyDescent="0.25">
      <c r="H4764">
        <f ca="1">ROUND(NORMINV(RAND(),SIMULATION!$G$16,SIMULATION!$C$16),0)</f>
        <v>85</v>
      </c>
      <c r="I4764">
        <f ca="1">ROUND(NORMINV(RAND(),SIMULATION!$G$20,SIMULATION!$C$20),0)</f>
        <v>60</v>
      </c>
      <c r="J4764" t="str">
        <f t="shared" ca="1" si="150"/>
        <v>Away</v>
      </c>
      <c r="K4764" t="str">
        <f ca="1">IF(H4764+SIMULATION!$E$16&gt;NEUTRAL!I4764,"W","L")</f>
        <v>W</v>
      </c>
      <c r="L4764" t="str">
        <f ca="1">IF(I4764+SIMULATION!$E$20&gt;NEUTRAL!H4764,"W","L")</f>
        <v>L</v>
      </c>
      <c r="M4764">
        <f t="shared" ca="1" si="151"/>
        <v>145</v>
      </c>
      <c r="N4764" t="str">
        <f ca="1">IF((H4764+I4764)&gt;SIMULATION!$F$16,"Over","Under")</f>
        <v>Under</v>
      </c>
    </row>
    <row r="4765" spans="8:14" x14ac:dyDescent="0.25">
      <c r="H4765">
        <f ca="1">ROUND(NORMINV(RAND(),SIMULATION!$G$16,SIMULATION!$C$16),0)</f>
        <v>72</v>
      </c>
      <c r="I4765">
        <f ca="1">ROUND(NORMINV(RAND(),SIMULATION!$G$20,SIMULATION!$C$20),0)</f>
        <v>89</v>
      </c>
      <c r="J4765" t="str">
        <f t="shared" ca="1" si="150"/>
        <v>Home</v>
      </c>
      <c r="K4765" t="str">
        <f ca="1">IF(H4765+SIMULATION!$E$16&gt;NEUTRAL!I4765,"W","L")</f>
        <v>L</v>
      </c>
      <c r="L4765" t="str">
        <f ca="1">IF(I4765+SIMULATION!$E$20&gt;NEUTRAL!H4765,"W","L")</f>
        <v>W</v>
      </c>
      <c r="M4765">
        <f t="shared" ca="1" si="151"/>
        <v>161</v>
      </c>
      <c r="N4765" t="str">
        <f ca="1">IF((H4765+I4765)&gt;SIMULATION!$F$16,"Over","Under")</f>
        <v>Over</v>
      </c>
    </row>
    <row r="4766" spans="8:14" x14ac:dyDescent="0.25">
      <c r="H4766">
        <f ca="1">ROUND(NORMINV(RAND(),SIMULATION!$G$16,SIMULATION!$C$16),0)</f>
        <v>62</v>
      </c>
      <c r="I4766">
        <f ca="1">ROUND(NORMINV(RAND(),SIMULATION!$G$20,SIMULATION!$C$20),0)</f>
        <v>76</v>
      </c>
      <c r="J4766" t="str">
        <f t="shared" ca="1" si="150"/>
        <v>Home</v>
      </c>
      <c r="K4766" t="str">
        <f ca="1">IF(H4766+SIMULATION!$E$16&gt;NEUTRAL!I4766,"W","L")</f>
        <v>L</v>
      </c>
      <c r="L4766" t="str">
        <f ca="1">IF(I4766+SIMULATION!$E$20&gt;NEUTRAL!H4766,"W","L")</f>
        <v>W</v>
      </c>
      <c r="M4766">
        <f t="shared" ca="1" si="151"/>
        <v>138</v>
      </c>
      <c r="N4766" t="str">
        <f ca="1">IF((H4766+I4766)&gt;SIMULATION!$F$16,"Over","Under")</f>
        <v>Under</v>
      </c>
    </row>
    <row r="4767" spans="8:14" x14ac:dyDescent="0.25">
      <c r="H4767">
        <f ca="1">ROUND(NORMINV(RAND(),SIMULATION!$G$16,SIMULATION!$C$16),0)</f>
        <v>87</v>
      </c>
      <c r="I4767">
        <f ca="1">ROUND(NORMINV(RAND(),SIMULATION!$G$20,SIMULATION!$C$20),0)</f>
        <v>71</v>
      </c>
      <c r="J4767" t="str">
        <f t="shared" ca="1" si="150"/>
        <v>Away</v>
      </c>
      <c r="K4767" t="str">
        <f ca="1">IF(H4767+SIMULATION!$E$16&gt;NEUTRAL!I4767,"W","L")</f>
        <v>W</v>
      </c>
      <c r="L4767" t="str">
        <f ca="1">IF(I4767+SIMULATION!$E$20&gt;NEUTRAL!H4767,"W","L")</f>
        <v>L</v>
      </c>
      <c r="M4767">
        <f t="shared" ca="1" si="151"/>
        <v>158</v>
      </c>
      <c r="N4767" t="str">
        <f ca="1">IF((H4767+I4767)&gt;SIMULATION!$F$16,"Over","Under")</f>
        <v>Over</v>
      </c>
    </row>
    <row r="4768" spans="8:14" x14ac:dyDescent="0.25">
      <c r="H4768">
        <f ca="1">ROUND(NORMINV(RAND(),SIMULATION!$G$16,SIMULATION!$C$16),0)</f>
        <v>69</v>
      </c>
      <c r="I4768">
        <f ca="1">ROUND(NORMINV(RAND(),SIMULATION!$G$20,SIMULATION!$C$20),0)</f>
        <v>86</v>
      </c>
      <c r="J4768" t="str">
        <f t="shared" ca="1" si="150"/>
        <v>Home</v>
      </c>
      <c r="K4768" t="str">
        <f ca="1">IF(H4768+SIMULATION!$E$16&gt;NEUTRAL!I4768,"W","L")</f>
        <v>L</v>
      </c>
      <c r="L4768" t="str">
        <f ca="1">IF(I4768+SIMULATION!$E$20&gt;NEUTRAL!H4768,"W","L")</f>
        <v>W</v>
      </c>
      <c r="M4768">
        <f t="shared" ca="1" si="151"/>
        <v>155</v>
      </c>
      <c r="N4768" t="str">
        <f ca="1">IF((H4768+I4768)&gt;SIMULATION!$F$16,"Over","Under")</f>
        <v>Over</v>
      </c>
    </row>
    <row r="4769" spans="8:14" x14ac:dyDescent="0.25">
      <c r="H4769">
        <f ca="1">ROUND(NORMINV(RAND(),SIMULATION!$G$16,SIMULATION!$C$16),0)</f>
        <v>63</v>
      </c>
      <c r="I4769">
        <f ca="1">ROUND(NORMINV(RAND(),SIMULATION!$G$20,SIMULATION!$C$20),0)</f>
        <v>63</v>
      </c>
      <c r="J4769" t="str">
        <f t="shared" ca="1" si="150"/>
        <v>OT</v>
      </c>
      <c r="K4769" t="str">
        <f ca="1">IF(H4769+SIMULATION!$E$16&gt;NEUTRAL!I4769,"W","L")</f>
        <v>W</v>
      </c>
      <c r="L4769" t="str">
        <f ca="1">IF(I4769+SIMULATION!$E$20&gt;NEUTRAL!H4769,"W","L")</f>
        <v>L</v>
      </c>
      <c r="M4769">
        <f t="shared" ca="1" si="151"/>
        <v>126</v>
      </c>
      <c r="N4769" t="str">
        <f ca="1">IF((H4769+I4769)&gt;SIMULATION!$F$16,"Over","Under")</f>
        <v>Under</v>
      </c>
    </row>
    <row r="4770" spans="8:14" x14ac:dyDescent="0.25">
      <c r="H4770">
        <f ca="1">ROUND(NORMINV(RAND(),SIMULATION!$G$16,SIMULATION!$C$16),0)</f>
        <v>75</v>
      </c>
      <c r="I4770">
        <f ca="1">ROUND(NORMINV(RAND(),SIMULATION!$G$20,SIMULATION!$C$20),0)</f>
        <v>58</v>
      </c>
      <c r="J4770" t="str">
        <f t="shared" ca="1" si="150"/>
        <v>Away</v>
      </c>
      <c r="K4770" t="str">
        <f ca="1">IF(H4770+SIMULATION!$E$16&gt;NEUTRAL!I4770,"W","L")</f>
        <v>W</v>
      </c>
      <c r="L4770" t="str">
        <f ca="1">IF(I4770+SIMULATION!$E$20&gt;NEUTRAL!H4770,"W","L")</f>
        <v>L</v>
      </c>
      <c r="M4770">
        <f t="shared" ca="1" si="151"/>
        <v>133</v>
      </c>
      <c r="N4770" t="str">
        <f ca="1">IF((H4770+I4770)&gt;SIMULATION!$F$16,"Over","Under")</f>
        <v>Under</v>
      </c>
    </row>
    <row r="4771" spans="8:14" x14ac:dyDescent="0.25">
      <c r="H4771">
        <f ca="1">ROUND(NORMINV(RAND(),SIMULATION!$G$16,SIMULATION!$C$16),0)</f>
        <v>82</v>
      </c>
      <c r="I4771">
        <f ca="1">ROUND(NORMINV(RAND(),SIMULATION!$G$20,SIMULATION!$C$20),0)</f>
        <v>46</v>
      </c>
      <c r="J4771" t="str">
        <f t="shared" ca="1" si="150"/>
        <v>Away</v>
      </c>
      <c r="K4771" t="str">
        <f ca="1">IF(H4771+SIMULATION!$E$16&gt;NEUTRAL!I4771,"W","L")</f>
        <v>W</v>
      </c>
      <c r="L4771" t="str">
        <f ca="1">IF(I4771+SIMULATION!$E$20&gt;NEUTRAL!H4771,"W","L")</f>
        <v>L</v>
      </c>
      <c r="M4771">
        <f t="shared" ca="1" si="151"/>
        <v>128</v>
      </c>
      <c r="N4771" t="str">
        <f ca="1">IF((H4771+I4771)&gt;SIMULATION!$F$16,"Over","Under")</f>
        <v>Under</v>
      </c>
    </row>
    <row r="4772" spans="8:14" x14ac:dyDescent="0.25">
      <c r="H4772">
        <f ca="1">ROUND(NORMINV(RAND(),SIMULATION!$G$16,SIMULATION!$C$16),0)</f>
        <v>84</v>
      </c>
      <c r="I4772">
        <f ca="1">ROUND(NORMINV(RAND(),SIMULATION!$G$20,SIMULATION!$C$20),0)</f>
        <v>84</v>
      </c>
      <c r="J4772" t="str">
        <f t="shared" ca="1" si="150"/>
        <v>OT</v>
      </c>
      <c r="K4772" t="str">
        <f ca="1">IF(H4772+SIMULATION!$E$16&gt;NEUTRAL!I4772,"W","L")</f>
        <v>W</v>
      </c>
      <c r="L4772" t="str">
        <f ca="1">IF(I4772+SIMULATION!$E$20&gt;NEUTRAL!H4772,"W","L")</f>
        <v>L</v>
      </c>
      <c r="M4772">
        <f t="shared" ca="1" si="151"/>
        <v>168</v>
      </c>
      <c r="N4772" t="str">
        <f ca="1">IF((H4772+I4772)&gt;SIMULATION!$F$16,"Over","Under")</f>
        <v>Over</v>
      </c>
    </row>
    <row r="4773" spans="8:14" x14ac:dyDescent="0.25">
      <c r="H4773">
        <f ca="1">ROUND(NORMINV(RAND(),SIMULATION!$G$16,SIMULATION!$C$16),0)</f>
        <v>63</v>
      </c>
      <c r="I4773">
        <f ca="1">ROUND(NORMINV(RAND(),SIMULATION!$G$20,SIMULATION!$C$20),0)</f>
        <v>59</v>
      </c>
      <c r="J4773" t="str">
        <f t="shared" ca="1" si="150"/>
        <v>Away</v>
      </c>
      <c r="K4773" t="str">
        <f ca="1">IF(H4773+SIMULATION!$E$16&gt;NEUTRAL!I4773,"W","L")</f>
        <v>W</v>
      </c>
      <c r="L4773" t="str">
        <f ca="1">IF(I4773+SIMULATION!$E$20&gt;NEUTRAL!H4773,"W","L")</f>
        <v>L</v>
      </c>
      <c r="M4773">
        <f t="shared" ca="1" si="151"/>
        <v>122</v>
      </c>
      <c r="N4773" t="str">
        <f ca="1">IF((H4773+I4773)&gt;SIMULATION!$F$16,"Over","Under")</f>
        <v>Under</v>
      </c>
    </row>
    <row r="4774" spans="8:14" x14ac:dyDescent="0.25">
      <c r="H4774">
        <f ca="1">ROUND(NORMINV(RAND(),SIMULATION!$G$16,SIMULATION!$C$16),0)</f>
        <v>48</v>
      </c>
      <c r="I4774">
        <f ca="1">ROUND(NORMINV(RAND(),SIMULATION!$G$20,SIMULATION!$C$20),0)</f>
        <v>59</v>
      </c>
      <c r="J4774" t="str">
        <f t="shared" ca="1" si="150"/>
        <v>Home</v>
      </c>
      <c r="K4774" t="str">
        <f ca="1">IF(H4774+SIMULATION!$E$16&gt;NEUTRAL!I4774,"W","L")</f>
        <v>L</v>
      </c>
      <c r="L4774" t="str">
        <f ca="1">IF(I4774+SIMULATION!$E$20&gt;NEUTRAL!H4774,"W","L")</f>
        <v>W</v>
      </c>
      <c r="M4774">
        <f t="shared" ca="1" si="151"/>
        <v>107</v>
      </c>
      <c r="N4774" t="str">
        <f ca="1">IF((H4774+I4774)&gt;SIMULATION!$F$16,"Over","Under")</f>
        <v>Under</v>
      </c>
    </row>
    <row r="4775" spans="8:14" x14ac:dyDescent="0.25">
      <c r="H4775">
        <f ca="1">ROUND(NORMINV(RAND(),SIMULATION!$G$16,SIMULATION!$C$16),0)</f>
        <v>77</v>
      </c>
      <c r="I4775">
        <f ca="1">ROUND(NORMINV(RAND(),SIMULATION!$G$20,SIMULATION!$C$20),0)</f>
        <v>76</v>
      </c>
      <c r="J4775" t="str">
        <f t="shared" ca="1" si="150"/>
        <v>Away</v>
      </c>
      <c r="K4775" t="str">
        <f ca="1">IF(H4775+SIMULATION!$E$16&gt;NEUTRAL!I4775,"W","L")</f>
        <v>W</v>
      </c>
      <c r="L4775" t="str">
        <f ca="1">IF(I4775+SIMULATION!$E$20&gt;NEUTRAL!H4775,"W","L")</f>
        <v>L</v>
      </c>
      <c r="M4775">
        <f t="shared" ca="1" si="151"/>
        <v>153</v>
      </c>
      <c r="N4775" t="str">
        <f ca="1">IF((H4775+I4775)&gt;SIMULATION!$F$16,"Over","Under")</f>
        <v>Over</v>
      </c>
    </row>
    <row r="4776" spans="8:14" x14ac:dyDescent="0.25">
      <c r="H4776">
        <f ca="1">ROUND(NORMINV(RAND(),SIMULATION!$G$16,SIMULATION!$C$16),0)</f>
        <v>70</v>
      </c>
      <c r="I4776">
        <f ca="1">ROUND(NORMINV(RAND(),SIMULATION!$G$20,SIMULATION!$C$20),0)</f>
        <v>66</v>
      </c>
      <c r="J4776" t="str">
        <f t="shared" ca="1" si="150"/>
        <v>Away</v>
      </c>
      <c r="K4776" t="str">
        <f ca="1">IF(H4776+SIMULATION!$E$16&gt;NEUTRAL!I4776,"W","L")</f>
        <v>W</v>
      </c>
      <c r="L4776" t="str">
        <f ca="1">IF(I4776+SIMULATION!$E$20&gt;NEUTRAL!H4776,"W","L")</f>
        <v>L</v>
      </c>
      <c r="M4776">
        <f t="shared" ca="1" si="151"/>
        <v>136</v>
      </c>
      <c r="N4776" t="str">
        <f ca="1">IF((H4776+I4776)&gt;SIMULATION!$F$16,"Over","Under")</f>
        <v>Under</v>
      </c>
    </row>
    <row r="4777" spans="8:14" x14ac:dyDescent="0.25">
      <c r="H4777">
        <f ca="1">ROUND(NORMINV(RAND(),SIMULATION!$G$16,SIMULATION!$C$16),0)</f>
        <v>69</v>
      </c>
      <c r="I4777">
        <f ca="1">ROUND(NORMINV(RAND(),SIMULATION!$G$20,SIMULATION!$C$20),0)</f>
        <v>64</v>
      </c>
      <c r="J4777" t="str">
        <f t="shared" ca="1" si="150"/>
        <v>Away</v>
      </c>
      <c r="K4777" t="str">
        <f ca="1">IF(H4777+SIMULATION!$E$16&gt;NEUTRAL!I4777,"W","L")</f>
        <v>W</v>
      </c>
      <c r="L4777" t="str">
        <f ca="1">IF(I4777+SIMULATION!$E$20&gt;NEUTRAL!H4777,"W","L")</f>
        <v>L</v>
      </c>
      <c r="M4777">
        <f t="shared" ca="1" si="151"/>
        <v>133</v>
      </c>
      <c r="N4777" t="str">
        <f ca="1">IF((H4777+I4777)&gt;SIMULATION!$F$16,"Over","Under")</f>
        <v>Under</v>
      </c>
    </row>
    <row r="4778" spans="8:14" x14ac:dyDescent="0.25">
      <c r="H4778">
        <f ca="1">ROUND(NORMINV(RAND(),SIMULATION!$G$16,SIMULATION!$C$16),0)</f>
        <v>62</v>
      </c>
      <c r="I4778">
        <f ca="1">ROUND(NORMINV(RAND(),SIMULATION!$G$20,SIMULATION!$C$20),0)</f>
        <v>77</v>
      </c>
      <c r="J4778" t="str">
        <f t="shared" ca="1" si="150"/>
        <v>Home</v>
      </c>
      <c r="K4778" t="str">
        <f ca="1">IF(H4778+SIMULATION!$E$16&gt;NEUTRAL!I4778,"W","L")</f>
        <v>L</v>
      </c>
      <c r="L4778" t="str">
        <f ca="1">IF(I4778+SIMULATION!$E$20&gt;NEUTRAL!H4778,"W","L")</f>
        <v>W</v>
      </c>
      <c r="M4778">
        <f t="shared" ca="1" si="151"/>
        <v>139</v>
      </c>
      <c r="N4778" t="str">
        <f ca="1">IF((H4778+I4778)&gt;SIMULATION!$F$16,"Over","Under")</f>
        <v>Under</v>
      </c>
    </row>
    <row r="4779" spans="8:14" x14ac:dyDescent="0.25">
      <c r="H4779">
        <f ca="1">ROUND(NORMINV(RAND(),SIMULATION!$G$16,SIMULATION!$C$16),0)</f>
        <v>71</v>
      </c>
      <c r="I4779">
        <f ca="1">ROUND(NORMINV(RAND(),SIMULATION!$G$20,SIMULATION!$C$20),0)</f>
        <v>83</v>
      </c>
      <c r="J4779" t="str">
        <f t="shared" ca="1" si="150"/>
        <v>Home</v>
      </c>
      <c r="K4779" t="str">
        <f ca="1">IF(H4779+SIMULATION!$E$16&gt;NEUTRAL!I4779,"W","L")</f>
        <v>L</v>
      </c>
      <c r="L4779" t="str">
        <f ca="1">IF(I4779+SIMULATION!$E$20&gt;NEUTRAL!H4779,"W","L")</f>
        <v>W</v>
      </c>
      <c r="M4779">
        <f t="shared" ca="1" si="151"/>
        <v>154</v>
      </c>
      <c r="N4779" t="str">
        <f ca="1">IF((H4779+I4779)&gt;SIMULATION!$F$16,"Over","Under")</f>
        <v>Over</v>
      </c>
    </row>
    <row r="4780" spans="8:14" x14ac:dyDescent="0.25">
      <c r="H4780">
        <f ca="1">ROUND(NORMINV(RAND(),SIMULATION!$G$16,SIMULATION!$C$16),0)</f>
        <v>70</v>
      </c>
      <c r="I4780">
        <f ca="1">ROUND(NORMINV(RAND(),SIMULATION!$G$20,SIMULATION!$C$20),0)</f>
        <v>81</v>
      </c>
      <c r="J4780" t="str">
        <f t="shared" ca="1" si="150"/>
        <v>Home</v>
      </c>
      <c r="K4780" t="str">
        <f ca="1">IF(H4780+SIMULATION!$E$16&gt;NEUTRAL!I4780,"W","L")</f>
        <v>L</v>
      </c>
      <c r="L4780" t="str">
        <f ca="1">IF(I4780+SIMULATION!$E$20&gt;NEUTRAL!H4780,"W","L")</f>
        <v>W</v>
      </c>
      <c r="M4780">
        <f t="shared" ca="1" si="151"/>
        <v>151</v>
      </c>
      <c r="N4780" t="str">
        <f ca="1">IF((H4780+I4780)&gt;SIMULATION!$F$16,"Over","Under")</f>
        <v>Under</v>
      </c>
    </row>
    <row r="4781" spans="8:14" x14ac:dyDescent="0.25">
      <c r="H4781">
        <f ca="1">ROUND(NORMINV(RAND(),SIMULATION!$G$16,SIMULATION!$C$16),0)</f>
        <v>78</v>
      </c>
      <c r="I4781">
        <f ca="1">ROUND(NORMINV(RAND(),SIMULATION!$G$20,SIMULATION!$C$20),0)</f>
        <v>104</v>
      </c>
      <c r="J4781" t="str">
        <f t="shared" ca="1" si="150"/>
        <v>Home</v>
      </c>
      <c r="K4781" t="str">
        <f ca="1">IF(H4781+SIMULATION!$E$16&gt;NEUTRAL!I4781,"W","L")</f>
        <v>L</v>
      </c>
      <c r="L4781" t="str">
        <f ca="1">IF(I4781+SIMULATION!$E$20&gt;NEUTRAL!H4781,"W","L")</f>
        <v>W</v>
      </c>
      <c r="M4781">
        <f t="shared" ca="1" si="151"/>
        <v>182</v>
      </c>
      <c r="N4781" t="str">
        <f ca="1">IF((H4781+I4781)&gt;SIMULATION!$F$16,"Over","Under")</f>
        <v>Over</v>
      </c>
    </row>
    <row r="4782" spans="8:14" x14ac:dyDescent="0.25">
      <c r="H4782">
        <f ca="1">ROUND(NORMINV(RAND(),SIMULATION!$G$16,SIMULATION!$C$16),0)</f>
        <v>57</v>
      </c>
      <c r="I4782">
        <f ca="1">ROUND(NORMINV(RAND(),SIMULATION!$G$20,SIMULATION!$C$20),0)</f>
        <v>77</v>
      </c>
      <c r="J4782" t="str">
        <f t="shared" ca="1" si="150"/>
        <v>Home</v>
      </c>
      <c r="K4782" t="str">
        <f ca="1">IF(H4782+SIMULATION!$E$16&gt;NEUTRAL!I4782,"W","L")</f>
        <v>L</v>
      </c>
      <c r="L4782" t="str">
        <f ca="1">IF(I4782+SIMULATION!$E$20&gt;NEUTRAL!H4782,"W","L")</f>
        <v>W</v>
      </c>
      <c r="M4782">
        <f t="shared" ca="1" si="151"/>
        <v>134</v>
      </c>
      <c r="N4782" t="str">
        <f ca="1">IF((H4782+I4782)&gt;SIMULATION!$F$16,"Over","Under")</f>
        <v>Under</v>
      </c>
    </row>
    <row r="4783" spans="8:14" x14ac:dyDescent="0.25">
      <c r="H4783">
        <f ca="1">ROUND(NORMINV(RAND(),SIMULATION!$G$16,SIMULATION!$C$16),0)</f>
        <v>91</v>
      </c>
      <c r="I4783">
        <f ca="1">ROUND(NORMINV(RAND(),SIMULATION!$G$20,SIMULATION!$C$20),0)</f>
        <v>91</v>
      </c>
      <c r="J4783" t="str">
        <f t="shared" ca="1" si="150"/>
        <v>OT</v>
      </c>
      <c r="K4783" t="str">
        <f ca="1">IF(H4783+SIMULATION!$E$16&gt;NEUTRAL!I4783,"W","L")</f>
        <v>W</v>
      </c>
      <c r="L4783" t="str">
        <f ca="1">IF(I4783+SIMULATION!$E$20&gt;NEUTRAL!H4783,"W","L")</f>
        <v>L</v>
      </c>
      <c r="M4783">
        <f t="shared" ca="1" si="151"/>
        <v>182</v>
      </c>
      <c r="N4783" t="str">
        <f ca="1">IF((H4783+I4783)&gt;SIMULATION!$F$16,"Over","Under")</f>
        <v>Over</v>
      </c>
    </row>
    <row r="4784" spans="8:14" x14ac:dyDescent="0.25">
      <c r="H4784">
        <f ca="1">ROUND(NORMINV(RAND(),SIMULATION!$G$16,SIMULATION!$C$16),0)</f>
        <v>66</v>
      </c>
      <c r="I4784">
        <f ca="1">ROUND(NORMINV(RAND(),SIMULATION!$G$20,SIMULATION!$C$20),0)</f>
        <v>77</v>
      </c>
      <c r="J4784" t="str">
        <f t="shared" ca="1" si="150"/>
        <v>Home</v>
      </c>
      <c r="K4784" t="str">
        <f ca="1">IF(H4784+SIMULATION!$E$16&gt;NEUTRAL!I4784,"W","L")</f>
        <v>L</v>
      </c>
      <c r="L4784" t="str">
        <f ca="1">IF(I4784+SIMULATION!$E$20&gt;NEUTRAL!H4784,"W","L")</f>
        <v>W</v>
      </c>
      <c r="M4784">
        <f t="shared" ca="1" si="151"/>
        <v>143</v>
      </c>
      <c r="N4784" t="str">
        <f ca="1">IF((H4784+I4784)&gt;SIMULATION!$F$16,"Over","Under")</f>
        <v>Under</v>
      </c>
    </row>
    <row r="4785" spans="8:14" x14ac:dyDescent="0.25">
      <c r="H4785">
        <f ca="1">ROUND(NORMINV(RAND(),SIMULATION!$G$16,SIMULATION!$C$16),0)</f>
        <v>88</v>
      </c>
      <c r="I4785">
        <f ca="1">ROUND(NORMINV(RAND(),SIMULATION!$G$20,SIMULATION!$C$20),0)</f>
        <v>61</v>
      </c>
      <c r="J4785" t="str">
        <f t="shared" ca="1" si="150"/>
        <v>Away</v>
      </c>
      <c r="K4785" t="str">
        <f ca="1">IF(H4785+SIMULATION!$E$16&gt;NEUTRAL!I4785,"W","L")</f>
        <v>W</v>
      </c>
      <c r="L4785" t="str">
        <f ca="1">IF(I4785+SIMULATION!$E$20&gt;NEUTRAL!H4785,"W","L")</f>
        <v>L</v>
      </c>
      <c r="M4785">
        <f t="shared" ca="1" si="151"/>
        <v>149</v>
      </c>
      <c r="N4785" t="str">
        <f ca="1">IF((H4785+I4785)&gt;SIMULATION!$F$16,"Over","Under")</f>
        <v>Under</v>
      </c>
    </row>
    <row r="4786" spans="8:14" x14ac:dyDescent="0.25">
      <c r="H4786">
        <f ca="1">ROUND(NORMINV(RAND(),SIMULATION!$G$16,SIMULATION!$C$16),0)</f>
        <v>69</v>
      </c>
      <c r="I4786">
        <f ca="1">ROUND(NORMINV(RAND(),SIMULATION!$G$20,SIMULATION!$C$20),0)</f>
        <v>85</v>
      </c>
      <c r="J4786" t="str">
        <f t="shared" ca="1" si="150"/>
        <v>Home</v>
      </c>
      <c r="K4786" t="str">
        <f ca="1">IF(H4786+SIMULATION!$E$16&gt;NEUTRAL!I4786,"W","L")</f>
        <v>L</v>
      </c>
      <c r="L4786" t="str">
        <f ca="1">IF(I4786+SIMULATION!$E$20&gt;NEUTRAL!H4786,"W","L")</f>
        <v>W</v>
      </c>
      <c r="M4786">
        <f t="shared" ca="1" si="151"/>
        <v>154</v>
      </c>
      <c r="N4786" t="str">
        <f ca="1">IF((H4786+I4786)&gt;SIMULATION!$F$16,"Over","Under")</f>
        <v>Over</v>
      </c>
    </row>
    <row r="4787" spans="8:14" x14ac:dyDescent="0.25">
      <c r="H4787">
        <f ca="1">ROUND(NORMINV(RAND(),SIMULATION!$G$16,SIMULATION!$C$16),0)</f>
        <v>80</v>
      </c>
      <c r="I4787">
        <f ca="1">ROUND(NORMINV(RAND(),SIMULATION!$G$20,SIMULATION!$C$20),0)</f>
        <v>82</v>
      </c>
      <c r="J4787" t="str">
        <f t="shared" ca="1" si="150"/>
        <v>Home</v>
      </c>
      <c r="K4787" t="str">
        <f ca="1">IF(H4787+SIMULATION!$E$16&gt;NEUTRAL!I4787,"W","L")</f>
        <v>W</v>
      </c>
      <c r="L4787" t="str">
        <f ca="1">IF(I4787+SIMULATION!$E$20&gt;NEUTRAL!H4787,"W","L")</f>
        <v>L</v>
      </c>
      <c r="M4787">
        <f t="shared" ca="1" si="151"/>
        <v>162</v>
      </c>
      <c r="N4787" t="str">
        <f ca="1">IF((H4787+I4787)&gt;SIMULATION!$F$16,"Over","Under")</f>
        <v>Over</v>
      </c>
    </row>
    <row r="4788" spans="8:14" x14ac:dyDescent="0.25">
      <c r="H4788">
        <f ca="1">ROUND(NORMINV(RAND(),SIMULATION!$G$16,SIMULATION!$C$16),0)</f>
        <v>64</v>
      </c>
      <c r="I4788">
        <f ca="1">ROUND(NORMINV(RAND(),SIMULATION!$G$20,SIMULATION!$C$20),0)</f>
        <v>63</v>
      </c>
      <c r="J4788" t="str">
        <f t="shared" ca="1" si="150"/>
        <v>Away</v>
      </c>
      <c r="K4788" t="str">
        <f ca="1">IF(H4788+SIMULATION!$E$16&gt;NEUTRAL!I4788,"W","L")</f>
        <v>W</v>
      </c>
      <c r="L4788" t="str">
        <f ca="1">IF(I4788+SIMULATION!$E$20&gt;NEUTRAL!H4788,"W","L")</f>
        <v>L</v>
      </c>
      <c r="M4788">
        <f t="shared" ca="1" si="151"/>
        <v>127</v>
      </c>
      <c r="N4788" t="str">
        <f ca="1">IF((H4788+I4788)&gt;SIMULATION!$F$16,"Over","Under")</f>
        <v>Under</v>
      </c>
    </row>
    <row r="4789" spans="8:14" x14ac:dyDescent="0.25">
      <c r="H4789">
        <f ca="1">ROUND(NORMINV(RAND(),SIMULATION!$G$16,SIMULATION!$C$16),0)</f>
        <v>62</v>
      </c>
      <c r="I4789">
        <f ca="1">ROUND(NORMINV(RAND(),SIMULATION!$G$20,SIMULATION!$C$20),0)</f>
        <v>79</v>
      </c>
      <c r="J4789" t="str">
        <f t="shared" ca="1" si="150"/>
        <v>Home</v>
      </c>
      <c r="K4789" t="str">
        <f ca="1">IF(H4789+SIMULATION!$E$16&gt;NEUTRAL!I4789,"W","L")</f>
        <v>L</v>
      </c>
      <c r="L4789" t="str">
        <f ca="1">IF(I4789+SIMULATION!$E$20&gt;NEUTRAL!H4789,"W","L")</f>
        <v>W</v>
      </c>
      <c r="M4789">
        <f t="shared" ca="1" si="151"/>
        <v>141</v>
      </c>
      <c r="N4789" t="str">
        <f ca="1">IF((H4789+I4789)&gt;SIMULATION!$F$16,"Over","Under")</f>
        <v>Under</v>
      </c>
    </row>
    <row r="4790" spans="8:14" x14ac:dyDescent="0.25">
      <c r="H4790">
        <f ca="1">ROUND(NORMINV(RAND(),SIMULATION!$G$16,SIMULATION!$C$16),0)</f>
        <v>61</v>
      </c>
      <c r="I4790">
        <f ca="1">ROUND(NORMINV(RAND(),SIMULATION!$G$20,SIMULATION!$C$20),0)</f>
        <v>75</v>
      </c>
      <c r="J4790" t="str">
        <f t="shared" ca="1" si="150"/>
        <v>Home</v>
      </c>
      <c r="K4790" t="str">
        <f ca="1">IF(H4790+SIMULATION!$E$16&gt;NEUTRAL!I4790,"W","L")</f>
        <v>L</v>
      </c>
      <c r="L4790" t="str">
        <f ca="1">IF(I4790+SIMULATION!$E$20&gt;NEUTRAL!H4790,"W","L")</f>
        <v>W</v>
      </c>
      <c r="M4790">
        <f t="shared" ca="1" si="151"/>
        <v>136</v>
      </c>
      <c r="N4790" t="str">
        <f ca="1">IF((H4790+I4790)&gt;SIMULATION!$F$16,"Over","Under")</f>
        <v>Under</v>
      </c>
    </row>
    <row r="4791" spans="8:14" x14ac:dyDescent="0.25">
      <c r="H4791">
        <f ca="1">ROUND(NORMINV(RAND(),SIMULATION!$G$16,SIMULATION!$C$16),0)</f>
        <v>63</v>
      </c>
      <c r="I4791">
        <f ca="1">ROUND(NORMINV(RAND(),SIMULATION!$G$20,SIMULATION!$C$20),0)</f>
        <v>71</v>
      </c>
      <c r="J4791" t="str">
        <f t="shared" ca="1" si="150"/>
        <v>Home</v>
      </c>
      <c r="K4791" t="str">
        <f ca="1">IF(H4791+SIMULATION!$E$16&gt;NEUTRAL!I4791,"W","L")</f>
        <v>L</v>
      </c>
      <c r="L4791" t="str">
        <f ca="1">IF(I4791+SIMULATION!$E$20&gt;NEUTRAL!H4791,"W","L")</f>
        <v>W</v>
      </c>
      <c r="M4791">
        <f t="shared" ca="1" si="151"/>
        <v>134</v>
      </c>
      <c r="N4791" t="str">
        <f ca="1">IF((H4791+I4791)&gt;SIMULATION!$F$16,"Over","Under")</f>
        <v>Under</v>
      </c>
    </row>
    <row r="4792" spans="8:14" x14ac:dyDescent="0.25">
      <c r="H4792">
        <f ca="1">ROUND(NORMINV(RAND(),SIMULATION!$G$16,SIMULATION!$C$16),0)</f>
        <v>79</v>
      </c>
      <c r="I4792">
        <f ca="1">ROUND(NORMINV(RAND(),SIMULATION!$G$20,SIMULATION!$C$20),0)</f>
        <v>60</v>
      </c>
      <c r="J4792" t="str">
        <f t="shared" ca="1" si="150"/>
        <v>Away</v>
      </c>
      <c r="K4792" t="str">
        <f ca="1">IF(H4792+SIMULATION!$E$16&gt;NEUTRAL!I4792,"W","L")</f>
        <v>W</v>
      </c>
      <c r="L4792" t="str">
        <f ca="1">IF(I4792+SIMULATION!$E$20&gt;NEUTRAL!H4792,"W","L")</f>
        <v>L</v>
      </c>
      <c r="M4792">
        <f t="shared" ca="1" si="151"/>
        <v>139</v>
      </c>
      <c r="N4792" t="str">
        <f ca="1">IF((H4792+I4792)&gt;SIMULATION!$F$16,"Over","Under")</f>
        <v>Under</v>
      </c>
    </row>
    <row r="4793" spans="8:14" x14ac:dyDescent="0.25">
      <c r="H4793">
        <f ca="1">ROUND(NORMINV(RAND(),SIMULATION!$G$16,SIMULATION!$C$16),0)</f>
        <v>71</v>
      </c>
      <c r="I4793">
        <f ca="1">ROUND(NORMINV(RAND(),SIMULATION!$G$20,SIMULATION!$C$20),0)</f>
        <v>87</v>
      </c>
      <c r="J4793" t="str">
        <f t="shared" ca="1" si="150"/>
        <v>Home</v>
      </c>
      <c r="K4793" t="str">
        <f ca="1">IF(H4793+SIMULATION!$E$16&gt;NEUTRAL!I4793,"W","L")</f>
        <v>L</v>
      </c>
      <c r="L4793" t="str">
        <f ca="1">IF(I4793+SIMULATION!$E$20&gt;NEUTRAL!H4793,"W","L")</f>
        <v>W</v>
      </c>
      <c r="M4793">
        <f t="shared" ca="1" si="151"/>
        <v>158</v>
      </c>
      <c r="N4793" t="str">
        <f ca="1">IF((H4793+I4793)&gt;SIMULATION!$F$16,"Over","Under")</f>
        <v>Over</v>
      </c>
    </row>
    <row r="4794" spans="8:14" x14ac:dyDescent="0.25">
      <c r="H4794">
        <f ca="1">ROUND(NORMINV(RAND(),SIMULATION!$G$16,SIMULATION!$C$16),0)</f>
        <v>69</v>
      </c>
      <c r="I4794">
        <f ca="1">ROUND(NORMINV(RAND(),SIMULATION!$G$20,SIMULATION!$C$20),0)</f>
        <v>93</v>
      </c>
      <c r="J4794" t="str">
        <f t="shared" ca="1" si="150"/>
        <v>Home</v>
      </c>
      <c r="K4794" t="str">
        <f ca="1">IF(H4794+SIMULATION!$E$16&gt;NEUTRAL!I4794,"W","L")</f>
        <v>L</v>
      </c>
      <c r="L4794" t="str">
        <f ca="1">IF(I4794+SIMULATION!$E$20&gt;NEUTRAL!H4794,"W","L")</f>
        <v>W</v>
      </c>
      <c r="M4794">
        <f t="shared" ca="1" si="151"/>
        <v>162</v>
      </c>
      <c r="N4794" t="str">
        <f ca="1">IF((H4794+I4794)&gt;SIMULATION!$F$16,"Over","Under")</f>
        <v>Over</v>
      </c>
    </row>
    <row r="4795" spans="8:14" x14ac:dyDescent="0.25">
      <c r="H4795">
        <f ca="1">ROUND(NORMINV(RAND(),SIMULATION!$G$16,SIMULATION!$C$16),0)</f>
        <v>74</v>
      </c>
      <c r="I4795">
        <f ca="1">ROUND(NORMINV(RAND(),SIMULATION!$G$20,SIMULATION!$C$20),0)</f>
        <v>78</v>
      </c>
      <c r="J4795" t="str">
        <f t="shared" ca="1" si="150"/>
        <v>Home</v>
      </c>
      <c r="K4795" t="str">
        <f ca="1">IF(H4795+SIMULATION!$E$16&gt;NEUTRAL!I4795,"W","L")</f>
        <v>W</v>
      </c>
      <c r="L4795" t="str">
        <f ca="1">IF(I4795+SIMULATION!$E$20&gt;NEUTRAL!H4795,"W","L")</f>
        <v>L</v>
      </c>
      <c r="M4795">
        <f t="shared" ca="1" si="151"/>
        <v>152</v>
      </c>
      <c r="N4795" t="str">
        <f ca="1">IF((H4795+I4795)&gt;SIMULATION!$F$16,"Over","Under")</f>
        <v>Over</v>
      </c>
    </row>
    <row r="4796" spans="8:14" x14ac:dyDescent="0.25">
      <c r="H4796">
        <f ca="1">ROUND(NORMINV(RAND(),SIMULATION!$G$16,SIMULATION!$C$16),0)</f>
        <v>76</v>
      </c>
      <c r="I4796">
        <f ca="1">ROUND(NORMINV(RAND(),SIMULATION!$G$20,SIMULATION!$C$20),0)</f>
        <v>83</v>
      </c>
      <c r="J4796" t="str">
        <f t="shared" ca="1" si="150"/>
        <v>Home</v>
      </c>
      <c r="K4796" t="str">
        <f ca="1">IF(H4796+SIMULATION!$E$16&gt;NEUTRAL!I4796,"W","L")</f>
        <v>L</v>
      </c>
      <c r="L4796" t="str">
        <f ca="1">IF(I4796+SIMULATION!$E$20&gt;NEUTRAL!H4796,"W","L")</f>
        <v>W</v>
      </c>
      <c r="M4796">
        <f t="shared" ca="1" si="151"/>
        <v>159</v>
      </c>
      <c r="N4796" t="str">
        <f ca="1">IF((H4796+I4796)&gt;SIMULATION!$F$16,"Over","Under")</f>
        <v>Over</v>
      </c>
    </row>
    <row r="4797" spans="8:14" x14ac:dyDescent="0.25">
      <c r="H4797">
        <f ca="1">ROUND(NORMINV(RAND(),SIMULATION!$G$16,SIMULATION!$C$16),0)</f>
        <v>64</v>
      </c>
      <c r="I4797">
        <f ca="1">ROUND(NORMINV(RAND(),SIMULATION!$G$20,SIMULATION!$C$20),0)</f>
        <v>82</v>
      </c>
      <c r="J4797" t="str">
        <f t="shared" ca="1" si="150"/>
        <v>Home</v>
      </c>
      <c r="K4797" t="str">
        <f ca="1">IF(H4797+SIMULATION!$E$16&gt;NEUTRAL!I4797,"W","L")</f>
        <v>L</v>
      </c>
      <c r="L4797" t="str">
        <f ca="1">IF(I4797+SIMULATION!$E$20&gt;NEUTRAL!H4797,"W","L")</f>
        <v>W</v>
      </c>
      <c r="M4797">
        <f t="shared" ca="1" si="151"/>
        <v>146</v>
      </c>
      <c r="N4797" t="str">
        <f ca="1">IF((H4797+I4797)&gt;SIMULATION!$F$16,"Over","Under")</f>
        <v>Under</v>
      </c>
    </row>
    <row r="4798" spans="8:14" x14ac:dyDescent="0.25">
      <c r="H4798">
        <f ca="1">ROUND(NORMINV(RAND(),SIMULATION!$G$16,SIMULATION!$C$16),0)</f>
        <v>69</v>
      </c>
      <c r="I4798">
        <f ca="1">ROUND(NORMINV(RAND(),SIMULATION!$G$20,SIMULATION!$C$20),0)</f>
        <v>68</v>
      </c>
      <c r="J4798" t="str">
        <f t="shared" ca="1" si="150"/>
        <v>Away</v>
      </c>
      <c r="K4798" t="str">
        <f ca="1">IF(H4798+SIMULATION!$E$16&gt;NEUTRAL!I4798,"W","L")</f>
        <v>W</v>
      </c>
      <c r="L4798" t="str">
        <f ca="1">IF(I4798+SIMULATION!$E$20&gt;NEUTRAL!H4798,"W","L")</f>
        <v>L</v>
      </c>
      <c r="M4798">
        <f t="shared" ca="1" si="151"/>
        <v>137</v>
      </c>
      <c r="N4798" t="str">
        <f ca="1">IF((H4798+I4798)&gt;SIMULATION!$F$16,"Over","Under")</f>
        <v>Under</v>
      </c>
    </row>
    <row r="4799" spans="8:14" x14ac:dyDescent="0.25">
      <c r="H4799">
        <f ca="1">ROUND(NORMINV(RAND(),SIMULATION!$G$16,SIMULATION!$C$16),0)</f>
        <v>71</v>
      </c>
      <c r="I4799">
        <f ca="1">ROUND(NORMINV(RAND(),SIMULATION!$G$20,SIMULATION!$C$20),0)</f>
        <v>98</v>
      </c>
      <c r="J4799" t="str">
        <f t="shared" ca="1" si="150"/>
        <v>Home</v>
      </c>
      <c r="K4799" t="str">
        <f ca="1">IF(H4799+SIMULATION!$E$16&gt;NEUTRAL!I4799,"W","L")</f>
        <v>L</v>
      </c>
      <c r="L4799" t="str">
        <f ca="1">IF(I4799+SIMULATION!$E$20&gt;NEUTRAL!H4799,"W","L")</f>
        <v>W</v>
      </c>
      <c r="M4799">
        <f t="shared" ca="1" si="151"/>
        <v>169</v>
      </c>
      <c r="N4799" t="str">
        <f ca="1">IF((H4799+I4799)&gt;SIMULATION!$F$16,"Over","Under")</f>
        <v>Over</v>
      </c>
    </row>
    <row r="4800" spans="8:14" x14ac:dyDescent="0.25">
      <c r="H4800">
        <f ca="1">ROUND(NORMINV(RAND(),SIMULATION!$G$16,SIMULATION!$C$16),0)</f>
        <v>74</v>
      </c>
      <c r="I4800">
        <f ca="1">ROUND(NORMINV(RAND(),SIMULATION!$G$20,SIMULATION!$C$20),0)</f>
        <v>81</v>
      </c>
      <c r="J4800" t="str">
        <f t="shared" ca="1" si="150"/>
        <v>Home</v>
      </c>
      <c r="K4800" t="str">
        <f ca="1">IF(H4800+SIMULATION!$E$16&gt;NEUTRAL!I4800,"W","L")</f>
        <v>L</v>
      </c>
      <c r="L4800" t="str">
        <f ca="1">IF(I4800+SIMULATION!$E$20&gt;NEUTRAL!H4800,"W","L")</f>
        <v>W</v>
      </c>
      <c r="M4800">
        <f t="shared" ca="1" si="151"/>
        <v>155</v>
      </c>
      <c r="N4800" t="str">
        <f ca="1">IF((H4800+I4800)&gt;SIMULATION!$F$16,"Over","Under")</f>
        <v>Over</v>
      </c>
    </row>
    <row r="4801" spans="8:14" x14ac:dyDescent="0.25">
      <c r="H4801">
        <f ca="1">ROUND(NORMINV(RAND(),SIMULATION!$G$16,SIMULATION!$C$16),0)</f>
        <v>73</v>
      </c>
      <c r="I4801">
        <f ca="1">ROUND(NORMINV(RAND(),SIMULATION!$G$20,SIMULATION!$C$20),0)</f>
        <v>85</v>
      </c>
      <c r="J4801" t="str">
        <f t="shared" ca="1" si="150"/>
        <v>Home</v>
      </c>
      <c r="K4801" t="str">
        <f ca="1">IF(H4801+SIMULATION!$E$16&gt;NEUTRAL!I4801,"W","L")</f>
        <v>L</v>
      </c>
      <c r="L4801" t="str">
        <f ca="1">IF(I4801+SIMULATION!$E$20&gt;NEUTRAL!H4801,"W","L")</f>
        <v>W</v>
      </c>
      <c r="M4801">
        <f t="shared" ca="1" si="151"/>
        <v>158</v>
      </c>
      <c r="N4801" t="str">
        <f ca="1">IF((H4801+I4801)&gt;SIMULATION!$F$16,"Over","Under")</f>
        <v>Over</v>
      </c>
    </row>
    <row r="4802" spans="8:14" x14ac:dyDescent="0.25">
      <c r="H4802">
        <f ca="1">ROUND(NORMINV(RAND(),SIMULATION!$G$16,SIMULATION!$C$16),0)</f>
        <v>78</v>
      </c>
      <c r="I4802">
        <f ca="1">ROUND(NORMINV(RAND(),SIMULATION!$G$20,SIMULATION!$C$20),0)</f>
        <v>82</v>
      </c>
      <c r="J4802" t="str">
        <f t="shared" ca="1" si="150"/>
        <v>Home</v>
      </c>
      <c r="K4802" t="str">
        <f ca="1">IF(H4802+SIMULATION!$E$16&gt;NEUTRAL!I4802,"W","L")</f>
        <v>W</v>
      </c>
      <c r="L4802" t="str">
        <f ca="1">IF(I4802+SIMULATION!$E$20&gt;NEUTRAL!H4802,"W","L")</f>
        <v>L</v>
      </c>
      <c r="M4802">
        <f t="shared" ca="1" si="151"/>
        <v>160</v>
      </c>
      <c r="N4802" t="str">
        <f ca="1">IF((H4802+I4802)&gt;SIMULATION!$F$16,"Over","Under")</f>
        <v>Over</v>
      </c>
    </row>
    <row r="4803" spans="8:14" x14ac:dyDescent="0.25">
      <c r="H4803">
        <f ca="1">ROUND(NORMINV(RAND(),SIMULATION!$G$16,SIMULATION!$C$16),0)</f>
        <v>76</v>
      </c>
      <c r="I4803">
        <f ca="1">ROUND(NORMINV(RAND(),SIMULATION!$G$20,SIMULATION!$C$20),0)</f>
        <v>72</v>
      </c>
      <c r="J4803" t="str">
        <f t="shared" ca="1" si="150"/>
        <v>Away</v>
      </c>
      <c r="K4803" t="str">
        <f ca="1">IF(H4803+SIMULATION!$E$16&gt;NEUTRAL!I4803,"W","L")</f>
        <v>W</v>
      </c>
      <c r="L4803" t="str">
        <f ca="1">IF(I4803+SIMULATION!$E$20&gt;NEUTRAL!H4803,"W","L")</f>
        <v>L</v>
      </c>
      <c r="M4803">
        <f t="shared" ca="1" si="151"/>
        <v>148</v>
      </c>
      <c r="N4803" t="str">
        <f ca="1">IF((H4803+I4803)&gt;SIMULATION!$F$16,"Over","Under")</f>
        <v>Under</v>
      </c>
    </row>
    <row r="4804" spans="8:14" x14ac:dyDescent="0.25">
      <c r="H4804">
        <f ca="1">ROUND(NORMINV(RAND(),SIMULATION!$G$16,SIMULATION!$C$16),0)</f>
        <v>77</v>
      </c>
      <c r="I4804">
        <f ca="1">ROUND(NORMINV(RAND(),SIMULATION!$G$20,SIMULATION!$C$20),0)</f>
        <v>85</v>
      </c>
      <c r="J4804" t="str">
        <f t="shared" ca="1" si="150"/>
        <v>Home</v>
      </c>
      <c r="K4804" t="str">
        <f ca="1">IF(H4804+SIMULATION!$E$16&gt;NEUTRAL!I4804,"W","L")</f>
        <v>L</v>
      </c>
      <c r="L4804" t="str">
        <f ca="1">IF(I4804+SIMULATION!$E$20&gt;NEUTRAL!H4804,"W","L")</f>
        <v>W</v>
      </c>
      <c r="M4804">
        <f t="shared" ca="1" si="151"/>
        <v>162</v>
      </c>
      <c r="N4804" t="str">
        <f ca="1">IF((H4804+I4804)&gt;SIMULATION!$F$16,"Over","Under")</f>
        <v>Over</v>
      </c>
    </row>
    <row r="4805" spans="8:14" x14ac:dyDescent="0.25">
      <c r="H4805">
        <f ca="1">ROUND(NORMINV(RAND(),SIMULATION!$G$16,SIMULATION!$C$16),0)</f>
        <v>75</v>
      </c>
      <c r="I4805">
        <f ca="1">ROUND(NORMINV(RAND(),SIMULATION!$G$20,SIMULATION!$C$20),0)</f>
        <v>77</v>
      </c>
      <c r="J4805" t="str">
        <f t="shared" ca="1" si="150"/>
        <v>Home</v>
      </c>
      <c r="K4805" t="str">
        <f ca="1">IF(H4805+SIMULATION!$E$16&gt;NEUTRAL!I4805,"W","L")</f>
        <v>W</v>
      </c>
      <c r="L4805" t="str">
        <f ca="1">IF(I4805+SIMULATION!$E$20&gt;NEUTRAL!H4805,"W","L")</f>
        <v>L</v>
      </c>
      <c r="M4805">
        <f t="shared" ca="1" si="151"/>
        <v>152</v>
      </c>
      <c r="N4805" t="str">
        <f ca="1">IF((H4805+I4805)&gt;SIMULATION!$F$16,"Over","Under")</f>
        <v>Over</v>
      </c>
    </row>
    <row r="4806" spans="8:14" x14ac:dyDescent="0.25">
      <c r="H4806">
        <f ca="1">ROUND(NORMINV(RAND(),SIMULATION!$G$16,SIMULATION!$C$16),0)</f>
        <v>74</v>
      </c>
      <c r="I4806">
        <f ca="1">ROUND(NORMINV(RAND(),SIMULATION!$G$20,SIMULATION!$C$20),0)</f>
        <v>72</v>
      </c>
      <c r="J4806" t="str">
        <f t="shared" ca="1" si="150"/>
        <v>Away</v>
      </c>
      <c r="K4806" t="str">
        <f ca="1">IF(H4806+SIMULATION!$E$16&gt;NEUTRAL!I4806,"W","L")</f>
        <v>W</v>
      </c>
      <c r="L4806" t="str">
        <f ca="1">IF(I4806+SIMULATION!$E$20&gt;NEUTRAL!H4806,"W","L")</f>
        <v>L</v>
      </c>
      <c r="M4806">
        <f t="shared" ca="1" si="151"/>
        <v>146</v>
      </c>
      <c r="N4806" t="str">
        <f ca="1">IF((H4806+I4806)&gt;SIMULATION!$F$16,"Over","Under")</f>
        <v>Under</v>
      </c>
    </row>
    <row r="4807" spans="8:14" x14ac:dyDescent="0.25">
      <c r="H4807">
        <f ca="1">ROUND(NORMINV(RAND(),SIMULATION!$G$16,SIMULATION!$C$16),0)</f>
        <v>56</v>
      </c>
      <c r="I4807">
        <f ca="1">ROUND(NORMINV(RAND(),SIMULATION!$G$20,SIMULATION!$C$20),0)</f>
        <v>73</v>
      </c>
      <c r="J4807" t="str">
        <f t="shared" ca="1" si="150"/>
        <v>Home</v>
      </c>
      <c r="K4807" t="str">
        <f ca="1">IF(H4807+SIMULATION!$E$16&gt;NEUTRAL!I4807,"W","L")</f>
        <v>L</v>
      </c>
      <c r="L4807" t="str">
        <f ca="1">IF(I4807+SIMULATION!$E$20&gt;NEUTRAL!H4807,"W","L")</f>
        <v>W</v>
      </c>
      <c r="M4807">
        <f t="shared" ca="1" si="151"/>
        <v>129</v>
      </c>
      <c r="N4807" t="str">
        <f ca="1">IF((H4807+I4807)&gt;SIMULATION!$F$16,"Over","Under")</f>
        <v>Under</v>
      </c>
    </row>
    <row r="4808" spans="8:14" x14ac:dyDescent="0.25">
      <c r="H4808">
        <f ca="1">ROUND(NORMINV(RAND(),SIMULATION!$G$16,SIMULATION!$C$16),0)</f>
        <v>67</v>
      </c>
      <c r="I4808">
        <f ca="1">ROUND(NORMINV(RAND(),SIMULATION!$G$20,SIMULATION!$C$20),0)</f>
        <v>73</v>
      </c>
      <c r="J4808" t="str">
        <f t="shared" ca="1" si="150"/>
        <v>Home</v>
      </c>
      <c r="K4808" t="str">
        <f ca="1">IF(H4808+SIMULATION!$E$16&gt;NEUTRAL!I4808,"W","L")</f>
        <v>L</v>
      </c>
      <c r="L4808" t="str">
        <f ca="1">IF(I4808+SIMULATION!$E$20&gt;NEUTRAL!H4808,"W","L")</f>
        <v>W</v>
      </c>
      <c r="M4808">
        <f t="shared" ca="1" si="151"/>
        <v>140</v>
      </c>
      <c r="N4808" t="str">
        <f ca="1">IF((H4808+I4808)&gt;SIMULATION!$F$16,"Over","Under")</f>
        <v>Under</v>
      </c>
    </row>
    <row r="4809" spans="8:14" x14ac:dyDescent="0.25">
      <c r="H4809">
        <f ca="1">ROUND(NORMINV(RAND(),SIMULATION!$G$16,SIMULATION!$C$16),0)</f>
        <v>61</v>
      </c>
      <c r="I4809">
        <f ca="1">ROUND(NORMINV(RAND(),SIMULATION!$G$20,SIMULATION!$C$20),0)</f>
        <v>77</v>
      </c>
      <c r="J4809" t="str">
        <f t="shared" ca="1" si="150"/>
        <v>Home</v>
      </c>
      <c r="K4809" t="str">
        <f ca="1">IF(H4809+SIMULATION!$E$16&gt;NEUTRAL!I4809,"W","L")</f>
        <v>L</v>
      </c>
      <c r="L4809" t="str">
        <f ca="1">IF(I4809+SIMULATION!$E$20&gt;NEUTRAL!H4809,"W","L")</f>
        <v>W</v>
      </c>
      <c r="M4809">
        <f t="shared" ca="1" si="151"/>
        <v>138</v>
      </c>
      <c r="N4809" t="str">
        <f ca="1">IF((H4809+I4809)&gt;SIMULATION!$F$16,"Over","Under")</f>
        <v>Under</v>
      </c>
    </row>
    <row r="4810" spans="8:14" x14ac:dyDescent="0.25">
      <c r="H4810">
        <f ca="1">ROUND(NORMINV(RAND(),SIMULATION!$G$16,SIMULATION!$C$16),0)</f>
        <v>79</v>
      </c>
      <c r="I4810">
        <f ca="1">ROUND(NORMINV(RAND(),SIMULATION!$G$20,SIMULATION!$C$20),0)</f>
        <v>59</v>
      </c>
      <c r="J4810" t="str">
        <f t="shared" ca="1" si="150"/>
        <v>Away</v>
      </c>
      <c r="K4810" t="str">
        <f ca="1">IF(H4810+SIMULATION!$E$16&gt;NEUTRAL!I4810,"W","L")</f>
        <v>W</v>
      </c>
      <c r="L4810" t="str">
        <f ca="1">IF(I4810+SIMULATION!$E$20&gt;NEUTRAL!H4810,"W","L")</f>
        <v>L</v>
      </c>
      <c r="M4810">
        <f t="shared" ca="1" si="151"/>
        <v>138</v>
      </c>
      <c r="N4810" t="str">
        <f ca="1">IF((H4810+I4810)&gt;SIMULATION!$F$16,"Over","Under")</f>
        <v>Under</v>
      </c>
    </row>
    <row r="4811" spans="8:14" x14ac:dyDescent="0.25">
      <c r="H4811">
        <f ca="1">ROUND(NORMINV(RAND(),SIMULATION!$G$16,SIMULATION!$C$16),0)</f>
        <v>78</v>
      </c>
      <c r="I4811">
        <f ca="1">ROUND(NORMINV(RAND(),SIMULATION!$G$20,SIMULATION!$C$20),0)</f>
        <v>86</v>
      </c>
      <c r="J4811" t="str">
        <f t="shared" ca="1" si="150"/>
        <v>Home</v>
      </c>
      <c r="K4811" t="str">
        <f ca="1">IF(H4811+SIMULATION!$E$16&gt;NEUTRAL!I4811,"W","L")</f>
        <v>L</v>
      </c>
      <c r="L4811" t="str">
        <f ca="1">IF(I4811+SIMULATION!$E$20&gt;NEUTRAL!H4811,"W","L")</f>
        <v>W</v>
      </c>
      <c r="M4811">
        <f t="shared" ca="1" si="151"/>
        <v>164</v>
      </c>
      <c r="N4811" t="str">
        <f ca="1">IF((H4811+I4811)&gt;SIMULATION!$F$16,"Over","Under")</f>
        <v>Over</v>
      </c>
    </row>
    <row r="4812" spans="8:14" x14ac:dyDescent="0.25">
      <c r="H4812">
        <f ca="1">ROUND(NORMINV(RAND(),SIMULATION!$G$16,SIMULATION!$C$16),0)</f>
        <v>64</v>
      </c>
      <c r="I4812">
        <f ca="1">ROUND(NORMINV(RAND(),SIMULATION!$G$20,SIMULATION!$C$20),0)</f>
        <v>90</v>
      </c>
      <c r="J4812" t="str">
        <f t="shared" ca="1" si="150"/>
        <v>Home</v>
      </c>
      <c r="K4812" t="str">
        <f ca="1">IF(H4812+SIMULATION!$E$16&gt;NEUTRAL!I4812,"W","L")</f>
        <v>L</v>
      </c>
      <c r="L4812" t="str">
        <f ca="1">IF(I4812+SIMULATION!$E$20&gt;NEUTRAL!H4812,"W","L")</f>
        <v>W</v>
      </c>
      <c r="M4812">
        <f t="shared" ca="1" si="151"/>
        <v>154</v>
      </c>
      <c r="N4812" t="str">
        <f ca="1">IF((H4812+I4812)&gt;SIMULATION!$F$16,"Over","Under")</f>
        <v>Over</v>
      </c>
    </row>
    <row r="4813" spans="8:14" x14ac:dyDescent="0.25">
      <c r="H4813">
        <f ca="1">ROUND(NORMINV(RAND(),SIMULATION!$G$16,SIMULATION!$C$16),0)</f>
        <v>64</v>
      </c>
      <c r="I4813">
        <f ca="1">ROUND(NORMINV(RAND(),SIMULATION!$G$20,SIMULATION!$C$20),0)</f>
        <v>82</v>
      </c>
      <c r="J4813" t="str">
        <f t="shared" ca="1" si="150"/>
        <v>Home</v>
      </c>
      <c r="K4813" t="str">
        <f ca="1">IF(H4813+SIMULATION!$E$16&gt;NEUTRAL!I4813,"W","L")</f>
        <v>L</v>
      </c>
      <c r="L4813" t="str">
        <f ca="1">IF(I4813+SIMULATION!$E$20&gt;NEUTRAL!H4813,"W","L")</f>
        <v>W</v>
      </c>
      <c r="M4813">
        <f t="shared" ca="1" si="151"/>
        <v>146</v>
      </c>
      <c r="N4813" t="str">
        <f ca="1">IF((H4813+I4813)&gt;SIMULATION!$F$16,"Over","Under")</f>
        <v>Under</v>
      </c>
    </row>
    <row r="4814" spans="8:14" x14ac:dyDescent="0.25">
      <c r="H4814">
        <f ca="1">ROUND(NORMINV(RAND(),SIMULATION!$G$16,SIMULATION!$C$16),0)</f>
        <v>61</v>
      </c>
      <c r="I4814">
        <f ca="1">ROUND(NORMINV(RAND(),SIMULATION!$G$20,SIMULATION!$C$20),0)</f>
        <v>74</v>
      </c>
      <c r="J4814" t="str">
        <f t="shared" ca="1" si="150"/>
        <v>Home</v>
      </c>
      <c r="K4814" t="str">
        <f ca="1">IF(H4814+SIMULATION!$E$16&gt;NEUTRAL!I4814,"W","L")</f>
        <v>L</v>
      </c>
      <c r="L4814" t="str">
        <f ca="1">IF(I4814+SIMULATION!$E$20&gt;NEUTRAL!H4814,"W","L")</f>
        <v>W</v>
      </c>
      <c r="M4814">
        <f t="shared" ca="1" si="151"/>
        <v>135</v>
      </c>
      <c r="N4814" t="str">
        <f ca="1">IF((H4814+I4814)&gt;SIMULATION!$F$16,"Over","Under")</f>
        <v>Under</v>
      </c>
    </row>
    <row r="4815" spans="8:14" x14ac:dyDescent="0.25">
      <c r="H4815">
        <f ca="1">ROUND(NORMINV(RAND(),SIMULATION!$G$16,SIMULATION!$C$16),0)</f>
        <v>51</v>
      </c>
      <c r="I4815">
        <f ca="1">ROUND(NORMINV(RAND(),SIMULATION!$G$20,SIMULATION!$C$20),0)</f>
        <v>72</v>
      </c>
      <c r="J4815" t="str">
        <f t="shared" ca="1" si="150"/>
        <v>Home</v>
      </c>
      <c r="K4815" t="str">
        <f ca="1">IF(H4815+SIMULATION!$E$16&gt;NEUTRAL!I4815,"W","L")</f>
        <v>L</v>
      </c>
      <c r="L4815" t="str">
        <f ca="1">IF(I4815+SIMULATION!$E$20&gt;NEUTRAL!H4815,"W","L")</f>
        <v>W</v>
      </c>
      <c r="M4815">
        <f t="shared" ca="1" si="151"/>
        <v>123</v>
      </c>
      <c r="N4815" t="str">
        <f ca="1">IF((H4815+I4815)&gt;SIMULATION!$F$16,"Over","Under")</f>
        <v>Under</v>
      </c>
    </row>
    <row r="4816" spans="8:14" x14ac:dyDescent="0.25">
      <c r="H4816">
        <f ca="1">ROUND(NORMINV(RAND(),SIMULATION!$G$16,SIMULATION!$C$16),0)</f>
        <v>66</v>
      </c>
      <c r="I4816">
        <f ca="1">ROUND(NORMINV(RAND(),SIMULATION!$G$20,SIMULATION!$C$20),0)</f>
        <v>71</v>
      </c>
      <c r="J4816" t="str">
        <f t="shared" ca="1" si="150"/>
        <v>Home</v>
      </c>
      <c r="K4816" t="str">
        <f ca="1">IF(H4816+SIMULATION!$E$16&gt;NEUTRAL!I4816,"W","L")</f>
        <v>L</v>
      </c>
      <c r="L4816" t="str">
        <f ca="1">IF(I4816+SIMULATION!$E$20&gt;NEUTRAL!H4816,"W","L")</f>
        <v>W</v>
      </c>
      <c r="M4816">
        <f t="shared" ca="1" si="151"/>
        <v>137</v>
      </c>
      <c r="N4816" t="str">
        <f ca="1">IF((H4816+I4816)&gt;SIMULATION!$F$16,"Over","Under")</f>
        <v>Under</v>
      </c>
    </row>
    <row r="4817" spans="8:14" x14ac:dyDescent="0.25">
      <c r="H4817">
        <f ca="1">ROUND(NORMINV(RAND(),SIMULATION!$G$16,SIMULATION!$C$16),0)</f>
        <v>74</v>
      </c>
      <c r="I4817">
        <f ca="1">ROUND(NORMINV(RAND(),SIMULATION!$G$20,SIMULATION!$C$20),0)</f>
        <v>61</v>
      </c>
      <c r="J4817" t="str">
        <f t="shared" ca="1" si="150"/>
        <v>Away</v>
      </c>
      <c r="K4817" t="str">
        <f ca="1">IF(H4817+SIMULATION!$E$16&gt;NEUTRAL!I4817,"W","L")</f>
        <v>W</v>
      </c>
      <c r="L4817" t="str">
        <f ca="1">IF(I4817+SIMULATION!$E$20&gt;NEUTRAL!H4817,"W","L")</f>
        <v>L</v>
      </c>
      <c r="M4817">
        <f t="shared" ca="1" si="151"/>
        <v>135</v>
      </c>
      <c r="N4817" t="str">
        <f ca="1">IF((H4817+I4817)&gt;SIMULATION!$F$16,"Over","Under")</f>
        <v>Under</v>
      </c>
    </row>
    <row r="4818" spans="8:14" x14ac:dyDescent="0.25">
      <c r="H4818">
        <f ca="1">ROUND(NORMINV(RAND(),SIMULATION!$G$16,SIMULATION!$C$16),0)</f>
        <v>70</v>
      </c>
      <c r="I4818">
        <f ca="1">ROUND(NORMINV(RAND(),SIMULATION!$G$20,SIMULATION!$C$20),0)</f>
        <v>83</v>
      </c>
      <c r="J4818" t="str">
        <f t="shared" ref="J4818:J4881" ca="1" si="152">IF(H4818=I4818,"OT",IF(H4818&gt;I4818,"Away","Home"))</f>
        <v>Home</v>
      </c>
      <c r="K4818" t="str">
        <f ca="1">IF(H4818+SIMULATION!$E$16&gt;NEUTRAL!I4818,"W","L")</f>
        <v>L</v>
      </c>
      <c r="L4818" t="str">
        <f ca="1">IF(I4818+SIMULATION!$E$20&gt;NEUTRAL!H4818,"W","L")</f>
        <v>W</v>
      </c>
      <c r="M4818">
        <f t="shared" ref="M4818:M4881" ca="1" si="153">H4818+I4818</f>
        <v>153</v>
      </c>
      <c r="N4818" t="str">
        <f ca="1">IF((H4818+I4818)&gt;SIMULATION!$F$16,"Over","Under")</f>
        <v>Over</v>
      </c>
    </row>
    <row r="4819" spans="8:14" x14ac:dyDescent="0.25">
      <c r="H4819">
        <f ca="1">ROUND(NORMINV(RAND(),SIMULATION!$G$16,SIMULATION!$C$16),0)</f>
        <v>85</v>
      </c>
      <c r="I4819">
        <f ca="1">ROUND(NORMINV(RAND(),SIMULATION!$G$20,SIMULATION!$C$20),0)</f>
        <v>57</v>
      </c>
      <c r="J4819" t="str">
        <f t="shared" ca="1" si="152"/>
        <v>Away</v>
      </c>
      <c r="K4819" t="str">
        <f ca="1">IF(H4819+SIMULATION!$E$16&gt;NEUTRAL!I4819,"W","L")</f>
        <v>W</v>
      </c>
      <c r="L4819" t="str">
        <f ca="1">IF(I4819+SIMULATION!$E$20&gt;NEUTRAL!H4819,"W","L")</f>
        <v>L</v>
      </c>
      <c r="M4819">
        <f t="shared" ca="1" si="153"/>
        <v>142</v>
      </c>
      <c r="N4819" t="str">
        <f ca="1">IF((H4819+I4819)&gt;SIMULATION!$F$16,"Over","Under")</f>
        <v>Under</v>
      </c>
    </row>
    <row r="4820" spans="8:14" x14ac:dyDescent="0.25">
      <c r="H4820">
        <f ca="1">ROUND(NORMINV(RAND(),SIMULATION!$G$16,SIMULATION!$C$16),0)</f>
        <v>77</v>
      </c>
      <c r="I4820">
        <f ca="1">ROUND(NORMINV(RAND(),SIMULATION!$G$20,SIMULATION!$C$20),0)</f>
        <v>64</v>
      </c>
      <c r="J4820" t="str">
        <f t="shared" ca="1" si="152"/>
        <v>Away</v>
      </c>
      <c r="K4820" t="str">
        <f ca="1">IF(H4820+SIMULATION!$E$16&gt;NEUTRAL!I4820,"W","L")</f>
        <v>W</v>
      </c>
      <c r="L4820" t="str">
        <f ca="1">IF(I4820+SIMULATION!$E$20&gt;NEUTRAL!H4820,"W","L")</f>
        <v>L</v>
      </c>
      <c r="M4820">
        <f t="shared" ca="1" si="153"/>
        <v>141</v>
      </c>
      <c r="N4820" t="str">
        <f ca="1">IF((H4820+I4820)&gt;SIMULATION!$F$16,"Over","Under")</f>
        <v>Under</v>
      </c>
    </row>
    <row r="4821" spans="8:14" x14ac:dyDescent="0.25">
      <c r="H4821">
        <f ca="1">ROUND(NORMINV(RAND(),SIMULATION!$G$16,SIMULATION!$C$16),0)</f>
        <v>81</v>
      </c>
      <c r="I4821">
        <f ca="1">ROUND(NORMINV(RAND(),SIMULATION!$G$20,SIMULATION!$C$20),0)</f>
        <v>86</v>
      </c>
      <c r="J4821" t="str">
        <f t="shared" ca="1" si="152"/>
        <v>Home</v>
      </c>
      <c r="K4821" t="str">
        <f ca="1">IF(H4821+SIMULATION!$E$16&gt;NEUTRAL!I4821,"W","L")</f>
        <v>L</v>
      </c>
      <c r="L4821" t="str">
        <f ca="1">IF(I4821+SIMULATION!$E$20&gt;NEUTRAL!H4821,"W","L")</f>
        <v>W</v>
      </c>
      <c r="M4821">
        <f t="shared" ca="1" si="153"/>
        <v>167</v>
      </c>
      <c r="N4821" t="str">
        <f ca="1">IF((H4821+I4821)&gt;SIMULATION!$F$16,"Over","Under")</f>
        <v>Over</v>
      </c>
    </row>
    <row r="4822" spans="8:14" x14ac:dyDescent="0.25">
      <c r="H4822">
        <f ca="1">ROUND(NORMINV(RAND(),SIMULATION!$G$16,SIMULATION!$C$16),0)</f>
        <v>62</v>
      </c>
      <c r="I4822">
        <f ca="1">ROUND(NORMINV(RAND(),SIMULATION!$G$20,SIMULATION!$C$20),0)</f>
        <v>76</v>
      </c>
      <c r="J4822" t="str">
        <f t="shared" ca="1" si="152"/>
        <v>Home</v>
      </c>
      <c r="K4822" t="str">
        <f ca="1">IF(H4822+SIMULATION!$E$16&gt;NEUTRAL!I4822,"W","L")</f>
        <v>L</v>
      </c>
      <c r="L4822" t="str">
        <f ca="1">IF(I4822+SIMULATION!$E$20&gt;NEUTRAL!H4822,"W","L")</f>
        <v>W</v>
      </c>
      <c r="M4822">
        <f t="shared" ca="1" si="153"/>
        <v>138</v>
      </c>
      <c r="N4822" t="str">
        <f ca="1">IF((H4822+I4822)&gt;SIMULATION!$F$16,"Over","Under")</f>
        <v>Under</v>
      </c>
    </row>
    <row r="4823" spans="8:14" x14ac:dyDescent="0.25">
      <c r="H4823">
        <f ca="1">ROUND(NORMINV(RAND(),SIMULATION!$G$16,SIMULATION!$C$16),0)</f>
        <v>66</v>
      </c>
      <c r="I4823">
        <f ca="1">ROUND(NORMINV(RAND(),SIMULATION!$G$20,SIMULATION!$C$20),0)</f>
        <v>83</v>
      </c>
      <c r="J4823" t="str">
        <f t="shared" ca="1" si="152"/>
        <v>Home</v>
      </c>
      <c r="K4823" t="str">
        <f ca="1">IF(H4823+SIMULATION!$E$16&gt;NEUTRAL!I4823,"W","L")</f>
        <v>L</v>
      </c>
      <c r="L4823" t="str">
        <f ca="1">IF(I4823+SIMULATION!$E$20&gt;NEUTRAL!H4823,"W","L")</f>
        <v>W</v>
      </c>
      <c r="M4823">
        <f t="shared" ca="1" si="153"/>
        <v>149</v>
      </c>
      <c r="N4823" t="str">
        <f ca="1">IF((H4823+I4823)&gt;SIMULATION!$F$16,"Over","Under")</f>
        <v>Under</v>
      </c>
    </row>
    <row r="4824" spans="8:14" x14ac:dyDescent="0.25">
      <c r="H4824">
        <f ca="1">ROUND(NORMINV(RAND(),SIMULATION!$G$16,SIMULATION!$C$16),0)</f>
        <v>72</v>
      </c>
      <c r="I4824">
        <f ca="1">ROUND(NORMINV(RAND(),SIMULATION!$G$20,SIMULATION!$C$20),0)</f>
        <v>77</v>
      </c>
      <c r="J4824" t="str">
        <f t="shared" ca="1" si="152"/>
        <v>Home</v>
      </c>
      <c r="K4824" t="str">
        <f ca="1">IF(H4824+SIMULATION!$E$16&gt;NEUTRAL!I4824,"W","L")</f>
        <v>L</v>
      </c>
      <c r="L4824" t="str">
        <f ca="1">IF(I4824+SIMULATION!$E$20&gt;NEUTRAL!H4824,"W","L")</f>
        <v>W</v>
      </c>
      <c r="M4824">
        <f t="shared" ca="1" si="153"/>
        <v>149</v>
      </c>
      <c r="N4824" t="str">
        <f ca="1">IF((H4824+I4824)&gt;SIMULATION!$F$16,"Over","Under")</f>
        <v>Under</v>
      </c>
    </row>
    <row r="4825" spans="8:14" x14ac:dyDescent="0.25">
      <c r="H4825">
        <f ca="1">ROUND(NORMINV(RAND(),SIMULATION!$G$16,SIMULATION!$C$16),0)</f>
        <v>73</v>
      </c>
      <c r="I4825">
        <f ca="1">ROUND(NORMINV(RAND(),SIMULATION!$G$20,SIMULATION!$C$20),0)</f>
        <v>82</v>
      </c>
      <c r="J4825" t="str">
        <f t="shared" ca="1" si="152"/>
        <v>Home</v>
      </c>
      <c r="K4825" t="str">
        <f ca="1">IF(H4825+SIMULATION!$E$16&gt;NEUTRAL!I4825,"W","L")</f>
        <v>L</v>
      </c>
      <c r="L4825" t="str">
        <f ca="1">IF(I4825+SIMULATION!$E$20&gt;NEUTRAL!H4825,"W","L")</f>
        <v>W</v>
      </c>
      <c r="M4825">
        <f t="shared" ca="1" si="153"/>
        <v>155</v>
      </c>
      <c r="N4825" t="str">
        <f ca="1">IF((H4825+I4825)&gt;SIMULATION!$F$16,"Over","Under")</f>
        <v>Over</v>
      </c>
    </row>
    <row r="4826" spans="8:14" x14ac:dyDescent="0.25">
      <c r="H4826">
        <f ca="1">ROUND(NORMINV(RAND(),SIMULATION!$G$16,SIMULATION!$C$16),0)</f>
        <v>80</v>
      </c>
      <c r="I4826">
        <f ca="1">ROUND(NORMINV(RAND(),SIMULATION!$G$20,SIMULATION!$C$20),0)</f>
        <v>84</v>
      </c>
      <c r="J4826" t="str">
        <f t="shared" ca="1" si="152"/>
        <v>Home</v>
      </c>
      <c r="K4826" t="str">
        <f ca="1">IF(H4826+SIMULATION!$E$16&gt;NEUTRAL!I4826,"W","L")</f>
        <v>W</v>
      </c>
      <c r="L4826" t="str">
        <f ca="1">IF(I4826+SIMULATION!$E$20&gt;NEUTRAL!H4826,"W","L")</f>
        <v>L</v>
      </c>
      <c r="M4826">
        <f t="shared" ca="1" si="153"/>
        <v>164</v>
      </c>
      <c r="N4826" t="str">
        <f ca="1">IF((H4826+I4826)&gt;SIMULATION!$F$16,"Over","Under")</f>
        <v>Over</v>
      </c>
    </row>
    <row r="4827" spans="8:14" x14ac:dyDescent="0.25">
      <c r="H4827">
        <f ca="1">ROUND(NORMINV(RAND(),SIMULATION!$G$16,SIMULATION!$C$16),0)</f>
        <v>90</v>
      </c>
      <c r="I4827">
        <f ca="1">ROUND(NORMINV(RAND(),SIMULATION!$G$20,SIMULATION!$C$20),0)</f>
        <v>78</v>
      </c>
      <c r="J4827" t="str">
        <f t="shared" ca="1" si="152"/>
        <v>Away</v>
      </c>
      <c r="K4827" t="str">
        <f ca="1">IF(H4827+SIMULATION!$E$16&gt;NEUTRAL!I4827,"W","L")</f>
        <v>W</v>
      </c>
      <c r="L4827" t="str">
        <f ca="1">IF(I4827+SIMULATION!$E$20&gt;NEUTRAL!H4827,"W","L")</f>
        <v>L</v>
      </c>
      <c r="M4827">
        <f t="shared" ca="1" si="153"/>
        <v>168</v>
      </c>
      <c r="N4827" t="str">
        <f ca="1">IF((H4827+I4827)&gt;SIMULATION!$F$16,"Over","Under")</f>
        <v>Over</v>
      </c>
    </row>
    <row r="4828" spans="8:14" x14ac:dyDescent="0.25">
      <c r="H4828">
        <f ca="1">ROUND(NORMINV(RAND(),SIMULATION!$G$16,SIMULATION!$C$16),0)</f>
        <v>63</v>
      </c>
      <c r="I4828">
        <f ca="1">ROUND(NORMINV(RAND(),SIMULATION!$G$20,SIMULATION!$C$20),0)</f>
        <v>74</v>
      </c>
      <c r="J4828" t="str">
        <f t="shared" ca="1" si="152"/>
        <v>Home</v>
      </c>
      <c r="K4828" t="str">
        <f ca="1">IF(H4828+SIMULATION!$E$16&gt;NEUTRAL!I4828,"W","L")</f>
        <v>L</v>
      </c>
      <c r="L4828" t="str">
        <f ca="1">IF(I4828+SIMULATION!$E$20&gt;NEUTRAL!H4828,"W","L")</f>
        <v>W</v>
      </c>
      <c r="M4828">
        <f t="shared" ca="1" si="153"/>
        <v>137</v>
      </c>
      <c r="N4828" t="str">
        <f ca="1">IF((H4828+I4828)&gt;SIMULATION!$F$16,"Over","Under")</f>
        <v>Under</v>
      </c>
    </row>
    <row r="4829" spans="8:14" x14ac:dyDescent="0.25">
      <c r="H4829">
        <f ca="1">ROUND(NORMINV(RAND(),SIMULATION!$G$16,SIMULATION!$C$16),0)</f>
        <v>81</v>
      </c>
      <c r="I4829">
        <f ca="1">ROUND(NORMINV(RAND(),SIMULATION!$G$20,SIMULATION!$C$20),0)</f>
        <v>86</v>
      </c>
      <c r="J4829" t="str">
        <f t="shared" ca="1" si="152"/>
        <v>Home</v>
      </c>
      <c r="K4829" t="str">
        <f ca="1">IF(H4829+SIMULATION!$E$16&gt;NEUTRAL!I4829,"W","L")</f>
        <v>L</v>
      </c>
      <c r="L4829" t="str">
        <f ca="1">IF(I4829+SIMULATION!$E$20&gt;NEUTRAL!H4829,"W","L")</f>
        <v>W</v>
      </c>
      <c r="M4829">
        <f t="shared" ca="1" si="153"/>
        <v>167</v>
      </c>
      <c r="N4829" t="str">
        <f ca="1">IF((H4829+I4829)&gt;SIMULATION!$F$16,"Over","Under")</f>
        <v>Over</v>
      </c>
    </row>
    <row r="4830" spans="8:14" x14ac:dyDescent="0.25">
      <c r="H4830">
        <f ca="1">ROUND(NORMINV(RAND(),SIMULATION!$G$16,SIMULATION!$C$16),0)</f>
        <v>81</v>
      </c>
      <c r="I4830">
        <f ca="1">ROUND(NORMINV(RAND(),SIMULATION!$G$20,SIMULATION!$C$20),0)</f>
        <v>63</v>
      </c>
      <c r="J4830" t="str">
        <f t="shared" ca="1" si="152"/>
        <v>Away</v>
      </c>
      <c r="K4830" t="str">
        <f ca="1">IF(H4830+SIMULATION!$E$16&gt;NEUTRAL!I4830,"W","L")</f>
        <v>W</v>
      </c>
      <c r="L4830" t="str">
        <f ca="1">IF(I4830+SIMULATION!$E$20&gt;NEUTRAL!H4830,"W","L")</f>
        <v>L</v>
      </c>
      <c r="M4830">
        <f t="shared" ca="1" si="153"/>
        <v>144</v>
      </c>
      <c r="N4830" t="str">
        <f ca="1">IF((H4830+I4830)&gt;SIMULATION!$F$16,"Over","Under")</f>
        <v>Under</v>
      </c>
    </row>
    <row r="4831" spans="8:14" x14ac:dyDescent="0.25">
      <c r="H4831">
        <f ca="1">ROUND(NORMINV(RAND(),SIMULATION!$G$16,SIMULATION!$C$16),0)</f>
        <v>71</v>
      </c>
      <c r="I4831">
        <f ca="1">ROUND(NORMINV(RAND(),SIMULATION!$G$20,SIMULATION!$C$20),0)</f>
        <v>54</v>
      </c>
      <c r="J4831" t="str">
        <f t="shared" ca="1" si="152"/>
        <v>Away</v>
      </c>
      <c r="K4831" t="str">
        <f ca="1">IF(H4831+SIMULATION!$E$16&gt;NEUTRAL!I4831,"W","L")</f>
        <v>W</v>
      </c>
      <c r="L4831" t="str">
        <f ca="1">IF(I4831+SIMULATION!$E$20&gt;NEUTRAL!H4831,"W","L")</f>
        <v>L</v>
      </c>
      <c r="M4831">
        <f t="shared" ca="1" si="153"/>
        <v>125</v>
      </c>
      <c r="N4831" t="str">
        <f ca="1">IF((H4831+I4831)&gt;SIMULATION!$F$16,"Over","Under")</f>
        <v>Under</v>
      </c>
    </row>
    <row r="4832" spans="8:14" x14ac:dyDescent="0.25">
      <c r="H4832">
        <f ca="1">ROUND(NORMINV(RAND(),SIMULATION!$G$16,SIMULATION!$C$16),0)</f>
        <v>67</v>
      </c>
      <c r="I4832">
        <f ca="1">ROUND(NORMINV(RAND(),SIMULATION!$G$20,SIMULATION!$C$20),0)</f>
        <v>81</v>
      </c>
      <c r="J4832" t="str">
        <f t="shared" ca="1" si="152"/>
        <v>Home</v>
      </c>
      <c r="K4832" t="str">
        <f ca="1">IF(H4832+SIMULATION!$E$16&gt;NEUTRAL!I4832,"W","L")</f>
        <v>L</v>
      </c>
      <c r="L4832" t="str">
        <f ca="1">IF(I4832+SIMULATION!$E$20&gt;NEUTRAL!H4832,"W","L")</f>
        <v>W</v>
      </c>
      <c r="M4832">
        <f t="shared" ca="1" si="153"/>
        <v>148</v>
      </c>
      <c r="N4832" t="str">
        <f ca="1">IF((H4832+I4832)&gt;SIMULATION!$F$16,"Over","Under")</f>
        <v>Under</v>
      </c>
    </row>
    <row r="4833" spans="8:14" x14ac:dyDescent="0.25">
      <c r="H4833">
        <f ca="1">ROUND(NORMINV(RAND(),SIMULATION!$G$16,SIMULATION!$C$16),0)</f>
        <v>74</v>
      </c>
      <c r="I4833">
        <f ca="1">ROUND(NORMINV(RAND(),SIMULATION!$G$20,SIMULATION!$C$20),0)</f>
        <v>87</v>
      </c>
      <c r="J4833" t="str">
        <f t="shared" ca="1" si="152"/>
        <v>Home</v>
      </c>
      <c r="K4833" t="str">
        <f ca="1">IF(H4833+SIMULATION!$E$16&gt;NEUTRAL!I4833,"W","L")</f>
        <v>L</v>
      </c>
      <c r="L4833" t="str">
        <f ca="1">IF(I4833+SIMULATION!$E$20&gt;NEUTRAL!H4833,"W","L")</f>
        <v>W</v>
      </c>
      <c r="M4833">
        <f t="shared" ca="1" si="153"/>
        <v>161</v>
      </c>
      <c r="N4833" t="str">
        <f ca="1">IF((H4833+I4833)&gt;SIMULATION!$F$16,"Over","Under")</f>
        <v>Over</v>
      </c>
    </row>
    <row r="4834" spans="8:14" x14ac:dyDescent="0.25">
      <c r="H4834">
        <f ca="1">ROUND(NORMINV(RAND(),SIMULATION!$G$16,SIMULATION!$C$16),0)</f>
        <v>61</v>
      </c>
      <c r="I4834">
        <f ca="1">ROUND(NORMINV(RAND(),SIMULATION!$G$20,SIMULATION!$C$20),0)</f>
        <v>76</v>
      </c>
      <c r="J4834" t="str">
        <f t="shared" ca="1" si="152"/>
        <v>Home</v>
      </c>
      <c r="K4834" t="str">
        <f ca="1">IF(H4834+SIMULATION!$E$16&gt;NEUTRAL!I4834,"W","L")</f>
        <v>L</v>
      </c>
      <c r="L4834" t="str">
        <f ca="1">IF(I4834+SIMULATION!$E$20&gt;NEUTRAL!H4834,"W","L")</f>
        <v>W</v>
      </c>
      <c r="M4834">
        <f t="shared" ca="1" si="153"/>
        <v>137</v>
      </c>
      <c r="N4834" t="str">
        <f ca="1">IF((H4834+I4834)&gt;SIMULATION!$F$16,"Over","Under")</f>
        <v>Under</v>
      </c>
    </row>
    <row r="4835" spans="8:14" x14ac:dyDescent="0.25">
      <c r="H4835">
        <f ca="1">ROUND(NORMINV(RAND(),SIMULATION!$G$16,SIMULATION!$C$16),0)</f>
        <v>83</v>
      </c>
      <c r="I4835">
        <f ca="1">ROUND(NORMINV(RAND(),SIMULATION!$G$20,SIMULATION!$C$20),0)</f>
        <v>88</v>
      </c>
      <c r="J4835" t="str">
        <f t="shared" ca="1" si="152"/>
        <v>Home</v>
      </c>
      <c r="K4835" t="str">
        <f ca="1">IF(H4835+SIMULATION!$E$16&gt;NEUTRAL!I4835,"W","L")</f>
        <v>L</v>
      </c>
      <c r="L4835" t="str">
        <f ca="1">IF(I4835+SIMULATION!$E$20&gt;NEUTRAL!H4835,"W","L")</f>
        <v>W</v>
      </c>
      <c r="M4835">
        <f t="shared" ca="1" si="153"/>
        <v>171</v>
      </c>
      <c r="N4835" t="str">
        <f ca="1">IF((H4835+I4835)&gt;SIMULATION!$F$16,"Over","Under")</f>
        <v>Over</v>
      </c>
    </row>
    <row r="4836" spans="8:14" x14ac:dyDescent="0.25">
      <c r="H4836">
        <f ca="1">ROUND(NORMINV(RAND(),SIMULATION!$G$16,SIMULATION!$C$16),0)</f>
        <v>62</v>
      </c>
      <c r="I4836">
        <f ca="1">ROUND(NORMINV(RAND(),SIMULATION!$G$20,SIMULATION!$C$20),0)</f>
        <v>70</v>
      </c>
      <c r="J4836" t="str">
        <f t="shared" ca="1" si="152"/>
        <v>Home</v>
      </c>
      <c r="K4836" t="str">
        <f ca="1">IF(H4836+SIMULATION!$E$16&gt;NEUTRAL!I4836,"W","L")</f>
        <v>L</v>
      </c>
      <c r="L4836" t="str">
        <f ca="1">IF(I4836+SIMULATION!$E$20&gt;NEUTRAL!H4836,"W","L")</f>
        <v>W</v>
      </c>
      <c r="M4836">
        <f t="shared" ca="1" si="153"/>
        <v>132</v>
      </c>
      <c r="N4836" t="str">
        <f ca="1">IF((H4836+I4836)&gt;SIMULATION!$F$16,"Over","Under")</f>
        <v>Under</v>
      </c>
    </row>
    <row r="4837" spans="8:14" x14ac:dyDescent="0.25">
      <c r="H4837">
        <f ca="1">ROUND(NORMINV(RAND(),SIMULATION!$G$16,SIMULATION!$C$16),0)</f>
        <v>111</v>
      </c>
      <c r="I4837">
        <f ca="1">ROUND(NORMINV(RAND(),SIMULATION!$G$20,SIMULATION!$C$20),0)</f>
        <v>75</v>
      </c>
      <c r="J4837" t="str">
        <f t="shared" ca="1" si="152"/>
        <v>Away</v>
      </c>
      <c r="K4837" t="str">
        <f ca="1">IF(H4837+SIMULATION!$E$16&gt;NEUTRAL!I4837,"W","L")</f>
        <v>W</v>
      </c>
      <c r="L4837" t="str">
        <f ca="1">IF(I4837+SIMULATION!$E$20&gt;NEUTRAL!H4837,"W","L")</f>
        <v>L</v>
      </c>
      <c r="M4837">
        <f t="shared" ca="1" si="153"/>
        <v>186</v>
      </c>
      <c r="N4837" t="str">
        <f ca="1">IF((H4837+I4837)&gt;SIMULATION!$F$16,"Over","Under")</f>
        <v>Over</v>
      </c>
    </row>
    <row r="4838" spans="8:14" x14ac:dyDescent="0.25">
      <c r="H4838">
        <f ca="1">ROUND(NORMINV(RAND(),SIMULATION!$G$16,SIMULATION!$C$16),0)</f>
        <v>76</v>
      </c>
      <c r="I4838">
        <f ca="1">ROUND(NORMINV(RAND(),SIMULATION!$G$20,SIMULATION!$C$20),0)</f>
        <v>79</v>
      </c>
      <c r="J4838" t="str">
        <f t="shared" ca="1" si="152"/>
        <v>Home</v>
      </c>
      <c r="K4838" t="str">
        <f ca="1">IF(H4838+SIMULATION!$E$16&gt;NEUTRAL!I4838,"W","L")</f>
        <v>W</v>
      </c>
      <c r="L4838" t="str">
        <f ca="1">IF(I4838+SIMULATION!$E$20&gt;NEUTRAL!H4838,"W","L")</f>
        <v>L</v>
      </c>
      <c r="M4838">
        <f t="shared" ca="1" si="153"/>
        <v>155</v>
      </c>
      <c r="N4838" t="str">
        <f ca="1">IF((H4838+I4838)&gt;SIMULATION!$F$16,"Over","Under")</f>
        <v>Over</v>
      </c>
    </row>
    <row r="4839" spans="8:14" x14ac:dyDescent="0.25">
      <c r="H4839">
        <f ca="1">ROUND(NORMINV(RAND(),SIMULATION!$G$16,SIMULATION!$C$16),0)</f>
        <v>75</v>
      </c>
      <c r="I4839">
        <f ca="1">ROUND(NORMINV(RAND(),SIMULATION!$G$20,SIMULATION!$C$20),0)</f>
        <v>92</v>
      </c>
      <c r="J4839" t="str">
        <f t="shared" ca="1" si="152"/>
        <v>Home</v>
      </c>
      <c r="K4839" t="str">
        <f ca="1">IF(H4839+SIMULATION!$E$16&gt;NEUTRAL!I4839,"W","L")</f>
        <v>L</v>
      </c>
      <c r="L4839" t="str">
        <f ca="1">IF(I4839+SIMULATION!$E$20&gt;NEUTRAL!H4839,"W","L")</f>
        <v>W</v>
      </c>
      <c r="M4839">
        <f t="shared" ca="1" si="153"/>
        <v>167</v>
      </c>
      <c r="N4839" t="str">
        <f ca="1">IF((H4839+I4839)&gt;SIMULATION!$F$16,"Over","Under")</f>
        <v>Over</v>
      </c>
    </row>
    <row r="4840" spans="8:14" x14ac:dyDescent="0.25">
      <c r="H4840">
        <f ca="1">ROUND(NORMINV(RAND(),SIMULATION!$G$16,SIMULATION!$C$16),0)</f>
        <v>55</v>
      </c>
      <c r="I4840">
        <f ca="1">ROUND(NORMINV(RAND(),SIMULATION!$G$20,SIMULATION!$C$20),0)</f>
        <v>75</v>
      </c>
      <c r="J4840" t="str">
        <f t="shared" ca="1" si="152"/>
        <v>Home</v>
      </c>
      <c r="K4840" t="str">
        <f ca="1">IF(H4840+SIMULATION!$E$16&gt;NEUTRAL!I4840,"W","L")</f>
        <v>L</v>
      </c>
      <c r="L4840" t="str">
        <f ca="1">IF(I4840+SIMULATION!$E$20&gt;NEUTRAL!H4840,"W","L")</f>
        <v>W</v>
      </c>
      <c r="M4840">
        <f t="shared" ca="1" si="153"/>
        <v>130</v>
      </c>
      <c r="N4840" t="str">
        <f ca="1">IF((H4840+I4840)&gt;SIMULATION!$F$16,"Over","Under")</f>
        <v>Under</v>
      </c>
    </row>
    <row r="4841" spans="8:14" x14ac:dyDescent="0.25">
      <c r="H4841">
        <f ca="1">ROUND(NORMINV(RAND(),SIMULATION!$G$16,SIMULATION!$C$16),0)</f>
        <v>81</v>
      </c>
      <c r="I4841">
        <f ca="1">ROUND(NORMINV(RAND(),SIMULATION!$G$20,SIMULATION!$C$20),0)</f>
        <v>73</v>
      </c>
      <c r="J4841" t="str">
        <f t="shared" ca="1" si="152"/>
        <v>Away</v>
      </c>
      <c r="K4841" t="str">
        <f ca="1">IF(H4841+SIMULATION!$E$16&gt;NEUTRAL!I4841,"W","L")</f>
        <v>W</v>
      </c>
      <c r="L4841" t="str">
        <f ca="1">IF(I4841+SIMULATION!$E$20&gt;NEUTRAL!H4841,"W","L")</f>
        <v>L</v>
      </c>
      <c r="M4841">
        <f t="shared" ca="1" si="153"/>
        <v>154</v>
      </c>
      <c r="N4841" t="str">
        <f ca="1">IF((H4841+I4841)&gt;SIMULATION!$F$16,"Over","Under")</f>
        <v>Over</v>
      </c>
    </row>
    <row r="4842" spans="8:14" x14ac:dyDescent="0.25">
      <c r="H4842">
        <f ca="1">ROUND(NORMINV(RAND(),SIMULATION!$G$16,SIMULATION!$C$16),0)</f>
        <v>78</v>
      </c>
      <c r="I4842">
        <f ca="1">ROUND(NORMINV(RAND(),SIMULATION!$G$20,SIMULATION!$C$20),0)</f>
        <v>77</v>
      </c>
      <c r="J4842" t="str">
        <f t="shared" ca="1" si="152"/>
        <v>Away</v>
      </c>
      <c r="K4842" t="str">
        <f ca="1">IF(H4842+SIMULATION!$E$16&gt;NEUTRAL!I4842,"W","L")</f>
        <v>W</v>
      </c>
      <c r="L4842" t="str">
        <f ca="1">IF(I4842+SIMULATION!$E$20&gt;NEUTRAL!H4842,"W","L")</f>
        <v>L</v>
      </c>
      <c r="M4842">
        <f t="shared" ca="1" si="153"/>
        <v>155</v>
      </c>
      <c r="N4842" t="str">
        <f ca="1">IF((H4842+I4842)&gt;SIMULATION!$F$16,"Over","Under")</f>
        <v>Over</v>
      </c>
    </row>
    <row r="4843" spans="8:14" x14ac:dyDescent="0.25">
      <c r="H4843">
        <f ca="1">ROUND(NORMINV(RAND(),SIMULATION!$G$16,SIMULATION!$C$16),0)</f>
        <v>75</v>
      </c>
      <c r="I4843">
        <f ca="1">ROUND(NORMINV(RAND(),SIMULATION!$G$20,SIMULATION!$C$20),0)</f>
        <v>48</v>
      </c>
      <c r="J4843" t="str">
        <f t="shared" ca="1" si="152"/>
        <v>Away</v>
      </c>
      <c r="K4843" t="str">
        <f ca="1">IF(H4843+SIMULATION!$E$16&gt;NEUTRAL!I4843,"W","L")</f>
        <v>W</v>
      </c>
      <c r="L4843" t="str">
        <f ca="1">IF(I4843+SIMULATION!$E$20&gt;NEUTRAL!H4843,"W","L")</f>
        <v>L</v>
      </c>
      <c r="M4843">
        <f t="shared" ca="1" si="153"/>
        <v>123</v>
      </c>
      <c r="N4843" t="str">
        <f ca="1">IF((H4843+I4843)&gt;SIMULATION!$F$16,"Over","Under")</f>
        <v>Under</v>
      </c>
    </row>
    <row r="4844" spans="8:14" x14ac:dyDescent="0.25">
      <c r="H4844">
        <f ca="1">ROUND(NORMINV(RAND(),SIMULATION!$G$16,SIMULATION!$C$16),0)</f>
        <v>48</v>
      </c>
      <c r="I4844">
        <f ca="1">ROUND(NORMINV(RAND(),SIMULATION!$G$20,SIMULATION!$C$20),0)</f>
        <v>71</v>
      </c>
      <c r="J4844" t="str">
        <f t="shared" ca="1" si="152"/>
        <v>Home</v>
      </c>
      <c r="K4844" t="str">
        <f ca="1">IF(H4844+SIMULATION!$E$16&gt;NEUTRAL!I4844,"W","L")</f>
        <v>L</v>
      </c>
      <c r="L4844" t="str">
        <f ca="1">IF(I4844+SIMULATION!$E$20&gt;NEUTRAL!H4844,"W","L")</f>
        <v>W</v>
      </c>
      <c r="M4844">
        <f t="shared" ca="1" si="153"/>
        <v>119</v>
      </c>
      <c r="N4844" t="str">
        <f ca="1">IF((H4844+I4844)&gt;SIMULATION!$F$16,"Over","Under")</f>
        <v>Under</v>
      </c>
    </row>
    <row r="4845" spans="8:14" x14ac:dyDescent="0.25">
      <c r="H4845">
        <f ca="1">ROUND(NORMINV(RAND(),SIMULATION!$G$16,SIMULATION!$C$16),0)</f>
        <v>92</v>
      </c>
      <c r="I4845">
        <f ca="1">ROUND(NORMINV(RAND(),SIMULATION!$G$20,SIMULATION!$C$20),0)</f>
        <v>75</v>
      </c>
      <c r="J4845" t="str">
        <f t="shared" ca="1" si="152"/>
        <v>Away</v>
      </c>
      <c r="K4845" t="str">
        <f ca="1">IF(H4845+SIMULATION!$E$16&gt;NEUTRAL!I4845,"W","L")</f>
        <v>W</v>
      </c>
      <c r="L4845" t="str">
        <f ca="1">IF(I4845+SIMULATION!$E$20&gt;NEUTRAL!H4845,"W","L")</f>
        <v>L</v>
      </c>
      <c r="M4845">
        <f t="shared" ca="1" si="153"/>
        <v>167</v>
      </c>
      <c r="N4845" t="str">
        <f ca="1">IF((H4845+I4845)&gt;SIMULATION!$F$16,"Over","Under")</f>
        <v>Over</v>
      </c>
    </row>
    <row r="4846" spans="8:14" x14ac:dyDescent="0.25">
      <c r="H4846">
        <f ca="1">ROUND(NORMINV(RAND(),SIMULATION!$G$16,SIMULATION!$C$16),0)</f>
        <v>65</v>
      </c>
      <c r="I4846">
        <f ca="1">ROUND(NORMINV(RAND(),SIMULATION!$G$20,SIMULATION!$C$20),0)</f>
        <v>76</v>
      </c>
      <c r="J4846" t="str">
        <f t="shared" ca="1" si="152"/>
        <v>Home</v>
      </c>
      <c r="K4846" t="str">
        <f ca="1">IF(H4846+SIMULATION!$E$16&gt;NEUTRAL!I4846,"W","L")</f>
        <v>L</v>
      </c>
      <c r="L4846" t="str">
        <f ca="1">IF(I4846+SIMULATION!$E$20&gt;NEUTRAL!H4846,"W","L")</f>
        <v>W</v>
      </c>
      <c r="M4846">
        <f t="shared" ca="1" si="153"/>
        <v>141</v>
      </c>
      <c r="N4846" t="str">
        <f ca="1">IF((H4846+I4846)&gt;SIMULATION!$F$16,"Over","Under")</f>
        <v>Under</v>
      </c>
    </row>
    <row r="4847" spans="8:14" x14ac:dyDescent="0.25">
      <c r="H4847">
        <f ca="1">ROUND(NORMINV(RAND(),SIMULATION!$G$16,SIMULATION!$C$16),0)</f>
        <v>57</v>
      </c>
      <c r="I4847">
        <f ca="1">ROUND(NORMINV(RAND(),SIMULATION!$G$20,SIMULATION!$C$20),0)</f>
        <v>87</v>
      </c>
      <c r="J4847" t="str">
        <f t="shared" ca="1" si="152"/>
        <v>Home</v>
      </c>
      <c r="K4847" t="str">
        <f ca="1">IF(H4847+SIMULATION!$E$16&gt;NEUTRAL!I4847,"W","L")</f>
        <v>L</v>
      </c>
      <c r="L4847" t="str">
        <f ca="1">IF(I4847+SIMULATION!$E$20&gt;NEUTRAL!H4847,"W","L")</f>
        <v>W</v>
      </c>
      <c r="M4847">
        <f t="shared" ca="1" si="153"/>
        <v>144</v>
      </c>
      <c r="N4847" t="str">
        <f ca="1">IF((H4847+I4847)&gt;SIMULATION!$F$16,"Over","Under")</f>
        <v>Under</v>
      </c>
    </row>
    <row r="4848" spans="8:14" x14ac:dyDescent="0.25">
      <c r="H4848">
        <f ca="1">ROUND(NORMINV(RAND(),SIMULATION!$G$16,SIMULATION!$C$16),0)</f>
        <v>74</v>
      </c>
      <c r="I4848">
        <f ca="1">ROUND(NORMINV(RAND(),SIMULATION!$G$20,SIMULATION!$C$20),0)</f>
        <v>84</v>
      </c>
      <c r="J4848" t="str">
        <f t="shared" ca="1" si="152"/>
        <v>Home</v>
      </c>
      <c r="K4848" t="str">
        <f ca="1">IF(H4848+SIMULATION!$E$16&gt;NEUTRAL!I4848,"W","L")</f>
        <v>L</v>
      </c>
      <c r="L4848" t="str">
        <f ca="1">IF(I4848+SIMULATION!$E$20&gt;NEUTRAL!H4848,"W","L")</f>
        <v>W</v>
      </c>
      <c r="M4848">
        <f t="shared" ca="1" si="153"/>
        <v>158</v>
      </c>
      <c r="N4848" t="str">
        <f ca="1">IF((H4848+I4848)&gt;SIMULATION!$F$16,"Over","Under")</f>
        <v>Over</v>
      </c>
    </row>
    <row r="4849" spans="8:14" x14ac:dyDescent="0.25">
      <c r="H4849">
        <f ca="1">ROUND(NORMINV(RAND(),SIMULATION!$G$16,SIMULATION!$C$16),0)</f>
        <v>75</v>
      </c>
      <c r="I4849">
        <f ca="1">ROUND(NORMINV(RAND(),SIMULATION!$G$20,SIMULATION!$C$20),0)</f>
        <v>76</v>
      </c>
      <c r="J4849" t="str">
        <f t="shared" ca="1" si="152"/>
        <v>Home</v>
      </c>
      <c r="K4849" t="str">
        <f ca="1">IF(H4849+SIMULATION!$E$16&gt;NEUTRAL!I4849,"W","L")</f>
        <v>W</v>
      </c>
      <c r="L4849" t="str">
        <f ca="1">IF(I4849+SIMULATION!$E$20&gt;NEUTRAL!H4849,"W","L")</f>
        <v>L</v>
      </c>
      <c r="M4849">
        <f t="shared" ca="1" si="153"/>
        <v>151</v>
      </c>
      <c r="N4849" t="str">
        <f ca="1">IF((H4849+I4849)&gt;SIMULATION!$F$16,"Over","Under")</f>
        <v>Under</v>
      </c>
    </row>
    <row r="4850" spans="8:14" x14ac:dyDescent="0.25">
      <c r="H4850">
        <f ca="1">ROUND(NORMINV(RAND(),SIMULATION!$G$16,SIMULATION!$C$16),0)</f>
        <v>77</v>
      </c>
      <c r="I4850">
        <f ca="1">ROUND(NORMINV(RAND(),SIMULATION!$G$20,SIMULATION!$C$20),0)</f>
        <v>74</v>
      </c>
      <c r="J4850" t="str">
        <f t="shared" ca="1" si="152"/>
        <v>Away</v>
      </c>
      <c r="K4850" t="str">
        <f ca="1">IF(H4850+SIMULATION!$E$16&gt;NEUTRAL!I4850,"W","L")</f>
        <v>W</v>
      </c>
      <c r="L4850" t="str">
        <f ca="1">IF(I4850+SIMULATION!$E$20&gt;NEUTRAL!H4850,"W","L")</f>
        <v>L</v>
      </c>
      <c r="M4850">
        <f t="shared" ca="1" si="153"/>
        <v>151</v>
      </c>
      <c r="N4850" t="str">
        <f ca="1">IF((H4850+I4850)&gt;SIMULATION!$F$16,"Over","Under")</f>
        <v>Under</v>
      </c>
    </row>
    <row r="4851" spans="8:14" x14ac:dyDescent="0.25">
      <c r="H4851">
        <f ca="1">ROUND(NORMINV(RAND(),SIMULATION!$G$16,SIMULATION!$C$16),0)</f>
        <v>72</v>
      </c>
      <c r="I4851">
        <f ca="1">ROUND(NORMINV(RAND(),SIMULATION!$G$20,SIMULATION!$C$20),0)</f>
        <v>75</v>
      </c>
      <c r="J4851" t="str">
        <f t="shared" ca="1" si="152"/>
        <v>Home</v>
      </c>
      <c r="K4851" t="str">
        <f ca="1">IF(H4851+SIMULATION!$E$16&gt;NEUTRAL!I4851,"W","L")</f>
        <v>W</v>
      </c>
      <c r="L4851" t="str">
        <f ca="1">IF(I4851+SIMULATION!$E$20&gt;NEUTRAL!H4851,"W","L")</f>
        <v>L</v>
      </c>
      <c r="M4851">
        <f t="shared" ca="1" si="153"/>
        <v>147</v>
      </c>
      <c r="N4851" t="str">
        <f ca="1">IF((H4851+I4851)&gt;SIMULATION!$F$16,"Over","Under")</f>
        <v>Under</v>
      </c>
    </row>
    <row r="4852" spans="8:14" x14ac:dyDescent="0.25">
      <c r="H4852">
        <f ca="1">ROUND(NORMINV(RAND(),SIMULATION!$G$16,SIMULATION!$C$16),0)</f>
        <v>86</v>
      </c>
      <c r="I4852">
        <f ca="1">ROUND(NORMINV(RAND(),SIMULATION!$G$20,SIMULATION!$C$20),0)</f>
        <v>66</v>
      </c>
      <c r="J4852" t="str">
        <f t="shared" ca="1" si="152"/>
        <v>Away</v>
      </c>
      <c r="K4852" t="str">
        <f ca="1">IF(H4852+SIMULATION!$E$16&gt;NEUTRAL!I4852,"W","L")</f>
        <v>W</v>
      </c>
      <c r="L4852" t="str">
        <f ca="1">IF(I4852+SIMULATION!$E$20&gt;NEUTRAL!H4852,"W","L")</f>
        <v>L</v>
      </c>
      <c r="M4852">
        <f t="shared" ca="1" si="153"/>
        <v>152</v>
      </c>
      <c r="N4852" t="str">
        <f ca="1">IF((H4852+I4852)&gt;SIMULATION!$F$16,"Over","Under")</f>
        <v>Over</v>
      </c>
    </row>
    <row r="4853" spans="8:14" x14ac:dyDescent="0.25">
      <c r="H4853">
        <f ca="1">ROUND(NORMINV(RAND(),SIMULATION!$G$16,SIMULATION!$C$16),0)</f>
        <v>61</v>
      </c>
      <c r="I4853">
        <f ca="1">ROUND(NORMINV(RAND(),SIMULATION!$G$20,SIMULATION!$C$20),0)</f>
        <v>72</v>
      </c>
      <c r="J4853" t="str">
        <f t="shared" ca="1" si="152"/>
        <v>Home</v>
      </c>
      <c r="K4853" t="str">
        <f ca="1">IF(H4853+SIMULATION!$E$16&gt;NEUTRAL!I4853,"W","L")</f>
        <v>L</v>
      </c>
      <c r="L4853" t="str">
        <f ca="1">IF(I4853+SIMULATION!$E$20&gt;NEUTRAL!H4853,"W","L")</f>
        <v>W</v>
      </c>
      <c r="M4853">
        <f t="shared" ca="1" si="153"/>
        <v>133</v>
      </c>
      <c r="N4853" t="str">
        <f ca="1">IF((H4853+I4853)&gt;SIMULATION!$F$16,"Over","Under")</f>
        <v>Under</v>
      </c>
    </row>
    <row r="4854" spans="8:14" x14ac:dyDescent="0.25">
      <c r="H4854">
        <f ca="1">ROUND(NORMINV(RAND(),SIMULATION!$G$16,SIMULATION!$C$16),0)</f>
        <v>69</v>
      </c>
      <c r="I4854">
        <f ca="1">ROUND(NORMINV(RAND(),SIMULATION!$G$20,SIMULATION!$C$20),0)</f>
        <v>75</v>
      </c>
      <c r="J4854" t="str">
        <f t="shared" ca="1" si="152"/>
        <v>Home</v>
      </c>
      <c r="K4854" t="str">
        <f ca="1">IF(H4854+SIMULATION!$E$16&gt;NEUTRAL!I4854,"W","L")</f>
        <v>L</v>
      </c>
      <c r="L4854" t="str">
        <f ca="1">IF(I4854+SIMULATION!$E$20&gt;NEUTRAL!H4854,"W","L")</f>
        <v>W</v>
      </c>
      <c r="M4854">
        <f t="shared" ca="1" si="153"/>
        <v>144</v>
      </c>
      <c r="N4854" t="str">
        <f ca="1">IF((H4854+I4854)&gt;SIMULATION!$F$16,"Over","Under")</f>
        <v>Under</v>
      </c>
    </row>
    <row r="4855" spans="8:14" x14ac:dyDescent="0.25">
      <c r="H4855">
        <f ca="1">ROUND(NORMINV(RAND(),SIMULATION!$G$16,SIMULATION!$C$16),0)</f>
        <v>68</v>
      </c>
      <c r="I4855">
        <f ca="1">ROUND(NORMINV(RAND(),SIMULATION!$G$20,SIMULATION!$C$20),0)</f>
        <v>84</v>
      </c>
      <c r="J4855" t="str">
        <f t="shared" ca="1" si="152"/>
        <v>Home</v>
      </c>
      <c r="K4855" t="str">
        <f ca="1">IF(H4855+SIMULATION!$E$16&gt;NEUTRAL!I4855,"W","L")</f>
        <v>L</v>
      </c>
      <c r="L4855" t="str">
        <f ca="1">IF(I4855+SIMULATION!$E$20&gt;NEUTRAL!H4855,"W","L")</f>
        <v>W</v>
      </c>
      <c r="M4855">
        <f t="shared" ca="1" si="153"/>
        <v>152</v>
      </c>
      <c r="N4855" t="str">
        <f ca="1">IF((H4855+I4855)&gt;SIMULATION!$F$16,"Over","Under")</f>
        <v>Over</v>
      </c>
    </row>
    <row r="4856" spans="8:14" x14ac:dyDescent="0.25">
      <c r="H4856">
        <f ca="1">ROUND(NORMINV(RAND(),SIMULATION!$G$16,SIMULATION!$C$16),0)</f>
        <v>72</v>
      </c>
      <c r="I4856">
        <f ca="1">ROUND(NORMINV(RAND(),SIMULATION!$G$20,SIMULATION!$C$20),0)</f>
        <v>80</v>
      </c>
      <c r="J4856" t="str">
        <f t="shared" ca="1" si="152"/>
        <v>Home</v>
      </c>
      <c r="K4856" t="str">
        <f ca="1">IF(H4856+SIMULATION!$E$16&gt;NEUTRAL!I4856,"W","L")</f>
        <v>L</v>
      </c>
      <c r="L4856" t="str">
        <f ca="1">IF(I4856+SIMULATION!$E$20&gt;NEUTRAL!H4856,"W","L")</f>
        <v>W</v>
      </c>
      <c r="M4856">
        <f t="shared" ca="1" si="153"/>
        <v>152</v>
      </c>
      <c r="N4856" t="str">
        <f ca="1">IF((H4856+I4856)&gt;SIMULATION!$F$16,"Over","Under")</f>
        <v>Over</v>
      </c>
    </row>
    <row r="4857" spans="8:14" x14ac:dyDescent="0.25">
      <c r="H4857">
        <f ca="1">ROUND(NORMINV(RAND(),SIMULATION!$G$16,SIMULATION!$C$16),0)</f>
        <v>69</v>
      </c>
      <c r="I4857">
        <f ca="1">ROUND(NORMINV(RAND(),SIMULATION!$G$20,SIMULATION!$C$20),0)</f>
        <v>64</v>
      </c>
      <c r="J4857" t="str">
        <f t="shared" ca="1" si="152"/>
        <v>Away</v>
      </c>
      <c r="K4857" t="str">
        <f ca="1">IF(H4857+SIMULATION!$E$16&gt;NEUTRAL!I4857,"W","L")</f>
        <v>W</v>
      </c>
      <c r="L4857" t="str">
        <f ca="1">IF(I4857+SIMULATION!$E$20&gt;NEUTRAL!H4857,"W","L")</f>
        <v>L</v>
      </c>
      <c r="M4857">
        <f t="shared" ca="1" si="153"/>
        <v>133</v>
      </c>
      <c r="N4857" t="str">
        <f ca="1">IF((H4857+I4857)&gt;SIMULATION!$F$16,"Over","Under")</f>
        <v>Under</v>
      </c>
    </row>
    <row r="4858" spans="8:14" x14ac:dyDescent="0.25">
      <c r="H4858">
        <f ca="1">ROUND(NORMINV(RAND(),SIMULATION!$G$16,SIMULATION!$C$16),0)</f>
        <v>67</v>
      </c>
      <c r="I4858">
        <f ca="1">ROUND(NORMINV(RAND(),SIMULATION!$G$20,SIMULATION!$C$20),0)</f>
        <v>68</v>
      </c>
      <c r="J4858" t="str">
        <f t="shared" ca="1" si="152"/>
        <v>Home</v>
      </c>
      <c r="K4858" t="str">
        <f ca="1">IF(H4858+SIMULATION!$E$16&gt;NEUTRAL!I4858,"W","L")</f>
        <v>W</v>
      </c>
      <c r="L4858" t="str">
        <f ca="1">IF(I4858+SIMULATION!$E$20&gt;NEUTRAL!H4858,"W","L")</f>
        <v>L</v>
      </c>
      <c r="M4858">
        <f t="shared" ca="1" si="153"/>
        <v>135</v>
      </c>
      <c r="N4858" t="str">
        <f ca="1">IF((H4858+I4858)&gt;SIMULATION!$F$16,"Over","Under")</f>
        <v>Under</v>
      </c>
    </row>
    <row r="4859" spans="8:14" x14ac:dyDescent="0.25">
      <c r="H4859">
        <f ca="1">ROUND(NORMINV(RAND(),SIMULATION!$G$16,SIMULATION!$C$16),0)</f>
        <v>68</v>
      </c>
      <c r="I4859">
        <f ca="1">ROUND(NORMINV(RAND(),SIMULATION!$G$20,SIMULATION!$C$20),0)</f>
        <v>69</v>
      </c>
      <c r="J4859" t="str">
        <f t="shared" ca="1" si="152"/>
        <v>Home</v>
      </c>
      <c r="K4859" t="str">
        <f ca="1">IF(H4859+SIMULATION!$E$16&gt;NEUTRAL!I4859,"W","L")</f>
        <v>W</v>
      </c>
      <c r="L4859" t="str">
        <f ca="1">IF(I4859+SIMULATION!$E$20&gt;NEUTRAL!H4859,"W","L")</f>
        <v>L</v>
      </c>
      <c r="M4859">
        <f t="shared" ca="1" si="153"/>
        <v>137</v>
      </c>
      <c r="N4859" t="str">
        <f ca="1">IF((H4859+I4859)&gt;SIMULATION!$F$16,"Over","Under")</f>
        <v>Under</v>
      </c>
    </row>
    <row r="4860" spans="8:14" x14ac:dyDescent="0.25">
      <c r="H4860">
        <f ca="1">ROUND(NORMINV(RAND(),SIMULATION!$G$16,SIMULATION!$C$16),0)</f>
        <v>76</v>
      </c>
      <c r="I4860">
        <f ca="1">ROUND(NORMINV(RAND(),SIMULATION!$G$20,SIMULATION!$C$20),0)</f>
        <v>68</v>
      </c>
      <c r="J4860" t="str">
        <f t="shared" ca="1" si="152"/>
        <v>Away</v>
      </c>
      <c r="K4860" t="str">
        <f ca="1">IF(H4860+SIMULATION!$E$16&gt;NEUTRAL!I4860,"W","L")</f>
        <v>W</v>
      </c>
      <c r="L4860" t="str">
        <f ca="1">IF(I4860+SIMULATION!$E$20&gt;NEUTRAL!H4860,"W","L")</f>
        <v>L</v>
      </c>
      <c r="M4860">
        <f t="shared" ca="1" si="153"/>
        <v>144</v>
      </c>
      <c r="N4860" t="str">
        <f ca="1">IF((H4860+I4860)&gt;SIMULATION!$F$16,"Over","Under")</f>
        <v>Under</v>
      </c>
    </row>
    <row r="4861" spans="8:14" x14ac:dyDescent="0.25">
      <c r="H4861">
        <f ca="1">ROUND(NORMINV(RAND(),SIMULATION!$G$16,SIMULATION!$C$16),0)</f>
        <v>60</v>
      </c>
      <c r="I4861">
        <f ca="1">ROUND(NORMINV(RAND(),SIMULATION!$G$20,SIMULATION!$C$20),0)</f>
        <v>80</v>
      </c>
      <c r="J4861" t="str">
        <f t="shared" ca="1" si="152"/>
        <v>Home</v>
      </c>
      <c r="K4861" t="str">
        <f ca="1">IF(H4861+SIMULATION!$E$16&gt;NEUTRAL!I4861,"W","L")</f>
        <v>L</v>
      </c>
      <c r="L4861" t="str">
        <f ca="1">IF(I4861+SIMULATION!$E$20&gt;NEUTRAL!H4861,"W","L")</f>
        <v>W</v>
      </c>
      <c r="M4861">
        <f t="shared" ca="1" si="153"/>
        <v>140</v>
      </c>
      <c r="N4861" t="str">
        <f ca="1">IF((H4861+I4861)&gt;SIMULATION!$F$16,"Over","Under")</f>
        <v>Under</v>
      </c>
    </row>
    <row r="4862" spans="8:14" x14ac:dyDescent="0.25">
      <c r="H4862">
        <f ca="1">ROUND(NORMINV(RAND(),SIMULATION!$G$16,SIMULATION!$C$16),0)</f>
        <v>74</v>
      </c>
      <c r="I4862">
        <f ca="1">ROUND(NORMINV(RAND(),SIMULATION!$G$20,SIMULATION!$C$20),0)</f>
        <v>66</v>
      </c>
      <c r="J4862" t="str">
        <f t="shared" ca="1" si="152"/>
        <v>Away</v>
      </c>
      <c r="K4862" t="str">
        <f ca="1">IF(H4862+SIMULATION!$E$16&gt;NEUTRAL!I4862,"W","L")</f>
        <v>W</v>
      </c>
      <c r="L4862" t="str">
        <f ca="1">IF(I4862+SIMULATION!$E$20&gt;NEUTRAL!H4862,"W","L")</f>
        <v>L</v>
      </c>
      <c r="M4862">
        <f t="shared" ca="1" si="153"/>
        <v>140</v>
      </c>
      <c r="N4862" t="str">
        <f ca="1">IF((H4862+I4862)&gt;SIMULATION!$F$16,"Over","Under")</f>
        <v>Under</v>
      </c>
    </row>
    <row r="4863" spans="8:14" x14ac:dyDescent="0.25">
      <c r="H4863">
        <f ca="1">ROUND(NORMINV(RAND(),SIMULATION!$G$16,SIMULATION!$C$16),0)</f>
        <v>83</v>
      </c>
      <c r="I4863">
        <f ca="1">ROUND(NORMINV(RAND(),SIMULATION!$G$20,SIMULATION!$C$20),0)</f>
        <v>61</v>
      </c>
      <c r="J4863" t="str">
        <f t="shared" ca="1" si="152"/>
        <v>Away</v>
      </c>
      <c r="K4863" t="str">
        <f ca="1">IF(H4863+SIMULATION!$E$16&gt;NEUTRAL!I4863,"W","L")</f>
        <v>W</v>
      </c>
      <c r="L4863" t="str">
        <f ca="1">IF(I4863+SIMULATION!$E$20&gt;NEUTRAL!H4863,"W","L")</f>
        <v>L</v>
      </c>
      <c r="M4863">
        <f t="shared" ca="1" si="153"/>
        <v>144</v>
      </c>
      <c r="N4863" t="str">
        <f ca="1">IF((H4863+I4863)&gt;SIMULATION!$F$16,"Over","Under")</f>
        <v>Under</v>
      </c>
    </row>
    <row r="4864" spans="8:14" x14ac:dyDescent="0.25">
      <c r="H4864">
        <f ca="1">ROUND(NORMINV(RAND(),SIMULATION!$G$16,SIMULATION!$C$16),0)</f>
        <v>56</v>
      </c>
      <c r="I4864">
        <f ca="1">ROUND(NORMINV(RAND(),SIMULATION!$G$20,SIMULATION!$C$20),0)</f>
        <v>110</v>
      </c>
      <c r="J4864" t="str">
        <f t="shared" ca="1" si="152"/>
        <v>Home</v>
      </c>
      <c r="K4864" t="str">
        <f ca="1">IF(H4864+SIMULATION!$E$16&gt;NEUTRAL!I4864,"W","L")</f>
        <v>L</v>
      </c>
      <c r="L4864" t="str">
        <f ca="1">IF(I4864+SIMULATION!$E$20&gt;NEUTRAL!H4864,"W","L")</f>
        <v>W</v>
      </c>
      <c r="M4864">
        <f t="shared" ca="1" si="153"/>
        <v>166</v>
      </c>
      <c r="N4864" t="str">
        <f ca="1">IF((H4864+I4864)&gt;SIMULATION!$F$16,"Over","Under")</f>
        <v>Over</v>
      </c>
    </row>
    <row r="4865" spans="8:14" x14ac:dyDescent="0.25">
      <c r="H4865">
        <f ca="1">ROUND(NORMINV(RAND(),SIMULATION!$G$16,SIMULATION!$C$16),0)</f>
        <v>75</v>
      </c>
      <c r="I4865">
        <f ca="1">ROUND(NORMINV(RAND(),SIMULATION!$G$20,SIMULATION!$C$20),0)</f>
        <v>81</v>
      </c>
      <c r="J4865" t="str">
        <f t="shared" ca="1" si="152"/>
        <v>Home</v>
      </c>
      <c r="K4865" t="str">
        <f ca="1">IF(H4865+SIMULATION!$E$16&gt;NEUTRAL!I4865,"W","L")</f>
        <v>L</v>
      </c>
      <c r="L4865" t="str">
        <f ca="1">IF(I4865+SIMULATION!$E$20&gt;NEUTRAL!H4865,"W","L")</f>
        <v>W</v>
      </c>
      <c r="M4865">
        <f t="shared" ca="1" si="153"/>
        <v>156</v>
      </c>
      <c r="N4865" t="str">
        <f ca="1">IF((H4865+I4865)&gt;SIMULATION!$F$16,"Over","Under")</f>
        <v>Over</v>
      </c>
    </row>
    <row r="4866" spans="8:14" x14ac:dyDescent="0.25">
      <c r="H4866">
        <f ca="1">ROUND(NORMINV(RAND(),SIMULATION!$G$16,SIMULATION!$C$16),0)</f>
        <v>63</v>
      </c>
      <c r="I4866">
        <f ca="1">ROUND(NORMINV(RAND(),SIMULATION!$G$20,SIMULATION!$C$20),0)</f>
        <v>72</v>
      </c>
      <c r="J4866" t="str">
        <f t="shared" ca="1" si="152"/>
        <v>Home</v>
      </c>
      <c r="K4866" t="str">
        <f ca="1">IF(H4866+SIMULATION!$E$16&gt;NEUTRAL!I4866,"W","L")</f>
        <v>L</v>
      </c>
      <c r="L4866" t="str">
        <f ca="1">IF(I4866+SIMULATION!$E$20&gt;NEUTRAL!H4866,"W","L")</f>
        <v>W</v>
      </c>
      <c r="M4866">
        <f t="shared" ca="1" si="153"/>
        <v>135</v>
      </c>
      <c r="N4866" t="str">
        <f ca="1">IF((H4866+I4866)&gt;SIMULATION!$F$16,"Over","Under")</f>
        <v>Under</v>
      </c>
    </row>
    <row r="4867" spans="8:14" x14ac:dyDescent="0.25">
      <c r="H4867">
        <f ca="1">ROUND(NORMINV(RAND(),SIMULATION!$G$16,SIMULATION!$C$16),0)</f>
        <v>71</v>
      </c>
      <c r="I4867">
        <f ca="1">ROUND(NORMINV(RAND(),SIMULATION!$G$20,SIMULATION!$C$20),0)</f>
        <v>90</v>
      </c>
      <c r="J4867" t="str">
        <f t="shared" ca="1" si="152"/>
        <v>Home</v>
      </c>
      <c r="K4867" t="str">
        <f ca="1">IF(H4867+SIMULATION!$E$16&gt;NEUTRAL!I4867,"W","L")</f>
        <v>L</v>
      </c>
      <c r="L4867" t="str">
        <f ca="1">IF(I4867+SIMULATION!$E$20&gt;NEUTRAL!H4867,"W","L")</f>
        <v>W</v>
      </c>
      <c r="M4867">
        <f t="shared" ca="1" si="153"/>
        <v>161</v>
      </c>
      <c r="N4867" t="str">
        <f ca="1">IF((H4867+I4867)&gt;SIMULATION!$F$16,"Over","Under")</f>
        <v>Over</v>
      </c>
    </row>
    <row r="4868" spans="8:14" x14ac:dyDescent="0.25">
      <c r="H4868">
        <f ca="1">ROUND(NORMINV(RAND(),SIMULATION!$G$16,SIMULATION!$C$16),0)</f>
        <v>76</v>
      </c>
      <c r="I4868">
        <f ca="1">ROUND(NORMINV(RAND(),SIMULATION!$G$20,SIMULATION!$C$20),0)</f>
        <v>89</v>
      </c>
      <c r="J4868" t="str">
        <f t="shared" ca="1" si="152"/>
        <v>Home</v>
      </c>
      <c r="K4868" t="str">
        <f ca="1">IF(H4868+SIMULATION!$E$16&gt;NEUTRAL!I4868,"W","L")</f>
        <v>L</v>
      </c>
      <c r="L4868" t="str">
        <f ca="1">IF(I4868+SIMULATION!$E$20&gt;NEUTRAL!H4868,"W","L")</f>
        <v>W</v>
      </c>
      <c r="M4868">
        <f t="shared" ca="1" si="153"/>
        <v>165</v>
      </c>
      <c r="N4868" t="str">
        <f ca="1">IF((H4868+I4868)&gt;SIMULATION!$F$16,"Over","Under")</f>
        <v>Over</v>
      </c>
    </row>
    <row r="4869" spans="8:14" x14ac:dyDescent="0.25">
      <c r="H4869">
        <f ca="1">ROUND(NORMINV(RAND(),SIMULATION!$G$16,SIMULATION!$C$16),0)</f>
        <v>103</v>
      </c>
      <c r="I4869">
        <f ca="1">ROUND(NORMINV(RAND(),SIMULATION!$G$20,SIMULATION!$C$20),0)</f>
        <v>63</v>
      </c>
      <c r="J4869" t="str">
        <f t="shared" ca="1" si="152"/>
        <v>Away</v>
      </c>
      <c r="K4869" t="str">
        <f ca="1">IF(H4869+SIMULATION!$E$16&gt;NEUTRAL!I4869,"W","L")</f>
        <v>W</v>
      </c>
      <c r="L4869" t="str">
        <f ca="1">IF(I4869+SIMULATION!$E$20&gt;NEUTRAL!H4869,"W","L")</f>
        <v>L</v>
      </c>
      <c r="M4869">
        <f t="shared" ca="1" si="153"/>
        <v>166</v>
      </c>
      <c r="N4869" t="str">
        <f ca="1">IF((H4869+I4869)&gt;SIMULATION!$F$16,"Over","Under")</f>
        <v>Over</v>
      </c>
    </row>
    <row r="4870" spans="8:14" x14ac:dyDescent="0.25">
      <c r="H4870">
        <f ca="1">ROUND(NORMINV(RAND(),SIMULATION!$G$16,SIMULATION!$C$16),0)</f>
        <v>79</v>
      </c>
      <c r="I4870">
        <f ca="1">ROUND(NORMINV(RAND(),SIMULATION!$G$20,SIMULATION!$C$20),0)</f>
        <v>64</v>
      </c>
      <c r="J4870" t="str">
        <f t="shared" ca="1" si="152"/>
        <v>Away</v>
      </c>
      <c r="K4870" t="str">
        <f ca="1">IF(H4870+SIMULATION!$E$16&gt;NEUTRAL!I4870,"W","L")</f>
        <v>W</v>
      </c>
      <c r="L4870" t="str">
        <f ca="1">IF(I4870+SIMULATION!$E$20&gt;NEUTRAL!H4870,"W","L")</f>
        <v>L</v>
      </c>
      <c r="M4870">
        <f t="shared" ca="1" si="153"/>
        <v>143</v>
      </c>
      <c r="N4870" t="str">
        <f ca="1">IF((H4870+I4870)&gt;SIMULATION!$F$16,"Over","Under")</f>
        <v>Under</v>
      </c>
    </row>
    <row r="4871" spans="8:14" x14ac:dyDescent="0.25">
      <c r="H4871">
        <f ca="1">ROUND(NORMINV(RAND(),SIMULATION!$G$16,SIMULATION!$C$16),0)</f>
        <v>53</v>
      </c>
      <c r="I4871">
        <f ca="1">ROUND(NORMINV(RAND(),SIMULATION!$G$20,SIMULATION!$C$20),0)</f>
        <v>69</v>
      </c>
      <c r="J4871" t="str">
        <f t="shared" ca="1" si="152"/>
        <v>Home</v>
      </c>
      <c r="K4871" t="str">
        <f ca="1">IF(H4871+SIMULATION!$E$16&gt;NEUTRAL!I4871,"W","L")</f>
        <v>L</v>
      </c>
      <c r="L4871" t="str">
        <f ca="1">IF(I4871+SIMULATION!$E$20&gt;NEUTRAL!H4871,"W","L")</f>
        <v>W</v>
      </c>
      <c r="M4871">
        <f t="shared" ca="1" si="153"/>
        <v>122</v>
      </c>
      <c r="N4871" t="str">
        <f ca="1">IF((H4871+I4871)&gt;SIMULATION!$F$16,"Over","Under")</f>
        <v>Under</v>
      </c>
    </row>
    <row r="4872" spans="8:14" x14ac:dyDescent="0.25">
      <c r="H4872">
        <f ca="1">ROUND(NORMINV(RAND(),SIMULATION!$G$16,SIMULATION!$C$16),0)</f>
        <v>59</v>
      </c>
      <c r="I4872">
        <f ca="1">ROUND(NORMINV(RAND(),SIMULATION!$G$20,SIMULATION!$C$20),0)</f>
        <v>67</v>
      </c>
      <c r="J4872" t="str">
        <f t="shared" ca="1" si="152"/>
        <v>Home</v>
      </c>
      <c r="K4872" t="str">
        <f ca="1">IF(H4872+SIMULATION!$E$16&gt;NEUTRAL!I4872,"W","L")</f>
        <v>L</v>
      </c>
      <c r="L4872" t="str">
        <f ca="1">IF(I4872+SIMULATION!$E$20&gt;NEUTRAL!H4872,"W","L")</f>
        <v>W</v>
      </c>
      <c r="M4872">
        <f t="shared" ca="1" si="153"/>
        <v>126</v>
      </c>
      <c r="N4872" t="str">
        <f ca="1">IF((H4872+I4872)&gt;SIMULATION!$F$16,"Over","Under")</f>
        <v>Under</v>
      </c>
    </row>
    <row r="4873" spans="8:14" x14ac:dyDescent="0.25">
      <c r="H4873">
        <f ca="1">ROUND(NORMINV(RAND(),SIMULATION!$G$16,SIMULATION!$C$16),0)</f>
        <v>57</v>
      </c>
      <c r="I4873">
        <f ca="1">ROUND(NORMINV(RAND(),SIMULATION!$G$20,SIMULATION!$C$20),0)</f>
        <v>63</v>
      </c>
      <c r="J4873" t="str">
        <f t="shared" ca="1" si="152"/>
        <v>Home</v>
      </c>
      <c r="K4873" t="str">
        <f ca="1">IF(H4873+SIMULATION!$E$16&gt;NEUTRAL!I4873,"W","L")</f>
        <v>L</v>
      </c>
      <c r="L4873" t="str">
        <f ca="1">IF(I4873+SIMULATION!$E$20&gt;NEUTRAL!H4873,"W","L")</f>
        <v>W</v>
      </c>
      <c r="M4873">
        <f t="shared" ca="1" si="153"/>
        <v>120</v>
      </c>
      <c r="N4873" t="str">
        <f ca="1">IF((H4873+I4873)&gt;SIMULATION!$F$16,"Over","Under")</f>
        <v>Under</v>
      </c>
    </row>
    <row r="4874" spans="8:14" x14ac:dyDescent="0.25">
      <c r="H4874">
        <f ca="1">ROUND(NORMINV(RAND(),SIMULATION!$G$16,SIMULATION!$C$16),0)</f>
        <v>81</v>
      </c>
      <c r="I4874">
        <f ca="1">ROUND(NORMINV(RAND(),SIMULATION!$G$20,SIMULATION!$C$20),0)</f>
        <v>91</v>
      </c>
      <c r="J4874" t="str">
        <f t="shared" ca="1" si="152"/>
        <v>Home</v>
      </c>
      <c r="K4874" t="str">
        <f ca="1">IF(H4874+SIMULATION!$E$16&gt;NEUTRAL!I4874,"W","L")</f>
        <v>L</v>
      </c>
      <c r="L4874" t="str">
        <f ca="1">IF(I4874+SIMULATION!$E$20&gt;NEUTRAL!H4874,"W","L")</f>
        <v>W</v>
      </c>
      <c r="M4874">
        <f t="shared" ca="1" si="153"/>
        <v>172</v>
      </c>
      <c r="N4874" t="str">
        <f ca="1">IF((H4874+I4874)&gt;SIMULATION!$F$16,"Over","Under")</f>
        <v>Over</v>
      </c>
    </row>
    <row r="4875" spans="8:14" x14ac:dyDescent="0.25">
      <c r="H4875">
        <f ca="1">ROUND(NORMINV(RAND(),SIMULATION!$G$16,SIMULATION!$C$16),0)</f>
        <v>75</v>
      </c>
      <c r="I4875">
        <f ca="1">ROUND(NORMINV(RAND(),SIMULATION!$G$20,SIMULATION!$C$20),0)</f>
        <v>75</v>
      </c>
      <c r="J4875" t="str">
        <f t="shared" ca="1" si="152"/>
        <v>OT</v>
      </c>
      <c r="K4875" t="str">
        <f ca="1">IF(H4875+SIMULATION!$E$16&gt;NEUTRAL!I4875,"W","L")</f>
        <v>W</v>
      </c>
      <c r="L4875" t="str">
        <f ca="1">IF(I4875+SIMULATION!$E$20&gt;NEUTRAL!H4875,"W","L")</f>
        <v>L</v>
      </c>
      <c r="M4875">
        <f t="shared" ca="1" si="153"/>
        <v>150</v>
      </c>
      <c r="N4875" t="str">
        <f ca="1">IF((H4875+I4875)&gt;SIMULATION!$F$16,"Over","Under")</f>
        <v>Under</v>
      </c>
    </row>
    <row r="4876" spans="8:14" x14ac:dyDescent="0.25">
      <c r="H4876">
        <f ca="1">ROUND(NORMINV(RAND(),SIMULATION!$G$16,SIMULATION!$C$16),0)</f>
        <v>63</v>
      </c>
      <c r="I4876">
        <f ca="1">ROUND(NORMINV(RAND(),SIMULATION!$G$20,SIMULATION!$C$20),0)</f>
        <v>71</v>
      </c>
      <c r="J4876" t="str">
        <f t="shared" ca="1" si="152"/>
        <v>Home</v>
      </c>
      <c r="K4876" t="str">
        <f ca="1">IF(H4876+SIMULATION!$E$16&gt;NEUTRAL!I4876,"W","L")</f>
        <v>L</v>
      </c>
      <c r="L4876" t="str">
        <f ca="1">IF(I4876+SIMULATION!$E$20&gt;NEUTRAL!H4876,"W","L")</f>
        <v>W</v>
      </c>
      <c r="M4876">
        <f t="shared" ca="1" si="153"/>
        <v>134</v>
      </c>
      <c r="N4876" t="str">
        <f ca="1">IF((H4876+I4876)&gt;SIMULATION!$F$16,"Over","Under")</f>
        <v>Under</v>
      </c>
    </row>
    <row r="4877" spans="8:14" x14ac:dyDescent="0.25">
      <c r="H4877">
        <f ca="1">ROUND(NORMINV(RAND(),SIMULATION!$G$16,SIMULATION!$C$16),0)</f>
        <v>64</v>
      </c>
      <c r="I4877">
        <f ca="1">ROUND(NORMINV(RAND(),SIMULATION!$G$20,SIMULATION!$C$20),0)</f>
        <v>88</v>
      </c>
      <c r="J4877" t="str">
        <f t="shared" ca="1" si="152"/>
        <v>Home</v>
      </c>
      <c r="K4877" t="str">
        <f ca="1">IF(H4877+SIMULATION!$E$16&gt;NEUTRAL!I4877,"W","L")</f>
        <v>L</v>
      </c>
      <c r="L4877" t="str">
        <f ca="1">IF(I4877+SIMULATION!$E$20&gt;NEUTRAL!H4877,"W","L")</f>
        <v>W</v>
      </c>
      <c r="M4877">
        <f t="shared" ca="1" si="153"/>
        <v>152</v>
      </c>
      <c r="N4877" t="str">
        <f ca="1">IF((H4877+I4877)&gt;SIMULATION!$F$16,"Over","Under")</f>
        <v>Over</v>
      </c>
    </row>
    <row r="4878" spans="8:14" x14ac:dyDescent="0.25">
      <c r="H4878">
        <f ca="1">ROUND(NORMINV(RAND(),SIMULATION!$G$16,SIMULATION!$C$16),0)</f>
        <v>79</v>
      </c>
      <c r="I4878">
        <f ca="1">ROUND(NORMINV(RAND(),SIMULATION!$G$20,SIMULATION!$C$20),0)</f>
        <v>76</v>
      </c>
      <c r="J4878" t="str">
        <f t="shared" ca="1" si="152"/>
        <v>Away</v>
      </c>
      <c r="K4878" t="str">
        <f ca="1">IF(H4878+SIMULATION!$E$16&gt;NEUTRAL!I4878,"W","L")</f>
        <v>W</v>
      </c>
      <c r="L4878" t="str">
        <f ca="1">IF(I4878+SIMULATION!$E$20&gt;NEUTRAL!H4878,"W","L")</f>
        <v>L</v>
      </c>
      <c r="M4878">
        <f t="shared" ca="1" si="153"/>
        <v>155</v>
      </c>
      <c r="N4878" t="str">
        <f ca="1">IF((H4878+I4878)&gt;SIMULATION!$F$16,"Over","Under")</f>
        <v>Over</v>
      </c>
    </row>
    <row r="4879" spans="8:14" x14ac:dyDescent="0.25">
      <c r="H4879">
        <f ca="1">ROUND(NORMINV(RAND(),SIMULATION!$G$16,SIMULATION!$C$16),0)</f>
        <v>76</v>
      </c>
      <c r="I4879">
        <f ca="1">ROUND(NORMINV(RAND(),SIMULATION!$G$20,SIMULATION!$C$20),0)</f>
        <v>63</v>
      </c>
      <c r="J4879" t="str">
        <f t="shared" ca="1" si="152"/>
        <v>Away</v>
      </c>
      <c r="K4879" t="str">
        <f ca="1">IF(H4879+SIMULATION!$E$16&gt;NEUTRAL!I4879,"W","L")</f>
        <v>W</v>
      </c>
      <c r="L4879" t="str">
        <f ca="1">IF(I4879+SIMULATION!$E$20&gt;NEUTRAL!H4879,"W","L")</f>
        <v>L</v>
      </c>
      <c r="M4879">
        <f t="shared" ca="1" si="153"/>
        <v>139</v>
      </c>
      <c r="N4879" t="str">
        <f ca="1">IF((H4879+I4879)&gt;SIMULATION!$F$16,"Over","Under")</f>
        <v>Under</v>
      </c>
    </row>
    <row r="4880" spans="8:14" x14ac:dyDescent="0.25">
      <c r="H4880">
        <f ca="1">ROUND(NORMINV(RAND(),SIMULATION!$G$16,SIMULATION!$C$16),0)</f>
        <v>82</v>
      </c>
      <c r="I4880">
        <f ca="1">ROUND(NORMINV(RAND(),SIMULATION!$G$20,SIMULATION!$C$20),0)</f>
        <v>71</v>
      </c>
      <c r="J4880" t="str">
        <f t="shared" ca="1" si="152"/>
        <v>Away</v>
      </c>
      <c r="K4880" t="str">
        <f ca="1">IF(H4880+SIMULATION!$E$16&gt;NEUTRAL!I4880,"W","L")</f>
        <v>W</v>
      </c>
      <c r="L4880" t="str">
        <f ca="1">IF(I4880+SIMULATION!$E$20&gt;NEUTRAL!H4880,"W","L")</f>
        <v>L</v>
      </c>
      <c r="M4880">
        <f t="shared" ca="1" si="153"/>
        <v>153</v>
      </c>
      <c r="N4880" t="str">
        <f ca="1">IF((H4880+I4880)&gt;SIMULATION!$F$16,"Over","Under")</f>
        <v>Over</v>
      </c>
    </row>
    <row r="4881" spans="8:14" x14ac:dyDescent="0.25">
      <c r="H4881">
        <f ca="1">ROUND(NORMINV(RAND(),SIMULATION!$G$16,SIMULATION!$C$16),0)</f>
        <v>59</v>
      </c>
      <c r="I4881">
        <f ca="1">ROUND(NORMINV(RAND(),SIMULATION!$G$20,SIMULATION!$C$20),0)</f>
        <v>91</v>
      </c>
      <c r="J4881" t="str">
        <f t="shared" ca="1" si="152"/>
        <v>Home</v>
      </c>
      <c r="K4881" t="str">
        <f ca="1">IF(H4881+SIMULATION!$E$16&gt;NEUTRAL!I4881,"W","L")</f>
        <v>L</v>
      </c>
      <c r="L4881" t="str">
        <f ca="1">IF(I4881+SIMULATION!$E$20&gt;NEUTRAL!H4881,"W","L")</f>
        <v>W</v>
      </c>
      <c r="M4881">
        <f t="shared" ca="1" si="153"/>
        <v>150</v>
      </c>
      <c r="N4881" t="str">
        <f ca="1">IF((H4881+I4881)&gt;SIMULATION!$F$16,"Over","Under")</f>
        <v>Under</v>
      </c>
    </row>
    <row r="4882" spans="8:14" x14ac:dyDescent="0.25">
      <c r="H4882">
        <f ca="1">ROUND(NORMINV(RAND(),SIMULATION!$G$16,SIMULATION!$C$16),0)</f>
        <v>82</v>
      </c>
      <c r="I4882">
        <f ca="1">ROUND(NORMINV(RAND(),SIMULATION!$G$20,SIMULATION!$C$20),0)</f>
        <v>82</v>
      </c>
      <c r="J4882" t="str">
        <f t="shared" ref="J4882:J4945" ca="1" si="154">IF(H4882=I4882,"OT",IF(H4882&gt;I4882,"Away","Home"))</f>
        <v>OT</v>
      </c>
      <c r="K4882" t="str">
        <f ca="1">IF(H4882+SIMULATION!$E$16&gt;NEUTRAL!I4882,"W","L")</f>
        <v>W</v>
      </c>
      <c r="L4882" t="str">
        <f ca="1">IF(I4882+SIMULATION!$E$20&gt;NEUTRAL!H4882,"W","L")</f>
        <v>L</v>
      </c>
      <c r="M4882">
        <f t="shared" ref="M4882:M4945" ca="1" si="155">H4882+I4882</f>
        <v>164</v>
      </c>
      <c r="N4882" t="str">
        <f ca="1">IF((H4882+I4882)&gt;SIMULATION!$F$16,"Over","Under")</f>
        <v>Over</v>
      </c>
    </row>
    <row r="4883" spans="8:14" x14ac:dyDescent="0.25">
      <c r="H4883">
        <f ca="1">ROUND(NORMINV(RAND(),SIMULATION!$G$16,SIMULATION!$C$16),0)</f>
        <v>78</v>
      </c>
      <c r="I4883">
        <f ca="1">ROUND(NORMINV(RAND(),SIMULATION!$G$20,SIMULATION!$C$20),0)</f>
        <v>79</v>
      </c>
      <c r="J4883" t="str">
        <f t="shared" ca="1" si="154"/>
        <v>Home</v>
      </c>
      <c r="K4883" t="str">
        <f ca="1">IF(H4883+SIMULATION!$E$16&gt;NEUTRAL!I4883,"W","L")</f>
        <v>W</v>
      </c>
      <c r="L4883" t="str">
        <f ca="1">IF(I4883+SIMULATION!$E$20&gt;NEUTRAL!H4883,"W","L")</f>
        <v>L</v>
      </c>
      <c r="M4883">
        <f t="shared" ca="1" si="155"/>
        <v>157</v>
      </c>
      <c r="N4883" t="str">
        <f ca="1">IF((H4883+I4883)&gt;SIMULATION!$F$16,"Over","Under")</f>
        <v>Over</v>
      </c>
    </row>
    <row r="4884" spans="8:14" x14ac:dyDescent="0.25">
      <c r="H4884">
        <f ca="1">ROUND(NORMINV(RAND(),SIMULATION!$G$16,SIMULATION!$C$16),0)</f>
        <v>62</v>
      </c>
      <c r="I4884">
        <f ca="1">ROUND(NORMINV(RAND(),SIMULATION!$G$20,SIMULATION!$C$20),0)</f>
        <v>72</v>
      </c>
      <c r="J4884" t="str">
        <f t="shared" ca="1" si="154"/>
        <v>Home</v>
      </c>
      <c r="K4884" t="str">
        <f ca="1">IF(H4884+SIMULATION!$E$16&gt;NEUTRAL!I4884,"W","L")</f>
        <v>L</v>
      </c>
      <c r="L4884" t="str">
        <f ca="1">IF(I4884+SIMULATION!$E$20&gt;NEUTRAL!H4884,"W","L")</f>
        <v>W</v>
      </c>
      <c r="M4884">
        <f t="shared" ca="1" si="155"/>
        <v>134</v>
      </c>
      <c r="N4884" t="str">
        <f ca="1">IF((H4884+I4884)&gt;SIMULATION!$F$16,"Over","Under")</f>
        <v>Under</v>
      </c>
    </row>
    <row r="4885" spans="8:14" x14ac:dyDescent="0.25">
      <c r="H4885">
        <f ca="1">ROUND(NORMINV(RAND(),SIMULATION!$G$16,SIMULATION!$C$16),0)</f>
        <v>74</v>
      </c>
      <c r="I4885">
        <f ca="1">ROUND(NORMINV(RAND(),SIMULATION!$G$20,SIMULATION!$C$20),0)</f>
        <v>54</v>
      </c>
      <c r="J4885" t="str">
        <f t="shared" ca="1" si="154"/>
        <v>Away</v>
      </c>
      <c r="K4885" t="str">
        <f ca="1">IF(H4885+SIMULATION!$E$16&gt;NEUTRAL!I4885,"W","L")</f>
        <v>W</v>
      </c>
      <c r="L4885" t="str">
        <f ca="1">IF(I4885+SIMULATION!$E$20&gt;NEUTRAL!H4885,"W","L")</f>
        <v>L</v>
      </c>
      <c r="M4885">
        <f t="shared" ca="1" si="155"/>
        <v>128</v>
      </c>
      <c r="N4885" t="str">
        <f ca="1">IF((H4885+I4885)&gt;SIMULATION!$F$16,"Over","Under")</f>
        <v>Under</v>
      </c>
    </row>
    <row r="4886" spans="8:14" x14ac:dyDescent="0.25">
      <c r="H4886">
        <f ca="1">ROUND(NORMINV(RAND(),SIMULATION!$G$16,SIMULATION!$C$16),0)</f>
        <v>69</v>
      </c>
      <c r="I4886">
        <f ca="1">ROUND(NORMINV(RAND(),SIMULATION!$G$20,SIMULATION!$C$20),0)</f>
        <v>50</v>
      </c>
      <c r="J4886" t="str">
        <f t="shared" ca="1" si="154"/>
        <v>Away</v>
      </c>
      <c r="K4886" t="str">
        <f ca="1">IF(H4886+SIMULATION!$E$16&gt;NEUTRAL!I4886,"W","L")</f>
        <v>W</v>
      </c>
      <c r="L4886" t="str">
        <f ca="1">IF(I4886+SIMULATION!$E$20&gt;NEUTRAL!H4886,"W","L")</f>
        <v>L</v>
      </c>
      <c r="M4886">
        <f t="shared" ca="1" si="155"/>
        <v>119</v>
      </c>
      <c r="N4886" t="str">
        <f ca="1">IF((H4886+I4886)&gt;SIMULATION!$F$16,"Over","Under")</f>
        <v>Under</v>
      </c>
    </row>
    <row r="4887" spans="8:14" x14ac:dyDescent="0.25">
      <c r="H4887">
        <f ca="1">ROUND(NORMINV(RAND(),SIMULATION!$G$16,SIMULATION!$C$16),0)</f>
        <v>71</v>
      </c>
      <c r="I4887">
        <f ca="1">ROUND(NORMINV(RAND(),SIMULATION!$G$20,SIMULATION!$C$20),0)</f>
        <v>53</v>
      </c>
      <c r="J4887" t="str">
        <f t="shared" ca="1" si="154"/>
        <v>Away</v>
      </c>
      <c r="K4887" t="str">
        <f ca="1">IF(H4887+SIMULATION!$E$16&gt;NEUTRAL!I4887,"W","L")</f>
        <v>W</v>
      </c>
      <c r="L4887" t="str">
        <f ca="1">IF(I4887+SIMULATION!$E$20&gt;NEUTRAL!H4887,"W","L")</f>
        <v>L</v>
      </c>
      <c r="M4887">
        <f t="shared" ca="1" si="155"/>
        <v>124</v>
      </c>
      <c r="N4887" t="str">
        <f ca="1">IF((H4887+I4887)&gt;SIMULATION!$F$16,"Over","Under")</f>
        <v>Under</v>
      </c>
    </row>
    <row r="4888" spans="8:14" x14ac:dyDescent="0.25">
      <c r="H4888">
        <f ca="1">ROUND(NORMINV(RAND(),SIMULATION!$G$16,SIMULATION!$C$16),0)</f>
        <v>70</v>
      </c>
      <c r="I4888">
        <f ca="1">ROUND(NORMINV(RAND(),SIMULATION!$G$20,SIMULATION!$C$20),0)</f>
        <v>79</v>
      </c>
      <c r="J4888" t="str">
        <f t="shared" ca="1" si="154"/>
        <v>Home</v>
      </c>
      <c r="K4888" t="str">
        <f ca="1">IF(H4888+SIMULATION!$E$16&gt;NEUTRAL!I4888,"W","L")</f>
        <v>L</v>
      </c>
      <c r="L4888" t="str">
        <f ca="1">IF(I4888+SIMULATION!$E$20&gt;NEUTRAL!H4888,"W","L")</f>
        <v>W</v>
      </c>
      <c r="M4888">
        <f t="shared" ca="1" si="155"/>
        <v>149</v>
      </c>
      <c r="N4888" t="str">
        <f ca="1">IF((H4888+I4888)&gt;SIMULATION!$F$16,"Over","Under")</f>
        <v>Under</v>
      </c>
    </row>
    <row r="4889" spans="8:14" x14ac:dyDescent="0.25">
      <c r="H4889">
        <f ca="1">ROUND(NORMINV(RAND(),SIMULATION!$G$16,SIMULATION!$C$16),0)</f>
        <v>91</v>
      </c>
      <c r="I4889">
        <f ca="1">ROUND(NORMINV(RAND(),SIMULATION!$G$20,SIMULATION!$C$20),0)</f>
        <v>75</v>
      </c>
      <c r="J4889" t="str">
        <f t="shared" ca="1" si="154"/>
        <v>Away</v>
      </c>
      <c r="K4889" t="str">
        <f ca="1">IF(H4889+SIMULATION!$E$16&gt;NEUTRAL!I4889,"W","L")</f>
        <v>W</v>
      </c>
      <c r="L4889" t="str">
        <f ca="1">IF(I4889+SIMULATION!$E$20&gt;NEUTRAL!H4889,"W","L")</f>
        <v>L</v>
      </c>
      <c r="M4889">
        <f t="shared" ca="1" si="155"/>
        <v>166</v>
      </c>
      <c r="N4889" t="str">
        <f ca="1">IF((H4889+I4889)&gt;SIMULATION!$F$16,"Over","Under")</f>
        <v>Over</v>
      </c>
    </row>
    <row r="4890" spans="8:14" x14ac:dyDescent="0.25">
      <c r="H4890">
        <f ca="1">ROUND(NORMINV(RAND(),SIMULATION!$G$16,SIMULATION!$C$16),0)</f>
        <v>67</v>
      </c>
      <c r="I4890">
        <f ca="1">ROUND(NORMINV(RAND(),SIMULATION!$G$20,SIMULATION!$C$20),0)</f>
        <v>79</v>
      </c>
      <c r="J4890" t="str">
        <f t="shared" ca="1" si="154"/>
        <v>Home</v>
      </c>
      <c r="K4890" t="str">
        <f ca="1">IF(H4890+SIMULATION!$E$16&gt;NEUTRAL!I4890,"W","L")</f>
        <v>L</v>
      </c>
      <c r="L4890" t="str">
        <f ca="1">IF(I4890+SIMULATION!$E$20&gt;NEUTRAL!H4890,"W","L")</f>
        <v>W</v>
      </c>
      <c r="M4890">
        <f t="shared" ca="1" si="155"/>
        <v>146</v>
      </c>
      <c r="N4890" t="str">
        <f ca="1">IF((H4890+I4890)&gt;SIMULATION!$F$16,"Over","Under")</f>
        <v>Under</v>
      </c>
    </row>
    <row r="4891" spans="8:14" x14ac:dyDescent="0.25">
      <c r="H4891">
        <f ca="1">ROUND(NORMINV(RAND(),SIMULATION!$G$16,SIMULATION!$C$16),0)</f>
        <v>75</v>
      </c>
      <c r="I4891">
        <f ca="1">ROUND(NORMINV(RAND(),SIMULATION!$G$20,SIMULATION!$C$20),0)</f>
        <v>80</v>
      </c>
      <c r="J4891" t="str">
        <f t="shared" ca="1" si="154"/>
        <v>Home</v>
      </c>
      <c r="K4891" t="str">
        <f ca="1">IF(H4891+SIMULATION!$E$16&gt;NEUTRAL!I4891,"W","L")</f>
        <v>L</v>
      </c>
      <c r="L4891" t="str">
        <f ca="1">IF(I4891+SIMULATION!$E$20&gt;NEUTRAL!H4891,"W","L")</f>
        <v>W</v>
      </c>
      <c r="M4891">
        <f t="shared" ca="1" si="155"/>
        <v>155</v>
      </c>
      <c r="N4891" t="str">
        <f ca="1">IF((H4891+I4891)&gt;SIMULATION!$F$16,"Over","Under")</f>
        <v>Over</v>
      </c>
    </row>
    <row r="4892" spans="8:14" x14ac:dyDescent="0.25">
      <c r="H4892">
        <f ca="1">ROUND(NORMINV(RAND(),SIMULATION!$G$16,SIMULATION!$C$16),0)</f>
        <v>78</v>
      </c>
      <c r="I4892">
        <f ca="1">ROUND(NORMINV(RAND(),SIMULATION!$G$20,SIMULATION!$C$20),0)</f>
        <v>81</v>
      </c>
      <c r="J4892" t="str">
        <f t="shared" ca="1" si="154"/>
        <v>Home</v>
      </c>
      <c r="K4892" t="str">
        <f ca="1">IF(H4892+SIMULATION!$E$16&gt;NEUTRAL!I4892,"W","L")</f>
        <v>W</v>
      </c>
      <c r="L4892" t="str">
        <f ca="1">IF(I4892+SIMULATION!$E$20&gt;NEUTRAL!H4892,"W","L")</f>
        <v>L</v>
      </c>
      <c r="M4892">
        <f t="shared" ca="1" si="155"/>
        <v>159</v>
      </c>
      <c r="N4892" t="str">
        <f ca="1">IF((H4892+I4892)&gt;SIMULATION!$F$16,"Over","Under")</f>
        <v>Over</v>
      </c>
    </row>
    <row r="4893" spans="8:14" x14ac:dyDescent="0.25">
      <c r="H4893">
        <f ca="1">ROUND(NORMINV(RAND(),SIMULATION!$G$16,SIMULATION!$C$16),0)</f>
        <v>70</v>
      </c>
      <c r="I4893">
        <f ca="1">ROUND(NORMINV(RAND(),SIMULATION!$G$20,SIMULATION!$C$20),0)</f>
        <v>82</v>
      </c>
      <c r="J4893" t="str">
        <f t="shared" ca="1" si="154"/>
        <v>Home</v>
      </c>
      <c r="K4893" t="str">
        <f ca="1">IF(H4893+SIMULATION!$E$16&gt;NEUTRAL!I4893,"W","L")</f>
        <v>L</v>
      </c>
      <c r="L4893" t="str">
        <f ca="1">IF(I4893+SIMULATION!$E$20&gt;NEUTRAL!H4893,"W","L")</f>
        <v>W</v>
      </c>
      <c r="M4893">
        <f t="shared" ca="1" si="155"/>
        <v>152</v>
      </c>
      <c r="N4893" t="str">
        <f ca="1">IF((H4893+I4893)&gt;SIMULATION!$F$16,"Over","Under")</f>
        <v>Over</v>
      </c>
    </row>
    <row r="4894" spans="8:14" x14ac:dyDescent="0.25">
      <c r="H4894">
        <f ca="1">ROUND(NORMINV(RAND(),SIMULATION!$G$16,SIMULATION!$C$16),0)</f>
        <v>63</v>
      </c>
      <c r="I4894">
        <f ca="1">ROUND(NORMINV(RAND(),SIMULATION!$G$20,SIMULATION!$C$20),0)</f>
        <v>59</v>
      </c>
      <c r="J4894" t="str">
        <f t="shared" ca="1" si="154"/>
        <v>Away</v>
      </c>
      <c r="K4894" t="str">
        <f ca="1">IF(H4894+SIMULATION!$E$16&gt;NEUTRAL!I4894,"W","L")</f>
        <v>W</v>
      </c>
      <c r="L4894" t="str">
        <f ca="1">IF(I4894+SIMULATION!$E$20&gt;NEUTRAL!H4894,"W","L")</f>
        <v>L</v>
      </c>
      <c r="M4894">
        <f t="shared" ca="1" si="155"/>
        <v>122</v>
      </c>
      <c r="N4894" t="str">
        <f ca="1">IF((H4894+I4894)&gt;SIMULATION!$F$16,"Over","Under")</f>
        <v>Under</v>
      </c>
    </row>
    <row r="4895" spans="8:14" x14ac:dyDescent="0.25">
      <c r="H4895">
        <f ca="1">ROUND(NORMINV(RAND(),SIMULATION!$G$16,SIMULATION!$C$16),0)</f>
        <v>80</v>
      </c>
      <c r="I4895">
        <f ca="1">ROUND(NORMINV(RAND(),SIMULATION!$G$20,SIMULATION!$C$20),0)</f>
        <v>84</v>
      </c>
      <c r="J4895" t="str">
        <f t="shared" ca="1" si="154"/>
        <v>Home</v>
      </c>
      <c r="K4895" t="str">
        <f ca="1">IF(H4895+SIMULATION!$E$16&gt;NEUTRAL!I4895,"W","L")</f>
        <v>W</v>
      </c>
      <c r="L4895" t="str">
        <f ca="1">IF(I4895+SIMULATION!$E$20&gt;NEUTRAL!H4895,"W","L")</f>
        <v>L</v>
      </c>
      <c r="M4895">
        <f t="shared" ca="1" si="155"/>
        <v>164</v>
      </c>
      <c r="N4895" t="str">
        <f ca="1">IF((H4895+I4895)&gt;SIMULATION!$F$16,"Over","Under")</f>
        <v>Over</v>
      </c>
    </row>
    <row r="4896" spans="8:14" x14ac:dyDescent="0.25">
      <c r="H4896">
        <f ca="1">ROUND(NORMINV(RAND(),SIMULATION!$G$16,SIMULATION!$C$16),0)</f>
        <v>73</v>
      </c>
      <c r="I4896">
        <f ca="1">ROUND(NORMINV(RAND(),SIMULATION!$G$20,SIMULATION!$C$20),0)</f>
        <v>65</v>
      </c>
      <c r="J4896" t="str">
        <f t="shared" ca="1" si="154"/>
        <v>Away</v>
      </c>
      <c r="K4896" t="str">
        <f ca="1">IF(H4896+SIMULATION!$E$16&gt;NEUTRAL!I4896,"W","L")</f>
        <v>W</v>
      </c>
      <c r="L4896" t="str">
        <f ca="1">IF(I4896+SIMULATION!$E$20&gt;NEUTRAL!H4896,"W","L")</f>
        <v>L</v>
      </c>
      <c r="M4896">
        <f t="shared" ca="1" si="155"/>
        <v>138</v>
      </c>
      <c r="N4896" t="str">
        <f ca="1">IF((H4896+I4896)&gt;SIMULATION!$F$16,"Over","Under")</f>
        <v>Under</v>
      </c>
    </row>
    <row r="4897" spans="8:14" x14ac:dyDescent="0.25">
      <c r="H4897">
        <f ca="1">ROUND(NORMINV(RAND(),SIMULATION!$G$16,SIMULATION!$C$16),0)</f>
        <v>63</v>
      </c>
      <c r="I4897">
        <f ca="1">ROUND(NORMINV(RAND(),SIMULATION!$G$20,SIMULATION!$C$20),0)</f>
        <v>63</v>
      </c>
      <c r="J4897" t="str">
        <f t="shared" ca="1" si="154"/>
        <v>OT</v>
      </c>
      <c r="K4897" t="str">
        <f ca="1">IF(H4897+SIMULATION!$E$16&gt;NEUTRAL!I4897,"W","L")</f>
        <v>W</v>
      </c>
      <c r="L4897" t="str">
        <f ca="1">IF(I4897+SIMULATION!$E$20&gt;NEUTRAL!H4897,"W","L")</f>
        <v>L</v>
      </c>
      <c r="M4897">
        <f t="shared" ca="1" si="155"/>
        <v>126</v>
      </c>
      <c r="N4897" t="str">
        <f ca="1">IF((H4897+I4897)&gt;SIMULATION!$F$16,"Over","Under")</f>
        <v>Under</v>
      </c>
    </row>
    <row r="4898" spans="8:14" x14ac:dyDescent="0.25">
      <c r="H4898">
        <f ca="1">ROUND(NORMINV(RAND(),SIMULATION!$G$16,SIMULATION!$C$16),0)</f>
        <v>67</v>
      </c>
      <c r="I4898">
        <f ca="1">ROUND(NORMINV(RAND(),SIMULATION!$G$20,SIMULATION!$C$20),0)</f>
        <v>71</v>
      </c>
      <c r="J4898" t="str">
        <f t="shared" ca="1" si="154"/>
        <v>Home</v>
      </c>
      <c r="K4898" t="str">
        <f ca="1">IF(H4898+SIMULATION!$E$16&gt;NEUTRAL!I4898,"W","L")</f>
        <v>W</v>
      </c>
      <c r="L4898" t="str">
        <f ca="1">IF(I4898+SIMULATION!$E$20&gt;NEUTRAL!H4898,"W","L")</f>
        <v>L</v>
      </c>
      <c r="M4898">
        <f t="shared" ca="1" si="155"/>
        <v>138</v>
      </c>
      <c r="N4898" t="str">
        <f ca="1">IF((H4898+I4898)&gt;SIMULATION!$F$16,"Over","Under")</f>
        <v>Under</v>
      </c>
    </row>
    <row r="4899" spans="8:14" x14ac:dyDescent="0.25">
      <c r="H4899">
        <f ca="1">ROUND(NORMINV(RAND(),SIMULATION!$G$16,SIMULATION!$C$16),0)</f>
        <v>62</v>
      </c>
      <c r="I4899">
        <f ca="1">ROUND(NORMINV(RAND(),SIMULATION!$G$20,SIMULATION!$C$20),0)</f>
        <v>70</v>
      </c>
      <c r="J4899" t="str">
        <f t="shared" ca="1" si="154"/>
        <v>Home</v>
      </c>
      <c r="K4899" t="str">
        <f ca="1">IF(H4899+SIMULATION!$E$16&gt;NEUTRAL!I4899,"W","L")</f>
        <v>L</v>
      </c>
      <c r="L4899" t="str">
        <f ca="1">IF(I4899+SIMULATION!$E$20&gt;NEUTRAL!H4899,"W","L")</f>
        <v>W</v>
      </c>
      <c r="M4899">
        <f t="shared" ca="1" si="155"/>
        <v>132</v>
      </c>
      <c r="N4899" t="str">
        <f ca="1">IF((H4899+I4899)&gt;SIMULATION!$F$16,"Over","Under")</f>
        <v>Under</v>
      </c>
    </row>
    <row r="4900" spans="8:14" x14ac:dyDescent="0.25">
      <c r="H4900">
        <f ca="1">ROUND(NORMINV(RAND(),SIMULATION!$G$16,SIMULATION!$C$16),0)</f>
        <v>80</v>
      </c>
      <c r="I4900">
        <f ca="1">ROUND(NORMINV(RAND(),SIMULATION!$G$20,SIMULATION!$C$20),0)</f>
        <v>62</v>
      </c>
      <c r="J4900" t="str">
        <f t="shared" ca="1" si="154"/>
        <v>Away</v>
      </c>
      <c r="K4900" t="str">
        <f ca="1">IF(H4900+SIMULATION!$E$16&gt;NEUTRAL!I4900,"W","L")</f>
        <v>W</v>
      </c>
      <c r="L4900" t="str">
        <f ca="1">IF(I4900+SIMULATION!$E$20&gt;NEUTRAL!H4900,"W","L")</f>
        <v>L</v>
      </c>
      <c r="M4900">
        <f t="shared" ca="1" si="155"/>
        <v>142</v>
      </c>
      <c r="N4900" t="str">
        <f ca="1">IF((H4900+I4900)&gt;SIMULATION!$F$16,"Over","Under")</f>
        <v>Under</v>
      </c>
    </row>
    <row r="4901" spans="8:14" x14ac:dyDescent="0.25">
      <c r="H4901">
        <f ca="1">ROUND(NORMINV(RAND(),SIMULATION!$G$16,SIMULATION!$C$16),0)</f>
        <v>60</v>
      </c>
      <c r="I4901">
        <f ca="1">ROUND(NORMINV(RAND(),SIMULATION!$G$20,SIMULATION!$C$20),0)</f>
        <v>77</v>
      </c>
      <c r="J4901" t="str">
        <f t="shared" ca="1" si="154"/>
        <v>Home</v>
      </c>
      <c r="K4901" t="str">
        <f ca="1">IF(H4901+SIMULATION!$E$16&gt;NEUTRAL!I4901,"W","L")</f>
        <v>L</v>
      </c>
      <c r="L4901" t="str">
        <f ca="1">IF(I4901+SIMULATION!$E$20&gt;NEUTRAL!H4901,"W","L")</f>
        <v>W</v>
      </c>
      <c r="M4901">
        <f t="shared" ca="1" si="155"/>
        <v>137</v>
      </c>
      <c r="N4901" t="str">
        <f ca="1">IF((H4901+I4901)&gt;SIMULATION!$F$16,"Over","Under")</f>
        <v>Under</v>
      </c>
    </row>
    <row r="4902" spans="8:14" x14ac:dyDescent="0.25">
      <c r="H4902">
        <f ca="1">ROUND(NORMINV(RAND(),SIMULATION!$G$16,SIMULATION!$C$16),0)</f>
        <v>83</v>
      </c>
      <c r="I4902">
        <f ca="1">ROUND(NORMINV(RAND(),SIMULATION!$G$20,SIMULATION!$C$20),0)</f>
        <v>78</v>
      </c>
      <c r="J4902" t="str">
        <f t="shared" ca="1" si="154"/>
        <v>Away</v>
      </c>
      <c r="K4902" t="str">
        <f ca="1">IF(H4902+SIMULATION!$E$16&gt;NEUTRAL!I4902,"W","L")</f>
        <v>W</v>
      </c>
      <c r="L4902" t="str">
        <f ca="1">IF(I4902+SIMULATION!$E$20&gt;NEUTRAL!H4902,"W","L")</f>
        <v>L</v>
      </c>
      <c r="M4902">
        <f t="shared" ca="1" si="155"/>
        <v>161</v>
      </c>
      <c r="N4902" t="str">
        <f ca="1">IF((H4902+I4902)&gt;SIMULATION!$F$16,"Over","Under")</f>
        <v>Over</v>
      </c>
    </row>
    <row r="4903" spans="8:14" x14ac:dyDescent="0.25">
      <c r="H4903">
        <f ca="1">ROUND(NORMINV(RAND(),SIMULATION!$G$16,SIMULATION!$C$16),0)</f>
        <v>77</v>
      </c>
      <c r="I4903">
        <f ca="1">ROUND(NORMINV(RAND(),SIMULATION!$G$20,SIMULATION!$C$20),0)</f>
        <v>76</v>
      </c>
      <c r="J4903" t="str">
        <f t="shared" ca="1" si="154"/>
        <v>Away</v>
      </c>
      <c r="K4903" t="str">
        <f ca="1">IF(H4903+SIMULATION!$E$16&gt;NEUTRAL!I4903,"W","L")</f>
        <v>W</v>
      </c>
      <c r="L4903" t="str">
        <f ca="1">IF(I4903+SIMULATION!$E$20&gt;NEUTRAL!H4903,"W","L")</f>
        <v>L</v>
      </c>
      <c r="M4903">
        <f t="shared" ca="1" si="155"/>
        <v>153</v>
      </c>
      <c r="N4903" t="str">
        <f ca="1">IF((H4903+I4903)&gt;SIMULATION!$F$16,"Over","Under")</f>
        <v>Over</v>
      </c>
    </row>
    <row r="4904" spans="8:14" x14ac:dyDescent="0.25">
      <c r="H4904">
        <f ca="1">ROUND(NORMINV(RAND(),SIMULATION!$G$16,SIMULATION!$C$16),0)</f>
        <v>94</v>
      </c>
      <c r="I4904">
        <f ca="1">ROUND(NORMINV(RAND(),SIMULATION!$G$20,SIMULATION!$C$20),0)</f>
        <v>80</v>
      </c>
      <c r="J4904" t="str">
        <f t="shared" ca="1" si="154"/>
        <v>Away</v>
      </c>
      <c r="K4904" t="str">
        <f ca="1">IF(H4904+SIMULATION!$E$16&gt;NEUTRAL!I4904,"W","L")</f>
        <v>W</v>
      </c>
      <c r="L4904" t="str">
        <f ca="1">IF(I4904+SIMULATION!$E$20&gt;NEUTRAL!H4904,"W","L")</f>
        <v>L</v>
      </c>
      <c r="M4904">
        <f t="shared" ca="1" si="155"/>
        <v>174</v>
      </c>
      <c r="N4904" t="str">
        <f ca="1">IF((H4904+I4904)&gt;SIMULATION!$F$16,"Over","Under")</f>
        <v>Over</v>
      </c>
    </row>
    <row r="4905" spans="8:14" x14ac:dyDescent="0.25">
      <c r="H4905">
        <f ca="1">ROUND(NORMINV(RAND(),SIMULATION!$G$16,SIMULATION!$C$16),0)</f>
        <v>69</v>
      </c>
      <c r="I4905">
        <f ca="1">ROUND(NORMINV(RAND(),SIMULATION!$G$20,SIMULATION!$C$20),0)</f>
        <v>68</v>
      </c>
      <c r="J4905" t="str">
        <f t="shared" ca="1" si="154"/>
        <v>Away</v>
      </c>
      <c r="K4905" t="str">
        <f ca="1">IF(H4905+SIMULATION!$E$16&gt;NEUTRAL!I4905,"W","L")</f>
        <v>W</v>
      </c>
      <c r="L4905" t="str">
        <f ca="1">IF(I4905+SIMULATION!$E$20&gt;NEUTRAL!H4905,"W","L")</f>
        <v>L</v>
      </c>
      <c r="M4905">
        <f t="shared" ca="1" si="155"/>
        <v>137</v>
      </c>
      <c r="N4905" t="str">
        <f ca="1">IF((H4905+I4905)&gt;SIMULATION!$F$16,"Over","Under")</f>
        <v>Under</v>
      </c>
    </row>
    <row r="4906" spans="8:14" x14ac:dyDescent="0.25">
      <c r="H4906">
        <f ca="1">ROUND(NORMINV(RAND(),SIMULATION!$G$16,SIMULATION!$C$16),0)</f>
        <v>63</v>
      </c>
      <c r="I4906">
        <f ca="1">ROUND(NORMINV(RAND(),SIMULATION!$G$20,SIMULATION!$C$20),0)</f>
        <v>67</v>
      </c>
      <c r="J4906" t="str">
        <f t="shared" ca="1" si="154"/>
        <v>Home</v>
      </c>
      <c r="K4906" t="str">
        <f ca="1">IF(H4906+SIMULATION!$E$16&gt;NEUTRAL!I4906,"W","L")</f>
        <v>W</v>
      </c>
      <c r="L4906" t="str">
        <f ca="1">IF(I4906+SIMULATION!$E$20&gt;NEUTRAL!H4906,"W","L")</f>
        <v>L</v>
      </c>
      <c r="M4906">
        <f t="shared" ca="1" si="155"/>
        <v>130</v>
      </c>
      <c r="N4906" t="str">
        <f ca="1">IF((H4906+I4906)&gt;SIMULATION!$F$16,"Over","Under")</f>
        <v>Under</v>
      </c>
    </row>
    <row r="4907" spans="8:14" x14ac:dyDescent="0.25">
      <c r="H4907">
        <f ca="1">ROUND(NORMINV(RAND(),SIMULATION!$G$16,SIMULATION!$C$16),0)</f>
        <v>82</v>
      </c>
      <c r="I4907">
        <f ca="1">ROUND(NORMINV(RAND(),SIMULATION!$G$20,SIMULATION!$C$20),0)</f>
        <v>78</v>
      </c>
      <c r="J4907" t="str">
        <f t="shared" ca="1" si="154"/>
        <v>Away</v>
      </c>
      <c r="K4907" t="str">
        <f ca="1">IF(H4907+SIMULATION!$E$16&gt;NEUTRAL!I4907,"W","L")</f>
        <v>W</v>
      </c>
      <c r="L4907" t="str">
        <f ca="1">IF(I4907+SIMULATION!$E$20&gt;NEUTRAL!H4907,"W","L")</f>
        <v>L</v>
      </c>
      <c r="M4907">
        <f t="shared" ca="1" si="155"/>
        <v>160</v>
      </c>
      <c r="N4907" t="str">
        <f ca="1">IF((H4907+I4907)&gt;SIMULATION!$F$16,"Over","Under")</f>
        <v>Over</v>
      </c>
    </row>
    <row r="4908" spans="8:14" x14ac:dyDescent="0.25">
      <c r="H4908">
        <f ca="1">ROUND(NORMINV(RAND(),SIMULATION!$G$16,SIMULATION!$C$16),0)</f>
        <v>69</v>
      </c>
      <c r="I4908">
        <f ca="1">ROUND(NORMINV(RAND(),SIMULATION!$G$20,SIMULATION!$C$20),0)</f>
        <v>71</v>
      </c>
      <c r="J4908" t="str">
        <f t="shared" ca="1" si="154"/>
        <v>Home</v>
      </c>
      <c r="K4908" t="str">
        <f ca="1">IF(H4908+SIMULATION!$E$16&gt;NEUTRAL!I4908,"W","L")</f>
        <v>W</v>
      </c>
      <c r="L4908" t="str">
        <f ca="1">IF(I4908+SIMULATION!$E$20&gt;NEUTRAL!H4908,"W","L")</f>
        <v>L</v>
      </c>
      <c r="M4908">
        <f t="shared" ca="1" si="155"/>
        <v>140</v>
      </c>
      <c r="N4908" t="str">
        <f ca="1">IF((H4908+I4908)&gt;SIMULATION!$F$16,"Over","Under")</f>
        <v>Under</v>
      </c>
    </row>
    <row r="4909" spans="8:14" x14ac:dyDescent="0.25">
      <c r="H4909">
        <f ca="1">ROUND(NORMINV(RAND(),SIMULATION!$G$16,SIMULATION!$C$16),0)</f>
        <v>86</v>
      </c>
      <c r="I4909">
        <f ca="1">ROUND(NORMINV(RAND(),SIMULATION!$G$20,SIMULATION!$C$20),0)</f>
        <v>96</v>
      </c>
      <c r="J4909" t="str">
        <f t="shared" ca="1" si="154"/>
        <v>Home</v>
      </c>
      <c r="K4909" t="str">
        <f ca="1">IF(H4909+SIMULATION!$E$16&gt;NEUTRAL!I4909,"W","L")</f>
        <v>L</v>
      </c>
      <c r="L4909" t="str">
        <f ca="1">IF(I4909+SIMULATION!$E$20&gt;NEUTRAL!H4909,"W","L")</f>
        <v>W</v>
      </c>
      <c r="M4909">
        <f t="shared" ca="1" si="155"/>
        <v>182</v>
      </c>
      <c r="N4909" t="str">
        <f ca="1">IF((H4909+I4909)&gt;SIMULATION!$F$16,"Over","Under")</f>
        <v>Over</v>
      </c>
    </row>
    <row r="4910" spans="8:14" x14ac:dyDescent="0.25">
      <c r="H4910">
        <f ca="1">ROUND(NORMINV(RAND(),SIMULATION!$G$16,SIMULATION!$C$16),0)</f>
        <v>64</v>
      </c>
      <c r="I4910">
        <f ca="1">ROUND(NORMINV(RAND(),SIMULATION!$G$20,SIMULATION!$C$20),0)</f>
        <v>65</v>
      </c>
      <c r="J4910" t="str">
        <f t="shared" ca="1" si="154"/>
        <v>Home</v>
      </c>
      <c r="K4910" t="str">
        <f ca="1">IF(H4910+SIMULATION!$E$16&gt;NEUTRAL!I4910,"W","L")</f>
        <v>W</v>
      </c>
      <c r="L4910" t="str">
        <f ca="1">IF(I4910+SIMULATION!$E$20&gt;NEUTRAL!H4910,"W","L")</f>
        <v>L</v>
      </c>
      <c r="M4910">
        <f t="shared" ca="1" si="155"/>
        <v>129</v>
      </c>
      <c r="N4910" t="str">
        <f ca="1">IF((H4910+I4910)&gt;SIMULATION!$F$16,"Over","Under")</f>
        <v>Under</v>
      </c>
    </row>
    <row r="4911" spans="8:14" x14ac:dyDescent="0.25">
      <c r="H4911">
        <f ca="1">ROUND(NORMINV(RAND(),SIMULATION!$G$16,SIMULATION!$C$16),0)</f>
        <v>71</v>
      </c>
      <c r="I4911">
        <f ca="1">ROUND(NORMINV(RAND(),SIMULATION!$G$20,SIMULATION!$C$20),0)</f>
        <v>74</v>
      </c>
      <c r="J4911" t="str">
        <f t="shared" ca="1" si="154"/>
        <v>Home</v>
      </c>
      <c r="K4911" t="str">
        <f ca="1">IF(H4911+SIMULATION!$E$16&gt;NEUTRAL!I4911,"W","L")</f>
        <v>W</v>
      </c>
      <c r="L4911" t="str">
        <f ca="1">IF(I4911+SIMULATION!$E$20&gt;NEUTRAL!H4911,"W","L")</f>
        <v>L</v>
      </c>
      <c r="M4911">
        <f t="shared" ca="1" si="155"/>
        <v>145</v>
      </c>
      <c r="N4911" t="str">
        <f ca="1">IF((H4911+I4911)&gt;SIMULATION!$F$16,"Over","Under")</f>
        <v>Under</v>
      </c>
    </row>
    <row r="4912" spans="8:14" x14ac:dyDescent="0.25">
      <c r="H4912">
        <f ca="1">ROUND(NORMINV(RAND(),SIMULATION!$G$16,SIMULATION!$C$16),0)</f>
        <v>81</v>
      </c>
      <c r="I4912">
        <f ca="1">ROUND(NORMINV(RAND(),SIMULATION!$G$20,SIMULATION!$C$20),0)</f>
        <v>81</v>
      </c>
      <c r="J4912" t="str">
        <f t="shared" ca="1" si="154"/>
        <v>OT</v>
      </c>
      <c r="K4912" t="str">
        <f ca="1">IF(H4912+SIMULATION!$E$16&gt;NEUTRAL!I4912,"W","L")</f>
        <v>W</v>
      </c>
      <c r="L4912" t="str">
        <f ca="1">IF(I4912+SIMULATION!$E$20&gt;NEUTRAL!H4912,"W","L")</f>
        <v>L</v>
      </c>
      <c r="M4912">
        <f t="shared" ca="1" si="155"/>
        <v>162</v>
      </c>
      <c r="N4912" t="str">
        <f ca="1">IF((H4912+I4912)&gt;SIMULATION!$F$16,"Over","Under")</f>
        <v>Over</v>
      </c>
    </row>
    <row r="4913" spans="8:14" x14ac:dyDescent="0.25">
      <c r="H4913">
        <f ca="1">ROUND(NORMINV(RAND(),SIMULATION!$G$16,SIMULATION!$C$16),0)</f>
        <v>85</v>
      </c>
      <c r="I4913">
        <f ca="1">ROUND(NORMINV(RAND(),SIMULATION!$G$20,SIMULATION!$C$20),0)</f>
        <v>64</v>
      </c>
      <c r="J4913" t="str">
        <f t="shared" ca="1" si="154"/>
        <v>Away</v>
      </c>
      <c r="K4913" t="str">
        <f ca="1">IF(H4913+SIMULATION!$E$16&gt;NEUTRAL!I4913,"W","L")</f>
        <v>W</v>
      </c>
      <c r="L4913" t="str">
        <f ca="1">IF(I4913+SIMULATION!$E$20&gt;NEUTRAL!H4913,"W","L")</f>
        <v>L</v>
      </c>
      <c r="M4913">
        <f t="shared" ca="1" si="155"/>
        <v>149</v>
      </c>
      <c r="N4913" t="str">
        <f ca="1">IF((H4913+I4913)&gt;SIMULATION!$F$16,"Over","Under")</f>
        <v>Under</v>
      </c>
    </row>
    <row r="4914" spans="8:14" x14ac:dyDescent="0.25">
      <c r="H4914">
        <f ca="1">ROUND(NORMINV(RAND(),SIMULATION!$G$16,SIMULATION!$C$16),0)</f>
        <v>97</v>
      </c>
      <c r="I4914">
        <f ca="1">ROUND(NORMINV(RAND(),SIMULATION!$G$20,SIMULATION!$C$20),0)</f>
        <v>84</v>
      </c>
      <c r="J4914" t="str">
        <f t="shared" ca="1" si="154"/>
        <v>Away</v>
      </c>
      <c r="K4914" t="str">
        <f ca="1">IF(H4914+SIMULATION!$E$16&gt;NEUTRAL!I4914,"W","L")</f>
        <v>W</v>
      </c>
      <c r="L4914" t="str">
        <f ca="1">IF(I4914+SIMULATION!$E$20&gt;NEUTRAL!H4914,"W","L")</f>
        <v>L</v>
      </c>
      <c r="M4914">
        <f t="shared" ca="1" si="155"/>
        <v>181</v>
      </c>
      <c r="N4914" t="str">
        <f ca="1">IF((H4914+I4914)&gt;SIMULATION!$F$16,"Over","Under")</f>
        <v>Over</v>
      </c>
    </row>
    <row r="4915" spans="8:14" x14ac:dyDescent="0.25">
      <c r="H4915">
        <f ca="1">ROUND(NORMINV(RAND(),SIMULATION!$G$16,SIMULATION!$C$16),0)</f>
        <v>59</v>
      </c>
      <c r="I4915">
        <f ca="1">ROUND(NORMINV(RAND(),SIMULATION!$G$20,SIMULATION!$C$20),0)</f>
        <v>77</v>
      </c>
      <c r="J4915" t="str">
        <f t="shared" ca="1" si="154"/>
        <v>Home</v>
      </c>
      <c r="K4915" t="str">
        <f ca="1">IF(H4915+SIMULATION!$E$16&gt;NEUTRAL!I4915,"W","L")</f>
        <v>L</v>
      </c>
      <c r="L4915" t="str">
        <f ca="1">IF(I4915+SIMULATION!$E$20&gt;NEUTRAL!H4915,"W","L")</f>
        <v>W</v>
      </c>
      <c r="M4915">
        <f t="shared" ca="1" si="155"/>
        <v>136</v>
      </c>
      <c r="N4915" t="str">
        <f ca="1">IF((H4915+I4915)&gt;SIMULATION!$F$16,"Over","Under")</f>
        <v>Under</v>
      </c>
    </row>
    <row r="4916" spans="8:14" x14ac:dyDescent="0.25">
      <c r="H4916">
        <f ca="1">ROUND(NORMINV(RAND(),SIMULATION!$G$16,SIMULATION!$C$16),0)</f>
        <v>89</v>
      </c>
      <c r="I4916">
        <f ca="1">ROUND(NORMINV(RAND(),SIMULATION!$G$20,SIMULATION!$C$20),0)</f>
        <v>75</v>
      </c>
      <c r="J4916" t="str">
        <f t="shared" ca="1" si="154"/>
        <v>Away</v>
      </c>
      <c r="K4916" t="str">
        <f ca="1">IF(H4916+SIMULATION!$E$16&gt;NEUTRAL!I4916,"W","L")</f>
        <v>W</v>
      </c>
      <c r="L4916" t="str">
        <f ca="1">IF(I4916+SIMULATION!$E$20&gt;NEUTRAL!H4916,"W","L")</f>
        <v>L</v>
      </c>
      <c r="M4916">
        <f t="shared" ca="1" si="155"/>
        <v>164</v>
      </c>
      <c r="N4916" t="str">
        <f ca="1">IF((H4916+I4916)&gt;SIMULATION!$F$16,"Over","Under")</f>
        <v>Over</v>
      </c>
    </row>
    <row r="4917" spans="8:14" x14ac:dyDescent="0.25">
      <c r="H4917">
        <f ca="1">ROUND(NORMINV(RAND(),SIMULATION!$G$16,SIMULATION!$C$16),0)</f>
        <v>70</v>
      </c>
      <c r="I4917">
        <f ca="1">ROUND(NORMINV(RAND(),SIMULATION!$G$20,SIMULATION!$C$20),0)</f>
        <v>72</v>
      </c>
      <c r="J4917" t="str">
        <f t="shared" ca="1" si="154"/>
        <v>Home</v>
      </c>
      <c r="K4917" t="str">
        <f ca="1">IF(H4917+SIMULATION!$E$16&gt;NEUTRAL!I4917,"W","L")</f>
        <v>W</v>
      </c>
      <c r="L4917" t="str">
        <f ca="1">IF(I4917+SIMULATION!$E$20&gt;NEUTRAL!H4917,"W","L")</f>
        <v>L</v>
      </c>
      <c r="M4917">
        <f t="shared" ca="1" si="155"/>
        <v>142</v>
      </c>
      <c r="N4917" t="str">
        <f ca="1">IF((H4917+I4917)&gt;SIMULATION!$F$16,"Over","Under")</f>
        <v>Under</v>
      </c>
    </row>
    <row r="4918" spans="8:14" x14ac:dyDescent="0.25">
      <c r="H4918">
        <f ca="1">ROUND(NORMINV(RAND(),SIMULATION!$G$16,SIMULATION!$C$16),0)</f>
        <v>67</v>
      </c>
      <c r="I4918">
        <f ca="1">ROUND(NORMINV(RAND(),SIMULATION!$G$20,SIMULATION!$C$20),0)</f>
        <v>85</v>
      </c>
      <c r="J4918" t="str">
        <f t="shared" ca="1" si="154"/>
        <v>Home</v>
      </c>
      <c r="K4918" t="str">
        <f ca="1">IF(H4918+SIMULATION!$E$16&gt;NEUTRAL!I4918,"W","L")</f>
        <v>L</v>
      </c>
      <c r="L4918" t="str">
        <f ca="1">IF(I4918+SIMULATION!$E$20&gt;NEUTRAL!H4918,"W","L")</f>
        <v>W</v>
      </c>
      <c r="M4918">
        <f t="shared" ca="1" si="155"/>
        <v>152</v>
      </c>
      <c r="N4918" t="str">
        <f ca="1">IF((H4918+I4918)&gt;SIMULATION!$F$16,"Over","Under")</f>
        <v>Over</v>
      </c>
    </row>
    <row r="4919" spans="8:14" x14ac:dyDescent="0.25">
      <c r="H4919">
        <f ca="1">ROUND(NORMINV(RAND(),SIMULATION!$G$16,SIMULATION!$C$16),0)</f>
        <v>60</v>
      </c>
      <c r="I4919">
        <f ca="1">ROUND(NORMINV(RAND(),SIMULATION!$G$20,SIMULATION!$C$20),0)</f>
        <v>84</v>
      </c>
      <c r="J4919" t="str">
        <f t="shared" ca="1" si="154"/>
        <v>Home</v>
      </c>
      <c r="K4919" t="str">
        <f ca="1">IF(H4919+SIMULATION!$E$16&gt;NEUTRAL!I4919,"W","L")</f>
        <v>L</v>
      </c>
      <c r="L4919" t="str">
        <f ca="1">IF(I4919+SIMULATION!$E$20&gt;NEUTRAL!H4919,"W","L")</f>
        <v>W</v>
      </c>
      <c r="M4919">
        <f t="shared" ca="1" si="155"/>
        <v>144</v>
      </c>
      <c r="N4919" t="str">
        <f ca="1">IF((H4919+I4919)&gt;SIMULATION!$F$16,"Over","Under")</f>
        <v>Under</v>
      </c>
    </row>
    <row r="4920" spans="8:14" x14ac:dyDescent="0.25">
      <c r="H4920">
        <f ca="1">ROUND(NORMINV(RAND(),SIMULATION!$G$16,SIMULATION!$C$16),0)</f>
        <v>70</v>
      </c>
      <c r="I4920">
        <f ca="1">ROUND(NORMINV(RAND(),SIMULATION!$G$20,SIMULATION!$C$20),0)</f>
        <v>78</v>
      </c>
      <c r="J4920" t="str">
        <f t="shared" ca="1" si="154"/>
        <v>Home</v>
      </c>
      <c r="K4920" t="str">
        <f ca="1">IF(H4920+SIMULATION!$E$16&gt;NEUTRAL!I4920,"W","L")</f>
        <v>L</v>
      </c>
      <c r="L4920" t="str">
        <f ca="1">IF(I4920+SIMULATION!$E$20&gt;NEUTRAL!H4920,"W","L")</f>
        <v>W</v>
      </c>
      <c r="M4920">
        <f t="shared" ca="1" si="155"/>
        <v>148</v>
      </c>
      <c r="N4920" t="str">
        <f ca="1">IF((H4920+I4920)&gt;SIMULATION!$F$16,"Over","Under")</f>
        <v>Under</v>
      </c>
    </row>
    <row r="4921" spans="8:14" x14ac:dyDescent="0.25">
      <c r="H4921">
        <f ca="1">ROUND(NORMINV(RAND(),SIMULATION!$G$16,SIMULATION!$C$16),0)</f>
        <v>70</v>
      </c>
      <c r="I4921">
        <f ca="1">ROUND(NORMINV(RAND(),SIMULATION!$G$20,SIMULATION!$C$20),0)</f>
        <v>74</v>
      </c>
      <c r="J4921" t="str">
        <f t="shared" ca="1" si="154"/>
        <v>Home</v>
      </c>
      <c r="K4921" t="str">
        <f ca="1">IF(H4921+SIMULATION!$E$16&gt;NEUTRAL!I4921,"W","L")</f>
        <v>W</v>
      </c>
      <c r="L4921" t="str">
        <f ca="1">IF(I4921+SIMULATION!$E$20&gt;NEUTRAL!H4921,"W","L")</f>
        <v>L</v>
      </c>
      <c r="M4921">
        <f t="shared" ca="1" si="155"/>
        <v>144</v>
      </c>
      <c r="N4921" t="str">
        <f ca="1">IF((H4921+I4921)&gt;SIMULATION!$F$16,"Over","Under")</f>
        <v>Under</v>
      </c>
    </row>
    <row r="4922" spans="8:14" x14ac:dyDescent="0.25">
      <c r="H4922">
        <f ca="1">ROUND(NORMINV(RAND(),SIMULATION!$G$16,SIMULATION!$C$16),0)</f>
        <v>73</v>
      </c>
      <c r="I4922">
        <f ca="1">ROUND(NORMINV(RAND(),SIMULATION!$G$20,SIMULATION!$C$20),0)</f>
        <v>73</v>
      </c>
      <c r="J4922" t="str">
        <f t="shared" ca="1" si="154"/>
        <v>OT</v>
      </c>
      <c r="K4922" t="str">
        <f ca="1">IF(H4922+SIMULATION!$E$16&gt;NEUTRAL!I4922,"W","L")</f>
        <v>W</v>
      </c>
      <c r="L4922" t="str">
        <f ca="1">IF(I4922+SIMULATION!$E$20&gt;NEUTRAL!H4922,"W","L")</f>
        <v>L</v>
      </c>
      <c r="M4922">
        <f t="shared" ca="1" si="155"/>
        <v>146</v>
      </c>
      <c r="N4922" t="str">
        <f ca="1">IF((H4922+I4922)&gt;SIMULATION!$F$16,"Over","Under")</f>
        <v>Under</v>
      </c>
    </row>
    <row r="4923" spans="8:14" x14ac:dyDescent="0.25">
      <c r="H4923">
        <f ca="1">ROUND(NORMINV(RAND(),SIMULATION!$G$16,SIMULATION!$C$16),0)</f>
        <v>88</v>
      </c>
      <c r="I4923">
        <f ca="1">ROUND(NORMINV(RAND(),SIMULATION!$G$20,SIMULATION!$C$20),0)</f>
        <v>74</v>
      </c>
      <c r="J4923" t="str">
        <f t="shared" ca="1" si="154"/>
        <v>Away</v>
      </c>
      <c r="K4923" t="str">
        <f ca="1">IF(H4923+SIMULATION!$E$16&gt;NEUTRAL!I4923,"W","L")</f>
        <v>W</v>
      </c>
      <c r="L4923" t="str">
        <f ca="1">IF(I4923+SIMULATION!$E$20&gt;NEUTRAL!H4923,"W","L")</f>
        <v>L</v>
      </c>
      <c r="M4923">
        <f t="shared" ca="1" si="155"/>
        <v>162</v>
      </c>
      <c r="N4923" t="str">
        <f ca="1">IF((H4923+I4923)&gt;SIMULATION!$F$16,"Over","Under")</f>
        <v>Over</v>
      </c>
    </row>
    <row r="4924" spans="8:14" x14ac:dyDescent="0.25">
      <c r="H4924">
        <f ca="1">ROUND(NORMINV(RAND(),SIMULATION!$G$16,SIMULATION!$C$16),0)</f>
        <v>83</v>
      </c>
      <c r="I4924">
        <f ca="1">ROUND(NORMINV(RAND(),SIMULATION!$G$20,SIMULATION!$C$20),0)</f>
        <v>69</v>
      </c>
      <c r="J4924" t="str">
        <f t="shared" ca="1" si="154"/>
        <v>Away</v>
      </c>
      <c r="K4924" t="str">
        <f ca="1">IF(H4924+SIMULATION!$E$16&gt;NEUTRAL!I4924,"W","L")</f>
        <v>W</v>
      </c>
      <c r="L4924" t="str">
        <f ca="1">IF(I4924+SIMULATION!$E$20&gt;NEUTRAL!H4924,"W","L")</f>
        <v>L</v>
      </c>
      <c r="M4924">
        <f t="shared" ca="1" si="155"/>
        <v>152</v>
      </c>
      <c r="N4924" t="str">
        <f ca="1">IF((H4924+I4924)&gt;SIMULATION!$F$16,"Over","Under")</f>
        <v>Over</v>
      </c>
    </row>
    <row r="4925" spans="8:14" x14ac:dyDescent="0.25">
      <c r="H4925">
        <f ca="1">ROUND(NORMINV(RAND(),SIMULATION!$G$16,SIMULATION!$C$16),0)</f>
        <v>68</v>
      </c>
      <c r="I4925">
        <f ca="1">ROUND(NORMINV(RAND(),SIMULATION!$G$20,SIMULATION!$C$20),0)</f>
        <v>66</v>
      </c>
      <c r="J4925" t="str">
        <f t="shared" ca="1" si="154"/>
        <v>Away</v>
      </c>
      <c r="K4925" t="str">
        <f ca="1">IF(H4925+SIMULATION!$E$16&gt;NEUTRAL!I4925,"W","L")</f>
        <v>W</v>
      </c>
      <c r="L4925" t="str">
        <f ca="1">IF(I4925+SIMULATION!$E$20&gt;NEUTRAL!H4925,"W","L")</f>
        <v>L</v>
      </c>
      <c r="M4925">
        <f t="shared" ca="1" si="155"/>
        <v>134</v>
      </c>
      <c r="N4925" t="str">
        <f ca="1">IF((H4925+I4925)&gt;SIMULATION!$F$16,"Over","Under")</f>
        <v>Under</v>
      </c>
    </row>
    <row r="4926" spans="8:14" x14ac:dyDescent="0.25">
      <c r="H4926">
        <f ca="1">ROUND(NORMINV(RAND(),SIMULATION!$G$16,SIMULATION!$C$16),0)</f>
        <v>62</v>
      </c>
      <c r="I4926">
        <f ca="1">ROUND(NORMINV(RAND(),SIMULATION!$G$20,SIMULATION!$C$20),0)</f>
        <v>84</v>
      </c>
      <c r="J4926" t="str">
        <f t="shared" ca="1" si="154"/>
        <v>Home</v>
      </c>
      <c r="K4926" t="str">
        <f ca="1">IF(H4926+SIMULATION!$E$16&gt;NEUTRAL!I4926,"W","L")</f>
        <v>L</v>
      </c>
      <c r="L4926" t="str">
        <f ca="1">IF(I4926+SIMULATION!$E$20&gt;NEUTRAL!H4926,"W","L")</f>
        <v>W</v>
      </c>
      <c r="M4926">
        <f t="shared" ca="1" si="155"/>
        <v>146</v>
      </c>
      <c r="N4926" t="str">
        <f ca="1">IF((H4926+I4926)&gt;SIMULATION!$F$16,"Over","Under")</f>
        <v>Under</v>
      </c>
    </row>
    <row r="4927" spans="8:14" x14ac:dyDescent="0.25">
      <c r="H4927">
        <f ca="1">ROUND(NORMINV(RAND(),SIMULATION!$G$16,SIMULATION!$C$16),0)</f>
        <v>89</v>
      </c>
      <c r="I4927">
        <f ca="1">ROUND(NORMINV(RAND(),SIMULATION!$G$20,SIMULATION!$C$20),0)</f>
        <v>84</v>
      </c>
      <c r="J4927" t="str">
        <f t="shared" ca="1" si="154"/>
        <v>Away</v>
      </c>
      <c r="K4927" t="str">
        <f ca="1">IF(H4927+SIMULATION!$E$16&gt;NEUTRAL!I4927,"W","L")</f>
        <v>W</v>
      </c>
      <c r="L4927" t="str">
        <f ca="1">IF(I4927+SIMULATION!$E$20&gt;NEUTRAL!H4927,"W","L")</f>
        <v>L</v>
      </c>
      <c r="M4927">
        <f t="shared" ca="1" si="155"/>
        <v>173</v>
      </c>
      <c r="N4927" t="str">
        <f ca="1">IF((H4927+I4927)&gt;SIMULATION!$F$16,"Over","Under")</f>
        <v>Over</v>
      </c>
    </row>
    <row r="4928" spans="8:14" x14ac:dyDescent="0.25">
      <c r="H4928">
        <f ca="1">ROUND(NORMINV(RAND(),SIMULATION!$G$16,SIMULATION!$C$16),0)</f>
        <v>79</v>
      </c>
      <c r="I4928">
        <f ca="1">ROUND(NORMINV(RAND(),SIMULATION!$G$20,SIMULATION!$C$20),0)</f>
        <v>70</v>
      </c>
      <c r="J4928" t="str">
        <f t="shared" ca="1" si="154"/>
        <v>Away</v>
      </c>
      <c r="K4928" t="str">
        <f ca="1">IF(H4928+SIMULATION!$E$16&gt;NEUTRAL!I4928,"W","L")</f>
        <v>W</v>
      </c>
      <c r="L4928" t="str">
        <f ca="1">IF(I4928+SIMULATION!$E$20&gt;NEUTRAL!H4928,"W","L")</f>
        <v>L</v>
      </c>
      <c r="M4928">
        <f t="shared" ca="1" si="155"/>
        <v>149</v>
      </c>
      <c r="N4928" t="str">
        <f ca="1">IF((H4928+I4928)&gt;SIMULATION!$F$16,"Over","Under")</f>
        <v>Under</v>
      </c>
    </row>
    <row r="4929" spans="8:14" x14ac:dyDescent="0.25">
      <c r="H4929">
        <f ca="1">ROUND(NORMINV(RAND(),SIMULATION!$G$16,SIMULATION!$C$16),0)</f>
        <v>63</v>
      </c>
      <c r="I4929">
        <f ca="1">ROUND(NORMINV(RAND(),SIMULATION!$G$20,SIMULATION!$C$20),0)</f>
        <v>61</v>
      </c>
      <c r="J4929" t="str">
        <f t="shared" ca="1" si="154"/>
        <v>Away</v>
      </c>
      <c r="K4929" t="str">
        <f ca="1">IF(H4929+SIMULATION!$E$16&gt;NEUTRAL!I4929,"W","L")</f>
        <v>W</v>
      </c>
      <c r="L4929" t="str">
        <f ca="1">IF(I4929+SIMULATION!$E$20&gt;NEUTRAL!H4929,"W","L")</f>
        <v>L</v>
      </c>
      <c r="M4929">
        <f t="shared" ca="1" si="155"/>
        <v>124</v>
      </c>
      <c r="N4929" t="str">
        <f ca="1">IF((H4929+I4929)&gt;SIMULATION!$F$16,"Over","Under")</f>
        <v>Under</v>
      </c>
    </row>
    <row r="4930" spans="8:14" x14ac:dyDescent="0.25">
      <c r="H4930">
        <f ca="1">ROUND(NORMINV(RAND(),SIMULATION!$G$16,SIMULATION!$C$16),0)</f>
        <v>85</v>
      </c>
      <c r="I4930">
        <f ca="1">ROUND(NORMINV(RAND(),SIMULATION!$G$20,SIMULATION!$C$20),0)</f>
        <v>78</v>
      </c>
      <c r="J4930" t="str">
        <f t="shared" ca="1" si="154"/>
        <v>Away</v>
      </c>
      <c r="K4930" t="str">
        <f ca="1">IF(H4930+SIMULATION!$E$16&gt;NEUTRAL!I4930,"W","L")</f>
        <v>W</v>
      </c>
      <c r="L4930" t="str">
        <f ca="1">IF(I4930+SIMULATION!$E$20&gt;NEUTRAL!H4930,"W","L")</f>
        <v>L</v>
      </c>
      <c r="M4930">
        <f t="shared" ca="1" si="155"/>
        <v>163</v>
      </c>
      <c r="N4930" t="str">
        <f ca="1">IF((H4930+I4930)&gt;SIMULATION!$F$16,"Over","Under")</f>
        <v>Over</v>
      </c>
    </row>
    <row r="4931" spans="8:14" x14ac:dyDescent="0.25">
      <c r="H4931">
        <f ca="1">ROUND(NORMINV(RAND(),SIMULATION!$G$16,SIMULATION!$C$16),0)</f>
        <v>81</v>
      </c>
      <c r="I4931">
        <f ca="1">ROUND(NORMINV(RAND(),SIMULATION!$G$20,SIMULATION!$C$20),0)</f>
        <v>63</v>
      </c>
      <c r="J4931" t="str">
        <f t="shared" ca="1" si="154"/>
        <v>Away</v>
      </c>
      <c r="K4931" t="str">
        <f ca="1">IF(H4931+SIMULATION!$E$16&gt;NEUTRAL!I4931,"W","L")</f>
        <v>W</v>
      </c>
      <c r="L4931" t="str">
        <f ca="1">IF(I4931+SIMULATION!$E$20&gt;NEUTRAL!H4931,"W","L")</f>
        <v>L</v>
      </c>
      <c r="M4931">
        <f t="shared" ca="1" si="155"/>
        <v>144</v>
      </c>
      <c r="N4931" t="str">
        <f ca="1">IF((H4931+I4931)&gt;SIMULATION!$F$16,"Over","Under")</f>
        <v>Under</v>
      </c>
    </row>
    <row r="4932" spans="8:14" x14ac:dyDescent="0.25">
      <c r="H4932">
        <f ca="1">ROUND(NORMINV(RAND(),SIMULATION!$G$16,SIMULATION!$C$16),0)</f>
        <v>63</v>
      </c>
      <c r="I4932">
        <f ca="1">ROUND(NORMINV(RAND(),SIMULATION!$G$20,SIMULATION!$C$20),0)</f>
        <v>71</v>
      </c>
      <c r="J4932" t="str">
        <f t="shared" ca="1" si="154"/>
        <v>Home</v>
      </c>
      <c r="K4932" t="str">
        <f ca="1">IF(H4932+SIMULATION!$E$16&gt;NEUTRAL!I4932,"W","L")</f>
        <v>L</v>
      </c>
      <c r="L4932" t="str">
        <f ca="1">IF(I4932+SIMULATION!$E$20&gt;NEUTRAL!H4932,"W","L")</f>
        <v>W</v>
      </c>
      <c r="M4932">
        <f t="shared" ca="1" si="155"/>
        <v>134</v>
      </c>
      <c r="N4932" t="str">
        <f ca="1">IF((H4932+I4932)&gt;SIMULATION!$F$16,"Over","Under")</f>
        <v>Under</v>
      </c>
    </row>
    <row r="4933" spans="8:14" x14ac:dyDescent="0.25">
      <c r="H4933">
        <f ca="1">ROUND(NORMINV(RAND(),SIMULATION!$G$16,SIMULATION!$C$16),0)</f>
        <v>68</v>
      </c>
      <c r="I4933">
        <f ca="1">ROUND(NORMINV(RAND(),SIMULATION!$G$20,SIMULATION!$C$20),0)</f>
        <v>86</v>
      </c>
      <c r="J4933" t="str">
        <f t="shared" ca="1" si="154"/>
        <v>Home</v>
      </c>
      <c r="K4933" t="str">
        <f ca="1">IF(H4933+SIMULATION!$E$16&gt;NEUTRAL!I4933,"W","L")</f>
        <v>L</v>
      </c>
      <c r="L4933" t="str">
        <f ca="1">IF(I4933+SIMULATION!$E$20&gt;NEUTRAL!H4933,"W","L")</f>
        <v>W</v>
      </c>
      <c r="M4933">
        <f t="shared" ca="1" si="155"/>
        <v>154</v>
      </c>
      <c r="N4933" t="str">
        <f ca="1">IF((H4933+I4933)&gt;SIMULATION!$F$16,"Over","Under")</f>
        <v>Over</v>
      </c>
    </row>
    <row r="4934" spans="8:14" x14ac:dyDescent="0.25">
      <c r="H4934">
        <f ca="1">ROUND(NORMINV(RAND(),SIMULATION!$G$16,SIMULATION!$C$16),0)</f>
        <v>55</v>
      </c>
      <c r="I4934">
        <f ca="1">ROUND(NORMINV(RAND(),SIMULATION!$G$20,SIMULATION!$C$20),0)</f>
        <v>65</v>
      </c>
      <c r="J4934" t="str">
        <f t="shared" ca="1" si="154"/>
        <v>Home</v>
      </c>
      <c r="K4934" t="str">
        <f ca="1">IF(H4934+SIMULATION!$E$16&gt;NEUTRAL!I4934,"W","L")</f>
        <v>L</v>
      </c>
      <c r="L4934" t="str">
        <f ca="1">IF(I4934+SIMULATION!$E$20&gt;NEUTRAL!H4934,"W","L")</f>
        <v>W</v>
      </c>
      <c r="M4934">
        <f t="shared" ca="1" si="155"/>
        <v>120</v>
      </c>
      <c r="N4934" t="str">
        <f ca="1">IF((H4934+I4934)&gt;SIMULATION!$F$16,"Over","Under")</f>
        <v>Under</v>
      </c>
    </row>
    <row r="4935" spans="8:14" x14ac:dyDescent="0.25">
      <c r="H4935">
        <f ca="1">ROUND(NORMINV(RAND(),SIMULATION!$G$16,SIMULATION!$C$16),0)</f>
        <v>64</v>
      </c>
      <c r="I4935">
        <f ca="1">ROUND(NORMINV(RAND(),SIMULATION!$G$20,SIMULATION!$C$20),0)</f>
        <v>71</v>
      </c>
      <c r="J4935" t="str">
        <f t="shared" ca="1" si="154"/>
        <v>Home</v>
      </c>
      <c r="K4935" t="str">
        <f ca="1">IF(H4935+SIMULATION!$E$16&gt;NEUTRAL!I4935,"W","L")</f>
        <v>L</v>
      </c>
      <c r="L4935" t="str">
        <f ca="1">IF(I4935+SIMULATION!$E$20&gt;NEUTRAL!H4935,"W","L")</f>
        <v>W</v>
      </c>
      <c r="M4935">
        <f t="shared" ca="1" si="155"/>
        <v>135</v>
      </c>
      <c r="N4935" t="str">
        <f ca="1">IF((H4935+I4935)&gt;SIMULATION!$F$16,"Over","Under")</f>
        <v>Under</v>
      </c>
    </row>
    <row r="4936" spans="8:14" x14ac:dyDescent="0.25">
      <c r="H4936">
        <f ca="1">ROUND(NORMINV(RAND(),SIMULATION!$G$16,SIMULATION!$C$16),0)</f>
        <v>77</v>
      </c>
      <c r="I4936">
        <f ca="1">ROUND(NORMINV(RAND(),SIMULATION!$G$20,SIMULATION!$C$20),0)</f>
        <v>68</v>
      </c>
      <c r="J4936" t="str">
        <f t="shared" ca="1" si="154"/>
        <v>Away</v>
      </c>
      <c r="K4936" t="str">
        <f ca="1">IF(H4936+SIMULATION!$E$16&gt;NEUTRAL!I4936,"W","L")</f>
        <v>W</v>
      </c>
      <c r="L4936" t="str">
        <f ca="1">IF(I4936+SIMULATION!$E$20&gt;NEUTRAL!H4936,"W","L")</f>
        <v>L</v>
      </c>
      <c r="M4936">
        <f t="shared" ca="1" si="155"/>
        <v>145</v>
      </c>
      <c r="N4936" t="str">
        <f ca="1">IF((H4936+I4936)&gt;SIMULATION!$F$16,"Over","Under")</f>
        <v>Under</v>
      </c>
    </row>
    <row r="4937" spans="8:14" x14ac:dyDescent="0.25">
      <c r="H4937">
        <f ca="1">ROUND(NORMINV(RAND(),SIMULATION!$G$16,SIMULATION!$C$16),0)</f>
        <v>63</v>
      </c>
      <c r="I4937">
        <f ca="1">ROUND(NORMINV(RAND(),SIMULATION!$G$20,SIMULATION!$C$20),0)</f>
        <v>102</v>
      </c>
      <c r="J4937" t="str">
        <f t="shared" ca="1" si="154"/>
        <v>Home</v>
      </c>
      <c r="K4937" t="str">
        <f ca="1">IF(H4937+SIMULATION!$E$16&gt;NEUTRAL!I4937,"W","L")</f>
        <v>L</v>
      </c>
      <c r="L4937" t="str">
        <f ca="1">IF(I4937+SIMULATION!$E$20&gt;NEUTRAL!H4937,"W","L")</f>
        <v>W</v>
      </c>
      <c r="M4937">
        <f t="shared" ca="1" si="155"/>
        <v>165</v>
      </c>
      <c r="N4937" t="str">
        <f ca="1">IF((H4937+I4937)&gt;SIMULATION!$F$16,"Over","Under")</f>
        <v>Over</v>
      </c>
    </row>
    <row r="4938" spans="8:14" x14ac:dyDescent="0.25">
      <c r="H4938">
        <f ca="1">ROUND(NORMINV(RAND(),SIMULATION!$G$16,SIMULATION!$C$16),0)</f>
        <v>70</v>
      </c>
      <c r="I4938">
        <f ca="1">ROUND(NORMINV(RAND(),SIMULATION!$G$20,SIMULATION!$C$20),0)</f>
        <v>74</v>
      </c>
      <c r="J4938" t="str">
        <f t="shared" ca="1" si="154"/>
        <v>Home</v>
      </c>
      <c r="K4938" t="str">
        <f ca="1">IF(H4938+SIMULATION!$E$16&gt;NEUTRAL!I4938,"W","L")</f>
        <v>W</v>
      </c>
      <c r="L4938" t="str">
        <f ca="1">IF(I4938+SIMULATION!$E$20&gt;NEUTRAL!H4938,"W","L")</f>
        <v>L</v>
      </c>
      <c r="M4938">
        <f t="shared" ca="1" si="155"/>
        <v>144</v>
      </c>
      <c r="N4938" t="str">
        <f ca="1">IF((H4938+I4938)&gt;SIMULATION!$F$16,"Over","Under")</f>
        <v>Under</v>
      </c>
    </row>
    <row r="4939" spans="8:14" x14ac:dyDescent="0.25">
      <c r="H4939">
        <f ca="1">ROUND(NORMINV(RAND(),SIMULATION!$G$16,SIMULATION!$C$16),0)</f>
        <v>86</v>
      </c>
      <c r="I4939">
        <f ca="1">ROUND(NORMINV(RAND(),SIMULATION!$G$20,SIMULATION!$C$20),0)</f>
        <v>70</v>
      </c>
      <c r="J4939" t="str">
        <f t="shared" ca="1" si="154"/>
        <v>Away</v>
      </c>
      <c r="K4939" t="str">
        <f ca="1">IF(H4939+SIMULATION!$E$16&gt;NEUTRAL!I4939,"W","L")</f>
        <v>W</v>
      </c>
      <c r="L4939" t="str">
        <f ca="1">IF(I4939+SIMULATION!$E$20&gt;NEUTRAL!H4939,"W","L")</f>
        <v>L</v>
      </c>
      <c r="M4939">
        <f t="shared" ca="1" si="155"/>
        <v>156</v>
      </c>
      <c r="N4939" t="str">
        <f ca="1">IF((H4939+I4939)&gt;SIMULATION!$F$16,"Over","Under")</f>
        <v>Over</v>
      </c>
    </row>
    <row r="4940" spans="8:14" x14ac:dyDescent="0.25">
      <c r="H4940">
        <f ca="1">ROUND(NORMINV(RAND(),SIMULATION!$G$16,SIMULATION!$C$16),0)</f>
        <v>67</v>
      </c>
      <c r="I4940">
        <f ca="1">ROUND(NORMINV(RAND(),SIMULATION!$G$20,SIMULATION!$C$20),0)</f>
        <v>66</v>
      </c>
      <c r="J4940" t="str">
        <f t="shared" ca="1" si="154"/>
        <v>Away</v>
      </c>
      <c r="K4940" t="str">
        <f ca="1">IF(H4940+SIMULATION!$E$16&gt;NEUTRAL!I4940,"W","L")</f>
        <v>W</v>
      </c>
      <c r="L4940" t="str">
        <f ca="1">IF(I4940+SIMULATION!$E$20&gt;NEUTRAL!H4940,"W","L")</f>
        <v>L</v>
      </c>
      <c r="M4940">
        <f t="shared" ca="1" si="155"/>
        <v>133</v>
      </c>
      <c r="N4940" t="str">
        <f ca="1">IF((H4940+I4940)&gt;SIMULATION!$F$16,"Over","Under")</f>
        <v>Under</v>
      </c>
    </row>
    <row r="4941" spans="8:14" x14ac:dyDescent="0.25">
      <c r="H4941">
        <f ca="1">ROUND(NORMINV(RAND(),SIMULATION!$G$16,SIMULATION!$C$16),0)</f>
        <v>96</v>
      </c>
      <c r="I4941">
        <f ca="1">ROUND(NORMINV(RAND(),SIMULATION!$G$20,SIMULATION!$C$20),0)</f>
        <v>80</v>
      </c>
      <c r="J4941" t="str">
        <f t="shared" ca="1" si="154"/>
        <v>Away</v>
      </c>
      <c r="K4941" t="str">
        <f ca="1">IF(H4941+SIMULATION!$E$16&gt;NEUTRAL!I4941,"W","L")</f>
        <v>W</v>
      </c>
      <c r="L4941" t="str">
        <f ca="1">IF(I4941+SIMULATION!$E$20&gt;NEUTRAL!H4941,"W","L")</f>
        <v>L</v>
      </c>
      <c r="M4941">
        <f t="shared" ca="1" si="155"/>
        <v>176</v>
      </c>
      <c r="N4941" t="str">
        <f ca="1">IF((H4941+I4941)&gt;SIMULATION!$F$16,"Over","Under")</f>
        <v>Over</v>
      </c>
    </row>
    <row r="4942" spans="8:14" x14ac:dyDescent="0.25">
      <c r="H4942">
        <f ca="1">ROUND(NORMINV(RAND(),SIMULATION!$G$16,SIMULATION!$C$16),0)</f>
        <v>77</v>
      </c>
      <c r="I4942">
        <f ca="1">ROUND(NORMINV(RAND(),SIMULATION!$G$20,SIMULATION!$C$20),0)</f>
        <v>56</v>
      </c>
      <c r="J4942" t="str">
        <f t="shared" ca="1" si="154"/>
        <v>Away</v>
      </c>
      <c r="K4942" t="str">
        <f ca="1">IF(H4942+SIMULATION!$E$16&gt;NEUTRAL!I4942,"W","L")</f>
        <v>W</v>
      </c>
      <c r="L4942" t="str">
        <f ca="1">IF(I4942+SIMULATION!$E$20&gt;NEUTRAL!H4942,"W","L")</f>
        <v>L</v>
      </c>
      <c r="M4942">
        <f t="shared" ca="1" si="155"/>
        <v>133</v>
      </c>
      <c r="N4942" t="str">
        <f ca="1">IF((H4942+I4942)&gt;SIMULATION!$F$16,"Over","Under")</f>
        <v>Under</v>
      </c>
    </row>
    <row r="4943" spans="8:14" x14ac:dyDescent="0.25">
      <c r="H4943">
        <f ca="1">ROUND(NORMINV(RAND(),SIMULATION!$G$16,SIMULATION!$C$16),0)</f>
        <v>78</v>
      </c>
      <c r="I4943">
        <f ca="1">ROUND(NORMINV(RAND(),SIMULATION!$G$20,SIMULATION!$C$20),0)</f>
        <v>69</v>
      </c>
      <c r="J4943" t="str">
        <f t="shared" ca="1" si="154"/>
        <v>Away</v>
      </c>
      <c r="K4943" t="str">
        <f ca="1">IF(H4943+SIMULATION!$E$16&gt;NEUTRAL!I4943,"W","L")</f>
        <v>W</v>
      </c>
      <c r="L4943" t="str">
        <f ca="1">IF(I4943+SIMULATION!$E$20&gt;NEUTRAL!H4943,"W","L")</f>
        <v>L</v>
      </c>
      <c r="M4943">
        <f t="shared" ca="1" si="155"/>
        <v>147</v>
      </c>
      <c r="N4943" t="str">
        <f ca="1">IF((H4943+I4943)&gt;SIMULATION!$F$16,"Over","Under")</f>
        <v>Under</v>
      </c>
    </row>
    <row r="4944" spans="8:14" x14ac:dyDescent="0.25">
      <c r="H4944">
        <f ca="1">ROUND(NORMINV(RAND(),SIMULATION!$G$16,SIMULATION!$C$16),0)</f>
        <v>62</v>
      </c>
      <c r="I4944">
        <f ca="1">ROUND(NORMINV(RAND(),SIMULATION!$G$20,SIMULATION!$C$20),0)</f>
        <v>70</v>
      </c>
      <c r="J4944" t="str">
        <f t="shared" ca="1" si="154"/>
        <v>Home</v>
      </c>
      <c r="K4944" t="str">
        <f ca="1">IF(H4944+SIMULATION!$E$16&gt;NEUTRAL!I4944,"W","L")</f>
        <v>L</v>
      </c>
      <c r="L4944" t="str">
        <f ca="1">IF(I4944+SIMULATION!$E$20&gt;NEUTRAL!H4944,"W","L")</f>
        <v>W</v>
      </c>
      <c r="M4944">
        <f t="shared" ca="1" si="155"/>
        <v>132</v>
      </c>
      <c r="N4944" t="str">
        <f ca="1">IF((H4944+I4944)&gt;SIMULATION!$F$16,"Over","Under")</f>
        <v>Under</v>
      </c>
    </row>
    <row r="4945" spans="8:14" x14ac:dyDescent="0.25">
      <c r="H4945">
        <f ca="1">ROUND(NORMINV(RAND(),SIMULATION!$G$16,SIMULATION!$C$16),0)</f>
        <v>65</v>
      </c>
      <c r="I4945">
        <f ca="1">ROUND(NORMINV(RAND(),SIMULATION!$G$20,SIMULATION!$C$20),0)</f>
        <v>54</v>
      </c>
      <c r="J4945" t="str">
        <f t="shared" ca="1" si="154"/>
        <v>Away</v>
      </c>
      <c r="K4945" t="str">
        <f ca="1">IF(H4945+SIMULATION!$E$16&gt;NEUTRAL!I4945,"W","L")</f>
        <v>W</v>
      </c>
      <c r="L4945" t="str">
        <f ca="1">IF(I4945+SIMULATION!$E$20&gt;NEUTRAL!H4945,"W","L")</f>
        <v>L</v>
      </c>
      <c r="M4945">
        <f t="shared" ca="1" si="155"/>
        <v>119</v>
      </c>
      <c r="N4945" t="str">
        <f ca="1">IF((H4945+I4945)&gt;SIMULATION!$F$16,"Over","Under")</f>
        <v>Under</v>
      </c>
    </row>
    <row r="4946" spans="8:14" x14ac:dyDescent="0.25">
      <c r="H4946">
        <f ca="1">ROUND(NORMINV(RAND(),SIMULATION!$G$16,SIMULATION!$C$16),0)</f>
        <v>80</v>
      </c>
      <c r="I4946">
        <f ca="1">ROUND(NORMINV(RAND(),SIMULATION!$G$20,SIMULATION!$C$20),0)</f>
        <v>69</v>
      </c>
      <c r="J4946" t="str">
        <f t="shared" ref="J4946:J5001" ca="1" si="156">IF(H4946=I4946,"OT",IF(H4946&gt;I4946,"Away","Home"))</f>
        <v>Away</v>
      </c>
      <c r="K4946" t="str">
        <f ca="1">IF(H4946+SIMULATION!$E$16&gt;NEUTRAL!I4946,"W","L")</f>
        <v>W</v>
      </c>
      <c r="L4946" t="str">
        <f ca="1">IF(I4946+SIMULATION!$E$20&gt;NEUTRAL!H4946,"W","L")</f>
        <v>L</v>
      </c>
      <c r="M4946">
        <f t="shared" ref="M4946:M5001" ca="1" si="157">H4946+I4946</f>
        <v>149</v>
      </c>
      <c r="N4946" t="str">
        <f ca="1">IF((H4946+I4946)&gt;SIMULATION!$F$16,"Over","Under")</f>
        <v>Under</v>
      </c>
    </row>
    <row r="4947" spans="8:14" x14ac:dyDescent="0.25">
      <c r="H4947">
        <f ca="1">ROUND(NORMINV(RAND(),SIMULATION!$G$16,SIMULATION!$C$16),0)</f>
        <v>57</v>
      </c>
      <c r="I4947">
        <f ca="1">ROUND(NORMINV(RAND(),SIMULATION!$G$20,SIMULATION!$C$20),0)</f>
        <v>69</v>
      </c>
      <c r="J4947" t="str">
        <f t="shared" ca="1" si="156"/>
        <v>Home</v>
      </c>
      <c r="K4947" t="str">
        <f ca="1">IF(H4947+SIMULATION!$E$16&gt;NEUTRAL!I4947,"W","L")</f>
        <v>L</v>
      </c>
      <c r="L4947" t="str">
        <f ca="1">IF(I4947+SIMULATION!$E$20&gt;NEUTRAL!H4947,"W","L")</f>
        <v>W</v>
      </c>
      <c r="M4947">
        <f t="shared" ca="1" si="157"/>
        <v>126</v>
      </c>
      <c r="N4947" t="str">
        <f ca="1">IF((H4947+I4947)&gt;SIMULATION!$F$16,"Over","Under")</f>
        <v>Under</v>
      </c>
    </row>
    <row r="4948" spans="8:14" x14ac:dyDescent="0.25">
      <c r="H4948">
        <f ca="1">ROUND(NORMINV(RAND(),SIMULATION!$G$16,SIMULATION!$C$16),0)</f>
        <v>78</v>
      </c>
      <c r="I4948">
        <f ca="1">ROUND(NORMINV(RAND(),SIMULATION!$G$20,SIMULATION!$C$20),0)</f>
        <v>85</v>
      </c>
      <c r="J4948" t="str">
        <f t="shared" ca="1" si="156"/>
        <v>Home</v>
      </c>
      <c r="K4948" t="str">
        <f ca="1">IF(H4948+SIMULATION!$E$16&gt;NEUTRAL!I4948,"W","L")</f>
        <v>L</v>
      </c>
      <c r="L4948" t="str">
        <f ca="1">IF(I4948+SIMULATION!$E$20&gt;NEUTRAL!H4948,"W","L")</f>
        <v>W</v>
      </c>
      <c r="M4948">
        <f t="shared" ca="1" si="157"/>
        <v>163</v>
      </c>
      <c r="N4948" t="str">
        <f ca="1">IF((H4948+I4948)&gt;SIMULATION!$F$16,"Over","Under")</f>
        <v>Over</v>
      </c>
    </row>
    <row r="4949" spans="8:14" x14ac:dyDescent="0.25">
      <c r="H4949">
        <f ca="1">ROUND(NORMINV(RAND(),SIMULATION!$G$16,SIMULATION!$C$16),0)</f>
        <v>52</v>
      </c>
      <c r="I4949">
        <f ca="1">ROUND(NORMINV(RAND(),SIMULATION!$G$20,SIMULATION!$C$20),0)</f>
        <v>76</v>
      </c>
      <c r="J4949" t="str">
        <f t="shared" ca="1" si="156"/>
        <v>Home</v>
      </c>
      <c r="K4949" t="str">
        <f ca="1">IF(H4949+SIMULATION!$E$16&gt;NEUTRAL!I4949,"W","L")</f>
        <v>L</v>
      </c>
      <c r="L4949" t="str">
        <f ca="1">IF(I4949+SIMULATION!$E$20&gt;NEUTRAL!H4949,"W","L")</f>
        <v>W</v>
      </c>
      <c r="M4949">
        <f t="shared" ca="1" si="157"/>
        <v>128</v>
      </c>
      <c r="N4949" t="str">
        <f ca="1">IF((H4949+I4949)&gt;SIMULATION!$F$16,"Over","Under")</f>
        <v>Under</v>
      </c>
    </row>
    <row r="4950" spans="8:14" x14ac:dyDescent="0.25">
      <c r="H4950">
        <f ca="1">ROUND(NORMINV(RAND(),SIMULATION!$G$16,SIMULATION!$C$16),0)</f>
        <v>77</v>
      </c>
      <c r="I4950">
        <f ca="1">ROUND(NORMINV(RAND(),SIMULATION!$G$20,SIMULATION!$C$20),0)</f>
        <v>75</v>
      </c>
      <c r="J4950" t="str">
        <f t="shared" ca="1" si="156"/>
        <v>Away</v>
      </c>
      <c r="K4950" t="str">
        <f ca="1">IF(H4950+SIMULATION!$E$16&gt;NEUTRAL!I4950,"W","L")</f>
        <v>W</v>
      </c>
      <c r="L4950" t="str">
        <f ca="1">IF(I4950+SIMULATION!$E$20&gt;NEUTRAL!H4950,"W","L")</f>
        <v>L</v>
      </c>
      <c r="M4950">
        <f t="shared" ca="1" si="157"/>
        <v>152</v>
      </c>
      <c r="N4950" t="str">
        <f ca="1">IF((H4950+I4950)&gt;SIMULATION!$F$16,"Over","Under")</f>
        <v>Over</v>
      </c>
    </row>
    <row r="4951" spans="8:14" x14ac:dyDescent="0.25">
      <c r="H4951">
        <f ca="1">ROUND(NORMINV(RAND(),SIMULATION!$G$16,SIMULATION!$C$16),0)</f>
        <v>77</v>
      </c>
      <c r="I4951">
        <f ca="1">ROUND(NORMINV(RAND(),SIMULATION!$G$20,SIMULATION!$C$20),0)</f>
        <v>90</v>
      </c>
      <c r="J4951" t="str">
        <f t="shared" ca="1" si="156"/>
        <v>Home</v>
      </c>
      <c r="K4951" t="str">
        <f ca="1">IF(H4951+SIMULATION!$E$16&gt;NEUTRAL!I4951,"W","L")</f>
        <v>L</v>
      </c>
      <c r="L4951" t="str">
        <f ca="1">IF(I4951+SIMULATION!$E$20&gt;NEUTRAL!H4951,"W","L")</f>
        <v>W</v>
      </c>
      <c r="M4951">
        <f t="shared" ca="1" si="157"/>
        <v>167</v>
      </c>
      <c r="N4951" t="str">
        <f ca="1">IF((H4951+I4951)&gt;SIMULATION!$F$16,"Over","Under")</f>
        <v>Over</v>
      </c>
    </row>
    <row r="4952" spans="8:14" x14ac:dyDescent="0.25">
      <c r="H4952">
        <f ca="1">ROUND(NORMINV(RAND(),SIMULATION!$G$16,SIMULATION!$C$16),0)</f>
        <v>71</v>
      </c>
      <c r="I4952">
        <f ca="1">ROUND(NORMINV(RAND(),SIMULATION!$G$20,SIMULATION!$C$20),0)</f>
        <v>76</v>
      </c>
      <c r="J4952" t="str">
        <f t="shared" ca="1" si="156"/>
        <v>Home</v>
      </c>
      <c r="K4952" t="str">
        <f ca="1">IF(H4952+SIMULATION!$E$16&gt;NEUTRAL!I4952,"W","L")</f>
        <v>L</v>
      </c>
      <c r="L4952" t="str">
        <f ca="1">IF(I4952+SIMULATION!$E$20&gt;NEUTRAL!H4952,"W","L")</f>
        <v>W</v>
      </c>
      <c r="M4952">
        <f t="shared" ca="1" si="157"/>
        <v>147</v>
      </c>
      <c r="N4952" t="str">
        <f ca="1">IF((H4952+I4952)&gt;SIMULATION!$F$16,"Over","Under")</f>
        <v>Under</v>
      </c>
    </row>
    <row r="4953" spans="8:14" x14ac:dyDescent="0.25">
      <c r="H4953">
        <f ca="1">ROUND(NORMINV(RAND(),SIMULATION!$G$16,SIMULATION!$C$16),0)</f>
        <v>66</v>
      </c>
      <c r="I4953">
        <f ca="1">ROUND(NORMINV(RAND(),SIMULATION!$G$20,SIMULATION!$C$20),0)</f>
        <v>68</v>
      </c>
      <c r="J4953" t="str">
        <f t="shared" ca="1" si="156"/>
        <v>Home</v>
      </c>
      <c r="K4953" t="str">
        <f ca="1">IF(H4953+SIMULATION!$E$16&gt;NEUTRAL!I4953,"W","L")</f>
        <v>W</v>
      </c>
      <c r="L4953" t="str">
        <f ca="1">IF(I4953+SIMULATION!$E$20&gt;NEUTRAL!H4953,"W","L")</f>
        <v>L</v>
      </c>
      <c r="M4953">
        <f t="shared" ca="1" si="157"/>
        <v>134</v>
      </c>
      <c r="N4953" t="str">
        <f ca="1">IF((H4953+I4953)&gt;SIMULATION!$F$16,"Over","Under")</f>
        <v>Under</v>
      </c>
    </row>
    <row r="4954" spans="8:14" x14ac:dyDescent="0.25">
      <c r="H4954">
        <f ca="1">ROUND(NORMINV(RAND(),SIMULATION!$G$16,SIMULATION!$C$16),0)</f>
        <v>74</v>
      </c>
      <c r="I4954">
        <f ca="1">ROUND(NORMINV(RAND(),SIMULATION!$G$20,SIMULATION!$C$20),0)</f>
        <v>73</v>
      </c>
      <c r="J4954" t="str">
        <f t="shared" ca="1" si="156"/>
        <v>Away</v>
      </c>
      <c r="K4954" t="str">
        <f ca="1">IF(H4954+SIMULATION!$E$16&gt;NEUTRAL!I4954,"W","L")</f>
        <v>W</v>
      </c>
      <c r="L4954" t="str">
        <f ca="1">IF(I4954+SIMULATION!$E$20&gt;NEUTRAL!H4954,"W","L")</f>
        <v>L</v>
      </c>
      <c r="M4954">
        <f t="shared" ca="1" si="157"/>
        <v>147</v>
      </c>
      <c r="N4954" t="str">
        <f ca="1">IF((H4954+I4954)&gt;SIMULATION!$F$16,"Over","Under")</f>
        <v>Under</v>
      </c>
    </row>
    <row r="4955" spans="8:14" x14ac:dyDescent="0.25">
      <c r="H4955">
        <f ca="1">ROUND(NORMINV(RAND(),SIMULATION!$G$16,SIMULATION!$C$16),0)</f>
        <v>88</v>
      </c>
      <c r="I4955">
        <f ca="1">ROUND(NORMINV(RAND(),SIMULATION!$G$20,SIMULATION!$C$20),0)</f>
        <v>76</v>
      </c>
      <c r="J4955" t="str">
        <f t="shared" ca="1" si="156"/>
        <v>Away</v>
      </c>
      <c r="K4955" t="str">
        <f ca="1">IF(H4955+SIMULATION!$E$16&gt;NEUTRAL!I4955,"W","L")</f>
        <v>W</v>
      </c>
      <c r="L4955" t="str">
        <f ca="1">IF(I4955+SIMULATION!$E$20&gt;NEUTRAL!H4955,"W","L")</f>
        <v>L</v>
      </c>
      <c r="M4955">
        <f t="shared" ca="1" si="157"/>
        <v>164</v>
      </c>
      <c r="N4955" t="str">
        <f ca="1">IF((H4955+I4955)&gt;SIMULATION!$F$16,"Over","Under")</f>
        <v>Over</v>
      </c>
    </row>
    <row r="4956" spans="8:14" x14ac:dyDescent="0.25">
      <c r="H4956">
        <f ca="1">ROUND(NORMINV(RAND(),SIMULATION!$G$16,SIMULATION!$C$16),0)</f>
        <v>68</v>
      </c>
      <c r="I4956">
        <f ca="1">ROUND(NORMINV(RAND(),SIMULATION!$G$20,SIMULATION!$C$20),0)</f>
        <v>76</v>
      </c>
      <c r="J4956" t="str">
        <f t="shared" ca="1" si="156"/>
        <v>Home</v>
      </c>
      <c r="K4956" t="str">
        <f ca="1">IF(H4956+SIMULATION!$E$16&gt;NEUTRAL!I4956,"W","L")</f>
        <v>L</v>
      </c>
      <c r="L4956" t="str">
        <f ca="1">IF(I4956+SIMULATION!$E$20&gt;NEUTRAL!H4956,"W","L")</f>
        <v>W</v>
      </c>
      <c r="M4956">
        <f t="shared" ca="1" si="157"/>
        <v>144</v>
      </c>
      <c r="N4956" t="str">
        <f ca="1">IF((H4956+I4956)&gt;SIMULATION!$F$16,"Over","Under")</f>
        <v>Under</v>
      </c>
    </row>
    <row r="4957" spans="8:14" x14ac:dyDescent="0.25">
      <c r="H4957">
        <f ca="1">ROUND(NORMINV(RAND(),SIMULATION!$G$16,SIMULATION!$C$16),0)</f>
        <v>82</v>
      </c>
      <c r="I4957">
        <f ca="1">ROUND(NORMINV(RAND(),SIMULATION!$G$20,SIMULATION!$C$20),0)</f>
        <v>82</v>
      </c>
      <c r="J4957" t="str">
        <f t="shared" ca="1" si="156"/>
        <v>OT</v>
      </c>
      <c r="K4957" t="str">
        <f ca="1">IF(H4957+SIMULATION!$E$16&gt;NEUTRAL!I4957,"W","L")</f>
        <v>W</v>
      </c>
      <c r="L4957" t="str">
        <f ca="1">IF(I4957+SIMULATION!$E$20&gt;NEUTRAL!H4957,"W","L")</f>
        <v>L</v>
      </c>
      <c r="M4957">
        <f t="shared" ca="1" si="157"/>
        <v>164</v>
      </c>
      <c r="N4957" t="str">
        <f ca="1">IF((H4957+I4957)&gt;SIMULATION!$F$16,"Over","Under")</f>
        <v>Over</v>
      </c>
    </row>
    <row r="4958" spans="8:14" x14ac:dyDescent="0.25">
      <c r="H4958">
        <f ca="1">ROUND(NORMINV(RAND(),SIMULATION!$G$16,SIMULATION!$C$16),0)</f>
        <v>52</v>
      </c>
      <c r="I4958">
        <f ca="1">ROUND(NORMINV(RAND(),SIMULATION!$G$20,SIMULATION!$C$20),0)</f>
        <v>72</v>
      </c>
      <c r="J4958" t="str">
        <f t="shared" ca="1" si="156"/>
        <v>Home</v>
      </c>
      <c r="K4958" t="str">
        <f ca="1">IF(H4958+SIMULATION!$E$16&gt;NEUTRAL!I4958,"W","L")</f>
        <v>L</v>
      </c>
      <c r="L4958" t="str">
        <f ca="1">IF(I4958+SIMULATION!$E$20&gt;NEUTRAL!H4958,"W","L")</f>
        <v>W</v>
      </c>
      <c r="M4958">
        <f t="shared" ca="1" si="157"/>
        <v>124</v>
      </c>
      <c r="N4958" t="str">
        <f ca="1">IF((H4958+I4958)&gt;SIMULATION!$F$16,"Over","Under")</f>
        <v>Under</v>
      </c>
    </row>
    <row r="4959" spans="8:14" x14ac:dyDescent="0.25">
      <c r="H4959">
        <f ca="1">ROUND(NORMINV(RAND(),SIMULATION!$G$16,SIMULATION!$C$16),0)</f>
        <v>69</v>
      </c>
      <c r="I4959">
        <f ca="1">ROUND(NORMINV(RAND(),SIMULATION!$G$20,SIMULATION!$C$20),0)</f>
        <v>85</v>
      </c>
      <c r="J4959" t="str">
        <f t="shared" ca="1" si="156"/>
        <v>Home</v>
      </c>
      <c r="K4959" t="str">
        <f ca="1">IF(H4959+SIMULATION!$E$16&gt;NEUTRAL!I4959,"W","L")</f>
        <v>L</v>
      </c>
      <c r="L4959" t="str">
        <f ca="1">IF(I4959+SIMULATION!$E$20&gt;NEUTRAL!H4959,"W","L")</f>
        <v>W</v>
      </c>
      <c r="M4959">
        <f t="shared" ca="1" si="157"/>
        <v>154</v>
      </c>
      <c r="N4959" t="str">
        <f ca="1">IF((H4959+I4959)&gt;SIMULATION!$F$16,"Over","Under")</f>
        <v>Over</v>
      </c>
    </row>
    <row r="4960" spans="8:14" x14ac:dyDescent="0.25">
      <c r="H4960">
        <f ca="1">ROUND(NORMINV(RAND(),SIMULATION!$G$16,SIMULATION!$C$16),0)</f>
        <v>72</v>
      </c>
      <c r="I4960">
        <f ca="1">ROUND(NORMINV(RAND(),SIMULATION!$G$20,SIMULATION!$C$20),0)</f>
        <v>70</v>
      </c>
      <c r="J4960" t="str">
        <f t="shared" ca="1" si="156"/>
        <v>Away</v>
      </c>
      <c r="K4960" t="str">
        <f ca="1">IF(H4960+SIMULATION!$E$16&gt;NEUTRAL!I4960,"W","L")</f>
        <v>W</v>
      </c>
      <c r="L4960" t="str">
        <f ca="1">IF(I4960+SIMULATION!$E$20&gt;NEUTRAL!H4960,"W","L")</f>
        <v>L</v>
      </c>
      <c r="M4960">
        <f t="shared" ca="1" si="157"/>
        <v>142</v>
      </c>
      <c r="N4960" t="str">
        <f ca="1">IF((H4960+I4960)&gt;SIMULATION!$F$16,"Over","Under")</f>
        <v>Under</v>
      </c>
    </row>
    <row r="4961" spans="8:14" x14ac:dyDescent="0.25">
      <c r="H4961">
        <f ca="1">ROUND(NORMINV(RAND(),SIMULATION!$G$16,SIMULATION!$C$16),0)</f>
        <v>70</v>
      </c>
      <c r="I4961">
        <f ca="1">ROUND(NORMINV(RAND(),SIMULATION!$G$20,SIMULATION!$C$20),0)</f>
        <v>71</v>
      </c>
      <c r="J4961" t="str">
        <f t="shared" ca="1" si="156"/>
        <v>Home</v>
      </c>
      <c r="K4961" t="str">
        <f ca="1">IF(H4961+SIMULATION!$E$16&gt;NEUTRAL!I4961,"W","L")</f>
        <v>W</v>
      </c>
      <c r="L4961" t="str">
        <f ca="1">IF(I4961+SIMULATION!$E$20&gt;NEUTRAL!H4961,"W","L")</f>
        <v>L</v>
      </c>
      <c r="M4961">
        <f t="shared" ca="1" si="157"/>
        <v>141</v>
      </c>
      <c r="N4961" t="str">
        <f ca="1">IF((H4961+I4961)&gt;SIMULATION!$F$16,"Over","Under")</f>
        <v>Under</v>
      </c>
    </row>
    <row r="4962" spans="8:14" x14ac:dyDescent="0.25">
      <c r="H4962">
        <f ca="1">ROUND(NORMINV(RAND(),SIMULATION!$G$16,SIMULATION!$C$16),0)</f>
        <v>66</v>
      </c>
      <c r="I4962">
        <f ca="1">ROUND(NORMINV(RAND(),SIMULATION!$G$20,SIMULATION!$C$20),0)</f>
        <v>60</v>
      </c>
      <c r="J4962" t="str">
        <f t="shared" ca="1" si="156"/>
        <v>Away</v>
      </c>
      <c r="K4962" t="str">
        <f ca="1">IF(H4962+SIMULATION!$E$16&gt;NEUTRAL!I4962,"W","L")</f>
        <v>W</v>
      </c>
      <c r="L4962" t="str">
        <f ca="1">IF(I4962+SIMULATION!$E$20&gt;NEUTRAL!H4962,"W","L")</f>
        <v>L</v>
      </c>
      <c r="M4962">
        <f t="shared" ca="1" si="157"/>
        <v>126</v>
      </c>
      <c r="N4962" t="str">
        <f ca="1">IF((H4962+I4962)&gt;SIMULATION!$F$16,"Over","Under")</f>
        <v>Under</v>
      </c>
    </row>
    <row r="4963" spans="8:14" x14ac:dyDescent="0.25">
      <c r="H4963">
        <f ca="1">ROUND(NORMINV(RAND(),SIMULATION!$G$16,SIMULATION!$C$16),0)</f>
        <v>67</v>
      </c>
      <c r="I4963">
        <f ca="1">ROUND(NORMINV(RAND(),SIMULATION!$G$20,SIMULATION!$C$20),0)</f>
        <v>50</v>
      </c>
      <c r="J4963" t="str">
        <f t="shared" ca="1" si="156"/>
        <v>Away</v>
      </c>
      <c r="K4963" t="str">
        <f ca="1">IF(H4963+SIMULATION!$E$16&gt;NEUTRAL!I4963,"W","L")</f>
        <v>W</v>
      </c>
      <c r="L4963" t="str">
        <f ca="1">IF(I4963+SIMULATION!$E$20&gt;NEUTRAL!H4963,"W","L")</f>
        <v>L</v>
      </c>
      <c r="M4963">
        <f t="shared" ca="1" si="157"/>
        <v>117</v>
      </c>
      <c r="N4963" t="str">
        <f ca="1">IF((H4963+I4963)&gt;SIMULATION!$F$16,"Over","Under")</f>
        <v>Under</v>
      </c>
    </row>
    <row r="4964" spans="8:14" x14ac:dyDescent="0.25">
      <c r="H4964">
        <f ca="1">ROUND(NORMINV(RAND(),SIMULATION!$G$16,SIMULATION!$C$16),0)</f>
        <v>81</v>
      </c>
      <c r="I4964">
        <f ca="1">ROUND(NORMINV(RAND(),SIMULATION!$G$20,SIMULATION!$C$20),0)</f>
        <v>70</v>
      </c>
      <c r="J4964" t="str">
        <f t="shared" ca="1" si="156"/>
        <v>Away</v>
      </c>
      <c r="K4964" t="str">
        <f ca="1">IF(H4964+SIMULATION!$E$16&gt;NEUTRAL!I4964,"W","L")</f>
        <v>W</v>
      </c>
      <c r="L4964" t="str">
        <f ca="1">IF(I4964+SIMULATION!$E$20&gt;NEUTRAL!H4964,"W","L")</f>
        <v>L</v>
      </c>
      <c r="M4964">
        <f t="shared" ca="1" si="157"/>
        <v>151</v>
      </c>
      <c r="N4964" t="str">
        <f ca="1">IF((H4964+I4964)&gt;SIMULATION!$F$16,"Over","Under")</f>
        <v>Under</v>
      </c>
    </row>
    <row r="4965" spans="8:14" x14ac:dyDescent="0.25">
      <c r="H4965">
        <f ca="1">ROUND(NORMINV(RAND(),SIMULATION!$G$16,SIMULATION!$C$16),0)</f>
        <v>72</v>
      </c>
      <c r="I4965">
        <f ca="1">ROUND(NORMINV(RAND(),SIMULATION!$G$20,SIMULATION!$C$20),0)</f>
        <v>77</v>
      </c>
      <c r="J4965" t="str">
        <f t="shared" ca="1" si="156"/>
        <v>Home</v>
      </c>
      <c r="K4965" t="str">
        <f ca="1">IF(H4965+SIMULATION!$E$16&gt;NEUTRAL!I4965,"W","L")</f>
        <v>L</v>
      </c>
      <c r="L4965" t="str">
        <f ca="1">IF(I4965+SIMULATION!$E$20&gt;NEUTRAL!H4965,"W","L")</f>
        <v>W</v>
      </c>
      <c r="M4965">
        <f t="shared" ca="1" si="157"/>
        <v>149</v>
      </c>
      <c r="N4965" t="str">
        <f ca="1">IF((H4965+I4965)&gt;SIMULATION!$F$16,"Over","Under")</f>
        <v>Under</v>
      </c>
    </row>
    <row r="4966" spans="8:14" x14ac:dyDescent="0.25">
      <c r="H4966">
        <f ca="1">ROUND(NORMINV(RAND(),SIMULATION!$G$16,SIMULATION!$C$16),0)</f>
        <v>75</v>
      </c>
      <c r="I4966">
        <f ca="1">ROUND(NORMINV(RAND(),SIMULATION!$G$20,SIMULATION!$C$20),0)</f>
        <v>80</v>
      </c>
      <c r="J4966" t="str">
        <f t="shared" ca="1" si="156"/>
        <v>Home</v>
      </c>
      <c r="K4966" t="str">
        <f ca="1">IF(H4966+SIMULATION!$E$16&gt;NEUTRAL!I4966,"W","L")</f>
        <v>L</v>
      </c>
      <c r="L4966" t="str">
        <f ca="1">IF(I4966+SIMULATION!$E$20&gt;NEUTRAL!H4966,"W","L")</f>
        <v>W</v>
      </c>
      <c r="M4966">
        <f t="shared" ca="1" si="157"/>
        <v>155</v>
      </c>
      <c r="N4966" t="str">
        <f ca="1">IF((H4966+I4966)&gt;SIMULATION!$F$16,"Over","Under")</f>
        <v>Over</v>
      </c>
    </row>
    <row r="4967" spans="8:14" x14ac:dyDescent="0.25">
      <c r="H4967">
        <f ca="1">ROUND(NORMINV(RAND(),SIMULATION!$G$16,SIMULATION!$C$16),0)</f>
        <v>74</v>
      </c>
      <c r="I4967">
        <f ca="1">ROUND(NORMINV(RAND(),SIMULATION!$G$20,SIMULATION!$C$20),0)</f>
        <v>66</v>
      </c>
      <c r="J4967" t="str">
        <f t="shared" ca="1" si="156"/>
        <v>Away</v>
      </c>
      <c r="K4967" t="str">
        <f ca="1">IF(H4967+SIMULATION!$E$16&gt;NEUTRAL!I4967,"W","L")</f>
        <v>W</v>
      </c>
      <c r="L4967" t="str">
        <f ca="1">IF(I4967+SIMULATION!$E$20&gt;NEUTRAL!H4967,"W","L")</f>
        <v>L</v>
      </c>
      <c r="M4967">
        <f t="shared" ca="1" si="157"/>
        <v>140</v>
      </c>
      <c r="N4967" t="str">
        <f ca="1">IF((H4967+I4967)&gt;SIMULATION!$F$16,"Over","Under")</f>
        <v>Under</v>
      </c>
    </row>
    <row r="4968" spans="8:14" x14ac:dyDescent="0.25">
      <c r="H4968">
        <f ca="1">ROUND(NORMINV(RAND(),SIMULATION!$G$16,SIMULATION!$C$16),0)</f>
        <v>72</v>
      </c>
      <c r="I4968">
        <f ca="1">ROUND(NORMINV(RAND(),SIMULATION!$G$20,SIMULATION!$C$20),0)</f>
        <v>82</v>
      </c>
      <c r="J4968" t="str">
        <f t="shared" ca="1" si="156"/>
        <v>Home</v>
      </c>
      <c r="K4968" t="str">
        <f ca="1">IF(H4968+SIMULATION!$E$16&gt;NEUTRAL!I4968,"W","L")</f>
        <v>L</v>
      </c>
      <c r="L4968" t="str">
        <f ca="1">IF(I4968+SIMULATION!$E$20&gt;NEUTRAL!H4968,"W","L")</f>
        <v>W</v>
      </c>
      <c r="M4968">
        <f t="shared" ca="1" si="157"/>
        <v>154</v>
      </c>
      <c r="N4968" t="str">
        <f ca="1">IF((H4968+I4968)&gt;SIMULATION!$F$16,"Over","Under")</f>
        <v>Over</v>
      </c>
    </row>
    <row r="4969" spans="8:14" x14ac:dyDescent="0.25">
      <c r="H4969">
        <f ca="1">ROUND(NORMINV(RAND(),SIMULATION!$G$16,SIMULATION!$C$16),0)</f>
        <v>67</v>
      </c>
      <c r="I4969">
        <f ca="1">ROUND(NORMINV(RAND(),SIMULATION!$G$20,SIMULATION!$C$20),0)</f>
        <v>80</v>
      </c>
      <c r="J4969" t="str">
        <f t="shared" ca="1" si="156"/>
        <v>Home</v>
      </c>
      <c r="K4969" t="str">
        <f ca="1">IF(H4969+SIMULATION!$E$16&gt;NEUTRAL!I4969,"W","L")</f>
        <v>L</v>
      </c>
      <c r="L4969" t="str">
        <f ca="1">IF(I4969+SIMULATION!$E$20&gt;NEUTRAL!H4969,"W","L")</f>
        <v>W</v>
      </c>
      <c r="M4969">
        <f t="shared" ca="1" si="157"/>
        <v>147</v>
      </c>
      <c r="N4969" t="str">
        <f ca="1">IF((H4969+I4969)&gt;SIMULATION!$F$16,"Over","Under")</f>
        <v>Under</v>
      </c>
    </row>
    <row r="4970" spans="8:14" x14ac:dyDescent="0.25">
      <c r="H4970">
        <f ca="1">ROUND(NORMINV(RAND(),SIMULATION!$G$16,SIMULATION!$C$16),0)</f>
        <v>61</v>
      </c>
      <c r="I4970">
        <f ca="1">ROUND(NORMINV(RAND(),SIMULATION!$G$20,SIMULATION!$C$20),0)</f>
        <v>71</v>
      </c>
      <c r="J4970" t="str">
        <f t="shared" ca="1" si="156"/>
        <v>Home</v>
      </c>
      <c r="K4970" t="str">
        <f ca="1">IF(H4970+SIMULATION!$E$16&gt;NEUTRAL!I4970,"W","L")</f>
        <v>L</v>
      </c>
      <c r="L4970" t="str">
        <f ca="1">IF(I4970+SIMULATION!$E$20&gt;NEUTRAL!H4970,"W","L")</f>
        <v>W</v>
      </c>
      <c r="M4970">
        <f t="shared" ca="1" si="157"/>
        <v>132</v>
      </c>
      <c r="N4970" t="str">
        <f ca="1">IF((H4970+I4970)&gt;SIMULATION!$F$16,"Over","Under")</f>
        <v>Under</v>
      </c>
    </row>
    <row r="4971" spans="8:14" x14ac:dyDescent="0.25">
      <c r="H4971">
        <f ca="1">ROUND(NORMINV(RAND(),SIMULATION!$G$16,SIMULATION!$C$16),0)</f>
        <v>77</v>
      </c>
      <c r="I4971">
        <f ca="1">ROUND(NORMINV(RAND(),SIMULATION!$G$20,SIMULATION!$C$20),0)</f>
        <v>53</v>
      </c>
      <c r="J4971" t="str">
        <f t="shared" ca="1" si="156"/>
        <v>Away</v>
      </c>
      <c r="K4971" t="str">
        <f ca="1">IF(H4971+SIMULATION!$E$16&gt;NEUTRAL!I4971,"W","L")</f>
        <v>W</v>
      </c>
      <c r="L4971" t="str">
        <f ca="1">IF(I4971+SIMULATION!$E$20&gt;NEUTRAL!H4971,"W","L")</f>
        <v>L</v>
      </c>
      <c r="M4971">
        <f t="shared" ca="1" si="157"/>
        <v>130</v>
      </c>
      <c r="N4971" t="str">
        <f ca="1">IF((H4971+I4971)&gt;SIMULATION!$F$16,"Over","Under")</f>
        <v>Under</v>
      </c>
    </row>
    <row r="4972" spans="8:14" x14ac:dyDescent="0.25">
      <c r="H4972">
        <f ca="1">ROUND(NORMINV(RAND(),SIMULATION!$G$16,SIMULATION!$C$16),0)</f>
        <v>70</v>
      </c>
      <c r="I4972">
        <f ca="1">ROUND(NORMINV(RAND(),SIMULATION!$G$20,SIMULATION!$C$20),0)</f>
        <v>80</v>
      </c>
      <c r="J4972" t="str">
        <f t="shared" ca="1" si="156"/>
        <v>Home</v>
      </c>
      <c r="K4972" t="str">
        <f ca="1">IF(H4972+SIMULATION!$E$16&gt;NEUTRAL!I4972,"W","L")</f>
        <v>L</v>
      </c>
      <c r="L4972" t="str">
        <f ca="1">IF(I4972+SIMULATION!$E$20&gt;NEUTRAL!H4972,"W","L")</f>
        <v>W</v>
      </c>
      <c r="M4972">
        <f t="shared" ca="1" si="157"/>
        <v>150</v>
      </c>
      <c r="N4972" t="str">
        <f ca="1">IF((H4972+I4972)&gt;SIMULATION!$F$16,"Over","Under")</f>
        <v>Under</v>
      </c>
    </row>
    <row r="4973" spans="8:14" x14ac:dyDescent="0.25">
      <c r="H4973">
        <f ca="1">ROUND(NORMINV(RAND(),SIMULATION!$G$16,SIMULATION!$C$16),0)</f>
        <v>75</v>
      </c>
      <c r="I4973">
        <f ca="1">ROUND(NORMINV(RAND(),SIMULATION!$G$20,SIMULATION!$C$20),0)</f>
        <v>79</v>
      </c>
      <c r="J4973" t="str">
        <f t="shared" ca="1" si="156"/>
        <v>Home</v>
      </c>
      <c r="K4973" t="str">
        <f ca="1">IF(H4973+SIMULATION!$E$16&gt;NEUTRAL!I4973,"W","L")</f>
        <v>W</v>
      </c>
      <c r="L4973" t="str">
        <f ca="1">IF(I4973+SIMULATION!$E$20&gt;NEUTRAL!H4973,"W","L")</f>
        <v>L</v>
      </c>
      <c r="M4973">
        <f t="shared" ca="1" si="157"/>
        <v>154</v>
      </c>
      <c r="N4973" t="str">
        <f ca="1">IF((H4973+I4973)&gt;SIMULATION!$F$16,"Over","Under")</f>
        <v>Over</v>
      </c>
    </row>
    <row r="4974" spans="8:14" x14ac:dyDescent="0.25">
      <c r="H4974">
        <f ca="1">ROUND(NORMINV(RAND(),SIMULATION!$G$16,SIMULATION!$C$16),0)</f>
        <v>75</v>
      </c>
      <c r="I4974">
        <f ca="1">ROUND(NORMINV(RAND(),SIMULATION!$G$20,SIMULATION!$C$20),0)</f>
        <v>74</v>
      </c>
      <c r="J4974" t="str">
        <f t="shared" ca="1" si="156"/>
        <v>Away</v>
      </c>
      <c r="K4974" t="str">
        <f ca="1">IF(H4974+SIMULATION!$E$16&gt;NEUTRAL!I4974,"W","L")</f>
        <v>W</v>
      </c>
      <c r="L4974" t="str">
        <f ca="1">IF(I4974+SIMULATION!$E$20&gt;NEUTRAL!H4974,"W","L")</f>
        <v>L</v>
      </c>
      <c r="M4974">
        <f t="shared" ca="1" si="157"/>
        <v>149</v>
      </c>
      <c r="N4974" t="str">
        <f ca="1">IF((H4974+I4974)&gt;SIMULATION!$F$16,"Over","Under")</f>
        <v>Under</v>
      </c>
    </row>
    <row r="4975" spans="8:14" x14ac:dyDescent="0.25">
      <c r="H4975">
        <f ca="1">ROUND(NORMINV(RAND(),SIMULATION!$G$16,SIMULATION!$C$16),0)</f>
        <v>76</v>
      </c>
      <c r="I4975">
        <f ca="1">ROUND(NORMINV(RAND(),SIMULATION!$G$20,SIMULATION!$C$20),0)</f>
        <v>88</v>
      </c>
      <c r="J4975" t="str">
        <f t="shared" ca="1" si="156"/>
        <v>Home</v>
      </c>
      <c r="K4975" t="str">
        <f ca="1">IF(H4975+SIMULATION!$E$16&gt;NEUTRAL!I4975,"W","L")</f>
        <v>L</v>
      </c>
      <c r="L4975" t="str">
        <f ca="1">IF(I4975+SIMULATION!$E$20&gt;NEUTRAL!H4975,"W","L")</f>
        <v>W</v>
      </c>
      <c r="M4975">
        <f t="shared" ca="1" si="157"/>
        <v>164</v>
      </c>
      <c r="N4975" t="str">
        <f ca="1">IF((H4975+I4975)&gt;SIMULATION!$F$16,"Over","Under")</f>
        <v>Over</v>
      </c>
    </row>
    <row r="4976" spans="8:14" x14ac:dyDescent="0.25">
      <c r="H4976">
        <f ca="1">ROUND(NORMINV(RAND(),SIMULATION!$G$16,SIMULATION!$C$16),0)</f>
        <v>56</v>
      </c>
      <c r="I4976">
        <f ca="1">ROUND(NORMINV(RAND(),SIMULATION!$G$20,SIMULATION!$C$20),0)</f>
        <v>72</v>
      </c>
      <c r="J4976" t="str">
        <f t="shared" ca="1" si="156"/>
        <v>Home</v>
      </c>
      <c r="K4976" t="str">
        <f ca="1">IF(H4976+SIMULATION!$E$16&gt;NEUTRAL!I4976,"W","L")</f>
        <v>L</v>
      </c>
      <c r="L4976" t="str">
        <f ca="1">IF(I4976+SIMULATION!$E$20&gt;NEUTRAL!H4976,"W","L")</f>
        <v>W</v>
      </c>
      <c r="M4976">
        <f t="shared" ca="1" si="157"/>
        <v>128</v>
      </c>
      <c r="N4976" t="str">
        <f ca="1">IF((H4976+I4976)&gt;SIMULATION!$F$16,"Over","Under")</f>
        <v>Under</v>
      </c>
    </row>
    <row r="4977" spans="8:14" x14ac:dyDescent="0.25">
      <c r="H4977">
        <f ca="1">ROUND(NORMINV(RAND(),SIMULATION!$G$16,SIMULATION!$C$16),0)</f>
        <v>74</v>
      </c>
      <c r="I4977">
        <f ca="1">ROUND(NORMINV(RAND(),SIMULATION!$G$20,SIMULATION!$C$20),0)</f>
        <v>79</v>
      </c>
      <c r="J4977" t="str">
        <f t="shared" ca="1" si="156"/>
        <v>Home</v>
      </c>
      <c r="K4977" t="str">
        <f ca="1">IF(H4977+SIMULATION!$E$16&gt;NEUTRAL!I4977,"W","L")</f>
        <v>L</v>
      </c>
      <c r="L4977" t="str">
        <f ca="1">IF(I4977+SIMULATION!$E$20&gt;NEUTRAL!H4977,"W","L")</f>
        <v>W</v>
      </c>
      <c r="M4977">
        <f t="shared" ca="1" si="157"/>
        <v>153</v>
      </c>
      <c r="N4977" t="str">
        <f ca="1">IF((H4977+I4977)&gt;SIMULATION!$F$16,"Over","Under")</f>
        <v>Over</v>
      </c>
    </row>
    <row r="4978" spans="8:14" x14ac:dyDescent="0.25">
      <c r="H4978">
        <f ca="1">ROUND(NORMINV(RAND(),SIMULATION!$G$16,SIMULATION!$C$16),0)</f>
        <v>66</v>
      </c>
      <c r="I4978">
        <f ca="1">ROUND(NORMINV(RAND(),SIMULATION!$G$20,SIMULATION!$C$20),0)</f>
        <v>82</v>
      </c>
      <c r="J4978" t="str">
        <f t="shared" ca="1" si="156"/>
        <v>Home</v>
      </c>
      <c r="K4978" t="str">
        <f ca="1">IF(H4978+SIMULATION!$E$16&gt;NEUTRAL!I4978,"W","L")</f>
        <v>L</v>
      </c>
      <c r="L4978" t="str">
        <f ca="1">IF(I4978+SIMULATION!$E$20&gt;NEUTRAL!H4978,"W","L")</f>
        <v>W</v>
      </c>
      <c r="M4978">
        <f t="shared" ca="1" si="157"/>
        <v>148</v>
      </c>
      <c r="N4978" t="str">
        <f ca="1">IF((H4978+I4978)&gt;SIMULATION!$F$16,"Over","Under")</f>
        <v>Under</v>
      </c>
    </row>
    <row r="4979" spans="8:14" x14ac:dyDescent="0.25">
      <c r="H4979">
        <f ca="1">ROUND(NORMINV(RAND(),SIMULATION!$G$16,SIMULATION!$C$16),0)</f>
        <v>47</v>
      </c>
      <c r="I4979">
        <f ca="1">ROUND(NORMINV(RAND(),SIMULATION!$G$20,SIMULATION!$C$20),0)</f>
        <v>83</v>
      </c>
      <c r="J4979" t="str">
        <f t="shared" ca="1" si="156"/>
        <v>Home</v>
      </c>
      <c r="K4979" t="str">
        <f ca="1">IF(H4979+SIMULATION!$E$16&gt;NEUTRAL!I4979,"W","L")</f>
        <v>L</v>
      </c>
      <c r="L4979" t="str">
        <f ca="1">IF(I4979+SIMULATION!$E$20&gt;NEUTRAL!H4979,"W","L")</f>
        <v>W</v>
      </c>
      <c r="M4979">
        <f t="shared" ca="1" si="157"/>
        <v>130</v>
      </c>
      <c r="N4979" t="str">
        <f ca="1">IF((H4979+I4979)&gt;SIMULATION!$F$16,"Over","Under")</f>
        <v>Under</v>
      </c>
    </row>
    <row r="4980" spans="8:14" x14ac:dyDescent="0.25">
      <c r="H4980">
        <f ca="1">ROUND(NORMINV(RAND(),SIMULATION!$G$16,SIMULATION!$C$16),0)</f>
        <v>62</v>
      </c>
      <c r="I4980">
        <f ca="1">ROUND(NORMINV(RAND(),SIMULATION!$G$20,SIMULATION!$C$20),0)</f>
        <v>98</v>
      </c>
      <c r="J4980" t="str">
        <f t="shared" ca="1" si="156"/>
        <v>Home</v>
      </c>
      <c r="K4980" t="str">
        <f ca="1">IF(H4980+SIMULATION!$E$16&gt;NEUTRAL!I4980,"W","L")</f>
        <v>L</v>
      </c>
      <c r="L4980" t="str">
        <f ca="1">IF(I4980+SIMULATION!$E$20&gt;NEUTRAL!H4980,"W","L")</f>
        <v>W</v>
      </c>
      <c r="M4980">
        <f t="shared" ca="1" si="157"/>
        <v>160</v>
      </c>
      <c r="N4980" t="str">
        <f ca="1">IF((H4980+I4980)&gt;SIMULATION!$F$16,"Over","Under")</f>
        <v>Over</v>
      </c>
    </row>
    <row r="4981" spans="8:14" x14ac:dyDescent="0.25">
      <c r="H4981">
        <f ca="1">ROUND(NORMINV(RAND(),SIMULATION!$G$16,SIMULATION!$C$16),0)</f>
        <v>81</v>
      </c>
      <c r="I4981">
        <f ca="1">ROUND(NORMINV(RAND(),SIMULATION!$G$20,SIMULATION!$C$20),0)</f>
        <v>57</v>
      </c>
      <c r="J4981" t="str">
        <f t="shared" ca="1" si="156"/>
        <v>Away</v>
      </c>
      <c r="K4981" t="str">
        <f ca="1">IF(H4981+SIMULATION!$E$16&gt;NEUTRAL!I4981,"W","L")</f>
        <v>W</v>
      </c>
      <c r="L4981" t="str">
        <f ca="1">IF(I4981+SIMULATION!$E$20&gt;NEUTRAL!H4981,"W","L")</f>
        <v>L</v>
      </c>
      <c r="M4981">
        <f t="shared" ca="1" si="157"/>
        <v>138</v>
      </c>
      <c r="N4981" t="str">
        <f ca="1">IF((H4981+I4981)&gt;SIMULATION!$F$16,"Over","Under")</f>
        <v>Under</v>
      </c>
    </row>
    <row r="4982" spans="8:14" x14ac:dyDescent="0.25">
      <c r="H4982">
        <f ca="1">ROUND(NORMINV(RAND(),SIMULATION!$G$16,SIMULATION!$C$16),0)</f>
        <v>82</v>
      </c>
      <c r="I4982">
        <f ca="1">ROUND(NORMINV(RAND(),SIMULATION!$G$20,SIMULATION!$C$20),0)</f>
        <v>70</v>
      </c>
      <c r="J4982" t="str">
        <f t="shared" ca="1" si="156"/>
        <v>Away</v>
      </c>
      <c r="K4982" t="str">
        <f ca="1">IF(H4982+SIMULATION!$E$16&gt;NEUTRAL!I4982,"W","L")</f>
        <v>W</v>
      </c>
      <c r="L4982" t="str">
        <f ca="1">IF(I4982+SIMULATION!$E$20&gt;NEUTRAL!H4982,"W","L")</f>
        <v>L</v>
      </c>
      <c r="M4982">
        <f t="shared" ca="1" si="157"/>
        <v>152</v>
      </c>
      <c r="N4982" t="str">
        <f ca="1">IF((H4982+I4982)&gt;SIMULATION!$F$16,"Over","Under")</f>
        <v>Over</v>
      </c>
    </row>
    <row r="4983" spans="8:14" x14ac:dyDescent="0.25">
      <c r="H4983">
        <f ca="1">ROUND(NORMINV(RAND(),SIMULATION!$G$16,SIMULATION!$C$16),0)</f>
        <v>69</v>
      </c>
      <c r="I4983">
        <f ca="1">ROUND(NORMINV(RAND(),SIMULATION!$G$20,SIMULATION!$C$20),0)</f>
        <v>95</v>
      </c>
      <c r="J4983" t="str">
        <f t="shared" ca="1" si="156"/>
        <v>Home</v>
      </c>
      <c r="K4983" t="str">
        <f ca="1">IF(H4983+SIMULATION!$E$16&gt;NEUTRAL!I4983,"W","L")</f>
        <v>L</v>
      </c>
      <c r="L4983" t="str">
        <f ca="1">IF(I4983+SIMULATION!$E$20&gt;NEUTRAL!H4983,"W","L")</f>
        <v>W</v>
      </c>
      <c r="M4983">
        <f t="shared" ca="1" si="157"/>
        <v>164</v>
      </c>
      <c r="N4983" t="str">
        <f ca="1">IF((H4983+I4983)&gt;SIMULATION!$F$16,"Over","Under")</f>
        <v>Over</v>
      </c>
    </row>
    <row r="4984" spans="8:14" x14ac:dyDescent="0.25">
      <c r="H4984">
        <f ca="1">ROUND(NORMINV(RAND(),SIMULATION!$G$16,SIMULATION!$C$16),0)</f>
        <v>78</v>
      </c>
      <c r="I4984">
        <f ca="1">ROUND(NORMINV(RAND(),SIMULATION!$G$20,SIMULATION!$C$20),0)</f>
        <v>68</v>
      </c>
      <c r="J4984" t="str">
        <f t="shared" ca="1" si="156"/>
        <v>Away</v>
      </c>
      <c r="K4984" t="str">
        <f ca="1">IF(H4984+SIMULATION!$E$16&gt;NEUTRAL!I4984,"W","L")</f>
        <v>W</v>
      </c>
      <c r="L4984" t="str">
        <f ca="1">IF(I4984+SIMULATION!$E$20&gt;NEUTRAL!H4984,"W","L")</f>
        <v>L</v>
      </c>
      <c r="M4984">
        <f t="shared" ca="1" si="157"/>
        <v>146</v>
      </c>
      <c r="N4984" t="str">
        <f ca="1">IF((H4984+I4984)&gt;SIMULATION!$F$16,"Over","Under")</f>
        <v>Under</v>
      </c>
    </row>
    <row r="4985" spans="8:14" x14ac:dyDescent="0.25">
      <c r="H4985">
        <f ca="1">ROUND(NORMINV(RAND(),SIMULATION!$G$16,SIMULATION!$C$16),0)</f>
        <v>79</v>
      </c>
      <c r="I4985">
        <f ca="1">ROUND(NORMINV(RAND(),SIMULATION!$G$20,SIMULATION!$C$20),0)</f>
        <v>60</v>
      </c>
      <c r="J4985" t="str">
        <f t="shared" ca="1" si="156"/>
        <v>Away</v>
      </c>
      <c r="K4985" t="str">
        <f ca="1">IF(H4985+SIMULATION!$E$16&gt;NEUTRAL!I4985,"W","L")</f>
        <v>W</v>
      </c>
      <c r="L4985" t="str">
        <f ca="1">IF(I4985+SIMULATION!$E$20&gt;NEUTRAL!H4985,"W","L")</f>
        <v>L</v>
      </c>
      <c r="M4985">
        <f t="shared" ca="1" si="157"/>
        <v>139</v>
      </c>
      <c r="N4985" t="str">
        <f ca="1">IF((H4985+I4985)&gt;SIMULATION!$F$16,"Over","Under")</f>
        <v>Under</v>
      </c>
    </row>
    <row r="4986" spans="8:14" x14ac:dyDescent="0.25">
      <c r="H4986">
        <f ca="1">ROUND(NORMINV(RAND(),SIMULATION!$G$16,SIMULATION!$C$16),0)</f>
        <v>62</v>
      </c>
      <c r="I4986">
        <f ca="1">ROUND(NORMINV(RAND(),SIMULATION!$G$20,SIMULATION!$C$20),0)</f>
        <v>62</v>
      </c>
      <c r="J4986" t="str">
        <f t="shared" ca="1" si="156"/>
        <v>OT</v>
      </c>
      <c r="K4986" t="str">
        <f ca="1">IF(H4986+SIMULATION!$E$16&gt;NEUTRAL!I4986,"W","L")</f>
        <v>W</v>
      </c>
      <c r="L4986" t="str">
        <f ca="1">IF(I4986+SIMULATION!$E$20&gt;NEUTRAL!H4986,"W","L")</f>
        <v>L</v>
      </c>
      <c r="M4986">
        <f t="shared" ca="1" si="157"/>
        <v>124</v>
      </c>
      <c r="N4986" t="str">
        <f ca="1">IF((H4986+I4986)&gt;SIMULATION!$F$16,"Over","Under")</f>
        <v>Under</v>
      </c>
    </row>
    <row r="4987" spans="8:14" x14ac:dyDescent="0.25">
      <c r="H4987">
        <f ca="1">ROUND(NORMINV(RAND(),SIMULATION!$G$16,SIMULATION!$C$16),0)</f>
        <v>60</v>
      </c>
      <c r="I4987">
        <f ca="1">ROUND(NORMINV(RAND(),SIMULATION!$G$20,SIMULATION!$C$20),0)</f>
        <v>78</v>
      </c>
      <c r="J4987" t="str">
        <f t="shared" ca="1" si="156"/>
        <v>Home</v>
      </c>
      <c r="K4987" t="str">
        <f ca="1">IF(H4987+SIMULATION!$E$16&gt;NEUTRAL!I4987,"W","L")</f>
        <v>L</v>
      </c>
      <c r="L4987" t="str">
        <f ca="1">IF(I4987+SIMULATION!$E$20&gt;NEUTRAL!H4987,"W","L")</f>
        <v>W</v>
      </c>
      <c r="M4987">
        <f t="shared" ca="1" si="157"/>
        <v>138</v>
      </c>
      <c r="N4987" t="str">
        <f ca="1">IF((H4987+I4987)&gt;SIMULATION!$F$16,"Over","Under")</f>
        <v>Under</v>
      </c>
    </row>
    <row r="4988" spans="8:14" x14ac:dyDescent="0.25">
      <c r="H4988">
        <f ca="1">ROUND(NORMINV(RAND(),SIMULATION!$G$16,SIMULATION!$C$16),0)</f>
        <v>82</v>
      </c>
      <c r="I4988">
        <f ca="1">ROUND(NORMINV(RAND(),SIMULATION!$G$20,SIMULATION!$C$20),0)</f>
        <v>76</v>
      </c>
      <c r="J4988" t="str">
        <f t="shared" ca="1" si="156"/>
        <v>Away</v>
      </c>
      <c r="K4988" t="str">
        <f ca="1">IF(H4988+SIMULATION!$E$16&gt;NEUTRAL!I4988,"W","L")</f>
        <v>W</v>
      </c>
      <c r="L4988" t="str">
        <f ca="1">IF(I4988+SIMULATION!$E$20&gt;NEUTRAL!H4988,"W","L")</f>
        <v>L</v>
      </c>
      <c r="M4988">
        <f t="shared" ca="1" si="157"/>
        <v>158</v>
      </c>
      <c r="N4988" t="str">
        <f ca="1">IF((H4988+I4988)&gt;SIMULATION!$F$16,"Over","Under")</f>
        <v>Over</v>
      </c>
    </row>
    <row r="4989" spans="8:14" x14ac:dyDescent="0.25">
      <c r="H4989">
        <f ca="1">ROUND(NORMINV(RAND(),SIMULATION!$G$16,SIMULATION!$C$16),0)</f>
        <v>69</v>
      </c>
      <c r="I4989">
        <f ca="1">ROUND(NORMINV(RAND(),SIMULATION!$G$20,SIMULATION!$C$20),0)</f>
        <v>74</v>
      </c>
      <c r="J4989" t="str">
        <f t="shared" ca="1" si="156"/>
        <v>Home</v>
      </c>
      <c r="K4989" t="str">
        <f ca="1">IF(H4989+SIMULATION!$E$16&gt;NEUTRAL!I4989,"W","L")</f>
        <v>L</v>
      </c>
      <c r="L4989" t="str">
        <f ca="1">IF(I4989+SIMULATION!$E$20&gt;NEUTRAL!H4989,"W","L")</f>
        <v>W</v>
      </c>
      <c r="M4989">
        <f t="shared" ca="1" si="157"/>
        <v>143</v>
      </c>
      <c r="N4989" t="str">
        <f ca="1">IF((H4989+I4989)&gt;SIMULATION!$F$16,"Over","Under")</f>
        <v>Under</v>
      </c>
    </row>
    <row r="4990" spans="8:14" x14ac:dyDescent="0.25">
      <c r="H4990">
        <f ca="1">ROUND(NORMINV(RAND(),SIMULATION!$G$16,SIMULATION!$C$16),0)</f>
        <v>80</v>
      </c>
      <c r="I4990">
        <f ca="1">ROUND(NORMINV(RAND(),SIMULATION!$G$20,SIMULATION!$C$20),0)</f>
        <v>69</v>
      </c>
      <c r="J4990" t="str">
        <f t="shared" ca="1" si="156"/>
        <v>Away</v>
      </c>
      <c r="K4990" t="str">
        <f ca="1">IF(H4990+SIMULATION!$E$16&gt;NEUTRAL!I4990,"W","L")</f>
        <v>W</v>
      </c>
      <c r="L4990" t="str">
        <f ca="1">IF(I4990+SIMULATION!$E$20&gt;NEUTRAL!H4990,"W","L")</f>
        <v>L</v>
      </c>
      <c r="M4990">
        <f t="shared" ca="1" si="157"/>
        <v>149</v>
      </c>
      <c r="N4990" t="str">
        <f ca="1">IF((H4990+I4990)&gt;SIMULATION!$F$16,"Over","Under")</f>
        <v>Under</v>
      </c>
    </row>
    <row r="4991" spans="8:14" x14ac:dyDescent="0.25">
      <c r="H4991">
        <f ca="1">ROUND(NORMINV(RAND(),SIMULATION!$G$16,SIMULATION!$C$16),0)</f>
        <v>67</v>
      </c>
      <c r="I4991">
        <f ca="1">ROUND(NORMINV(RAND(),SIMULATION!$G$20,SIMULATION!$C$20),0)</f>
        <v>80</v>
      </c>
      <c r="J4991" t="str">
        <f t="shared" ca="1" si="156"/>
        <v>Home</v>
      </c>
      <c r="K4991" t="str">
        <f ca="1">IF(H4991+SIMULATION!$E$16&gt;NEUTRAL!I4991,"W","L")</f>
        <v>L</v>
      </c>
      <c r="L4991" t="str">
        <f ca="1">IF(I4991+SIMULATION!$E$20&gt;NEUTRAL!H4991,"W","L")</f>
        <v>W</v>
      </c>
      <c r="M4991">
        <f t="shared" ca="1" si="157"/>
        <v>147</v>
      </c>
      <c r="N4991" t="str">
        <f ca="1">IF((H4991+I4991)&gt;SIMULATION!$F$16,"Over","Under")</f>
        <v>Under</v>
      </c>
    </row>
    <row r="4992" spans="8:14" x14ac:dyDescent="0.25">
      <c r="H4992">
        <f ca="1">ROUND(NORMINV(RAND(),SIMULATION!$G$16,SIMULATION!$C$16),0)</f>
        <v>77</v>
      </c>
      <c r="I4992">
        <f ca="1">ROUND(NORMINV(RAND(),SIMULATION!$G$20,SIMULATION!$C$20),0)</f>
        <v>74</v>
      </c>
      <c r="J4992" t="str">
        <f t="shared" ca="1" si="156"/>
        <v>Away</v>
      </c>
      <c r="K4992" t="str">
        <f ca="1">IF(H4992+SIMULATION!$E$16&gt;NEUTRAL!I4992,"W","L")</f>
        <v>W</v>
      </c>
      <c r="L4992" t="str">
        <f ca="1">IF(I4992+SIMULATION!$E$20&gt;NEUTRAL!H4992,"W","L")</f>
        <v>L</v>
      </c>
      <c r="M4992">
        <f t="shared" ca="1" si="157"/>
        <v>151</v>
      </c>
      <c r="N4992" t="str">
        <f ca="1">IF((H4992+I4992)&gt;SIMULATION!$F$16,"Over","Under")</f>
        <v>Under</v>
      </c>
    </row>
    <row r="4993" spans="8:14" x14ac:dyDescent="0.25">
      <c r="H4993">
        <f ca="1">ROUND(NORMINV(RAND(),SIMULATION!$G$16,SIMULATION!$C$16),0)</f>
        <v>56</v>
      </c>
      <c r="I4993">
        <f ca="1">ROUND(NORMINV(RAND(),SIMULATION!$G$20,SIMULATION!$C$20),0)</f>
        <v>87</v>
      </c>
      <c r="J4993" t="str">
        <f t="shared" ca="1" si="156"/>
        <v>Home</v>
      </c>
      <c r="K4993" t="str">
        <f ca="1">IF(H4993+SIMULATION!$E$16&gt;NEUTRAL!I4993,"W","L")</f>
        <v>L</v>
      </c>
      <c r="L4993" t="str">
        <f ca="1">IF(I4993+SIMULATION!$E$20&gt;NEUTRAL!H4993,"W","L")</f>
        <v>W</v>
      </c>
      <c r="M4993">
        <f t="shared" ca="1" si="157"/>
        <v>143</v>
      </c>
      <c r="N4993" t="str">
        <f ca="1">IF((H4993+I4993)&gt;SIMULATION!$F$16,"Over","Under")</f>
        <v>Under</v>
      </c>
    </row>
    <row r="4994" spans="8:14" x14ac:dyDescent="0.25">
      <c r="H4994">
        <f ca="1">ROUND(NORMINV(RAND(),SIMULATION!$G$16,SIMULATION!$C$16),0)</f>
        <v>67</v>
      </c>
      <c r="I4994">
        <f ca="1">ROUND(NORMINV(RAND(),SIMULATION!$G$20,SIMULATION!$C$20),0)</f>
        <v>91</v>
      </c>
      <c r="J4994" t="str">
        <f t="shared" ca="1" si="156"/>
        <v>Home</v>
      </c>
      <c r="K4994" t="str">
        <f ca="1">IF(H4994+SIMULATION!$E$16&gt;NEUTRAL!I4994,"W","L")</f>
        <v>L</v>
      </c>
      <c r="L4994" t="str">
        <f ca="1">IF(I4994+SIMULATION!$E$20&gt;NEUTRAL!H4994,"W","L")</f>
        <v>W</v>
      </c>
      <c r="M4994">
        <f t="shared" ca="1" si="157"/>
        <v>158</v>
      </c>
      <c r="N4994" t="str">
        <f ca="1">IF((H4994+I4994)&gt;SIMULATION!$F$16,"Over","Under")</f>
        <v>Over</v>
      </c>
    </row>
    <row r="4995" spans="8:14" x14ac:dyDescent="0.25">
      <c r="H4995">
        <f ca="1">ROUND(NORMINV(RAND(),SIMULATION!$G$16,SIMULATION!$C$16),0)</f>
        <v>71</v>
      </c>
      <c r="I4995">
        <f ca="1">ROUND(NORMINV(RAND(),SIMULATION!$G$20,SIMULATION!$C$20),0)</f>
        <v>80</v>
      </c>
      <c r="J4995" t="str">
        <f t="shared" ca="1" si="156"/>
        <v>Home</v>
      </c>
      <c r="K4995" t="str">
        <f ca="1">IF(H4995+SIMULATION!$E$16&gt;NEUTRAL!I4995,"W","L")</f>
        <v>L</v>
      </c>
      <c r="L4995" t="str">
        <f ca="1">IF(I4995+SIMULATION!$E$20&gt;NEUTRAL!H4995,"W","L")</f>
        <v>W</v>
      </c>
      <c r="M4995">
        <f t="shared" ca="1" si="157"/>
        <v>151</v>
      </c>
      <c r="N4995" t="str">
        <f ca="1">IF((H4995+I4995)&gt;SIMULATION!$F$16,"Over","Under")</f>
        <v>Under</v>
      </c>
    </row>
    <row r="4996" spans="8:14" x14ac:dyDescent="0.25">
      <c r="H4996">
        <f ca="1">ROUND(NORMINV(RAND(),SIMULATION!$G$16,SIMULATION!$C$16),0)</f>
        <v>74</v>
      </c>
      <c r="I4996">
        <f ca="1">ROUND(NORMINV(RAND(),SIMULATION!$G$20,SIMULATION!$C$20),0)</f>
        <v>89</v>
      </c>
      <c r="J4996" t="str">
        <f t="shared" ca="1" si="156"/>
        <v>Home</v>
      </c>
      <c r="K4996" t="str">
        <f ca="1">IF(H4996+SIMULATION!$E$16&gt;NEUTRAL!I4996,"W","L")</f>
        <v>L</v>
      </c>
      <c r="L4996" t="str">
        <f ca="1">IF(I4996+SIMULATION!$E$20&gt;NEUTRAL!H4996,"W","L")</f>
        <v>W</v>
      </c>
      <c r="M4996">
        <f t="shared" ca="1" si="157"/>
        <v>163</v>
      </c>
      <c r="N4996" t="str">
        <f ca="1">IF((H4996+I4996)&gt;SIMULATION!$F$16,"Over","Under")</f>
        <v>Over</v>
      </c>
    </row>
    <row r="4997" spans="8:14" x14ac:dyDescent="0.25">
      <c r="H4997">
        <f ca="1">ROUND(NORMINV(RAND(),SIMULATION!$G$16,SIMULATION!$C$16),0)</f>
        <v>72</v>
      </c>
      <c r="I4997">
        <f ca="1">ROUND(NORMINV(RAND(),SIMULATION!$G$20,SIMULATION!$C$20),0)</f>
        <v>81</v>
      </c>
      <c r="J4997" t="str">
        <f t="shared" ca="1" si="156"/>
        <v>Home</v>
      </c>
      <c r="K4997" t="str">
        <f ca="1">IF(H4997+SIMULATION!$E$16&gt;NEUTRAL!I4997,"W","L")</f>
        <v>L</v>
      </c>
      <c r="L4997" t="str">
        <f ca="1">IF(I4997+SIMULATION!$E$20&gt;NEUTRAL!H4997,"W","L")</f>
        <v>W</v>
      </c>
      <c r="M4997">
        <f t="shared" ca="1" si="157"/>
        <v>153</v>
      </c>
      <c r="N4997" t="str">
        <f ca="1">IF((H4997+I4997)&gt;SIMULATION!$F$16,"Over","Under")</f>
        <v>Over</v>
      </c>
    </row>
    <row r="4998" spans="8:14" x14ac:dyDescent="0.25">
      <c r="H4998">
        <f ca="1">ROUND(NORMINV(RAND(),SIMULATION!$G$16,SIMULATION!$C$16),0)</f>
        <v>76</v>
      </c>
      <c r="I4998">
        <f ca="1">ROUND(NORMINV(RAND(),SIMULATION!$G$20,SIMULATION!$C$20),0)</f>
        <v>81</v>
      </c>
      <c r="J4998" t="str">
        <f t="shared" ca="1" si="156"/>
        <v>Home</v>
      </c>
      <c r="K4998" t="str">
        <f ca="1">IF(H4998+SIMULATION!$E$16&gt;NEUTRAL!I4998,"W","L")</f>
        <v>L</v>
      </c>
      <c r="L4998" t="str">
        <f ca="1">IF(I4998+SIMULATION!$E$20&gt;NEUTRAL!H4998,"W","L")</f>
        <v>W</v>
      </c>
      <c r="M4998">
        <f t="shared" ca="1" si="157"/>
        <v>157</v>
      </c>
      <c r="N4998" t="str">
        <f ca="1">IF((H4998+I4998)&gt;SIMULATION!$F$16,"Over","Under")</f>
        <v>Over</v>
      </c>
    </row>
    <row r="4999" spans="8:14" x14ac:dyDescent="0.25">
      <c r="H4999">
        <f ca="1">ROUND(NORMINV(RAND(),SIMULATION!$G$16,SIMULATION!$C$16),0)</f>
        <v>73</v>
      </c>
      <c r="I4999">
        <f ca="1">ROUND(NORMINV(RAND(),SIMULATION!$G$20,SIMULATION!$C$20),0)</f>
        <v>75</v>
      </c>
      <c r="J4999" t="str">
        <f t="shared" ca="1" si="156"/>
        <v>Home</v>
      </c>
      <c r="K4999" t="str">
        <f ca="1">IF(H4999+SIMULATION!$E$16&gt;NEUTRAL!I4999,"W","L")</f>
        <v>W</v>
      </c>
      <c r="L4999" t="str">
        <f ca="1">IF(I4999+SIMULATION!$E$20&gt;NEUTRAL!H4999,"W","L")</f>
        <v>L</v>
      </c>
      <c r="M4999">
        <f t="shared" ca="1" si="157"/>
        <v>148</v>
      </c>
      <c r="N4999" t="str">
        <f ca="1">IF((H4999+I4999)&gt;SIMULATION!$F$16,"Over","Under")</f>
        <v>Under</v>
      </c>
    </row>
    <row r="5000" spans="8:14" x14ac:dyDescent="0.25">
      <c r="H5000">
        <f ca="1">ROUND(NORMINV(RAND(),SIMULATION!$G$16,SIMULATION!$C$16),0)</f>
        <v>66</v>
      </c>
      <c r="I5000">
        <f ca="1">ROUND(NORMINV(RAND(),SIMULATION!$G$20,SIMULATION!$C$20),0)</f>
        <v>84</v>
      </c>
      <c r="J5000" t="str">
        <f t="shared" ca="1" si="156"/>
        <v>Home</v>
      </c>
      <c r="K5000" t="str">
        <f ca="1">IF(H5000+SIMULATION!$E$16&gt;NEUTRAL!I5000,"W","L")</f>
        <v>L</v>
      </c>
      <c r="L5000" t="str">
        <f ca="1">IF(I5000+SIMULATION!$E$20&gt;NEUTRAL!H5000,"W","L")</f>
        <v>W</v>
      </c>
      <c r="M5000">
        <f t="shared" ca="1" si="157"/>
        <v>150</v>
      </c>
      <c r="N5000" t="str">
        <f ca="1">IF((H5000+I5000)&gt;SIMULATION!$F$16,"Over","Under")</f>
        <v>Under</v>
      </c>
    </row>
    <row r="5001" spans="8:14" x14ac:dyDescent="0.25">
      <c r="H5001">
        <f ca="1">ROUND(NORMINV(RAND(),SIMULATION!$G$16,SIMULATION!$C$16),0)</f>
        <v>63</v>
      </c>
      <c r="I5001">
        <f ca="1">ROUND(NORMINV(RAND(),SIMULATION!$G$20,SIMULATION!$C$20),0)</f>
        <v>69</v>
      </c>
      <c r="J5001" t="str">
        <f t="shared" ca="1" si="156"/>
        <v>Home</v>
      </c>
      <c r="K5001" t="str">
        <f ca="1">IF(H5001+SIMULATION!$E$16&gt;NEUTRAL!I5001,"W","L")</f>
        <v>L</v>
      </c>
      <c r="L5001" t="str">
        <f ca="1">IF(I5001+SIMULATION!$E$20&gt;NEUTRAL!H5001,"W","L")</f>
        <v>W</v>
      </c>
      <c r="M5001">
        <f t="shared" ca="1" si="157"/>
        <v>132</v>
      </c>
      <c r="N5001" t="str">
        <f ca="1">IF((H5001+I5001)&gt;SIMULATION!$F$16,"Over","Under")</f>
        <v>Under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134B-418D-4313-995B-BC7FBDDC2790}">
  <dimension ref="A1:H34"/>
  <sheetViews>
    <sheetView workbookViewId="0">
      <selection sqref="A1:F3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403</v>
      </c>
      <c r="C2" t="s">
        <v>2490</v>
      </c>
      <c r="D2" t="s">
        <v>5</v>
      </c>
      <c r="E2" t="s">
        <v>608</v>
      </c>
      <c r="F2" t="s">
        <v>588</v>
      </c>
      <c r="H2" t="e">
        <f>INT(LEFT(_10_LOYOLA_CHICAGO[[#This Row],[Result]],FIND("-",_10_LOYOLA_CHICAGO[[#This Row],[Result]])-1))</f>
        <v>#VALUE!</v>
      </c>
    </row>
    <row r="3" spans="1:8" x14ac:dyDescent="0.25">
      <c r="A3" s="3">
        <v>44878</v>
      </c>
      <c r="B3" t="s">
        <v>88</v>
      </c>
      <c r="C3" t="s">
        <v>1228</v>
      </c>
      <c r="D3" t="s">
        <v>5</v>
      </c>
      <c r="E3" t="s">
        <v>611</v>
      </c>
      <c r="F3" t="s">
        <v>588</v>
      </c>
      <c r="H3" t="e">
        <f>INT(LEFT(_10_LOYOLA_CHICAGO[[#This Row],[Result]],FIND("-",_10_LOYOLA_CHICAGO[[#This Row],[Result]])-1))</f>
        <v>#VALUE!</v>
      </c>
    </row>
    <row r="4" spans="1:8" x14ac:dyDescent="0.25">
      <c r="A4" s="3">
        <v>44881</v>
      </c>
      <c r="B4" t="s">
        <v>497</v>
      </c>
      <c r="C4" t="s">
        <v>2491</v>
      </c>
      <c r="D4" t="s">
        <v>5</v>
      </c>
      <c r="E4" t="s">
        <v>658</v>
      </c>
      <c r="F4" t="s">
        <v>588</v>
      </c>
      <c r="H4" t="e">
        <f>INT(LEFT(_10_LOYOLA_CHICAGO[[#This Row],[Result]],FIND("-",_10_LOYOLA_CHICAGO[[#This Row],[Result]])-1))</f>
        <v>#VALUE!</v>
      </c>
    </row>
    <row r="5" spans="1:8" x14ac:dyDescent="0.25">
      <c r="A5" s="3">
        <v>44885</v>
      </c>
      <c r="B5" t="s">
        <v>249</v>
      </c>
      <c r="C5" t="s">
        <v>1069</v>
      </c>
      <c r="D5" t="s">
        <v>5</v>
      </c>
      <c r="E5" t="s">
        <v>868</v>
      </c>
      <c r="F5" t="s">
        <v>588</v>
      </c>
      <c r="H5" t="e">
        <f>INT(LEFT(_10_LOYOLA_CHICAGO[[#This Row],[Result]],FIND("-",_10_LOYOLA_CHICAGO[[#This Row],[Result]])-1))</f>
        <v>#VALUE!</v>
      </c>
    </row>
    <row r="6" spans="1:8" x14ac:dyDescent="0.25">
      <c r="A6" s="3">
        <v>44889</v>
      </c>
      <c r="B6" t="s">
        <v>225</v>
      </c>
      <c r="C6" t="s">
        <v>1800</v>
      </c>
      <c r="D6" t="s">
        <v>661</v>
      </c>
      <c r="E6" t="s">
        <v>662</v>
      </c>
      <c r="F6" t="s">
        <v>588</v>
      </c>
      <c r="H6" t="e">
        <f>INT(LEFT(_10_LOYOLA_CHICAGO[[#This Row],[Result]],FIND("-",_10_LOYOLA_CHICAGO[[#This Row],[Result]])-1))</f>
        <v>#VALUE!</v>
      </c>
    </row>
    <row r="7" spans="1:8" x14ac:dyDescent="0.25">
      <c r="A7" s="3">
        <v>44890</v>
      </c>
      <c r="B7" t="s">
        <v>32</v>
      </c>
      <c r="C7" t="s">
        <v>1825</v>
      </c>
      <c r="D7" t="s">
        <v>661</v>
      </c>
      <c r="E7" t="s">
        <v>596</v>
      </c>
      <c r="F7" t="s">
        <v>588</v>
      </c>
      <c r="H7" t="e">
        <f>INT(LEFT(_10_LOYOLA_CHICAGO[[#This Row],[Result]],FIND("-",_10_LOYOLA_CHICAGO[[#This Row],[Result]])-1))</f>
        <v>#VALUE!</v>
      </c>
    </row>
    <row r="8" spans="1:8" x14ac:dyDescent="0.25">
      <c r="A8" s="3">
        <v>44891</v>
      </c>
      <c r="B8" t="s">
        <v>438</v>
      </c>
      <c r="C8" t="s">
        <v>690</v>
      </c>
      <c r="D8" t="s">
        <v>661</v>
      </c>
      <c r="E8" t="s">
        <v>598</v>
      </c>
      <c r="F8" t="s">
        <v>588</v>
      </c>
      <c r="H8" t="e">
        <f>INT(LEFT(_10_LOYOLA_CHICAGO[[#This Row],[Result]],FIND("-",_10_LOYOLA_CHICAGO[[#This Row],[Result]])-1))</f>
        <v>#VALUE!</v>
      </c>
    </row>
    <row r="9" spans="1:8" x14ac:dyDescent="0.25">
      <c r="A9" s="3">
        <v>44896</v>
      </c>
      <c r="B9" t="s">
        <v>373</v>
      </c>
      <c r="C9" t="s">
        <v>1385</v>
      </c>
      <c r="D9" t="s">
        <v>5</v>
      </c>
      <c r="E9" t="s">
        <v>600</v>
      </c>
      <c r="F9" t="s">
        <v>608</v>
      </c>
      <c r="H9" t="e">
        <f>INT(LEFT(_10_LOYOLA_CHICAGO[[#This Row],[Result]],FIND("-",_10_LOYOLA_CHICAGO[[#This Row],[Result]])-1))</f>
        <v>#VALUE!</v>
      </c>
    </row>
    <row r="10" spans="1:8" x14ac:dyDescent="0.25">
      <c r="A10" s="3">
        <v>44899</v>
      </c>
      <c r="B10" t="s">
        <v>169</v>
      </c>
      <c r="C10" t="s">
        <v>1348</v>
      </c>
      <c r="D10" t="s">
        <v>6</v>
      </c>
      <c r="E10" t="s">
        <v>602</v>
      </c>
      <c r="F10" t="s">
        <v>608</v>
      </c>
      <c r="H10" t="e">
        <f>INT(LEFT(_10_LOYOLA_CHICAGO[[#This Row],[Result]],FIND("-",_10_LOYOLA_CHICAGO[[#This Row],[Result]])-1))</f>
        <v>#VALUE!</v>
      </c>
    </row>
    <row r="11" spans="1:8" x14ac:dyDescent="0.25">
      <c r="A11" s="3">
        <v>44902</v>
      </c>
      <c r="B11" t="s">
        <v>2492</v>
      </c>
      <c r="C11" t="s">
        <v>2493</v>
      </c>
      <c r="D11" t="s">
        <v>5</v>
      </c>
      <c r="E11" t="s">
        <v>603</v>
      </c>
      <c r="F11" t="s">
        <v>608</v>
      </c>
      <c r="H11" t="e">
        <f>INT(LEFT(_10_LOYOLA_CHICAGO[[#This Row],[Result]],FIND("-",_10_LOYOLA_CHICAGO[[#This Row],[Result]])-1))</f>
        <v>#VALUE!</v>
      </c>
    </row>
    <row r="12" spans="1:8" x14ac:dyDescent="0.25">
      <c r="A12" s="3">
        <v>44905</v>
      </c>
      <c r="B12" t="s">
        <v>304</v>
      </c>
      <c r="C12" t="s">
        <v>1958</v>
      </c>
      <c r="D12" t="s">
        <v>6</v>
      </c>
      <c r="E12" t="s">
        <v>605</v>
      </c>
      <c r="F12" t="s">
        <v>608</v>
      </c>
      <c r="H12" t="e">
        <f>INT(LEFT(_10_LOYOLA_CHICAGO[[#This Row],[Result]],FIND("-",_10_LOYOLA_CHICAGO[[#This Row],[Result]])-1))</f>
        <v>#VALUE!</v>
      </c>
    </row>
    <row r="13" spans="1:8" x14ac:dyDescent="0.25">
      <c r="A13" s="3">
        <v>44567</v>
      </c>
      <c r="B13" t="s">
        <v>82</v>
      </c>
      <c r="C13" t="s">
        <v>1328</v>
      </c>
      <c r="D13" t="s">
        <v>661</v>
      </c>
      <c r="E13" t="s">
        <v>607</v>
      </c>
      <c r="F13" t="s">
        <v>608</v>
      </c>
      <c r="H13" t="e">
        <f>INT(LEFT(_10_LOYOLA_CHICAGO[[#This Row],[Result]],FIND("-",_10_LOYOLA_CHICAGO[[#This Row],[Result]])-1))</f>
        <v>#VALUE!</v>
      </c>
    </row>
    <row r="14" spans="1:8" x14ac:dyDescent="0.25">
      <c r="A14" s="3">
        <v>44569</v>
      </c>
      <c r="B14" t="s">
        <v>301</v>
      </c>
      <c r="C14" t="s">
        <v>1755</v>
      </c>
      <c r="D14" t="s">
        <v>5</v>
      </c>
      <c r="E14" t="s">
        <v>610</v>
      </c>
      <c r="F14" t="s">
        <v>611</v>
      </c>
      <c r="H14" t="e">
        <f>INT(LEFT(_10_LOYOLA_CHICAGO[[#This Row],[Result]],FIND("-",_10_LOYOLA_CHICAGO[[#This Row],[Result]])-1))</f>
        <v>#VALUE!</v>
      </c>
    </row>
    <row r="15" spans="1:8" x14ac:dyDescent="0.25">
      <c r="A15" s="3">
        <v>44572</v>
      </c>
      <c r="B15" t="s">
        <v>357</v>
      </c>
      <c r="C15" t="s">
        <v>1867</v>
      </c>
      <c r="D15" t="s">
        <v>5</v>
      </c>
      <c r="E15" t="s">
        <v>833</v>
      </c>
      <c r="F15" t="s">
        <v>658</v>
      </c>
      <c r="H15" t="e">
        <f>INT(LEFT(_10_LOYOLA_CHICAGO[[#This Row],[Result]],FIND("-",_10_LOYOLA_CHICAGO[[#This Row],[Result]])-1))</f>
        <v>#VALUE!</v>
      </c>
    </row>
    <row r="16" spans="1:8" x14ac:dyDescent="0.25">
      <c r="A16" s="3">
        <v>44576</v>
      </c>
      <c r="B16" t="s">
        <v>373</v>
      </c>
      <c r="C16" t="s">
        <v>1896</v>
      </c>
      <c r="D16" t="s">
        <v>6</v>
      </c>
      <c r="E16" t="s">
        <v>879</v>
      </c>
      <c r="F16" t="s">
        <v>868</v>
      </c>
      <c r="H16" t="e">
        <f>INT(LEFT(_10_LOYOLA_CHICAGO[[#This Row],[Result]],FIND("-",_10_LOYOLA_CHICAGO[[#This Row],[Result]])-1))</f>
        <v>#VALUE!</v>
      </c>
    </row>
    <row r="17" spans="1:8" x14ac:dyDescent="0.25">
      <c r="A17" s="3">
        <v>44579</v>
      </c>
      <c r="B17" t="s">
        <v>520</v>
      </c>
      <c r="C17" t="s">
        <v>1764</v>
      </c>
      <c r="D17" t="s">
        <v>6</v>
      </c>
      <c r="E17" t="s">
        <v>881</v>
      </c>
      <c r="F17" t="s">
        <v>914</v>
      </c>
      <c r="H17" t="e">
        <f>INT(LEFT(_10_LOYOLA_CHICAGO[[#This Row],[Result]],FIND("-",_10_LOYOLA_CHICAGO[[#This Row],[Result]])-1))</f>
        <v>#VALUE!</v>
      </c>
    </row>
    <row r="18" spans="1:8" x14ac:dyDescent="0.25">
      <c r="A18" s="3">
        <v>44583</v>
      </c>
      <c r="B18" t="s">
        <v>72</v>
      </c>
      <c r="C18" t="s">
        <v>1206</v>
      </c>
      <c r="D18" t="s">
        <v>5</v>
      </c>
      <c r="E18" t="s">
        <v>1052</v>
      </c>
      <c r="F18" t="s">
        <v>664</v>
      </c>
      <c r="H18" t="e">
        <f>INT(LEFT(_10_LOYOLA_CHICAGO[[#This Row],[Result]],FIND("-",_10_LOYOLA_CHICAGO[[#This Row],[Result]])-1))</f>
        <v>#VALUE!</v>
      </c>
    </row>
    <row r="19" spans="1:8" x14ac:dyDescent="0.25">
      <c r="A19" s="3">
        <v>44586</v>
      </c>
      <c r="B19" t="s">
        <v>480</v>
      </c>
      <c r="C19" t="s">
        <v>2494</v>
      </c>
      <c r="D19" t="s">
        <v>5</v>
      </c>
      <c r="E19" t="s">
        <v>1053</v>
      </c>
      <c r="F19" t="s">
        <v>666</v>
      </c>
      <c r="H19" t="e">
        <f>INT(LEFT(_10_LOYOLA_CHICAGO[[#This Row],[Result]],FIND("-",_10_LOYOLA_CHICAGO[[#This Row],[Result]])-1))</f>
        <v>#VALUE!</v>
      </c>
    </row>
    <row r="20" spans="1:8" x14ac:dyDescent="0.25">
      <c r="A20" s="3">
        <v>44588</v>
      </c>
      <c r="B20" t="s">
        <v>480</v>
      </c>
      <c r="C20" t="s">
        <v>2495</v>
      </c>
      <c r="D20" t="s">
        <v>6</v>
      </c>
      <c r="E20" t="s">
        <v>1054</v>
      </c>
      <c r="F20" t="s">
        <v>668</v>
      </c>
      <c r="H20" t="e">
        <f>INT(LEFT(_10_LOYOLA_CHICAGO[[#This Row],[Result]],FIND("-",_10_LOYOLA_CHICAGO[[#This Row],[Result]])-1))</f>
        <v>#VALUE!</v>
      </c>
    </row>
    <row r="21" spans="1:8" x14ac:dyDescent="0.25">
      <c r="A21" s="3">
        <v>44591</v>
      </c>
      <c r="B21" t="s">
        <v>187</v>
      </c>
      <c r="C21" t="s">
        <v>1576</v>
      </c>
      <c r="D21" t="s">
        <v>6</v>
      </c>
      <c r="E21" t="s">
        <v>1118</v>
      </c>
      <c r="F21" t="s">
        <v>602</v>
      </c>
      <c r="H21" t="e">
        <f>INT(LEFT(_10_LOYOLA_CHICAGO[[#This Row],[Result]],FIND("-",_10_LOYOLA_CHICAGO[[#This Row],[Result]])-1))</f>
        <v>#VALUE!</v>
      </c>
    </row>
    <row r="22" spans="1:8" x14ac:dyDescent="0.25">
      <c r="A22" s="3">
        <v>44594</v>
      </c>
      <c r="B22" t="s">
        <v>155</v>
      </c>
      <c r="C22" t="s">
        <v>982</v>
      </c>
      <c r="D22" t="s">
        <v>5</v>
      </c>
      <c r="E22" t="s">
        <v>1119</v>
      </c>
      <c r="F22" t="s">
        <v>603</v>
      </c>
      <c r="H22" t="e">
        <f>INT(LEFT(_10_LOYOLA_CHICAGO[[#This Row],[Result]],FIND("-",_10_LOYOLA_CHICAGO[[#This Row],[Result]])-1))</f>
        <v>#VALUE!</v>
      </c>
    </row>
    <row r="23" spans="1:8" x14ac:dyDescent="0.25">
      <c r="A23" s="3">
        <v>44598</v>
      </c>
      <c r="B23" t="s">
        <v>72</v>
      </c>
      <c r="C23" t="s">
        <v>1390</v>
      </c>
      <c r="D23" t="s">
        <v>6</v>
      </c>
      <c r="E23" t="s">
        <v>1270</v>
      </c>
      <c r="F23" t="s">
        <v>605</v>
      </c>
      <c r="H23" t="e">
        <f>INT(LEFT(_10_LOYOLA_CHICAGO[[#This Row],[Result]],FIND("-",_10_LOYOLA_CHICAGO[[#This Row],[Result]])-1))</f>
        <v>#VALUE!</v>
      </c>
    </row>
    <row r="24" spans="1:8" x14ac:dyDescent="0.25">
      <c r="A24" s="3">
        <v>44601</v>
      </c>
      <c r="B24" t="s">
        <v>301</v>
      </c>
      <c r="C24" t="s">
        <v>858</v>
      </c>
      <c r="D24" t="s">
        <v>6</v>
      </c>
      <c r="E24" t="s">
        <v>1123</v>
      </c>
      <c r="F24" t="s">
        <v>671</v>
      </c>
      <c r="H24" t="e">
        <f>INT(LEFT(_10_LOYOLA_CHICAGO[[#This Row],[Result]],FIND("-",_10_LOYOLA_CHICAGO[[#This Row],[Result]])-1))</f>
        <v>#VALUE!</v>
      </c>
    </row>
    <row r="25" spans="1:8" x14ac:dyDescent="0.25">
      <c r="A25" s="3">
        <v>44605</v>
      </c>
      <c r="B25" t="s">
        <v>113</v>
      </c>
      <c r="C25" t="s">
        <v>2025</v>
      </c>
      <c r="D25" t="s">
        <v>5</v>
      </c>
      <c r="E25" t="s">
        <v>1125</v>
      </c>
      <c r="F25" t="s">
        <v>689</v>
      </c>
      <c r="H25" t="e">
        <f>INT(LEFT(_10_LOYOLA_CHICAGO[[#This Row],[Result]],FIND("-",_10_LOYOLA_CHICAGO[[#This Row],[Result]])-1))</f>
        <v>#VALUE!</v>
      </c>
    </row>
    <row r="26" spans="1:8" x14ac:dyDescent="0.25">
      <c r="A26" s="3">
        <v>44608</v>
      </c>
      <c r="B26" t="s">
        <v>357</v>
      </c>
      <c r="C26" t="s">
        <v>894</v>
      </c>
      <c r="D26" t="s">
        <v>6</v>
      </c>
      <c r="E26" t="s">
        <v>1188</v>
      </c>
      <c r="F26" t="s">
        <v>613</v>
      </c>
      <c r="H26" t="e">
        <f>INT(LEFT(_10_LOYOLA_CHICAGO[[#This Row],[Result]],FIND("-",_10_LOYOLA_CHICAGO[[#This Row],[Result]])-1))</f>
        <v>#VALUE!</v>
      </c>
    </row>
    <row r="27" spans="1:8" x14ac:dyDescent="0.25">
      <c r="A27" s="3">
        <v>44611</v>
      </c>
      <c r="B27" t="s">
        <v>187</v>
      </c>
      <c r="C27" t="s">
        <v>2054</v>
      </c>
      <c r="D27" t="s">
        <v>5</v>
      </c>
      <c r="E27" t="s">
        <v>1128</v>
      </c>
      <c r="F27" t="s">
        <v>616</v>
      </c>
      <c r="H27" t="e">
        <f>INT(LEFT(_10_LOYOLA_CHICAGO[[#This Row],[Result]],FIND("-",_10_LOYOLA_CHICAGO[[#This Row],[Result]])-1))</f>
        <v>#VALUE!</v>
      </c>
    </row>
    <row r="28" spans="1:8" x14ac:dyDescent="0.25">
      <c r="A28" s="3">
        <v>44613</v>
      </c>
      <c r="B28" t="s">
        <v>155</v>
      </c>
      <c r="C28" t="s">
        <v>2496</v>
      </c>
      <c r="D28" t="s">
        <v>6</v>
      </c>
      <c r="E28" t="s">
        <v>1130</v>
      </c>
      <c r="F28" t="s">
        <v>784</v>
      </c>
      <c r="H28" t="e">
        <f>INT(LEFT(_10_LOYOLA_CHICAGO[[#This Row],[Result]],FIND("-",_10_LOYOLA_CHICAGO[[#This Row],[Result]])-1))</f>
        <v>#VALUE!</v>
      </c>
    </row>
    <row r="29" spans="1:8" x14ac:dyDescent="0.25">
      <c r="A29" s="3">
        <v>44615</v>
      </c>
      <c r="B29" t="s">
        <v>520</v>
      </c>
      <c r="C29" t="s">
        <v>2497</v>
      </c>
      <c r="D29" t="s">
        <v>5</v>
      </c>
      <c r="E29" t="s">
        <v>1131</v>
      </c>
      <c r="F29" t="s">
        <v>699</v>
      </c>
      <c r="H29" t="e">
        <f>INT(LEFT(_10_LOYOLA_CHICAGO[[#This Row],[Result]],FIND("-",_10_LOYOLA_CHICAGO[[#This Row],[Result]])-1))</f>
        <v>#VALUE!</v>
      </c>
    </row>
    <row r="30" spans="1:8" x14ac:dyDescent="0.25">
      <c r="A30" s="3">
        <v>44618</v>
      </c>
      <c r="B30" t="s">
        <v>113</v>
      </c>
      <c r="C30" t="s">
        <v>2498</v>
      </c>
      <c r="D30" t="s">
        <v>6</v>
      </c>
      <c r="E30" t="s">
        <v>696</v>
      </c>
      <c r="F30" t="s">
        <v>838</v>
      </c>
      <c r="H30" t="e">
        <f>INT(LEFT(_10_LOYOLA_CHICAGO[[#This Row],[Result]],FIND("-",_10_LOYOLA_CHICAGO[[#This Row],[Result]])-1))</f>
        <v>#VALUE!</v>
      </c>
    </row>
    <row r="31" spans="1:8" x14ac:dyDescent="0.25">
      <c r="A31" s="3">
        <v>44624</v>
      </c>
      <c r="B31" t="s">
        <v>301</v>
      </c>
      <c r="C31" t="s">
        <v>2367</v>
      </c>
      <c r="D31" t="s">
        <v>661</v>
      </c>
      <c r="E31" t="s">
        <v>1279</v>
      </c>
      <c r="F31" t="s">
        <v>840</v>
      </c>
      <c r="H31" t="e">
        <f>INT(LEFT(_10_LOYOLA_CHICAGO[[#This Row],[Result]],FIND("-",_10_LOYOLA_CHICAGO[[#This Row],[Result]])-1))</f>
        <v>#VALUE!</v>
      </c>
    </row>
    <row r="32" spans="1:8" x14ac:dyDescent="0.25">
      <c r="A32" s="3">
        <v>44625</v>
      </c>
      <c r="B32" t="s">
        <v>113</v>
      </c>
      <c r="C32" t="s">
        <v>1183</v>
      </c>
      <c r="D32" t="s">
        <v>661</v>
      </c>
      <c r="E32" t="s">
        <v>1280</v>
      </c>
      <c r="F32" t="s">
        <v>842</v>
      </c>
      <c r="H32" t="e">
        <f>INT(LEFT(_10_LOYOLA_CHICAGO[[#This Row],[Result]],FIND("-",_10_LOYOLA_CHICAGO[[#This Row],[Result]])-1))</f>
        <v>#VALUE!</v>
      </c>
    </row>
    <row r="33" spans="1:8" x14ac:dyDescent="0.25">
      <c r="A33" s="3">
        <v>44626</v>
      </c>
      <c r="B33" t="s">
        <v>187</v>
      </c>
      <c r="C33" t="s">
        <v>1275</v>
      </c>
      <c r="D33" t="s">
        <v>661</v>
      </c>
      <c r="E33" t="s">
        <v>1282</v>
      </c>
      <c r="F33" t="s">
        <v>844</v>
      </c>
      <c r="H33" t="e">
        <f>INT(LEFT(_10_LOYOLA_CHICAGO[[#This Row],[Result]],FIND("-",_10_LOYOLA_CHICAGO[[#This Row],[Result]])-1))</f>
        <v>#VALUE!</v>
      </c>
    </row>
    <row r="34" spans="1:8" x14ac:dyDescent="0.25">
      <c r="A34" s="3">
        <v>44638</v>
      </c>
      <c r="B34" t="s">
        <v>134</v>
      </c>
      <c r="C34" t="s">
        <v>2499</v>
      </c>
      <c r="D34" t="s">
        <v>661</v>
      </c>
      <c r="E34" t="s">
        <v>2196</v>
      </c>
      <c r="F34" t="s">
        <v>844</v>
      </c>
    </row>
  </sheetData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C23C-26E7-455B-A200-46035C30A065}">
  <dimension ref="A1:H33"/>
  <sheetViews>
    <sheetView topLeftCell="A13" workbookViewId="0">
      <selection activeCell="H33" sqref="H33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339</v>
      </c>
      <c r="C2" t="s">
        <v>1645</v>
      </c>
      <c r="D2" t="s">
        <v>5</v>
      </c>
      <c r="E2" t="s">
        <v>608</v>
      </c>
      <c r="F2" t="s">
        <v>588</v>
      </c>
      <c r="H2" t="e">
        <f>INT(LEFT(_7_OHIO_STATE[[#This Row],[Result]],FIND("-",_7_OHIO_STATE[[#This Row],[Result]])-1))</f>
        <v>#VALUE!</v>
      </c>
    </row>
    <row r="3" spans="1:8" x14ac:dyDescent="0.25">
      <c r="A3" s="3">
        <v>44877</v>
      </c>
      <c r="B3" t="s">
        <v>434</v>
      </c>
      <c r="C3" t="s">
        <v>1075</v>
      </c>
      <c r="D3" t="s">
        <v>5</v>
      </c>
      <c r="E3" t="s">
        <v>611</v>
      </c>
      <c r="F3" t="s">
        <v>588</v>
      </c>
      <c r="H3" t="e">
        <f>INT(LEFT(_7_OHIO_STATE[[#This Row],[Result]],FIND("-",_7_OHIO_STATE[[#This Row],[Result]])-1))</f>
        <v>#VALUE!</v>
      </c>
    </row>
    <row r="4" spans="1:8" x14ac:dyDescent="0.25">
      <c r="A4" s="3">
        <v>44880</v>
      </c>
      <c r="B4" t="s">
        <v>52</v>
      </c>
      <c r="C4" t="s">
        <v>2500</v>
      </c>
      <c r="D4" t="s">
        <v>5</v>
      </c>
      <c r="E4" t="s">
        <v>658</v>
      </c>
      <c r="F4" t="s">
        <v>588</v>
      </c>
      <c r="H4" t="e">
        <f>INT(LEFT(_7_OHIO_STATE[[#This Row],[Result]],FIND("-",_7_OHIO_STATE[[#This Row],[Result]])-1))</f>
        <v>#VALUE!</v>
      </c>
    </row>
    <row r="5" spans="1:8" x14ac:dyDescent="0.25">
      <c r="A5" s="3">
        <v>44883</v>
      </c>
      <c r="B5" t="s">
        <v>193</v>
      </c>
      <c r="C5" t="s">
        <v>1504</v>
      </c>
      <c r="D5" t="s">
        <v>6</v>
      </c>
      <c r="E5" t="s">
        <v>659</v>
      </c>
      <c r="F5" t="s">
        <v>588</v>
      </c>
      <c r="H5" t="e">
        <f>INT(LEFT(_7_OHIO_STATE[[#This Row],[Result]],FIND("-",_7_OHIO_STATE[[#This Row],[Result]])-1))</f>
        <v>#VALUE!</v>
      </c>
    </row>
    <row r="6" spans="1:8" x14ac:dyDescent="0.25">
      <c r="A6" s="3">
        <v>44887</v>
      </c>
      <c r="B6" t="s">
        <v>186</v>
      </c>
      <c r="C6" t="s">
        <v>847</v>
      </c>
      <c r="D6" t="s">
        <v>661</v>
      </c>
      <c r="E6" t="s">
        <v>662</v>
      </c>
      <c r="F6" t="s">
        <v>588</v>
      </c>
      <c r="H6" t="e">
        <f>INT(LEFT(_7_OHIO_STATE[[#This Row],[Result]],FIND("-",_7_OHIO_STATE[[#This Row],[Result]])-1))</f>
        <v>#VALUE!</v>
      </c>
    </row>
    <row r="7" spans="1:8" x14ac:dyDescent="0.25">
      <c r="A7" s="3">
        <v>44889</v>
      </c>
      <c r="B7" t="s">
        <v>271</v>
      </c>
      <c r="C7" t="s">
        <v>1884</v>
      </c>
      <c r="D7" t="s">
        <v>661</v>
      </c>
      <c r="E7" t="s">
        <v>596</v>
      </c>
      <c r="F7" t="s">
        <v>588</v>
      </c>
      <c r="H7" t="e">
        <f>INT(LEFT(_7_OHIO_STATE[[#This Row],[Result]],FIND("-",_7_OHIO_STATE[[#This Row],[Result]])-1))</f>
        <v>#VALUE!</v>
      </c>
    </row>
    <row r="8" spans="1:8" x14ac:dyDescent="0.25">
      <c r="A8" s="3">
        <v>44895</v>
      </c>
      <c r="B8" t="s">
        <v>24</v>
      </c>
      <c r="C8" t="s">
        <v>1281</v>
      </c>
      <c r="D8" t="s">
        <v>5</v>
      </c>
      <c r="E8" t="s">
        <v>598</v>
      </c>
      <c r="F8" t="s">
        <v>588</v>
      </c>
      <c r="H8" t="e">
        <f>INT(LEFT(_7_OHIO_STATE[[#This Row],[Result]],FIND("-",_7_OHIO_STATE[[#This Row],[Result]])-1))</f>
        <v>#VALUE!</v>
      </c>
    </row>
    <row r="9" spans="1:8" x14ac:dyDescent="0.25">
      <c r="A9" s="3">
        <v>44900</v>
      </c>
      <c r="B9" t="s">
        <v>448</v>
      </c>
      <c r="C9" t="s">
        <v>776</v>
      </c>
      <c r="D9" t="s">
        <v>6</v>
      </c>
      <c r="E9" t="s">
        <v>600</v>
      </c>
      <c r="F9" t="s">
        <v>608</v>
      </c>
      <c r="H9" t="e">
        <f>INT(LEFT(_7_OHIO_STATE[[#This Row],[Result]],FIND("-",_7_OHIO_STATE[[#This Row],[Result]])-1))</f>
        <v>#VALUE!</v>
      </c>
    </row>
    <row r="10" spans="1:8" x14ac:dyDescent="0.25">
      <c r="A10" s="3">
        <v>44903</v>
      </c>
      <c r="B10" t="s">
        <v>144</v>
      </c>
      <c r="C10" t="s">
        <v>2024</v>
      </c>
      <c r="D10" t="s">
        <v>5</v>
      </c>
      <c r="E10" t="s">
        <v>602</v>
      </c>
      <c r="F10" t="s">
        <v>608</v>
      </c>
      <c r="H10" t="e">
        <f>INT(LEFT(_7_OHIO_STATE[[#This Row],[Result]],FIND("-",_7_OHIO_STATE[[#This Row],[Result]])-1))</f>
        <v>#VALUE!</v>
      </c>
    </row>
    <row r="11" spans="1:8" x14ac:dyDescent="0.25">
      <c r="A11" s="3">
        <v>44906</v>
      </c>
      <c r="B11" t="s">
        <v>264</v>
      </c>
      <c r="C11" t="s">
        <v>1506</v>
      </c>
      <c r="D11" t="s">
        <v>5</v>
      </c>
      <c r="E11" t="s">
        <v>603</v>
      </c>
      <c r="F11" t="s">
        <v>611</v>
      </c>
      <c r="H11" t="e">
        <f>INT(LEFT(_7_OHIO_STATE[[#This Row],[Result]],FIND("-",_7_OHIO_STATE[[#This Row],[Result]])-1))</f>
        <v>#VALUE!</v>
      </c>
    </row>
    <row r="12" spans="1:8" x14ac:dyDescent="0.25">
      <c r="A12" s="3">
        <v>44563</v>
      </c>
      <c r="B12" t="s">
        <v>173</v>
      </c>
      <c r="C12" t="s">
        <v>687</v>
      </c>
      <c r="D12" t="s">
        <v>6</v>
      </c>
      <c r="E12" t="s">
        <v>605</v>
      </c>
      <c r="F12" t="s">
        <v>658</v>
      </c>
      <c r="H12" t="e">
        <f>INT(LEFT(_7_OHIO_STATE[[#This Row],[Result]],FIND("-",_7_OHIO_STATE[[#This Row],[Result]])-1))</f>
        <v>#VALUE!</v>
      </c>
    </row>
    <row r="13" spans="1:8" x14ac:dyDescent="0.25">
      <c r="A13" s="3">
        <v>44567</v>
      </c>
      <c r="B13" t="s">
        <v>239</v>
      </c>
      <c r="C13" t="s">
        <v>2501</v>
      </c>
      <c r="D13" t="s">
        <v>6</v>
      </c>
      <c r="E13" t="s">
        <v>671</v>
      </c>
      <c r="F13" t="s">
        <v>659</v>
      </c>
      <c r="H13" t="e">
        <f>INT(LEFT(_7_OHIO_STATE[[#This Row],[Result]],FIND("-",_7_OHIO_STATE[[#This Row],[Result]])-1))</f>
        <v>#VALUE!</v>
      </c>
    </row>
    <row r="14" spans="1:8" x14ac:dyDescent="0.25">
      <c r="A14" s="3">
        <v>44570</v>
      </c>
      <c r="B14" t="s">
        <v>219</v>
      </c>
      <c r="C14" t="s">
        <v>2502</v>
      </c>
      <c r="D14" t="s">
        <v>5</v>
      </c>
      <c r="E14" t="s">
        <v>689</v>
      </c>
      <c r="F14" t="s">
        <v>662</v>
      </c>
      <c r="H14" t="e">
        <f>INT(LEFT(_7_OHIO_STATE[[#This Row],[Result]],FIND("-",_7_OHIO_STATE[[#This Row],[Result]])-1))</f>
        <v>#VALUE!</v>
      </c>
    </row>
    <row r="15" spans="1:8" x14ac:dyDescent="0.25">
      <c r="A15" s="3">
        <v>44574</v>
      </c>
      <c r="B15" t="s">
        <v>264</v>
      </c>
      <c r="C15" t="s">
        <v>1522</v>
      </c>
      <c r="D15" t="s">
        <v>6</v>
      </c>
      <c r="E15" t="s">
        <v>769</v>
      </c>
      <c r="F15" t="s">
        <v>596</v>
      </c>
      <c r="H15" t="e">
        <f>INT(LEFT(_7_OHIO_STATE[[#This Row],[Result]],FIND("-",_7_OHIO_STATE[[#This Row],[Result]])-1))</f>
        <v>#VALUE!</v>
      </c>
    </row>
    <row r="16" spans="1:8" x14ac:dyDescent="0.25">
      <c r="A16" s="3">
        <v>44577</v>
      </c>
      <c r="B16" t="s">
        <v>448</v>
      </c>
      <c r="C16" t="s">
        <v>1913</v>
      </c>
      <c r="D16" t="s">
        <v>5</v>
      </c>
      <c r="E16" t="s">
        <v>616</v>
      </c>
      <c r="F16" t="s">
        <v>598</v>
      </c>
      <c r="H16" t="e">
        <f>INT(LEFT(_7_OHIO_STATE[[#This Row],[Result]],FIND("-",_7_OHIO_STATE[[#This Row],[Result]])-1))</f>
        <v>#VALUE!</v>
      </c>
    </row>
    <row r="17" spans="1:8" x14ac:dyDescent="0.25">
      <c r="A17" s="3">
        <v>44579</v>
      </c>
      <c r="B17" t="s">
        <v>524</v>
      </c>
      <c r="C17" t="s">
        <v>2503</v>
      </c>
      <c r="D17" t="s">
        <v>5</v>
      </c>
      <c r="E17" t="s">
        <v>784</v>
      </c>
      <c r="F17" t="s">
        <v>598</v>
      </c>
      <c r="H17" t="e">
        <f>INT(LEFT(_7_OHIO_STATE[[#This Row],[Result]],FIND("-",_7_OHIO_STATE[[#This Row],[Result]])-1))</f>
        <v>#VALUE!</v>
      </c>
    </row>
    <row r="18" spans="1:8" x14ac:dyDescent="0.25">
      <c r="A18" s="3">
        <v>44588</v>
      </c>
      <c r="B18" t="s">
        <v>381</v>
      </c>
      <c r="C18" t="s">
        <v>1135</v>
      </c>
      <c r="D18" t="s">
        <v>6</v>
      </c>
      <c r="E18" t="s">
        <v>699</v>
      </c>
      <c r="F18" t="s">
        <v>600</v>
      </c>
      <c r="H18" t="e">
        <f>INT(LEFT(_7_OHIO_STATE[[#This Row],[Result]],FIND("-",_7_OHIO_STATE[[#This Row],[Result]])-1))</f>
        <v>#VALUE!</v>
      </c>
    </row>
    <row r="19" spans="1:8" x14ac:dyDescent="0.25">
      <c r="A19" s="3">
        <v>44591</v>
      </c>
      <c r="B19" t="s">
        <v>18</v>
      </c>
      <c r="C19" t="s">
        <v>2002</v>
      </c>
      <c r="D19" t="s">
        <v>6</v>
      </c>
      <c r="E19" t="s">
        <v>838</v>
      </c>
      <c r="F19" t="s">
        <v>683</v>
      </c>
      <c r="H19" t="e">
        <f>INT(LEFT(_7_OHIO_STATE[[#This Row],[Result]],FIND("-",_7_OHIO_STATE[[#This Row],[Result]])-1))</f>
        <v>#VALUE!</v>
      </c>
    </row>
    <row r="20" spans="1:8" x14ac:dyDescent="0.25">
      <c r="A20" s="3">
        <v>44598</v>
      </c>
      <c r="B20" t="s">
        <v>261</v>
      </c>
      <c r="C20" t="s">
        <v>1810</v>
      </c>
      <c r="D20" t="s">
        <v>5</v>
      </c>
      <c r="E20" t="s">
        <v>840</v>
      </c>
      <c r="F20" t="s">
        <v>684</v>
      </c>
      <c r="H20" t="e">
        <f>INT(LEFT(_7_OHIO_STATE[[#This Row],[Result]],FIND("-",_7_OHIO_STATE[[#This Row],[Result]])-1))</f>
        <v>#VALUE!</v>
      </c>
    </row>
    <row r="21" spans="1:8" x14ac:dyDescent="0.25">
      <c r="A21" s="3">
        <v>44601</v>
      </c>
      <c r="B21" t="s">
        <v>376</v>
      </c>
      <c r="C21" t="s">
        <v>1480</v>
      </c>
      <c r="D21" t="s">
        <v>6</v>
      </c>
      <c r="E21" t="s">
        <v>681</v>
      </c>
      <c r="F21" t="s">
        <v>849</v>
      </c>
      <c r="H21" t="e">
        <f>INT(LEFT(_7_OHIO_STATE[[#This Row],[Result]],FIND("-",_7_OHIO_STATE[[#This Row],[Result]])-1))</f>
        <v>#VALUE!</v>
      </c>
    </row>
    <row r="22" spans="1:8" x14ac:dyDescent="0.25">
      <c r="A22" s="3">
        <v>44604</v>
      </c>
      <c r="B22" t="s">
        <v>184</v>
      </c>
      <c r="C22" t="s">
        <v>1129</v>
      </c>
      <c r="D22" t="s">
        <v>6</v>
      </c>
      <c r="E22" t="s">
        <v>777</v>
      </c>
      <c r="F22" t="s">
        <v>1073</v>
      </c>
      <c r="H22" t="e">
        <f>INT(LEFT(_7_OHIO_STATE[[#This Row],[Result]],FIND("-",_7_OHIO_STATE[[#This Row],[Result]])-1))</f>
        <v>#VALUE!</v>
      </c>
    </row>
    <row r="23" spans="1:8" x14ac:dyDescent="0.25">
      <c r="A23" s="3">
        <v>44607</v>
      </c>
      <c r="B23" t="s">
        <v>381</v>
      </c>
      <c r="C23" t="s">
        <v>2504</v>
      </c>
      <c r="D23" t="s">
        <v>5</v>
      </c>
      <c r="E23" t="s">
        <v>779</v>
      </c>
      <c r="F23" t="s">
        <v>672</v>
      </c>
      <c r="H23" t="e">
        <f>INT(LEFT(_7_OHIO_STATE[[#This Row],[Result]],FIND("-",_7_OHIO_STATE[[#This Row],[Result]])-1))</f>
        <v>#VALUE!</v>
      </c>
    </row>
    <row r="24" spans="1:8" x14ac:dyDescent="0.25">
      <c r="A24" s="3">
        <v>44611</v>
      </c>
      <c r="B24" t="s">
        <v>14</v>
      </c>
      <c r="C24" t="s">
        <v>1773</v>
      </c>
      <c r="D24" t="s">
        <v>5</v>
      </c>
      <c r="E24" t="s">
        <v>638</v>
      </c>
      <c r="F24" t="s">
        <v>673</v>
      </c>
      <c r="H24" t="e">
        <f>INT(LEFT(_7_OHIO_STATE[[#This Row],[Result]],FIND("-",_7_OHIO_STATE[[#This Row],[Result]])-1))</f>
        <v>#VALUE!</v>
      </c>
    </row>
    <row r="25" spans="1:8" x14ac:dyDescent="0.25">
      <c r="A25" s="3">
        <v>44613</v>
      </c>
      <c r="B25" t="s">
        <v>239</v>
      </c>
      <c r="C25" t="s">
        <v>1719</v>
      </c>
      <c r="D25" t="s">
        <v>5</v>
      </c>
      <c r="E25" t="s">
        <v>641</v>
      </c>
      <c r="F25" t="s">
        <v>999</v>
      </c>
      <c r="H25" t="e">
        <f>INT(LEFT(_7_OHIO_STATE[[#This Row],[Result]],FIND("-",_7_OHIO_STATE[[#This Row],[Result]])-1))</f>
        <v>#VALUE!</v>
      </c>
    </row>
    <row r="26" spans="1:8" x14ac:dyDescent="0.25">
      <c r="A26" s="3">
        <v>44616</v>
      </c>
      <c r="B26" t="s">
        <v>80</v>
      </c>
      <c r="C26" t="s">
        <v>2505</v>
      </c>
      <c r="D26" t="s">
        <v>6</v>
      </c>
      <c r="E26" t="s">
        <v>686</v>
      </c>
      <c r="F26" t="s">
        <v>617</v>
      </c>
      <c r="H26" t="e">
        <f>INT(LEFT(_7_OHIO_STATE[[#This Row],[Result]],FIND("-",_7_OHIO_STATE[[#This Row],[Result]])-1))</f>
        <v>#VALUE!</v>
      </c>
    </row>
    <row r="27" spans="1:8" x14ac:dyDescent="0.25">
      <c r="A27" s="3">
        <v>44619</v>
      </c>
      <c r="B27" t="s">
        <v>261</v>
      </c>
      <c r="C27" t="s">
        <v>1625</v>
      </c>
      <c r="D27" t="s">
        <v>6</v>
      </c>
      <c r="E27" t="s">
        <v>646</v>
      </c>
      <c r="F27" t="s">
        <v>620</v>
      </c>
      <c r="H27" t="e">
        <f>INT(LEFT(_7_OHIO_STATE[[#This Row],[Result]],FIND("-",_7_OHIO_STATE[[#This Row],[Result]])-1))</f>
        <v>#VALUE!</v>
      </c>
    </row>
    <row r="28" spans="1:8" x14ac:dyDescent="0.25">
      <c r="A28" s="3">
        <v>44621</v>
      </c>
      <c r="B28" t="s">
        <v>173</v>
      </c>
      <c r="C28" t="s">
        <v>719</v>
      </c>
      <c r="D28" t="s">
        <v>5</v>
      </c>
      <c r="E28" t="s">
        <v>649</v>
      </c>
      <c r="F28" t="s">
        <v>623</v>
      </c>
      <c r="H28" t="e">
        <f>INT(LEFT(_7_OHIO_STATE[[#This Row],[Result]],FIND("-",_7_OHIO_STATE[[#This Row],[Result]])-1))</f>
        <v>#VALUE!</v>
      </c>
    </row>
    <row r="29" spans="1:8" x14ac:dyDescent="0.25">
      <c r="A29" s="3">
        <v>44623</v>
      </c>
      <c r="B29" t="s">
        <v>225</v>
      </c>
      <c r="C29" t="s">
        <v>1719</v>
      </c>
      <c r="D29" t="s">
        <v>5</v>
      </c>
      <c r="E29" t="s">
        <v>652</v>
      </c>
      <c r="F29" t="s">
        <v>626</v>
      </c>
      <c r="H29" t="e">
        <f>INT(LEFT(_7_OHIO_STATE[[#This Row],[Result]],FIND("-",_7_OHIO_STATE[[#This Row],[Result]])-1))</f>
        <v>#VALUE!</v>
      </c>
    </row>
    <row r="30" spans="1:8" x14ac:dyDescent="0.25">
      <c r="A30" s="3">
        <v>44626</v>
      </c>
      <c r="B30" t="s">
        <v>184</v>
      </c>
      <c r="C30" t="s">
        <v>1204</v>
      </c>
      <c r="D30" t="s">
        <v>5</v>
      </c>
      <c r="E30" t="s">
        <v>1415</v>
      </c>
      <c r="F30" t="s">
        <v>1229</v>
      </c>
      <c r="H30" t="e">
        <f>INT(LEFT(_7_OHIO_STATE[[#This Row],[Result]],FIND("-",_7_OHIO_STATE[[#This Row],[Result]])-1))</f>
        <v>#VALUE!</v>
      </c>
    </row>
    <row r="31" spans="1:8" x14ac:dyDescent="0.25">
      <c r="A31" s="3">
        <v>44630</v>
      </c>
      <c r="B31" t="s">
        <v>448</v>
      </c>
      <c r="C31" t="s">
        <v>1884</v>
      </c>
      <c r="D31" t="s">
        <v>661</v>
      </c>
      <c r="E31" t="s">
        <v>1447</v>
      </c>
      <c r="F31" t="s">
        <v>1231</v>
      </c>
      <c r="H31" t="e">
        <f>INT(LEFT(_7_OHIO_STATE[[#This Row],[Result]],FIND("-",_7_OHIO_STATE[[#This Row],[Result]])-1))</f>
        <v>#VALUE!</v>
      </c>
    </row>
    <row r="32" spans="1:8" x14ac:dyDescent="0.25">
      <c r="A32" s="3">
        <v>44638</v>
      </c>
      <c r="B32" t="s">
        <v>140</v>
      </c>
      <c r="C32" t="s">
        <v>2506</v>
      </c>
      <c r="D32" t="s">
        <v>661</v>
      </c>
      <c r="E32" t="s">
        <v>1500</v>
      </c>
      <c r="F32" t="s">
        <v>1231</v>
      </c>
      <c r="H32">
        <v>54</v>
      </c>
    </row>
    <row r="33" spans="1:6" x14ac:dyDescent="0.25">
      <c r="A33" s="3">
        <v>44640</v>
      </c>
      <c r="B33" t="s">
        <v>159</v>
      </c>
      <c r="C33" t="s">
        <v>1656</v>
      </c>
      <c r="D33" t="s">
        <v>661</v>
      </c>
      <c r="E33" t="s">
        <v>1651</v>
      </c>
      <c r="F33" t="s">
        <v>1231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387B-D453-4290-A238-58A7E9F2E352}">
  <dimension ref="A1:H36"/>
  <sheetViews>
    <sheetView workbookViewId="0">
      <selection activeCell="K30" sqref="K30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116</v>
      </c>
      <c r="C2" t="s">
        <v>1638</v>
      </c>
      <c r="D2" t="s">
        <v>6</v>
      </c>
      <c r="E2" t="s">
        <v>587</v>
      </c>
      <c r="F2" t="s">
        <v>588</v>
      </c>
      <c r="H2" t="e">
        <f>INT(LEFT(_15_DELAWARE[[#This Row],[Result]],FIND("-",_15_DELAWARE[[#This Row],[Result]])-1))</f>
        <v>#VALUE!</v>
      </c>
    </row>
    <row r="3" spans="1:8" x14ac:dyDescent="0.25">
      <c r="A3" s="3">
        <v>44878</v>
      </c>
      <c r="B3" t="s">
        <v>420</v>
      </c>
      <c r="C3" t="s">
        <v>746</v>
      </c>
      <c r="D3" t="s">
        <v>6</v>
      </c>
      <c r="E3" t="s">
        <v>703</v>
      </c>
      <c r="F3" t="s">
        <v>588</v>
      </c>
      <c r="H3" t="e">
        <f>INT(LEFT(_15_DELAWARE[[#This Row],[Result]],FIND("-",_15_DELAWARE[[#This Row],[Result]])-1))</f>
        <v>#VALUE!</v>
      </c>
    </row>
    <row r="4" spans="1:8" x14ac:dyDescent="0.25">
      <c r="A4" s="3">
        <v>44882</v>
      </c>
      <c r="B4" t="s">
        <v>386</v>
      </c>
      <c r="C4" t="s">
        <v>631</v>
      </c>
      <c r="D4" t="s">
        <v>5</v>
      </c>
      <c r="E4" t="s">
        <v>614</v>
      </c>
      <c r="F4" t="s">
        <v>588</v>
      </c>
      <c r="H4" t="e">
        <f>INT(LEFT(_15_DELAWARE[[#This Row],[Result]],FIND("-",_15_DELAWARE[[#This Row],[Result]])-1))</f>
        <v>#VALUE!</v>
      </c>
    </row>
    <row r="5" spans="1:8" x14ac:dyDescent="0.25">
      <c r="A5" s="3">
        <v>44887</v>
      </c>
      <c r="B5" t="s">
        <v>453</v>
      </c>
      <c r="C5" t="s">
        <v>797</v>
      </c>
      <c r="D5" t="s">
        <v>661</v>
      </c>
      <c r="E5" t="s">
        <v>659</v>
      </c>
      <c r="F5" t="s">
        <v>588</v>
      </c>
      <c r="H5" t="e">
        <f>INT(LEFT(_15_DELAWARE[[#This Row],[Result]],FIND("-",_15_DELAWARE[[#This Row],[Result]])-1))</f>
        <v>#VALUE!</v>
      </c>
    </row>
    <row r="6" spans="1:8" x14ac:dyDescent="0.25">
      <c r="A6" s="3">
        <v>44888</v>
      </c>
      <c r="B6" t="s">
        <v>411</v>
      </c>
      <c r="C6" t="s">
        <v>1205</v>
      </c>
      <c r="D6" t="s">
        <v>661</v>
      </c>
      <c r="E6" t="s">
        <v>662</v>
      </c>
      <c r="F6" t="s">
        <v>588</v>
      </c>
      <c r="H6" t="e">
        <f>INT(LEFT(_15_DELAWARE[[#This Row],[Result]],FIND("-",_15_DELAWARE[[#This Row],[Result]])-1))</f>
        <v>#VALUE!</v>
      </c>
    </row>
    <row r="7" spans="1:8" x14ac:dyDescent="0.25">
      <c r="A7" s="3">
        <v>44889</v>
      </c>
      <c r="B7" t="s">
        <v>217</v>
      </c>
      <c r="C7" t="s">
        <v>1639</v>
      </c>
      <c r="D7" t="s">
        <v>661</v>
      </c>
      <c r="E7" t="s">
        <v>596</v>
      </c>
      <c r="F7" t="s">
        <v>588</v>
      </c>
      <c r="H7" t="e">
        <f>INT(LEFT(_15_DELAWARE[[#This Row],[Result]],FIND("-",_15_DELAWARE[[#This Row],[Result]])-1))</f>
        <v>#VALUE!</v>
      </c>
    </row>
    <row r="8" spans="1:8" x14ac:dyDescent="0.25">
      <c r="A8" s="3">
        <v>44892</v>
      </c>
      <c r="B8" t="s">
        <v>414</v>
      </c>
      <c r="C8" t="s">
        <v>1640</v>
      </c>
      <c r="D8" t="s">
        <v>6</v>
      </c>
      <c r="E8" t="s">
        <v>774</v>
      </c>
      <c r="F8" t="s">
        <v>588</v>
      </c>
      <c r="H8" t="e">
        <f>INT(LEFT(_15_DELAWARE[[#This Row],[Result]],FIND("-",_15_DELAWARE[[#This Row],[Result]])-1))</f>
        <v>#VALUE!</v>
      </c>
    </row>
    <row r="9" spans="1:8" x14ac:dyDescent="0.25">
      <c r="A9" s="3">
        <v>44895</v>
      </c>
      <c r="B9" t="s">
        <v>135</v>
      </c>
      <c r="C9" t="s">
        <v>1264</v>
      </c>
      <c r="D9" t="s">
        <v>5</v>
      </c>
      <c r="E9" t="s">
        <v>682</v>
      </c>
      <c r="F9" t="s">
        <v>588</v>
      </c>
      <c r="H9" t="e">
        <f>INT(LEFT(_15_DELAWARE[[#This Row],[Result]],FIND("-",_15_DELAWARE[[#This Row],[Result]])-1))</f>
        <v>#VALUE!</v>
      </c>
    </row>
    <row r="10" spans="1:8" x14ac:dyDescent="0.25">
      <c r="A10" s="3">
        <v>44897</v>
      </c>
      <c r="B10" t="s">
        <v>515</v>
      </c>
      <c r="C10" t="s">
        <v>1641</v>
      </c>
      <c r="D10" t="s">
        <v>6</v>
      </c>
      <c r="E10" t="s">
        <v>683</v>
      </c>
      <c r="F10" t="s">
        <v>588</v>
      </c>
      <c r="H10" t="e">
        <f>INT(LEFT(_15_DELAWARE[[#This Row],[Result]],FIND("-",_15_DELAWARE[[#This Row],[Result]])-1))</f>
        <v>#VALUE!</v>
      </c>
    </row>
    <row r="11" spans="1:8" x14ac:dyDescent="0.25">
      <c r="A11" s="3">
        <v>44900</v>
      </c>
      <c r="B11" t="s">
        <v>165</v>
      </c>
      <c r="C11" t="s">
        <v>1588</v>
      </c>
      <c r="D11" t="s">
        <v>5</v>
      </c>
      <c r="E11" t="s">
        <v>684</v>
      </c>
      <c r="F11" t="s">
        <v>588</v>
      </c>
      <c r="H11" t="e">
        <f>INT(LEFT(_15_DELAWARE[[#This Row],[Result]],FIND("-",_15_DELAWARE[[#This Row],[Result]])-1))</f>
        <v>#VALUE!</v>
      </c>
    </row>
    <row r="12" spans="1:8" x14ac:dyDescent="0.25">
      <c r="A12" s="3">
        <v>44903</v>
      </c>
      <c r="B12" t="s">
        <v>404</v>
      </c>
      <c r="C12" t="s">
        <v>1642</v>
      </c>
      <c r="D12" t="s">
        <v>5</v>
      </c>
      <c r="E12" t="s">
        <v>669</v>
      </c>
      <c r="F12" t="s">
        <v>588</v>
      </c>
      <c r="H12" t="e">
        <f>INT(LEFT(_15_DELAWARE[[#This Row],[Result]],FIND("-",_15_DELAWARE[[#This Row],[Result]])-1))</f>
        <v>#VALUE!</v>
      </c>
    </row>
    <row r="13" spans="1:8" x14ac:dyDescent="0.25">
      <c r="A13" s="3">
        <v>44905</v>
      </c>
      <c r="B13" t="s">
        <v>1643</v>
      </c>
      <c r="C13" t="s">
        <v>1190</v>
      </c>
      <c r="D13" t="s">
        <v>5</v>
      </c>
      <c r="E13" t="s">
        <v>671</v>
      </c>
      <c r="F13" t="s">
        <v>588</v>
      </c>
      <c r="H13" t="e">
        <f>INT(LEFT(_15_DELAWARE[[#This Row],[Result]],FIND("-",_15_DELAWARE[[#This Row],[Result]])-1))</f>
        <v>#VALUE!</v>
      </c>
    </row>
    <row r="14" spans="1:8" x14ac:dyDescent="0.25">
      <c r="A14" s="3">
        <v>44916</v>
      </c>
      <c r="B14" t="s">
        <v>104</v>
      </c>
      <c r="C14" t="s">
        <v>1644</v>
      </c>
      <c r="D14" t="s">
        <v>661</v>
      </c>
      <c r="E14" t="s">
        <v>672</v>
      </c>
      <c r="F14" t="s">
        <v>588</v>
      </c>
      <c r="H14" t="e">
        <f>INT(LEFT(_15_DELAWARE[[#This Row],[Result]],FIND("-",_15_DELAWARE[[#This Row],[Result]])-1))</f>
        <v>#VALUE!</v>
      </c>
    </row>
    <row r="15" spans="1:8" x14ac:dyDescent="0.25">
      <c r="A15" s="3">
        <v>44924</v>
      </c>
      <c r="B15" t="s">
        <v>282</v>
      </c>
      <c r="C15" t="s">
        <v>1636</v>
      </c>
      <c r="D15" t="s">
        <v>6</v>
      </c>
      <c r="E15" t="s">
        <v>673</v>
      </c>
      <c r="F15" t="s">
        <v>587</v>
      </c>
      <c r="H15" t="e">
        <f>INT(LEFT(_15_DELAWARE[[#This Row],[Result]],FIND("-",_15_DELAWARE[[#This Row],[Result]])-1))</f>
        <v>#VALUE!</v>
      </c>
    </row>
    <row r="16" spans="1:8" x14ac:dyDescent="0.25">
      <c r="A16" s="3">
        <v>44926</v>
      </c>
      <c r="B16" t="s">
        <v>40</v>
      </c>
      <c r="C16" t="s">
        <v>1645</v>
      </c>
      <c r="D16" t="s">
        <v>6</v>
      </c>
      <c r="E16" t="s">
        <v>999</v>
      </c>
      <c r="F16" t="s">
        <v>703</v>
      </c>
      <c r="H16" t="e">
        <f>INT(LEFT(_15_DELAWARE[[#This Row],[Result]],FIND("-",_15_DELAWARE[[#This Row],[Result]])-1))</f>
        <v>#VALUE!</v>
      </c>
    </row>
    <row r="17" spans="1:8" x14ac:dyDescent="0.25">
      <c r="A17" s="3">
        <v>44572</v>
      </c>
      <c r="B17" t="s">
        <v>211</v>
      </c>
      <c r="C17" t="s">
        <v>1490</v>
      </c>
      <c r="D17" t="s">
        <v>6</v>
      </c>
      <c r="E17" t="s">
        <v>617</v>
      </c>
      <c r="F17" t="s">
        <v>614</v>
      </c>
      <c r="H17" t="e">
        <f>INT(LEFT(_15_DELAWARE[[#This Row],[Result]],FIND("-",_15_DELAWARE[[#This Row],[Result]])-1))</f>
        <v>#VALUE!</v>
      </c>
    </row>
    <row r="18" spans="1:8" x14ac:dyDescent="0.25">
      <c r="A18" s="3">
        <v>44576</v>
      </c>
      <c r="B18" t="s">
        <v>66</v>
      </c>
      <c r="C18" t="s">
        <v>1646</v>
      </c>
      <c r="D18" t="s">
        <v>6</v>
      </c>
      <c r="E18" t="s">
        <v>620</v>
      </c>
      <c r="F18" t="s">
        <v>594</v>
      </c>
      <c r="H18" t="e">
        <f>INT(LEFT(_15_DELAWARE[[#This Row],[Result]],FIND("-",_15_DELAWARE[[#This Row],[Result]])-1))</f>
        <v>#VALUE!</v>
      </c>
    </row>
    <row r="19" spans="1:8" x14ac:dyDescent="0.25">
      <c r="A19" s="3">
        <v>44578</v>
      </c>
      <c r="B19" t="s">
        <v>465</v>
      </c>
      <c r="C19" t="s">
        <v>1647</v>
      </c>
      <c r="D19" t="s">
        <v>6</v>
      </c>
      <c r="E19" t="s">
        <v>677</v>
      </c>
      <c r="F19" t="s">
        <v>595</v>
      </c>
      <c r="H19" t="e">
        <f>INT(LEFT(_15_DELAWARE[[#This Row],[Result]],FIND("-",_15_DELAWARE[[#This Row],[Result]])-1))</f>
        <v>#VALUE!</v>
      </c>
    </row>
    <row r="20" spans="1:8" x14ac:dyDescent="0.25">
      <c r="A20" s="3">
        <v>44581</v>
      </c>
      <c r="B20" t="s">
        <v>488</v>
      </c>
      <c r="C20" t="s">
        <v>1075</v>
      </c>
      <c r="D20" t="s">
        <v>5</v>
      </c>
      <c r="E20" t="s">
        <v>679</v>
      </c>
      <c r="F20" t="s">
        <v>596</v>
      </c>
      <c r="H20" t="e">
        <f>INT(LEFT(_15_DELAWARE[[#This Row],[Result]],FIND("-",_15_DELAWARE[[#This Row],[Result]])-1))</f>
        <v>#VALUE!</v>
      </c>
    </row>
    <row r="21" spans="1:8" x14ac:dyDescent="0.25">
      <c r="A21" s="3">
        <v>44583</v>
      </c>
      <c r="B21" t="s">
        <v>436</v>
      </c>
      <c r="C21" t="s">
        <v>1441</v>
      </c>
      <c r="D21" t="s">
        <v>5</v>
      </c>
      <c r="E21" t="s">
        <v>681</v>
      </c>
      <c r="F21" t="s">
        <v>598</v>
      </c>
      <c r="H21" t="e">
        <f>INT(LEFT(_15_DELAWARE[[#This Row],[Result]],FIND("-",_15_DELAWARE[[#This Row],[Result]])-1))</f>
        <v>#VALUE!</v>
      </c>
    </row>
    <row r="22" spans="1:8" x14ac:dyDescent="0.25">
      <c r="A22" s="3">
        <v>44585</v>
      </c>
      <c r="B22" t="s">
        <v>144</v>
      </c>
      <c r="C22" t="s">
        <v>1648</v>
      </c>
      <c r="D22" t="s">
        <v>5</v>
      </c>
      <c r="E22" t="s">
        <v>632</v>
      </c>
      <c r="F22" t="s">
        <v>682</v>
      </c>
      <c r="H22" t="e">
        <f>INT(LEFT(_15_DELAWARE[[#This Row],[Result]],FIND("-",_15_DELAWARE[[#This Row],[Result]])-1))</f>
        <v>#VALUE!</v>
      </c>
    </row>
    <row r="23" spans="1:8" x14ac:dyDescent="0.25">
      <c r="A23" s="3">
        <v>44588</v>
      </c>
      <c r="B23" t="s">
        <v>144</v>
      </c>
      <c r="C23" t="s">
        <v>1649</v>
      </c>
      <c r="D23" t="s">
        <v>6</v>
      </c>
      <c r="E23" t="s">
        <v>1007</v>
      </c>
      <c r="F23" t="s">
        <v>792</v>
      </c>
      <c r="H23" t="e">
        <f>INT(LEFT(_15_DELAWARE[[#This Row],[Result]],FIND("-",_15_DELAWARE[[#This Row],[Result]])-1))</f>
        <v>#VALUE!</v>
      </c>
    </row>
    <row r="24" spans="1:8" x14ac:dyDescent="0.25">
      <c r="A24" s="3">
        <v>44590</v>
      </c>
      <c r="B24" t="s">
        <v>221</v>
      </c>
      <c r="C24" t="s">
        <v>1553</v>
      </c>
      <c r="D24" t="s">
        <v>6</v>
      </c>
      <c r="E24" t="s">
        <v>1009</v>
      </c>
      <c r="F24" t="s">
        <v>794</v>
      </c>
      <c r="H24" t="e">
        <f>INT(LEFT(_15_DELAWARE[[#This Row],[Result]],FIND("-",_15_DELAWARE[[#This Row],[Result]])-1))</f>
        <v>#VALUE!</v>
      </c>
    </row>
    <row r="25" spans="1:8" x14ac:dyDescent="0.25">
      <c r="A25" s="3">
        <v>44595</v>
      </c>
      <c r="B25" t="s">
        <v>211</v>
      </c>
      <c r="C25" t="s">
        <v>1223</v>
      </c>
      <c r="D25" t="s">
        <v>5</v>
      </c>
      <c r="E25" t="s">
        <v>1038</v>
      </c>
      <c r="F25" t="s">
        <v>636</v>
      </c>
      <c r="H25" t="e">
        <f>INT(LEFT(_15_DELAWARE[[#This Row],[Result]],FIND("-",_15_DELAWARE[[#This Row],[Result]])-1))</f>
        <v>#VALUE!</v>
      </c>
    </row>
    <row r="26" spans="1:8" x14ac:dyDescent="0.25">
      <c r="A26" s="3">
        <v>44602</v>
      </c>
      <c r="B26" t="s">
        <v>465</v>
      </c>
      <c r="C26" t="s">
        <v>1070</v>
      </c>
      <c r="D26" t="s">
        <v>5</v>
      </c>
      <c r="E26" t="s">
        <v>1039</v>
      </c>
      <c r="F26" t="s">
        <v>639</v>
      </c>
      <c r="H26" t="e">
        <f>INT(LEFT(_15_DELAWARE[[#This Row],[Result]],FIND("-",_15_DELAWARE[[#This Row],[Result]])-1))</f>
        <v>#VALUE!</v>
      </c>
    </row>
    <row r="27" spans="1:8" x14ac:dyDescent="0.25">
      <c r="A27" s="3">
        <v>44604</v>
      </c>
      <c r="B27" t="s">
        <v>66</v>
      </c>
      <c r="C27" t="s">
        <v>1486</v>
      </c>
      <c r="D27" t="s">
        <v>5</v>
      </c>
      <c r="E27" t="s">
        <v>1359</v>
      </c>
      <c r="F27" t="s">
        <v>796</v>
      </c>
      <c r="H27" t="e">
        <f>INT(LEFT(_15_DELAWARE[[#This Row],[Result]],FIND("-",_15_DELAWARE[[#This Row],[Result]])-1))</f>
        <v>#VALUE!</v>
      </c>
    </row>
    <row r="28" spans="1:8" x14ac:dyDescent="0.25">
      <c r="A28" s="3">
        <v>44606</v>
      </c>
      <c r="B28" t="s">
        <v>221</v>
      </c>
      <c r="C28" t="s">
        <v>1432</v>
      </c>
      <c r="D28" t="s">
        <v>5</v>
      </c>
      <c r="E28" t="s">
        <v>1433</v>
      </c>
      <c r="F28" t="s">
        <v>645</v>
      </c>
      <c r="H28" t="e">
        <f>INT(LEFT(_15_DELAWARE[[#This Row],[Result]],FIND("-",_15_DELAWARE[[#This Row],[Result]])-1))</f>
        <v>#VALUE!</v>
      </c>
    </row>
    <row r="29" spans="1:8" x14ac:dyDescent="0.25">
      <c r="A29" s="3">
        <v>44609</v>
      </c>
      <c r="B29" t="s">
        <v>436</v>
      </c>
      <c r="C29" t="s">
        <v>1390</v>
      </c>
      <c r="D29" t="s">
        <v>6</v>
      </c>
      <c r="E29" t="s">
        <v>1397</v>
      </c>
      <c r="F29" t="s">
        <v>647</v>
      </c>
      <c r="H29" t="e">
        <f>INT(LEFT(_15_DELAWARE[[#This Row],[Result]],FIND("-",_15_DELAWARE[[#This Row],[Result]])-1))</f>
        <v>#VALUE!</v>
      </c>
    </row>
    <row r="30" spans="1:8" x14ac:dyDescent="0.25">
      <c r="A30" s="3">
        <v>44611</v>
      </c>
      <c r="B30" t="s">
        <v>488</v>
      </c>
      <c r="C30" t="s">
        <v>1448</v>
      </c>
      <c r="D30" t="s">
        <v>6</v>
      </c>
      <c r="E30" t="s">
        <v>1415</v>
      </c>
      <c r="F30" t="s">
        <v>676</v>
      </c>
      <c r="H30" t="e">
        <f>INT(LEFT(_15_DELAWARE[[#This Row],[Result]],FIND("-",_15_DELAWARE[[#This Row],[Result]])-1))</f>
        <v>#VALUE!</v>
      </c>
    </row>
    <row r="31" spans="1:8" x14ac:dyDescent="0.25">
      <c r="A31" s="3">
        <v>44616</v>
      </c>
      <c r="B31" t="s">
        <v>40</v>
      </c>
      <c r="C31" t="s">
        <v>1650</v>
      </c>
      <c r="D31" t="s">
        <v>5</v>
      </c>
      <c r="E31" t="s">
        <v>1447</v>
      </c>
      <c r="F31" t="s">
        <v>653</v>
      </c>
      <c r="H31" t="e">
        <f>INT(LEFT(_15_DELAWARE[[#This Row],[Result]],FIND("-",_15_DELAWARE[[#This Row],[Result]])-1))</f>
        <v>#VALUE!</v>
      </c>
    </row>
    <row r="32" spans="1:8" x14ac:dyDescent="0.25">
      <c r="A32" s="3">
        <v>44618</v>
      </c>
      <c r="B32" t="s">
        <v>282</v>
      </c>
      <c r="C32" t="s">
        <v>1648</v>
      </c>
      <c r="D32" t="s">
        <v>5</v>
      </c>
      <c r="E32" t="s">
        <v>1248</v>
      </c>
      <c r="F32" t="s">
        <v>1044</v>
      </c>
      <c r="H32" t="e">
        <f>INT(LEFT(_15_DELAWARE[[#This Row],[Result]],FIND("-",_15_DELAWARE[[#This Row],[Result]])-1))</f>
        <v>#VALUE!</v>
      </c>
    </row>
    <row r="33" spans="1:8" x14ac:dyDescent="0.25">
      <c r="A33" s="3">
        <v>44626</v>
      </c>
      <c r="B33" t="s">
        <v>211</v>
      </c>
      <c r="C33" t="s">
        <v>766</v>
      </c>
      <c r="D33" t="s">
        <v>661</v>
      </c>
      <c r="E33" t="s">
        <v>1651</v>
      </c>
      <c r="F33" t="s">
        <v>1249</v>
      </c>
      <c r="H33" t="e">
        <f>INT(LEFT(_15_DELAWARE[[#This Row],[Result]],FIND("-",_15_DELAWARE[[#This Row],[Result]])-1))</f>
        <v>#VALUE!</v>
      </c>
    </row>
    <row r="34" spans="1:8" x14ac:dyDescent="0.25">
      <c r="A34" s="3">
        <v>44627</v>
      </c>
      <c r="B34" t="s">
        <v>144</v>
      </c>
      <c r="C34" t="s">
        <v>1695</v>
      </c>
      <c r="D34" t="s">
        <v>661</v>
      </c>
      <c r="E34" t="s">
        <v>2163</v>
      </c>
      <c r="F34" t="s">
        <v>1229</v>
      </c>
      <c r="H34" t="e">
        <f>INT(LEFT(_15_DELAWARE[[#This Row],[Result]],FIND("-",_15_DELAWARE[[#This Row],[Result]])-1))</f>
        <v>#VALUE!</v>
      </c>
    </row>
    <row r="35" spans="1:8" x14ac:dyDescent="0.25">
      <c r="A35" s="3">
        <v>44628</v>
      </c>
      <c r="B35" t="s">
        <v>282</v>
      </c>
      <c r="C35" t="s">
        <v>1003</v>
      </c>
      <c r="D35" t="s">
        <v>661</v>
      </c>
      <c r="E35" t="s">
        <v>2231</v>
      </c>
      <c r="F35" t="s">
        <v>1005</v>
      </c>
      <c r="H35" t="e">
        <f>INT(LEFT(_15_DELAWARE[[#This Row],[Result]],FIND("-",_15_DELAWARE[[#This Row],[Result]])-1))</f>
        <v>#VALUE!</v>
      </c>
    </row>
    <row r="36" spans="1:8" x14ac:dyDescent="0.25">
      <c r="A36" s="3">
        <v>44638</v>
      </c>
      <c r="B36" t="s">
        <v>159</v>
      </c>
      <c r="C36" t="s">
        <v>964</v>
      </c>
      <c r="D36" t="s">
        <v>661</v>
      </c>
      <c r="E36" t="s">
        <v>2458</v>
      </c>
      <c r="F36" t="s">
        <v>1005</v>
      </c>
    </row>
  </sheetData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07FAB-1059-44E2-9079-B32594416812}">
  <dimension ref="A1:H36"/>
  <sheetViews>
    <sheetView workbookViewId="0">
      <selection activeCell="K26" sqref="K26"/>
    </sheetView>
  </sheetViews>
  <sheetFormatPr defaultRowHeight="15" x14ac:dyDescent="0.25"/>
  <cols>
    <col min="1" max="1" width="10.7109375" bestFit="1" customWidth="1"/>
    <col min="2" max="2" width="14.42578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2507</v>
      </c>
      <c r="C2" t="s">
        <v>1986</v>
      </c>
      <c r="D2" t="s">
        <v>5</v>
      </c>
      <c r="E2" t="s">
        <v>608</v>
      </c>
      <c r="F2" t="s">
        <v>588</v>
      </c>
      <c r="H2" t="e">
        <f>INT(LEFT(_16_TX_A_M_CC[[#This Row],[Result]],FIND("-",_16_TX_A_M_CC[[#This Row],[Result]])-1))</f>
        <v>#VALUE!</v>
      </c>
    </row>
    <row r="3" spans="1:8" x14ac:dyDescent="0.25">
      <c r="A3" s="3">
        <v>44879</v>
      </c>
      <c r="B3" t="s">
        <v>212</v>
      </c>
      <c r="C3" t="s">
        <v>2508</v>
      </c>
      <c r="D3" t="s">
        <v>6</v>
      </c>
      <c r="E3" t="s">
        <v>703</v>
      </c>
      <c r="F3" t="s">
        <v>588</v>
      </c>
      <c r="H3" t="e">
        <f>INT(LEFT(_16_TX_A_M_CC[[#This Row],[Result]],FIND("-",_16_TX_A_M_CC[[#This Row],[Result]])-1))</f>
        <v>#VALUE!</v>
      </c>
    </row>
    <row r="4" spans="1:8" x14ac:dyDescent="0.25">
      <c r="A4" s="3">
        <v>44881</v>
      </c>
      <c r="B4" t="s">
        <v>524</v>
      </c>
      <c r="C4" t="s">
        <v>1790</v>
      </c>
      <c r="D4" t="s">
        <v>661</v>
      </c>
      <c r="E4" t="s">
        <v>614</v>
      </c>
      <c r="F4" t="s">
        <v>588</v>
      </c>
      <c r="H4" t="e">
        <f>INT(LEFT(_16_TX_A_M_CC[[#This Row],[Result]],FIND("-",_16_TX_A_M_CC[[#This Row],[Result]])-1))</f>
        <v>#VALUE!</v>
      </c>
    </row>
    <row r="5" spans="1:8" x14ac:dyDescent="0.25">
      <c r="A5" s="3">
        <v>44882</v>
      </c>
      <c r="B5" t="s">
        <v>263</v>
      </c>
      <c r="C5" t="s">
        <v>1360</v>
      </c>
      <c r="D5" t="s">
        <v>661</v>
      </c>
      <c r="E5" t="s">
        <v>659</v>
      </c>
      <c r="F5" t="s">
        <v>588</v>
      </c>
      <c r="H5" t="e">
        <f>INT(LEFT(_16_TX_A_M_CC[[#This Row],[Result]],FIND("-",_16_TX_A_M_CC[[#This Row],[Result]])-1))</f>
        <v>#VALUE!</v>
      </c>
    </row>
    <row r="6" spans="1:8" x14ac:dyDescent="0.25">
      <c r="A6" s="3">
        <v>44886</v>
      </c>
      <c r="B6" t="s">
        <v>464</v>
      </c>
      <c r="C6" t="s">
        <v>2509</v>
      </c>
      <c r="D6" t="s">
        <v>6</v>
      </c>
      <c r="E6" t="s">
        <v>662</v>
      </c>
      <c r="F6" t="s">
        <v>588</v>
      </c>
      <c r="H6" t="e">
        <f>INT(LEFT(_16_TX_A_M_CC[[#This Row],[Result]],FIND("-",_16_TX_A_M_CC[[#This Row],[Result]])-1))</f>
        <v>#VALUE!</v>
      </c>
    </row>
    <row r="7" spans="1:8" x14ac:dyDescent="0.25">
      <c r="A7" s="3">
        <v>44892</v>
      </c>
      <c r="B7" t="s">
        <v>1822</v>
      </c>
      <c r="C7" t="s">
        <v>1050</v>
      </c>
      <c r="D7" t="s">
        <v>5</v>
      </c>
      <c r="E7" t="s">
        <v>664</v>
      </c>
      <c r="F7" t="s">
        <v>588</v>
      </c>
      <c r="H7" t="e">
        <f>INT(LEFT(_16_TX_A_M_CC[[#This Row],[Result]],FIND("-",_16_TX_A_M_CC[[#This Row],[Result]])-1))</f>
        <v>#VALUE!</v>
      </c>
    </row>
    <row r="8" spans="1:8" x14ac:dyDescent="0.25">
      <c r="A8" s="3">
        <v>44896</v>
      </c>
      <c r="B8" t="s">
        <v>269</v>
      </c>
      <c r="C8" t="s">
        <v>1278</v>
      </c>
      <c r="D8" t="s">
        <v>6</v>
      </c>
      <c r="E8" t="s">
        <v>666</v>
      </c>
      <c r="F8" t="s">
        <v>588</v>
      </c>
      <c r="H8" t="e">
        <f>INT(LEFT(_16_TX_A_M_CC[[#This Row],[Result]],FIND("-",_16_TX_A_M_CC[[#This Row],[Result]])-1))</f>
        <v>#VALUE!</v>
      </c>
    </row>
    <row r="9" spans="1:8" x14ac:dyDescent="0.25">
      <c r="A9" s="3">
        <v>44899</v>
      </c>
      <c r="B9" t="s">
        <v>2510</v>
      </c>
      <c r="C9" t="s">
        <v>2511</v>
      </c>
      <c r="D9" t="s">
        <v>5</v>
      </c>
      <c r="E9" t="s">
        <v>668</v>
      </c>
      <c r="F9" t="s">
        <v>588</v>
      </c>
      <c r="H9" t="e">
        <f>INT(LEFT(_16_TX_A_M_CC[[#This Row],[Result]],FIND("-",_16_TX_A_M_CC[[#This Row],[Result]])-1))</f>
        <v>#VALUE!</v>
      </c>
    </row>
    <row r="10" spans="1:8" x14ac:dyDescent="0.25">
      <c r="A10" s="3">
        <v>44903</v>
      </c>
      <c r="B10" t="s">
        <v>269</v>
      </c>
      <c r="C10" t="s">
        <v>996</v>
      </c>
      <c r="D10" t="s">
        <v>5</v>
      </c>
      <c r="E10" t="s">
        <v>870</v>
      </c>
      <c r="F10" t="s">
        <v>588</v>
      </c>
      <c r="H10" t="e">
        <f>INT(LEFT(_16_TX_A_M_CC[[#This Row],[Result]],FIND("-",_16_TX_A_M_CC[[#This Row],[Result]])-1))</f>
        <v>#VALUE!</v>
      </c>
    </row>
    <row r="11" spans="1:8" x14ac:dyDescent="0.25">
      <c r="A11" s="3">
        <v>44906</v>
      </c>
      <c r="B11" t="s">
        <v>323</v>
      </c>
      <c r="C11" t="s">
        <v>1396</v>
      </c>
      <c r="D11" t="s">
        <v>6</v>
      </c>
      <c r="E11" t="s">
        <v>872</v>
      </c>
      <c r="F11" t="s">
        <v>588</v>
      </c>
      <c r="H11" t="e">
        <f>INT(LEFT(_16_TX_A_M_CC[[#This Row],[Result]],FIND("-",_16_TX_A_M_CC[[#This Row],[Result]])-1))</f>
        <v>#VALUE!</v>
      </c>
    </row>
    <row r="12" spans="1:8" x14ac:dyDescent="0.25">
      <c r="A12" s="3">
        <v>44909</v>
      </c>
      <c r="B12" t="s">
        <v>381</v>
      </c>
      <c r="C12" t="s">
        <v>1652</v>
      </c>
      <c r="D12" t="s">
        <v>6</v>
      </c>
      <c r="E12" t="s">
        <v>605</v>
      </c>
      <c r="F12" t="s">
        <v>588</v>
      </c>
      <c r="H12" t="e">
        <f>INT(LEFT(_16_TX_A_M_CC[[#This Row],[Result]],FIND("-",_16_TX_A_M_CC[[#This Row],[Result]])-1))</f>
        <v>#VALUE!</v>
      </c>
    </row>
    <row r="13" spans="1:8" x14ac:dyDescent="0.25">
      <c r="A13" s="3">
        <v>44913</v>
      </c>
      <c r="B13" t="s">
        <v>514</v>
      </c>
      <c r="C13" t="s">
        <v>1960</v>
      </c>
      <c r="D13" t="s">
        <v>5</v>
      </c>
      <c r="E13" t="s">
        <v>607</v>
      </c>
      <c r="F13" t="s">
        <v>588</v>
      </c>
      <c r="H13" t="e">
        <f>INT(LEFT(_16_TX_A_M_CC[[#This Row],[Result]],FIND("-",_16_TX_A_M_CC[[#This Row],[Result]])-1))</f>
        <v>#VALUE!</v>
      </c>
    </row>
    <row r="14" spans="1:8" x14ac:dyDescent="0.25">
      <c r="A14" s="3">
        <v>44917</v>
      </c>
      <c r="B14" t="s">
        <v>242</v>
      </c>
      <c r="C14" t="s">
        <v>1300</v>
      </c>
      <c r="D14" t="s">
        <v>6</v>
      </c>
      <c r="E14" t="s">
        <v>689</v>
      </c>
      <c r="F14" t="s">
        <v>588</v>
      </c>
      <c r="H14" t="e">
        <f>INT(LEFT(_16_TX_A_M_CC[[#This Row],[Result]],FIND("-",_16_TX_A_M_CC[[#This Row],[Result]])-1))</f>
        <v>#VALUE!</v>
      </c>
    </row>
    <row r="15" spans="1:8" x14ac:dyDescent="0.25">
      <c r="A15" s="3">
        <v>44926</v>
      </c>
      <c r="B15" t="s">
        <v>2512</v>
      </c>
      <c r="C15" t="s">
        <v>2513</v>
      </c>
      <c r="D15" t="s">
        <v>5</v>
      </c>
      <c r="E15" t="s">
        <v>613</v>
      </c>
      <c r="F15" t="s">
        <v>588</v>
      </c>
      <c r="H15" t="e">
        <f>INT(LEFT(_16_TX_A_M_CC[[#This Row],[Result]],FIND("-",_16_TX_A_M_CC[[#This Row],[Result]])-1))</f>
        <v>#VALUE!</v>
      </c>
    </row>
    <row r="16" spans="1:8" x14ac:dyDescent="0.25">
      <c r="A16" s="3">
        <v>44567</v>
      </c>
      <c r="B16" t="s">
        <v>241</v>
      </c>
      <c r="C16" t="s">
        <v>2514</v>
      </c>
      <c r="D16" t="s">
        <v>661</v>
      </c>
      <c r="E16" t="s">
        <v>694</v>
      </c>
      <c r="F16" t="s">
        <v>608</v>
      </c>
      <c r="H16" t="e">
        <f>INT(LEFT(_16_TX_A_M_CC[[#This Row],[Result]],FIND("-",_16_TX_A_M_CC[[#This Row],[Result]])-1))</f>
        <v>#VALUE!</v>
      </c>
    </row>
    <row r="17" spans="1:8" x14ac:dyDescent="0.25">
      <c r="A17" s="3">
        <v>44568</v>
      </c>
      <c r="B17" t="s">
        <v>84</v>
      </c>
      <c r="C17" t="s">
        <v>1826</v>
      </c>
      <c r="D17" t="s">
        <v>661</v>
      </c>
      <c r="E17" t="s">
        <v>784</v>
      </c>
      <c r="F17" t="s">
        <v>703</v>
      </c>
      <c r="H17" t="e">
        <f>INT(LEFT(_16_TX_A_M_CC[[#This Row],[Result]],FIND("-",_16_TX_A_M_CC[[#This Row],[Result]])-1))</f>
        <v>#VALUE!</v>
      </c>
    </row>
    <row r="18" spans="1:8" x14ac:dyDescent="0.25">
      <c r="A18" s="3">
        <v>44569</v>
      </c>
      <c r="B18" t="s">
        <v>284</v>
      </c>
      <c r="C18" t="s">
        <v>1484</v>
      </c>
      <c r="D18" t="s">
        <v>661</v>
      </c>
      <c r="E18" t="s">
        <v>699</v>
      </c>
      <c r="F18" t="s">
        <v>614</v>
      </c>
      <c r="H18" t="e">
        <f>INT(LEFT(_16_TX_A_M_CC[[#This Row],[Result]],FIND("-",_16_TX_A_M_CC[[#This Row],[Result]])-1))</f>
        <v>#VALUE!</v>
      </c>
    </row>
    <row r="19" spans="1:8" x14ac:dyDescent="0.25">
      <c r="A19" s="3">
        <v>44576</v>
      </c>
      <c r="B19" t="s">
        <v>449</v>
      </c>
      <c r="C19" t="s">
        <v>651</v>
      </c>
      <c r="D19" t="s">
        <v>5</v>
      </c>
      <c r="E19" t="s">
        <v>1114</v>
      </c>
      <c r="F19" t="s">
        <v>659</v>
      </c>
      <c r="H19" t="e">
        <f>INT(LEFT(_16_TX_A_M_CC[[#This Row],[Result]],FIND("-",_16_TX_A_M_CC[[#This Row],[Result]])-1))</f>
        <v>#VALUE!</v>
      </c>
    </row>
    <row r="20" spans="1:8" x14ac:dyDescent="0.25">
      <c r="A20" s="3">
        <v>44581</v>
      </c>
      <c r="B20" t="s">
        <v>284</v>
      </c>
      <c r="C20" t="s">
        <v>1877</v>
      </c>
      <c r="D20" t="s">
        <v>5</v>
      </c>
      <c r="E20" t="s">
        <v>1116</v>
      </c>
      <c r="F20" t="s">
        <v>662</v>
      </c>
      <c r="H20" t="e">
        <f>INT(LEFT(_16_TX_A_M_CC[[#This Row],[Result]],FIND("-",_16_TX_A_M_CC[[#This Row],[Result]])-1))</f>
        <v>#VALUE!</v>
      </c>
    </row>
    <row r="21" spans="1:8" x14ac:dyDescent="0.25">
      <c r="A21" s="3">
        <v>44583</v>
      </c>
      <c r="B21" t="s">
        <v>362</v>
      </c>
      <c r="C21" t="s">
        <v>1843</v>
      </c>
      <c r="D21" t="s">
        <v>5</v>
      </c>
      <c r="E21" t="s">
        <v>842</v>
      </c>
      <c r="F21" t="s">
        <v>596</v>
      </c>
      <c r="H21" t="e">
        <f>INT(LEFT(_16_TX_A_M_CC[[#This Row],[Result]],FIND("-",_16_TX_A_M_CC[[#This Row],[Result]])-1))</f>
        <v>#VALUE!</v>
      </c>
    </row>
    <row r="22" spans="1:8" x14ac:dyDescent="0.25">
      <c r="A22" s="3">
        <v>44588</v>
      </c>
      <c r="B22" t="s">
        <v>78</v>
      </c>
      <c r="C22" t="s">
        <v>2515</v>
      </c>
      <c r="D22" t="s">
        <v>6</v>
      </c>
      <c r="E22" t="s">
        <v>844</v>
      </c>
      <c r="F22" t="s">
        <v>598</v>
      </c>
      <c r="H22" t="e">
        <f>INT(LEFT(_16_TX_A_M_CC[[#This Row],[Result]],FIND("-",_16_TX_A_M_CC[[#This Row],[Result]])-1))</f>
        <v>#VALUE!</v>
      </c>
    </row>
    <row r="23" spans="1:8" x14ac:dyDescent="0.25">
      <c r="A23" s="3">
        <v>44590</v>
      </c>
      <c r="B23" t="s">
        <v>241</v>
      </c>
      <c r="C23" t="s">
        <v>2516</v>
      </c>
      <c r="D23" t="s">
        <v>6</v>
      </c>
      <c r="E23" t="s">
        <v>779</v>
      </c>
      <c r="F23" t="s">
        <v>682</v>
      </c>
      <c r="H23" t="e">
        <f>INT(LEFT(_16_TX_A_M_CC[[#This Row],[Result]],FIND("-",_16_TX_A_M_CC[[#This Row],[Result]])-1))</f>
        <v>#VALUE!</v>
      </c>
    </row>
    <row r="24" spans="1:8" x14ac:dyDescent="0.25">
      <c r="A24" s="3">
        <v>44595</v>
      </c>
      <c r="B24" t="s">
        <v>96</v>
      </c>
      <c r="C24" t="s">
        <v>836</v>
      </c>
      <c r="D24" t="s">
        <v>5</v>
      </c>
      <c r="E24" t="s">
        <v>638</v>
      </c>
      <c r="F24" t="s">
        <v>792</v>
      </c>
      <c r="H24" t="e">
        <f>INT(LEFT(_16_TX_A_M_CC[[#This Row],[Result]],FIND("-",_16_TX_A_M_CC[[#This Row],[Result]])-1))</f>
        <v>#VALUE!</v>
      </c>
    </row>
    <row r="25" spans="1:8" x14ac:dyDescent="0.25">
      <c r="A25" s="3">
        <v>44602</v>
      </c>
      <c r="B25" t="s">
        <v>96</v>
      </c>
      <c r="C25" t="s">
        <v>1419</v>
      </c>
      <c r="D25" t="s">
        <v>6</v>
      </c>
      <c r="E25" t="s">
        <v>1011</v>
      </c>
      <c r="F25" t="s">
        <v>633</v>
      </c>
      <c r="H25" t="e">
        <f>INT(LEFT(_16_TX_A_M_CC[[#This Row],[Result]],FIND("-",_16_TX_A_M_CC[[#This Row],[Result]])-1))</f>
        <v>#VALUE!</v>
      </c>
    </row>
    <row r="26" spans="1:8" x14ac:dyDescent="0.25">
      <c r="A26" s="3">
        <v>44604</v>
      </c>
      <c r="B26" t="s">
        <v>84</v>
      </c>
      <c r="C26" t="s">
        <v>1902</v>
      </c>
      <c r="D26" t="s">
        <v>6</v>
      </c>
      <c r="E26" t="s">
        <v>1039</v>
      </c>
      <c r="F26" t="s">
        <v>711</v>
      </c>
      <c r="H26" t="e">
        <f>INT(LEFT(_16_TX_A_M_CC[[#This Row],[Result]],FIND("-",_16_TX_A_M_CC[[#This Row],[Result]])-1))</f>
        <v>#VALUE!</v>
      </c>
    </row>
    <row r="27" spans="1:8" x14ac:dyDescent="0.25">
      <c r="A27" s="3">
        <v>44609</v>
      </c>
      <c r="B27" t="s">
        <v>78</v>
      </c>
      <c r="C27" t="s">
        <v>1725</v>
      </c>
      <c r="D27" t="s">
        <v>5</v>
      </c>
      <c r="E27" t="s">
        <v>1359</v>
      </c>
      <c r="F27" t="s">
        <v>713</v>
      </c>
      <c r="H27" t="e">
        <f>INT(LEFT(_16_TX_A_M_CC[[#This Row],[Result]],FIND("-",_16_TX_A_M_CC[[#This Row],[Result]])-1))</f>
        <v>#VALUE!</v>
      </c>
    </row>
    <row r="28" spans="1:8" x14ac:dyDescent="0.25">
      <c r="A28" s="3">
        <v>44611</v>
      </c>
      <c r="B28" t="s">
        <v>241</v>
      </c>
      <c r="C28" t="s">
        <v>2472</v>
      </c>
      <c r="D28" t="s">
        <v>5</v>
      </c>
      <c r="E28" t="s">
        <v>1433</v>
      </c>
      <c r="F28" t="s">
        <v>1037</v>
      </c>
      <c r="H28" t="e">
        <f>INT(LEFT(_16_TX_A_M_CC[[#This Row],[Result]],FIND("-",_16_TX_A_M_CC[[#This Row],[Result]])-1))</f>
        <v>#VALUE!</v>
      </c>
    </row>
    <row r="29" spans="1:8" x14ac:dyDescent="0.25">
      <c r="A29" s="3">
        <v>44616</v>
      </c>
      <c r="B29" t="s">
        <v>284</v>
      </c>
      <c r="C29" t="s">
        <v>1140</v>
      </c>
      <c r="D29" t="s">
        <v>6</v>
      </c>
      <c r="E29" t="s">
        <v>1397</v>
      </c>
      <c r="F29" t="s">
        <v>1239</v>
      </c>
      <c r="H29" t="e">
        <f>INT(LEFT(_16_TX_A_M_CC[[#This Row],[Result]],FIND("-",_16_TX_A_M_CC[[#This Row],[Result]])-1))</f>
        <v>#VALUE!</v>
      </c>
    </row>
    <row r="30" spans="1:8" x14ac:dyDescent="0.25">
      <c r="A30" s="3">
        <v>44618</v>
      </c>
      <c r="B30" t="s">
        <v>362</v>
      </c>
      <c r="C30" t="s">
        <v>963</v>
      </c>
      <c r="D30" t="s">
        <v>6</v>
      </c>
      <c r="E30" t="s">
        <v>1415</v>
      </c>
      <c r="F30" t="s">
        <v>798</v>
      </c>
      <c r="H30" t="e">
        <f>INT(LEFT(_16_TX_A_M_CC[[#This Row],[Result]],FIND("-",_16_TX_A_M_CC[[#This Row],[Result]])-1))</f>
        <v>#VALUE!</v>
      </c>
    </row>
    <row r="31" spans="1:8" x14ac:dyDescent="0.25">
      <c r="A31" s="3">
        <v>44622</v>
      </c>
      <c r="B31" t="s">
        <v>84</v>
      </c>
      <c r="C31" t="s">
        <v>1446</v>
      </c>
      <c r="D31" t="s">
        <v>5</v>
      </c>
      <c r="E31" t="s">
        <v>1447</v>
      </c>
      <c r="F31" t="s">
        <v>1041</v>
      </c>
      <c r="H31" t="e">
        <f>INT(LEFT(_16_TX_A_M_CC[[#This Row],[Result]],FIND("-",_16_TX_A_M_CC[[#This Row],[Result]])-1))</f>
        <v>#VALUE!</v>
      </c>
    </row>
    <row r="32" spans="1:8" x14ac:dyDescent="0.25">
      <c r="A32" s="3">
        <v>44625</v>
      </c>
      <c r="B32" t="s">
        <v>449</v>
      </c>
      <c r="C32" t="s">
        <v>625</v>
      </c>
      <c r="D32" t="s">
        <v>6</v>
      </c>
      <c r="E32" t="s">
        <v>1500</v>
      </c>
      <c r="F32" t="s">
        <v>800</v>
      </c>
      <c r="H32" t="e">
        <f>INT(LEFT(_16_TX_A_M_CC[[#This Row],[Result]],FIND("-",_16_TX_A_M_CC[[#This Row],[Result]])-1))</f>
        <v>#VALUE!</v>
      </c>
    </row>
    <row r="33" spans="1:8" x14ac:dyDescent="0.25">
      <c r="A33" s="3">
        <v>44630</v>
      </c>
      <c r="B33" t="s">
        <v>362</v>
      </c>
      <c r="C33" t="s">
        <v>1663</v>
      </c>
      <c r="D33" t="s">
        <v>661</v>
      </c>
      <c r="E33" t="s">
        <v>1501</v>
      </c>
      <c r="F33" t="s">
        <v>1044</v>
      </c>
      <c r="H33" t="e">
        <f>INT(LEFT(_16_TX_A_M_CC[[#This Row],[Result]],FIND("-",_16_TX_A_M_CC[[#This Row],[Result]])-1))</f>
        <v>#VALUE!</v>
      </c>
    </row>
    <row r="34" spans="1:8" x14ac:dyDescent="0.25">
      <c r="A34" s="3">
        <v>44631</v>
      </c>
      <c r="B34" t="s">
        <v>84</v>
      </c>
      <c r="C34" t="s">
        <v>1510</v>
      </c>
      <c r="D34" t="s">
        <v>661</v>
      </c>
      <c r="E34" t="s">
        <v>1624</v>
      </c>
      <c r="F34" t="s">
        <v>1249</v>
      </c>
      <c r="H34" t="e">
        <f>INT(LEFT(_16_TX_A_M_CC[[#This Row],[Result]],FIND("-",_16_TX_A_M_CC[[#This Row],[Result]])-1))</f>
        <v>#VALUE!</v>
      </c>
    </row>
    <row r="35" spans="1:8" x14ac:dyDescent="0.25">
      <c r="A35" s="3">
        <v>44632</v>
      </c>
      <c r="B35" t="s">
        <v>78</v>
      </c>
      <c r="C35" t="s">
        <v>1407</v>
      </c>
      <c r="D35" t="s">
        <v>661</v>
      </c>
      <c r="E35" t="s">
        <v>2278</v>
      </c>
      <c r="F35" t="s">
        <v>1229</v>
      </c>
      <c r="H35" t="e">
        <f>INT(LEFT(_16_TX_A_M_CC[[#This Row],[Result]],FIND("-",_16_TX_A_M_CC[[#This Row],[Result]])-1))</f>
        <v>#VALUE!</v>
      </c>
    </row>
    <row r="36" spans="1:8" x14ac:dyDescent="0.25">
      <c r="A36" s="3">
        <v>44635</v>
      </c>
      <c r="B36" t="s">
        <v>352</v>
      </c>
      <c r="C36" t="s">
        <v>1074</v>
      </c>
      <c r="D36" t="s">
        <v>661</v>
      </c>
      <c r="E36" t="s">
        <v>2313</v>
      </c>
      <c r="F36" t="s">
        <v>1229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881E2-B900-4EAA-8712-413EFCF5998C}">
  <dimension ref="A1:H33"/>
  <sheetViews>
    <sheetView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229</v>
      </c>
      <c r="C2" t="s">
        <v>1829</v>
      </c>
      <c r="D2" t="s">
        <v>6</v>
      </c>
      <c r="E2" t="s">
        <v>587</v>
      </c>
      <c r="F2" t="s">
        <v>588</v>
      </c>
      <c r="H2" t="e">
        <f>INT(LEFT(_16_TEXAS_SOUTHERN[[#This Row],[Result]],FIND("-",_16_TEXAS_SOUTHERN[[#This Row],[Result]])-1))</f>
        <v>#VALUE!</v>
      </c>
    </row>
    <row r="3" spans="1:8" x14ac:dyDescent="0.25">
      <c r="A3" s="3">
        <v>44877</v>
      </c>
      <c r="B3" t="s">
        <v>320</v>
      </c>
      <c r="C3" t="s">
        <v>1420</v>
      </c>
      <c r="D3" t="s">
        <v>6</v>
      </c>
      <c r="E3" t="s">
        <v>590</v>
      </c>
      <c r="F3" t="s">
        <v>588</v>
      </c>
      <c r="H3" t="e">
        <f>INT(LEFT(_16_TEXAS_SOUTHERN[[#This Row],[Result]],FIND("-",_16_TEXAS_SOUTHERN[[#This Row],[Result]])-1))</f>
        <v>#VALUE!</v>
      </c>
    </row>
    <row r="4" spans="1:8" x14ac:dyDescent="0.25">
      <c r="A4" s="3">
        <v>44880</v>
      </c>
      <c r="B4" t="s">
        <v>283</v>
      </c>
      <c r="C4" t="s">
        <v>1120</v>
      </c>
      <c r="D4" t="s">
        <v>6</v>
      </c>
      <c r="E4" t="s">
        <v>1345</v>
      </c>
      <c r="F4" t="s">
        <v>588</v>
      </c>
      <c r="H4" t="e">
        <f>INT(LEFT(_16_TEXAS_SOUTHERN[[#This Row],[Result]],FIND("-",_16_TEXAS_SOUTHERN[[#This Row],[Result]])-1))</f>
        <v>#VALUE!</v>
      </c>
    </row>
    <row r="5" spans="1:8" x14ac:dyDescent="0.25">
      <c r="A5" s="3">
        <v>44882</v>
      </c>
      <c r="B5" t="s">
        <v>518</v>
      </c>
      <c r="C5" t="s">
        <v>1692</v>
      </c>
      <c r="D5" t="s">
        <v>6</v>
      </c>
      <c r="E5" t="s">
        <v>1347</v>
      </c>
      <c r="F5" t="s">
        <v>588</v>
      </c>
      <c r="H5" t="e">
        <f>INT(LEFT(_16_TEXAS_SOUTHERN[[#This Row],[Result]],FIND("-",_16_TEXAS_SOUTHERN[[#This Row],[Result]])-1))</f>
        <v>#VALUE!</v>
      </c>
    </row>
    <row r="6" spans="1:8" x14ac:dyDescent="0.25">
      <c r="A6" s="3">
        <v>44886</v>
      </c>
      <c r="B6" t="s">
        <v>181</v>
      </c>
      <c r="C6" t="s">
        <v>972</v>
      </c>
      <c r="D6" t="s">
        <v>6</v>
      </c>
      <c r="E6" t="s">
        <v>1629</v>
      </c>
      <c r="F6" t="s">
        <v>588</v>
      </c>
      <c r="H6" t="e">
        <f>INT(LEFT(_16_TEXAS_SOUTHERN[[#This Row],[Result]],FIND("-",_16_TEXAS_SOUTHERN[[#This Row],[Result]])-1))</f>
        <v>#VALUE!</v>
      </c>
    </row>
    <row r="7" spans="1:8" x14ac:dyDescent="0.25">
      <c r="A7" s="3">
        <v>44889</v>
      </c>
      <c r="B7" t="s">
        <v>163</v>
      </c>
      <c r="C7" t="s">
        <v>1824</v>
      </c>
      <c r="D7" t="s">
        <v>6</v>
      </c>
      <c r="E7" t="s">
        <v>1631</v>
      </c>
      <c r="F7" t="s">
        <v>588</v>
      </c>
      <c r="H7" t="e">
        <f>INT(LEFT(_16_TEXAS_SOUTHERN[[#This Row],[Result]],FIND("-",_16_TEXAS_SOUTHERN[[#This Row],[Result]])-1))</f>
        <v>#VALUE!</v>
      </c>
    </row>
    <row r="8" spans="1:8" x14ac:dyDescent="0.25">
      <c r="A8" s="3">
        <v>44896</v>
      </c>
      <c r="B8" t="s">
        <v>101</v>
      </c>
      <c r="C8" t="s">
        <v>1878</v>
      </c>
      <c r="D8" t="s">
        <v>6</v>
      </c>
      <c r="E8" t="s">
        <v>1632</v>
      </c>
      <c r="F8" t="s">
        <v>588</v>
      </c>
      <c r="H8" t="e">
        <f>INT(LEFT(_16_TEXAS_SOUTHERN[[#This Row],[Result]],FIND("-",_16_TEXAS_SOUTHERN[[#This Row],[Result]])-1))</f>
        <v>#VALUE!</v>
      </c>
    </row>
    <row r="9" spans="1:8" x14ac:dyDescent="0.25">
      <c r="A9" s="3">
        <v>44901</v>
      </c>
      <c r="B9" t="s">
        <v>271</v>
      </c>
      <c r="C9" t="s">
        <v>1792</v>
      </c>
      <c r="D9" t="s">
        <v>6</v>
      </c>
      <c r="E9" t="s">
        <v>1814</v>
      </c>
      <c r="F9" t="s">
        <v>588</v>
      </c>
      <c r="H9" t="e">
        <f>INT(LEFT(_16_TEXAS_SOUTHERN[[#This Row],[Result]],FIND("-",_16_TEXAS_SOUTHERN[[#This Row],[Result]])-1))</f>
        <v>#VALUE!</v>
      </c>
    </row>
    <row r="10" spans="1:8" x14ac:dyDescent="0.25">
      <c r="A10" s="3">
        <v>44909</v>
      </c>
      <c r="B10" t="s">
        <v>269</v>
      </c>
      <c r="C10" t="s">
        <v>1588</v>
      </c>
      <c r="D10" t="s">
        <v>6</v>
      </c>
      <c r="E10" t="s">
        <v>974</v>
      </c>
      <c r="F10" t="s">
        <v>588</v>
      </c>
      <c r="H10" t="e">
        <f>INT(LEFT(_16_TEXAS_SOUTHERN[[#This Row],[Result]],FIND("-",_16_TEXAS_SOUTHERN[[#This Row],[Result]])-1))</f>
        <v>#VALUE!</v>
      </c>
    </row>
    <row r="11" spans="1:8" x14ac:dyDescent="0.25">
      <c r="A11" s="3">
        <v>44564</v>
      </c>
      <c r="B11" t="s">
        <v>248</v>
      </c>
      <c r="C11" t="s">
        <v>1787</v>
      </c>
      <c r="D11" t="s">
        <v>6</v>
      </c>
      <c r="E11" t="s">
        <v>976</v>
      </c>
      <c r="F11" t="s">
        <v>587</v>
      </c>
      <c r="H11" t="e">
        <f>INT(LEFT(_16_TEXAS_SOUTHERN[[#This Row],[Result]],FIND("-",_16_TEXAS_SOUTHERN[[#This Row],[Result]])-1))</f>
        <v>#VALUE!</v>
      </c>
    </row>
    <row r="12" spans="1:8" x14ac:dyDescent="0.25">
      <c r="A12" s="3">
        <v>44566</v>
      </c>
      <c r="B12" t="s">
        <v>440</v>
      </c>
      <c r="C12" t="s">
        <v>1412</v>
      </c>
      <c r="D12" t="s">
        <v>6</v>
      </c>
      <c r="E12" t="s">
        <v>808</v>
      </c>
      <c r="F12" t="s">
        <v>703</v>
      </c>
      <c r="H12" t="e">
        <f>INT(LEFT(_16_TEXAS_SOUTHERN[[#This Row],[Result]],FIND("-",_16_TEXAS_SOUTHERN[[#This Row],[Result]])-1))</f>
        <v>#VALUE!</v>
      </c>
    </row>
    <row r="13" spans="1:8" x14ac:dyDescent="0.25">
      <c r="A13" s="3">
        <v>44569</v>
      </c>
      <c r="B13" t="s">
        <v>457</v>
      </c>
      <c r="C13" t="s">
        <v>1879</v>
      </c>
      <c r="D13" t="s">
        <v>5</v>
      </c>
      <c r="E13" t="s">
        <v>810</v>
      </c>
      <c r="F13" t="s">
        <v>614</v>
      </c>
      <c r="H13" t="e">
        <f>INT(LEFT(_16_TEXAS_SOUTHERN[[#This Row],[Result]],FIND("-",_16_TEXAS_SOUTHERN[[#This Row],[Result]])-1))</f>
        <v>#VALUE!</v>
      </c>
    </row>
    <row r="14" spans="1:8" x14ac:dyDescent="0.25">
      <c r="A14" s="3">
        <v>44571</v>
      </c>
      <c r="B14" t="s">
        <v>400</v>
      </c>
      <c r="C14" t="s">
        <v>1172</v>
      </c>
      <c r="D14" t="s">
        <v>5</v>
      </c>
      <c r="E14" t="s">
        <v>714</v>
      </c>
      <c r="F14" t="s">
        <v>659</v>
      </c>
      <c r="H14" t="e">
        <f>INT(LEFT(_16_TEXAS_SOUTHERN[[#This Row],[Result]],FIND("-",_16_TEXAS_SOUTHERN[[#This Row],[Result]])-1))</f>
        <v>#VALUE!</v>
      </c>
    </row>
    <row r="15" spans="1:8" x14ac:dyDescent="0.25">
      <c r="A15" s="3">
        <v>44576</v>
      </c>
      <c r="B15" t="s">
        <v>431</v>
      </c>
      <c r="C15" t="s">
        <v>1030</v>
      </c>
      <c r="D15" t="s">
        <v>6</v>
      </c>
      <c r="E15" t="s">
        <v>742</v>
      </c>
      <c r="F15" t="s">
        <v>595</v>
      </c>
      <c r="H15" t="e">
        <f>INT(LEFT(_16_TEXAS_SOUTHERN[[#This Row],[Result]],FIND("-",_16_TEXAS_SOUTHERN[[#This Row],[Result]])-1))</f>
        <v>#VALUE!</v>
      </c>
    </row>
    <row r="16" spans="1:8" x14ac:dyDescent="0.25">
      <c r="A16" s="3">
        <v>44578</v>
      </c>
      <c r="B16" t="s">
        <v>511</v>
      </c>
      <c r="C16" t="s">
        <v>1789</v>
      </c>
      <c r="D16" t="s">
        <v>6</v>
      </c>
      <c r="E16" t="s">
        <v>1470</v>
      </c>
      <c r="F16" t="s">
        <v>801</v>
      </c>
      <c r="H16" t="e">
        <f>INT(LEFT(_16_TEXAS_SOUTHERN[[#This Row],[Result]],FIND("-",_16_TEXAS_SOUTHERN[[#This Row],[Result]])-1))</f>
        <v>#VALUE!</v>
      </c>
    </row>
    <row r="17" spans="1:8" x14ac:dyDescent="0.25">
      <c r="A17" s="3">
        <v>44583</v>
      </c>
      <c r="B17" t="s">
        <v>505</v>
      </c>
      <c r="C17" t="s">
        <v>1880</v>
      </c>
      <c r="D17" t="s">
        <v>5</v>
      </c>
      <c r="E17" t="s">
        <v>815</v>
      </c>
      <c r="F17" t="s">
        <v>774</v>
      </c>
      <c r="H17" t="e">
        <f>INT(LEFT(_16_TEXAS_SOUTHERN[[#This Row],[Result]],FIND("-",_16_TEXAS_SOUTHERN[[#This Row],[Result]])-1))</f>
        <v>#VALUE!</v>
      </c>
    </row>
    <row r="18" spans="1:8" x14ac:dyDescent="0.25">
      <c r="A18" s="3">
        <v>44585</v>
      </c>
      <c r="B18" t="s">
        <v>351</v>
      </c>
      <c r="C18" t="s">
        <v>782</v>
      </c>
      <c r="D18" t="s">
        <v>5</v>
      </c>
      <c r="E18" t="s">
        <v>722</v>
      </c>
      <c r="F18" t="s">
        <v>682</v>
      </c>
      <c r="H18" t="e">
        <f>INT(LEFT(_16_TEXAS_SOUTHERN[[#This Row],[Result]],FIND("-",_16_TEXAS_SOUTHERN[[#This Row],[Result]])-1))</f>
        <v>#VALUE!</v>
      </c>
    </row>
    <row r="19" spans="1:8" x14ac:dyDescent="0.25">
      <c r="A19" s="3">
        <v>44590</v>
      </c>
      <c r="B19" t="s">
        <v>317</v>
      </c>
      <c r="C19" t="s">
        <v>1289</v>
      </c>
      <c r="D19" t="s">
        <v>6</v>
      </c>
      <c r="E19" t="s">
        <v>1350</v>
      </c>
      <c r="F19" t="s">
        <v>683</v>
      </c>
      <c r="H19" t="e">
        <f>INT(LEFT(_16_TEXAS_SOUTHERN[[#This Row],[Result]],FIND("-",_16_TEXAS_SOUTHERN[[#This Row],[Result]])-1))</f>
        <v>#VALUE!</v>
      </c>
    </row>
    <row r="20" spans="1:8" x14ac:dyDescent="0.25">
      <c r="A20" s="3">
        <v>44597</v>
      </c>
      <c r="B20" t="s">
        <v>490</v>
      </c>
      <c r="C20" t="s">
        <v>1881</v>
      </c>
      <c r="D20" t="s">
        <v>6</v>
      </c>
      <c r="E20" t="s">
        <v>803</v>
      </c>
      <c r="F20" t="s">
        <v>684</v>
      </c>
      <c r="H20" t="e">
        <f>INT(LEFT(_16_TEXAS_SOUTHERN[[#This Row],[Result]],FIND("-",_16_TEXAS_SOUTHERN[[#This Row],[Result]])-1))</f>
        <v>#VALUE!</v>
      </c>
    </row>
    <row r="21" spans="1:8" x14ac:dyDescent="0.25">
      <c r="A21" s="3">
        <v>44599</v>
      </c>
      <c r="B21" t="s">
        <v>503</v>
      </c>
      <c r="C21" t="s">
        <v>1082</v>
      </c>
      <c r="D21" t="s">
        <v>6</v>
      </c>
      <c r="E21" t="s">
        <v>1352</v>
      </c>
      <c r="F21" t="s">
        <v>669</v>
      </c>
      <c r="H21" t="e">
        <f>INT(LEFT(_16_TEXAS_SOUTHERN[[#This Row],[Result]],FIND("-",_16_TEXAS_SOUTHERN[[#This Row],[Result]])-1))</f>
        <v>#VALUE!</v>
      </c>
    </row>
    <row r="22" spans="1:8" x14ac:dyDescent="0.25">
      <c r="A22" s="3">
        <v>44604</v>
      </c>
      <c r="B22" t="s">
        <v>440</v>
      </c>
      <c r="C22" t="s">
        <v>1226</v>
      </c>
      <c r="D22" t="s">
        <v>5</v>
      </c>
      <c r="E22" t="s">
        <v>1354</v>
      </c>
      <c r="F22" t="s">
        <v>671</v>
      </c>
      <c r="H22" t="e">
        <f>INT(LEFT(_16_TEXAS_SOUTHERN[[#This Row],[Result]],FIND("-",_16_TEXAS_SOUTHERN[[#This Row],[Result]])-1))</f>
        <v>#VALUE!</v>
      </c>
    </row>
    <row r="23" spans="1:8" x14ac:dyDescent="0.25">
      <c r="A23" s="3">
        <v>44606</v>
      </c>
      <c r="B23" t="s">
        <v>248</v>
      </c>
      <c r="C23" t="s">
        <v>1882</v>
      </c>
      <c r="D23" t="s">
        <v>5</v>
      </c>
      <c r="E23" t="s">
        <v>1741</v>
      </c>
      <c r="F23" t="s">
        <v>672</v>
      </c>
      <c r="H23" t="e">
        <f>INT(LEFT(_16_TEXAS_SOUTHERN[[#This Row],[Result]],FIND("-",_16_TEXAS_SOUTHERN[[#This Row],[Result]])-1))</f>
        <v>#VALUE!</v>
      </c>
    </row>
    <row r="24" spans="1:8" x14ac:dyDescent="0.25">
      <c r="A24" s="3">
        <v>44611</v>
      </c>
      <c r="B24" t="s">
        <v>400</v>
      </c>
      <c r="C24" t="s">
        <v>995</v>
      </c>
      <c r="D24" t="s">
        <v>6</v>
      </c>
      <c r="E24" t="s">
        <v>1458</v>
      </c>
      <c r="F24" t="s">
        <v>769</v>
      </c>
      <c r="H24" t="e">
        <f>INT(LEFT(_16_TEXAS_SOUTHERN[[#This Row],[Result]],FIND("-",_16_TEXAS_SOUTHERN[[#This Row],[Result]])-1))</f>
        <v>#VALUE!</v>
      </c>
    </row>
    <row r="25" spans="1:8" x14ac:dyDescent="0.25">
      <c r="A25" s="3">
        <v>44613</v>
      </c>
      <c r="B25" t="s">
        <v>457</v>
      </c>
      <c r="C25" t="s">
        <v>1382</v>
      </c>
      <c r="D25" t="s">
        <v>6</v>
      </c>
      <c r="E25" t="s">
        <v>1742</v>
      </c>
      <c r="F25" t="s">
        <v>616</v>
      </c>
      <c r="H25" t="e">
        <f>INT(LEFT(_16_TEXAS_SOUTHERN[[#This Row],[Result]],FIND("-",_16_TEXAS_SOUTHERN[[#This Row],[Result]])-1))</f>
        <v>#VALUE!</v>
      </c>
    </row>
    <row r="26" spans="1:8" x14ac:dyDescent="0.25">
      <c r="A26" s="3">
        <v>44618</v>
      </c>
      <c r="B26" t="s">
        <v>511</v>
      </c>
      <c r="C26" t="s">
        <v>1393</v>
      </c>
      <c r="D26" t="s">
        <v>5</v>
      </c>
      <c r="E26" t="s">
        <v>1237</v>
      </c>
      <c r="F26" t="s">
        <v>784</v>
      </c>
      <c r="H26" t="e">
        <f>INT(LEFT(_16_TEXAS_SOUTHERN[[#This Row],[Result]],FIND("-",_16_TEXAS_SOUTHERN[[#This Row],[Result]])-1))</f>
        <v>#VALUE!</v>
      </c>
    </row>
    <row r="27" spans="1:8" x14ac:dyDescent="0.25">
      <c r="A27" s="3">
        <v>44620</v>
      </c>
      <c r="B27" t="s">
        <v>431</v>
      </c>
      <c r="C27" t="s">
        <v>1379</v>
      </c>
      <c r="D27" t="s">
        <v>5</v>
      </c>
      <c r="E27" t="s">
        <v>1516</v>
      </c>
      <c r="F27" t="s">
        <v>772</v>
      </c>
      <c r="H27" t="e">
        <f>INT(LEFT(_16_TEXAS_SOUTHERN[[#This Row],[Result]],FIND("-",_16_TEXAS_SOUTHERN[[#This Row],[Result]])-1))</f>
        <v>#VALUE!</v>
      </c>
    </row>
    <row r="28" spans="1:8" x14ac:dyDescent="0.25">
      <c r="A28" s="3">
        <v>44625</v>
      </c>
      <c r="B28" t="s">
        <v>317</v>
      </c>
      <c r="C28" t="s">
        <v>1423</v>
      </c>
      <c r="D28" t="s">
        <v>5</v>
      </c>
      <c r="E28" t="s">
        <v>1383</v>
      </c>
      <c r="F28" t="s">
        <v>838</v>
      </c>
      <c r="H28" t="e">
        <f>INT(LEFT(_16_TEXAS_SOUTHERN[[#This Row],[Result]],FIND("-",_16_TEXAS_SOUTHERN[[#This Row],[Result]])-1))</f>
        <v>#VALUE!</v>
      </c>
    </row>
    <row r="29" spans="1:8" x14ac:dyDescent="0.25">
      <c r="A29" s="3">
        <v>44629</v>
      </c>
      <c r="B29" t="s">
        <v>511</v>
      </c>
      <c r="C29" t="s">
        <v>2206</v>
      </c>
      <c r="D29" t="s">
        <v>661</v>
      </c>
      <c r="E29" t="s">
        <v>1242</v>
      </c>
      <c r="F29" t="s">
        <v>840</v>
      </c>
      <c r="H29" t="e">
        <f>INT(LEFT(_16_TEXAS_SOUTHERN[[#This Row],[Result]],FIND("-",_16_TEXAS_SOUTHERN[[#This Row],[Result]])-1))</f>
        <v>#VALUE!</v>
      </c>
    </row>
    <row r="30" spans="1:8" x14ac:dyDescent="0.25">
      <c r="A30" s="3">
        <v>44631</v>
      </c>
      <c r="B30" t="s">
        <v>440</v>
      </c>
      <c r="C30" t="s">
        <v>2207</v>
      </c>
      <c r="D30" t="s">
        <v>661</v>
      </c>
      <c r="E30" t="s">
        <v>1244</v>
      </c>
      <c r="F30" t="s">
        <v>842</v>
      </c>
      <c r="H30" t="e">
        <f>INT(LEFT(_16_TEXAS_SOUTHERN[[#This Row],[Result]],FIND("-",_16_TEXAS_SOUTHERN[[#This Row],[Result]])-1))</f>
        <v>#VALUE!</v>
      </c>
    </row>
    <row r="31" spans="1:8" x14ac:dyDescent="0.25">
      <c r="A31" s="3">
        <v>44632</v>
      </c>
      <c r="B31" t="s">
        <v>431</v>
      </c>
      <c r="C31" t="s">
        <v>1945</v>
      </c>
      <c r="D31" t="s">
        <v>661</v>
      </c>
      <c r="E31" t="s">
        <v>1246</v>
      </c>
      <c r="F31" t="s">
        <v>844</v>
      </c>
      <c r="H31" t="e">
        <f>INT(LEFT(_16_TEXAS_SOUTHERN[[#This Row],[Result]],FIND("-",_16_TEXAS_SOUTHERN[[#This Row],[Result]])-1))</f>
        <v>#VALUE!</v>
      </c>
    </row>
    <row r="32" spans="1:8" x14ac:dyDescent="0.25">
      <c r="A32" s="3">
        <v>44635</v>
      </c>
      <c r="B32" t="s">
        <v>150</v>
      </c>
      <c r="C32" t="s">
        <v>874</v>
      </c>
      <c r="D32" t="s">
        <v>661</v>
      </c>
      <c r="E32" t="s">
        <v>1248</v>
      </c>
      <c r="F32" t="s">
        <v>844</v>
      </c>
    </row>
    <row r="33" spans="1:6" x14ac:dyDescent="0.25">
      <c r="A33" s="3">
        <v>44637</v>
      </c>
      <c r="B33" t="s">
        <v>36</v>
      </c>
      <c r="C33" t="s">
        <v>2160</v>
      </c>
      <c r="D33" t="s">
        <v>661</v>
      </c>
      <c r="E33" t="s">
        <v>1375</v>
      </c>
      <c r="F33" t="s">
        <v>844</v>
      </c>
    </row>
  </sheetData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70423-7756-4243-8540-58C18A4B19E6}">
  <dimension ref="A1:H35"/>
  <sheetViews>
    <sheetView workbookViewId="0">
      <selection activeCell="J9" sqref="J9"/>
    </sheetView>
  </sheetViews>
  <sheetFormatPr defaultRowHeight="15" x14ac:dyDescent="0.25"/>
  <cols>
    <col min="1" max="1" width="10.7109375" bestFit="1" customWidth="1"/>
    <col min="2" max="2" width="15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44875</v>
      </c>
      <c r="B2" t="s">
        <v>311</v>
      </c>
      <c r="C2" t="s">
        <v>2112</v>
      </c>
      <c r="D2" t="s">
        <v>5</v>
      </c>
      <c r="E2" t="s">
        <v>608</v>
      </c>
      <c r="F2" t="s">
        <v>588</v>
      </c>
      <c r="H2" t="e">
        <f>INT(LEFT(_12_WYOMING[[#This Row],[Result]],FIND("-",_12_WYOMING[[#This Row],[Result]])-1))</f>
        <v>#VALUE!</v>
      </c>
    </row>
    <row r="3" spans="1:8" x14ac:dyDescent="0.25">
      <c r="A3" s="3">
        <v>44879</v>
      </c>
      <c r="B3" t="s">
        <v>457</v>
      </c>
      <c r="C3" t="s">
        <v>2517</v>
      </c>
      <c r="D3" t="s">
        <v>5</v>
      </c>
      <c r="E3" t="s">
        <v>611</v>
      </c>
      <c r="F3" t="s">
        <v>588</v>
      </c>
      <c r="H3" t="e">
        <f>INT(LEFT(_12_WYOMING[[#This Row],[Result]],FIND("-",_12_WYOMING[[#This Row],[Result]])-1))</f>
        <v>#VALUE!</v>
      </c>
    </row>
    <row r="4" spans="1:8" x14ac:dyDescent="0.25">
      <c r="A4" s="3">
        <v>44883</v>
      </c>
      <c r="B4" t="s">
        <v>283</v>
      </c>
      <c r="C4" t="s">
        <v>1085</v>
      </c>
      <c r="D4" t="s">
        <v>6</v>
      </c>
      <c r="E4" t="s">
        <v>658</v>
      </c>
      <c r="F4" t="s">
        <v>588</v>
      </c>
      <c r="H4" t="e">
        <f>INT(LEFT(_12_WYOMING[[#This Row],[Result]],FIND("-",_12_WYOMING[[#This Row],[Result]])-1))</f>
        <v>#VALUE!</v>
      </c>
    </row>
    <row r="5" spans="1:8" x14ac:dyDescent="0.25">
      <c r="A5" s="3">
        <v>44887</v>
      </c>
      <c r="B5" t="s">
        <v>277</v>
      </c>
      <c r="C5" t="s">
        <v>1665</v>
      </c>
      <c r="D5" t="s">
        <v>6</v>
      </c>
      <c r="E5" t="s">
        <v>868</v>
      </c>
      <c r="F5" t="s">
        <v>588</v>
      </c>
      <c r="H5" t="e">
        <f>INT(LEFT(_12_WYOMING[[#This Row],[Result]],FIND("-",_12_WYOMING[[#This Row],[Result]])-1))</f>
        <v>#VALUE!</v>
      </c>
    </row>
    <row r="6" spans="1:8" x14ac:dyDescent="0.25">
      <c r="A6" s="3">
        <v>44891</v>
      </c>
      <c r="B6" t="s">
        <v>2518</v>
      </c>
      <c r="C6" t="s">
        <v>2519</v>
      </c>
      <c r="D6" t="s">
        <v>5</v>
      </c>
      <c r="E6" t="s">
        <v>914</v>
      </c>
      <c r="F6" t="s">
        <v>588</v>
      </c>
      <c r="H6" t="e">
        <f>INT(LEFT(_12_WYOMING[[#This Row],[Result]],FIND("-",_12_WYOMING[[#This Row],[Result]])-1))</f>
        <v>#VALUE!</v>
      </c>
    </row>
    <row r="7" spans="1:8" x14ac:dyDescent="0.25">
      <c r="A7" s="3">
        <v>44894</v>
      </c>
      <c r="B7" t="s">
        <v>326</v>
      </c>
      <c r="C7" t="s">
        <v>790</v>
      </c>
      <c r="D7" t="s">
        <v>6</v>
      </c>
      <c r="E7" t="s">
        <v>916</v>
      </c>
      <c r="F7" t="s">
        <v>588</v>
      </c>
      <c r="H7" t="e">
        <f>INT(LEFT(_12_WYOMING[[#This Row],[Result]],FIND("-",_12_WYOMING[[#This Row],[Result]])-1))</f>
        <v>#VALUE!</v>
      </c>
    </row>
    <row r="8" spans="1:8" x14ac:dyDescent="0.25">
      <c r="A8" s="3">
        <v>44897</v>
      </c>
      <c r="B8" t="s">
        <v>263</v>
      </c>
      <c r="C8" t="s">
        <v>2037</v>
      </c>
      <c r="D8" t="s">
        <v>5</v>
      </c>
      <c r="E8" t="s">
        <v>918</v>
      </c>
      <c r="F8" t="s">
        <v>588</v>
      </c>
      <c r="H8" t="e">
        <f>INT(LEFT(_12_WYOMING[[#This Row],[Result]],FIND("-",_12_WYOMING[[#This Row],[Result]])-1))</f>
        <v>#VALUE!</v>
      </c>
    </row>
    <row r="9" spans="1:8" x14ac:dyDescent="0.25">
      <c r="A9" s="3">
        <v>44899</v>
      </c>
      <c r="B9" t="s">
        <v>284</v>
      </c>
      <c r="C9" t="s">
        <v>2142</v>
      </c>
      <c r="D9" t="s">
        <v>5</v>
      </c>
      <c r="E9" t="s">
        <v>920</v>
      </c>
      <c r="F9" t="s">
        <v>588</v>
      </c>
      <c r="H9" t="e">
        <f>INT(LEFT(_12_WYOMING[[#This Row],[Result]],FIND("-",_12_WYOMING[[#This Row],[Result]])-1))</f>
        <v>#VALUE!</v>
      </c>
    </row>
    <row r="10" spans="1:8" x14ac:dyDescent="0.25">
      <c r="A10" s="3">
        <v>44903</v>
      </c>
      <c r="B10" t="s">
        <v>12</v>
      </c>
      <c r="C10" t="s">
        <v>2520</v>
      </c>
      <c r="D10" t="s">
        <v>6</v>
      </c>
      <c r="E10" t="s">
        <v>870</v>
      </c>
      <c r="F10" t="s">
        <v>588</v>
      </c>
      <c r="H10" t="e">
        <f>INT(LEFT(_12_WYOMING[[#This Row],[Result]],FIND("-",_12_WYOMING[[#This Row],[Result]])-1))</f>
        <v>#VALUE!</v>
      </c>
    </row>
    <row r="11" spans="1:8" x14ac:dyDescent="0.25">
      <c r="A11" s="3">
        <v>44906</v>
      </c>
      <c r="B11" t="s">
        <v>276</v>
      </c>
      <c r="C11" t="s">
        <v>2174</v>
      </c>
      <c r="D11" t="s">
        <v>5</v>
      </c>
      <c r="E11" t="s">
        <v>872</v>
      </c>
      <c r="F11" t="s">
        <v>588</v>
      </c>
      <c r="H11" t="e">
        <f>INT(LEFT(_12_WYOMING[[#This Row],[Result]],FIND("-",_12_WYOMING[[#This Row],[Result]])-1))</f>
        <v>#VALUE!</v>
      </c>
    </row>
    <row r="12" spans="1:8" x14ac:dyDescent="0.25">
      <c r="A12" s="3">
        <v>44917</v>
      </c>
      <c r="B12" t="s">
        <v>422</v>
      </c>
      <c r="C12" t="s">
        <v>1920</v>
      </c>
      <c r="D12" t="s">
        <v>661</v>
      </c>
      <c r="E12" t="s">
        <v>605</v>
      </c>
      <c r="F12" t="s">
        <v>588</v>
      </c>
      <c r="H12" t="e">
        <f>INT(LEFT(_12_WYOMING[[#This Row],[Result]],FIND("-",_12_WYOMING[[#This Row],[Result]])-1))</f>
        <v>#VALUE!</v>
      </c>
    </row>
    <row r="13" spans="1:8" x14ac:dyDescent="0.25">
      <c r="A13" s="3">
        <v>44918</v>
      </c>
      <c r="B13" t="s">
        <v>113</v>
      </c>
      <c r="C13" t="s">
        <v>894</v>
      </c>
      <c r="D13" t="s">
        <v>661</v>
      </c>
      <c r="E13" t="s">
        <v>607</v>
      </c>
      <c r="F13" t="s">
        <v>588</v>
      </c>
      <c r="H13" t="e">
        <f>INT(LEFT(_12_WYOMING[[#This Row],[Result]],FIND("-",_12_WYOMING[[#This Row],[Result]])-1))</f>
        <v>#VALUE!</v>
      </c>
    </row>
    <row r="14" spans="1:8" x14ac:dyDescent="0.25">
      <c r="A14" s="3">
        <v>44920</v>
      </c>
      <c r="B14" t="s">
        <v>521</v>
      </c>
      <c r="C14" t="s">
        <v>2521</v>
      </c>
      <c r="D14" t="s">
        <v>661</v>
      </c>
      <c r="E14" t="s">
        <v>610</v>
      </c>
      <c r="F14" t="s">
        <v>588</v>
      </c>
      <c r="H14" t="e">
        <f>INT(LEFT(_12_WYOMING[[#This Row],[Result]],FIND("-",_12_WYOMING[[#This Row],[Result]])-1))</f>
        <v>#VALUE!</v>
      </c>
    </row>
    <row r="15" spans="1:8" x14ac:dyDescent="0.25">
      <c r="A15" s="3">
        <v>44576</v>
      </c>
      <c r="B15" t="s">
        <v>180</v>
      </c>
      <c r="C15" t="s">
        <v>894</v>
      </c>
      <c r="D15" t="s">
        <v>6</v>
      </c>
      <c r="E15" t="s">
        <v>833</v>
      </c>
      <c r="F15" t="s">
        <v>608</v>
      </c>
      <c r="H15" t="e">
        <f>INT(LEFT(_12_WYOMING[[#This Row],[Result]],FIND("-",_12_WYOMING[[#This Row],[Result]])-1))</f>
        <v>#VALUE!</v>
      </c>
    </row>
    <row r="16" spans="1:8" x14ac:dyDescent="0.25">
      <c r="A16" s="3">
        <v>44578</v>
      </c>
      <c r="B16" t="s">
        <v>252</v>
      </c>
      <c r="C16" t="s">
        <v>1754</v>
      </c>
      <c r="D16" t="s">
        <v>6</v>
      </c>
      <c r="E16" t="s">
        <v>879</v>
      </c>
      <c r="F16" t="s">
        <v>611</v>
      </c>
      <c r="H16" t="e">
        <f>INT(LEFT(_12_WYOMING[[#This Row],[Result]],FIND("-",_12_WYOMING[[#This Row],[Result]])-1))</f>
        <v>#VALUE!</v>
      </c>
    </row>
    <row r="17" spans="1:8" x14ac:dyDescent="0.25">
      <c r="A17" s="3">
        <v>44580</v>
      </c>
      <c r="B17" t="s">
        <v>492</v>
      </c>
      <c r="C17" t="s">
        <v>2092</v>
      </c>
      <c r="D17" t="s">
        <v>5</v>
      </c>
      <c r="E17" t="s">
        <v>881</v>
      </c>
      <c r="F17" t="s">
        <v>658</v>
      </c>
      <c r="H17" t="e">
        <f>INT(LEFT(_12_WYOMING[[#This Row],[Result]],FIND("-",_12_WYOMING[[#This Row],[Result]])-1))</f>
        <v>#VALUE!</v>
      </c>
    </row>
    <row r="18" spans="1:8" x14ac:dyDescent="0.25">
      <c r="A18" s="3">
        <v>44583</v>
      </c>
      <c r="B18" t="s">
        <v>160</v>
      </c>
      <c r="C18" t="s">
        <v>2522</v>
      </c>
      <c r="D18" t="s">
        <v>5</v>
      </c>
      <c r="E18" t="s">
        <v>883</v>
      </c>
      <c r="F18" t="s">
        <v>868</v>
      </c>
      <c r="H18" t="e">
        <f>INT(LEFT(_12_WYOMING[[#This Row],[Result]],FIND("-",_12_WYOMING[[#This Row],[Result]])-1))</f>
        <v>#VALUE!</v>
      </c>
    </row>
    <row r="19" spans="1:8" x14ac:dyDescent="0.25">
      <c r="A19" s="3">
        <v>44586</v>
      </c>
      <c r="B19" t="s">
        <v>361</v>
      </c>
      <c r="C19" t="s">
        <v>1819</v>
      </c>
      <c r="D19" t="s">
        <v>6</v>
      </c>
      <c r="E19" t="s">
        <v>1053</v>
      </c>
      <c r="F19" t="s">
        <v>662</v>
      </c>
      <c r="H19" t="e">
        <f>INT(LEFT(_12_WYOMING[[#This Row],[Result]],FIND("-",_12_WYOMING[[#This Row],[Result]])-1))</f>
        <v>#VALUE!</v>
      </c>
    </row>
    <row r="20" spans="1:8" x14ac:dyDescent="0.25">
      <c r="A20" s="3">
        <v>44589</v>
      </c>
      <c r="B20" t="s">
        <v>518</v>
      </c>
      <c r="C20" t="s">
        <v>980</v>
      </c>
      <c r="D20" t="s">
        <v>6</v>
      </c>
      <c r="E20" t="s">
        <v>1054</v>
      </c>
      <c r="F20" t="s">
        <v>664</v>
      </c>
      <c r="H20" t="e">
        <f>INT(LEFT(_12_WYOMING[[#This Row],[Result]],FIND("-",_12_WYOMING[[#This Row],[Result]])-1))</f>
        <v>#VALUE!</v>
      </c>
    </row>
    <row r="21" spans="1:8" x14ac:dyDescent="0.25">
      <c r="A21" s="3">
        <v>44592</v>
      </c>
      <c r="B21" t="s">
        <v>117</v>
      </c>
      <c r="C21" t="s">
        <v>1743</v>
      </c>
      <c r="D21" t="s">
        <v>5</v>
      </c>
      <c r="E21" t="s">
        <v>888</v>
      </c>
      <c r="F21" t="s">
        <v>666</v>
      </c>
      <c r="H21" t="e">
        <f>INT(LEFT(_12_WYOMING[[#This Row],[Result]],FIND("-",_12_WYOMING[[#This Row],[Result]])-1))</f>
        <v>#VALUE!</v>
      </c>
    </row>
    <row r="22" spans="1:8" x14ac:dyDescent="0.25">
      <c r="A22" s="3">
        <v>44595</v>
      </c>
      <c r="B22" t="s">
        <v>361</v>
      </c>
      <c r="C22" t="s">
        <v>1508</v>
      </c>
      <c r="D22" t="s">
        <v>5</v>
      </c>
      <c r="E22" t="s">
        <v>890</v>
      </c>
      <c r="F22" t="s">
        <v>668</v>
      </c>
      <c r="H22" t="e">
        <f>INT(LEFT(_12_WYOMING[[#This Row],[Result]],FIND("-",_12_WYOMING[[#This Row],[Result]])-1))</f>
        <v>#VALUE!</v>
      </c>
    </row>
    <row r="23" spans="1:8" x14ac:dyDescent="0.25">
      <c r="A23" s="3">
        <v>44598</v>
      </c>
      <c r="B23" t="s">
        <v>450</v>
      </c>
      <c r="C23" t="s">
        <v>1747</v>
      </c>
      <c r="D23" t="s">
        <v>6</v>
      </c>
      <c r="E23" t="s">
        <v>891</v>
      </c>
      <c r="F23" t="s">
        <v>870</v>
      </c>
      <c r="H23" t="e">
        <f>INT(LEFT(_12_WYOMING[[#This Row],[Result]],FIND("-",_12_WYOMING[[#This Row],[Result]])-1))</f>
        <v>#VALUE!</v>
      </c>
    </row>
    <row r="24" spans="1:8" x14ac:dyDescent="0.25">
      <c r="A24" s="3">
        <v>44600</v>
      </c>
      <c r="B24" t="s">
        <v>180</v>
      </c>
      <c r="C24" t="s">
        <v>1511</v>
      </c>
      <c r="D24" t="s">
        <v>5</v>
      </c>
      <c r="E24" t="s">
        <v>1095</v>
      </c>
      <c r="F24" t="s">
        <v>872</v>
      </c>
      <c r="H24" t="e">
        <f>INT(LEFT(_12_WYOMING[[#This Row],[Result]],FIND("-",_12_WYOMING[[#This Row],[Result]])-1))</f>
        <v>#VALUE!</v>
      </c>
    </row>
    <row r="25" spans="1:8" x14ac:dyDescent="0.25">
      <c r="A25" s="3">
        <v>44604</v>
      </c>
      <c r="B25" t="s">
        <v>492</v>
      </c>
      <c r="C25" t="s">
        <v>1939</v>
      </c>
      <c r="D25" t="s">
        <v>6</v>
      </c>
      <c r="E25" t="s">
        <v>1097</v>
      </c>
      <c r="F25" t="s">
        <v>873</v>
      </c>
      <c r="H25" t="e">
        <f>INT(LEFT(_12_WYOMING[[#This Row],[Result]],FIND("-",_12_WYOMING[[#This Row],[Result]])-1))</f>
        <v>#VALUE!</v>
      </c>
    </row>
    <row r="26" spans="1:8" x14ac:dyDescent="0.25">
      <c r="A26" s="3">
        <v>44607</v>
      </c>
      <c r="B26" t="s">
        <v>160</v>
      </c>
      <c r="C26" t="s">
        <v>710</v>
      </c>
      <c r="D26" t="s">
        <v>6</v>
      </c>
      <c r="E26" t="s">
        <v>897</v>
      </c>
      <c r="F26" t="s">
        <v>607</v>
      </c>
      <c r="H26" t="e">
        <f>INT(LEFT(_12_WYOMING[[#This Row],[Result]],FIND("-",_12_WYOMING[[#This Row],[Result]])-1))</f>
        <v>#VALUE!</v>
      </c>
    </row>
    <row r="27" spans="1:8" x14ac:dyDescent="0.25">
      <c r="A27" s="3">
        <v>44611</v>
      </c>
      <c r="B27" t="s">
        <v>518</v>
      </c>
      <c r="C27" t="s">
        <v>1264</v>
      </c>
      <c r="D27" t="s">
        <v>5</v>
      </c>
      <c r="E27" t="s">
        <v>899</v>
      </c>
      <c r="F27" t="s">
        <v>610</v>
      </c>
      <c r="H27" t="e">
        <f>INT(LEFT(_12_WYOMING[[#This Row],[Result]],FIND("-",_12_WYOMING[[#This Row],[Result]])-1))</f>
        <v>#VALUE!</v>
      </c>
    </row>
    <row r="28" spans="1:8" x14ac:dyDescent="0.25">
      <c r="A28" s="3">
        <v>44615</v>
      </c>
      <c r="B28" t="s">
        <v>117</v>
      </c>
      <c r="C28" t="s">
        <v>852</v>
      </c>
      <c r="D28" t="s">
        <v>6</v>
      </c>
      <c r="E28" t="s">
        <v>1276</v>
      </c>
      <c r="F28" t="s">
        <v>613</v>
      </c>
      <c r="H28" t="e">
        <f>INT(LEFT(_12_WYOMING[[#This Row],[Result]],FIND("-",_12_WYOMING[[#This Row],[Result]])-1))</f>
        <v>#VALUE!</v>
      </c>
    </row>
    <row r="29" spans="1:8" x14ac:dyDescent="0.25">
      <c r="A29" s="3">
        <v>44618</v>
      </c>
      <c r="B29" t="s">
        <v>252</v>
      </c>
      <c r="C29" t="s">
        <v>1070</v>
      </c>
      <c r="D29" t="s">
        <v>5</v>
      </c>
      <c r="E29" t="s">
        <v>903</v>
      </c>
      <c r="F29" t="s">
        <v>694</v>
      </c>
      <c r="H29" t="e">
        <f>INT(LEFT(_12_WYOMING[[#This Row],[Result]],FIND("-",_12_WYOMING[[#This Row],[Result]])-1))</f>
        <v>#VALUE!</v>
      </c>
    </row>
    <row r="30" spans="1:8" x14ac:dyDescent="0.25">
      <c r="A30" s="3">
        <v>44620</v>
      </c>
      <c r="B30" t="s">
        <v>428</v>
      </c>
      <c r="C30" t="s">
        <v>1468</v>
      </c>
      <c r="D30" t="s">
        <v>5</v>
      </c>
      <c r="E30" t="s">
        <v>905</v>
      </c>
      <c r="F30" t="s">
        <v>784</v>
      </c>
      <c r="H30" t="e">
        <f>INT(LEFT(_12_WYOMING[[#This Row],[Result]],FIND("-",_12_WYOMING[[#This Row],[Result]])-1))</f>
        <v>#VALUE!</v>
      </c>
    </row>
    <row r="31" spans="1:8" x14ac:dyDescent="0.25">
      <c r="A31" s="3">
        <v>44622</v>
      </c>
      <c r="B31" t="s">
        <v>319</v>
      </c>
      <c r="C31" t="s">
        <v>2184</v>
      </c>
      <c r="D31" t="s">
        <v>6</v>
      </c>
      <c r="E31" t="s">
        <v>1279</v>
      </c>
      <c r="F31" t="s">
        <v>772</v>
      </c>
      <c r="H31" t="e">
        <f>INT(LEFT(_12_WYOMING[[#This Row],[Result]],FIND("-",_12_WYOMING[[#This Row],[Result]])-1))</f>
        <v>#VALUE!</v>
      </c>
    </row>
    <row r="32" spans="1:8" x14ac:dyDescent="0.25">
      <c r="A32" s="3">
        <v>44625</v>
      </c>
      <c r="B32" t="s">
        <v>450</v>
      </c>
      <c r="C32" t="s">
        <v>1348</v>
      </c>
      <c r="D32" t="s">
        <v>5</v>
      </c>
      <c r="E32" t="s">
        <v>1280</v>
      </c>
      <c r="F32" t="s">
        <v>838</v>
      </c>
      <c r="H32" t="e">
        <f>INT(LEFT(_12_WYOMING[[#This Row],[Result]],FIND("-",_12_WYOMING[[#This Row],[Result]])-1))</f>
        <v>#VALUE!</v>
      </c>
    </row>
    <row r="33" spans="1:8" x14ac:dyDescent="0.25">
      <c r="A33" s="3">
        <v>44630</v>
      </c>
      <c r="B33" t="s">
        <v>319</v>
      </c>
      <c r="C33" t="s">
        <v>1324</v>
      </c>
      <c r="D33" t="s">
        <v>6</v>
      </c>
      <c r="E33" t="s">
        <v>1282</v>
      </c>
      <c r="F33" t="s">
        <v>840</v>
      </c>
      <c r="H33" t="e">
        <f>INT(LEFT(_12_WYOMING[[#This Row],[Result]],FIND("-",_12_WYOMING[[#This Row],[Result]])-1))</f>
        <v>#VALUE!</v>
      </c>
    </row>
    <row r="34" spans="1:8" x14ac:dyDescent="0.25">
      <c r="A34" s="3">
        <v>44631</v>
      </c>
      <c r="B34" t="s">
        <v>361</v>
      </c>
      <c r="C34" t="s">
        <v>858</v>
      </c>
      <c r="D34" t="s">
        <v>661</v>
      </c>
      <c r="E34" t="s">
        <v>2196</v>
      </c>
      <c r="F34" t="s">
        <v>681</v>
      </c>
      <c r="H34" t="e">
        <f>INT(LEFT(_12_WYOMING[[#This Row],[Result]],FIND("-",_12_WYOMING[[#This Row],[Result]])-1))</f>
        <v>#VALUE!</v>
      </c>
    </row>
    <row r="35" spans="1:8" x14ac:dyDescent="0.25">
      <c r="A35" s="3">
        <v>44635</v>
      </c>
      <c r="B35" t="s">
        <v>239</v>
      </c>
      <c r="C35" t="s">
        <v>967</v>
      </c>
      <c r="D35" t="s">
        <v>661</v>
      </c>
      <c r="E35" t="s">
        <v>2227</v>
      </c>
      <c r="F35" t="s">
        <v>681</v>
      </c>
    </row>
  </sheetData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4EF32-E31C-40F4-A3B9-04985A17C5E0}">
  <dimension ref="A1:H32"/>
  <sheetViews>
    <sheetView workbookViewId="0">
      <selection activeCell="K28" sqref="K28"/>
    </sheetView>
  </sheetViews>
  <sheetFormatPr defaultRowHeight="15" x14ac:dyDescent="0.25"/>
  <cols>
    <col min="1" max="1" width="10.7109375" bestFit="1" customWidth="1"/>
    <col min="2" max="2" width="20.140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2523</v>
      </c>
      <c r="C2" t="s">
        <v>1617</v>
      </c>
      <c r="D2" t="s">
        <v>5</v>
      </c>
      <c r="E2" t="s">
        <v>608</v>
      </c>
      <c r="F2" t="s">
        <v>588</v>
      </c>
      <c r="H2" t="e">
        <f>INT(LEFT(_16_NORFOLK_STATE[[#This Row],[Result]],FIND("-",_16_NORFOLK_STATE[[#This Row],[Result]])-1))</f>
        <v>#VALUE!</v>
      </c>
    </row>
    <row r="3" spans="1:8" x14ac:dyDescent="0.25">
      <c r="A3" s="3">
        <v>44876</v>
      </c>
      <c r="B3" t="s">
        <v>2524</v>
      </c>
      <c r="C3" t="s">
        <v>2525</v>
      </c>
      <c r="D3" t="s">
        <v>5</v>
      </c>
      <c r="E3" t="s">
        <v>611</v>
      </c>
      <c r="F3" t="s">
        <v>588</v>
      </c>
      <c r="H3" t="e">
        <f>INT(LEFT(_16_NORFOLK_STATE[[#This Row],[Result]],FIND("-",_16_NORFOLK_STATE[[#This Row],[Result]])-1))</f>
        <v>#VALUE!</v>
      </c>
    </row>
    <row r="4" spans="1:8" x14ac:dyDescent="0.25">
      <c r="A4" s="3">
        <v>44878</v>
      </c>
      <c r="B4" t="s">
        <v>331</v>
      </c>
      <c r="C4" t="s">
        <v>1770</v>
      </c>
      <c r="D4" t="s">
        <v>661</v>
      </c>
      <c r="E4" t="s">
        <v>658</v>
      </c>
      <c r="F4" t="s">
        <v>588</v>
      </c>
      <c r="H4" t="e">
        <f>INT(LEFT(_16_NORFOLK_STATE[[#This Row],[Result]],FIND("-",_16_NORFOLK_STATE[[#This Row],[Result]])-1))</f>
        <v>#VALUE!</v>
      </c>
    </row>
    <row r="5" spans="1:8" x14ac:dyDescent="0.25">
      <c r="A5" s="3">
        <v>44881</v>
      </c>
      <c r="B5" t="s">
        <v>488</v>
      </c>
      <c r="C5" t="s">
        <v>1667</v>
      </c>
      <c r="D5" t="s">
        <v>5</v>
      </c>
      <c r="E5" t="s">
        <v>868</v>
      </c>
      <c r="F5" t="s">
        <v>588</v>
      </c>
      <c r="H5" t="e">
        <f>INT(LEFT(_16_NORFOLK_STATE[[#This Row],[Result]],FIND("-",_16_NORFOLK_STATE[[#This Row],[Result]])-1))</f>
        <v>#VALUE!</v>
      </c>
    </row>
    <row r="6" spans="1:8" x14ac:dyDescent="0.25">
      <c r="A6" s="3">
        <v>44884</v>
      </c>
      <c r="B6" t="s">
        <v>52</v>
      </c>
      <c r="C6" t="s">
        <v>2526</v>
      </c>
      <c r="D6" t="s">
        <v>6</v>
      </c>
      <c r="E6" t="s">
        <v>914</v>
      </c>
      <c r="F6" t="s">
        <v>588</v>
      </c>
      <c r="H6" t="e">
        <f>INT(LEFT(_16_NORFOLK_STATE[[#This Row],[Result]],FIND("-",_16_NORFOLK_STATE[[#This Row],[Result]])-1))</f>
        <v>#VALUE!</v>
      </c>
    </row>
    <row r="7" spans="1:8" x14ac:dyDescent="0.25">
      <c r="A7" s="3">
        <v>44886</v>
      </c>
      <c r="B7" t="s">
        <v>193</v>
      </c>
      <c r="C7" t="s">
        <v>2527</v>
      </c>
      <c r="D7" t="s">
        <v>6</v>
      </c>
      <c r="E7" t="s">
        <v>664</v>
      </c>
      <c r="F7" t="s">
        <v>588</v>
      </c>
      <c r="H7" t="e">
        <f>INT(LEFT(_16_NORFOLK_STATE[[#This Row],[Result]],FIND("-",_16_NORFOLK_STATE[[#This Row],[Result]])-1))</f>
        <v>#VALUE!</v>
      </c>
    </row>
    <row r="8" spans="1:8" x14ac:dyDescent="0.25">
      <c r="A8" s="3">
        <v>44888</v>
      </c>
      <c r="B8" t="s">
        <v>2282</v>
      </c>
      <c r="C8" t="s">
        <v>2528</v>
      </c>
      <c r="D8" t="s">
        <v>5</v>
      </c>
      <c r="E8" t="s">
        <v>666</v>
      </c>
      <c r="F8" t="s">
        <v>588</v>
      </c>
      <c r="H8" t="e">
        <f>INT(LEFT(_16_NORFOLK_STATE[[#This Row],[Result]],FIND("-",_16_NORFOLK_STATE[[#This Row],[Result]])-1))</f>
        <v>#VALUE!</v>
      </c>
    </row>
    <row r="9" spans="1:8" x14ac:dyDescent="0.25">
      <c r="A9" s="3">
        <v>44893</v>
      </c>
      <c r="B9" t="s">
        <v>487</v>
      </c>
      <c r="C9" t="s">
        <v>889</v>
      </c>
      <c r="D9" t="s">
        <v>661</v>
      </c>
      <c r="E9" t="s">
        <v>668</v>
      </c>
      <c r="F9" t="s">
        <v>588</v>
      </c>
      <c r="H9" t="e">
        <f>INT(LEFT(_16_NORFOLK_STATE[[#This Row],[Result]],FIND("-",_16_NORFOLK_STATE[[#This Row],[Result]])-1))</f>
        <v>#VALUE!</v>
      </c>
    </row>
    <row r="10" spans="1:8" x14ac:dyDescent="0.25">
      <c r="A10" s="3">
        <v>44894</v>
      </c>
      <c r="B10" t="s">
        <v>440</v>
      </c>
      <c r="C10" t="s">
        <v>1033</v>
      </c>
      <c r="D10" t="s">
        <v>661</v>
      </c>
      <c r="E10" t="s">
        <v>870</v>
      </c>
      <c r="F10" t="s">
        <v>588</v>
      </c>
      <c r="H10" t="e">
        <f>INT(LEFT(_16_NORFOLK_STATE[[#This Row],[Result]],FIND("-",_16_NORFOLK_STATE[[#This Row],[Result]])-1))</f>
        <v>#VALUE!</v>
      </c>
    </row>
    <row r="11" spans="1:8" x14ac:dyDescent="0.25">
      <c r="A11" s="3">
        <v>44896</v>
      </c>
      <c r="B11" t="s">
        <v>282</v>
      </c>
      <c r="C11" t="s">
        <v>1893</v>
      </c>
      <c r="D11" t="s">
        <v>6</v>
      </c>
      <c r="E11" t="s">
        <v>872</v>
      </c>
      <c r="F11" t="s">
        <v>588</v>
      </c>
      <c r="H11" t="e">
        <f>INT(LEFT(_16_NORFOLK_STATE[[#This Row],[Result]],FIND("-",_16_NORFOLK_STATE[[#This Row],[Result]])-1))</f>
        <v>#VALUE!</v>
      </c>
    </row>
    <row r="12" spans="1:8" x14ac:dyDescent="0.25">
      <c r="A12" s="3">
        <v>44899</v>
      </c>
      <c r="B12" t="s">
        <v>487</v>
      </c>
      <c r="C12" t="s">
        <v>773</v>
      </c>
      <c r="D12" t="s">
        <v>6</v>
      </c>
      <c r="E12" t="s">
        <v>605</v>
      </c>
      <c r="F12" t="s">
        <v>588</v>
      </c>
      <c r="H12" t="e">
        <f>INT(LEFT(_16_NORFOLK_STATE[[#This Row],[Result]],FIND("-",_16_NORFOLK_STATE[[#This Row],[Result]])-1))</f>
        <v>#VALUE!</v>
      </c>
    </row>
    <row r="13" spans="1:8" x14ac:dyDescent="0.25">
      <c r="A13" s="3">
        <v>44906</v>
      </c>
      <c r="B13" t="s">
        <v>365</v>
      </c>
      <c r="C13" t="s">
        <v>1633</v>
      </c>
      <c r="D13" t="s">
        <v>6</v>
      </c>
      <c r="E13" t="s">
        <v>671</v>
      </c>
      <c r="F13" t="s">
        <v>588</v>
      </c>
      <c r="H13" t="e">
        <f>INT(LEFT(_16_NORFOLK_STATE[[#This Row],[Result]],FIND("-",_16_NORFOLK_STATE[[#This Row],[Result]])-1))</f>
        <v>#VALUE!</v>
      </c>
    </row>
    <row r="14" spans="1:8" x14ac:dyDescent="0.25">
      <c r="A14" s="3">
        <v>44916</v>
      </c>
      <c r="B14" t="s">
        <v>160</v>
      </c>
      <c r="C14" t="s">
        <v>2529</v>
      </c>
      <c r="D14" t="s">
        <v>6</v>
      </c>
      <c r="E14" t="s">
        <v>672</v>
      </c>
      <c r="F14" t="s">
        <v>588</v>
      </c>
      <c r="H14" t="e">
        <f>INT(LEFT(_16_NORFOLK_STATE[[#This Row],[Result]],FIND("-",_16_NORFOLK_STATE[[#This Row],[Result]])-1))</f>
        <v>#VALUE!</v>
      </c>
    </row>
    <row r="15" spans="1:8" x14ac:dyDescent="0.25">
      <c r="A15" s="3">
        <v>44573</v>
      </c>
      <c r="B15" t="s">
        <v>515</v>
      </c>
      <c r="C15" t="s">
        <v>1339</v>
      </c>
      <c r="D15" t="s">
        <v>5</v>
      </c>
      <c r="E15" t="s">
        <v>769</v>
      </c>
      <c r="F15" t="s">
        <v>608</v>
      </c>
      <c r="H15" t="e">
        <f>INT(LEFT(_16_NORFOLK_STATE[[#This Row],[Result]],FIND("-",_16_NORFOLK_STATE[[#This Row],[Result]])-1))</f>
        <v>#VALUE!</v>
      </c>
    </row>
    <row r="16" spans="1:8" x14ac:dyDescent="0.25">
      <c r="A16" s="3">
        <v>44576</v>
      </c>
      <c r="B16" t="s">
        <v>125</v>
      </c>
      <c r="C16" t="s">
        <v>1094</v>
      </c>
      <c r="D16" t="s">
        <v>6</v>
      </c>
      <c r="E16" t="s">
        <v>616</v>
      </c>
      <c r="F16" t="s">
        <v>611</v>
      </c>
      <c r="H16" t="e">
        <f>INT(LEFT(_16_NORFOLK_STATE[[#This Row],[Result]],FIND("-",_16_NORFOLK_STATE[[#This Row],[Result]])-1))</f>
        <v>#VALUE!</v>
      </c>
    </row>
    <row r="17" spans="1:8" x14ac:dyDescent="0.25">
      <c r="A17" s="3">
        <v>44578</v>
      </c>
      <c r="B17" t="s">
        <v>473</v>
      </c>
      <c r="C17" t="s">
        <v>1537</v>
      </c>
      <c r="D17" t="s">
        <v>6</v>
      </c>
      <c r="E17" t="s">
        <v>784</v>
      </c>
      <c r="F17" t="s">
        <v>658</v>
      </c>
      <c r="H17" t="e">
        <f>INT(LEFT(_16_NORFOLK_STATE[[#This Row],[Result]],FIND("-",_16_NORFOLK_STATE[[#This Row],[Result]])-1))</f>
        <v>#VALUE!</v>
      </c>
    </row>
    <row r="18" spans="1:8" x14ac:dyDescent="0.25">
      <c r="A18" s="3">
        <v>44583</v>
      </c>
      <c r="B18" t="s">
        <v>403</v>
      </c>
      <c r="C18" t="s">
        <v>1591</v>
      </c>
      <c r="D18" t="s">
        <v>5</v>
      </c>
      <c r="E18" t="s">
        <v>699</v>
      </c>
      <c r="F18" t="s">
        <v>868</v>
      </c>
      <c r="H18" t="e">
        <f>INT(LEFT(_16_NORFOLK_STATE[[#This Row],[Result]],FIND("-",_16_NORFOLK_STATE[[#This Row],[Result]])-1))</f>
        <v>#VALUE!</v>
      </c>
    </row>
    <row r="19" spans="1:8" x14ac:dyDescent="0.25">
      <c r="A19" s="3">
        <v>44585</v>
      </c>
      <c r="B19" t="s">
        <v>292</v>
      </c>
      <c r="C19" t="s">
        <v>1101</v>
      </c>
      <c r="D19" t="s">
        <v>5</v>
      </c>
      <c r="E19" t="s">
        <v>1114</v>
      </c>
      <c r="F19" t="s">
        <v>914</v>
      </c>
      <c r="H19" t="e">
        <f>INT(LEFT(_16_NORFOLK_STATE[[#This Row],[Result]],FIND("-",_16_NORFOLK_STATE[[#This Row],[Result]])-1))</f>
        <v>#VALUE!</v>
      </c>
    </row>
    <row r="20" spans="1:8" x14ac:dyDescent="0.25">
      <c r="A20" s="3">
        <v>44590</v>
      </c>
      <c r="B20" t="s">
        <v>315</v>
      </c>
      <c r="C20" t="s">
        <v>1853</v>
      </c>
      <c r="D20" t="s">
        <v>6</v>
      </c>
      <c r="E20" t="s">
        <v>1116</v>
      </c>
      <c r="F20" t="s">
        <v>916</v>
      </c>
      <c r="H20" t="e">
        <f>INT(LEFT(_16_NORFOLK_STATE[[#This Row],[Result]],FIND("-",_16_NORFOLK_STATE[[#This Row],[Result]])-1))</f>
        <v>#VALUE!</v>
      </c>
    </row>
    <row r="21" spans="1:8" x14ac:dyDescent="0.25">
      <c r="A21" s="3">
        <v>44592</v>
      </c>
      <c r="B21" t="s">
        <v>383</v>
      </c>
      <c r="C21" t="s">
        <v>1387</v>
      </c>
      <c r="D21" t="s">
        <v>6</v>
      </c>
      <c r="E21" t="s">
        <v>842</v>
      </c>
      <c r="F21" t="s">
        <v>666</v>
      </c>
      <c r="H21" t="e">
        <f>INT(LEFT(_16_NORFOLK_STATE[[#This Row],[Result]],FIND("-",_16_NORFOLK_STATE[[#This Row],[Result]])-1))</f>
        <v>#VALUE!</v>
      </c>
    </row>
    <row r="22" spans="1:8" x14ac:dyDescent="0.25">
      <c r="A22" s="3">
        <v>44604</v>
      </c>
      <c r="B22" t="s">
        <v>473</v>
      </c>
      <c r="C22" t="s">
        <v>1033</v>
      </c>
      <c r="D22" t="s">
        <v>5</v>
      </c>
      <c r="E22" t="s">
        <v>844</v>
      </c>
      <c r="F22" t="s">
        <v>668</v>
      </c>
      <c r="H22" t="e">
        <f>INT(LEFT(_16_NORFOLK_STATE[[#This Row],[Result]],FIND("-",_16_NORFOLK_STATE[[#This Row],[Result]])-1))</f>
        <v>#VALUE!</v>
      </c>
    </row>
    <row r="23" spans="1:8" x14ac:dyDescent="0.25">
      <c r="A23" s="3">
        <v>44606</v>
      </c>
      <c r="B23" t="s">
        <v>515</v>
      </c>
      <c r="C23" t="s">
        <v>1767</v>
      </c>
      <c r="D23" t="s">
        <v>6</v>
      </c>
      <c r="E23" t="s">
        <v>1121</v>
      </c>
      <c r="F23" t="s">
        <v>870</v>
      </c>
      <c r="H23" t="e">
        <f>INT(LEFT(_16_NORFOLK_STATE[[#This Row],[Result]],FIND("-",_16_NORFOLK_STATE[[#This Row],[Result]])-1))</f>
        <v>#VALUE!</v>
      </c>
    </row>
    <row r="24" spans="1:8" x14ac:dyDescent="0.25">
      <c r="A24" s="3">
        <v>44611</v>
      </c>
      <c r="B24" t="s">
        <v>403</v>
      </c>
      <c r="C24" t="s">
        <v>2009</v>
      </c>
      <c r="D24" t="s">
        <v>6</v>
      </c>
      <c r="E24" t="s">
        <v>1123</v>
      </c>
      <c r="F24" t="s">
        <v>872</v>
      </c>
      <c r="H24" t="e">
        <f>INT(LEFT(_16_NORFOLK_STATE[[#This Row],[Result]],FIND("-",_16_NORFOLK_STATE[[#This Row],[Result]])-1))</f>
        <v>#VALUE!</v>
      </c>
    </row>
    <row r="25" spans="1:8" x14ac:dyDescent="0.25">
      <c r="A25" s="3">
        <v>44613</v>
      </c>
      <c r="B25" t="s">
        <v>292</v>
      </c>
      <c r="C25" t="s">
        <v>1225</v>
      </c>
      <c r="D25" t="s">
        <v>6</v>
      </c>
      <c r="E25" t="s">
        <v>848</v>
      </c>
      <c r="F25" t="s">
        <v>605</v>
      </c>
      <c r="H25" t="e">
        <f>INT(LEFT(_16_NORFOLK_STATE[[#This Row],[Result]],FIND("-",_16_NORFOLK_STATE[[#This Row],[Result]])-1))</f>
        <v>#VALUE!</v>
      </c>
    </row>
    <row r="26" spans="1:8" x14ac:dyDescent="0.25">
      <c r="A26" s="3">
        <v>44618</v>
      </c>
      <c r="B26" t="s">
        <v>315</v>
      </c>
      <c r="C26" t="s">
        <v>1701</v>
      </c>
      <c r="D26" t="s">
        <v>5</v>
      </c>
      <c r="E26" t="s">
        <v>1127</v>
      </c>
      <c r="F26" t="s">
        <v>607</v>
      </c>
      <c r="H26" t="e">
        <f>INT(LEFT(_16_NORFOLK_STATE[[#This Row],[Result]],FIND("-",_16_NORFOLK_STATE[[#This Row],[Result]])-1))</f>
        <v>#VALUE!</v>
      </c>
    </row>
    <row r="27" spans="1:8" x14ac:dyDescent="0.25">
      <c r="A27" s="3">
        <v>44620</v>
      </c>
      <c r="B27" t="s">
        <v>383</v>
      </c>
      <c r="C27" t="s">
        <v>2530</v>
      </c>
      <c r="D27" t="s">
        <v>5</v>
      </c>
      <c r="E27" t="s">
        <v>1128</v>
      </c>
      <c r="F27" t="s">
        <v>610</v>
      </c>
      <c r="H27" t="e">
        <f>INT(LEFT(_16_NORFOLK_STATE[[#This Row],[Result]],FIND("-",_16_NORFOLK_STATE[[#This Row],[Result]])-1))</f>
        <v>#VALUE!</v>
      </c>
    </row>
    <row r="28" spans="1:8" x14ac:dyDescent="0.25">
      <c r="A28" s="3">
        <v>44623</v>
      </c>
      <c r="B28" t="s">
        <v>125</v>
      </c>
      <c r="C28" t="s">
        <v>1864</v>
      </c>
      <c r="D28" t="s">
        <v>5</v>
      </c>
      <c r="E28" t="s">
        <v>1130</v>
      </c>
      <c r="F28" t="s">
        <v>833</v>
      </c>
      <c r="H28" t="e">
        <f>INT(LEFT(_16_NORFOLK_STATE[[#This Row],[Result]],FIND("-",_16_NORFOLK_STATE[[#This Row],[Result]])-1))</f>
        <v>#VALUE!</v>
      </c>
    </row>
    <row r="29" spans="1:8" x14ac:dyDescent="0.25">
      <c r="A29" s="3">
        <v>44629</v>
      </c>
      <c r="B29" t="s">
        <v>515</v>
      </c>
      <c r="C29" t="s">
        <v>1335</v>
      </c>
      <c r="D29" t="s">
        <v>661</v>
      </c>
      <c r="E29" t="s">
        <v>1131</v>
      </c>
      <c r="F29" t="s">
        <v>879</v>
      </c>
      <c r="H29" t="e">
        <f>INT(LEFT(_16_NORFOLK_STATE[[#This Row],[Result]],FIND("-",_16_NORFOLK_STATE[[#This Row],[Result]])-1))</f>
        <v>#VALUE!</v>
      </c>
    </row>
    <row r="30" spans="1:8" x14ac:dyDescent="0.25">
      <c r="A30" s="3">
        <v>44631</v>
      </c>
      <c r="B30" t="s">
        <v>292</v>
      </c>
      <c r="C30" t="s">
        <v>941</v>
      </c>
      <c r="D30" t="s">
        <v>661</v>
      </c>
      <c r="E30" t="s">
        <v>905</v>
      </c>
      <c r="F30" t="s">
        <v>881</v>
      </c>
      <c r="H30" t="e">
        <f>INT(LEFT(_16_NORFOLK_STATE[[#This Row],[Result]],FIND("-",_16_NORFOLK_STATE[[#This Row],[Result]])-1))</f>
        <v>#VALUE!</v>
      </c>
    </row>
    <row r="31" spans="1:8" x14ac:dyDescent="0.25">
      <c r="A31" s="3">
        <v>44632</v>
      </c>
      <c r="B31" t="s">
        <v>403</v>
      </c>
      <c r="C31" t="s">
        <v>1368</v>
      </c>
      <c r="D31" t="s">
        <v>661</v>
      </c>
      <c r="E31" t="s">
        <v>907</v>
      </c>
      <c r="F31" t="s">
        <v>883</v>
      </c>
      <c r="H31" t="e">
        <f>INT(LEFT(_16_NORFOLK_STATE[[#This Row],[Result]],FIND("-",_16_NORFOLK_STATE[[#This Row],[Result]])-1))</f>
        <v>#VALUE!</v>
      </c>
    </row>
    <row r="32" spans="1:8" x14ac:dyDescent="0.25">
      <c r="A32" s="3">
        <v>44637</v>
      </c>
      <c r="B32" t="s">
        <v>64</v>
      </c>
      <c r="C32" t="s">
        <v>2531</v>
      </c>
      <c r="D32" t="s">
        <v>661</v>
      </c>
      <c r="E32" t="s">
        <v>1280</v>
      </c>
      <c r="F32" t="s">
        <v>883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F6414-0868-478B-AAF1-27FC4246C2C1}">
  <dimension ref="A1:H35"/>
  <sheetViews>
    <sheetView workbookViewId="0">
      <selection activeCell="K10" sqref="K1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44877</v>
      </c>
      <c r="B2" t="s">
        <v>449</v>
      </c>
      <c r="C2" t="s">
        <v>1609</v>
      </c>
      <c r="D2" t="s">
        <v>5</v>
      </c>
      <c r="E2" t="s">
        <v>608</v>
      </c>
      <c r="F2" t="s">
        <v>588</v>
      </c>
      <c r="H2" t="e">
        <f>INT(LEFT(_1_BAYLOR[[#This Row],[Result]],FIND("-",_1_BAYLOR[[#This Row],[Result]])-1))</f>
        <v>#VALUE!</v>
      </c>
    </row>
    <row r="3" spans="1:8" x14ac:dyDescent="0.25">
      <c r="A3" s="3">
        <v>44880</v>
      </c>
      <c r="B3" t="s">
        <v>84</v>
      </c>
      <c r="C3" t="s">
        <v>2532</v>
      </c>
      <c r="D3" t="s">
        <v>5</v>
      </c>
      <c r="E3" t="s">
        <v>611</v>
      </c>
      <c r="F3" t="s">
        <v>588</v>
      </c>
      <c r="H3" t="e">
        <f>INT(LEFT(_1_BAYLOR[[#This Row],[Result]],FIND("-",_1_BAYLOR[[#This Row],[Result]])-1))</f>
        <v>#VALUE!</v>
      </c>
    </row>
    <row r="4" spans="1:8" x14ac:dyDescent="0.25">
      <c r="A4" s="3">
        <v>44882</v>
      </c>
      <c r="B4" t="s">
        <v>259</v>
      </c>
      <c r="C4" t="s">
        <v>2533</v>
      </c>
      <c r="D4" t="s">
        <v>5</v>
      </c>
      <c r="E4" t="s">
        <v>658</v>
      </c>
      <c r="F4" t="s">
        <v>588</v>
      </c>
      <c r="H4" t="e">
        <f>INT(LEFT(_1_BAYLOR[[#This Row],[Result]],FIND("-",_1_BAYLOR[[#This Row],[Result]])-1))</f>
        <v>#VALUE!</v>
      </c>
    </row>
    <row r="5" spans="1:8" x14ac:dyDescent="0.25">
      <c r="A5" s="3">
        <v>44885</v>
      </c>
      <c r="B5" t="s">
        <v>422</v>
      </c>
      <c r="C5" t="s">
        <v>2534</v>
      </c>
      <c r="D5" t="s">
        <v>5</v>
      </c>
      <c r="E5" t="s">
        <v>868</v>
      </c>
      <c r="F5" t="s">
        <v>588</v>
      </c>
      <c r="H5" t="e">
        <f>INT(LEFT(_1_BAYLOR[[#This Row],[Result]],FIND("-",_1_BAYLOR[[#This Row],[Result]])-1))</f>
        <v>#VALUE!</v>
      </c>
    </row>
    <row r="6" spans="1:8" x14ac:dyDescent="0.25">
      <c r="A6" s="3">
        <v>44889</v>
      </c>
      <c r="B6" t="s">
        <v>438</v>
      </c>
      <c r="C6" t="s">
        <v>1542</v>
      </c>
      <c r="D6" t="s">
        <v>661</v>
      </c>
      <c r="E6" t="s">
        <v>914</v>
      </c>
      <c r="F6" t="s">
        <v>588</v>
      </c>
      <c r="H6" t="e">
        <f>INT(LEFT(_1_BAYLOR[[#This Row],[Result]],FIND("-",_1_BAYLOR[[#This Row],[Result]])-1))</f>
        <v>#VALUE!</v>
      </c>
    </row>
    <row r="7" spans="1:8" x14ac:dyDescent="0.25">
      <c r="A7" s="3">
        <v>44890</v>
      </c>
      <c r="B7" t="s">
        <v>421</v>
      </c>
      <c r="C7" t="s">
        <v>1698</v>
      </c>
      <c r="D7" t="s">
        <v>661</v>
      </c>
      <c r="E7" t="s">
        <v>916</v>
      </c>
      <c r="F7" t="s">
        <v>588</v>
      </c>
      <c r="H7" t="e">
        <f>INT(LEFT(_1_BAYLOR[[#This Row],[Result]],FIND("-",_1_BAYLOR[[#This Row],[Result]])-1))</f>
        <v>#VALUE!</v>
      </c>
    </row>
    <row r="8" spans="1:8" x14ac:dyDescent="0.25">
      <c r="A8" s="3">
        <v>44891</v>
      </c>
      <c r="B8" t="s">
        <v>225</v>
      </c>
      <c r="C8" t="s">
        <v>1608</v>
      </c>
      <c r="D8" t="s">
        <v>661</v>
      </c>
      <c r="E8" t="s">
        <v>918</v>
      </c>
      <c r="F8" t="s">
        <v>588</v>
      </c>
      <c r="H8" t="e">
        <f>INT(LEFT(_1_BAYLOR[[#This Row],[Result]],FIND("-",_1_BAYLOR[[#This Row],[Result]])-1))</f>
        <v>#VALUE!</v>
      </c>
    </row>
    <row r="9" spans="1:8" x14ac:dyDescent="0.25">
      <c r="A9" s="3">
        <v>44899</v>
      </c>
      <c r="B9" t="s">
        <v>457</v>
      </c>
      <c r="C9" t="s">
        <v>2535</v>
      </c>
      <c r="D9" t="s">
        <v>5</v>
      </c>
      <c r="E9" t="s">
        <v>920</v>
      </c>
      <c r="F9" t="s">
        <v>588</v>
      </c>
      <c r="H9" t="e">
        <f>INT(LEFT(_1_BAYLOR[[#This Row],[Result]],FIND("-",_1_BAYLOR[[#This Row],[Result]])-1))</f>
        <v>#VALUE!</v>
      </c>
    </row>
    <row r="10" spans="1:8" x14ac:dyDescent="0.25">
      <c r="A10" s="3">
        <v>44907</v>
      </c>
      <c r="B10" t="s">
        <v>159</v>
      </c>
      <c r="C10" t="s">
        <v>2536</v>
      </c>
      <c r="D10" t="s">
        <v>5</v>
      </c>
      <c r="E10" t="s">
        <v>922</v>
      </c>
      <c r="F10" t="s">
        <v>588</v>
      </c>
      <c r="H10" t="e">
        <f>INT(LEFT(_1_BAYLOR[[#This Row],[Result]],FIND("-",_1_BAYLOR[[#This Row],[Result]])-1))</f>
        <v>#VALUE!</v>
      </c>
    </row>
    <row r="11" spans="1:8" x14ac:dyDescent="0.25">
      <c r="A11" s="3">
        <v>44913</v>
      </c>
      <c r="B11" t="s">
        <v>229</v>
      </c>
      <c r="C11" t="s">
        <v>1227</v>
      </c>
      <c r="D11" t="s">
        <v>6</v>
      </c>
      <c r="E11" t="s">
        <v>924</v>
      </c>
      <c r="F11" t="s">
        <v>588</v>
      </c>
      <c r="H11" t="e">
        <f>INT(LEFT(_1_BAYLOR[[#This Row],[Result]],FIND("-",_1_BAYLOR[[#This Row],[Result]])-1))</f>
        <v>#VALUE!</v>
      </c>
    </row>
    <row r="12" spans="1:8" x14ac:dyDescent="0.25">
      <c r="A12" s="3">
        <v>44915</v>
      </c>
      <c r="B12" t="s">
        <v>431</v>
      </c>
      <c r="C12" t="s">
        <v>2537</v>
      </c>
      <c r="D12" t="s">
        <v>5</v>
      </c>
      <c r="E12" t="s">
        <v>926</v>
      </c>
      <c r="F12" t="s">
        <v>588</v>
      </c>
      <c r="H12" t="e">
        <f>INT(LEFT(_1_BAYLOR[[#This Row],[Result]],FIND("-",_1_BAYLOR[[#This Row],[Result]])-1))</f>
        <v>#VALUE!</v>
      </c>
    </row>
    <row r="13" spans="1:8" x14ac:dyDescent="0.25">
      <c r="A13" s="3">
        <v>44923</v>
      </c>
      <c r="B13" t="s">
        <v>241</v>
      </c>
      <c r="C13" t="s">
        <v>2538</v>
      </c>
      <c r="D13" t="s">
        <v>5</v>
      </c>
      <c r="E13" t="s">
        <v>1202</v>
      </c>
      <c r="F13" t="s">
        <v>588</v>
      </c>
      <c r="H13" t="e">
        <f>INT(LEFT(_1_BAYLOR[[#This Row],[Result]],FIND("-",_1_BAYLOR[[#This Row],[Result]])-1))</f>
        <v>#VALUE!</v>
      </c>
    </row>
    <row r="14" spans="1:8" x14ac:dyDescent="0.25">
      <c r="A14" s="3">
        <v>44562</v>
      </c>
      <c r="B14" t="s">
        <v>397</v>
      </c>
      <c r="C14" t="s">
        <v>1085</v>
      </c>
      <c r="D14" t="s">
        <v>6</v>
      </c>
      <c r="E14" t="s">
        <v>1203</v>
      </c>
      <c r="F14" t="s">
        <v>608</v>
      </c>
      <c r="H14" t="e">
        <f>INT(LEFT(_1_BAYLOR[[#This Row],[Result]],FIND("-",_1_BAYLOR[[#This Row],[Result]])-1))</f>
        <v>#VALUE!</v>
      </c>
    </row>
    <row r="15" spans="1:8" x14ac:dyDescent="0.25">
      <c r="A15" s="3">
        <v>44565</v>
      </c>
      <c r="B15" t="s">
        <v>363</v>
      </c>
      <c r="C15" t="s">
        <v>1075</v>
      </c>
      <c r="D15" t="s">
        <v>5</v>
      </c>
      <c r="E15" t="s">
        <v>1681</v>
      </c>
      <c r="F15" t="s">
        <v>611</v>
      </c>
      <c r="H15" t="e">
        <f>INT(LEFT(_1_BAYLOR[[#This Row],[Result]],FIND("-",_1_BAYLOR[[#This Row],[Result]])-1))</f>
        <v>#VALUE!</v>
      </c>
    </row>
    <row r="16" spans="1:8" x14ac:dyDescent="0.25">
      <c r="A16" s="3">
        <v>44569</v>
      </c>
      <c r="B16" t="s">
        <v>359</v>
      </c>
      <c r="C16" t="s">
        <v>776</v>
      </c>
      <c r="D16" t="s">
        <v>6</v>
      </c>
      <c r="E16" t="s">
        <v>1683</v>
      </c>
      <c r="F16" t="s">
        <v>658</v>
      </c>
      <c r="H16" t="e">
        <f>INT(LEFT(_1_BAYLOR[[#This Row],[Result]],FIND("-",_1_BAYLOR[[#This Row],[Result]])-1))</f>
        <v>#VALUE!</v>
      </c>
    </row>
    <row r="17" spans="1:8" x14ac:dyDescent="0.25">
      <c r="A17" s="3">
        <v>44572</v>
      </c>
      <c r="B17" t="s">
        <v>183</v>
      </c>
      <c r="C17" t="s">
        <v>1819</v>
      </c>
      <c r="D17" t="s">
        <v>5</v>
      </c>
      <c r="E17" t="s">
        <v>934</v>
      </c>
      <c r="F17" t="s">
        <v>659</v>
      </c>
      <c r="H17" t="e">
        <f>INT(LEFT(_1_BAYLOR[[#This Row],[Result]],FIND("-",_1_BAYLOR[[#This Row],[Result]])-1))</f>
        <v>#VALUE!</v>
      </c>
    </row>
    <row r="18" spans="1:8" x14ac:dyDescent="0.25">
      <c r="A18" s="3">
        <v>44576</v>
      </c>
      <c r="B18" t="s">
        <v>344</v>
      </c>
      <c r="C18" t="s">
        <v>2026</v>
      </c>
      <c r="D18" t="s">
        <v>5</v>
      </c>
      <c r="E18" t="s">
        <v>883</v>
      </c>
      <c r="F18" t="s">
        <v>595</v>
      </c>
      <c r="H18" t="e">
        <f>INT(LEFT(_1_BAYLOR[[#This Row],[Result]],FIND("-",_1_BAYLOR[[#This Row],[Result]])-1))</f>
        <v>#VALUE!</v>
      </c>
    </row>
    <row r="19" spans="1:8" x14ac:dyDescent="0.25">
      <c r="A19" s="3">
        <v>44579</v>
      </c>
      <c r="B19" t="s">
        <v>366</v>
      </c>
      <c r="C19" t="s">
        <v>625</v>
      </c>
      <c r="D19" t="s">
        <v>6</v>
      </c>
      <c r="E19" t="s">
        <v>884</v>
      </c>
      <c r="F19" t="s">
        <v>596</v>
      </c>
      <c r="H19" t="e">
        <f>INT(LEFT(_1_BAYLOR[[#This Row],[Result]],FIND("-",_1_BAYLOR[[#This Row],[Result]])-1))</f>
        <v>#VALUE!</v>
      </c>
    </row>
    <row r="20" spans="1:8" x14ac:dyDescent="0.25">
      <c r="A20" s="3">
        <v>44583</v>
      </c>
      <c r="B20" t="s">
        <v>363</v>
      </c>
      <c r="C20" t="s">
        <v>2065</v>
      </c>
      <c r="D20" t="s">
        <v>6</v>
      </c>
      <c r="E20" t="s">
        <v>886</v>
      </c>
      <c r="F20" t="s">
        <v>598</v>
      </c>
      <c r="H20" t="e">
        <f>INT(LEFT(_1_BAYLOR[[#This Row],[Result]],FIND("-",_1_BAYLOR[[#This Row],[Result]])-1))</f>
        <v>#VALUE!</v>
      </c>
    </row>
    <row r="21" spans="1:8" x14ac:dyDescent="0.25">
      <c r="A21" s="3">
        <v>44586</v>
      </c>
      <c r="B21" t="s">
        <v>340</v>
      </c>
      <c r="C21" t="s">
        <v>2539</v>
      </c>
      <c r="D21" t="s">
        <v>5</v>
      </c>
      <c r="E21" t="s">
        <v>940</v>
      </c>
      <c r="F21" t="s">
        <v>600</v>
      </c>
      <c r="H21" t="e">
        <f>INT(LEFT(_1_BAYLOR[[#This Row],[Result]],FIND("-",_1_BAYLOR[[#This Row],[Result]])-1))</f>
        <v>#VALUE!</v>
      </c>
    </row>
    <row r="22" spans="1:8" x14ac:dyDescent="0.25">
      <c r="A22" s="3">
        <v>44590</v>
      </c>
      <c r="B22" t="s">
        <v>26</v>
      </c>
      <c r="C22" t="s">
        <v>1296</v>
      </c>
      <c r="D22" t="s">
        <v>6</v>
      </c>
      <c r="E22" t="s">
        <v>890</v>
      </c>
      <c r="F22" t="s">
        <v>600</v>
      </c>
      <c r="H22" t="e">
        <f>INT(LEFT(_1_BAYLOR[[#This Row],[Result]],FIND("-",_1_BAYLOR[[#This Row],[Result]])-1))</f>
        <v>#VALUE!</v>
      </c>
    </row>
    <row r="23" spans="1:8" x14ac:dyDescent="0.25">
      <c r="A23" s="3">
        <v>44592</v>
      </c>
      <c r="B23" t="s">
        <v>366</v>
      </c>
      <c r="C23" t="s">
        <v>1490</v>
      </c>
      <c r="D23" t="s">
        <v>5</v>
      </c>
      <c r="E23" t="s">
        <v>891</v>
      </c>
      <c r="F23" t="s">
        <v>602</v>
      </c>
      <c r="H23" t="e">
        <f>INT(LEFT(_1_BAYLOR[[#This Row],[Result]],FIND("-",_1_BAYLOR[[#This Row],[Result]])-1))</f>
        <v>#VALUE!</v>
      </c>
    </row>
    <row r="24" spans="1:8" x14ac:dyDescent="0.25">
      <c r="A24" s="3">
        <v>44597</v>
      </c>
      <c r="B24" t="s">
        <v>36</v>
      </c>
      <c r="C24" t="s">
        <v>2540</v>
      </c>
      <c r="D24" t="s">
        <v>6</v>
      </c>
      <c r="E24" t="s">
        <v>893</v>
      </c>
      <c r="F24" t="s">
        <v>684</v>
      </c>
      <c r="H24" t="e">
        <f>INT(LEFT(_1_BAYLOR[[#This Row],[Result]],FIND("-",_1_BAYLOR[[#This Row],[Result]])-1))</f>
        <v>#VALUE!</v>
      </c>
    </row>
    <row r="25" spans="1:8" x14ac:dyDescent="0.25">
      <c r="A25" s="3">
        <v>44601</v>
      </c>
      <c r="B25" t="s">
        <v>340</v>
      </c>
      <c r="C25" t="s">
        <v>1663</v>
      </c>
      <c r="D25" t="s">
        <v>6</v>
      </c>
      <c r="E25" t="s">
        <v>895</v>
      </c>
      <c r="F25" t="s">
        <v>669</v>
      </c>
      <c r="H25" t="e">
        <f>INT(LEFT(_1_BAYLOR[[#This Row],[Result]],FIND("-",_1_BAYLOR[[#This Row],[Result]])-1))</f>
        <v>#VALUE!</v>
      </c>
    </row>
    <row r="26" spans="1:8" x14ac:dyDescent="0.25">
      <c r="A26" s="3">
        <v>44604</v>
      </c>
      <c r="B26" t="s">
        <v>347</v>
      </c>
      <c r="C26" t="s">
        <v>1069</v>
      </c>
      <c r="D26" t="s">
        <v>5</v>
      </c>
      <c r="E26" t="s">
        <v>897</v>
      </c>
      <c r="F26" t="s">
        <v>671</v>
      </c>
      <c r="H26" t="e">
        <f>INT(LEFT(_1_BAYLOR[[#This Row],[Result]],FIND("-",_1_BAYLOR[[#This Row],[Result]])-1))</f>
        <v>#VALUE!</v>
      </c>
    </row>
    <row r="27" spans="1:8" x14ac:dyDescent="0.25">
      <c r="A27" s="3">
        <v>44608</v>
      </c>
      <c r="B27" t="s">
        <v>183</v>
      </c>
      <c r="C27" t="s">
        <v>1300</v>
      </c>
      <c r="D27" t="s">
        <v>6</v>
      </c>
      <c r="E27" t="s">
        <v>1274</v>
      </c>
      <c r="F27" t="s">
        <v>672</v>
      </c>
      <c r="H27" t="e">
        <f>INT(LEFT(_1_BAYLOR[[#This Row],[Result]],FIND("-",_1_BAYLOR[[#This Row],[Result]])-1))</f>
        <v>#VALUE!</v>
      </c>
    </row>
    <row r="28" spans="1:8" x14ac:dyDescent="0.25">
      <c r="A28" s="3">
        <v>44611</v>
      </c>
      <c r="B28" t="s">
        <v>359</v>
      </c>
      <c r="C28" t="s">
        <v>775</v>
      </c>
      <c r="D28" t="s">
        <v>5</v>
      </c>
      <c r="E28" t="s">
        <v>1276</v>
      </c>
      <c r="F28" t="s">
        <v>769</v>
      </c>
      <c r="H28" t="e">
        <f>INT(LEFT(_1_BAYLOR[[#This Row],[Result]],FIND("-",_1_BAYLOR[[#This Row],[Result]])-1))</f>
        <v>#VALUE!</v>
      </c>
    </row>
    <row r="29" spans="1:8" x14ac:dyDescent="0.25">
      <c r="A29" s="3">
        <v>44613</v>
      </c>
      <c r="B29" t="s">
        <v>344</v>
      </c>
      <c r="C29" t="s">
        <v>992</v>
      </c>
      <c r="D29" t="s">
        <v>6</v>
      </c>
      <c r="E29" t="s">
        <v>903</v>
      </c>
      <c r="F29" t="s">
        <v>616</v>
      </c>
      <c r="H29" t="e">
        <f>INT(LEFT(_1_BAYLOR[[#This Row],[Result]],FIND("-",_1_BAYLOR[[#This Row],[Result]])-1))</f>
        <v>#VALUE!</v>
      </c>
    </row>
    <row r="30" spans="1:8" x14ac:dyDescent="0.25">
      <c r="A30" s="3">
        <v>44618</v>
      </c>
      <c r="B30" t="s">
        <v>36</v>
      </c>
      <c r="C30" t="s">
        <v>1549</v>
      </c>
      <c r="D30" t="s">
        <v>5</v>
      </c>
      <c r="E30" t="s">
        <v>2069</v>
      </c>
      <c r="F30" t="s">
        <v>784</v>
      </c>
      <c r="H30" t="e">
        <f>INT(LEFT(_1_BAYLOR[[#This Row],[Result]],FIND("-",_1_BAYLOR[[#This Row],[Result]])-1))</f>
        <v>#VALUE!</v>
      </c>
    </row>
    <row r="31" spans="1:8" x14ac:dyDescent="0.25">
      <c r="A31" s="3">
        <v>44620</v>
      </c>
      <c r="B31" t="s">
        <v>347</v>
      </c>
      <c r="C31" t="s">
        <v>1665</v>
      </c>
      <c r="D31" t="s">
        <v>6</v>
      </c>
      <c r="E31" t="s">
        <v>1218</v>
      </c>
      <c r="F31" t="s">
        <v>699</v>
      </c>
      <c r="H31" t="e">
        <f>INT(LEFT(_1_BAYLOR[[#This Row],[Result]],FIND("-",_1_BAYLOR[[#This Row],[Result]])-1))</f>
        <v>#VALUE!</v>
      </c>
    </row>
    <row r="32" spans="1:8" x14ac:dyDescent="0.25">
      <c r="A32" s="3">
        <v>44625</v>
      </c>
      <c r="B32" t="s">
        <v>397</v>
      </c>
      <c r="C32" t="s">
        <v>797</v>
      </c>
      <c r="D32" t="s">
        <v>5</v>
      </c>
      <c r="E32" t="s">
        <v>1953</v>
      </c>
      <c r="F32" t="s">
        <v>1114</v>
      </c>
      <c r="H32" t="e">
        <f>INT(LEFT(_1_BAYLOR[[#This Row],[Result]],FIND("-",_1_BAYLOR[[#This Row],[Result]])-1))</f>
        <v>#VALUE!</v>
      </c>
    </row>
    <row r="33" spans="1:8" x14ac:dyDescent="0.25">
      <c r="A33" s="3">
        <v>44630</v>
      </c>
      <c r="B33" t="s">
        <v>363</v>
      </c>
      <c r="C33" t="s">
        <v>1752</v>
      </c>
      <c r="D33" t="s">
        <v>661</v>
      </c>
      <c r="E33" t="s">
        <v>2149</v>
      </c>
      <c r="F33" t="s">
        <v>840</v>
      </c>
      <c r="H33" t="e">
        <f>INT(LEFT(_1_BAYLOR[[#This Row],[Result]],FIND("-",_1_BAYLOR[[#This Row],[Result]])-1))</f>
        <v>#VALUE!</v>
      </c>
    </row>
    <row r="34" spans="1:8" x14ac:dyDescent="0.25">
      <c r="A34" s="3">
        <v>44637</v>
      </c>
      <c r="B34" t="s">
        <v>191</v>
      </c>
      <c r="C34" t="s">
        <v>1923</v>
      </c>
      <c r="D34" t="s">
        <v>661</v>
      </c>
      <c r="E34" t="s">
        <v>2204</v>
      </c>
      <c r="F34" t="s">
        <v>840</v>
      </c>
    </row>
    <row r="35" spans="1:8" x14ac:dyDescent="0.25">
      <c r="A35" s="3">
        <v>44639</v>
      </c>
      <c r="B35" t="s">
        <v>46</v>
      </c>
      <c r="C35" t="s">
        <v>2541</v>
      </c>
      <c r="D35" t="s">
        <v>661</v>
      </c>
      <c r="E35" t="s">
        <v>2210</v>
      </c>
      <c r="F35" t="s">
        <v>840</v>
      </c>
    </row>
  </sheetData>
  <pageMargins left="0.7" right="0.7" top="0.75" bottom="0.75" header="0.3" footer="0.3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06CD-2245-4E9C-B313-78FA0FC5E252}">
  <dimension ref="A1:H33"/>
  <sheetViews>
    <sheetView workbookViewId="0">
      <selection activeCell="K14" sqref="K14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410</v>
      </c>
      <c r="C2" t="s">
        <v>1010</v>
      </c>
      <c r="D2" t="s">
        <v>5</v>
      </c>
      <c r="E2" t="s">
        <v>608</v>
      </c>
      <c r="F2" t="s">
        <v>588</v>
      </c>
      <c r="H2" t="e">
        <f>INT(LEFT(_9_MARQUETTE[[#This Row],[Result]],FIND("-",_9_MARQUETTE[[#This Row],[Result]])-1))</f>
        <v>#VALUE!</v>
      </c>
    </row>
    <row r="3" spans="1:8" x14ac:dyDescent="0.25">
      <c r="A3" s="3">
        <v>44877</v>
      </c>
      <c r="B3" t="s">
        <v>415</v>
      </c>
      <c r="C3" t="s">
        <v>963</v>
      </c>
      <c r="D3" t="s">
        <v>5</v>
      </c>
      <c r="E3" t="s">
        <v>611</v>
      </c>
      <c r="F3" t="s">
        <v>588</v>
      </c>
      <c r="H3" t="e">
        <f>INT(LEFT(_9_MARQUETTE[[#This Row],[Result]],FIND("-",_9_MARQUETTE[[#This Row],[Result]])-1))</f>
        <v>#VALUE!</v>
      </c>
    </row>
    <row r="4" spans="1:8" x14ac:dyDescent="0.25">
      <c r="A4" s="3">
        <v>44880</v>
      </c>
      <c r="B4" t="s">
        <v>80</v>
      </c>
      <c r="C4" t="s">
        <v>1645</v>
      </c>
      <c r="D4" t="s">
        <v>5</v>
      </c>
      <c r="E4" t="s">
        <v>658</v>
      </c>
      <c r="F4" t="s">
        <v>588</v>
      </c>
      <c r="H4" t="e">
        <f>INT(LEFT(_9_MARQUETTE[[#This Row],[Result]],FIND("-",_9_MARQUETTE[[#This Row],[Result]])-1))</f>
        <v>#VALUE!</v>
      </c>
    </row>
    <row r="5" spans="1:8" x14ac:dyDescent="0.25">
      <c r="A5" s="3">
        <v>44883</v>
      </c>
      <c r="B5" t="s">
        <v>354</v>
      </c>
      <c r="C5" t="s">
        <v>1492</v>
      </c>
      <c r="D5" t="s">
        <v>661</v>
      </c>
      <c r="E5" t="s">
        <v>868</v>
      </c>
      <c r="F5" t="s">
        <v>588</v>
      </c>
      <c r="H5" t="e">
        <f>INT(LEFT(_9_MARQUETTE[[#This Row],[Result]],FIND("-",_9_MARQUETTE[[#This Row],[Result]])-1))</f>
        <v>#VALUE!</v>
      </c>
    </row>
    <row r="6" spans="1:8" x14ac:dyDescent="0.25">
      <c r="A6" s="3">
        <v>44884</v>
      </c>
      <c r="B6" t="s">
        <v>366</v>
      </c>
      <c r="C6" t="s">
        <v>1137</v>
      </c>
      <c r="D6" t="s">
        <v>661</v>
      </c>
      <c r="E6" t="s">
        <v>914</v>
      </c>
      <c r="F6" t="s">
        <v>588</v>
      </c>
      <c r="H6" t="e">
        <f>INT(LEFT(_9_MARQUETTE[[#This Row],[Result]],FIND("-",_9_MARQUETTE[[#This Row],[Result]])-1))</f>
        <v>#VALUE!</v>
      </c>
    </row>
    <row r="7" spans="1:8" x14ac:dyDescent="0.25">
      <c r="A7" s="3">
        <v>44886</v>
      </c>
      <c r="B7" t="s">
        <v>272</v>
      </c>
      <c r="C7" t="s">
        <v>1842</v>
      </c>
      <c r="D7" t="s">
        <v>661</v>
      </c>
      <c r="E7" t="s">
        <v>664</v>
      </c>
      <c r="F7" t="s">
        <v>588</v>
      </c>
      <c r="H7" t="e">
        <f>INT(LEFT(_9_MARQUETTE[[#This Row],[Result]],FIND("-",_9_MARQUETTE[[#This Row],[Result]])-1))</f>
        <v>#VALUE!</v>
      </c>
    </row>
    <row r="8" spans="1:8" x14ac:dyDescent="0.25">
      <c r="A8" s="3">
        <v>44892</v>
      </c>
      <c r="B8" t="s">
        <v>471</v>
      </c>
      <c r="C8" t="s">
        <v>1008</v>
      </c>
      <c r="D8" t="s">
        <v>5</v>
      </c>
      <c r="E8" t="s">
        <v>666</v>
      </c>
      <c r="F8" t="s">
        <v>588</v>
      </c>
      <c r="H8" t="e">
        <f>INT(LEFT(_9_MARQUETTE[[#This Row],[Result]],FIND("-",_9_MARQUETTE[[#This Row],[Result]])-1))</f>
        <v>#VALUE!</v>
      </c>
    </row>
    <row r="9" spans="1:8" x14ac:dyDescent="0.25">
      <c r="A9" s="3">
        <v>44895</v>
      </c>
      <c r="B9" t="s">
        <v>511</v>
      </c>
      <c r="C9" t="s">
        <v>1763</v>
      </c>
      <c r="D9" t="s">
        <v>5</v>
      </c>
      <c r="E9" t="s">
        <v>668</v>
      </c>
      <c r="F9" t="s">
        <v>588</v>
      </c>
      <c r="H9" t="e">
        <f>INT(LEFT(_9_MARQUETTE[[#This Row],[Result]],FIND("-",_9_MARQUETTE[[#This Row],[Result]])-1))</f>
        <v>#VALUE!</v>
      </c>
    </row>
    <row r="10" spans="1:8" x14ac:dyDescent="0.25">
      <c r="A10" s="3">
        <v>44899</v>
      </c>
      <c r="B10" t="s">
        <v>264</v>
      </c>
      <c r="C10" t="s">
        <v>1728</v>
      </c>
      <c r="D10" t="s">
        <v>6</v>
      </c>
      <c r="E10" t="s">
        <v>602</v>
      </c>
      <c r="F10" t="s">
        <v>588</v>
      </c>
      <c r="H10" t="e">
        <f>INT(LEFT(_9_MARQUETTE[[#This Row],[Result]],FIND("-",_9_MARQUETTE[[#This Row],[Result]])-1))</f>
        <v>#VALUE!</v>
      </c>
    </row>
    <row r="11" spans="1:8" x14ac:dyDescent="0.25">
      <c r="A11" s="3">
        <v>44903</v>
      </c>
      <c r="B11" t="s">
        <v>340</v>
      </c>
      <c r="C11" t="s">
        <v>2012</v>
      </c>
      <c r="D11" t="s">
        <v>6</v>
      </c>
      <c r="E11" t="s">
        <v>603</v>
      </c>
      <c r="F11" t="s">
        <v>588</v>
      </c>
      <c r="H11" t="e">
        <f>INT(LEFT(_9_MARQUETTE[[#This Row],[Result]],FIND("-",_9_MARQUETTE[[#This Row],[Result]])-1))</f>
        <v>#VALUE!</v>
      </c>
    </row>
    <row r="12" spans="1:8" x14ac:dyDescent="0.25">
      <c r="A12" s="3">
        <v>44906</v>
      </c>
      <c r="B12" t="s">
        <v>68</v>
      </c>
      <c r="C12" t="s">
        <v>1547</v>
      </c>
      <c r="D12" t="s">
        <v>5</v>
      </c>
      <c r="E12" t="s">
        <v>669</v>
      </c>
      <c r="F12" t="s">
        <v>588</v>
      </c>
      <c r="H12" t="e">
        <f>INT(LEFT(_9_MARQUETTE[[#This Row],[Result]],FIND("-",_9_MARQUETTE[[#This Row],[Result]])-1))</f>
        <v>#VALUE!</v>
      </c>
    </row>
    <row r="13" spans="1:8" x14ac:dyDescent="0.25">
      <c r="A13" s="3">
        <v>44913</v>
      </c>
      <c r="B13" t="s">
        <v>193</v>
      </c>
      <c r="C13" t="s">
        <v>2013</v>
      </c>
      <c r="D13" t="s">
        <v>6</v>
      </c>
      <c r="E13" t="s">
        <v>1073</v>
      </c>
      <c r="F13" t="s">
        <v>587</v>
      </c>
      <c r="H13" t="e">
        <f>INT(LEFT(_9_MARQUETTE[[#This Row],[Result]],FIND("-",_9_MARQUETTE[[#This Row],[Result]])-1))</f>
        <v>#VALUE!</v>
      </c>
    </row>
    <row r="14" spans="1:8" x14ac:dyDescent="0.25">
      <c r="A14" s="3">
        <v>44916</v>
      </c>
      <c r="B14" t="s">
        <v>86</v>
      </c>
      <c r="C14" t="s">
        <v>719</v>
      </c>
      <c r="D14" t="s">
        <v>5</v>
      </c>
      <c r="E14" t="s">
        <v>642</v>
      </c>
      <c r="F14" t="s">
        <v>590</v>
      </c>
      <c r="H14" t="e">
        <f>INT(LEFT(_9_MARQUETTE[[#This Row],[Result]],FIND("-",_9_MARQUETTE[[#This Row],[Result]])-1))</f>
        <v>#VALUE!</v>
      </c>
    </row>
    <row r="15" spans="1:8" x14ac:dyDescent="0.25">
      <c r="A15" s="3">
        <v>44562</v>
      </c>
      <c r="B15" t="s">
        <v>325</v>
      </c>
      <c r="C15" t="s">
        <v>1204</v>
      </c>
      <c r="D15" t="s">
        <v>5</v>
      </c>
      <c r="E15" t="s">
        <v>645</v>
      </c>
      <c r="F15" t="s">
        <v>1345</v>
      </c>
      <c r="H15" t="e">
        <f>INT(LEFT(_9_MARQUETTE[[#This Row],[Result]],FIND("-",_9_MARQUETTE[[#This Row],[Result]])-1))</f>
        <v>#VALUE!</v>
      </c>
    </row>
    <row r="16" spans="1:8" x14ac:dyDescent="0.25">
      <c r="A16" s="3">
        <v>44565</v>
      </c>
      <c r="B16" t="s">
        <v>206</v>
      </c>
      <c r="C16" t="s">
        <v>2014</v>
      </c>
      <c r="D16" t="s">
        <v>5</v>
      </c>
      <c r="E16" t="s">
        <v>647</v>
      </c>
      <c r="F16" t="s">
        <v>788</v>
      </c>
      <c r="H16" t="e">
        <f>INT(LEFT(_9_MARQUETTE[[#This Row],[Result]],FIND("-",_9_MARQUETTE[[#This Row],[Result]])-1))</f>
        <v>#VALUE!</v>
      </c>
    </row>
    <row r="17" spans="1:8" x14ac:dyDescent="0.25">
      <c r="A17" s="3">
        <v>44568</v>
      </c>
      <c r="B17" t="s">
        <v>254</v>
      </c>
      <c r="C17" t="s">
        <v>1957</v>
      </c>
      <c r="D17" t="s">
        <v>6</v>
      </c>
      <c r="E17" t="s">
        <v>676</v>
      </c>
      <c r="F17" t="s">
        <v>618</v>
      </c>
      <c r="H17" t="e">
        <f>INT(LEFT(_9_MARQUETTE[[#This Row],[Result]],FIND("-",_9_MARQUETTE[[#This Row],[Result]])-1))</f>
        <v>#VALUE!</v>
      </c>
    </row>
    <row r="18" spans="1:8" x14ac:dyDescent="0.25">
      <c r="A18" s="3">
        <v>44572</v>
      </c>
      <c r="B18" t="s">
        <v>169</v>
      </c>
      <c r="C18" t="s">
        <v>1895</v>
      </c>
      <c r="D18" t="s">
        <v>5</v>
      </c>
      <c r="E18" t="s">
        <v>620</v>
      </c>
      <c r="F18" t="s">
        <v>801</v>
      </c>
      <c r="H18" t="e">
        <f>INT(LEFT(_9_MARQUETTE[[#This Row],[Result]],FIND("-",_9_MARQUETTE[[#This Row],[Result]])-1))</f>
        <v>#VALUE!</v>
      </c>
    </row>
    <row r="19" spans="1:8" x14ac:dyDescent="0.25">
      <c r="A19" s="3">
        <v>44576</v>
      </c>
      <c r="B19" t="s">
        <v>186</v>
      </c>
      <c r="C19" t="s">
        <v>1910</v>
      </c>
      <c r="D19" t="s">
        <v>5</v>
      </c>
      <c r="E19" t="s">
        <v>677</v>
      </c>
      <c r="F19" t="s">
        <v>774</v>
      </c>
      <c r="H19" t="e">
        <f>INT(LEFT(_9_MARQUETTE[[#This Row],[Result]],FIND("-",_9_MARQUETTE[[#This Row],[Result]])-1))</f>
        <v>#VALUE!</v>
      </c>
    </row>
    <row r="20" spans="1:8" x14ac:dyDescent="0.25">
      <c r="A20" s="3">
        <v>44580</v>
      </c>
      <c r="B20" t="s">
        <v>159</v>
      </c>
      <c r="C20" t="s">
        <v>1839</v>
      </c>
      <c r="D20" t="s">
        <v>6</v>
      </c>
      <c r="E20" t="s">
        <v>679</v>
      </c>
      <c r="F20" t="s">
        <v>682</v>
      </c>
      <c r="H20" t="e">
        <f>INT(LEFT(_9_MARQUETTE[[#This Row],[Result]],FIND("-",_9_MARQUETTE[[#This Row],[Result]])-1))</f>
        <v>#VALUE!</v>
      </c>
    </row>
    <row r="21" spans="1:8" x14ac:dyDescent="0.25">
      <c r="A21" s="3">
        <v>44584</v>
      </c>
      <c r="B21" t="s">
        <v>193</v>
      </c>
      <c r="C21" t="s">
        <v>1135</v>
      </c>
      <c r="D21" t="s">
        <v>5</v>
      </c>
      <c r="E21" t="s">
        <v>681</v>
      </c>
      <c r="F21" t="s">
        <v>683</v>
      </c>
      <c r="H21" t="e">
        <f>INT(LEFT(_9_MARQUETTE[[#This Row],[Result]],FIND("-",_9_MARQUETTE[[#This Row],[Result]])-1))</f>
        <v>#VALUE!</v>
      </c>
    </row>
    <row r="22" spans="1:8" x14ac:dyDescent="0.25">
      <c r="A22" s="3">
        <v>44587</v>
      </c>
      <c r="B22" t="s">
        <v>186</v>
      </c>
      <c r="C22" t="s">
        <v>1518</v>
      </c>
      <c r="D22" t="s">
        <v>6</v>
      </c>
      <c r="E22" t="s">
        <v>777</v>
      </c>
      <c r="F22" t="s">
        <v>684</v>
      </c>
      <c r="H22" t="e">
        <f>INT(LEFT(_9_MARQUETTE[[#This Row],[Result]],FIND("-",_9_MARQUETTE[[#This Row],[Result]])-1))</f>
        <v>#VALUE!</v>
      </c>
    </row>
    <row r="23" spans="1:8" x14ac:dyDescent="0.25">
      <c r="A23" s="3">
        <v>44591</v>
      </c>
      <c r="B23" t="s">
        <v>206</v>
      </c>
      <c r="C23" t="s">
        <v>615</v>
      </c>
      <c r="D23" t="s">
        <v>6</v>
      </c>
      <c r="E23" t="s">
        <v>635</v>
      </c>
      <c r="F23" t="s">
        <v>849</v>
      </c>
      <c r="H23" t="e">
        <f>INT(LEFT(_9_MARQUETTE[[#This Row],[Result]],FIND("-",_9_MARQUETTE[[#This Row],[Result]])-1))</f>
        <v>#VALUE!</v>
      </c>
    </row>
    <row r="24" spans="1:8" x14ac:dyDescent="0.25">
      <c r="A24" s="3">
        <v>44594</v>
      </c>
      <c r="B24" t="s">
        <v>159</v>
      </c>
      <c r="C24" t="s">
        <v>1523</v>
      </c>
      <c r="D24" t="s">
        <v>5</v>
      </c>
      <c r="E24" t="s">
        <v>638</v>
      </c>
      <c r="F24" t="s">
        <v>1073</v>
      </c>
      <c r="H24" t="e">
        <f>INT(LEFT(_9_MARQUETTE[[#This Row],[Result]],FIND("-",_9_MARQUETTE[[#This Row],[Result]])-1))</f>
        <v>#VALUE!</v>
      </c>
    </row>
    <row r="25" spans="1:8" x14ac:dyDescent="0.25">
      <c r="A25" s="3">
        <v>44600</v>
      </c>
      <c r="B25" t="s">
        <v>86</v>
      </c>
      <c r="C25" t="s">
        <v>1271</v>
      </c>
      <c r="D25" t="s">
        <v>6</v>
      </c>
      <c r="E25" t="s">
        <v>1011</v>
      </c>
      <c r="F25" t="s">
        <v>642</v>
      </c>
      <c r="H25" t="e">
        <f>INT(LEFT(_9_MARQUETTE[[#This Row],[Result]],FIND("-",_9_MARQUETTE[[#This Row],[Result]])-1))</f>
        <v>#VALUE!</v>
      </c>
    </row>
    <row r="26" spans="1:8" x14ac:dyDescent="0.25">
      <c r="A26" s="3">
        <v>44604</v>
      </c>
      <c r="B26" t="s">
        <v>499</v>
      </c>
      <c r="C26" t="s">
        <v>1515</v>
      </c>
      <c r="D26" t="s">
        <v>6</v>
      </c>
      <c r="E26" t="s">
        <v>1039</v>
      </c>
      <c r="F26" t="s">
        <v>645</v>
      </c>
      <c r="H26" t="e">
        <f>INT(LEFT(_9_MARQUETTE[[#This Row],[Result]],FIND("-",_9_MARQUETTE[[#This Row],[Result]])-1))</f>
        <v>#VALUE!</v>
      </c>
    </row>
    <row r="27" spans="1:8" x14ac:dyDescent="0.25">
      <c r="A27" s="3">
        <v>44608</v>
      </c>
      <c r="B27" t="s">
        <v>254</v>
      </c>
      <c r="C27" t="s">
        <v>1088</v>
      </c>
      <c r="D27" t="s">
        <v>5</v>
      </c>
      <c r="E27" t="s">
        <v>1040</v>
      </c>
      <c r="F27" t="s">
        <v>647</v>
      </c>
      <c r="H27" t="e">
        <f>INT(LEFT(_9_MARQUETTE[[#This Row],[Result]],FIND("-",_9_MARQUETTE[[#This Row],[Result]])-1))</f>
        <v>#VALUE!</v>
      </c>
    </row>
    <row r="28" spans="1:8" x14ac:dyDescent="0.25">
      <c r="A28" s="3">
        <v>44612</v>
      </c>
      <c r="B28" t="s">
        <v>325</v>
      </c>
      <c r="C28" t="s">
        <v>2015</v>
      </c>
      <c r="D28" t="s">
        <v>6</v>
      </c>
      <c r="E28" t="s">
        <v>1433</v>
      </c>
      <c r="F28" t="s">
        <v>650</v>
      </c>
      <c r="H28" t="e">
        <f>INT(LEFT(_9_MARQUETTE[[#This Row],[Result]],FIND("-",_9_MARQUETTE[[#This Row],[Result]])-1))</f>
        <v>#VALUE!</v>
      </c>
    </row>
    <row r="29" spans="1:8" x14ac:dyDescent="0.25">
      <c r="A29" s="3">
        <v>44618</v>
      </c>
      <c r="B29" t="s">
        <v>499</v>
      </c>
      <c r="C29" t="s">
        <v>1896</v>
      </c>
      <c r="D29" t="s">
        <v>5</v>
      </c>
      <c r="E29" t="s">
        <v>1397</v>
      </c>
      <c r="F29" t="s">
        <v>653</v>
      </c>
      <c r="H29" t="e">
        <f>INT(LEFT(_9_MARQUETTE[[#This Row],[Result]],FIND("-",_9_MARQUETTE[[#This Row],[Result]])-1))</f>
        <v>#VALUE!</v>
      </c>
    </row>
    <row r="30" spans="1:8" x14ac:dyDescent="0.25">
      <c r="A30" s="3">
        <v>44622</v>
      </c>
      <c r="B30" t="s">
        <v>169</v>
      </c>
      <c r="C30" t="s">
        <v>2016</v>
      </c>
      <c r="D30" t="s">
        <v>6</v>
      </c>
      <c r="E30" t="s">
        <v>1399</v>
      </c>
      <c r="F30" t="s">
        <v>1044</v>
      </c>
      <c r="H30" t="e">
        <f>INT(LEFT(_9_MARQUETTE[[#This Row],[Result]],FIND("-",_9_MARQUETTE[[#This Row],[Result]])-1))</f>
        <v>#VALUE!</v>
      </c>
    </row>
    <row r="31" spans="1:8" x14ac:dyDescent="0.25">
      <c r="A31" s="3">
        <v>44625</v>
      </c>
      <c r="B31" t="s">
        <v>28</v>
      </c>
      <c r="C31" t="s">
        <v>2017</v>
      </c>
      <c r="D31" t="s">
        <v>5</v>
      </c>
      <c r="E31" t="s">
        <v>1447</v>
      </c>
      <c r="F31" t="s">
        <v>1249</v>
      </c>
      <c r="H31" t="e">
        <f>INT(LEFT(_9_MARQUETTE[[#This Row],[Result]],FIND("-",_9_MARQUETTE[[#This Row],[Result]])-1))</f>
        <v>#VALUE!</v>
      </c>
    </row>
    <row r="32" spans="1:8" x14ac:dyDescent="0.25">
      <c r="A32" s="3">
        <v>44630</v>
      </c>
      <c r="B32" t="s">
        <v>325</v>
      </c>
      <c r="C32" t="s">
        <v>1529</v>
      </c>
      <c r="D32" t="s">
        <v>661</v>
      </c>
      <c r="E32" t="s">
        <v>1248</v>
      </c>
      <c r="F32" t="s">
        <v>1366</v>
      </c>
      <c r="H32" t="e">
        <f>INT(LEFT(_9_MARQUETTE[[#This Row],[Result]],FIND("-",_9_MARQUETTE[[#This Row],[Result]])-1))</f>
        <v>#VALUE!</v>
      </c>
    </row>
    <row r="33" spans="1:6" x14ac:dyDescent="0.25">
      <c r="A33" s="3">
        <v>44637</v>
      </c>
      <c r="B33" t="s">
        <v>46</v>
      </c>
      <c r="C33" t="s">
        <v>1868</v>
      </c>
      <c r="D33" t="s">
        <v>661</v>
      </c>
      <c r="E33" t="s">
        <v>1375</v>
      </c>
      <c r="F33" t="s">
        <v>1366</v>
      </c>
    </row>
  </sheetData>
  <pageMargins left="0.7" right="0.7" top="0.75" bottom="0.75" header="0.3" footer="0.3"/>
  <tableParts count="1">
    <tablePart r:id="rId1"/>
  </tablePart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6A91-0C75-4CB8-99AB-EC6776C0F7E8}">
  <dimension ref="A1:H35"/>
  <sheetViews>
    <sheetView workbookViewId="0">
      <selection activeCell="I8" sqref="I8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317</v>
      </c>
      <c r="C2" t="s">
        <v>1599</v>
      </c>
      <c r="D2" t="s">
        <v>5</v>
      </c>
      <c r="E2" t="s">
        <v>608</v>
      </c>
      <c r="F2" t="s">
        <v>588</v>
      </c>
      <c r="H2" t="e">
        <f>INT(LEFT(_5_SAINT_MARYS[[#This Row],[Result]],FIND("-",_5_SAINT_MARYS[[#This Row],[Result]])-1))</f>
        <v>#VALUE!</v>
      </c>
    </row>
    <row r="3" spans="1:8" x14ac:dyDescent="0.25">
      <c r="A3" s="3">
        <v>44877</v>
      </c>
      <c r="B3" t="s">
        <v>352</v>
      </c>
      <c r="C3" t="s">
        <v>1600</v>
      </c>
      <c r="D3" t="s">
        <v>5</v>
      </c>
      <c r="E3" t="s">
        <v>611</v>
      </c>
      <c r="F3" t="s">
        <v>588</v>
      </c>
      <c r="H3" t="e">
        <f>INT(LEFT(_5_SAINT_MARYS[[#This Row],[Result]],FIND("-",_5_SAINT_MARYS[[#This Row],[Result]])-1))</f>
        <v>#VALUE!</v>
      </c>
    </row>
    <row r="4" spans="1:8" x14ac:dyDescent="0.25">
      <c r="A4" s="3">
        <v>44880</v>
      </c>
      <c r="B4" t="s">
        <v>70</v>
      </c>
      <c r="C4" t="s">
        <v>743</v>
      </c>
      <c r="D4" t="s">
        <v>5</v>
      </c>
      <c r="E4" t="s">
        <v>658</v>
      </c>
      <c r="F4" t="s">
        <v>588</v>
      </c>
      <c r="H4" t="e">
        <f>INT(LEFT(_5_SAINT_MARYS[[#This Row],[Result]],FIND("-",_5_SAINT_MARYS[[#This Row],[Result]])-1))</f>
        <v>#VALUE!</v>
      </c>
    </row>
    <row r="5" spans="1:8" x14ac:dyDescent="0.25">
      <c r="A5" s="3">
        <v>44882</v>
      </c>
      <c r="B5" t="s">
        <v>372</v>
      </c>
      <c r="C5" t="s">
        <v>1601</v>
      </c>
      <c r="D5" t="s">
        <v>5</v>
      </c>
      <c r="E5" t="s">
        <v>868</v>
      </c>
      <c r="F5" t="s">
        <v>588</v>
      </c>
      <c r="H5" t="e">
        <f>INT(LEFT(_5_SAINT_MARYS[[#This Row],[Result]],FIND("-",_5_SAINT_MARYS[[#This Row],[Result]])-1))</f>
        <v>#VALUE!</v>
      </c>
    </row>
    <row r="6" spans="1:8" x14ac:dyDescent="0.25">
      <c r="A6" s="3">
        <v>44887</v>
      </c>
      <c r="B6" t="s">
        <v>242</v>
      </c>
      <c r="C6" t="s">
        <v>1020</v>
      </c>
      <c r="D6" t="s">
        <v>661</v>
      </c>
      <c r="E6" t="s">
        <v>914</v>
      </c>
      <c r="F6" t="s">
        <v>588</v>
      </c>
      <c r="H6" t="e">
        <f>INT(LEFT(_5_SAINT_MARYS[[#This Row],[Result]],FIND("-",_5_SAINT_MARYS[[#This Row],[Result]])-1))</f>
        <v>#VALUE!</v>
      </c>
    </row>
    <row r="7" spans="1:8" x14ac:dyDescent="0.25">
      <c r="A7" s="3">
        <v>44888</v>
      </c>
      <c r="B7" t="s">
        <v>229</v>
      </c>
      <c r="C7" t="s">
        <v>1602</v>
      </c>
      <c r="D7" t="s">
        <v>661</v>
      </c>
      <c r="E7" t="s">
        <v>916</v>
      </c>
      <c r="F7" t="s">
        <v>588</v>
      </c>
      <c r="H7" t="e">
        <f>INT(LEFT(_5_SAINT_MARYS[[#This Row],[Result]],FIND("-",_5_SAINT_MARYS[[#This Row],[Result]])-1))</f>
        <v>#VALUE!</v>
      </c>
    </row>
    <row r="8" spans="1:8" x14ac:dyDescent="0.25">
      <c r="A8" s="3">
        <v>44889</v>
      </c>
      <c r="B8" t="s">
        <v>264</v>
      </c>
      <c r="C8" t="s">
        <v>852</v>
      </c>
      <c r="D8" t="s">
        <v>661</v>
      </c>
      <c r="E8" t="s">
        <v>666</v>
      </c>
      <c r="F8" t="s">
        <v>588</v>
      </c>
      <c r="H8" t="e">
        <f>INT(LEFT(_5_SAINT_MARYS[[#This Row],[Result]],FIND("-",_5_SAINT_MARYS[[#This Row],[Result]])-1))</f>
        <v>#VALUE!</v>
      </c>
    </row>
    <row r="9" spans="1:8" x14ac:dyDescent="0.25">
      <c r="A9" s="3">
        <v>44894</v>
      </c>
      <c r="B9" t="s">
        <v>446</v>
      </c>
      <c r="C9" t="s">
        <v>1498</v>
      </c>
      <c r="D9" t="s">
        <v>5</v>
      </c>
      <c r="E9" t="s">
        <v>668</v>
      </c>
      <c r="F9" t="s">
        <v>588</v>
      </c>
      <c r="H9" t="e">
        <f>INT(LEFT(_5_SAINT_MARYS[[#This Row],[Result]],FIND("-",_5_SAINT_MARYS[[#This Row],[Result]])-1))</f>
        <v>#VALUE!</v>
      </c>
    </row>
    <row r="10" spans="1:8" x14ac:dyDescent="0.25">
      <c r="A10" s="3">
        <v>44897</v>
      </c>
      <c r="B10" t="s">
        <v>180</v>
      </c>
      <c r="C10" t="s">
        <v>1603</v>
      </c>
      <c r="D10" t="s">
        <v>6</v>
      </c>
      <c r="E10" t="s">
        <v>870</v>
      </c>
      <c r="F10" t="s">
        <v>588</v>
      </c>
      <c r="H10" t="e">
        <f>INT(LEFT(_5_SAINT_MARYS[[#This Row],[Result]],FIND("-",_5_SAINT_MARYS[[#This Row],[Result]])-1))</f>
        <v>#VALUE!</v>
      </c>
    </row>
    <row r="11" spans="1:8" x14ac:dyDescent="0.25">
      <c r="A11" s="3">
        <v>44899</v>
      </c>
      <c r="B11" t="s">
        <v>117</v>
      </c>
      <c r="C11" t="s">
        <v>1598</v>
      </c>
      <c r="D11" t="s">
        <v>6</v>
      </c>
      <c r="E11" t="s">
        <v>603</v>
      </c>
      <c r="F11" t="s">
        <v>588</v>
      </c>
      <c r="H11" t="e">
        <f>INT(LEFT(_5_SAINT_MARYS[[#This Row],[Result]],FIND("-",_5_SAINT_MARYS[[#This Row],[Result]])-1))</f>
        <v>#VALUE!</v>
      </c>
    </row>
    <row r="12" spans="1:8" x14ac:dyDescent="0.25">
      <c r="A12" s="3">
        <v>44906</v>
      </c>
      <c r="B12" t="s">
        <v>240</v>
      </c>
      <c r="C12" t="s">
        <v>1604</v>
      </c>
      <c r="D12" t="s">
        <v>5</v>
      </c>
      <c r="E12" t="s">
        <v>605</v>
      </c>
      <c r="F12" t="s">
        <v>588</v>
      </c>
      <c r="H12" t="e">
        <f>INT(LEFT(_5_SAINT_MARYS[[#This Row],[Result]],FIND("-",_5_SAINT_MARYS[[#This Row],[Result]])-1))</f>
        <v>#VALUE!</v>
      </c>
    </row>
    <row r="13" spans="1:8" x14ac:dyDescent="0.25">
      <c r="A13" s="3">
        <v>44909</v>
      </c>
      <c r="B13" t="s">
        <v>1605</v>
      </c>
      <c r="C13" t="s">
        <v>1606</v>
      </c>
      <c r="D13" t="s">
        <v>5</v>
      </c>
      <c r="E13" t="s">
        <v>607</v>
      </c>
      <c r="F13" t="s">
        <v>588</v>
      </c>
      <c r="H13" t="e">
        <f>INT(LEFT(_5_SAINT_MARYS[[#This Row],[Result]],FIND("-",_5_SAINT_MARYS[[#This Row],[Result]])-1))</f>
        <v>#VALUE!</v>
      </c>
    </row>
    <row r="14" spans="1:8" x14ac:dyDescent="0.25">
      <c r="A14" s="3">
        <v>44912</v>
      </c>
      <c r="B14" t="s">
        <v>428</v>
      </c>
      <c r="C14" t="s">
        <v>1607</v>
      </c>
      <c r="D14" t="s">
        <v>6</v>
      </c>
      <c r="E14" t="s">
        <v>689</v>
      </c>
      <c r="F14" t="s">
        <v>588</v>
      </c>
      <c r="H14" t="e">
        <f>INT(LEFT(_5_SAINT_MARYS[[#This Row],[Result]],FIND("-",_5_SAINT_MARYS[[#This Row],[Result]])-1))</f>
        <v>#VALUE!</v>
      </c>
    </row>
    <row r="15" spans="1:8" x14ac:dyDescent="0.25">
      <c r="A15" s="3">
        <v>44917</v>
      </c>
      <c r="B15" t="s">
        <v>72</v>
      </c>
      <c r="C15" t="s">
        <v>1608</v>
      </c>
      <c r="D15" t="s">
        <v>5</v>
      </c>
      <c r="E15" t="s">
        <v>613</v>
      </c>
      <c r="F15" t="s">
        <v>588</v>
      </c>
      <c r="H15" t="e">
        <f>INT(LEFT(_5_SAINT_MARYS[[#This Row],[Result]],FIND("-",_5_SAINT_MARYS[[#This Row],[Result]])-1))</f>
        <v>#VALUE!</v>
      </c>
    </row>
    <row r="16" spans="1:8" x14ac:dyDescent="0.25">
      <c r="A16" s="3">
        <v>44923</v>
      </c>
      <c r="B16" t="s">
        <v>220</v>
      </c>
      <c r="C16" t="s">
        <v>1609</v>
      </c>
      <c r="D16" t="s">
        <v>5</v>
      </c>
      <c r="E16" t="s">
        <v>694</v>
      </c>
      <c r="F16" t="s">
        <v>588</v>
      </c>
      <c r="H16" t="e">
        <f>INT(LEFT(_5_SAINT_MARYS[[#This Row],[Result]],FIND("-",_5_SAINT_MARYS[[#This Row],[Result]])-1))</f>
        <v>#VALUE!</v>
      </c>
    </row>
    <row r="17" spans="1:8" x14ac:dyDescent="0.25">
      <c r="A17" s="3">
        <v>44569</v>
      </c>
      <c r="B17" t="s">
        <v>163</v>
      </c>
      <c r="C17" t="s">
        <v>1610</v>
      </c>
      <c r="D17" t="s">
        <v>6</v>
      </c>
      <c r="E17" t="s">
        <v>784</v>
      </c>
      <c r="F17" t="s">
        <v>587</v>
      </c>
      <c r="H17" t="e">
        <f>INT(LEFT(_5_SAINT_MARYS[[#This Row],[Result]],FIND("-",_5_SAINT_MARYS[[#This Row],[Result]])-1))</f>
        <v>#VALUE!</v>
      </c>
    </row>
    <row r="18" spans="1:8" x14ac:dyDescent="0.25">
      <c r="A18" s="3">
        <v>44574</v>
      </c>
      <c r="B18" t="s">
        <v>392</v>
      </c>
      <c r="C18" t="s">
        <v>1611</v>
      </c>
      <c r="D18" t="s">
        <v>6</v>
      </c>
      <c r="E18" t="s">
        <v>699</v>
      </c>
      <c r="F18" t="s">
        <v>703</v>
      </c>
      <c r="H18" t="e">
        <f>INT(LEFT(_5_SAINT_MARYS[[#This Row],[Result]],FIND("-",_5_SAINT_MARYS[[#This Row],[Result]])-1))</f>
        <v>#VALUE!</v>
      </c>
    </row>
    <row r="19" spans="1:8" x14ac:dyDescent="0.25">
      <c r="A19" s="3">
        <v>44581</v>
      </c>
      <c r="B19" t="s">
        <v>50</v>
      </c>
      <c r="C19" t="s">
        <v>1407</v>
      </c>
      <c r="D19" t="s">
        <v>5</v>
      </c>
      <c r="E19" t="s">
        <v>1114</v>
      </c>
      <c r="F19" t="s">
        <v>614</v>
      </c>
      <c r="H19" t="e">
        <f>INT(LEFT(_5_SAINT_MARYS[[#This Row],[Result]],FIND("-",_5_SAINT_MARYS[[#This Row],[Result]])-1))</f>
        <v>#VALUE!</v>
      </c>
    </row>
    <row r="20" spans="1:8" x14ac:dyDescent="0.25">
      <c r="A20" s="3">
        <v>44583</v>
      </c>
      <c r="B20" t="s">
        <v>333</v>
      </c>
      <c r="C20" t="s">
        <v>717</v>
      </c>
      <c r="D20" t="s">
        <v>6</v>
      </c>
      <c r="E20" t="s">
        <v>1116</v>
      </c>
      <c r="F20" t="s">
        <v>659</v>
      </c>
      <c r="H20" t="e">
        <f>INT(LEFT(_5_SAINT_MARYS[[#This Row],[Result]],FIND("-",_5_SAINT_MARYS[[#This Row],[Result]])-1))</f>
        <v>#VALUE!</v>
      </c>
    </row>
    <row r="21" spans="1:8" x14ac:dyDescent="0.25">
      <c r="A21" s="3">
        <v>44588</v>
      </c>
      <c r="B21" t="s">
        <v>82</v>
      </c>
      <c r="C21" t="s">
        <v>1551</v>
      </c>
      <c r="D21" t="s">
        <v>6</v>
      </c>
      <c r="E21" t="s">
        <v>1118</v>
      </c>
      <c r="F21" t="s">
        <v>662</v>
      </c>
      <c r="H21" t="e">
        <f>INT(LEFT(_5_SAINT_MARYS[[#This Row],[Result]],FIND("-",_5_SAINT_MARYS[[#This Row],[Result]])-1))</f>
        <v>#VALUE!</v>
      </c>
    </row>
    <row r="22" spans="1:8" x14ac:dyDescent="0.25">
      <c r="A22" s="3">
        <v>44590</v>
      </c>
      <c r="B22" t="s">
        <v>392</v>
      </c>
      <c r="C22" t="s">
        <v>1182</v>
      </c>
      <c r="D22" t="s">
        <v>5</v>
      </c>
      <c r="E22" t="s">
        <v>1119</v>
      </c>
      <c r="F22" t="s">
        <v>664</v>
      </c>
      <c r="H22" t="e">
        <f>INT(LEFT(_5_SAINT_MARYS[[#This Row],[Result]],FIND("-",_5_SAINT_MARYS[[#This Row],[Result]])-1))</f>
        <v>#VALUE!</v>
      </c>
    </row>
    <row r="23" spans="1:8" x14ac:dyDescent="0.25">
      <c r="A23" s="3">
        <v>44595</v>
      </c>
      <c r="B23" t="s">
        <v>222</v>
      </c>
      <c r="C23" t="s">
        <v>1612</v>
      </c>
      <c r="D23" t="s">
        <v>6</v>
      </c>
      <c r="E23" t="s">
        <v>1270</v>
      </c>
      <c r="F23" t="s">
        <v>666</v>
      </c>
      <c r="H23" t="e">
        <f>INT(LEFT(_5_SAINT_MARYS[[#This Row],[Result]],FIND("-",_5_SAINT_MARYS[[#This Row],[Result]])-1))</f>
        <v>#VALUE!</v>
      </c>
    </row>
    <row r="24" spans="1:8" x14ac:dyDescent="0.25">
      <c r="A24" s="3">
        <v>44597</v>
      </c>
      <c r="B24" t="s">
        <v>333</v>
      </c>
      <c r="C24" t="s">
        <v>1269</v>
      </c>
      <c r="D24" t="s">
        <v>5</v>
      </c>
      <c r="E24" t="s">
        <v>893</v>
      </c>
      <c r="F24" t="s">
        <v>668</v>
      </c>
      <c r="H24" t="e">
        <f>INT(LEFT(_5_SAINT_MARYS[[#This Row],[Result]],FIND("-",_5_SAINT_MARYS[[#This Row],[Result]])-1))</f>
        <v>#VALUE!</v>
      </c>
    </row>
    <row r="25" spans="1:8" x14ac:dyDescent="0.25">
      <c r="A25" s="3">
        <v>44600</v>
      </c>
      <c r="B25" t="s">
        <v>50</v>
      </c>
      <c r="C25" t="s">
        <v>1464</v>
      </c>
      <c r="D25" t="s">
        <v>6</v>
      </c>
      <c r="E25" t="s">
        <v>1125</v>
      </c>
      <c r="F25" t="s">
        <v>602</v>
      </c>
      <c r="H25" t="e">
        <f>INT(LEFT(_5_SAINT_MARYS[[#This Row],[Result]],FIND("-",_5_SAINT_MARYS[[#This Row],[Result]])-1))</f>
        <v>#VALUE!</v>
      </c>
    </row>
    <row r="26" spans="1:8" x14ac:dyDescent="0.25">
      <c r="A26" s="3">
        <v>44602</v>
      </c>
      <c r="B26" t="s">
        <v>466</v>
      </c>
      <c r="C26" t="s">
        <v>1613</v>
      </c>
      <c r="D26" t="s">
        <v>5</v>
      </c>
      <c r="E26" t="s">
        <v>1188</v>
      </c>
      <c r="F26" t="s">
        <v>603</v>
      </c>
      <c r="H26" t="e">
        <f>INT(LEFT(_5_SAINT_MARYS[[#This Row],[Result]],FIND("-",_5_SAINT_MARYS[[#This Row],[Result]])-1))</f>
        <v>#VALUE!</v>
      </c>
    </row>
    <row r="27" spans="1:8" x14ac:dyDescent="0.25">
      <c r="A27" s="3">
        <v>44604</v>
      </c>
      <c r="B27" t="s">
        <v>8</v>
      </c>
      <c r="C27" t="s">
        <v>1598</v>
      </c>
      <c r="D27" t="s">
        <v>6</v>
      </c>
      <c r="E27" t="s">
        <v>1128</v>
      </c>
      <c r="F27" t="s">
        <v>669</v>
      </c>
      <c r="H27" t="e">
        <f>INT(LEFT(_5_SAINT_MARYS[[#This Row],[Result]],FIND("-",_5_SAINT_MARYS[[#This Row],[Result]])-1))</f>
        <v>#VALUE!</v>
      </c>
    </row>
    <row r="28" spans="1:8" x14ac:dyDescent="0.25">
      <c r="A28" s="3">
        <v>44609</v>
      </c>
      <c r="B28" t="s">
        <v>82</v>
      </c>
      <c r="C28" t="s">
        <v>1614</v>
      </c>
      <c r="D28" t="s">
        <v>5</v>
      </c>
      <c r="E28" t="s">
        <v>1130</v>
      </c>
      <c r="F28" t="s">
        <v>671</v>
      </c>
      <c r="H28" t="e">
        <f>INT(LEFT(_5_SAINT_MARYS[[#This Row],[Result]],FIND("-",_5_SAINT_MARYS[[#This Row],[Result]])-1))</f>
        <v>#VALUE!</v>
      </c>
    </row>
    <row r="29" spans="1:8" x14ac:dyDescent="0.25">
      <c r="A29" s="3">
        <v>44611</v>
      </c>
      <c r="B29" t="s">
        <v>163</v>
      </c>
      <c r="C29" t="s">
        <v>1614</v>
      </c>
      <c r="D29" t="s">
        <v>5</v>
      </c>
      <c r="E29" t="s">
        <v>1131</v>
      </c>
      <c r="F29" t="s">
        <v>689</v>
      </c>
      <c r="H29" t="e">
        <f>INT(LEFT(_5_SAINT_MARYS[[#This Row],[Result]],FIND("-",_5_SAINT_MARYS[[#This Row],[Result]])-1))</f>
        <v>#VALUE!</v>
      </c>
    </row>
    <row r="30" spans="1:8" x14ac:dyDescent="0.25">
      <c r="A30" s="3">
        <v>44616</v>
      </c>
      <c r="B30" t="s">
        <v>466</v>
      </c>
      <c r="C30" t="s">
        <v>1615</v>
      </c>
      <c r="D30" t="s">
        <v>6</v>
      </c>
      <c r="E30" t="s">
        <v>905</v>
      </c>
      <c r="F30" t="s">
        <v>613</v>
      </c>
      <c r="H30" t="e">
        <f>INT(LEFT(_5_SAINT_MARYS[[#This Row],[Result]],FIND("-",_5_SAINT_MARYS[[#This Row],[Result]])-1))</f>
        <v>#VALUE!</v>
      </c>
    </row>
    <row r="31" spans="1:8" x14ac:dyDescent="0.25">
      <c r="A31" s="3">
        <v>44618</v>
      </c>
      <c r="B31" t="s">
        <v>8</v>
      </c>
      <c r="C31" t="s">
        <v>1616</v>
      </c>
      <c r="D31" t="s">
        <v>5</v>
      </c>
      <c r="E31" t="s">
        <v>907</v>
      </c>
      <c r="F31" t="s">
        <v>694</v>
      </c>
      <c r="H31" t="e">
        <f>INT(LEFT(_5_SAINT_MARYS[[#This Row],[Result]],FIND("-",_5_SAINT_MARYS[[#This Row],[Result]])-1))</f>
        <v>#VALUE!</v>
      </c>
    </row>
    <row r="32" spans="1:8" x14ac:dyDescent="0.25">
      <c r="A32" s="3">
        <v>44627</v>
      </c>
      <c r="B32" t="s">
        <v>50</v>
      </c>
      <c r="C32" t="s">
        <v>1404</v>
      </c>
      <c r="D32" t="s">
        <v>661</v>
      </c>
      <c r="E32" t="s">
        <v>1921</v>
      </c>
      <c r="F32" t="s">
        <v>697</v>
      </c>
      <c r="H32" t="e">
        <f>INT(LEFT(_5_SAINT_MARYS[[#This Row],[Result]],FIND("-",_5_SAINT_MARYS[[#This Row],[Result]])-1))</f>
        <v>#VALUE!</v>
      </c>
    </row>
    <row r="33" spans="1:8" x14ac:dyDescent="0.25">
      <c r="A33" s="3">
        <v>44628</v>
      </c>
      <c r="B33" t="s">
        <v>8</v>
      </c>
      <c r="C33" t="s">
        <v>1974</v>
      </c>
      <c r="D33" t="s">
        <v>661</v>
      </c>
      <c r="E33" t="s">
        <v>1282</v>
      </c>
      <c r="F33" t="s">
        <v>699</v>
      </c>
      <c r="H33" t="e">
        <f>INT(LEFT(_5_SAINT_MARYS[[#This Row],[Result]],FIND("-",_5_SAINT_MARYS[[#This Row],[Result]])-1))</f>
        <v>#VALUE!</v>
      </c>
    </row>
    <row r="34" spans="1:8" x14ac:dyDescent="0.25">
      <c r="A34" s="3">
        <v>44637</v>
      </c>
      <c r="B34" t="s">
        <v>239</v>
      </c>
      <c r="C34" t="s">
        <v>1794</v>
      </c>
      <c r="D34" t="s">
        <v>661</v>
      </c>
      <c r="E34" t="s">
        <v>1618</v>
      </c>
      <c r="F34" t="s">
        <v>699</v>
      </c>
    </row>
    <row r="35" spans="1:8" x14ac:dyDescent="0.25">
      <c r="A35" s="3">
        <v>44639</v>
      </c>
      <c r="B35" t="s">
        <v>68</v>
      </c>
      <c r="C35" t="s">
        <v>1715</v>
      </c>
      <c r="D35" t="s">
        <v>661</v>
      </c>
      <c r="E35" t="s">
        <v>2408</v>
      </c>
      <c r="F35" t="s">
        <v>699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85BF9-0255-47A2-91D7-4DB58F861421}">
  <dimension ref="A1:H39"/>
  <sheetViews>
    <sheetView workbookViewId="0">
      <selection activeCell="G40" sqref="G4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468</v>
      </c>
      <c r="C2" t="s">
        <v>2394</v>
      </c>
      <c r="D2" t="s">
        <v>5</v>
      </c>
      <c r="E2" t="s">
        <v>608</v>
      </c>
      <c r="F2" t="s">
        <v>588</v>
      </c>
      <c r="H2" t="e">
        <f>INT(LEFT(_2_VILLANOVA[[#This Row],[Result]],FIND("-",_2_VILLANOVA[[#This Row],[Result]])-1))</f>
        <v>#VALUE!</v>
      </c>
    </row>
    <row r="3" spans="1:8" x14ac:dyDescent="0.25">
      <c r="A3" s="3">
        <v>44877</v>
      </c>
      <c r="B3" t="s">
        <v>68</v>
      </c>
      <c r="C3" t="s">
        <v>2646</v>
      </c>
      <c r="D3" t="s">
        <v>6</v>
      </c>
      <c r="E3" t="s">
        <v>703</v>
      </c>
      <c r="F3" t="s">
        <v>588</v>
      </c>
      <c r="H3" t="e">
        <f>INT(LEFT(_2_VILLANOVA[[#This Row],[Result]],FIND("-",_2_VILLANOVA[[#This Row],[Result]])-1))</f>
        <v>#VALUE!</v>
      </c>
    </row>
    <row r="4" spans="1:8" x14ac:dyDescent="0.25">
      <c r="A4" s="3">
        <v>44881</v>
      </c>
      <c r="B4" t="s">
        <v>125</v>
      </c>
      <c r="C4" t="s">
        <v>2395</v>
      </c>
      <c r="D4" t="s">
        <v>5</v>
      </c>
      <c r="E4" t="s">
        <v>614</v>
      </c>
      <c r="F4" t="s">
        <v>588</v>
      </c>
      <c r="H4" t="e">
        <f>INT(LEFT(_2_VILLANOVA[[#This Row],[Result]],FIND("-",_2_VILLANOVA[[#This Row],[Result]])-1))</f>
        <v>#VALUE!</v>
      </c>
    </row>
    <row r="5" spans="1:8" x14ac:dyDescent="0.25">
      <c r="A5" s="3">
        <v>44885</v>
      </c>
      <c r="B5" t="s">
        <v>167</v>
      </c>
      <c r="C5" t="s">
        <v>2388</v>
      </c>
      <c r="D5" t="s">
        <v>661</v>
      </c>
      <c r="E5" t="s">
        <v>659</v>
      </c>
      <c r="F5" t="s">
        <v>588</v>
      </c>
      <c r="H5" t="e">
        <f>INT(LEFT(_2_VILLANOVA[[#This Row],[Result]],FIND("-",_2_VILLANOVA[[#This Row],[Result]])-1))</f>
        <v>#VALUE!</v>
      </c>
    </row>
    <row r="6" spans="1:8" x14ac:dyDescent="0.25">
      <c r="A6" s="3">
        <v>44886</v>
      </c>
      <c r="B6" t="s">
        <v>18</v>
      </c>
      <c r="C6" t="s">
        <v>1740</v>
      </c>
      <c r="D6" t="s">
        <v>661</v>
      </c>
      <c r="E6" t="s">
        <v>595</v>
      </c>
      <c r="F6" t="s">
        <v>588</v>
      </c>
      <c r="H6" t="e">
        <f>INT(LEFT(_2_VILLANOVA[[#This Row],[Result]],FIND("-",_2_VILLANOVA[[#This Row],[Result]])-1))</f>
        <v>#VALUE!</v>
      </c>
    </row>
    <row r="7" spans="1:8" x14ac:dyDescent="0.25">
      <c r="A7" s="3">
        <v>44893</v>
      </c>
      <c r="B7" t="s">
        <v>386</v>
      </c>
      <c r="C7" t="s">
        <v>968</v>
      </c>
      <c r="D7" t="s">
        <v>661</v>
      </c>
      <c r="E7" t="s">
        <v>596</v>
      </c>
      <c r="F7" t="s">
        <v>588</v>
      </c>
      <c r="H7" t="e">
        <f>INT(LEFT(_2_VILLANOVA[[#This Row],[Result]],FIND("-",_2_VILLANOVA[[#This Row],[Result]])-1))</f>
        <v>#VALUE!</v>
      </c>
    </row>
    <row r="8" spans="1:8" x14ac:dyDescent="0.25">
      <c r="A8" s="3">
        <v>44896</v>
      </c>
      <c r="B8" t="s">
        <v>205</v>
      </c>
      <c r="C8" t="s">
        <v>1027</v>
      </c>
      <c r="D8" t="s">
        <v>6</v>
      </c>
      <c r="E8" t="s">
        <v>598</v>
      </c>
      <c r="F8" t="s">
        <v>588</v>
      </c>
      <c r="H8" t="e">
        <f>INT(LEFT(_2_VILLANOVA[[#This Row],[Result]],FIND("-",_2_VILLANOVA[[#This Row],[Result]])-1))</f>
        <v>#VALUE!</v>
      </c>
    </row>
    <row r="9" spans="1:8" x14ac:dyDescent="0.25">
      <c r="A9" s="3">
        <v>44899</v>
      </c>
      <c r="B9" t="s">
        <v>377</v>
      </c>
      <c r="C9" t="s">
        <v>909</v>
      </c>
      <c r="D9" t="s">
        <v>5</v>
      </c>
      <c r="E9" t="s">
        <v>600</v>
      </c>
      <c r="F9" t="s">
        <v>588</v>
      </c>
      <c r="H9" t="e">
        <f>INT(LEFT(_2_VILLANOVA[[#This Row],[Result]],FIND("-",_2_VILLANOVA[[#This Row],[Result]])-1))</f>
        <v>#VALUE!</v>
      </c>
    </row>
    <row r="10" spans="1:8" x14ac:dyDescent="0.25">
      <c r="A10" s="3">
        <v>44902</v>
      </c>
      <c r="B10" t="s">
        <v>62</v>
      </c>
      <c r="C10" t="s">
        <v>1201</v>
      </c>
      <c r="D10" t="s">
        <v>661</v>
      </c>
      <c r="E10" t="s">
        <v>602</v>
      </c>
      <c r="F10" t="s">
        <v>588</v>
      </c>
      <c r="H10" t="e">
        <f>INT(LEFT(_2_VILLANOVA[[#This Row],[Result]],FIND("-",_2_VILLANOVA[[#This Row],[Result]])-1))</f>
        <v>#VALUE!</v>
      </c>
    </row>
    <row r="11" spans="1:8" x14ac:dyDescent="0.25">
      <c r="A11" s="3">
        <v>44907</v>
      </c>
      <c r="B11" t="s">
        <v>64</v>
      </c>
      <c r="C11" t="s">
        <v>2647</v>
      </c>
      <c r="D11" t="s">
        <v>6</v>
      </c>
      <c r="E11" t="s">
        <v>684</v>
      </c>
      <c r="F11" t="s">
        <v>588</v>
      </c>
      <c r="H11" t="e">
        <f>INT(LEFT(_2_VILLANOVA[[#This Row],[Result]],FIND("-",_2_VILLANOVA[[#This Row],[Result]])-1))</f>
        <v>#VALUE!</v>
      </c>
    </row>
    <row r="12" spans="1:8" x14ac:dyDescent="0.25">
      <c r="A12" s="3">
        <v>44912</v>
      </c>
      <c r="B12" t="s">
        <v>325</v>
      </c>
      <c r="C12" t="s">
        <v>2648</v>
      </c>
      <c r="D12" t="s">
        <v>6</v>
      </c>
      <c r="E12" t="s">
        <v>849</v>
      </c>
      <c r="F12" t="s">
        <v>587</v>
      </c>
      <c r="H12" t="e">
        <f>INT(LEFT(_2_VILLANOVA[[#This Row],[Result]],FIND("-",_2_VILLANOVA[[#This Row],[Result]])-1))</f>
        <v>#VALUE!</v>
      </c>
    </row>
    <row r="13" spans="1:8" x14ac:dyDescent="0.25">
      <c r="A13" s="3">
        <v>44916</v>
      </c>
      <c r="B13" t="s">
        <v>193</v>
      </c>
      <c r="C13" t="s">
        <v>898</v>
      </c>
      <c r="D13" t="s">
        <v>5</v>
      </c>
      <c r="E13" t="s">
        <v>1073</v>
      </c>
      <c r="F13" t="s">
        <v>703</v>
      </c>
      <c r="H13" t="e">
        <f>INT(LEFT(_2_VILLANOVA[[#This Row],[Result]],FIND("-",_2_VILLANOVA[[#This Row],[Result]])-1))</f>
        <v>#VALUE!</v>
      </c>
    </row>
    <row r="14" spans="1:8" x14ac:dyDescent="0.25">
      <c r="A14" s="3">
        <v>44562</v>
      </c>
      <c r="B14" t="s">
        <v>186</v>
      </c>
      <c r="C14" t="s">
        <v>1133</v>
      </c>
      <c r="D14" t="s">
        <v>6</v>
      </c>
      <c r="E14" t="s">
        <v>672</v>
      </c>
      <c r="F14" t="s">
        <v>614</v>
      </c>
      <c r="H14" t="e">
        <f>INT(LEFT(_2_VILLANOVA[[#This Row],[Result]],FIND("-",_2_VILLANOVA[[#This Row],[Result]])-1))</f>
        <v>#VALUE!</v>
      </c>
    </row>
    <row r="15" spans="1:8" x14ac:dyDescent="0.25">
      <c r="A15" s="3">
        <v>44566</v>
      </c>
      <c r="B15" t="s">
        <v>325</v>
      </c>
      <c r="C15" t="s">
        <v>2649</v>
      </c>
      <c r="D15" t="s">
        <v>5</v>
      </c>
      <c r="E15" t="s">
        <v>769</v>
      </c>
      <c r="F15" t="s">
        <v>659</v>
      </c>
      <c r="H15" t="e">
        <f>INT(LEFT(_2_VILLANOVA[[#This Row],[Result]],FIND("-",_2_VILLANOVA[[#This Row],[Result]])-1))</f>
        <v>#VALUE!</v>
      </c>
    </row>
    <row r="16" spans="1:8" x14ac:dyDescent="0.25">
      <c r="A16" s="3">
        <v>44569</v>
      </c>
      <c r="B16" t="s">
        <v>169</v>
      </c>
      <c r="C16" t="s">
        <v>728</v>
      </c>
      <c r="D16" t="s">
        <v>6</v>
      </c>
      <c r="E16" t="s">
        <v>616</v>
      </c>
      <c r="F16" t="s">
        <v>662</v>
      </c>
      <c r="H16" t="e">
        <f>INT(LEFT(_2_VILLANOVA[[#This Row],[Result]],FIND("-",_2_VILLANOVA[[#This Row],[Result]])-1))</f>
        <v>#VALUE!</v>
      </c>
    </row>
    <row r="17" spans="1:8" x14ac:dyDescent="0.25">
      <c r="A17" s="3">
        <v>44573</v>
      </c>
      <c r="B17" t="s">
        <v>193</v>
      </c>
      <c r="C17" t="s">
        <v>1025</v>
      </c>
      <c r="D17" t="s">
        <v>6</v>
      </c>
      <c r="E17" t="s">
        <v>784</v>
      </c>
      <c r="F17" t="s">
        <v>664</v>
      </c>
      <c r="H17" t="e">
        <f>INT(LEFT(_2_VILLANOVA[[#This Row],[Result]],FIND("-",_2_VILLANOVA[[#This Row],[Result]])-1))</f>
        <v>#VALUE!</v>
      </c>
    </row>
    <row r="18" spans="1:8" x14ac:dyDescent="0.25">
      <c r="A18" s="3">
        <v>44577</v>
      </c>
      <c r="B18" t="s">
        <v>499</v>
      </c>
      <c r="C18" t="s">
        <v>2396</v>
      </c>
      <c r="D18" t="s">
        <v>5</v>
      </c>
      <c r="E18" t="s">
        <v>699</v>
      </c>
      <c r="F18" t="s">
        <v>666</v>
      </c>
      <c r="H18" t="e">
        <f>INT(LEFT(_2_VILLANOVA[[#This Row],[Result]],FIND("-",_2_VILLANOVA[[#This Row],[Result]])-1))</f>
        <v>#VALUE!</v>
      </c>
    </row>
    <row r="19" spans="1:8" x14ac:dyDescent="0.25">
      <c r="A19" s="3">
        <v>44580</v>
      </c>
      <c r="B19" t="s">
        <v>123</v>
      </c>
      <c r="C19" t="s">
        <v>1836</v>
      </c>
      <c r="D19" t="s">
        <v>5</v>
      </c>
      <c r="E19" t="s">
        <v>838</v>
      </c>
      <c r="F19" t="s">
        <v>600</v>
      </c>
      <c r="H19" t="e">
        <f>INT(LEFT(_2_VILLANOVA[[#This Row],[Result]],FIND("-",_2_VILLANOVA[[#This Row],[Result]])-1))</f>
        <v>#VALUE!</v>
      </c>
    </row>
    <row r="20" spans="1:8" x14ac:dyDescent="0.25">
      <c r="A20" s="3">
        <v>44583</v>
      </c>
      <c r="B20" t="s">
        <v>254</v>
      </c>
      <c r="C20" t="s">
        <v>2024</v>
      </c>
      <c r="D20" t="s">
        <v>6</v>
      </c>
      <c r="E20" t="s">
        <v>840</v>
      </c>
      <c r="F20" t="s">
        <v>602</v>
      </c>
      <c r="H20" t="e">
        <f>INT(LEFT(_2_VILLANOVA[[#This Row],[Result]],FIND("-",_2_VILLANOVA[[#This Row],[Result]])-1))</f>
        <v>#VALUE!</v>
      </c>
    </row>
    <row r="21" spans="1:8" x14ac:dyDescent="0.25">
      <c r="A21" s="3">
        <v>44586</v>
      </c>
      <c r="B21" t="s">
        <v>169</v>
      </c>
      <c r="C21" t="s">
        <v>2650</v>
      </c>
      <c r="D21" t="s">
        <v>5</v>
      </c>
      <c r="E21" t="s">
        <v>842</v>
      </c>
      <c r="F21" t="s">
        <v>603</v>
      </c>
      <c r="H21" t="e">
        <f>INT(LEFT(_2_VILLANOVA[[#This Row],[Result]],FIND("-",_2_VILLANOVA[[#This Row],[Result]])-1))</f>
        <v>#VALUE!</v>
      </c>
    </row>
    <row r="22" spans="1:8" x14ac:dyDescent="0.25">
      <c r="A22" s="3">
        <v>44590</v>
      </c>
      <c r="B22" t="s">
        <v>28</v>
      </c>
      <c r="C22" t="s">
        <v>1199</v>
      </c>
      <c r="D22" t="s">
        <v>5</v>
      </c>
      <c r="E22" t="s">
        <v>844</v>
      </c>
      <c r="F22" t="s">
        <v>605</v>
      </c>
      <c r="H22" t="e">
        <f>INT(LEFT(_2_VILLANOVA[[#This Row],[Result]],FIND("-",_2_VILLANOVA[[#This Row],[Result]])-1))</f>
        <v>#VALUE!</v>
      </c>
    </row>
    <row r="23" spans="1:8" x14ac:dyDescent="0.25">
      <c r="A23" s="3">
        <v>44594</v>
      </c>
      <c r="B23" t="s">
        <v>123</v>
      </c>
      <c r="C23" t="s">
        <v>1300</v>
      </c>
      <c r="D23" t="s">
        <v>6</v>
      </c>
      <c r="E23" t="s">
        <v>779</v>
      </c>
      <c r="F23" t="s">
        <v>671</v>
      </c>
      <c r="H23" t="e">
        <f>INT(LEFT(_2_VILLANOVA[[#This Row],[Result]],FIND("-",_2_VILLANOVA[[#This Row],[Result]])-1))</f>
        <v>#VALUE!</v>
      </c>
    </row>
    <row r="24" spans="1:8" x14ac:dyDescent="0.25">
      <c r="A24" s="3">
        <v>44597</v>
      </c>
      <c r="B24" t="s">
        <v>86</v>
      </c>
      <c r="C24" t="s">
        <v>2024</v>
      </c>
      <c r="D24" t="s">
        <v>5</v>
      </c>
      <c r="E24" t="s">
        <v>780</v>
      </c>
      <c r="F24" t="s">
        <v>689</v>
      </c>
      <c r="H24" t="e">
        <f>INT(LEFT(_2_VILLANOVA[[#This Row],[Result]],FIND("-",_2_VILLANOVA[[#This Row],[Result]])-1))</f>
        <v>#VALUE!</v>
      </c>
    </row>
    <row r="25" spans="1:8" x14ac:dyDescent="0.25">
      <c r="A25" s="3">
        <v>44600</v>
      </c>
      <c r="B25" t="s">
        <v>28</v>
      </c>
      <c r="C25" t="s">
        <v>996</v>
      </c>
      <c r="D25" t="s">
        <v>6</v>
      </c>
      <c r="E25" t="s">
        <v>848</v>
      </c>
      <c r="F25" t="s">
        <v>613</v>
      </c>
      <c r="H25" t="e">
        <f>INT(LEFT(_2_VILLANOVA[[#This Row],[Result]],FIND("-",_2_VILLANOVA[[#This Row],[Result]])-1))</f>
        <v>#VALUE!</v>
      </c>
    </row>
    <row r="26" spans="1:8" x14ac:dyDescent="0.25">
      <c r="A26" s="3">
        <v>44604</v>
      </c>
      <c r="B26" t="s">
        <v>186</v>
      </c>
      <c r="C26" t="s">
        <v>1133</v>
      </c>
      <c r="D26" t="s">
        <v>5</v>
      </c>
      <c r="E26" t="s">
        <v>1127</v>
      </c>
      <c r="F26" t="s">
        <v>694</v>
      </c>
      <c r="H26" t="e">
        <f>INT(LEFT(_2_VILLANOVA[[#This Row],[Result]],FIND("-",_2_VILLANOVA[[#This Row],[Result]])-1))</f>
        <v>#VALUE!</v>
      </c>
    </row>
    <row r="27" spans="1:8" x14ac:dyDescent="0.25">
      <c r="A27" s="3">
        <v>44607</v>
      </c>
      <c r="B27" t="s">
        <v>206</v>
      </c>
      <c r="C27" t="s">
        <v>1524</v>
      </c>
      <c r="D27" t="s">
        <v>6</v>
      </c>
      <c r="E27" t="s">
        <v>1128</v>
      </c>
      <c r="F27" t="s">
        <v>697</v>
      </c>
      <c r="H27" t="e">
        <f>INT(LEFT(_2_VILLANOVA[[#This Row],[Result]],FIND("-",_2_VILLANOVA[[#This Row],[Result]])-1))</f>
        <v>#VALUE!</v>
      </c>
    </row>
    <row r="28" spans="1:8" x14ac:dyDescent="0.25">
      <c r="A28" s="3">
        <v>44611</v>
      </c>
      <c r="B28" t="s">
        <v>254</v>
      </c>
      <c r="C28" t="s">
        <v>1335</v>
      </c>
      <c r="D28" t="s">
        <v>5</v>
      </c>
      <c r="E28" t="s">
        <v>1130</v>
      </c>
      <c r="F28" t="s">
        <v>1052</v>
      </c>
      <c r="H28" t="e">
        <f>INT(LEFT(_2_VILLANOVA[[#This Row],[Result]],FIND("-",_2_VILLANOVA[[#This Row],[Result]])-1))</f>
        <v>#VALUE!</v>
      </c>
    </row>
    <row r="29" spans="1:8" x14ac:dyDescent="0.25">
      <c r="A29" s="3">
        <v>44614</v>
      </c>
      <c r="B29" t="s">
        <v>86</v>
      </c>
      <c r="C29" t="s">
        <v>1160</v>
      </c>
      <c r="D29" t="s">
        <v>6</v>
      </c>
      <c r="E29" t="s">
        <v>693</v>
      </c>
      <c r="F29" t="s">
        <v>1114</v>
      </c>
      <c r="H29" t="e">
        <f>INT(LEFT(_2_VILLANOVA[[#This Row],[Result]],FIND("-",_2_VILLANOVA[[#This Row],[Result]])-1))</f>
        <v>#VALUE!</v>
      </c>
    </row>
    <row r="30" spans="1:8" x14ac:dyDescent="0.25">
      <c r="A30" s="3">
        <v>44621</v>
      </c>
      <c r="B30" t="s">
        <v>206</v>
      </c>
      <c r="C30" t="s">
        <v>1058</v>
      </c>
      <c r="D30" t="s">
        <v>5</v>
      </c>
      <c r="E30" t="s">
        <v>696</v>
      </c>
      <c r="F30" t="s">
        <v>1116</v>
      </c>
      <c r="H30" t="e">
        <f>INT(LEFT(_2_VILLANOVA[[#This Row],[Result]],FIND("-",_2_VILLANOVA[[#This Row],[Result]])-1))</f>
        <v>#VALUE!</v>
      </c>
    </row>
    <row r="31" spans="1:8" x14ac:dyDescent="0.25">
      <c r="A31" s="3">
        <v>44625</v>
      </c>
      <c r="B31" t="s">
        <v>499</v>
      </c>
      <c r="C31" t="s">
        <v>2397</v>
      </c>
      <c r="D31" t="s">
        <v>6</v>
      </c>
      <c r="E31" t="s">
        <v>1279</v>
      </c>
      <c r="F31" t="s">
        <v>1118</v>
      </c>
      <c r="H31" t="e">
        <f>INT(LEFT(_2_VILLANOVA[[#This Row],[Result]],FIND("-",_2_VILLANOVA[[#This Row],[Result]])-1))</f>
        <v>#VALUE!</v>
      </c>
    </row>
    <row r="32" spans="1:8" x14ac:dyDescent="0.25">
      <c r="A32" s="3">
        <v>44630</v>
      </c>
      <c r="B32" t="s">
        <v>28</v>
      </c>
      <c r="C32" t="s">
        <v>1154</v>
      </c>
      <c r="D32" t="s">
        <v>661</v>
      </c>
      <c r="E32" t="s">
        <v>1280</v>
      </c>
      <c r="F32" t="s">
        <v>1119</v>
      </c>
      <c r="H32" t="e">
        <f>INT(LEFT(_2_VILLANOVA[[#This Row],[Result]],FIND("-",_2_VILLANOVA[[#This Row],[Result]])-1))</f>
        <v>#VALUE!</v>
      </c>
    </row>
    <row r="33" spans="1:8" x14ac:dyDescent="0.25">
      <c r="A33" s="3">
        <v>44631</v>
      </c>
      <c r="B33" t="s">
        <v>86</v>
      </c>
      <c r="C33" t="s">
        <v>1780</v>
      </c>
      <c r="D33" t="s">
        <v>661</v>
      </c>
      <c r="E33" t="s">
        <v>1282</v>
      </c>
      <c r="F33" t="s">
        <v>1270</v>
      </c>
      <c r="H33" t="e">
        <f>INT(LEFT(_2_VILLANOVA[[#This Row],[Result]],FIND("-",_2_VILLANOVA[[#This Row],[Result]])-1))</f>
        <v>#VALUE!</v>
      </c>
    </row>
    <row r="34" spans="1:8" x14ac:dyDescent="0.25">
      <c r="A34" s="3">
        <v>44632</v>
      </c>
      <c r="B34" t="s">
        <v>325</v>
      </c>
      <c r="C34" t="s">
        <v>2651</v>
      </c>
      <c r="D34" t="s">
        <v>661</v>
      </c>
      <c r="E34" t="s">
        <v>1618</v>
      </c>
      <c r="F34" t="s">
        <v>893</v>
      </c>
      <c r="H34" t="e">
        <f>INT(LEFT(_2_VILLANOVA[[#This Row],[Result]],FIND("-",_2_VILLANOVA[[#This Row],[Result]])-1))</f>
        <v>#VALUE!</v>
      </c>
    </row>
    <row r="35" spans="1:8" x14ac:dyDescent="0.25">
      <c r="A35" s="3">
        <v>44638</v>
      </c>
      <c r="B35" t="s">
        <v>138</v>
      </c>
      <c r="C35" t="s">
        <v>702</v>
      </c>
      <c r="D35" t="s">
        <v>661</v>
      </c>
      <c r="E35" t="s">
        <v>2210</v>
      </c>
      <c r="F35" t="s">
        <v>893</v>
      </c>
      <c r="H35" t="e">
        <f>INT(LEFT(_2_VILLANOVA[[#This Row],[Result]],FIND("-",_2_VILLANOVA[[#This Row],[Result]])-1))</f>
        <v>#VALUE!</v>
      </c>
    </row>
    <row r="36" spans="1:8" x14ac:dyDescent="0.25">
      <c r="A36" s="3">
        <v>44640</v>
      </c>
      <c r="B36" t="s">
        <v>134</v>
      </c>
      <c r="C36" t="s">
        <v>1080</v>
      </c>
      <c r="D36" t="s">
        <v>661</v>
      </c>
      <c r="E36" t="s">
        <v>2398</v>
      </c>
      <c r="F36" t="s">
        <v>893</v>
      </c>
      <c r="H36" t="e">
        <f>INT(LEFT(_2_VILLANOVA[[#This Row],[Result]],FIND("-",_2_VILLANOVA[[#This Row],[Result]])-1))</f>
        <v>#VALUE!</v>
      </c>
    </row>
    <row r="37" spans="1:8" x14ac:dyDescent="0.25">
      <c r="A37" s="3">
        <v>44644</v>
      </c>
      <c r="B37" t="s">
        <v>184</v>
      </c>
      <c r="C37" t="s">
        <v>1749</v>
      </c>
      <c r="D37" t="s">
        <v>661</v>
      </c>
      <c r="E37" t="s">
        <v>2399</v>
      </c>
      <c r="F37" t="s">
        <v>893</v>
      </c>
      <c r="H37" t="e">
        <f>INT(LEFT(_2_VILLANOVA[[#This Row],[Result]],FIND("-",_2_VILLANOVA[[#This Row],[Result]])-1))</f>
        <v>#VALUE!</v>
      </c>
    </row>
    <row r="38" spans="1:8" x14ac:dyDescent="0.25">
      <c r="A38" s="3">
        <v>44646</v>
      </c>
      <c r="B38" t="s">
        <v>75</v>
      </c>
      <c r="C38" t="s">
        <v>2652</v>
      </c>
      <c r="D38" t="s">
        <v>661</v>
      </c>
      <c r="E38" t="s">
        <v>2400</v>
      </c>
      <c r="F38" t="s">
        <v>893</v>
      </c>
      <c r="H38" t="e">
        <f>INT(LEFT(_2_VILLANOVA[[#This Row],[Result]],FIND("-",_2_VILLANOVA[[#This Row],[Result]])-1))</f>
        <v>#VALUE!</v>
      </c>
    </row>
    <row r="39" spans="1:8" x14ac:dyDescent="0.25">
      <c r="A39" s="3">
        <v>44653</v>
      </c>
      <c r="B39" t="s">
        <v>36</v>
      </c>
      <c r="C39" t="s">
        <v>1322</v>
      </c>
      <c r="D39" t="s">
        <v>661</v>
      </c>
      <c r="E39" t="s">
        <v>2653</v>
      </c>
      <c r="F39" t="s">
        <v>893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C2474-424A-472D-995A-0D11BC976D4A}">
  <dimension ref="A1:H36"/>
  <sheetViews>
    <sheetView workbookViewId="0">
      <selection activeCell="L19" sqref="L19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349</v>
      </c>
      <c r="C2" t="s">
        <v>763</v>
      </c>
      <c r="D2" t="s">
        <v>5</v>
      </c>
      <c r="E2" t="s">
        <v>608</v>
      </c>
      <c r="F2" t="s">
        <v>588</v>
      </c>
      <c r="H2" t="e">
        <f>INT(LEFT(_12_INDIANA[[#This Row],[Result]],FIND("-",_12_INDIANA[[#This Row],[Result]])-1))</f>
        <v>#VALUE!</v>
      </c>
    </row>
    <row r="3" spans="1:8" x14ac:dyDescent="0.25">
      <c r="A3" s="3">
        <v>44877</v>
      </c>
      <c r="B3" t="s">
        <v>471</v>
      </c>
      <c r="C3" t="s">
        <v>1923</v>
      </c>
      <c r="D3" t="s">
        <v>5</v>
      </c>
      <c r="E3" t="s">
        <v>611</v>
      </c>
      <c r="F3" t="s">
        <v>588</v>
      </c>
      <c r="H3" t="e">
        <f>INT(LEFT(_12_INDIANA[[#This Row],[Result]],FIND("-",_12_INDIANA[[#This Row],[Result]])-1))</f>
        <v>#VALUE!</v>
      </c>
    </row>
    <row r="4" spans="1:8" x14ac:dyDescent="0.25">
      <c r="A4" s="3">
        <v>44882</v>
      </c>
      <c r="B4" t="s">
        <v>28</v>
      </c>
      <c r="C4" t="s">
        <v>1058</v>
      </c>
      <c r="D4" t="s">
        <v>5</v>
      </c>
      <c r="E4" t="s">
        <v>658</v>
      </c>
      <c r="F4" t="s">
        <v>588</v>
      </c>
      <c r="H4" t="e">
        <f>INT(LEFT(_12_INDIANA[[#This Row],[Result]],FIND("-",_12_INDIANA[[#This Row],[Result]])-1))</f>
        <v>#VALUE!</v>
      </c>
    </row>
    <row r="5" spans="1:8" x14ac:dyDescent="0.25">
      <c r="A5" s="3">
        <v>44886</v>
      </c>
      <c r="B5" t="s">
        <v>289</v>
      </c>
      <c r="C5" t="s">
        <v>1924</v>
      </c>
      <c r="D5" t="s">
        <v>5</v>
      </c>
      <c r="E5" t="s">
        <v>868</v>
      </c>
      <c r="F5" t="s">
        <v>588</v>
      </c>
      <c r="H5" t="e">
        <f>INT(LEFT(_12_INDIANA[[#This Row],[Result]],FIND("-",_12_INDIANA[[#This Row],[Result]])-1))</f>
        <v>#VALUE!</v>
      </c>
    </row>
    <row r="6" spans="1:8" x14ac:dyDescent="0.25">
      <c r="A6" s="3">
        <v>44888</v>
      </c>
      <c r="B6" t="s">
        <v>511</v>
      </c>
      <c r="C6" t="s">
        <v>1925</v>
      </c>
      <c r="D6" t="s">
        <v>5</v>
      </c>
      <c r="E6" t="s">
        <v>914</v>
      </c>
      <c r="F6" t="s">
        <v>588</v>
      </c>
      <c r="H6" t="e">
        <f>INT(LEFT(_12_INDIANA[[#This Row],[Result]],FIND("-",_12_INDIANA[[#This Row],[Result]])-1))</f>
        <v>#VALUE!</v>
      </c>
    </row>
    <row r="7" spans="1:8" x14ac:dyDescent="0.25">
      <c r="A7" s="3">
        <v>44892</v>
      </c>
      <c r="B7" t="s">
        <v>175</v>
      </c>
      <c r="C7" t="s">
        <v>1378</v>
      </c>
      <c r="D7" t="s">
        <v>5</v>
      </c>
      <c r="E7" t="s">
        <v>916</v>
      </c>
      <c r="F7" t="s">
        <v>588</v>
      </c>
      <c r="H7" t="e">
        <f>INT(LEFT(_12_INDIANA[[#This Row],[Result]],FIND("-",_12_INDIANA[[#This Row],[Result]])-1))</f>
        <v>#VALUE!</v>
      </c>
    </row>
    <row r="8" spans="1:8" x14ac:dyDescent="0.25">
      <c r="A8" s="3">
        <v>44895</v>
      </c>
      <c r="B8" t="s">
        <v>62</v>
      </c>
      <c r="C8" t="s">
        <v>1926</v>
      </c>
      <c r="D8" t="s">
        <v>6</v>
      </c>
      <c r="E8" t="s">
        <v>666</v>
      </c>
      <c r="F8" t="s">
        <v>588</v>
      </c>
      <c r="H8" t="e">
        <f>INT(LEFT(_12_INDIANA[[#This Row],[Result]],FIND("-",_12_INDIANA[[#This Row],[Result]])-1))</f>
        <v>#VALUE!</v>
      </c>
    </row>
    <row r="9" spans="1:8" x14ac:dyDescent="0.25">
      <c r="A9" s="3">
        <v>44899</v>
      </c>
      <c r="B9" t="s">
        <v>173</v>
      </c>
      <c r="C9" t="s">
        <v>1927</v>
      </c>
      <c r="D9" t="s">
        <v>5</v>
      </c>
      <c r="E9" t="s">
        <v>668</v>
      </c>
      <c r="F9" t="s">
        <v>608</v>
      </c>
      <c r="H9" t="e">
        <f>INT(LEFT(_12_INDIANA[[#This Row],[Result]],FIND("-",_12_INDIANA[[#This Row],[Result]])-1))</f>
        <v>#VALUE!</v>
      </c>
    </row>
    <row r="10" spans="1:8" x14ac:dyDescent="0.25">
      <c r="A10" s="3">
        <v>44903</v>
      </c>
      <c r="B10" t="s">
        <v>264</v>
      </c>
      <c r="C10" t="s">
        <v>1928</v>
      </c>
      <c r="D10" t="s">
        <v>6</v>
      </c>
      <c r="E10" t="s">
        <v>602</v>
      </c>
      <c r="F10" t="s">
        <v>703</v>
      </c>
      <c r="H10" t="e">
        <f>INT(LEFT(_12_INDIANA[[#This Row],[Result]],FIND("-",_12_INDIANA[[#This Row],[Result]])-1))</f>
        <v>#VALUE!</v>
      </c>
    </row>
    <row r="11" spans="1:8" x14ac:dyDescent="0.25">
      <c r="A11" s="3">
        <v>44907</v>
      </c>
      <c r="B11" t="s">
        <v>510</v>
      </c>
      <c r="C11" t="s">
        <v>1134</v>
      </c>
      <c r="D11" t="s">
        <v>5</v>
      </c>
      <c r="E11" t="s">
        <v>603</v>
      </c>
      <c r="F11" t="s">
        <v>703</v>
      </c>
      <c r="H11" t="e">
        <f>INT(LEFT(_12_INDIANA[[#This Row],[Result]],FIND("-",_12_INDIANA[[#This Row],[Result]])-1))</f>
        <v>#VALUE!</v>
      </c>
    </row>
    <row r="12" spans="1:8" x14ac:dyDescent="0.25">
      <c r="A12" s="3">
        <v>44913</v>
      </c>
      <c r="B12" t="s">
        <v>242</v>
      </c>
      <c r="C12" t="s">
        <v>1896</v>
      </c>
      <c r="D12" t="s">
        <v>661</v>
      </c>
      <c r="E12" t="s">
        <v>605</v>
      </c>
      <c r="F12" t="s">
        <v>703</v>
      </c>
      <c r="H12" t="e">
        <f>INT(LEFT(_12_INDIANA[[#This Row],[Result]],FIND("-",_12_INDIANA[[#This Row],[Result]])-1))</f>
        <v>#VALUE!</v>
      </c>
    </row>
    <row r="13" spans="1:8" x14ac:dyDescent="0.25">
      <c r="A13" s="3">
        <v>44917</v>
      </c>
      <c r="B13" t="s">
        <v>335</v>
      </c>
      <c r="C13" t="s">
        <v>1872</v>
      </c>
      <c r="D13" t="s">
        <v>5</v>
      </c>
      <c r="E13" t="s">
        <v>607</v>
      </c>
      <c r="F13" t="s">
        <v>703</v>
      </c>
      <c r="H13" t="e">
        <f>INT(LEFT(_12_INDIANA[[#This Row],[Result]],FIND("-",_12_INDIANA[[#This Row],[Result]])-1))</f>
        <v>#VALUE!</v>
      </c>
    </row>
    <row r="14" spans="1:8" x14ac:dyDescent="0.25">
      <c r="A14" s="3">
        <v>44563</v>
      </c>
      <c r="B14" t="s">
        <v>448</v>
      </c>
      <c r="C14" t="s">
        <v>1789</v>
      </c>
      <c r="D14" t="s">
        <v>6</v>
      </c>
      <c r="E14" t="s">
        <v>689</v>
      </c>
      <c r="F14" t="s">
        <v>592</v>
      </c>
      <c r="H14" t="e">
        <f>INT(LEFT(_12_INDIANA[[#This Row],[Result]],FIND("-",_12_INDIANA[[#This Row],[Result]])-1))</f>
        <v>#VALUE!</v>
      </c>
    </row>
    <row r="15" spans="1:8" x14ac:dyDescent="0.25">
      <c r="A15" s="3">
        <v>44567</v>
      </c>
      <c r="B15" t="s">
        <v>134</v>
      </c>
      <c r="C15" t="s">
        <v>1887</v>
      </c>
      <c r="D15" t="s">
        <v>5</v>
      </c>
      <c r="E15" t="s">
        <v>613</v>
      </c>
      <c r="F15" t="s">
        <v>594</v>
      </c>
      <c r="H15" t="e">
        <f>INT(LEFT(_12_INDIANA[[#This Row],[Result]],FIND("-",_12_INDIANA[[#This Row],[Result]])-1))</f>
        <v>#VALUE!</v>
      </c>
    </row>
    <row r="16" spans="1:8" x14ac:dyDescent="0.25">
      <c r="A16" s="3">
        <v>44570</v>
      </c>
      <c r="B16" t="s">
        <v>381</v>
      </c>
      <c r="C16" t="s">
        <v>1374</v>
      </c>
      <c r="D16" t="s">
        <v>5</v>
      </c>
      <c r="E16" t="s">
        <v>694</v>
      </c>
      <c r="F16" t="s">
        <v>595</v>
      </c>
      <c r="H16" t="e">
        <f>INT(LEFT(_12_INDIANA[[#This Row],[Result]],FIND("-",_12_INDIANA[[#This Row],[Result]])-1))</f>
        <v>#VALUE!</v>
      </c>
    </row>
    <row r="17" spans="1:8" x14ac:dyDescent="0.25">
      <c r="A17" s="3">
        <v>44574</v>
      </c>
      <c r="B17" t="s">
        <v>14</v>
      </c>
      <c r="C17" t="s">
        <v>1725</v>
      </c>
      <c r="D17" t="s">
        <v>6</v>
      </c>
      <c r="E17" t="s">
        <v>784</v>
      </c>
      <c r="F17" t="s">
        <v>801</v>
      </c>
      <c r="H17" t="e">
        <f>INT(LEFT(_12_INDIANA[[#This Row],[Result]],FIND("-",_12_INDIANA[[#This Row],[Result]])-1))</f>
        <v>#VALUE!</v>
      </c>
    </row>
    <row r="18" spans="1:8" x14ac:dyDescent="0.25">
      <c r="A18" s="3">
        <v>44578</v>
      </c>
      <c r="B18" t="s">
        <v>173</v>
      </c>
      <c r="C18" t="s">
        <v>1755</v>
      </c>
      <c r="D18" t="s">
        <v>6</v>
      </c>
      <c r="E18" t="s">
        <v>699</v>
      </c>
      <c r="F18" t="s">
        <v>774</v>
      </c>
      <c r="H18" t="e">
        <f>INT(LEFT(_12_INDIANA[[#This Row],[Result]],FIND("-",_12_INDIANA[[#This Row],[Result]])-1))</f>
        <v>#VALUE!</v>
      </c>
    </row>
    <row r="19" spans="1:8" x14ac:dyDescent="0.25">
      <c r="A19" s="3">
        <v>44581</v>
      </c>
      <c r="B19" t="s">
        <v>18</v>
      </c>
      <c r="C19" t="s">
        <v>1226</v>
      </c>
      <c r="D19" t="s">
        <v>5</v>
      </c>
      <c r="E19" t="s">
        <v>1114</v>
      </c>
      <c r="F19" t="s">
        <v>682</v>
      </c>
      <c r="H19" t="e">
        <f>INT(LEFT(_12_INDIANA[[#This Row],[Result]],FIND("-",_12_INDIANA[[#This Row],[Result]])-1))</f>
        <v>#VALUE!</v>
      </c>
    </row>
    <row r="20" spans="1:8" x14ac:dyDescent="0.25">
      <c r="A20" s="3">
        <v>44584</v>
      </c>
      <c r="B20" t="s">
        <v>184</v>
      </c>
      <c r="C20" t="s">
        <v>887</v>
      </c>
      <c r="D20" t="s">
        <v>5</v>
      </c>
      <c r="E20" t="s">
        <v>840</v>
      </c>
      <c r="F20" t="s">
        <v>792</v>
      </c>
      <c r="H20" t="e">
        <f>INT(LEFT(_12_INDIANA[[#This Row],[Result]],FIND("-",_12_INDIANA[[#This Row],[Result]])-1))</f>
        <v>#VALUE!</v>
      </c>
    </row>
    <row r="21" spans="1:8" x14ac:dyDescent="0.25">
      <c r="A21" s="3">
        <v>44587</v>
      </c>
      <c r="B21" t="s">
        <v>448</v>
      </c>
      <c r="C21" t="s">
        <v>1326</v>
      </c>
      <c r="D21" t="s">
        <v>5</v>
      </c>
      <c r="E21" t="s">
        <v>842</v>
      </c>
      <c r="F21" t="s">
        <v>794</v>
      </c>
      <c r="H21" t="e">
        <f>INT(LEFT(_12_INDIANA[[#This Row],[Result]],FIND("-",_12_INDIANA[[#This Row],[Result]])-1))</f>
        <v>#VALUE!</v>
      </c>
    </row>
    <row r="22" spans="1:8" x14ac:dyDescent="0.25">
      <c r="A22" s="3">
        <v>44590</v>
      </c>
      <c r="B22" t="s">
        <v>261</v>
      </c>
      <c r="C22" t="s">
        <v>1927</v>
      </c>
      <c r="D22" t="s">
        <v>6</v>
      </c>
      <c r="E22" t="s">
        <v>844</v>
      </c>
      <c r="F22" t="s">
        <v>849</v>
      </c>
      <c r="H22" t="e">
        <f>INT(LEFT(_12_INDIANA[[#This Row],[Result]],FIND("-",_12_INDIANA[[#This Row],[Result]])-1))</f>
        <v>#VALUE!</v>
      </c>
    </row>
    <row r="23" spans="1:8" x14ac:dyDescent="0.25">
      <c r="A23" s="3">
        <v>44597</v>
      </c>
      <c r="B23" t="s">
        <v>80</v>
      </c>
      <c r="C23" t="s">
        <v>1929</v>
      </c>
      <c r="D23" t="s">
        <v>5</v>
      </c>
      <c r="E23" t="s">
        <v>779</v>
      </c>
      <c r="F23" t="s">
        <v>639</v>
      </c>
      <c r="H23" t="e">
        <f>INT(LEFT(_12_INDIANA[[#This Row],[Result]],FIND("-",_12_INDIANA[[#This Row],[Result]])-1))</f>
        <v>#VALUE!</v>
      </c>
    </row>
    <row r="24" spans="1:8" x14ac:dyDescent="0.25">
      <c r="A24" s="3">
        <v>44600</v>
      </c>
      <c r="B24" t="s">
        <v>219</v>
      </c>
      <c r="C24" t="s">
        <v>1485</v>
      </c>
      <c r="D24" t="s">
        <v>6</v>
      </c>
      <c r="E24" t="s">
        <v>638</v>
      </c>
      <c r="F24" t="s">
        <v>796</v>
      </c>
      <c r="H24" t="e">
        <f>INT(LEFT(_12_INDIANA[[#This Row],[Result]],FIND("-",_12_INDIANA[[#This Row],[Result]])-1))</f>
        <v>#VALUE!</v>
      </c>
    </row>
    <row r="25" spans="1:8" x14ac:dyDescent="0.25">
      <c r="A25" s="3">
        <v>44604</v>
      </c>
      <c r="B25" t="s">
        <v>225</v>
      </c>
      <c r="C25" t="s">
        <v>1717</v>
      </c>
      <c r="D25" t="s">
        <v>6</v>
      </c>
      <c r="E25" t="s">
        <v>1011</v>
      </c>
      <c r="F25" t="s">
        <v>1239</v>
      </c>
      <c r="H25" t="e">
        <f>INT(LEFT(_12_INDIANA[[#This Row],[Result]],FIND("-",_12_INDIANA[[#This Row],[Result]])-1))</f>
        <v>#VALUE!</v>
      </c>
    </row>
    <row r="26" spans="1:8" x14ac:dyDescent="0.25">
      <c r="A26" s="3">
        <v>44607</v>
      </c>
      <c r="B26" t="s">
        <v>264</v>
      </c>
      <c r="C26" t="s">
        <v>1430</v>
      </c>
      <c r="D26" t="s">
        <v>5</v>
      </c>
      <c r="E26" t="s">
        <v>1039</v>
      </c>
      <c r="F26" t="s">
        <v>718</v>
      </c>
      <c r="H26" t="e">
        <f>INT(LEFT(_12_INDIANA[[#This Row],[Result]],FIND("-",_12_INDIANA[[#This Row],[Result]])-1))</f>
        <v>#VALUE!</v>
      </c>
    </row>
    <row r="27" spans="1:8" x14ac:dyDescent="0.25">
      <c r="A27" s="3">
        <v>44613</v>
      </c>
      <c r="B27" t="s">
        <v>134</v>
      </c>
      <c r="C27" t="s">
        <v>1844</v>
      </c>
      <c r="D27" t="s">
        <v>6</v>
      </c>
      <c r="E27" t="s">
        <v>1359</v>
      </c>
      <c r="F27" t="s">
        <v>720</v>
      </c>
      <c r="H27" t="e">
        <f>INT(LEFT(_12_INDIANA[[#This Row],[Result]],FIND("-",_12_INDIANA[[#This Row],[Result]])-1))</f>
        <v>#VALUE!</v>
      </c>
    </row>
    <row r="28" spans="1:8" x14ac:dyDescent="0.25">
      <c r="A28" s="3">
        <v>44616</v>
      </c>
      <c r="B28" t="s">
        <v>261</v>
      </c>
      <c r="C28" t="s">
        <v>1658</v>
      </c>
      <c r="D28" t="s">
        <v>5</v>
      </c>
      <c r="E28" t="s">
        <v>1433</v>
      </c>
      <c r="F28" t="s">
        <v>1349</v>
      </c>
      <c r="H28" t="e">
        <f>INT(LEFT(_12_INDIANA[[#This Row],[Result]],FIND("-",_12_INDIANA[[#This Row],[Result]])-1))</f>
        <v>#VALUE!</v>
      </c>
    </row>
    <row r="29" spans="1:8" x14ac:dyDescent="0.25">
      <c r="A29" s="3">
        <v>44619</v>
      </c>
      <c r="B29" t="s">
        <v>381</v>
      </c>
      <c r="C29" t="s">
        <v>1831</v>
      </c>
      <c r="D29" t="s">
        <v>6</v>
      </c>
      <c r="E29" t="s">
        <v>1397</v>
      </c>
      <c r="F29" t="s">
        <v>802</v>
      </c>
      <c r="H29" t="e">
        <f>INT(LEFT(_12_INDIANA[[#This Row],[Result]],FIND("-",_12_INDIANA[[#This Row],[Result]])-1))</f>
        <v>#VALUE!</v>
      </c>
    </row>
    <row r="30" spans="1:8" x14ac:dyDescent="0.25">
      <c r="A30" s="3">
        <v>44622</v>
      </c>
      <c r="B30" t="s">
        <v>376</v>
      </c>
      <c r="C30" t="s">
        <v>1920</v>
      </c>
      <c r="D30" t="s">
        <v>5</v>
      </c>
      <c r="E30" t="s">
        <v>1399</v>
      </c>
      <c r="F30" t="s">
        <v>803</v>
      </c>
      <c r="H30" t="e">
        <f>INT(LEFT(_12_INDIANA[[#This Row],[Result]],FIND("-",_12_INDIANA[[#This Row],[Result]])-1))</f>
        <v>#VALUE!</v>
      </c>
    </row>
    <row r="31" spans="1:8" x14ac:dyDescent="0.25">
      <c r="A31" s="3">
        <v>44625</v>
      </c>
      <c r="B31" t="s">
        <v>18</v>
      </c>
      <c r="C31" t="s">
        <v>1138</v>
      </c>
      <c r="D31" t="s">
        <v>6</v>
      </c>
      <c r="E31" t="s">
        <v>1246</v>
      </c>
      <c r="F31" t="s">
        <v>804</v>
      </c>
      <c r="H31" t="e">
        <f>INT(LEFT(_12_INDIANA[[#This Row],[Result]],FIND("-",_12_INDIANA[[#This Row],[Result]])-1))</f>
        <v>#VALUE!</v>
      </c>
    </row>
    <row r="32" spans="1:8" x14ac:dyDescent="0.25">
      <c r="A32" s="3">
        <v>44630</v>
      </c>
      <c r="B32" t="s">
        <v>184</v>
      </c>
      <c r="C32" t="s">
        <v>1893</v>
      </c>
      <c r="D32" t="s">
        <v>661</v>
      </c>
      <c r="E32" t="s">
        <v>1248</v>
      </c>
      <c r="F32" t="s">
        <v>1421</v>
      </c>
      <c r="H32" t="e">
        <f>INT(LEFT(_12_INDIANA[[#This Row],[Result]],FIND("-",_12_INDIANA[[#This Row],[Result]])-1))</f>
        <v>#VALUE!</v>
      </c>
    </row>
    <row r="33" spans="1:8" x14ac:dyDescent="0.25">
      <c r="A33" s="3">
        <v>44631</v>
      </c>
      <c r="B33" t="s">
        <v>80</v>
      </c>
      <c r="C33" t="s">
        <v>762</v>
      </c>
      <c r="D33" t="s">
        <v>661</v>
      </c>
      <c r="E33" t="s">
        <v>1651</v>
      </c>
      <c r="F33" t="s">
        <v>1741</v>
      </c>
      <c r="H33" t="e">
        <f>INT(LEFT(_12_INDIANA[[#This Row],[Result]],FIND("-",_12_INDIANA[[#This Row],[Result]])-1))</f>
        <v>#VALUE!</v>
      </c>
    </row>
    <row r="34" spans="1:8" x14ac:dyDescent="0.25">
      <c r="A34" s="3">
        <v>44632</v>
      </c>
      <c r="B34" t="s">
        <v>14</v>
      </c>
      <c r="C34" t="s">
        <v>1422</v>
      </c>
      <c r="D34" t="s">
        <v>661</v>
      </c>
      <c r="E34" t="s">
        <v>1811</v>
      </c>
      <c r="F34" t="s">
        <v>1750</v>
      </c>
      <c r="H34" t="e">
        <f>INT(LEFT(_12_INDIANA[[#This Row],[Result]],FIND("-",_12_INDIANA[[#This Row],[Result]])-1))</f>
        <v>#VALUE!</v>
      </c>
    </row>
    <row r="35" spans="1:8" x14ac:dyDescent="0.25">
      <c r="A35" s="3">
        <v>44635</v>
      </c>
      <c r="B35" t="s">
        <v>194</v>
      </c>
      <c r="C35" t="s">
        <v>1502</v>
      </c>
      <c r="D35" t="s">
        <v>661</v>
      </c>
      <c r="E35" t="s">
        <v>2250</v>
      </c>
      <c r="F35" t="s">
        <v>1750</v>
      </c>
      <c r="H35">
        <v>66</v>
      </c>
    </row>
    <row r="36" spans="1:8" x14ac:dyDescent="0.25">
      <c r="A36" s="3">
        <v>44637</v>
      </c>
      <c r="B36" t="s">
        <v>320</v>
      </c>
      <c r="C36" t="s">
        <v>2542</v>
      </c>
      <c r="D36" t="s">
        <v>661</v>
      </c>
      <c r="E36" t="s">
        <v>2543</v>
      </c>
      <c r="F36" t="s">
        <v>1750</v>
      </c>
    </row>
  </sheetData>
  <pageMargins left="0.7" right="0.7" top="0.75" bottom="0.75" header="0.3" footer="0.3"/>
  <tableParts count="1">
    <tablePart r:id="rId1"/>
  </tablePar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F42E5-803F-41D5-900A-245957E70112}">
  <dimension ref="A1:H35"/>
  <sheetViews>
    <sheetView workbookViewId="0">
      <selection activeCell="K24" sqref="K24"/>
    </sheetView>
  </sheetViews>
  <sheetFormatPr defaultRowHeight="15" x14ac:dyDescent="0.25"/>
  <cols>
    <col min="1" max="1" width="10.7109375" bestFit="1" customWidth="1"/>
    <col min="2" max="2" width="15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134</v>
      </c>
      <c r="C2" t="s">
        <v>1311</v>
      </c>
      <c r="D2" t="s">
        <v>6</v>
      </c>
      <c r="E2" t="s">
        <v>587</v>
      </c>
      <c r="F2" t="s">
        <v>588</v>
      </c>
      <c r="H2" t="e">
        <f>INT(LEFT(_13_AKRON[[#This Row],[Result]],FIND("-",_13_AKRON[[#This Row],[Result]])-1))</f>
        <v>#VALUE!</v>
      </c>
    </row>
    <row r="3" spans="1:8" x14ac:dyDescent="0.25">
      <c r="A3" s="3">
        <v>44878</v>
      </c>
      <c r="B3" t="s">
        <v>1982</v>
      </c>
      <c r="C3" t="s">
        <v>1987</v>
      </c>
      <c r="D3" t="s">
        <v>5</v>
      </c>
      <c r="E3" t="s">
        <v>703</v>
      </c>
      <c r="F3" t="s">
        <v>588</v>
      </c>
      <c r="H3" t="e">
        <f>INT(LEFT(_13_AKRON[[#This Row],[Result]],FIND("-",_13_AKRON[[#This Row],[Result]])-1))</f>
        <v>#VALUE!</v>
      </c>
    </row>
    <row r="4" spans="1:8" x14ac:dyDescent="0.25">
      <c r="A4" s="3">
        <v>44883</v>
      </c>
      <c r="B4" t="s">
        <v>1574</v>
      </c>
      <c r="C4" t="s">
        <v>1988</v>
      </c>
      <c r="D4" t="s">
        <v>5</v>
      </c>
      <c r="E4" t="s">
        <v>614</v>
      </c>
      <c r="F4" t="s">
        <v>588</v>
      </c>
      <c r="H4" t="e">
        <f>INT(LEFT(_13_AKRON[[#This Row],[Result]],FIND("-",_13_AKRON[[#This Row],[Result]])-1))</f>
        <v>#VALUE!</v>
      </c>
    </row>
    <row r="5" spans="1:8" x14ac:dyDescent="0.25">
      <c r="A5" s="3">
        <v>44887</v>
      </c>
      <c r="B5" t="s">
        <v>411</v>
      </c>
      <c r="C5" t="s">
        <v>1989</v>
      </c>
      <c r="D5" t="s">
        <v>661</v>
      </c>
      <c r="E5" t="s">
        <v>594</v>
      </c>
      <c r="F5" t="s">
        <v>588</v>
      </c>
      <c r="H5" t="e">
        <f>INT(LEFT(_13_AKRON[[#This Row],[Result]],FIND("-",_13_AKRON[[#This Row],[Result]])-1))</f>
        <v>#VALUE!</v>
      </c>
    </row>
    <row r="6" spans="1:8" x14ac:dyDescent="0.25">
      <c r="A6" s="3">
        <v>44888</v>
      </c>
      <c r="B6" t="s">
        <v>453</v>
      </c>
      <c r="C6" t="s">
        <v>1990</v>
      </c>
      <c r="D6" t="s">
        <v>661</v>
      </c>
      <c r="E6" t="s">
        <v>618</v>
      </c>
      <c r="F6" t="s">
        <v>588</v>
      </c>
      <c r="H6" t="e">
        <f>INT(LEFT(_13_AKRON[[#This Row],[Result]],FIND("-",_13_AKRON[[#This Row],[Result]])-1))</f>
        <v>#VALUE!</v>
      </c>
    </row>
    <row r="7" spans="1:8" x14ac:dyDescent="0.25">
      <c r="A7" s="3">
        <v>44889</v>
      </c>
      <c r="B7" t="s">
        <v>520</v>
      </c>
      <c r="C7" t="s">
        <v>1828</v>
      </c>
      <c r="D7" t="s">
        <v>661</v>
      </c>
      <c r="E7" t="s">
        <v>801</v>
      </c>
      <c r="F7" t="s">
        <v>588</v>
      </c>
      <c r="H7" t="e">
        <f>INT(LEFT(_13_AKRON[[#This Row],[Result]],FIND("-",_13_AKRON[[#This Row],[Result]])-1))</f>
        <v>#VALUE!</v>
      </c>
    </row>
    <row r="8" spans="1:8" x14ac:dyDescent="0.25">
      <c r="A8" s="3">
        <v>44896</v>
      </c>
      <c r="B8" t="s">
        <v>175</v>
      </c>
      <c r="C8" t="s">
        <v>1991</v>
      </c>
      <c r="D8" t="s">
        <v>5</v>
      </c>
      <c r="E8" t="s">
        <v>774</v>
      </c>
      <c r="F8" t="s">
        <v>588</v>
      </c>
      <c r="H8" t="e">
        <f>INT(LEFT(_13_AKRON[[#This Row],[Result]],FIND("-",_13_AKRON[[#This Row],[Result]])-1))</f>
        <v>#VALUE!</v>
      </c>
    </row>
    <row r="9" spans="1:8" x14ac:dyDescent="0.25">
      <c r="A9" s="3">
        <v>44899</v>
      </c>
      <c r="B9" t="s">
        <v>248</v>
      </c>
      <c r="C9" t="s">
        <v>1068</v>
      </c>
      <c r="D9" t="s">
        <v>5</v>
      </c>
      <c r="E9" t="s">
        <v>682</v>
      </c>
      <c r="F9" t="s">
        <v>588</v>
      </c>
      <c r="H9" t="e">
        <f>INT(LEFT(_13_AKRON[[#This Row],[Result]],FIND("-",_13_AKRON[[#This Row],[Result]])-1))</f>
        <v>#VALUE!</v>
      </c>
    </row>
    <row r="10" spans="1:8" x14ac:dyDescent="0.25">
      <c r="A10" s="3">
        <v>44907</v>
      </c>
      <c r="B10" t="s">
        <v>490</v>
      </c>
      <c r="C10" t="s">
        <v>782</v>
      </c>
      <c r="D10" t="s">
        <v>5</v>
      </c>
      <c r="E10" t="s">
        <v>683</v>
      </c>
      <c r="F10" t="s">
        <v>588</v>
      </c>
      <c r="H10" t="e">
        <f>INT(LEFT(_13_AKRON[[#This Row],[Result]],FIND("-",_13_AKRON[[#This Row],[Result]])-1))</f>
        <v>#VALUE!</v>
      </c>
    </row>
    <row r="11" spans="1:8" x14ac:dyDescent="0.25">
      <c r="A11" s="3">
        <v>44910</v>
      </c>
      <c r="B11" t="s">
        <v>109</v>
      </c>
      <c r="C11" t="s">
        <v>1992</v>
      </c>
      <c r="D11" t="s">
        <v>6</v>
      </c>
      <c r="E11" t="s">
        <v>684</v>
      </c>
      <c r="F11" t="s">
        <v>588</v>
      </c>
      <c r="H11" t="e">
        <f>INT(LEFT(_13_AKRON[[#This Row],[Result]],FIND("-",_13_AKRON[[#This Row],[Result]])-1))</f>
        <v>#VALUE!</v>
      </c>
    </row>
    <row r="12" spans="1:8" x14ac:dyDescent="0.25">
      <c r="A12" s="3">
        <v>44562</v>
      </c>
      <c r="B12" t="s">
        <v>34</v>
      </c>
      <c r="C12" t="s">
        <v>1385</v>
      </c>
      <c r="D12" t="s">
        <v>5</v>
      </c>
      <c r="E12" t="s">
        <v>669</v>
      </c>
      <c r="F12" t="s">
        <v>608</v>
      </c>
      <c r="H12" t="e">
        <f>INT(LEFT(_13_AKRON[[#This Row],[Result]],FIND("-",_13_AKRON[[#This Row],[Result]])-1))</f>
        <v>#VALUE!</v>
      </c>
    </row>
    <row r="13" spans="1:8" x14ac:dyDescent="0.25">
      <c r="A13" s="3">
        <v>44565</v>
      </c>
      <c r="B13" t="s">
        <v>146</v>
      </c>
      <c r="C13" t="s">
        <v>1993</v>
      </c>
      <c r="D13" t="s">
        <v>5</v>
      </c>
      <c r="E13" t="s">
        <v>1073</v>
      </c>
      <c r="F13" t="s">
        <v>703</v>
      </c>
      <c r="H13" t="e">
        <f>INT(LEFT(_13_AKRON[[#This Row],[Result]],FIND("-",_13_AKRON[[#This Row],[Result]])-1))</f>
        <v>#VALUE!</v>
      </c>
    </row>
    <row r="14" spans="1:8" x14ac:dyDescent="0.25">
      <c r="A14" s="3">
        <v>44572</v>
      </c>
      <c r="B14" t="s">
        <v>128</v>
      </c>
      <c r="C14" t="s">
        <v>1075</v>
      </c>
      <c r="D14" t="s">
        <v>5</v>
      </c>
      <c r="E14" t="s">
        <v>672</v>
      </c>
      <c r="F14" t="s">
        <v>614</v>
      </c>
      <c r="H14" t="e">
        <f>INT(LEFT(_13_AKRON[[#This Row],[Result]],FIND("-",_13_AKRON[[#This Row],[Result]])-1))</f>
        <v>#VALUE!</v>
      </c>
    </row>
    <row r="15" spans="1:8" x14ac:dyDescent="0.25">
      <c r="A15" s="3">
        <v>44575</v>
      </c>
      <c r="B15" t="s">
        <v>313</v>
      </c>
      <c r="C15" t="s">
        <v>1696</v>
      </c>
      <c r="D15" t="s">
        <v>6</v>
      </c>
      <c r="E15" t="s">
        <v>673</v>
      </c>
      <c r="F15" t="s">
        <v>594</v>
      </c>
      <c r="H15" t="e">
        <f>INT(LEFT(_13_AKRON[[#This Row],[Result]],FIND("-",_13_AKRON[[#This Row],[Result]])-1))</f>
        <v>#VALUE!</v>
      </c>
    </row>
    <row r="16" spans="1:8" x14ac:dyDescent="0.25">
      <c r="A16" s="3">
        <v>44579</v>
      </c>
      <c r="B16" t="s">
        <v>444</v>
      </c>
      <c r="C16" t="s">
        <v>1513</v>
      </c>
      <c r="D16" t="s">
        <v>5</v>
      </c>
      <c r="E16" t="s">
        <v>999</v>
      </c>
      <c r="F16" t="s">
        <v>595</v>
      </c>
      <c r="H16" t="e">
        <f>INT(LEFT(_13_AKRON[[#This Row],[Result]],FIND("-",_13_AKRON[[#This Row],[Result]])-1))</f>
        <v>#VALUE!</v>
      </c>
    </row>
    <row r="17" spans="1:8" x14ac:dyDescent="0.25">
      <c r="A17" s="3">
        <v>44581</v>
      </c>
      <c r="B17" t="s">
        <v>52</v>
      </c>
      <c r="C17" t="s">
        <v>1682</v>
      </c>
      <c r="D17" t="s">
        <v>6</v>
      </c>
      <c r="E17" t="s">
        <v>617</v>
      </c>
      <c r="F17" t="s">
        <v>596</v>
      </c>
      <c r="H17" t="e">
        <f>INT(LEFT(_13_AKRON[[#This Row],[Result]],FIND("-",_13_AKRON[[#This Row],[Result]])-1))</f>
        <v>#VALUE!</v>
      </c>
    </row>
    <row r="18" spans="1:8" x14ac:dyDescent="0.25">
      <c r="A18" s="3">
        <v>44583</v>
      </c>
      <c r="B18" t="s">
        <v>349</v>
      </c>
      <c r="C18" t="s">
        <v>1994</v>
      </c>
      <c r="D18" t="s">
        <v>5</v>
      </c>
      <c r="E18" t="s">
        <v>772</v>
      </c>
      <c r="F18" t="s">
        <v>598</v>
      </c>
      <c r="H18" t="e">
        <f>INT(LEFT(_13_AKRON[[#This Row],[Result]],FIND("-",_13_AKRON[[#This Row],[Result]])-1))</f>
        <v>#VALUE!</v>
      </c>
    </row>
    <row r="19" spans="1:8" x14ac:dyDescent="0.25">
      <c r="A19" s="3">
        <v>44586</v>
      </c>
      <c r="B19" t="s">
        <v>429</v>
      </c>
      <c r="C19" t="s">
        <v>1877</v>
      </c>
      <c r="D19" t="s">
        <v>6</v>
      </c>
      <c r="E19" t="s">
        <v>838</v>
      </c>
      <c r="F19" t="s">
        <v>600</v>
      </c>
      <c r="H19" t="e">
        <f>INT(LEFT(_13_AKRON[[#This Row],[Result]],FIND("-",_13_AKRON[[#This Row],[Result]])-1))</f>
        <v>#VALUE!</v>
      </c>
    </row>
    <row r="20" spans="1:8" x14ac:dyDescent="0.25">
      <c r="A20" s="3">
        <v>44589</v>
      </c>
      <c r="B20" t="s">
        <v>20</v>
      </c>
      <c r="C20" t="s">
        <v>1995</v>
      </c>
      <c r="D20" t="s">
        <v>6</v>
      </c>
      <c r="E20" t="s">
        <v>679</v>
      </c>
      <c r="F20" t="s">
        <v>683</v>
      </c>
      <c r="H20" t="e">
        <f>INT(LEFT(_13_AKRON[[#This Row],[Result]],FIND("-",_13_AKRON[[#This Row],[Result]])-1))</f>
        <v>#VALUE!</v>
      </c>
    </row>
    <row r="21" spans="1:8" x14ac:dyDescent="0.25">
      <c r="A21" s="3">
        <v>44596</v>
      </c>
      <c r="B21" t="s">
        <v>153</v>
      </c>
      <c r="C21" t="s">
        <v>1098</v>
      </c>
      <c r="D21" t="s">
        <v>5</v>
      </c>
      <c r="E21" t="s">
        <v>681</v>
      </c>
      <c r="F21" t="s">
        <v>684</v>
      </c>
      <c r="H21" t="e">
        <f>INT(LEFT(_13_AKRON[[#This Row],[Result]],FIND("-",_13_AKRON[[#This Row],[Result]])-1))</f>
        <v>#VALUE!</v>
      </c>
    </row>
    <row r="22" spans="1:8" x14ac:dyDescent="0.25">
      <c r="A22" s="3">
        <v>44598</v>
      </c>
      <c r="B22" t="s">
        <v>153</v>
      </c>
      <c r="C22" t="s">
        <v>867</v>
      </c>
      <c r="D22" t="s">
        <v>6</v>
      </c>
      <c r="E22" t="s">
        <v>777</v>
      </c>
      <c r="F22" t="s">
        <v>669</v>
      </c>
      <c r="H22" t="e">
        <f>INT(LEFT(_13_AKRON[[#This Row],[Result]],FIND("-",_13_AKRON[[#This Row],[Result]])-1))</f>
        <v>#VALUE!</v>
      </c>
    </row>
    <row r="23" spans="1:8" x14ac:dyDescent="0.25">
      <c r="A23" s="3">
        <v>44600</v>
      </c>
      <c r="B23" t="s">
        <v>471</v>
      </c>
      <c r="C23" t="s">
        <v>1679</v>
      </c>
      <c r="D23" t="s">
        <v>6</v>
      </c>
      <c r="E23" t="s">
        <v>779</v>
      </c>
      <c r="F23" t="s">
        <v>671</v>
      </c>
      <c r="H23" t="e">
        <f>INT(LEFT(_13_AKRON[[#This Row],[Result]],FIND("-",_13_AKRON[[#This Row],[Result]])-1))</f>
        <v>#VALUE!</v>
      </c>
    </row>
    <row r="24" spans="1:8" x14ac:dyDescent="0.25">
      <c r="A24" s="3">
        <v>44603</v>
      </c>
      <c r="B24" t="s">
        <v>313</v>
      </c>
      <c r="C24" t="s">
        <v>1480</v>
      </c>
      <c r="D24" t="s">
        <v>5</v>
      </c>
      <c r="E24" t="s">
        <v>638</v>
      </c>
      <c r="F24" t="s">
        <v>672</v>
      </c>
      <c r="H24" t="e">
        <f>INT(LEFT(_13_AKRON[[#This Row],[Result]],FIND("-",_13_AKRON[[#This Row],[Result]])-1))</f>
        <v>#VALUE!</v>
      </c>
    </row>
    <row r="25" spans="1:8" x14ac:dyDescent="0.25">
      <c r="A25" s="3">
        <v>44607</v>
      </c>
      <c r="B25" t="s">
        <v>444</v>
      </c>
      <c r="C25" t="s">
        <v>1692</v>
      </c>
      <c r="D25" t="s">
        <v>6</v>
      </c>
      <c r="E25" t="s">
        <v>1011</v>
      </c>
      <c r="F25" t="s">
        <v>673</v>
      </c>
      <c r="H25" t="e">
        <f>INT(LEFT(_13_AKRON[[#This Row],[Result]],FIND("-",_13_AKRON[[#This Row],[Result]])-1))</f>
        <v>#VALUE!</v>
      </c>
    </row>
    <row r="26" spans="1:8" x14ac:dyDescent="0.25">
      <c r="A26" s="3">
        <v>44609</v>
      </c>
      <c r="B26" t="s">
        <v>471</v>
      </c>
      <c r="C26" t="s">
        <v>1920</v>
      </c>
      <c r="D26" t="s">
        <v>5</v>
      </c>
      <c r="E26" t="s">
        <v>1039</v>
      </c>
      <c r="F26" t="s">
        <v>647</v>
      </c>
      <c r="H26" t="e">
        <f>INT(LEFT(_13_AKRON[[#This Row],[Result]],FIND("-",_13_AKRON[[#This Row],[Result]])-1))</f>
        <v>#VALUE!</v>
      </c>
    </row>
    <row r="27" spans="1:8" x14ac:dyDescent="0.25">
      <c r="A27" s="3">
        <v>44611</v>
      </c>
      <c r="B27" t="s">
        <v>349</v>
      </c>
      <c r="C27" t="s">
        <v>1996</v>
      </c>
      <c r="D27" t="s">
        <v>6</v>
      </c>
      <c r="E27" t="s">
        <v>1040</v>
      </c>
      <c r="F27" t="s">
        <v>676</v>
      </c>
      <c r="H27" t="e">
        <f>INT(LEFT(_13_AKRON[[#This Row],[Result]],FIND("-",_13_AKRON[[#This Row],[Result]])-1))</f>
        <v>#VALUE!</v>
      </c>
    </row>
    <row r="28" spans="1:8" x14ac:dyDescent="0.25">
      <c r="A28" s="3">
        <v>44614</v>
      </c>
      <c r="B28" t="s">
        <v>52</v>
      </c>
      <c r="C28" t="s">
        <v>1997</v>
      </c>
      <c r="D28" t="s">
        <v>5</v>
      </c>
      <c r="E28" t="s">
        <v>649</v>
      </c>
      <c r="F28" t="s">
        <v>620</v>
      </c>
      <c r="H28" t="e">
        <f>INT(LEFT(_13_AKRON[[#This Row],[Result]],FIND("-",_13_AKRON[[#This Row],[Result]])-1))</f>
        <v>#VALUE!</v>
      </c>
    </row>
    <row r="29" spans="1:8" x14ac:dyDescent="0.25">
      <c r="A29" s="3">
        <v>44617</v>
      </c>
      <c r="B29" t="s">
        <v>146</v>
      </c>
      <c r="C29" t="s">
        <v>1998</v>
      </c>
      <c r="D29" t="s">
        <v>6</v>
      </c>
      <c r="E29" t="s">
        <v>652</v>
      </c>
      <c r="F29" t="s">
        <v>677</v>
      </c>
      <c r="H29" t="e">
        <f>INT(LEFT(_13_AKRON[[#This Row],[Result]],FIND("-",_13_AKRON[[#This Row],[Result]])-1))</f>
        <v>#VALUE!</v>
      </c>
    </row>
    <row r="30" spans="1:8" x14ac:dyDescent="0.25">
      <c r="A30" s="3">
        <v>44621</v>
      </c>
      <c r="B30" t="s">
        <v>128</v>
      </c>
      <c r="C30" t="s">
        <v>1597</v>
      </c>
      <c r="D30" t="s">
        <v>6</v>
      </c>
      <c r="E30" t="s">
        <v>1016</v>
      </c>
      <c r="F30" t="s">
        <v>679</v>
      </c>
      <c r="H30" t="e">
        <f>INT(LEFT(_13_AKRON[[#This Row],[Result]],FIND("-",_13_AKRON[[#This Row],[Result]])-1))</f>
        <v>#VALUE!</v>
      </c>
    </row>
    <row r="31" spans="1:8" x14ac:dyDescent="0.25">
      <c r="A31" s="3">
        <v>44624</v>
      </c>
      <c r="B31" t="s">
        <v>429</v>
      </c>
      <c r="C31" t="s">
        <v>1892</v>
      </c>
      <c r="D31" t="s">
        <v>5</v>
      </c>
      <c r="E31" t="s">
        <v>859</v>
      </c>
      <c r="F31" t="s">
        <v>681</v>
      </c>
      <c r="H31" t="e">
        <f>INT(LEFT(_13_AKRON[[#This Row],[Result]],FIND("-",_13_AKRON[[#This Row],[Result]])-1))</f>
        <v>#VALUE!</v>
      </c>
    </row>
    <row r="32" spans="1:8" x14ac:dyDescent="0.25">
      <c r="A32" s="3">
        <v>44630</v>
      </c>
      <c r="B32" t="s">
        <v>34</v>
      </c>
      <c r="C32" t="s">
        <v>1382</v>
      </c>
      <c r="D32" t="s">
        <v>661</v>
      </c>
      <c r="E32" t="s">
        <v>1146</v>
      </c>
      <c r="F32" t="s">
        <v>777</v>
      </c>
      <c r="H32" t="e">
        <f>INT(LEFT(_13_AKRON[[#This Row],[Result]],FIND("-",_13_AKRON[[#This Row],[Result]])-1))</f>
        <v>#VALUE!</v>
      </c>
    </row>
    <row r="33" spans="1:8" x14ac:dyDescent="0.25">
      <c r="A33" s="3">
        <v>44631</v>
      </c>
      <c r="B33" t="s">
        <v>20</v>
      </c>
      <c r="C33" t="s">
        <v>1367</v>
      </c>
      <c r="D33" t="s">
        <v>661</v>
      </c>
      <c r="E33" t="s">
        <v>2058</v>
      </c>
      <c r="F33" t="s">
        <v>779</v>
      </c>
      <c r="H33" t="e">
        <f>INT(LEFT(_13_AKRON[[#This Row],[Result]],FIND("-",_13_AKRON[[#This Row],[Result]])-1))</f>
        <v>#VALUE!</v>
      </c>
    </row>
    <row r="34" spans="1:8" x14ac:dyDescent="0.25">
      <c r="A34" s="3">
        <v>44632</v>
      </c>
      <c r="B34" t="s">
        <v>313</v>
      </c>
      <c r="C34" t="s">
        <v>2544</v>
      </c>
      <c r="D34" t="s">
        <v>661</v>
      </c>
      <c r="E34" t="s">
        <v>2284</v>
      </c>
      <c r="F34" t="s">
        <v>780</v>
      </c>
      <c r="H34" t="e">
        <f>INT(LEFT(_13_AKRON[[#This Row],[Result]],FIND("-",_13_AKRON[[#This Row],[Result]])-1))</f>
        <v>#VALUE!</v>
      </c>
    </row>
    <row r="35" spans="1:8" x14ac:dyDescent="0.25">
      <c r="A35" s="3">
        <v>44637</v>
      </c>
      <c r="B35" t="s">
        <v>68</v>
      </c>
      <c r="C35" t="s">
        <v>2429</v>
      </c>
      <c r="D35" t="s">
        <v>661</v>
      </c>
      <c r="E35" t="s">
        <v>2377</v>
      </c>
      <c r="F35" t="s">
        <v>780</v>
      </c>
    </row>
  </sheetData>
  <pageMargins left="0.7" right="0.7" top="0.75" bottom="0.75" header="0.3" footer="0.3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24F09-C5EC-4936-81F6-EF5F13BE5F18}">
  <dimension ref="A1:H36"/>
  <sheetViews>
    <sheetView topLeftCell="A4" workbookViewId="0">
      <selection activeCell="J29" sqref="J2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504</v>
      </c>
      <c r="C2" t="s">
        <v>1172</v>
      </c>
      <c r="D2" t="s">
        <v>5</v>
      </c>
      <c r="E2" t="s">
        <v>608</v>
      </c>
      <c r="F2" t="s">
        <v>588</v>
      </c>
      <c r="H2" t="e">
        <f>INT(LEFT(_4_UCLA[[#This Row],[Result]],FIND("-",_4_UCLA[[#This Row],[Result]])-1))</f>
        <v>#VALUE!</v>
      </c>
    </row>
    <row r="3" spans="1:8" x14ac:dyDescent="0.25">
      <c r="A3" s="3">
        <v>44877</v>
      </c>
      <c r="B3" t="s">
        <v>159</v>
      </c>
      <c r="C3" t="s">
        <v>1173</v>
      </c>
      <c r="D3" t="s">
        <v>5</v>
      </c>
      <c r="E3" t="s">
        <v>611</v>
      </c>
      <c r="F3" t="s">
        <v>588</v>
      </c>
      <c r="H3" t="e">
        <f>INT(LEFT(_4_UCLA[[#This Row],[Result]],FIND("-",_4_UCLA[[#This Row],[Result]])-1))</f>
        <v>#VALUE!</v>
      </c>
    </row>
    <row r="4" spans="1:8" x14ac:dyDescent="0.25">
      <c r="A4" s="3">
        <v>44880</v>
      </c>
      <c r="B4" t="s">
        <v>198</v>
      </c>
      <c r="C4" t="s">
        <v>1174</v>
      </c>
      <c r="D4" t="s">
        <v>5</v>
      </c>
      <c r="E4" t="s">
        <v>658</v>
      </c>
      <c r="F4" t="s">
        <v>588</v>
      </c>
      <c r="H4" t="e">
        <f>INT(LEFT(_4_UCLA[[#This Row],[Result]],FIND("-",_4_UCLA[[#This Row],[Result]])-1))</f>
        <v>#VALUE!</v>
      </c>
    </row>
    <row r="5" spans="1:8" x14ac:dyDescent="0.25">
      <c r="A5" s="3">
        <v>44882</v>
      </c>
      <c r="B5" t="s">
        <v>441</v>
      </c>
      <c r="C5" t="s">
        <v>1175</v>
      </c>
      <c r="D5" t="s">
        <v>5</v>
      </c>
      <c r="E5" t="s">
        <v>868</v>
      </c>
      <c r="F5" t="s">
        <v>588</v>
      </c>
      <c r="H5" t="e">
        <f>INT(LEFT(_4_UCLA[[#This Row],[Result]],FIND("-",_4_UCLA[[#This Row],[Result]])-1))</f>
        <v>#VALUE!</v>
      </c>
    </row>
    <row r="6" spans="1:8" x14ac:dyDescent="0.25">
      <c r="A6" s="3">
        <v>44887</v>
      </c>
      <c r="B6" t="s">
        <v>372</v>
      </c>
      <c r="C6" t="s">
        <v>1176</v>
      </c>
      <c r="D6" t="s">
        <v>661</v>
      </c>
      <c r="E6" t="s">
        <v>914</v>
      </c>
      <c r="F6" t="s">
        <v>588</v>
      </c>
      <c r="H6" t="e">
        <f>INT(LEFT(_4_UCLA[[#This Row],[Result]],FIND("-",_4_UCLA[[#This Row],[Result]])-1))</f>
        <v>#VALUE!</v>
      </c>
    </row>
    <row r="7" spans="1:8" x14ac:dyDescent="0.25">
      <c r="A7" s="3">
        <v>44888</v>
      </c>
      <c r="B7" t="s">
        <v>8</v>
      </c>
      <c r="C7" t="s">
        <v>1177</v>
      </c>
      <c r="D7" t="s">
        <v>661</v>
      </c>
      <c r="E7" t="s">
        <v>664</v>
      </c>
      <c r="F7" t="s">
        <v>588</v>
      </c>
      <c r="H7" t="e">
        <f>INT(LEFT(_4_UCLA[[#This Row],[Result]],FIND("-",_4_UCLA[[#This Row],[Result]])-1))</f>
        <v>#VALUE!</v>
      </c>
    </row>
    <row r="8" spans="1:8" x14ac:dyDescent="0.25">
      <c r="A8" s="3">
        <v>44892</v>
      </c>
      <c r="B8" t="s">
        <v>319</v>
      </c>
      <c r="C8" t="s">
        <v>1141</v>
      </c>
      <c r="D8" t="s">
        <v>6</v>
      </c>
      <c r="E8" t="s">
        <v>666</v>
      </c>
      <c r="F8" t="s">
        <v>588</v>
      </c>
      <c r="H8" t="e">
        <f>INT(LEFT(_4_UCLA[[#This Row],[Result]],FIND("-",_4_UCLA[[#This Row],[Result]])-1))</f>
        <v>#VALUE!</v>
      </c>
    </row>
    <row r="9" spans="1:8" x14ac:dyDescent="0.25">
      <c r="A9" s="3">
        <v>44896</v>
      </c>
      <c r="B9" t="s">
        <v>278</v>
      </c>
      <c r="C9" t="s">
        <v>667</v>
      </c>
      <c r="D9" t="s">
        <v>5</v>
      </c>
      <c r="E9" t="s">
        <v>668</v>
      </c>
      <c r="F9" t="s">
        <v>608</v>
      </c>
      <c r="H9" t="e">
        <f>INT(LEFT(_4_UCLA[[#This Row],[Result]],FIND("-",_4_UCLA[[#This Row],[Result]])-1))</f>
        <v>#VALUE!</v>
      </c>
    </row>
    <row r="10" spans="1:8" x14ac:dyDescent="0.25">
      <c r="A10" s="3">
        <v>44906</v>
      </c>
      <c r="B10" t="s">
        <v>123</v>
      </c>
      <c r="C10" t="s">
        <v>938</v>
      </c>
      <c r="D10" t="s">
        <v>6</v>
      </c>
      <c r="E10" t="s">
        <v>870</v>
      </c>
      <c r="F10" t="s">
        <v>608</v>
      </c>
      <c r="H10" t="e">
        <f>INT(LEFT(_4_UCLA[[#This Row],[Result]],FIND("-",_4_UCLA[[#This Row],[Result]])-1))</f>
        <v>#VALUE!</v>
      </c>
    </row>
    <row r="11" spans="1:8" x14ac:dyDescent="0.25">
      <c r="A11" s="3">
        <v>44567</v>
      </c>
      <c r="B11" t="s">
        <v>198</v>
      </c>
      <c r="C11" t="s">
        <v>1178</v>
      </c>
      <c r="D11" t="s">
        <v>5</v>
      </c>
      <c r="E11" t="s">
        <v>872</v>
      </c>
      <c r="F11" t="s">
        <v>608</v>
      </c>
      <c r="H11" t="e">
        <f>INT(LEFT(_4_UCLA[[#This Row],[Result]],FIND("-",_4_UCLA[[#This Row],[Result]])-1))</f>
        <v>#VALUE!</v>
      </c>
    </row>
    <row r="12" spans="1:8" x14ac:dyDescent="0.25">
      <c r="A12" s="3">
        <v>44569</v>
      </c>
      <c r="B12" t="s">
        <v>486</v>
      </c>
      <c r="C12" t="s">
        <v>1179</v>
      </c>
      <c r="D12" t="s">
        <v>6</v>
      </c>
      <c r="E12" t="s">
        <v>873</v>
      </c>
      <c r="F12" t="s">
        <v>611</v>
      </c>
      <c r="H12" t="e">
        <f>INT(LEFT(_4_UCLA[[#This Row],[Result]],FIND("-",_4_UCLA[[#This Row],[Result]])-1))</f>
        <v>#VALUE!</v>
      </c>
    </row>
    <row r="13" spans="1:8" x14ac:dyDescent="0.25">
      <c r="A13" s="3">
        <v>44574</v>
      </c>
      <c r="B13" t="s">
        <v>229</v>
      </c>
      <c r="C13" t="s">
        <v>1180</v>
      </c>
      <c r="D13" t="s">
        <v>5</v>
      </c>
      <c r="E13" t="s">
        <v>607</v>
      </c>
      <c r="F13" t="s">
        <v>614</v>
      </c>
      <c r="H13" t="e">
        <f>INT(LEFT(_4_UCLA[[#This Row],[Result]],FIND("-",_4_UCLA[[#This Row],[Result]])-1))</f>
        <v>#VALUE!</v>
      </c>
    </row>
    <row r="14" spans="1:8" x14ac:dyDescent="0.25">
      <c r="A14" s="3">
        <v>44576</v>
      </c>
      <c r="B14" t="s">
        <v>370</v>
      </c>
      <c r="C14" t="s">
        <v>1181</v>
      </c>
      <c r="D14" t="s">
        <v>5</v>
      </c>
      <c r="E14" t="s">
        <v>610</v>
      </c>
      <c r="F14" t="s">
        <v>659</v>
      </c>
      <c r="H14" t="e">
        <f>INT(LEFT(_4_UCLA[[#This Row],[Result]],FIND("-",_4_UCLA[[#This Row],[Result]])-1))</f>
        <v>#VALUE!</v>
      </c>
    </row>
    <row r="15" spans="1:8" x14ac:dyDescent="0.25">
      <c r="A15" s="3">
        <v>44581</v>
      </c>
      <c r="B15" t="s">
        <v>307</v>
      </c>
      <c r="C15" t="s">
        <v>1104</v>
      </c>
      <c r="D15" t="s">
        <v>6</v>
      </c>
      <c r="E15" t="s">
        <v>833</v>
      </c>
      <c r="F15" t="s">
        <v>662</v>
      </c>
      <c r="H15" t="e">
        <f>INT(LEFT(_4_UCLA[[#This Row],[Result]],FIND("-",_4_UCLA[[#This Row],[Result]])-1))</f>
        <v>#VALUE!</v>
      </c>
    </row>
    <row r="16" spans="1:8" x14ac:dyDescent="0.25">
      <c r="A16" s="3">
        <v>44583</v>
      </c>
      <c r="B16" t="s">
        <v>278</v>
      </c>
      <c r="C16" t="s">
        <v>685</v>
      </c>
      <c r="D16" t="s">
        <v>6</v>
      </c>
      <c r="E16" t="s">
        <v>879</v>
      </c>
      <c r="F16" t="s">
        <v>664</v>
      </c>
      <c r="H16" t="e">
        <f>INT(LEFT(_4_UCLA[[#This Row],[Result]],FIND("-",_4_UCLA[[#This Row],[Result]])-1))</f>
        <v>#VALUE!</v>
      </c>
    </row>
    <row r="17" spans="1:8" x14ac:dyDescent="0.25">
      <c r="A17" s="3">
        <v>44586</v>
      </c>
      <c r="B17" t="s">
        <v>12</v>
      </c>
      <c r="C17" t="s">
        <v>1145</v>
      </c>
      <c r="D17" t="s">
        <v>5</v>
      </c>
      <c r="E17" t="s">
        <v>881</v>
      </c>
      <c r="F17" t="s">
        <v>666</v>
      </c>
      <c r="H17" t="e">
        <f>INT(LEFT(_4_UCLA[[#This Row],[Result]],FIND("-",_4_UCLA[[#This Row],[Result]])-1))</f>
        <v>#VALUE!</v>
      </c>
    </row>
    <row r="18" spans="1:8" x14ac:dyDescent="0.25">
      <c r="A18" s="3">
        <v>44588</v>
      </c>
      <c r="B18" t="s">
        <v>486</v>
      </c>
      <c r="C18" t="s">
        <v>1182</v>
      </c>
      <c r="D18" t="s">
        <v>5</v>
      </c>
      <c r="E18" t="s">
        <v>883</v>
      </c>
      <c r="F18" t="s">
        <v>668</v>
      </c>
      <c r="H18" t="e">
        <f>INT(LEFT(_4_UCLA[[#This Row],[Result]],FIND("-",_4_UCLA[[#This Row],[Result]])-1))</f>
        <v>#VALUE!</v>
      </c>
    </row>
    <row r="19" spans="1:8" x14ac:dyDescent="0.25">
      <c r="A19" s="3">
        <v>44590</v>
      </c>
      <c r="B19" t="s">
        <v>422</v>
      </c>
      <c r="C19" t="s">
        <v>1183</v>
      </c>
      <c r="D19" t="s">
        <v>5</v>
      </c>
      <c r="E19" t="s">
        <v>884</v>
      </c>
      <c r="F19" t="s">
        <v>870</v>
      </c>
      <c r="H19" t="e">
        <f>INT(LEFT(_4_UCLA[[#This Row],[Result]],FIND("-",_4_UCLA[[#This Row],[Result]])-1))</f>
        <v>#VALUE!</v>
      </c>
    </row>
    <row r="20" spans="1:8" x14ac:dyDescent="0.25">
      <c r="A20" s="3">
        <v>44595</v>
      </c>
      <c r="B20" t="s">
        <v>12</v>
      </c>
      <c r="C20" t="s">
        <v>1184</v>
      </c>
      <c r="D20" t="s">
        <v>6</v>
      </c>
      <c r="E20" t="s">
        <v>1054</v>
      </c>
      <c r="F20" t="s">
        <v>603</v>
      </c>
      <c r="H20" t="e">
        <f>INT(LEFT(_4_UCLA[[#This Row],[Result]],FIND("-",_4_UCLA[[#This Row],[Result]])-1))</f>
        <v>#VALUE!</v>
      </c>
    </row>
    <row r="21" spans="1:8" x14ac:dyDescent="0.25">
      <c r="A21" s="3">
        <v>44597</v>
      </c>
      <c r="B21" t="s">
        <v>438</v>
      </c>
      <c r="C21" t="s">
        <v>1185</v>
      </c>
      <c r="D21" t="s">
        <v>6</v>
      </c>
      <c r="E21" t="s">
        <v>1118</v>
      </c>
      <c r="F21" t="s">
        <v>669</v>
      </c>
      <c r="H21" t="e">
        <f>INT(LEFT(_4_UCLA[[#This Row],[Result]],FIND("-",_4_UCLA[[#This Row],[Result]])-1))</f>
        <v>#VALUE!</v>
      </c>
    </row>
    <row r="22" spans="1:8" x14ac:dyDescent="0.25">
      <c r="A22" s="3">
        <v>44600</v>
      </c>
      <c r="B22" t="s">
        <v>422</v>
      </c>
      <c r="C22" t="s">
        <v>795</v>
      </c>
      <c r="D22" t="s">
        <v>6</v>
      </c>
      <c r="E22" t="s">
        <v>1119</v>
      </c>
      <c r="F22" t="s">
        <v>671</v>
      </c>
      <c r="H22" t="e">
        <f>INT(LEFT(_4_UCLA[[#This Row],[Result]],FIND("-",_4_UCLA[[#This Row],[Result]])-1))</f>
        <v>#VALUE!</v>
      </c>
    </row>
    <row r="23" spans="1:8" x14ac:dyDescent="0.25">
      <c r="A23" s="3">
        <v>44604</v>
      </c>
      <c r="B23" t="s">
        <v>171</v>
      </c>
      <c r="C23" t="s">
        <v>1186</v>
      </c>
      <c r="D23" t="s">
        <v>6</v>
      </c>
      <c r="E23" t="s">
        <v>1121</v>
      </c>
      <c r="F23" t="s">
        <v>672</v>
      </c>
      <c r="H23" t="e">
        <f>INT(LEFT(_4_UCLA[[#This Row],[Result]],FIND("-",_4_UCLA[[#This Row],[Result]])-1))</f>
        <v>#VALUE!</v>
      </c>
    </row>
    <row r="24" spans="1:8" x14ac:dyDescent="0.25">
      <c r="A24" s="3">
        <v>44609</v>
      </c>
      <c r="B24" t="s">
        <v>235</v>
      </c>
      <c r="C24" t="s">
        <v>1099</v>
      </c>
      <c r="D24" t="s">
        <v>5</v>
      </c>
      <c r="E24" t="s">
        <v>1123</v>
      </c>
      <c r="F24" t="s">
        <v>769</v>
      </c>
      <c r="H24" t="e">
        <f>INT(LEFT(_4_UCLA[[#This Row],[Result]],FIND("-",_4_UCLA[[#This Row],[Result]])-1))</f>
        <v>#VALUE!</v>
      </c>
    </row>
    <row r="25" spans="1:8" x14ac:dyDescent="0.25">
      <c r="A25" s="3">
        <v>44611</v>
      </c>
      <c r="B25" t="s">
        <v>283</v>
      </c>
      <c r="C25" t="s">
        <v>1187</v>
      </c>
      <c r="D25" t="s">
        <v>5</v>
      </c>
      <c r="E25" t="s">
        <v>1125</v>
      </c>
      <c r="F25" t="s">
        <v>616</v>
      </c>
      <c r="H25" t="e">
        <f>INT(LEFT(_4_UCLA[[#This Row],[Result]],FIND("-",_4_UCLA[[#This Row],[Result]])-1))</f>
        <v>#VALUE!</v>
      </c>
    </row>
    <row r="26" spans="1:8" x14ac:dyDescent="0.25">
      <c r="A26" s="3">
        <v>44613</v>
      </c>
      <c r="B26" t="s">
        <v>438</v>
      </c>
      <c r="C26" t="s">
        <v>835</v>
      </c>
      <c r="D26" t="s">
        <v>5</v>
      </c>
      <c r="E26" t="s">
        <v>1188</v>
      </c>
      <c r="F26" t="s">
        <v>784</v>
      </c>
      <c r="H26" t="e">
        <f>INT(LEFT(_4_UCLA[[#This Row],[Result]],FIND("-",_4_UCLA[[#This Row],[Result]])-1))</f>
        <v>#VALUE!</v>
      </c>
    </row>
    <row r="27" spans="1:8" x14ac:dyDescent="0.25">
      <c r="A27" s="3">
        <v>44616</v>
      </c>
      <c r="B27" t="s">
        <v>229</v>
      </c>
      <c r="C27" t="s">
        <v>1189</v>
      </c>
      <c r="D27" t="s">
        <v>6</v>
      </c>
      <c r="E27" t="s">
        <v>1128</v>
      </c>
      <c r="F27" t="s">
        <v>772</v>
      </c>
      <c r="H27" t="e">
        <f>INT(LEFT(_4_UCLA[[#This Row],[Result]],FIND("-",_4_UCLA[[#This Row],[Result]])-1))</f>
        <v>#VALUE!</v>
      </c>
    </row>
    <row r="28" spans="1:8" x14ac:dyDescent="0.25">
      <c r="A28" s="3">
        <v>44618</v>
      </c>
      <c r="B28" t="s">
        <v>370</v>
      </c>
      <c r="C28" t="s">
        <v>1190</v>
      </c>
      <c r="D28" t="s">
        <v>6</v>
      </c>
      <c r="E28" t="s">
        <v>1130</v>
      </c>
      <c r="F28" t="s">
        <v>838</v>
      </c>
      <c r="H28" t="e">
        <f>INT(LEFT(_4_UCLA[[#This Row],[Result]],FIND("-",_4_UCLA[[#This Row],[Result]])-1))</f>
        <v>#VALUE!</v>
      </c>
    </row>
    <row r="29" spans="1:8" x14ac:dyDescent="0.25">
      <c r="A29" s="3">
        <v>44620</v>
      </c>
      <c r="B29" t="s">
        <v>283</v>
      </c>
      <c r="C29" t="s">
        <v>1088</v>
      </c>
      <c r="D29" t="s">
        <v>6</v>
      </c>
      <c r="E29" t="s">
        <v>1131</v>
      </c>
      <c r="F29" t="s">
        <v>840</v>
      </c>
      <c r="H29" t="e">
        <f>INT(LEFT(_4_UCLA[[#This Row],[Result]],FIND("-",_4_UCLA[[#This Row],[Result]])-1))</f>
        <v>#VALUE!</v>
      </c>
    </row>
    <row r="30" spans="1:8" x14ac:dyDescent="0.25">
      <c r="A30" s="3">
        <v>44625</v>
      </c>
      <c r="B30" t="s">
        <v>171</v>
      </c>
      <c r="C30" t="s">
        <v>797</v>
      </c>
      <c r="D30" t="s">
        <v>5</v>
      </c>
      <c r="E30" t="s">
        <v>905</v>
      </c>
      <c r="F30" t="s">
        <v>842</v>
      </c>
      <c r="H30" t="e">
        <f>INT(LEFT(_4_UCLA[[#This Row],[Result]],FIND("-",_4_UCLA[[#This Row],[Result]])-1))</f>
        <v>#VALUE!</v>
      </c>
    </row>
    <row r="31" spans="1:8" x14ac:dyDescent="0.25">
      <c r="A31" s="3">
        <v>44630</v>
      </c>
      <c r="B31" t="s">
        <v>235</v>
      </c>
      <c r="C31" t="s">
        <v>1452</v>
      </c>
      <c r="D31" t="s">
        <v>661</v>
      </c>
      <c r="E31" t="s">
        <v>907</v>
      </c>
      <c r="F31" t="s">
        <v>844</v>
      </c>
      <c r="H31" t="e">
        <f>INT(LEFT(_4_UCLA[[#This Row],[Result]],FIND("-",_4_UCLA[[#This Row],[Result]])-1))</f>
        <v>#VALUE!</v>
      </c>
    </row>
    <row r="32" spans="1:8" x14ac:dyDescent="0.25">
      <c r="A32" s="3">
        <v>44631</v>
      </c>
      <c r="B32" t="s">
        <v>171</v>
      </c>
      <c r="C32" t="s">
        <v>601</v>
      </c>
      <c r="D32" t="s">
        <v>661</v>
      </c>
      <c r="E32" t="s">
        <v>1921</v>
      </c>
      <c r="F32" t="s">
        <v>1121</v>
      </c>
      <c r="H32" t="e">
        <f>INT(LEFT(_4_UCLA[[#This Row],[Result]],FIND("-",_4_UCLA[[#This Row],[Result]])-1))</f>
        <v>#VALUE!</v>
      </c>
    </row>
    <row r="33" spans="1:8" x14ac:dyDescent="0.25">
      <c r="A33" s="3">
        <v>44632</v>
      </c>
      <c r="B33" t="s">
        <v>12</v>
      </c>
      <c r="C33" t="s">
        <v>1995</v>
      </c>
      <c r="D33" t="s">
        <v>661</v>
      </c>
      <c r="E33" t="s">
        <v>1282</v>
      </c>
      <c r="F33" t="s">
        <v>780</v>
      </c>
      <c r="H33" t="e">
        <f>INT(LEFT(_4_UCLA[[#This Row],[Result]],FIND("-",_4_UCLA[[#This Row],[Result]])-1))</f>
        <v>#VALUE!</v>
      </c>
    </row>
    <row r="34" spans="1:8" x14ac:dyDescent="0.25">
      <c r="A34" s="3">
        <v>44637</v>
      </c>
      <c r="B34" t="s">
        <v>339</v>
      </c>
      <c r="C34" t="s">
        <v>1960</v>
      </c>
      <c r="D34" t="s">
        <v>661</v>
      </c>
      <c r="E34" t="s">
        <v>1618</v>
      </c>
      <c r="F34" t="s">
        <v>780</v>
      </c>
      <c r="H34">
        <v>57</v>
      </c>
    </row>
    <row r="35" spans="1:8" x14ac:dyDescent="0.25">
      <c r="A35" s="3">
        <v>44639</v>
      </c>
      <c r="B35" t="s">
        <v>320</v>
      </c>
      <c r="C35" t="s">
        <v>1453</v>
      </c>
      <c r="D35" t="s">
        <v>661</v>
      </c>
      <c r="E35" t="s">
        <v>2210</v>
      </c>
      <c r="F35" t="s">
        <v>780</v>
      </c>
      <c r="H35">
        <v>72</v>
      </c>
    </row>
    <row r="36" spans="1:8" x14ac:dyDescent="0.25">
      <c r="A36" s="3">
        <v>44645</v>
      </c>
      <c r="B36" t="s">
        <v>46</v>
      </c>
      <c r="C36" t="s">
        <v>1468</v>
      </c>
      <c r="D36" t="s">
        <v>661</v>
      </c>
      <c r="E36" t="s">
        <v>2410</v>
      </c>
      <c r="F36" t="s">
        <v>780</v>
      </c>
    </row>
  </sheetData>
  <pageMargins left="0.7" right="0.7" top="0.75" bottom="0.75" header="0.3" footer="0.3"/>
  <tableParts count="1">
    <tablePart r:id="rId1"/>
  </tablePart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8AFA6-7B31-40AB-BABC-0095AEAE554F}">
  <dimension ref="A1:H37"/>
  <sheetViews>
    <sheetView workbookViewId="0">
      <selection activeCell="K17" sqref="K17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512</v>
      </c>
      <c r="C2" t="s">
        <v>2545</v>
      </c>
      <c r="D2" t="s">
        <v>5</v>
      </c>
      <c r="E2" t="s">
        <v>608</v>
      </c>
      <c r="F2" t="s">
        <v>588</v>
      </c>
      <c r="H2" t="e">
        <f>INT(LEFT(_11_VIRGINIA_TECH[[#This Row],[Result]],FIND("-",_11_VIRGINIA_TECH[[#This Row],[Result]])-1))</f>
        <v>#VALUE!</v>
      </c>
    </row>
    <row r="3" spans="1:8" x14ac:dyDescent="0.25">
      <c r="A3" s="3">
        <v>44877</v>
      </c>
      <c r="B3" t="s">
        <v>478</v>
      </c>
      <c r="C3" t="s">
        <v>2521</v>
      </c>
      <c r="D3" t="s">
        <v>6</v>
      </c>
      <c r="E3" t="s">
        <v>611</v>
      </c>
      <c r="F3" t="s">
        <v>588</v>
      </c>
      <c r="H3" t="e">
        <f>INT(LEFT(_11_VIRGINIA_TECH[[#This Row],[Result]],FIND("-",_11_VIRGINIA_TECH[[#This Row],[Result]])-1))</f>
        <v>#VALUE!</v>
      </c>
    </row>
    <row r="4" spans="1:8" x14ac:dyDescent="0.25">
      <c r="A4" s="3">
        <v>44880</v>
      </c>
      <c r="B4" t="s">
        <v>506</v>
      </c>
      <c r="C4" t="s">
        <v>2546</v>
      </c>
      <c r="D4" t="s">
        <v>5</v>
      </c>
      <c r="E4" t="s">
        <v>658</v>
      </c>
      <c r="F4" t="s">
        <v>588</v>
      </c>
      <c r="H4" t="e">
        <f>INT(LEFT(_11_VIRGINIA_TECH[[#This Row],[Result]],FIND("-",_11_VIRGINIA_TECH[[#This Row],[Result]])-1))</f>
        <v>#VALUE!</v>
      </c>
    </row>
    <row r="5" spans="1:8" x14ac:dyDescent="0.25">
      <c r="A5" s="3">
        <v>44883</v>
      </c>
      <c r="B5" t="s">
        <v>388</v>
      </c>
      <c r="C5" t="s">
        <v>1487</v>
      </c>
      <c r="D5" t="s">
        <v>5</v>
      </c>
      <c r="E5" t="s">
        <v>868</v>
      </c>
      <c r="F5" t="s">
        <v>588</v>
      </c>
      <c r="H5" t="e">
        <f>INT(LEFT(_11_VIRGINIA_TECH[[#This Row],[Result]],FIND("-",_11_VIRGINIA_TECH[[#This Row],[Result]])-1))</f>
        <v>#VALUE!</v>
      </c>
    </row>
    <row r="6" spans="1:8" x14ac:dyDescent="0.25">
      <c r="A6" s="3">
        <v>44886</v>
      </c>
      <c r="B6" t="s">
        <v>510</v>
      </c>
      <c r="C6" t="s">
        <v>2547</v>
      </c>
      <c r="D6" t="s">
        <v>5</v>
      </c>
      <c r="E6" t="s">
        <v>914</v>
      </c>
      <c r="F6" t="s">
        <v>588</v>
      </c>
      <c r="H6" t="e">
        <f>INT(LEFT(_11_VIRGINIA_TECH[[#This Row],[Result]],FIND("-",_11_VIRGINIA_TECH[[#This Row],[Result]])-1))</f>
        <v>#VALUE!</v>
      </c>
    </row>
    <row r="7" spans="1:8" x14ac:dyDescent="0.25">
      <c r="A7" s="3">
        <v>44889</v>
      </c>
      <c r="B7" t="s">
        <v>90</v>
      </c>
      <c r="C7" t="s">
        <v>1509</v>
      </c>
      <c r="D7" t="s">
        <v>661</v>
      </c>
      <c r="E7" t="s">
        <v>664</v>
      </c>
      <c r="F7" t="s">
        <v>588</v>
      </c>
      <c r="H7" t="e">
        <f>INT(LEFT(_11_VIRGINIA_TECH[[#This Row],[Result]],FIND("-",_11_VIRGINIA_TECH[[#This Row],[Result]])-1))</f>
        <v>#VALUE!</v>
      </c>
    </row>
    <row r="8" spans="1:8" x14ac:dyDescent="0.25">
      <c r="A8" s="3">
        <v>44891</v>
      </c>
      <c r="B8" t="s">
        <v>193</v>
      </c>
      <c r="C8" t="s">
        <v>2019</v>
      </c>
      <c r="D8" t="s">
        <v>661</v>
      </c>
      <c r="E8" t="s">
        <v>598</v>
      </c>
      <c r="F8" t="s">
        <v>588</v>
      </c>
      <c r="H8" t="e">
        <f>INT(LEFT(_11_VIRGINIA_TECH[[#This Row],[Result]],FIND("-",_11_VIRGINIA_TECH[[#This Row],[Result]])-1))</f>
        <v>#VALUE!</v>
      </c>
    </row>
    <row r="9" spans="1:8" x14ac:dyDescent="0.25">
      <c r="A9" s="3">
        <v>44896</v>
      </c>
      <c r="B9" t="s">
        <v>261</v>
      </c>
      <c r="C9" t="s">
        <v>2548</v>
      </c>
      <c r="D9" t="s">
        <v>6</v>
      </c>
      <c r="E9" t="s">
        <v>600</v>
      </c>
      <c r="F9" t="s">
        <v>588</v>
      </c>
      <c r="H9" t="e">
        <f>INT(LEFT(_11_VIRGINIA_TECH[[#This Row],[Result]],FIND("-",_11_VIRGINIA_TECH[[#This Row],[Result]])-1))</f>
        <v>#VALUE!</v>
      </c>
    </row>
    <row r="10" spans="1:8" x14ac:dyDescent="0.25">
      <c r="A10" s="3">
        <v>44899</v>
      </c>
      <c r="B10" t="s">
        <v>30</v>
      </c>
      <c r="C10" t="s">
        <v>1830</v>
      </c>
      <c r="D10" t="s">
        <v>5</v>
      </c>
      <c r="E10" t="s">
        <v>683</v>
      </c>
      <c r="F10" t="s">
        <v>587</v>
      </c>
      <c r="H10" t="e">
        <f>INT(LEFT(_11_VIRGINIA_TECH[[#This Row],[Result]],FIND("-",_11_VIRGINIA_TECH[[#This Row],[Result]])-1))</f>
        <v>#VALUE!</v>
      </c>
    </row>
    <row r="11" spans="1:8" x14ac:dyDescent="0.25">
      <c r="A11" s="3">
        <v>44903</v>
      </c>
      <c r="B11" t="s">
        <v>77</v>
      </c>
      <c r="C11" t="s">
        <v>2420</v>
      </c>
      <c r="D11" t="s">
        <v>5</v>
      </c>
      <c r="E11" t="s">
        <v>684</v>
      </c>
      <c r="F11" t="s">
        <v>587</v>
      </c>
      <c r="H11" t="e">
        <f>INT(LEFT(_11_VIRGINIA_TECH[[#This Row],[Result]],FIND("-",_11_VIRGINIA_TECH[[#This Row],[Result]])-1))</f>
        <v>#VALUE!</v>
      </c>
    </row>
    <row r="12" spans="1:8" x14ac:dyDescent="0.25">
      <c r="A12" s="3">
        <v>44907</v>
      </c>
      <c r="B12" t="s">
        <v>350</v>
      </c>
      <c r="C12" t="s">
        <v>1406</v>
      </c>
      <c r="D12" t="s">
        <v>6</v>
      </c>
      <c r="E12" t="s">
        <v>849</v>
      </c>
      <c r="F12" t="s">
        <v>587</v>
      </c>
      <c r="H12" t="e">
        <f>INT(LEFT(_11_VIRGINIA_TECH[[#This Row],[Result]],FIND("-",_11_VIRGINIA_TECH[[#This Row],[Result]])-1))</f>
        <v>#VALUE!</v>
      </c>
    </row>
    <row r="13" spans="1:8" x14ac:dyDescent="0.25">
      <c r="A13" s="3">
        <v>44912</v>
      </c>
      <c r="B13" t="s">
        <v>272</v>
      </c>
      <c r="C13" t="s">
        <v>2036</v>
      </c>
      <c r="D13" t="s">
        <v>661</v>
      </c>
      <c r="E13" t="s">
        <v>1073</v>
      </c>
      <c r="F13" t="s">
        <v>587</v>
      </c>
      <c r="H13" t="e">
        <f>INT(LEFT(_11_VIRGINIA_TECH[[#This Row],[Result]],FIND("-",_11_VIRGINIA_TECH[[#This Row],[Result]])-1))</f>
        <v>#VALUE!</v>
      </c>
    </row>
    <row r="14" spans="1:8" x14ac:dyDescent="0.25">
      <c r="A14" s="3">
        <v>44917</v>
      </c>
      <c r="B14" t="s">
        <v>24</v>
      </c>
      <c r="C14" t="s">
        <v>1734</v>
      </c>
      <c r="D14" t="s">
        <v>6</v>
      </c>
      <c r="E14" t="s">
        <v>642</v>
      </c>
      <c r="F14" t="s">
        <v>590</v>
      </c>
      <c r="H14" t="e">
        <f>INT(LEFT(_11_VIRGINIA_TECH[[#This Row],[Result]],FIND("-",_11_VIRGINIA_TECH[[#This Row],[Result]])-1))</f>
        <v>#VALUE!</v>
      </c>
    </row>
    <row r="15" spans="1:8" x14ac:dyDescent="0.25">
      <c r="A15" s="3">
        <v>44565</v>
      </c>
      <c r="B15" t="s">
        <v>181</v>
      </c>
      <c r="C15" t="s">
        <v>1189</v>
      </c>
      <c r="D15" t="s">
        <v>5</v>
      </c>
      <c r="E15" t="s">
        <v>645</v>
      </c>
      <c r="F15" t="s">
        <v>1345</v>
      </c>
      <c r="H15" t="e">
        <f>INT(LEFT(_11_VIRGINIA_TECH[[#This Row],[Result]],FIND("-",_11_VIRGINIA_TECH[[#This Row],[Result]])-1))</f>
        <v>#VALUE!</v>
      </c>
    </row>
    <row r="16" spans="1:8" x14ac:dyDescent="0.25">
      <c r="A16" s="3">
        <v>44573</v>
      </c>
      <c r="B16" t="s">
        <v>484</v>
      </c>
      <c r="C16" t="s">
        <v>1845</v>
      </c>
      <c r="D16" t="s">
        <v>6</v>
      </c>
      <c r="E16" t="s">
        <v>798</v>
      </c>
      <c r="F16" t="s">
        <v>1347</v>
      </c>
      <c r="H16" t="e">
        <f>INT(LEFT(_11_VIRGINIA_TECH[[#This Row],[Result]],FIND("-",_11_VIRGINIA_TECH[[#This Row],[Result]])-1))</f>
        <v>#VALUE!</v>
      </c>
    </row>
    <row r="17" spans="1:8" x14ac:dyDescent="0.25">
      <c r="A17" s="3">
        <v>44576</v>
      </c>
      <c r="B17" t="s">
        <v>242</v>
      </c>
      <c r="C17" t="s">
        <v>1821</v>
      </c>
      <c r="D17" t="s">
        <v>5</v>
      </c>
      <c r="E17" t="s">
        <v>650</v>
      </c>
      <c r="F17" t="s">
        <v>789</v>
      </c>
      <c r="H17" t="e">
        <f>INT(LEFT(_11_VIRGINIA_TECH[[#This Row],[Result]],FIND("-",_11_VIRGINIA_TECH[[#This Row],[Result]])-1))</f>
        <v>#VALUE!</v>
      </c>
    </row>
    <row r="18" spans="1:8" x14ac:dyDescent="0.25">
      <c r="A18" s="3">
        <v>44580</v>
      </c>
      <c r="B18" t="s">
        <v>181</v>
      </c>
      <c r="C18" t="s">
        <v>1020</v>
      </c>
      <c r="D18" t="s">
        <v>6</v>
      </c>
      <c r="E18" t="s">
        <v>653</v>
      </c>
      <c r="F18" t="s">
        <v>621</v>
      </c>
      <c r="H18" t="e">
        <f>INT(LEFT(_11_VIRGINIA_TECH[[#This Row],[Result]],FIND("-",_11_VIRGINIA_TECH[[#This Row],[Result]])-1))</f>
        <v>#VALUE!</v>
      </c>
    </row>
    <row r="19" spans="1:8" x14ac:dyDescent="0.25">
      <c r="A19" s="3">
        <v>44583</v>
      </c>
      <c r="B19" t="s">
        <v>427</v>
      </c>
      <c r="C19" t="s">
        <v>1189</v>
      </c>
      <c r="D19" t="s">
        <v>6</v>
      </c>
      <c r="E19" t="s">
        <v>1044</v>
      </c>
      <c r="F19" t="s">
        <v>624</v>
      </c>
      <c r="H19" t="e">
        <f>INT(LEFT(_11_VIRGINIA_TECH[[#This Row],[Result]],FIND("-",_11_VIRGINIA_TECH[[#This Row],[Result]])-1))</f>
        <v>#VALUE!</v>
      </c>
    </row>
    <row r="20" spans="1:8" x14ac:dyDescent="0.25">
      <c r="A20" s="3">
        <v>44585</v>
      </c>
      <c r="B20" t="s">
        <v>46</v>
      </c>
      <c r="C20" t="s">
        <v>1522</v>
      </c>
      <c r="D20" t="s">
        <v>6</v>
      </c>
      <c r="E20" t="s">
        <v>1365</v>
      </c>
      <c r="F20" t="s">
        <v>973</v>
      </c>
      <c r="H20" t="e">
        <f>INT(LEFT(_11_VIRGINIA_TECH[[#This Row],[Result]],FIND("-",_11_VIRGINIA_TECH[[#This Row],[Result]])-1))</f>
        <v>#VALUE!</v>
      </c>
    </row>
    <row r="21" spans="1:8" x14ac:dyDescent="0.25">
      <c r="A21" s="3">
        <v>44587</v>
      </c>
      <c r="B21" t="s">
        <v>111</v>
      </c>
      <c r="C21" t="s">
        <v>1593</v>
      </c>
      <c r="D21" t="s">
        <v>5</v>
      </c>
      <c r="E21" t="s">
        <v>1352</v>
      </c>
      <c r="F21" t="s">
        <v>974</v>
      </c>
      <c r="H21" t="e">
        <f>INT(LEFT(_11_VIRGINIA_TECH[[#This Row],[Result]],FIND("-",_11_VIRGINIA_TECH[[#This Row],[Result]])-1))</f>
        <v>#VALUE!</v>
      </c>
    </row>
    <row r="22" spans="1:8" x14ac:dyDescent="0.25">
      <c r="A22" s="3">
        <v>44590</v>
      </c>
      <c r="B22" t="s">
        <v>266</v>
      </c>
      <c r="C22" t="s">
        <v>2489</v>
      </c>
      <c r="D22" t="s">
        <v>6</v>
      </c>
      <c r="E22" t="s">
        <v>1354</v>
      </c>
      <c r="F22" t="s">
        <v>806</v>
      </c>
      <c r="H22" t="e">
        <f>INT(LEFT(_11_VIRGINIA_TECH[[#This Row],[Result]],FIND("-",_11_VIRGINIA_TECH[[#This Row],[Result]])-1))</f>
        <v>#VALUE!</v>
      </c>
    </row>
    <row r="23" spans="1:8" x14ac:dyDescent="0.25">
      <c r="A23" s="3">
        <v>44594</v>
      </c>
      <c r="B23" t="s">
        <v>409</v>
      </c>
      <c r="C23" t="s">
        <v>1393</v>
      </c>
      <c r="D23" t="s">
        <v>5</v>
      </c>
      <c r="E23" t="s">
        <v>1356</v>
      </c>
      <c r="F23" t="s">
        <v>736</v>
      </c>
      <c r="H23" t="e">
        <f>INT(LEFT(_11_VIRGINIA_TECH[[#This Row],[Result]],FIND("-",_11_VIRGINIA_TECH[[#This Row],[Result]])-1))</f>
        <v>#VALUE!</v>
      </c>
    </row>
    <row r="24" spans="1:8" x14ac:dyDescent="0.25">
      <c r="A24" s="3">
        <v>44597</v>
      </c>
      <c r="B24" t="s">
        <v>501</v>
      </c>
      <c r="C24" t="s">
        <v>1192</v>
      </c>
      <c r="D24" t="s">
        <v>6</v>
      </c>
      <c r="E24" t="s">
        <v>1234</v>
      </c>
      <c r="F24" t="s">
        <v>713</v>
      </c>
      <c r="H24" t="e">
        <f>INT(LEFT(_11_VIRGINIA_TECH[[#This Row],[Result]],FIND("-",_11_VIRGINIA_TECH[[#This Row],[Result]])-1))</f>
        <v>#VALUE!</v>
      </c>
    </row>
    <row r="25" spans="1:8" x14ac:dyDescent="0.25">
      <c r="A25" s="3">
        <v>44599</v>
      </c>
      <c r="B25" t="s">
        <v>501</v>
      </c>
      <c r="C25" t="s">
        <v>2549</v>
      </c>
      <c r="D25" t="s">
        <v>5</v>
      </c>
      <c r="E25" t="s">
        <v>1235</v>
      </c>
      <c r="F25" t="s">
        <v>1037</v>
      </c>
      <c r="H25" t="e">
        <f>INT(LEFT(_11_VIRGINIA_TECH[[#This Row],[Result]],FIND("-",_11_VIRGINIA_TECH[[#This Row],[Result]])-1))</f>
        <v>#VALUE!</v>
      </c>
    </row>
    <row r="26" spans="1:8" x14ac:dyDescent="0.25">
      <c r="A26" s="3">
        <v>44604</v>
      </c>
      <c r="B26" t="s">
        <v>62</v>
      </c>
      <c r="C26" t="s">
        <v>867</v>
      </c>
      <c r="D26" t="s">
        <v>5</v>
      </c>
      <c r="E26" t="s">
        <v>1358</v>
      </c>
      <c r="F26" t="s">
        <v>1239</v>
      </c>
      <c r="H26" t="e">
        <f>INT(LEFT(_11_VIRGINIA_TECH[[#This Row],[Result]],FIND("-",_11_VIRGINIA_TECH[[#This Row],[Result]])-1))</f>
        <v>#VALUE!</v>
      </c>
    </row>
    <row r="27" spans="1:8" x14ac:dyDescent="0.25">
      <c r="A27" s="3">
        <v>44606</v>
      </c>
      <c r="B27" t="s">
        <v>484</v>
      </c>
      <c r="C27" t="s">
        <v>1833</v>
      </c>
      <c r="D27" t="s">
        <v>5</v>
      </c>
      <c r="E27" t="s">
        <v>1359</v>
      </c>
      <c r="F27" t="s">
        <v>798</v>
      </c>
      <c r="H27" t="e">
        <f>INT(LEFT(_11_VIRGINIA_TECH[[#This Row],[Result]],FIND("-",_11_VIRGINIA_TECH[[#This Row],[Result]])-1))</f>
        <v>#VALUE!</v>
      </c>
    </row>
    <row r="28" spans="1:8" x14ac:dyDescent="0.25">
      <c r="A28" s="3">
        <v>44611</v>
      </c>
      <c r="B28" t="s">
        <v>46</v>
      </c>
      <c r="C28" t="s">
        <v>972</v>
      </c>
      <c r="D28" t="s">
        <v>5</v>
      </c>
      <c r="E28" t="s">
        <v>1241</v>
      </c>
      <c r="F28" t="s">
        <v>1041</v>
      </c>
      <c r="H28" t="e">
        <f>INT(LEFT(_11_VIRGINIA_TECH[[#This Row],[Result]],FIND("-",_11_VIRGINIA_TECH[[#This Row],[Result]])-1))</f>
        <v>#VALUE!</v>
      </c>
    </row>
    <row r="29" spans="1:8" x14ac:dyDescent="0.25">
      <c r="A29" s="3">
        <v>44615</v>
      </c>
      <c r="B29" t="s">
        <v>409</v>
      </c>
      <c r="C29" t="s">
        <v>2548</v>
      </c>
      <c r="D29" t="s">
        <v>6</v>
      </c>
      <c r="E29" t="s">
        <v>1434</v>
      </c>
      <c r="F29" t="s">
        <v>800</v>
      </c>
      <c r="H29" t="e">
        <f>INT(LEFT(_11_VIRGINIA_TECH[[#This Row],[Result]],FIND("-",_11_VIRGINIA_TECH[[#This Row],[Result]])-1))</f>
        <v>#VALUE!</v>
      </c>
    </row>
    <row r="30" spans="1:8" x14ac:dyDescent="0.25">
      <c r="A30" s="3">
        <v>44618</v>
      </c>
      <c r="B30" t="s">
        <v>111</v>
      </c>
      <c r="C30" t="s">
        <v>1489</v>
      </c>
      <c r="D30" t="s">
        <v>6</v>
      </c>
      <c r="E30" t="s">
        <v>1399</v>
      </c>
      <c r="F30" t="s">
        <v>1044</v>
      </c>
      <c r="H30" t="e">
        <f>INT(LEFT(_11_VIRGINIA_TECH[[#This Row],[Result]],FIND("-",_11_VIRGINIA_TECH[[#This Row],[Result]])-1))</f>
        <v>#VALUE!</v>
      </c>
    </row>
    <row r="31" spans="1:8" x14ac:dyDescent="0.25">
      <c r="A31" s="3">
        <v>44621</v>
      </c>
      <c r="B31" t="s">
        <v>387</v>
      </c>
      <c r="C31" t="s">
        <v>2064</v>
      </c>
      <c r="D31" t="s">
        <v>5</v>
      </c>
      <c r="E31" t="s">
        <v>1447</v>
      </c>
      <c r="F31" t="s">
        <v>1249</v>
      </c>
      <c r="H31" t="e">
        <f>INT(LEFT(_11_VIRGINIA_TECH[[#This Row],[Result]],FIND("-",_11_VIRGINIA_TECH[[#This Row],[Result]])-1))</f>
        <v>#VALUE!</v>
      </c>
    </row>
    <row r="32" spans="1:8" x14ac:dyDescent="0.25">
      <c r="A32" s="3">
        <v>44625</v>
      </c>
      <c r="B32" t="s">
        <v>227</v>
      </c>
      <c r="C32" t="s">
        <v>1654</v>
      </c>
      <c r="D32" t="s">
        <v>6</v>
      </c>
      <c r="E32" t="s">
        <v>1248</v>
      </c>
      <c r="F32" t="s">
        <v>1366</v>
      </c>
      <c r="H32" t="e">
        <f>INT(LEFT(_11_VIRGINIA_TECH[[#This Row],[Result]],FIND("-",_11_VIRGINIA_TECH[[#This Row],[Result]])-1))</f>
        <v>#VALUE!</v>
      </c>
    </row>
    <row r="33" spans="1:8" x14ac:dyDescent="0.25">
      <c r="A33" s="3">
        <v>44629</v>
      </c>
      <c r="B33" t="s">
        <v>227</v>
      </c>
      <c r="C33" t="s">
        <v>1777</v>
      </c>
      <c r="D33" t="s">
        <v>661</v>
      </c>
      <c r="E33" t="s">
        <v>1651</v>
      </c>
      <c r="F33" t="s">
        <v>1231</v>
      </c>
      <c r="H33" t="e">
        <f>INT(LEFT(_11_VIRGINIA_TECH[[#This Row],[Result]],FIND("-",_11_VIRGINIA_TECH[[#This Row],[Result]])-1))</f>
        <v>#VALUE!</v>
      </c>
    </row>
    <row r="34" spans="1:8" x14ac:dyDescent="0.25">
      <c r="A34" s="3">
        <v>44630</v>
      </c>
      <c r="B34" t="s">
        <v>242</v>
      </c>
      <c r="C34" t="s">
        <v>1388</v>
      </c>
      <c r="D34" t="s">
        <v>661</v>
      </c>
      <c r="E34" t="s">
        <v>2163</v>
      </c>
      <c r="F34" t="s">
        <v>1232</v>
      </c>
      <c r="H34" t="e">
        <f>INT(LEFT(_11_VIRGINIA_TECH[[#This Row],[Result]],FIND("-",_11_VIRGINIA_TECH[[#This Row],[Result]])-1))</f>
        <v>#VALUE!</v>
      </c>
    </row>
    <row r="35" spans="1:8" x14ac:dyDescent="0.25">
      <c r="A35" s="3">
        <v>44631</v>
      </c>
      <c r="B35" t="s">
        <v>46</v>
      </c>
      <c r="C35" t="s">
        <v>1496</v>
      </c>
      <c r="D35" t="s">
        <v>661</v>
      </c>
      <c r="E35" t="s">
        <v>2231</v>
      </c>
      <c r="F35" t="s">
        <v>1369</v>
      </c>
      <c r="H35" t="e">
        <f>INT(LEFT(_11_VIRGINIA_TECH[[#This Row],[Result]],FIND("-",_11_VIRGINIA_TECH[[#This Row],[Result]])-1))</f>
        <v>#VALUE!</v>
      </c>
    </row>
    <row r="36" spans="1:8" x14ac:dyDescent="0.25">
      <c r="A36" s="3">
        <v>44632</v>
      </c>
      <c r="B36" t="s">
        <v>24</v>
      </c>
      <c r="C36" t="s">
        <v>1810</v>
      </c>
      <c r="D36" t="s">
        <v>661</v>
      </c>
      <c r="E36" t="s">
        <v>2313</v>
      </c>
      <c r="F36" t="s">
        <v>1038</v>
      </c>
      <c r="H36" t="e">
        <f>INT(LEFT(_11_VIRGINIA_TECH[[#This Row],[Result]],FIND("-",_11_VIRGINIA_TECH[[#This Row],[Result]])-1))</f>
        <v>#VALUE!</v>
      </c>
    </row>
    <row r="37" spans="1:8" x14ac:dyDescent="0.25">
      <c r="A37" s="3">
        <v>44638</v>
      </c>
      <c r="B37" t="s">
        <v>347</v>
      </c>
      <c r="C37" t="s">
        <v>1639</v>
      </c>
      <c r="D37" t="s">
        <v>661</v>
      </c>
      <c r="E37" t="s">
        <v>2451</v>
      </c>
      <c r="F37" t="s">
        <v>1038</v>
      </c>
    </row>
  </sheetData>
  <pageMargins left="0.7" right="0.7" top="0.75" bottom="0.75" header="0.3" footer="0.3"/>
  <tableParts count="1">
    <tablePart r:id="rId1"/>
  </tableParts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22D58-58C4-4BEB-B42D-D23AEEFF954B}">
  <dimension ref="A1:H35"/>
  <sheetViews>
    <sheetView topLeftCell="A14" workbookViewId="0">
      <selection activeCell="L29" sqref="L2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362</v>
      </c>
      <c r="C2" t="s">
        <v>821</v>
      </c>
      <c r="D2" t="s">
        <v>5</v>
      </c>
      <c r="E2" t="s">
        <v>608</v>
      </c>
      <c r="F2" t="s">
        <v>588</v>
      </c>
      <c r="H2" t="e">
        <f>INT(LEFT(_6_TEXAS[[#This Row],[Result]],FIND("-",_6_TEXAS[[#This Row],[Result]])-1))</f>
        <v>#VALUE!</v>
      </c>
    </row>
    <row r="3" spans="1:8" x14ac:dyDescent="0.25">
      <c r="A3" s="3">
        <v>44878</v>
      </c>
      <c r="B3" t="s">
        <v>8</v>
      </c>
      <c r="C3" t="s">
        <v>822</v>
      </c>
      <c r="D3" t="s">
        <v>6</v>
      </c>
      <c r="E3" t="s">
        <v>703</v>
      </c>
      <c r="F3" t="s">
        <v>588</v>
      </c>
      <c r="H3" t="e">
        <f>INT(LEFT(_6_TEXAS[[#This Row],[Result]],FIND("-",_6_TEXAS[[#This Row],[Result]])-1))</f>
        <v>#VALUE!</v>
      </c>
    </row>
    <row r="4" spans="1:8" x14ac:dyDescent="0.25">
      <c r="A4" s="3">
        <v>44882</v>
      </c>
      <c r="B4" t="s">
        <v>54</v>
      </c>
      <c r="C4" t="s">
        <v>823</v>
      </c>
      <c r="D4" t="s">
        <v>5</v>
      </c>
      <c r="E4" t="s">
        <v>614</v>
      </c>
      <c r="F4" t="s">
        <v>588</v>
      </c>
      <c r="H4" t="e">
        <f>INT(LEFT(_6_TEXAS[[#This Row],[Result]],FIND("-",_6_TEXAS[[#This Row],[Result]])-1))</f>
        <v>#VALUE!</v>
      </c>
    </row>
    <row r="5" spans="1:8" x14ac:dyDescent="0.25">
      <c r="A5" s="3">
        <v>44885</v>
      </c>
      <c r="B5" t="s">
        <v>492</v>
      </c>
      <c r="C5" t="s">
        <v>824</v>
      </c>
      <c r="D5" t="s">
        <v>5</v>
      </c>
      <c r="E5" t="s">
        <v>659</v>
      </c>
      <c r="F5" t="s">
        <v>588</v>
      </c>
      <c r="H5" t="e">
        <f>INT(LEFT(_6_TEXAS[[#This Row],[Result]],FIND("-",_6_TEXAS[[#This Row],[Result]])-1))</f>
        <v>#VALUE!</v>
      </c>
    </row>
    <row r="6" spans="1:8" x14ac:dyDescent="0.25">
      <c r="A6" s="3">
        <v>44889</v>
      </c>
      <c r="B6" t="s">
        <v>302</v>
      </c>
      <c r="C6" t="s">
        <v>825</v>
      </c>
      <c r="D6" t="s">
        <v>5</v>
      </c>
      <c r="E6" t="s">
        <v>662</v>
      </c>
      <c r="F6" t="s">
        <v>588</v>
      </c>
      <c r="H6" t="e">
        <f>INT(LEFT(_6_TEXAS[[#This Row],[Result]],FIND("-",_6_TEXAS[[#This Row],[Result]])-1))</f>
        <v>#VALUE!</v>
      </c>
    </row>
    <row r="7" spans="1:8" x14ac:dyDescent="0.25">
      <c r="A7" s="3">
        <v>44894</v>
      </c>
      <c r="B7" t="s">
        <v>433</v>
      </c>
      <c r="C7" t="s">
        <v>826</v>
      </c>
      <c r="D7" t="s">
        <v>5</v>
      </c>
      <c r="E7" t="s">
        <v>664</v>
      </c>
      <c r="F7" t="s">
        <v>588</v>
      </c>
      <c r="H7" t="e">
        <f>INT(LEFT(_6_TEXAS[[#This Row],[Result]],FIND("-",_6_TEXAS[[#This Row],[Result]])-1))</f>
        <v>#VALUE!</v>
      </c>
    </row>
    <row r="8" spans="1:8" x14ac:dyDescent="0.25">
      <c r="A8" s="3">
        <v>44898</v>
      </c>
      <c r="B8" t="s">
        <v>269</v>
      </c>
      <c r="C8" t="s">
        <v>827</v>
      </c>
      <c r="D8" t="s">
        <v>5</v>
      </c>
      <c r="E8" t="s">
        <v>666</v>
      </c>
      <c r="F8" t="s">
        <v>588</v>
      </c>
      <c r="H8" t="e">
        <f>INT(LEFT(_6_TEXAS[[#This Row],[Result]],FIND("-",_6_TEXAS[[#This Row],[Result]])-1))</f>
        <v>#VALUE!</v>
      </c>
    </row>
    <row r="9" spans="1:8" x14ac:dyDescent="0.25">
      <c r="A9" s="3">
        <v>44904</v>
      </c>
      <c r="B9" t="s">
        <v>186</v>
      </c>
      <c r="C9" t="s">
        <v>828</v>
      </c>
      <c r="D9" t="s">
        <v>6</v>
      </c>
      <c r="E9" t="s">
        <v>600</v>
      </c>
      <c r="F9" t="s">
        <v>588</v>
      </c>
      <c r="H9" t="e">
        <f>INT(LEFT(_6_TEXAS[[#This Row],[Result]],FIND("-",_6_TEXAS[[#This Row],[Result]])-1))</f>
        <v>#VALUE!</v>
      </c>
    </row>
    <row r="10" spans="1:8" x14ac:dyDescent="0.25">
      <c r="A10" s="3">
        <v>44909</v>
      </c>
      <c r="B10" t="s">
        <v>457</v>
      </c>
      <c r="C10" t="s">
        <v>829</v>
      </c>
      <c r="D10" t="s">
        <v>5</v>
      </c>
      <c r="E10" t="s">
        <v>602</v>
      </c>
      <c r="F10" t="s">
        <v>588</v>
      </c>
      <c r="H10" t="e">
        <f>INT(LEFT(_6_TEXAS[[#This Row],[Result]],FIND("-",_6_TEXAS[[#This Row],[Result]])-1))</f>
        <v>#VALUE!</v>
      </c>
    </row>
    <row r="11" spans="1:8" x14ac:dyDescent="0.25">
      <c r="A11" s="3">
        <v>44914</v>
      </c>
      <c r="B11" t="s">
        <v>422</v>
      </c>
      <c r="C11" t="s">
        <v>830</v>
      </c>
      <c r="D11" t="s">
        <v>661</v>
      </c>
      <c r="E11" t="s">
        <v>603</v>
      </c>
      <c r="F11" t="s">
        <v>588</v>
      </c>
      <c r="H11" t="e">
        <f>INT(LEFT(_6_TEXAS[[#This Row],[Result]],FIND("-",_6_TEXAS[[#This Row],[Result]])-1))</f>
        <v>#VALUE!</v>
      </c>
    </row>
    <row r="12" spans="1:8" x14ac:dyDescent="0.25">
      <c r="A12" s="3">
        <v>44917</v>
      </c>
      <c r="B12" t="s">
        <v>351</v>
      </c>
      <c r="C12" t="s">
        <v>831</v>
      </c>
      <c r="D12" t="s">
        <v>5</v>
      </c>
      <c r="E12" t="s">
        <v>605</v>
      </c>
      <c r="F12" t="s">
        <v>588</v>
      </c>
      <c r="H12" t="e">
        <f>INT(LEFT(_6_TEXAS[[#This Row],[Result]],FIND("-",_6_TEXAS[[#This Row],[Result]])-1))</f>
        <v>#VALUE!</v>
      </c>
    </row>
    <row r="13" spans="1:8" x14ac:dyDescent="0.25">
      <c r="A13" s="3">
        <v>44923</v>
      </c>
      <c r="B13" t="s">
        <v>449</v>
      </c>
      <c r="C13" t="s">
        <v>832</v>
      </c>
      <c r="D13" t="s">
        <v>5</v>
      </c>
      <c r="E13" t="s">
        <v>607</v>
      </c>
      <c r="F13" t="s">
        <v>588</v>
      </c>
      <c r="H13" t="e">
        <f>INT(LEFT(_6_TEXAS[[#This Row],[Result]],FIND("-",_6_TEXAS[[#This Row],[Result]])-1))</f>
        <v>#VALUE!</v>
      </c>
    </row>
    <row r="14" spans="1:8" x14ac:dyDescent="0.25">
      <c r="A14" s="3">
        <v>44562</v>
      </c>
      <c r="B14" t="s">
        <v>366</v>
      </c>
      <c r="C14" t="s">
        <v>709</v>
      </c>
      <c r="D14" t="s">
        <v>5</v>
      </c>
      <c r="E14" t="s">
        <v>610</v>
      </c>
      <c r="F14" t="s">
        <v>608</v>
      </c>
      <c r="H14" t="e">
        <f>INT(LEFT(_6_TEXAS[[#This Row],[Result]],FIND("-",_6_TEXAS[[#This Row],[Result]])-1))</f>
        <v>#VALUE!</v>
      </c>
    </row>
    <row r="15" spans="1:8" x14ac:dyDescent="0.25">
      <c r="A15" s="3">
        <v>44565</v>
      </c>
      <c r="B15" t="s">
        <v>340</v>
      </c>
      <c r="C15" t="s">
        <v>675</v>
      </c>
      <c r="D15" t="s">
        <v>6</v>
      </c>
      <c r="E15" t="s">
        <v>833</v>
      </c>
      <c r="F15" t="s">
        <v>611</v>
      </c>
      <c r="H15" t="e">
        <f>INT(LEFT(_6_TEXAS[[#This Row],[Result]],FIND("-",_6_TEXAS[[#This Row],[Result]])-1))</f>
        <v>#VALUE!</v>
      </c>
    </row>
    <row r="16" spans="1:8" x14ac:dyDescent="0.25">
      <c r="A16" s="3">
        <v>44569</v>
      </c>
      <c r="B16" t="s">
        <v>344</v>
      </c>
      <c r="C16" t="s">
        <v>834</v>
      </c>
      <c r="D16" t="s">
        <v>6</v>
      </c>
      <c r="E16" t="s">
        <v>694</v>
      </c>
      <c r="F16" t="s">
        <v>614</v>
      </c>
      <c r="H16" t="e">
        <f>INT(LEFT(_6_TEXAS[[#This Row],[Result]],FIND("-",_6_TEXAS[[#This Row],[Result]])-1))</f>
        <v>#VALUE!</v>
      </c>
    </row>
    <row r="17" spans="1:8" x14ac:dyDescent="0.25">
      <c r="A17" s="3">
        <v>44572</v>
      </c>
      <c r="B17" t="s">
        <v>363</v>
      </c>
      <c r="C17" t="s">
        <v>835</v>
      </c>
      <c r="D17" t="s">
        <v>5</v>
      </c>
      <c r="E17" t="s">
        <v>697</v>
      </c>
      <c r="F17" t="s">
        <v>659</v>
      </c>
      <c r="H17" t="e">
        <f>INT(LEFT(_6_TEXAS[[#This Row],[Result]],FIND("-",_6_TEXAS[[#This Row],[Result]])-1))</f>
        <v>#VALUE!</v>
      </c>
    </row>
    <row r="18" spans="1:8" x14ac:dyDescent="0.25">
      <c r="A18" s="3">
        <v>44576</v>
      </c>
      <c r="B18" t="s">
        <v>397</v>
      </c>
      <c r="C18" t="s">
        <v>836</v>
      </c>
      <c r="D18" t="s">
        <v>6</v>
      </c>
      <c r="E18" t="s">
        <v>699</v>
      </c>
      <c r="F18" t="s">
        <v>595</v>
      </c>
      <c r="H18" t="e">
        <f>INT(LEFT(_6_TEXAS[[#This Row],[Result]],FIND("-",_6_TEXAS[[#This Row],[Result]])-1))</f>
        <v>#VALUE!</v>
      </c>
    </row>
    <row r="19" spans="1:8" x14ac:dyDescent="0.25">
      <c r="A19" s="3">
        <v>44579</v>
      </c>
      <c r="B19" t="s">
        <v>340</v>
      </c>
      <c r="C19" t="s">
        <v>837</v>
      </c>
      <c r="D19" t="s">
        <v>5</v>
      </c>
      <c r="E19" t="s">
        <v>838</v>
      </c>
      <c r="F19" t="s">
        <v>801</v>
      </c>
      <c r="H19" t="e">
        <f>INT(LEFT(_6_TEXAS[[#This Row],[Result]],FIND("-",_6_TEXAS[[#This Row],[Result]])-1))</f>
        <v>#VALUE!</v>
      </c>
    </row>
    <row r="20" spans="1:8" x14ac:dyDescent="0.25">
      <c r="A20" s="3">
        <v>44583</v>
      </c>
      <c r="B20" t="s">
        <v>344</v>
      </c>
      <c r="C20" t="s">
        <v>839</v>
      </c>
      <c r="D20" t="s">
        <v>5</v>
      </c>
      <c r="E20" t="s">
        <v>840</v>
      </c>
      <c r="F20" t="s">
        <v>774</v>
      </c>
      <c r="H20" t="e">
        <f>INT(LEFT(_6_TEXAS[[#This Row],[Result]],FIND("-",_6_TEXAS[[#This Row],[Result]])-1))</f>
        <v>#VALUE!</v>
      </c>
    </row>
    <row r="21" spans="1:8" x14ac:dyDescent="0.25">
      <c r="A21" s="3">
        <v>44586</v>
      </c>
      <c r="B21" t="s">
        <v>359</v>
      </c>
      <c r="C21" t="s">
        <v>841</v>
      </c>
      <c r="D21" t="s">
        <v>6</v>
      </c>
      <c r="E21" t="s">
        <v>842</v>
      </c>
      <c r="F21" t="s">
        <v>682</v>
      </c>
      <c r="H21" t="e">
        <f>INT(LEFT(_6_TEXAS[[#This Row],[Result]],FIND("-",_6_TEXAS[[#This Row],[Result]])-1))</f>
        <v>#VALUE!</v>
      </c>
    </row>
    <row r="22" spans="1:8" x14ac:dyDescent="0.25">
      <c r="A22" s="3">
        <v>44590</v>
      </c>
      <c r="B22" t="s">
        <v>167</v>
      </c>
      <c r="C22" t="s">
        <v>843</v>
      </c>
      <c r="D22" t="s">
        <v>5</v>
      </c>
      <c r="E22" t="s">
        <v>844</v>
      </c>
      <c r="F22" t="s">
        <v>682</v>
      </c>
      <c r="H22" t="e">
        <f>INT(LEFT(_6_TEXAS[[#This Row],[Result]],FIND("-",_6_TEXAS[[#This Row],[Result]])-1))</f>
        <v>#VALUE!</v>
      </c>
    </row>
    <row r="23" spans="1:8" x14ac:dyDescent="0.25">
      <c r="A23" s="3">
        <v>44593</v>
      </c>
      <c r="B23" t="s">
        <v>183</v>
      </c>
      <c r="C23" t="s">
        <v>845</v>
      </c>
      <c r="D23" t="s">
        <v>6</v>
      </c>
      <c r="E23" t="s">
        <v>779</v>
      </c>
      <c r="F23" t="s">
        <v>792</v>
      </c>
      <c r="H23" t="e">
        <f>INT(LEFT(_6_TEXAS[[#This Row],[Result]],FIND("-",_6_TEXAS[[#This Row],[Result]])-1))</f>
        <v>#VALUE!</v>
      </c>
    </row>
    <row r="24" spans="1:8" x14ac:dyDescent="0.25">
      <c r="A24" s="3">
        <v>44597</v>
      </c>
      <c r="B24" t="s">
        <v>397</v>
      </c>
      <c r="C24" t="s">
        <v>846</v>
      </c>
      <c r="D24" t="s">
        <v>5</v>
      </c>
      <c r="E24" t="s">
        <v>780</v>
      </c>
      <c r="F24" t="s">
        <v>794</v>
      </c>
      <c r="H24" t="e">
        <f>INT(LEFT(_6_TEXAS[[#This Row],[Result]],FIND("-",_6_TEXAS[[#This Row],[Result]])-1))</f>
        <v>#VALUE!</v>
      </c>
    </row>
    <row r="25" spans="1:8" x14ac:dyDescent="0.25">
      <c r="A25" s="3">
        <v>44599</v>
      </c>
      <c r="B25" t="s">
        <v>36</v>
      </c>
      <c r="C25" t="s">
        <v>847</v>
      </c>
      <c r="D25" t="s">
        <v>5</v>
      </c>
      <c r="E25" t="s">
        <v>848</v>
      </c>
      <c r="F25" t="s">
        <v>849</v>
      </c>
      <c r="H25" t="e">
        <f>INT(LEFT(_6_TEXAS[[#This Row],[Result]],FIND("-",_6_TEXAS[[#This Row],[Result]])-1))</f>
        <v>#VALUE!</v>
      </c>
    </row>
    <row r="26" spans="1:8" x14ac:dyDescent="0.25">
      <c r="A26" s="3">
        <v>44604</v>
      </c>
      <c r="B26" t="s">
        <v>64</v>
      </c>
      <c r="C26" t="s">
        <v>850</v>
      </c>
      <c r="D26" t="s">
        <v>6</v>
      </c>
      <c r="E26" t="s">
        <v>686</v>
      </c>
      <c r="F26" t="s">
        <v>639</v>
      </c>
      <c r="H26" t="e">
        <f>INT(LEFT(_6_TEXAS[[#This Row],[Result]],FIND("-",_6_TEXAS[[#This Row],[Result]])-1))</f>
        <v>#VALUE!</v>
      </c>
    </row>
    <row r="27" spans="1:8" x14ac:dyDescent="0.25">
      <c r="A27" s="3">
        <v>44607</v>
      </c>
      <c r="B27" t="s">
        <v>363</v>
      </c>
      <c r="C27" t="s">
        <v>851</v>
      </c>
      <c r="D27" t="s">
        <v>6</v>
      </c>
      <c r="E27" t="s">
        <v>688</v>
      </c>
      <c r="F27" t="s">
        <v>642</v>
      </c>
      <c r="H27" t="e">
        <f>INT(LEFT(_6_TEXAS[[#This Row],[Result]],FIND("-",_6_TEXAS[[#This Row],[Result]])-1))</f>
        <v>#VALUE!</v>
      </c>
    </row>
    <row r="28" spans="1:8" x14ac:dyDescent="0.25">
      <c r="A28" s="3">
        <v>44611</v>
      </c>
      <c r="B28" t="s">
        <v>183</v>
      </c>
      <c r="C28" t="s">
        <v>852</v>
      </c>
      <c r="D28" t="s">
        <v>5</v>
      </c>
      <c r="E28" t="s">
        <v>853</v>
      </c>
      <c r="F28" t="s">
        <v>645</v>
      </c>
      <c r="H28" t="e">
        <f>INT(LEFT(_6_TEXAS[[#This Row],[Result]],FIND("-",_6_TEXAS[[#This Row],[Result]])-1))</f>
        <v>#VALUE!</v>
      </c>
    </row>
    <row r="29" spans="1:8" x14ac:dyDescent="0.25">
      <c r="A29" s="3">
        <v>44615</v>
      </c>
      <c r="B29" t="s">
        <v>359</v>
      </c>
      <c r="C29" t="s">
        <v>854</v>
      </c>
      <c r="D29" t="s">
        <v>5</v>
      </c>
      <c r="E29" t="s">
        <v>855</v>
      </c>
      <c r="F29" t="s">
        <v>647</v>
      </c>
      <c r="H29" t="e">
        <f>INT(LEFT(_6_TEXAS[[#This Row],[Result]],FIND("-",_6_TEXAS[[#This Row],[Result]])-1))</f>
        <v>#VALUE!</v>
      </c>
    </row>
    <row r="30" spans="1:8" x14ac:dyDescent="0.25">
      <c r="A30" s="3">
        <v>44618</v>
      </c>
      <c r="B30" t="s">
        <v>366</v>
      </c>
      <c r="C30" t="s">
        <v>856</v>
      </c>
      <c r="D30" t="s">
        <v>6</v>
      </c>
      <c r="E30" t="s">
        <v>857</v>
      </c>
      <c r="F30" t="s">
        <v>676</v>
      </c>
      <c r="H30" t="e">
        <f>INT(LEFT(_6_TEXAS[[#This Row],[Result]],FIND("-",_6_TEXAS[[#This Row],[Result]])-1))</f>
        <v>#VALUE!</v>
      </c>
    </row>
    <row r="31" spans="1:8" x14ac:dyDescent="0.25">
      <c r="A31" s="3">
        <v>44620</v>
      </c>
      <c r="B31" t="s">
        <v>64</v>
      </c>
      <c r="C31" t="s">
        <v>858</v>
      </c>
      <c r="D31" t="s">
        <v>5</v>
      </c>
      <c r="E31" t="s">
        <v>859</v>
      </c>
      <c r="F31" t="s">
        <v>653</v>
      </c>
      <c r="H31" t="e">
        <f>INT(LEFT(_6_TEXAS[[#This Row],[Result]],FIND("-",_6_TEXAS[[#This Row],[Result]])-1))</f>
        <v>#VALUE!</v>
      </c>
    </row>
    <row r="32" spans="1:8" x14ac:dyDescent="0.25">
      <c r="A32" s="3">
        <v>44625</v>
      </c>
      <c r="B32" t="s">
        <v>36</v>
      </c>
      <c r="C32" t="s">
        <v>674</v>
      </c>
      <c r="D32" t="s">
        <v>6</v>
      </c>
      <c r="E32" t="s">
        <v>1525</v>
      </c>
      <c r="F32" t="s">
        <v>1044</v>
      </c>
      <c r="H32" t="e">
        <f>INT(LEFT(_6_TEXAS[[#This Row],[Result]],FIND("-",_6_TEXAS[[#This Row],[Result]])-1))</f>
        <v>#VALUE!</v>
      </c>
    </row>
    <row r="33" spans="1:8" x14ac:dyDescent="0.25">
      <c r="A33" s="3">
        <v>44630</v>
      </c>
      <c r="B33" t="s">
        <v>359</v>
      </c>
      <c r="C33" t="s">
        <v>1236</v>
      </c>
      <c r="D33" t="s">
        <v>661</v>
      </c>
      <c r="E33" t="s">
        <v>1501</v>
      </c>
      <c r="F33" t="s">
        <v>1365</v>
      </c>
      <c r="H33" t="e">
        <f>INT(LEFT(_6_TEXAS[[#This Row],[Result]],FIND("-",_6_TEXAS[[#This Row],[Result]])-1))</f>
        <v>#VALUE!</v>
      </c>
    </row>
    <row r="34" spans="1:8" x14ac:dyDescent="0.25">
      <c r="A34" s="3">
        <v>44638</v>
      </c>
      <c r="B34" t="s">
        <v>294</v>
      </c>
      <c r="C34" t="s">
        <v>1919</v>
      </c>
      <c r="D34" t="s">
        <v>661</v>
      </c>
      <c r="E34" t="s">
        <v>1624</v>
      </c>
      <c r="F34" t="s">
        <v>1365</v>
      </c>
    </row>
    <row r="35" spans="1:8" x14ac:dyDescent="0.25">
      <c r="A35" s="3">
        <v>44640</v>
      </c>
      <c r="B35" t="s">
        <v>18</v>
      </c>
      <c r="C35" t="s">
        <v>1454</v>
      </c>
      <c r="D35" t="s">
        <v>661</v>
      </c>
      <c r="E35" t="s">
        <v>2231</v>
      </c>
      <c r="F35" t="s">
        <v>1365</v>
      </c>
    </row>
  </sheetData>
  <pageMargins left="0.7" right="0.7" top="0.75" bottom="0.75" header="0.3" footer="0.3"/>
  <tableParts count="1">
    <tablePart r:id="rId1"/>
  </tableParts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35DC-671E-4D2E-908F-9C193ADE8BC2}">
  <dimension ref="A1:H32"/>
  <sheetViews>
    <sheetView workbookViewId="0">
      <selection activeCell="L27" sqref="L27"/>
    </sheetView>
  </sheetViews>
  <sheetFormatPr defaultRowHeight="15" x14ac:dyDescent="0.25"/>
  <cols>
    <col min="1" max="1" width="10.7109375" bestFit="1" customWidth="1"/>
    <col min="2" max="2" width="14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2550</v>
      </c>
      <c r="C2" t="s">
        <v>2551</v>
      </c>
      <c r="D2" t="s">
        <v>5</v>
      </c>
      <c r="E2" t="s">
        <v>608</v>
      </c>
      <c r="F2" t="s">
        <v>588</v>
      </c>
      <c r="H2" t="e">
        <f>INT(LEFT(_14_YALE[[#This Row],[Result]],FIND("-",_14_YALE[[#This Row],[Result]])-1))</f>
        <v>#VALUE!</v>
      </c>
    </row>
    <row r="3" spans="1:8" x14ac:dyDescent="0.25">
      <c r="A3" s="3">
        <v>44877</v>
      </c>
      <c r="B3" t="s">
        <v>114</v>
      </c>
      <c r="C3" t="s">
        <v>957</v>
      </c>
      <c r="D3" t="s">
        <v>5</v>
      </c>
      <c r="E3" t="s">
        <v>611</v>
      </c>
      <c r="F3" t="s">
        <v>588</v>
      </c>
      <c r="H3" t="e">
        <f>INT(LEFT(_14_YALE[[#This Row],[Result]],FIND("-",_14_YALE[[#This Row],[Result]])-1))</f>
        <v>#VALUE!</v>
      </c>
    </row>
    <row r="4" spans="1:8" x14ac:dyDescent="0.25">
      <c r="A4" s="3">
        <v>44879</v>
      </c>
      <c r="B4" t="s">
        <v>186</v>
      </c>
      <c r="C4" t="s">
        <v>2552</v>
      </c>
      <c r="D4" t="s">
        <v>6</v>
      </c>
      <c r="E4" t="s">
        <v>614</v>
      </c>
      <c r="F4" t="s">
        <v>588</v>
      </c>
      <c r="H4" t="e">
        <f>INT(LEFT(_14_YALE[[#This Row],[Result]],FIND("-",_14_YALE[[#This Row],[Result]])-1))</f>
        <v>#VALUE!</v>
      </c>
    </row>
    <row r="5" spans="1:8" x14ac:dyDescent="0.25">
      <c r="A5" s="3">
        <v>44881</v>
      </c>
      <c r="B5" t="s">
        <v>420</v>
      </c>
      <c r="C5" t="s">
        <v>1575</v>
      </c>
      <c r="D5" t="s">
        <v>6</v>
      </c>
      <c r="E5" t="s">
        <v>659</v>
      </c>
      <c r="F5" t="s">
        <v>588</v>
      </c>
      <c r="H5" t="e">
        <f>INT(LEFT(_14_YALE[[#This Row],[Result]],FIND("-",_14_YALE[[#This Row],[Result]])-1))</f>
        <v>#VALUE!</v>
      </c>
    </row>
    <row r="6" spans="1:8" x14ac:dyDescent="0.25">
      <c r="A6" s="3">
        <v>44884</v>
      </c>
      <c r="B6" t="s">
        <v>152</v>
      </c>
      <c r="C6" t="s">
        <v>2553</v>
      </c>
      <c r="D6" t="s">
        <v>6</v>
      </c>
      <c r="E6" t="s">
        <v>595</v>
      </c>
      <c r="F6" t="s">
        <v>588</v>
      </c>
      <c r="H6" t="e">
        <f>INT(LEFT(_14_YALE[[#This Row],[Result]],FIND("-",_14_YALE[[#This Row],[Result]])-1))</f>
        <v>#VALUE!</v>
      </c>
    </row>
    <row r="7" spans="1:8" x14ac:dyDescent="0.25">
      <c r="A7" s="3">
        <v>44888</v>
      </c>
      <c r="B7" t="s">
        <v>70</v>
      </c>
      <c r="C7" t="s">
        <v>1596</v>
      </c>
      <c r="D7" t="s">
        <v>661</v>
      </c>
      <c r="E7" t="s">
        <v>801</v>
      </c>
      <c r="F7" t="s">
        <v>588</v>
      </c>
      <c r="H7" t="e">
        <f>INT(LEFT(_14_YALE[[#This Row],[Result]],FIND("-",_14_YALE[[#This Row],[Result]])-1))</f>
        <v>#VALUE!</v>
      </c>
    </row>
    <row r="8" spans="1:8" x14ac:dyDescent="0.25">
      <c r="A8" s="3">
        <v>44889</v>
      </c>
      <c r="B8" t="s">
        <v>459</v>
      </c>
      <c r="C8" t="s">
        <v>1695</v>
      </c>
      <c r="D8" t="s">
        <v>661</v>
      </c>
      <c r="E8" t="s">
        <v>774</v>
      </c>
      <c r="F8" t="s">
        <v>588</v>
      </c>
      <c r="H8" t="e">
        <f>INT(LEFT(_14_YALE[[#This Row],[Result]],FIND("-",_14_YALE[[#This Row],[Result]])-1))</f>
        <v>#VALUE!</v>
      </c>
    </row>
    <row r="9" spans="1:8" x14ac:dyDescent="0.25">
      <c r="A9" s="3">
        <v>44893</v>
      </c>
      <c r="B9" t="s">
        <v>208</v>
      </c>
      <c r="C9" t="s">
        <v>2554</v>
      </c>
      <c r="D9" t="s">
        <v>5</v>
      </c>
      <c r="E9" t="s">
        <v>730</v>
      </c>
      <c r="F9" t="s">
        <v>588</v>
      </c>
      <c r="H9" t="e">
        <f>INT(LEFT(_14_YALE[[#This Row],[Result]],FIND("-",_14_YALE[[#This Row],[Result]])-1))</f>
        <v>#VALUE!</v>
      </c>
    </row>
    <row r="10" spans="1:8" x14ac:dyDescent="0.25">
      <c r="A10" s="3">
        <v>44896</v>
      </c>
      <c r="B10" t="s">
        <v>355</v>
      </c>
      <c r="C10" t="s">
        <v>1092</v>
      </c>
      <c r="D10" t="s">
        <v>5</v>
      </c>
      <c r="E10" t="s">
        <v>792</v>
      </c>
      <c r="F10" t="s">
        <v>588</v>
      </c>
      <c r="H10" t="e">
        <f>INT(LEFT(_14_YALE[[#This Row],[Result]],FIND("-",_14_YALE[[#This Row],[Result]])-1))</f>
        <v>#VALUE!</v>
      </c>
    </row>
    <row r="11" spans="1:8" x14ac:dyDescent="0.25">
      <c r="A11" s="3">
        <v>44899</v>
      </c>
      <c r="B11" t="s">
        <v>32</v>
      </c>
      <c r="C11" t="s">
        <v>2555</v>
      </c>
      <c r="D11" t="s">
        <v>6</v>
      </c>
      <c r="E11" t="s">
        <v>633</v>
      </c>
      <c r="F11" t="s">
        <v>588</v>
      </c>
      <c r="H11" t="e">
        <f>INT(LEFT(_14_YALE[[#This Row],[Result]],FIND("-",_14_YALE[[#This Row],[Result]])-1))</f>
        <v>#VALUE!</v>
      </c>
    </row>
    <row r="12" spans="1:8" x14ac:dyDescent="0.25">
      <c r="A12" s="3">
        <v>44902</v>
      </c>
      <c r="B12" t="s">
        <v>502</v>
      </c>
      <c r="C12" t="s">
        <v>1964</v>
      </c>
      <c r="D12" t="s">
        <v>5</v>
      </c>
      <c r="E12" t="s">
        <v>636</v>
      </c>
      <c r="F12" t="s">
        <v>588</v>
      </c>
      <c r="H12" t="e">
        <f>INT(LEFT(_14_YALE[[#This Row],[Result]],FIND("-",_14_YALE[[#This Row],[Result]])-1))</f>
        <v>#VALUE!</v>
      </c>
    </row>
    <row r="13" spans="1:8" x14ac:dyDescent="0.25">
      <c r="A13" s="3">
        <v>44907</v>
      </c>
      <c r="B13" t="s">
        <v>104</v>
      </c>
      <c r="C13" t="s">
        <v>2556</v>
      </c>
      <c r="D13" t="s">
        <v>661</v>
      </c>
      <c r="E13" t="s">
        <v>1036</v>
      </c>
      <c r="F13" t="s">
        <v>588</v>
      </c>
      <c r="H13" t="e">
        <f>INT(LEFT(_14_YALE[[#This Row],[Result]],FIND("-",_14_YALE[[#This Row],[Result]])-1))</f>
        <v>#VALUE!</v>
      </c>
    </row>
    <row r="14" spans="1:8" x14ac:dyDescent="0.25">
      <c r="A14" s="3">
        <v>44909</v>
      </c>
      <c r="B14" t="s">
        <v>321</v>
      </c>
      <c r="C14" t="s">
        <v>1389</v>
      </c>
      <c r="D14" t="s">
        <v>5</v>
      </c>
      <c r="E14" t="s">
        <v>1037</v>
      </c>
      <c r="F14" t="s">
        <v>588</v>
      </c>
      <c r="H14" t="e">
        <f>INT(LEFT(_14_YALE[[#This Row],[Result]],FIND("-",_14_YALE[[#This Row],[Result]])-1))</f>
        <v>#VALUE!</v>
      </c>
    </row>
    <row r="15" spans="1:8" x14ac:dyDescent="0.25">
      <c r="A15" s="3">
        <v>44923</v>
      </c>
      <c r="B15" t="s">
        <v>320</v>
      </c>
      <c r="C15" t="s">
        <v>1878</v>
      </c>
      <c r="D15" t="s">
        <v>6</v>
      </c>
      <c r="E15" t="s">
        <v>716</v>
      </c>
      <c r="F15" t="s">
        <v>588</v>
      </c>
      <c r="H15" t="e">
        <f>INT(LEFT(_14_YALE[[#This Row],[Result]],FIND("-",_14_YALE[[#This Row],[Result]])-1))</f>
        <v>#VALUE!</v>
      </c>
    </row>
    <row r="16" spans="1:8" x14ac:dyDescent="0.25">
      <c r="A16" s="3">
        <v>44576</v>
      </c>
      <c r="B16" t="s">
        <v>77</v>
      </c>
      <c r="C16" t="s">
        <v>2557</v>
      </c>
      <c r="D16" t="s">
        <v>5</v>
      </c>
      <c r="E16" t="s">
        <v>718</v>
      </c>
      <c r="F16" t="s">
        <v>608</v>
      </c>
      <c r="H16" t="e">
        <f>INT(LEFT(_14_YALE[[#This Row],[Result]],FIND("-",_14_YALE[[#This Row],[Result]])-1))</f>
        <v>#VALUE!</v>
      </c>
    </row>
    <row r="17" spans="1:8" x14ac:dyDescent="0.25">
      <c r="A17" s="3">
        <v>44578</v>
      </c>
      <c r="B17" t="s">
        <v>318</v>
      </c>
      <c r="C17" t="s">
        <v>1082</v>
      </c>
      <c r="D17" t="s">
        <v>6</v>
      </c>
      <c r="E17" t="s">
        <v>1041</v>
      </c>
      <c r="F17" t="s">
        <v>611</v>
      </c>
      <c r="H17" t="e">
        <f>INT(LEFT(_14_YALE[[#This Row],[Result]],FIND("-",_14_YALE[[#This Row],[Result]])-1))</f>
        <v>#VALUE!</v>
      </c>
    </row>
    <row r="18" spans="1:8" x14ac:dyDescent="0.25">
      <c r="A18" s="3">
        <v>44583</v>
      </c>
      <c r="B18" t="s">
        <v>205</v>
      </c>
      <c r="C18" t="s">
        <v>1223</v>
      </c>
      <c r="D18" t="s">
        <v>6</v>
      </c>
      <c r="E18" t="s">
        <v>1349</v>
      </c>
      <c r="F18" t="s">
        <v>614</v>
      </c>
      <c r="H18" t="e">
        <f>INT(LEFT(_14_YALE[[#This Row],[Result]],FIND("-",_14_YALE[[#This Row],[Result]])-1))</f>
        <v>#VALUE!</v>
      </c>
    </row>
    <row r="19" spans="1:8" x14ac:dyDescent="0.25">
      <c r="A19" s="3">
        <v>44586</v>
      </c>
      <c r="B19" t="s">
        <v>413</v>
      </c>
      <c r="C19" t="s">
        <v>1243</v>
      </c>
      <c r="D19" t="s">
        <v>5</v>
      </c>
      <c r="E19" t="s">
        <v>802</v>
      </c>
      <c r="F19" t="s">
        <v>659</v>
      </c>
      <c r="H19" t="e">
        <f>INT(LEFT(_14_YALE[[#This Row],[Result]],FIND("-",_14_YALE[[#This Row],[Result]])-1))</f>
        <v>#VALUE!</v>
      </c>
    </row>
    <row r="20" spans="1:8" x14ac:dyDescent="0.25">
      <c r="A20" s="3">
        <v>44590</v>
      </c>
      <c r="B20" t="s">
        <v>38</v>
      </c>
      <c r="C20" t="s">
        <v>1087</v>
      </c>
      <c r="D20" t="s">
        <v>6</v>
      </c>
      <c r="E20" t="s">
        <v>1365</v>
      </c>
      <c r="F20" t="s">
        <v>662</v>
      </c>
      <c r="H20" t="e">
        <f>INT(LEFT(_14_YALE[[#This Row],[Result]],FIND("-",_14_YALE[[#This Row],[Result]])-1))</f>
        <v>#VALUE!</v>
      </c>
    </row>
    <row r="21" spans="1:8" x14ac:dyDescent="0.25">
      <c r="A21" s="3">
        <v>44596</v>
      </c>
      <c r="B21" t="s">
        <v>423</v>
      </c>
      <c r="C21" t="s">
        <v>1535</v>
      </c>
      <c r="D21" t="s">
        <v>5</v>
      </c>
      <c r="E21" t="s">
        <v>1366</v>
      </c>
      <c r="F21" t="s">
        <v>664</v>
      </c>
      <c r="H21" t="e">
        <f>INT(LEFT(_14_YALE[[#This Row],[Result]],FIND("-",_14_YALE[[#This Row],[Result]])-1))</f>
        <v>#VALUE!</v>
      </c>
    </row>
    <row r="22" spans="1:8" x14ac:dyDescent="0.25">
      <c r="A22" s="3">
        <v>44597</v>
      </c>
      <c r="B22" t="s">
        <v>286</v>
      </c>
      <c r="C22" t="s">
        <v>1858</v>
      </c>
      <c r="D22" t="s">
        <v>5</v>
      </c>
      <c r="E22" t="s">
        <v>1231</v>
      </c>
      <c r="F22" t="s">
        <v>666</v>
      </c>
      <c r="H22" t="e">
        <f>INT(LEFT(_14_YALE[[#This Row],[Result]],FIND("-",_14_YALE[[#This Row],[Result]])-1))</f>
        <v>#VALUE!</v>
      </c>
    </row>
    <row r="23" spans="1:8" x14ac:dyDescent="0.25">
      <c r="A23" s="3">
        <v>44601</v>
      </c>
      <c r="B23" t="s">
        <v>286</v>
      </c>
      <c r="C23" t="s">
        <v>1020</v>
      </c>
      <c r="D23" t="s">
        <v>6</v>
      </c>
      <c r="E23" t="s">
        <v>1232</v>
      </c>
      <c r="F23" t="s">
        <v>668</v>
      </c>
      <c r="H23" t="e">
        <f>INT(LEFT(_14_YALE[[#This Row],[Result]],FIND("-",_14_YALE[[#This Row],[Result]])-1))</f>
        <v>#VALUE!</v>
      </c>
    </row>
    <row r="24" spans="1:8" x14ac:dyDescent="0.25">
      <c r="A24" s="3">
        <v>44604</v>
      </c>
      <c r="B24" t="s">
        <v>413</v>
      </c>
      <c r="C24" t="s">
        <v>1901</v>
      </c>
      <c r="D24" t="s">
        <v>6</v>
      </c>
      <c r="E24" t="s">
        <v>1369</v>
      </c>
      <c r="F24" t="s">
        <v>870</v>
      </c>
      <c r="H24" t="e">
        <f>INT(LEFT(_14_YALE[[#This Row],[Result]],FIND("-",_14_YALE[[#This Row],[Result]])-1))</f>
        <v>#VALUE!</v>
      </c>
    </row>
    <row r="25" spans="1:8" x14ac:dyDescent="0.25">
      <c r="A25" s="3">
        <v>44610</v>
      </c>
      <c r="B25" t="s">
        <v>205</v>
      </c>
      <c r="C25" t="s">
        <v>737</v>
      </c>
      <c r="D25" t="s">
        <v>5</v>
      </c>
      <c r="E25" t="s">
        <v>1038</v>
      </c>
      <c r="F25" t="s">
        <v>872</v>
      </c>
      <c r="H25" t="e">
        <f>INT(LEFT(_14_YALE[[#This Row],[Result]],FIND("-",_14_YALE[[#This Row],[Result]])-1))</f>
        <v>#VALUE!</v>
      </c>
    </row>
    <row r="26" spans="1:8" x14ac:dyDescent="0.25">
      <c r="A26" s="3">
        <v>44611</v>
      </c>
      <c r="B26" t="s">
        <v>38</v>
      </c>
      <c r="C26" t="s">
        <v>1799</v>
      </c>
      <c r="D26" t="s">
        <v>5</v>
      </c>
      <c r="E26" t="s">
        <v>1358</v>
      </c>
      <c r="F26" t="s">
        <v>605</v>
      </c>
      <c r="H26" t="e">
        <f>INT(LEFT(_14_YALE[[#This Row],[Result]],FIND("-",_14_YALE[[#This Row],[Result]])-1))</f>
        <v>#VALUE!</v>
      </c>
    </row>
    <row r="27" spans="1:8" x14ac:dyDescent="0.25">
      <c r="A27" s="3">
        <v>44614</v>
      </c>
      <c r="B27" t="s">
        <v>423</v>
      </c>
      <c r="C27" t="s">
        <v>1200</v>
      </c>
      <c r="D27" t="s">
        <v>6</v>
      </c>
      <c r="E27" t="s">
        <v>1359</v>
      </c>
      <c r="F27" t="s">
        <v>607</v>
      </c>
      <c r="H27" t="e">
        <f>INT(LEFT(_14_YALE[[#This Row],[Result]],FIND("-",_14_YALE[[#This Row],[Result]])-1))</f>
        <v>#VALUE!</v>
      </c>
    </row>
    <row r="28" spans="1:8" x14ac:dyDescent="0.25">
      <c r="A28" s="3">
        <v>44618</v>
      </c>
      <c r="B28" t="s">
        <v>77</v>
      </c>
      <c r="C28" t="s">
        <v>1504</v>
      </c>
      <c r="D28" t="s">
        <v>6</v>
      </c>
      <c r="E28" t="s">
        <v>1241</v>
      </c>
      <c r="F28" t="s">
        <v>689</v>
      </c>
      <c r="H28" t="e">
        <f>INT(LEFT(_14_YALE[[#This Row],[Result]],FIND("-",_14_YALE[[#This Row],[Result]])-1))</f>
        <v>#VALUE!</v>
      </c>
    </row>
    <row r="29" spans="1:8" x14ac:dyDescent="0.25">
      <c r="A29" s="3">
        <v>44625</v>
      </c>
      <c r="B29" t="s">
        <v>318</v>
      </c>
      <c r="C29" t="s">
        <v>692</v>
      </c>
      <c r="D29" t="s">
        <v>5</v>
      </c>
      <c r="E29" t="s">
        <v>1434</v>
      </c>
      <c r="F29" t="s">
        <v>613</v>
      </c>
      <c r="H29" t="e">
        <f>INT(LEFT(_14_YALE[[#This Row],[Result]],FIND("-",_14_YALE[[#This Row],[Result]])-1))</f>
        <v>#VALUE!</v>
      </c>
    </row>
    <row r="30" spans="1:8" x14ac:dyDescent="0.25">
      <c r="A30" s="3">
        <v>44632</v>
      </c>
      <c r="B30" t="s">
        <v>205</v>
      </c>
      <c r="C30" t="s">
        <v>1412</v>
      </c>
      <c r="D30" t="s">
        <v>661</v>
      </c>
      <c r="E30" t="s">
        <v>1399</v>
      </c>
      <c r="F30" t="s">
        <v>694</v>
      </c>
      <c r="H30" t="e">
        <f>INT(LEFT(_14_YALE[[#This Row],[Result]],FIND("-",_14_YALE[[#This Row],[Result]])-1))</f>
        <v>#VALUE!</v>
      </c>
    </row>
    <row r="31" spans="1:8" x14ac:dyDescent="0.25">
      <c r="A31" s="3">
        <v>44633</v>
      </c>
      <c r="B31" t="s">
        <v>38</v>
      </c>
      <c r="C31" t="s">
        <v>992</v>
      </c>
      <c r="D31" t="s">
        <v>661</v>
      </c>
      <c r="E31" t="s">
        <v>1447</v>
      </c>
      <c r="F31" t="s">
        <v>697</v>
      </c>
      <c r="H31" t="e">
        <f>INT(LEFT(_14_YALE[[#This Row],[Result]],FIND("-",_14_YALE[[#This Row],[Result]])-1))</f>
        <v>#VALUE!</v>
      </c>
    </row>
    <row r="32" spans="1:8" x14ac:dyDescent="0.25">
      <c r="A32" s="3">
        <v>44638</v>
      </c>
      <c r="B32" t="s">
        <v>18</v>
      </c>
      <c r="C32" t="s">
        <v>1856</v>
      </c>
      <c r="D32" t="s">
        <v>661</v>
      </c>
      <c r="E32" t="s">
        <v>1248</v>
      </c>
      <c r="F32" t="s">
        <v>697</v>
      </c>
    </row>
  </sheetData>
  <pageMargins left="0.7" right="0.7" top="0.75" bottom="0.75" header="0.3" footer="0.3"/>
  <tableParts count="1">
    <tablePart r:id="rId1"/>
  </tableParts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013C-DB36-4683-B14E-49AD1CF6A138}">
  <dimension ref="A1:H38"/>
  <sheetViews>
    <sheetView topLeftCell="A7" workbookViewId="0">
      <selection activeCell="I33" sqref="I33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372</v>
      </c>
      <c r="C2" t="s">
        <v>2558</v>
      </c>
      <c r="D2" t="s">
        <v>5</v>
      </c>
      <c r="E2" t="s">
        <v>608</v>
      </c>
      <c r="F2" t="s">
        <v>588</v>
      </c>
      <c r="H2" t="e">
        <f>INT(LEFT(_3_PURDUE[[#This Row],[Result]],FIND("-",_3_PURDUE[[#This Row],[Result]])-1))</f>
        <v>#VALUE!</v>
      </c>
    </row>
    <row r="3" spans="1:8" x14ac:dyDescent="0.25">
      <c r="A3" s="3">
        <v>44877</v>
      </c>
      <c r="B3" t="s">
        <v>373</v>
      </c>
      <c r="C3" t="s">
        <v>1047</v>
      </c>
      <c r="D3" t="s">
        <v>5</v>
      </c>
      <c r="E3" t="s">
        <v>611</v>
      </c>
      <c r="F3" t="s">
        <v>588</v>
      </c>
      <c r="H3" t="e">
        <f>INT(LEFT(_3_PURDUE[[#This Row],[Result]],FIND("-",_3_PURDUE[[#This Row],[Result]])-1))</f>
        <v>#VALUE!</v>
      </c>
    </row>
    <row r="4" spans="1:8" x14ac:dyDescent="0.25">
      <c r="A4" s="3">
        <v>44881</v>
      </c>
      <c r="B4" t="s">
        <v>109</v>
      </c>
      <c r="C4" t="s">
        <v>2155</v>
      </c>
      <c r="D4" t="s">
        <v>5</v>
      </c>
      <c r="E4" t="s">
        <v>658</v>
      </c>
      <c r="F4" t="s">
        <v>588</v>
      </c>
      <c r="H4" t="e">
        <f>INT(LEFT(_3_PURDUE[[#This Row],[Result]],FIND("-",_3_PURDUE[[#This Row],[Result]])-1))</f>
        <v>#VALUE!</v>
      </c>
    </row>
    <row r="5" spans="1:8" x14ac:dyDescent="0.25">
      <c r="A5" s="3">
        <v>44885</v>
      </c>
      <c r="B5" t="s">
        <v>46</v>
      </c>
      <c r="C5" t="s">
        <v>2559</v>
      </c>
      <c r="D5" t="s">
        <v>661</v>
      </c>
      <c r="E5" t="s">
        <v>868</v>
      </c>
      <c r="F5" t="s">
        <v>588</v>
      </c>
      <c r="H5" t="e">
        <f>INT(LEFT(_3_PURDUE[[#This Row],[Result]],FIND("-",_3_PURDUE[[#This Row],[Result]])-1))</f>
        <v>#VALUE!</v>
      </c>
    </row>
    <row r="6" spans="1:8" x14ac:dyDescent="0.25">
      <c r="A6" s="3">
        <v>44886</v>
      </c>
      <c r="B6" t="s">
        <v>159</v>
      </c>
      <c r="C6" t="s">
        <v>1087</v>
      </c>
      <c r="D6" t="s">
        <v>661</v>
      </c>
      <c r="E6" t="s">
        <v>914</v>
      </c>
      <c r="F6" t="s">
        <v>588</v>
      </c>
      <c r="H6" t="e">
        <f>INT(LEFT(_3_PURDUE[[#This Row],[Result]],FIND("-",_3_PURDUE[[#This Row],[Result]])-1))</f>
        <v>#VALUE!</v>
      </c>
    </row>
    <row r="7" spans="1:8" x14ac:dyDescent="0.25">
      <c r="A7" s="3">
        <v>44891</v>
      </c>
      <c r="B7" t="s">
        <v>323</v>
      </c>
      <c r="C7" t="s">
        <v>2560</v>
      </c>
      <c r="D7" t="s">
        <v>5</v>
      </c>
      <c r="E7" t="s">
        <v>916</v>
      </c>
      <c r="F7" t="s">
        <v>588</v>
      </c>
      <c r="H7" t="e">
        <f>INT(LEFT(_3_PURDUE[[#This Row],[Result]],FIND("-",_3_PURDUE[[#This Row],[Result]])-1))</f>
        <v>#VALUE!</v>
      </c>
    </row>
    <row r="8" spans="1:8" x14ac:dyDescent="0.25">
      <c r="A8" s="3">
        <v>44895</v>
      </c>
      <c r="B8" t="s">
        <v>266</v>
      </c>
      <c r="C8" t="s">
        <v>2075</v>
      </c>
      <c r="D8" t="s">
        <v>5</v>
      </c>
      <c r="E8" t="s">
        <v>918</v>
      </c>
      <c r="F8" t="s">
        <v>588</v>
      </c>
      <c r="H8" t="e">
        <f>INT(LEFT(_3_PURDUE[[#This Row],[Result]],FIND("-",_3_PURDUE[[#This Row],[Result]])-1))</f>
        <v>#VALUE!</v>
      </c>
    </row>
    <row r="9" spans="1:8" x14ac:dyDescent="0.25">
      <c r="A9" s="3">
        <v>44898</v>
      </c>
      <c r="B9" t="s">
        <v>14</v>
      </c>
      <c r="C9" t="s">
        <v>1782</v>
      </c>
      <c r="D9" t="s">
        <v>5</v>
      </c>
      <c r="E9" t="s">
        <v>920</v>
      </c>
      <c r="F9" t="s">
        <v>608</v>
      </c>
      <c r="H9" t="e">
        <f>INT(LEFT(_3_PURDUE[[#This Row],[Result]],FIND("-",_3_PURDUE[[#This Row],[Result]])-1))</f>
        <v>#VALUE!</v>
      </c>
    </row>
    <row r="10" spans="1:8" x14ac:dyDescent="0.25">
      <c r="A10" s="3">
        <v>44904</v>
      </c>
      <c r="B10" t="s">
        <v>376</v>
      </c>
      <c r="C10" t="s">
        <v>1636</v>
      </c>
      <c r="D10" t="s">
        <v>6</v>
      </c>
      <c r="E10" t="s">
        <v>870</v>
      </c>
      <c r="F10" t="s">
        <v>703</v>
      </c>
      <c r="H10" t="e">
        <f>INT(LEFT(_3_PURDUE[[#This Row],[Result]],FIND("-",_3_PURDUE[[#This Row],[Result]])-1))</f>
        <v>#VALUE!</v>
      </c>
    </row>
    <row r="11" spans="1:8" x14ac:dyDescent="0.25">
      <c r="A11" s="3">
        <v>44907</v>
      </c>
      <c r="B11" t="s">
        <v>181</v>
      </c>
      <c r="C11" t="s">
        <v>1092</v>
      </c>
      <c r="D11" t="s">
        <v>661</v>
      </c>
      <c r="E11" t="s">
        <v>872</v>
      </c>
      <c r="F11" t="s">
        <v>703</v>
      </c>
      <c r="H11" t="e">
        <f>INT(LEFT(_3_PURDUE[[#This Row],[Result]],FIND("-",_3_PURDUE[[#This Row],[Result]])-1))</f>
        <v>#VALUE!</v>
      </c>
    </row>
    <row r="12" spans="1:8" x14ac:dyDescent="0.25">
      <c r="A12" s="3">
        <v>44913</v>
      </c>
      <c r="B12" t="s">
        <v>499</v>
      </c>
      <c r="C12" t="s">
        <v>1764</v>
      </c>
      <c r="D12" t="s">
        <v>661</v>
      </c>
      <c r="E12" t="s">
        <v>873</v>
      </c>
      <c r="F12" t="s">
        <v>703</v>
      </c>
      <c r="H12" t="e">
        <f>INT(LEFT(_3_PURDUE[[#This Row],[Result]],FIND("-",_3_PURDUE[[#This Row],[Result]])-1))</f>
        <v>#VALUE!</v>
      </c>
    </row>
    <row r="13" spans="1:8" x14ac:dyDescent="0.25">
      <c r="A13" s="3">
        <v>44915</v>
      </c>
      <c r="B13" t="s">
        <v>449</v>
      </c>
      <c r="C13" t="s">
        <v>995</v>
      </c>
      <c r="D13" t="s">
        <v>5</v>
      </c>
      <c r="E13" t="s">
        <v>875</v>
      </c>
      <c r="F13" t="s">
        <v>703</v>
      </c>
      <c r="H13" t="e">
        <f>INT(LEFT(_3_PURDUE[[#This Row],[Result]],FIND("-",_3_PURDUE[[#This Row],[Result]])-1))</f>
        <v>#VALUE!</v>
      </c>
    </row>
    <row r="14" spans="1:8" x14ac:dyDescent="0.25">
      <c r="A14" s="3">
        <v>44924</v>
      </c>
      <c r="B14" t="s">
        <v>84</v>
      </c>
      <c r="C14" t="s">
        <v>2561</v>
      </c>
      <c r="D14" t="s">
        <v>5</v>
      </c>
      <c r="E14" t="s">
        <v>877</v>
      </c>
      <c r="F14" t="s">
        <v>703</v>
      </c>
      <c r="H14" t="e">
        <f>INT(LEFT(_3_PURDUE[[#This Row],[Result]],FIND("-",_3_PURDUE[[#This Row],[Result]])-1))</f>
        <v>#VALUE!</v>
      </c>
    </row>
    <row r="15" spans="1:8" x14ac:dyDescent="0.25">
      <c r="A15" s="3">
        <v>44564</v>
      </c>
      <c r="B15" t="s">
        <v>264</v>
      </c>
      <c r="C15" t="s">
        <v>1430</v>
      </c>
      <c r="D15" t="s">
        <v>5</v>
      </c>
      <c r="E15" t="s">
        <v>833</v>
      </c>
      <c r="F15" t="s">
        <v>592</v>
      </c>
      <c r="H15" t="e">
        <f>INT(LEFT(_3_PURDUE[[#This Row],[Result]],FIND("-",_3_PURDUE[[#This Row],[Result]])-1))</f>
        <v>#VALUE!</v>
      </c>
    </row>
    <row r="16" spans="1:8" x14ac:dyDescent="0.25">
      <c r="A16" s="3">
        <v>44569</v>
      </c>
      <c r="B16" t="s">
        <v>448</v>
      </c>
      <c r="C16" t="s">
        <v>1245</v>
      </c>
      <c r="D16" t="s">
        <v>6</v>
      </c>
      <c r="E16" t="s">
        <v>879</v>
      </c>
      <c r="F16" t="s">
        <v>594</v>
      </c>
      <c r="H16" t="e">
        <f>INT(LEFT(_3_PURDUE[[#This Row],[Result]],FIND("-",_3_PURDUE[[#This Row],[Result]])-1))</f>
        <v>#VALUE!</v>
      </c>
    </row>
    <row r="17" spans="1:8" x14ac:dyDescent="0.25">
      <c r="A17" s="3">
        <v>44575</v>
      </c>
      <c r="B17" t="s">
        <v>173</v>
      </c>
      <c r="C17" t="s">
        <v>2562</v>
      </c>
      <c r="D17" t="s">
        <v>5</v>
      </c>
      <c r="E17" t="s">
        <v>881</v>
      </c>
      <c r="F17" t="s">
        <v>595</v>
      </c>
      <c r="H17" t="e">
        <f>INT(LEFT(_3_PURDUE[[#This Row],[Result]],FIND("-",_3_PURDUE[[#This Row],[Result]])-1))</f>
        <v>#VALUE!</v>
      </c>
    </row>
    <row r="18" spans="1:8" x14ac:dyDescent="0.25">
      <c r="A18" s="3">
        <v>44578</v>
      </c>
      <c r="B18" t="s">
        <v>80</v>
      </c>
      <c r="C18" t="s">
        <v>2563</v>
      </c>
      <c r="D18" t="s">
        <v>6</v>
      </c>
      <c r="E18" t="s">
        <v>883</v>
      </c>
      <c r="F18" t="s">
        <v>596</v>
      </c>
      <c r="H18" t="e">
        <f>INT(LEFT(_3_PURDUE[[#This Row],[Result]],FIND("-",_3_PURDUE[[#This Row],[Result]])-1))</f>
        <v>#VALUE!</v>
      </c>
    </row>
    <row r="19" spans="1:8" x14ac:dyDescent="0.25">
      <c r="A19" s="3">
        <v>44581</v>
      </c>
      <c r="B19" t="s">
        <v>239</v>
      </c>
      <c r="C19" t="s">
        <v>1711</v>
      </c>
      <c r="D19" t="s">
        <v>6</v>
      </c>
      <c r="E19" t="s">
        <v>1053</v>
      </c>
      <c r="F19" t="s">
        <v>774</v>
      </c>
      <c r="H19" t="e">
        <f>INT(LEFT(_3_PURDUE[[#This Row],[Result]],FIND("-",_3_PURDUE[[#This Row],[Result]])-1))</f>
        <v>#VALUE!</v>
      </c>
    </row>
    <row r="20" spans="1:8" x14ac:dyDescent="0.25">
      <c r="A20" s="3">
        <v>44584</v>
      </c>
      <c r="B20" t="s">
        <v>219</v>
      </c>
      <c r="C20" t="s">
        <v>702</v>
      </c>
      <c r="D20" t="s">
        <v>5</v>
      </c>
      <c r="E20" t="s">
        <v>1054</v>
      </c>
      <c r="F20" t="s">
        <v>682</v>
      </c>
      <c r="H20" t="e">
        <f>INT(LEFT(_3_PURDUE[[#This Row],[Result]],FIND("-",_3_PURDUE[[#This Row],[Result]])-1))</f>
        <v>#VALUE!</v>
      </c>
    </row>
    <row r="21" spans="1:8" x14ac:dyDescent="0.25">
      <c r="A21" s="3">
        <v>44588</v>
      </c>
      <c r="B21" t="s">
        <v>14</v>
      </c>
      <c r="C21" t="s">
        <v>1523</v>
      </c>
      <c r="D21" t="s">
        <v>6</v>
      </c>
      <c r="E21" t="s">
        <v>888</v>
      </c>
      <c r="F21" t="s">
        <v>683</v>
      </c>
      <c r="H21" t="e">
        <f>INT(LEFT(_3_PURDUE[[#This Row],[Result]],FIND("-",_3_PURDUE[[#This Row],[Result]])-1))</f>
        <v>#VALUE!</v>
      </c>
    </row>
    <row r="22" spans="1:8" x14ac:dyDescent="0.25">
      <c r="A22" s="3">
        <v>44591</v>
      </c>
      <c r="B22" t="s">
        <v>134</v>
      </c>
      <c r="C22" t="s">
        <v>1013</v>
      </c>
      <c r="D22" t="s">
        <v>5</v>
      </c>
      <c r="E22" t="s">
        <v>890</v>
      </c>
      <c r="F22" t="s">
        <v>684</v>
      </c>
      <c r="H22" t="e">
        <f>INT(LEFT(_3_PURDUE[[#This Row],[Result]],FIND("-",_3_PURDUE[[#This Row],[Result]])-1))</f>
        <v>#VALUE!</v>
      </c>
    </row>
    <row r="23" spans="1:8" x14ac:dyDescent="0.25">
      <c r="A23" s="3">
        <v>44594</v>
      </c>
      <c r="B23" t="s">
        <v>381</v>
      </c>
      <c r="C23" t="s">
        <v>1050</v>
      </c>
      <c r="D23" t="s">
        <v>6</v>
      </c>
      <c r="E23" t="s">
        <v>891</v>
      </c>
      <c r="F23" t="s">
        <v>669</v>
      </c>
      <c r="H23" t="e">
        <f>INT(LEFT(_3_PURDUE[[#This Row],[Result]],FIND("-",_3_PURDUE[[#This Row],[Result]])-1))</f>
        <v>#VALUE!</v>
      </c>
    </row>
    <row r="24" spans="1:8" x14ac:dyDescent="0.25">
      <c r="A24" s="3">
        <v>44597</v>
      </c>
      <c r="B24" t="s">
        <v>184</v>
      </c>
      <c r="C24" t="s">
        <v>1647</v>
      </c>
      <c r="D24" t="s">
        <v>5</v>
      </c>
      <c r="E24" t="s">
        <v>1095</v>
      </c>
      <c r="F24" t="s">
        <v>671</v>
      </c>
      <c r="H24" t="e">
        <f>INT(LEFT(_3_PURDUE[[#This Row],[Result]],FIND("-",_3_PURDUE[[#This Row],[Result]])-1))</f>
        <v>#VALUE!</v>
      </c>
    </row>
    <row r="25" spans="1:8" x14ac:dyDescent="0.25">
      <c r="A25" s="3">
        <v>44600</v>
      </c>
      <c r="B25" t="s">
        <v>80</v>
      </c>
      <c r="C25" t="s">
        <v>2564</v>
      </c>
      <c r="D25" t="s">
        <v>5</v>
      </c>
      <c r="E25" t="s">
        <v>1097</v>
      </c>
      <c r="F25" t="s">
        <v>689</v>
      </c>
      <c r="H25" t="e">
        <f>INT(LEFT(_3_PURDUE[[#This Row],[Result]],FIND("-",_3_PURDUE[[#This Row],[Result]])-1))</f>
        <v>#VALUE!</v>
      </c>
    </row>
    <row r="26" spans="1:8" x14ac:dyDescent="0.25">
      <c r="A26" s="3">
        <v>44602</v>
      </c>
      <c r="B26" t="s">
        <v>184</v>
      </c>
      <c r="C26" t="s">
        <v>2565</v>
      </c>
      <c r="D26" t="s">
        <v>6</v>
      </c>
      <c r="E26" t="s">
        <v>897</v>
      </c>
      <c r="F26" t="s">
        <v>769</v>
      </c>
      <c r="H26" t="e">
        <f>INT(LEFT(_3_PURDUE[[#This Row],[Result]],FIND("-",_3_PURDUE[[#This Row],[Result]])-1))</f>
        <v>#VALUE!</v>
      </c>
    </row>
    <row r="27" spans="1:8" x14ac:dyDescent="0.25">
      <c r="A27" s="3">
        <v>44605</v>
      </c>
      <c r="B27" t="s">
        <v>261</v>
      </c>
      <c r="C27" t="s">
        <v>705</v>
      </c>
      <c r="D27" t="s">
        <v>5</v>
      </c>
      <c r="E27" t="s">
        <v>899</v>
      </c>
      <c r="F27" t="s">
        <v>616</v>
      </c>
      <c r="H27" t="e">
        <f>INT(LEFT(_3_PURDUE[[#This Row],[Result]],FIND("-",_3_PURDUE[[#This Row],[Result]])-1))</f>
        <v>#VALUE!</v>
      </c>
    </row>
    <row r="28" spans="1:8" x14ac:dyDescent="0.25">
      <c r="A28" s="3">
        <v>44608</v>
      </c>
      <c r="B28" t="s">
        <v>219</v>
      </c>
      <c r="C28" t="s">
        <v>1679</v>
      </c>
      <c r="D28" t="s">
        <v>6</v>
      </c>
      <c r="E28" t="s">
        <v>901</v>
      </c>
      <c r="F28" t="s">
        <v>784</v>
      </c>
      <c r="H28" t="e">
        <f>INT(LEFT(_3_PURDUE[[#This Row],[Result]],FIND("-",_3_PURDUE[[#This Row],[Result]])-1))</f>
        <v>#VALUE!</v>
      </c>
    </row>
    <row r="29" spans="1:8" x14ac:dyDescent="0.25">
      <c r="A29" s="3">
        <v>44612</v>
      </c>
      <c r="B29" t="s">
        <v>376</v>
      </c>
      <c r="C29" t="s">
        <v>1394</v>
      </c>
      <c r="D29" t="s">
        <v>5</v>
      </c>
      <c r="E29" t="s">
        <v>1061</v>
      </c>
      <c r="F29" t="s">
        <v>699</v>
      </c>
      <c r="H29" t="e">
        <f>INT(LEFT(_3_PURDUE[[#This Row],[Result]],FIND("-",_3_PURDUE[[#This Row],[Result]])-1))</f>
        <v>#VALUE!</v>
      </c>
    </row>
    <row r="30" spans="1:8" x14ac:dyDescent="0.25">
      <c r="A30" s="3">
        <v>44618</v>
      </c>
      <c r="B30" t="s">
        <v>225</v>
      </c>
      <c r="C30" t="s">
        <v>1711</v>
      </c>
      <c r="D30" t="s">
        <v>6</v>
      </c>
      <c r="E30" t="s">
        <v>2069</v>
      </c>
      <c r="F30" t="s">
        <v>838</v>
      </c>
      <c r="H30" t="e">
        <f>INT(LEFT(_3_PURDUE[[#This Row],[Result]],FIND("-",_3_PURDUE[[#This Row],[Result]])-1))</f>
        <v>#VALUE!</v>
      </c>
    </row>
    <row r="31" spans="1:8" x14ac:dyDescent="0.25">
      <c r="A31" s="3">
        <v>44621</v>
      </c>
      <c r="B31" t="s">
        <v>264</v>
      </c>
      <c r="C31" t="s">
        <v>1387</v>
      </c>
      <c r="D31" t="s">
        <v>6</v>
      </c>
      <c r="E31" t="s">
        <v>907</v>
      </c>
      <c r="F31" t="s">
        <v>679</v>
      </c>
      <c r="H31" t="e">
        <f>INT(LEFT(_3_PURDUE[[#This Row],[Result]],FIND("-",_3_PURDUE[[#This Row],[Result]])-1))</f>
        <v>#VALUE!</v>
      </c>
    </row>
    <row r="32" spans="1:8" x14ac:dyDescent="0.25">
      <c r="A32" s="3">
        <v>44625</v>
      </c>
      <c r="B32" t="s">
        <v>239</v>
      </c>
      <c r="C32" t="s">
        <v>1360</v>
      </c>
      <c r="D32" t="s">
        <v>5</v>
      </c>
      <c r="E32" t="s">
        <v>1921</v>
      </c>
      <c r="F32" t="s">
        <v>681</v>
      </c>
      <c r="H32" t="e">
        <f>INT(LEFT(_3_PURDUE[[#This Row],[Result]],FIND("-",_3_PURDUE[[#This Row],[Result]])-1))</f>
        <v>#VALUE!</v>
      </c>
    </row>
    <row r="33" spans="1:8" x14ac:dyDescent="0.25">
      <c r="A33" s="3">
        <v>44631</v>
      </c>
      <c r="B33" t="s">
        <v>448</v>
      </c>
      <c r="C33" t="s">
        <v>1698</v>
      </c>
      <c r="D33" t="s">
        <v>661</v>
      </c>
      <c r="E33" t="s">
        <v>2149</v>
      </c>
      <c r="F33" t="s">
        <v>777</v>
      </c>
      <c r="H33" t="e">
        <f>INT(LEFT(_3_PURDUE[[#This Row],[Result]],FIND("-",_3_PURDUE[[#This Row],[Result]])-1))</f>
        <v>#VALUE!</v>
      </c>
    </row>
    <row r="34" spans="1:8" x14ac:dyDescent="0.25">
      <c r="A34" s="3">
        <v>44632</v>
      </c>
      <c r="B34" t="s">
        <v>225</v>
      </c>
      <c r="C34" t="s">
        <v>963</v>
      </c>
      <c r="D34" t="s">
        <v>661</v>
      </c>
      <c r="E34" t="s">
        <v>2204</v>
      </c>
      <c r="F34" t="s">
        <v>779</v>
      </c>
      <c r="H34" t="e">
        <f>INT(LEFT(_3_PURDUE[[#This Row],[Result]],FIND("-",_3_PURDUE[[#This Row],[Result]])-1))</f>
        <v>#VALUE!</v>
      </c>
    </row>
    <row r="35" spans="1:8" x14ac:dyDescent="0.25">
      <c r="A35" s="3">
        <v>44633</v>
      </c>
      <c r="B35" t="s">
        <v>14</v>
      </c>
      <c r="C35" t="s">
        <v>710</v>
      </c>
      <c r="D35" t="s">
        <v>661</v>
      </c>
      <c r="E35" t="s">
        <v>2210</v>
      </c>
      <c r="F35" t="s">
        <v>638</v>
      </c>
      <c r="H35" t="e">
        <f>INT(LEFT(_3_PURDUE[[#This Row],[Result]],FIND("-",_3_PURDUE[[#This Row],[Result]])-1))</f>
        <v>#VALUE!</v>
      </c>
    </row>
    <row r="36" spans="1:8" x14ac:dyDescent="0.25">
      <c r="A36" s="3">
        <v>44638</v>
      </c>
      <c r="B36" t="s">
        <v>220</v>
      </c>
      <c r="C36" t="s">
        <v>1209</v>
      </c>
      <c r="D36" t="s">
        <v>661</v>
      </c>
      <c r="E36" t="s">
        <v>2398</v>
      </c>
      <c r="F36" t="s">
        <v>638</v>
      </c>
      <c r="H36">
        <v>78</v>
      </c>
    </row>
    <row r="37" spans="1:8" x14ac:dyDescent="0.25">
      <c r="A37" s="3">
        <v>44640</v>
      </c>
      <c r="B37" t="s">
        <v>347</v>
      </c>
      <c r="C37" t="s">
        <v>1205</v>
      </c>
      <c r="D37" t="s">
        <v>661</v>
      </c>
      <c r="E37" t="s">
        <v>2399</v>
      </c>
      <c r="F37" t="s">
        <v>638</v>
      </c>
      <c r="H37">
        <v>81</v>
      </c>
    </row>
    <row r="38" spans="1:8" x14ac:dyDescent="0.25">
      <c r="A38" s="3">
        <v>44645</v>
      </c>
      <c r="B38" t="s">
        <v>417</v>
      </c>
      <c r="C38" t="s">
        <v>1186</v>
      </c>
      <c r="D38" t="s">
        <v>661</v>
      </c>
      <c r="E38" t="s">
        <v>2566</v>
      </c>
      <c r="F38" t="s">
        <v>638</v>
      </c>
    </row>
  </sheetData>
  <pageMargins left="0.7" right="0.7" top="0.75" bottom="0.75" header="0.3" footer="0.3"/>
  <tableParts count="1">
    <tablePart r:id="rId1"/>
  </tablePart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8B90F-862A-434A-A576-5A3757696426}">
  <dimension ref="A1:H35"/>
  <sheetViews>
    <sheetView workbookViewId="0">
      <selection activeCell="H2" sqref="H2:H33"/>
    </sheetView>
  </sheetViews>
  <sheetFormatPr defaultRowHeight="15" x14ac:dyDescent="0.25"/>
  <cols>
    <col min="1" max="1" width="10.7109375" bestFit="1" customWidth="1"/>
    <col min="2" max="2" width="20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2567</v>
      </c>
      <c r="C2" t="s">
        <v>2568</v>
      </c>
      <c r="D2" t="s">
        <v>5</v>
      </c>
      <c r="E2" t="s">
        <v>608</v>
      </c>
      <c r="F2" t="s">
        <v>588</v>
      </c>
      <c r="H2" t="e">
        <f>INT(LEFT(_7_MURRAY_STATE[[#This Row],[Result]],FIND("-",_7_MURRAY_STATE[[#This Row],[Result]])-1))</f>
        <v>#VALUE!</v>
      </c>
    </row>
    <row r="3" spans="1:8" x14ac:dyDescent="0.25">
      <c r="A3" s="3">
        <v>44878</v>
      </c>
      <c r="B3" t="s">
        <v>372</v>
      </c>
      <c r="C3" t="s">
        <v>2397</v>
      </c>
      <c r="D3" t="s">
        <v>5</v>
      </c>
      <c r="E3" t="s">
        <v>611</v>
      </c>
      <c r="F3" t="s">
        <v>588</v>
      </c>
      <c r="H3" t="e">
        <f>INT(LEFT(_7_MURRAY_STATE[[#This Row],[Result]],FIND("-",_7_MURRAY_STATE[[#This Row],[Result]])-1))</f>
        <v>#VALUE!</v>
      </c>
    </row>
    <row r="4" spans="1:8" x14ac:dyDescent="0.25">
      <c r="A4" s="3">
        <v>44881</v>
      </c>
      <c r="B4" t="s">
        <v>155</v>
      </c>
      <c r="C4" t="s">
        <v>1262</v>
      </c>
      <c r="D4" t="s">
        <v>6</v>
      </c>
      <c r="E4" t="s">
        <v>658</v>
      </c>
      <c r="F4" t="s">
        <v>588</v>
      </c>
      <c r="H4" t="e">
        <f>INT(LEFT(_7_MURRAY_STATE[[#This Row],[Result]],FIND("-",_7_MURRAY_STATE[[#This Row],[Result]])-1))</f>
        <v>#VALUE!</v>
      </c>
    </row>
    <row r="5" spans="1:8" x14ac:dyDescent="0.25">
      <c r="A5" s="3">
        <v>44887</v>
      </c>
      <c r="B5" t="s">
        <v>268</v>
      </c>
      <c r="C5" t="s">
        <v>967</v>
      </c>
      <c r="D5" t="s">
        <v>661</v>
      </c>
      <c r="E5" t="s">
        <v>659</v>
      </c>
      <c r="F5" t="s">
        <v>588</v>
      </c>
      <c r="H5" t="e">
        <f>INT(LEFT(_7_MURRAY_STATE[[#This Row],[Result]],FIND("-",_7_MURRAY_STATE[[#This Row],[Result]])-1))</f>
        <v>#VALUE!</v>
      </c>
    </row>
    <row r="6" spans="1:8" x14ac:dyDescent="0.25">
      <c r="A6" s="3">
        <v>44888</v>
      </c>
      <c r="B6" t="s">
        <v>198</v>
      </c>
      <c r="C6" t="s">
        <v>2569</v>
      </c>
      <c r="D6" t="s">
        <v>661</v>
      </c>
      <c r="E6" t="s">
        <v>662</v>
      </c>
      <c r="F6" t="s">
        <v>588</v>
      </c>
      <c r="H6" t="e">
        <f>INT(LEFT(_7_MURRAY_STATE[[#This Row],[Result]],FIND("-",_7_MURRAY_STATE[[#This Row],[Result]])-1))</f>
        <v>#VALUE!</v>
      </c>
    </row>
    <row r="7" spans="1:8" x14ac:dyDescent="0.25">
      <c r="A7" s="3">
        <v>44889</v>
      </c>
      <c r="B7" t="s">
        <v>221</v>
      </c>
      <c r="C7" t="s">
        <v>2174</v>
      </c>
      <c r="D7" t="s">
        <v>661</v>
      </c>
      <c r="E7" t="s">
        <v>664</v>
      </c>
      <c r="F7" t="s">
        <v>588</v>
      </c>
      <c r="H7" t="e">
        <f>INT(LEFT(_7_MURRAY_STATE[[#This Row],[Result]],FIND("-",_7_MURRAY_STATE[[#This Row],[Result]])-1))</f>
        <v>#VALUE!</v>
      </c>
    </row>
    <row r="8" spans="1:8" x14ac:dyDescent="0.25">
      <c r="A8" s="3">
        <v>44894</v>
      </c>
      <c r="B8" t="s">
        <v>2570</v>
      </c>
      <c r="C8" t="s">
        <v>2468</v>
      </c>
      <c r="D8" t="s">
        <v>5</v>
      </c>
      <c r="E8" t="s">
        <v>666</v>
      </c>
      <c r="F8" t="s">
        <v>588</v>
      </c>
      <c r="H8" t="e">
        <f>INT(LEFT(_7_MURRAY_STATE[[#This Row],[Result]],FIND("-",_7_MURRAY_STATE[[#This Row],[Result]])-1))</f>
        <v>#VALUE!</v>
      </c>
    </row>
    <row r="9" spans="1:8" x14ac:dyDescent="0.25">
      <c r="A9" s="3">
        <v>44899</v>
      </c>
      <c r="B9" t="s">
        <v>201</v>
      </c>
      <c r="C9" t="s">
        <v>2571</v>
      </c>
      <c r="D9" t="s">
        <v>5</v>
      </c>
      <c r="E9" t="s">
        <v>668</v>
      </c>
      <c r="F9" t="s">
        <v>588</v>
      </c>
      <c r="H9" t="e">
        <f>INT(LEFT(_7_MURRAY_STATE[[#This Row],[Result]],FIND("-",_7_MURRAY_STATE[[#This Row],[Result]])-1))</f>
        <v>#VALUE!</v>
      </c>
    </row>
    <row r="10" spans="1:8" x14ac:dyDescent="0.25">
      <c r="A10" s="3">
        <v>44905</v>
      </c>
      <c r="B10" t="s">
        <v>90</v>
      </c>
      <c r="C10" t="s">
        <v>1272</v>
      </c>
      <c r="D10" t="s">
        <v>6</v>
      </c>
      <c r="E10" t="s">
        <v>870</v>
      </c>
      <c r="F10" t="s">
        <v>588</v>
      </c>
      <c r="H10" t="e">
        <f>INT(LEFT(_7_MURRAY_STATE[[#This Row],[Result]],FIND("-",_7_MURRAY_STATE[[#This Row],[Result]])-1))</f>
        <v>#VALUE!</v>
      </c>
    </row>
    <row r="11" spans="1:8" x14ac:dyDescent="0.25">
      <c r="A11" s="3">
        <v>44910</v>
      </c>
      <c r="B11" t="s">
        <v>1259</v>
      </c>
      <c r="C11" t="s">
        <v>2572</v>
      </c>
      <c r="D11" t="s">
        <v>5</v>
      </c>
      <c r="E11" t="s">
        <v>872</v>
      </c>
      <c r="F11" t="s">
        <v>588</v>
      </c>
      <c r="H11" t="e">
        <f>INT(LEFT(_7_MURRAY_STATE[[#This Row],[Result]],FIND("-",_7_MURRAY_STATE[[#This Row],[Result]])-1))</f>
        <v>#VALUE!</v>
      </c>
    </row>
    <row r="12" spans="1:8" x14ac:dyDescent="0.25">
      <c r="A12" s="3">
        <v>44913</v>
      </c>
      <c r="B12" t="s">
        <v>176</v>
      </c>
      <c r="C12" t="s">
        <v>1895</v>
      </c>
      <c r="D12" t="s">
        <v>5</v>
      </c>
      <c r="E12" t="s">
        <v>873</v>
      </c>
      <c r="F12" t="s">
        <v>588</v>
      </c>
      <c r="H12" t="e">
        <f>INT(LEFT(_7_MURRAY_STATE[[#This Row],[Result]],FIND("-",_7_MURRAY_STATE[[#This Row],[Result]])-1))</f>
        <v>#VALUE!</v>
      </c>
    </row>
    <row r="13" spans="1:8" x14ac:dyDescent="0.25">
      <c r="A13" s="3">
        <v>44917</v>
      </c>
      <c r="B13" t="s">
        <v>32</v>
      </c>
      <c r="C13" t="s">
        <v>1633</v>
      </c>
      <c r="D13" t="s">
        <v>6</v>
      </c>
      <c r="E13" t="s">
        <v>607</v>
      </c>
      <c r="F13" t="s">
        <v>588</v>
      </c>
      <c r="H13" t="e">
        <f>INT(LEFT(_7_MURRAY_STATE[[#This Row],[Result]],FIND("-",_7_MURRAY_STATE[[#This Row],[Result]])-1))</f>
        <v>#VALUE!</v>
      </c>
    </row>
    <row r="14" spans="1:8" x14ac:dyDescent="0.25">
      <c r="A14" s="3">
        <v>44925</v>
      </c>
      <c r="B14" t="s">
        <v>97</v>
      </c>
      <c r="C14" t="s">
        <v>2573</v>
      </c>
      <c r="D14" t="s">
        <v>5</v>
      </c>
      <c r="E14" t="s">
        <v>610</v>
      </c>
      <c r="F14" t="s">
        <v>608</v>
      </c>
      <c r="H14" t="e">
        <f>INT(LEFT(_7_MURRAY_STATE[[#This Row],[Result]],FIND("-",_7_MURRAY_STATE[[#This Row],[Result]])-1))</f>
        <v>#VALUE!</v>
      </c>
    </row>
    <row r="15" spans="1:8" x14ac:dyDescent="0.25">
      <c r="A15" s="3">
        <v>44569</v>
      </c>
      <c r="B15" t="s">
        <v>410</v>
      </c>
      <c r="C15" t="s">
        <v>1893</v>
      </c>
      <c r="D15" t="s">
        <v>6</v>
      </c>
      <c r="E15" t="s">
        <v>833</v>
      </c>
      <c r="F15" t="s">
        <v>611</v>
      </c>
      <c r="H15" t="e">
        <f>INT(LEFT(_7_MURRAY_STATE[[#This Row],[Result]],FIND("-",_7_MURRAY_STATE[[#This Row],[Result]])-1))</f>
        <v>#VALUE!</v>
      </c>
    </row>
    <row r="16" spans="1:8" x14ac:dyDescent="0.25">
      <c r="A16" s="3">
        <v>44574</v>
      </c>
      <c r="B16" t="s">
        <v>331</v>
      </c>
      <c r="C16" t="s">
        <v>1941</v>
      </c>
      <c r="D16" t="s">
        <v>5</v>
      </c>
      <c r="E16" t="s">
        <v>879</v>
      </c>
      <c r="F16" t="s">
        <v>658</v>
      </c>
      <c r="H16" t="e">
        <f>INT(LEFT(_7_MURRAY_STATE[[#This Row],[Result]],FIND("-",_7_MURRAY_STATE[[#This Row],[Result]])-1))</f>
        <v>#VALUE!</v>
      </c>
    </row>
    <row r="17" spans="1:8" x14ac:dyDescent="0.25">
      <c r="A17" s="3">
        <v>44576</v>
      </c>
      <c r="B17" t="s">
        <v>44</v>
      </c>
      <c r="C17" t="s">
        <v>2574</v>
      </c>
      <c r="D17" t="s">
        <v>6</v>
      </c>
      <c r="E17" t="s">
        <v>881</v>
      </c>
      <c r="F17" t="s">
        <v>868</v>
      </c>
      <c r="H17" t="e">
        <f>INT(LEFT(_7_MURRAY_STATE[[#This Row],[Result]],FIND("-",_7_MURRAY_STATE[[#This Row],[Result]])-1))</f>
        <v>#VALUE!</v>
      </c>
    </row>
    <row r="18" spans="1:8" x14ac:dyDescent="0.25">
      <c r="A18" s="3">
        <v>44578</v>
      </c>
      <c r="B18" t="s">
        <v>523</v>
      </c>
      <c r="C18" t="s">
        <v>968</v>
      </c>
      <c r="D18" t="s">
        <v>6</v>
      </c>
      <c r="E18" t="s">
        <v>883</v>
      </c>
      <c r="F18" t="s">
        <v>914</v>
      </c>
      <c r="H18" t="e">
        <f>INT(LEFT(_7_MURRAY_STATE[[#This Row],[Result]],FIND("-",_7_MURRAY_STATE[[#This Row],[Result]])-1))</f>
        <v>#VALUE!</v>
      </c>
    </row>
    <row r="19" spans="1:8" x14ac:dyDescent="0.25">
      <c r="A19" s="3">
        <v>44581</v>
      </c>
      <c r="B19" t="s">
        <v>523</v>
      </c>
      <c r="C19" t="s">
        <v>2394</v>
      </c>
      <c r="D19" t="s">
        <v>5</v>
      </c>
      <c r="E19" t="s">
        <v>884</v>
      </c>
      <c r="F19" t="s">
        <v>916</v>
      </c>
      <c r="H19" t="e">
        <f>INT(LEFT(_7_MURRAY_STATE[[#This Row],[Result]],FIND("-",_7_MURRAY_STATE[[#This Row],[Result]])-1))</f>
        <v>#VALUE!</v>
      </c>
    </row>
    <row r="20" spans="1:8" x14ac:dyDescent="0.25">
      <c r="A20" s="3">
        <v>44583</v>
      </c>
      <c r="B20" t="s">
        <v>408</v>
      </c>
      <c r="C20" t="s">
        <v>1335</v>
      </c>
      <c r="D20" t="s">
        <v>5</v>
      </c>
      <c r="E20" t="s">
        <v>886</v>
      </c>
      <c r="F20" t="s">
        <v>918</v>
      </c>
      <c r="H20" t="e">
        <f>INT(LEFT(_7_MURRAY_STATE[[#This Row],[Result]],FIND("-",_7_MURRAY_STATE[[#This Row],[Result]])-1))</f>
        <v>#VALUE!</v>
      </c>
    </row>
    <row r="21" spans="1:8" x14ac:dyDescent="0.25">
      <c r="A21" s="3">
        <v>44585</v>
      </c>
      <c r="B21" t="s">
        <v>290</v>
      </c>
      <c r="C21" t="s">
        <v>1497</v>
      </c>
      <c r="D21" t="s">
        <v>5</v>
      </c>
      <c r="E21" t="s">
        <v>940</v>
      </c>
      <c r="F21" t="s">
        <v>920</v>
      </c>
      <c r="H21" t="e">
        <f>INT(LEFT(_7_MURRAY_STATE[[#This Row],[Result]],FIND("-",_7_MURRAY_STATE[[#This Row],[Result]])-1))</f>
        <v>#VALUE!</v>
      </c>
    </row>
    <row r="22" spans="1:8" x14ac:dyDescent="0.25">
      <c r="A22" s="3">
        <v>44588</v>
      </c>
      <c r="B22" t="s">
        <v>290</v>
      </c>
      <c r="C22" t="s">
        <v>1139</v>
      </c>
      <c r="D22" t="s">
        <v>6</v>
      </c>
      <c r="E22" t="s">
        <v>942</v>
      </c>
      <c r="F22" t="s">
        <v>922</v>
      </c>
      <c r="H22" t="e">
        <f>INT(LEFT(_7_MURRAY_STATE[[#This Row],[Result]],FIND("-",_7_MURRAY_STATE[[#This Row],[Result]])-1))</f>
        <v>#VALUE!</v>
      </c>
    </row>
    <row r="23" spans="1:8" x14ac:dyDescent="0.25">
      <c r="A23" s="3">
        <v>44590</v>
      </c>
      <c r="B23" t="s">
        <v>332</v>
      </c>
      <c r="C23" t="s">
        <v>1088</v>
      </c>
      <c r="D23" t="s">
        <v>5</v>
      </c>
      <c r="E23" t="s">
        <v>944</v>
      </c>
      <c r="F23" t="s">
        <v>924</v>
      </c>
      <c r="H23" t="e">
        <f>INT(LEFT(_7_MURRAY_STATE[[#This Row],[Result]],FIND("-",_7_MURRAY_STATE[[#This Row],[Result]])-1))</f>
        <v>#VALUE!</v>
      </c>
    </row>
    <row r="24" spans="1:8" x14ac:dyDescent="0.25">
      <c r="A24" s="3">
        <v>44595</v>
      </c>
      <c r="B24" t="s">
        <v>494</v>
      </c>
      <c r="C24" t="s">
        <v>1140</v>
      </c>
      <c r="D24" t="s">
        <v>6</v>
      </c>
      <c r="E24" t="s">
        <v>946</v>
      </c>
      <c r="F24" t="s">
        <v>926</v>
      </c>
      <c r="H24" t="e">
        <f>INT(LEFT(_7_MURRAY_STATE[[#This Row],[Result]],FIND("-",_7_MURRAY_STATE[[#This Row],[Result]])-1))</f>
        <v>#VALUE!</v>
      </c>
    </row>
    <row r="25" spans="1:8" x14ac:dyDescent="0.25">
      <c r="A25" s="3">
        <v>44597</v>
      </c>
      <c r="B25" t="s">
        <v>410</v>
      </c>
      <c r="C25" t="s">
        <v>995</v>
      </c>
      <c r="D25" t="s">
        <v>5</v>
      </c>
      <c r="E25" t="s">
        <v>948</v>
      </c>
      <c r="F25" t="s">
        <v>1202</v>
      </c>
      <c r="H25" t="e">
        <f>INT(LEFT(_7_MURRAY_STATE[[#This Row],[Result]],FIND("-",_7_MURRAY_STATE[[#This Row],[Result]])-1))</f>
        <v>#VALUE!</v>
      </c>
    </row>
    <row r="26" spans="1:8" x14ac:dyDescent="0.25">
      <c r="A26" s="3">
        <v>44602</v>
      </c>
      <c r="B26" t="s">
        <v>331</v>
      </c>
      <c r="C26" t="s">
        <v>1199</v>
      </c>
      <c r="D26" t="s">
        <v>6</v>
      </c>
      <c r="E26" t="s">
        <v>950</v>
      </c>
      <c r="F26" t="s">
        <v>1203</v>
      </c>
      <c r="H26" t="e">
        <f>INT(LEFT(_7_MURRAY_STATE[[#This Row],[Result]],FIND("-",_7_MURRAY_STATE[[#This Row],[Result]])-1))</f>
        <v>#VALUE!</v>
      </c>
    </row>
    <row r="27" spans="1:8" x14ac:dyDescent="0.25">
      <c r="A27" s="3">
        <v>44604</v>
      </c>
      <c r="B27" t="s">
        <v>332</v>
      </c>
      <c r="C27" t="s">
        <v>1960</v>
      </c>
      <c r="D27" t="s">
        <v>6</v>
      </c>
      <c r="E27" t="s">
        <v>952</v>
      </c>
      <c r="F27" t="s">
        <v>1681</v>
      </c>
      <c r="H27" t="e">
        <f>INT(LEFT(_7_MURRAY_STATE[[#This Row],[Result]],FIND("-",_7_MURRAY_STATE[[#This Row],[Result]])-1))</f>
        <v>#VALUE!</v>
      </c>
    </row>
    <row r="28" spans="1:8" x14ac:dyDescent="0.25">
      <c r="A28" s="3">
        <v>44609</v>
      </c>
      <c r="B28" t="s">
        <v>494</v>
      </c>
      <c r="C28" t="s">
        <v>2575</v>
      </c>
      <c r="D28" t="s">
        <v>5</v>
      </c>
      <c r="E28" t="s">
        <v>954</v>
      </c>
      <c r="F28" t="s">
        <v>1683</v>
      </c>
      <c r="H28" t="e">
        <f>INT(LEFT(_7_MURRAY_STATE[[#This Row],[Result]],FIND("-",_7_MURRAY_STATE[[#This Row],[Result]])-1))</f>
        <v>#VALUE!</v>
      </c>
    </row>
    <row r="29" spans="1:8" x14ac:dyDescent="0.25">
      <c r="A29" s="3">
        <v>44611</v>
      </c>
      <c r="B29" t="s">
        <v>408</v>
      </c>
      <c r="C29" t="s">
        <v>1215</v>
      </c>
      <c r="D29" t="s">
        <v>6</v>
      </c>
      <c r="E29" t="s">
        <v>2316</v>
      </c>
      <c r="F29" t="s">
        <v>1684</v>
      </c>
      <c r="H29" t="e">
        <f>INT(LEFT(_7_MURRAY_STATE[[#This Row],[Result]],FIND("-",_7_MURRAY_STATE[[#This Row],[Result]])-1))</f>
        <v>#VALUE!</v>
      </c>
    </row>
    <row r="30" spans="1:8" x14ac:dyDescent="0.25">
      <c r="A30" s="3">
        <v>44616</v>
      </c>
      <c r="B30" t="s">
        <v>44</v>
      </c>
      <c r="C30" t="s">
        <v>2576</v>
      </c>
      <c r="D30" t="s">
        <v>5</v>
      </c>
      <c r="E30" t="s">
        <v>2317</v>
      </c>
      <c r="F30" t="s">
        <v>1686</v>
      </c>
      <c r="H30" t="e">
        <f>INT(LEFT(_7_MURRAY_STATE[[#This Row],[Result]],FIND("-",_7_MURRAY_STATE[[#This Row],[Result]])-1))</f>
        <v>#VALUE!</v>
      </c>
    </row>
    <row r="31" spans="1:8" x14ac:dyDescent="0.25">
      <c r="A31" s="3">
        <v>44618</v>
      </c>
      <c r="B31" t="s">
        <v>97</v>
      </c>
      <c r="C31" t="s">
        <v>1382</v>
      </c>
      <c r="D31" t="s">
        <v>6</v>
      </c>
      <c r="E31" t="s">
        <v>2318</v>
      </c>
      <c r="F31" t="s">
        <v>1689</v>
      </c>
      <c r="H31" t="e">
        <f>INT(LEFT(_7_MURRAY_STATE[[#This Row],[Result]],FIND("-",_7_MURRAY_STATE[[#This Row],[Result]])-1))</f>
        <v>#VALUE!</v>
      </c>
    </row>
    <row r="32" spans="1:8" x14ac:dyDescent="0.25">
      <c r="A32" s="3">
        <v>44624</v>
      </c>
      <c r="B32" t="s">
        <v>97</v>
      </c>
      <c r="C32" t="s">
        <v>1889</v>
      </c>
      <c r="D32" t="s">
        <v>661</v>
      </c>
      <c r="E32" t="s">
        <v>2319</v>
      </c>
      <c r="F32" t="s">
        <v>1691</v>
      </c>
      <c r="H32" t="e">
        <f>INT(LEFT(_7_MURRAY_STATE[[#This Row],[Result]],FIND("-",_7_MURRAY_STATE[[#This Row],[Result]])-1))</f>
        <v>#VALUE!</v>
      </c>
    </row>
    <row r="33" spans="1:8" x14ac:dyDescent="0.25">
      <c r="A33" s="3">
        <v>44625</v>
      </c>
      <c r="B33" t="s">
        <v>332</v>
      </c>
      <c r="C33" t="s">
        <v>1552</v>
      </c>
      <c r="D33" t="s">
        <v>661</v>
      </c>
      <c r="E33" t="s">
        <v>2320</v>
      </c>
      <c r="F33" t="s">
        <v>2321</v>
      </c>
      <c r="H33" t="e">
        <f>INT(LEFT(_7_MURRAY_STATE[[#This Row],[Result]],FIND("-",_7_MURRAY_STATE[[#This Row],[Result]])-1))</f>
        <v>#VALUE!</v>
      </c>
    </row>
    <row r="34" spans="1:8" x14ac:dyDescent="0.25">
      <c r="A34" s="3">
        <v>44637</v>
      </c>
      <c r="B34" t="s">
        <v>82</v>
      </c>
      <c r="C34" t="s">
        <v>1435</v>
      </c>
      <c r="D34" t="s">
        <v>661</v>
      </c>
      <c r="E34" t="s">
        <v>2577</v>
      </c>
      <c r="F34" t="s">
        <v>2321</v>
      </c>
    </row>
    <row r="35" spans="1:8" x14ac:dyDescent="0.25">
      <c r="A35" s="3">
        <v>44639</v>
      </c>
      <c r="B35" t="s">
        <v>417</v>
      </c>
      <c r="C35" t="s">
        <v>1699</v>
      </c>
      <c r="D35" t="s">
        <v>661</v>
      </c>
      <c r="E35" t="s">
        <v>2249</v>
      </c>
      <c r="F35" t="s">
        <v>2321</v>
      </c>
    </row>
  </sheetData>
  <pageMargins left="0.7" right="0.7" top="0.75" bottom="0.75" header="0.3" footer="0.3"/>
  <tableParts count="1">
    <tablePart r:id="rId1"/>
  </tablePart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DC57E-873A-4609-A856-530A217BC837}">
  <dimension ref="A1:H35"/>
  <sheetViews>
    <sheetView workbookViewId="0">
      <selection activeCell="K11" sqref="K11"/>
    </sheetView>
  </sheetViews>
  <sheetFormatPr defaultRowHeight="15" x14ac:dyDescent="0.25"/>
  <cols>
    <col min="1" max="1" width="10.7109375" bestFit="1" customWidth="1"/>
    <col min="2" max="2" width="14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135</v>
      </c>
      <c r="C2" t="s">
        <v>1147</v>
      </c>
      <c r="D2" t="s">
        <v>5</v>
      </c>
      <c r="E2" t="s">
        <v>608</v>
      </c>
      <c r="F2" t="s">
        <v>588</v>
      </c>
      <c r="H2" t="e">
        <f>INT(LEFT(_10_SAN_FRAN[[#This Row],[Result]],FIND("-",_10_SAN_FRAN[[#This Row],[Result]])-1))</f>
        <v>#VALUE!</v>
      </c>
    </row>
    <row r="3" spans="1:8" x14ac:dyDescent="0.25">
      <c r="A3" s="3">
        <v>44876</v>
      </c>
      <c r="B3" t="s">
        <v>317</v>
      </c>
      <c r="C3" t="s">
        <v>1148</v>
      </c>
      <c r="D3" t="s">
        <v>5</v>
      </c>
      <c r="E3" t="s">
        <v>611</v>
      </c>
      <c r="F3" t="s">
        <v>588</v>
      </c>
      <c r="H3" t="e">
        <f>INT(LEFT(_10_SAN_FRAN[[#This Row],[Result]],FIND("-",_10_SAN_FRAN[[#This Row],[Result]])-1))</f>
        <v>#VALUE!</v>
      </c>
    </row>
    <row r="4" spans="1:8" x14ac:dyDescent="0.25">
      <c r="A4" s="3">
        <v>44878</v>
      </c>
      <c r="B4" t="s">
        <v>116</v>
      </c>
      <c r="C4" t="s">
        <v>1149</v>
      </c>
      <c r="D4" t="s">
        <v>5</v>
      </c>
      <c r="E4" t="s">
        <v>658</v>
      </c>
      <c r="F4" t="s">
        <v>588</v>
      </c>
      <c r="H4" t="e">
        <f>INT(LEFT(_10_SAN_FRAN[[#This Row],[Result]],FIND("-",_10_SAN_FRAN[[#This Row],[Result]])-1))</f>
        <v>#VALUE!</v>
      </c>
    </row>
    <row r="5" spans="1:8" x14ac:dyDescent="0.25">
      <c r="A5" s="3">
        <v>44880</v>
      </c>
      <c r="B5" t="s">
        <v>162</v>
      </c>
      <c r="C5" t="s">
        <v>1150</v>
      </c>
      <c r="D5" t="s">
        <v>5</v>
      </c>
      <c r="E5" t="s">
        <v>868</v>
      </c>
      <c r="F5" t="s">
        <v>588</v>
      </c>
      <c r="H5" t="e">
        <f>INT(LEFT(_10_SAN_FRAN[[#This Row],[Result]],FIND("-",_10_SAN_FRAN[[#This Row],[Result]])-1))</f>
        <v>#VALUE!</v>
      </c>
    </row>
    <row r="6" spans="1:8" x14ac:dyDescent="0.25">
      <c r="A6" s="3">
        <v>44883</v>
      </c>
      <c r="B6" t="s">
        <v>252</v>
      </c>
      <c r="C6" t="s">
        <v>1151</v>
      </c>
      <c r="D6" t="s">
        <v>5</v>
      </c>
      <c r="E6" t="s">
        <v>914</v>
      </c>
      <c r="F6" t="s">
        <v>588</v>
      </c>
      <c r="H6" t="e">
        <f>INT(LEFT(_10_SAN_FRAN[[#This Row],[Result]],FIND("-",_10_SAN_FRAN[[#This Row],[Result]])-1))</f>
        <v>#VALUE!</v>
      </c>
    </row>
    <row r="7" spans="1:8" x14ac:dyDescent="0.25">
      <c r="A7" s="3">
        <v>44887</v>
      </c>
      <c r="B7" t="s">
        <v>292</v>
      </c>
      <c r="C7" t="s">
        <v>1065</v>
      </c>
      <c r="D7" t="s">
        <v>5</v>
      </c>
      <c r="E7" t="s">
        <v>916</v>
      </c>
      <c r="F7" t="s">
        <v>588</v>
      </c>
      <c r="H7" t="e">
        <f>INT(LEFT(_10_SAN_FRAN[[#This Row],[Result]],FIND("-",_10_SAN_FRAN[[#This Row],[Result]])-1))</f>
        <v>#VALUE!</v>
      </c>
    </row>
    <row r="8" spans="1:8" x14ac:dyDescent="0.25">
      <c r="A8" s="3">
        <v>44890</v>
      </c>
      <c r="B8" t="s">
        <v>144</v>
      </c>
      <c r="C8" t="s">
        <v>1080</v>
      </c>
      <c r="D8" t="s">
        <v>661</v>
      </c>
      <c r="E8" t="s">
        <v>918</v>
      </c>
      <c r="F8" t="s">
        <v>588</v>
      </c>
      <c r="H8" t="e">
        <f>INT(LEFT(_10_SAN_FRAN[[#This Row],[Result]],FIND("-",_10_SAN_FRAN[[#This Row],[Result]])-1))</f>
        <v>#VALUE!</v>
      </c>
    </row>
    <row r="9" spans="1:8" x14ac:dyDescent="0.25">
      <c r="A9" s="3">
        <v>44891</v>
      </c>
      <c r="B9" t="s">
        <v>42</v>
      </c>
      <c r="C9" t="s">
        <v>980</v>
      </c>
      <c r="D9" t="s">
        <v>661</v>
      </c>
      <c r="E9" t="s">
        <v>920</v>
      </c>
      <c r="F9" t="s">
        <v>588</v>
      </c>
      <c r="H9" t="e">
        <f>INT(LEFT(_10_SAN_FRAN[[#This Row],[Result]],FIND("-",_10_SAN_FRAN[[#This Row],[Result]])-1))</f>
        <v>#VALUE!</v>
      </c>
    </row>
    <row r="10" spans="1:8" x14ac:dyDescent="0.25">
      <c r="A10" s="3">
        <v>44899</v>
      </c>
      <c r="B10" t="s">
        <v>319</v>
      </c>
      <c r="C10" t="s">
        <v>1152</v>
      </c>
      <c r="D10" t="s">
        <v>5</v>
      </c>
      <c r="E10" t="s">
        <v>922</v>
      </c>
      <c r="F10" t="s">
        <v>588</v>
      </c>
      <c r="H10" t="e">
        <f>INT(LEFT(_10_SAN_FRAN[[#This Row],[Result]],FIND("-",_10_SAN_FRAN[[#This Row],[Result]])-1))</f>
        <v>#VALUE!</v>
      </c>
    </row>
    <row r="11" spans="1:8" x14ac:dyDescent="0.25">
      <c r="A11" s="3">
        <v>44903</v>
      </c>
      <c r="B11" t="s">
        <v>450</v>
      </c>
      <c r="C11" t="s">
        <v>1112</v>
      </c>
      <c r="D11" t="s">
        <v>5</v>
      </c>
      <c r="E11" t="s">
        <v>924</v>
      </c>
      <c r="F11" t="s">
        <v>588</v>
      </c>
      <c r="H11" t="e">
        <f>INT(LEFT(_10_SAN_FRAN[[#This Row],[Result]],FIND("-",_10_SAN_FRAN[[#This Row],[Result]])-1))</f>
        <v>#VALUE!</v>
      </c>
    </row>
    <row r="12" spans="1:8" x14ac:dyDescent="0.25">
      <c r="A12" s="3">
        <v>44913</v>
      </c>
      <c r="B12" t="s">
        <v>277</v>
      </c>
      <c r="C12" t="s">
        <v>1153</v>
      </c>
      <c r="D12" t="s">
        <v>661</v>
      </c>
      <c r="E12" t="s">
        <v>873</v>
      </c>
      <c r="F12" t="s">
        <v>588</v>
      </c>
      <c r="H12" t="e">
        <f>INT(LEFT(_10_SAN_FRAN[[#This Row],[Result]],FIND("-",_10_SAN_FRAN[[#This Row],[Result]])-1))</f>
        <v>#VALUE!</v>
      </c>
    </row>
    <row r="13" spans="1:8" x14ac:dyDescent="0.25">
      <c r="A13" s="3">
        <v>44914</v>
      </c>
      <c r="B13" t="s">
        <v>438</v>
      </c>
      <c r="C13" t="s">
        <v>1154</v>
      </c>
      <c r="D13" t="s">
        <v>6</v>
      </c>
      <c r="E13" t="s">
        <v>875</v>
      </c>
      <c r="F13" t="s">
        <v>588</v>
      </c>
      <c r="H13" t="e">
        <f>INT(LEFT(_10_SAN_FRAN[[#This Row],[Result]],FIND("-",_10_SAN_FRAN[[#This Row],[Result]])-1))</f>
        <v>#VALUE!</v>
      </c>
    </row>
    <row r="14" spans="1:8" x14ac:dyDescent="0.25">
      <c r="A14" s="3">
        <v>44917</v>
      </c>
      <c r="B14" t="s">
        <v>480</v>
      </c>
      <c r="C14" t="s">
        <v>1155</v>
      </c>
      <c r="D14" t="s">
        <v>5</v>
      </c>
      <c r="E14" t="s">
        <v>877</v>
      </c>
      <c r="F14" t="s">
        <v>588</v>
      </c>
      <c r="H14" t="e">
        <f>INT(LEFT(_10_SAN_FRAN[[#This Row],[Result]],FIND("-",_10_SAN_FRAN[[#This Row],[Result]])-1))</f>
        <v>#VALUE!</v>
      </c>
    </row>
    <row r="15" spans="1:8" x14ac:dyDescent="0.25">
      <c r="A15" s="3">
        <v>44923</v>
      </c>
      <c r="B15" t="s">
        <v>1156</v>
      </c>
      <c r="C15" t="s">
        <v>1157</v>
      </c>
      <c r="D15" t="s">
        <v>5</v>
      </c>
      <c r="E15" t="s">
        <v>930</v>
      </c>
      <c r="F15" t="s">
        <v>588</v>
      </c>
      <c r="H15" t="e">
        <f>INT(LEFT(_10_SAN_FRAN[[#This Row],[Result]],FIND("-",_10_SAN_FRAN[[#This Row],[Result]])-1))</f>
        <v>#VALUE!</v>
      </c>
    </row>
    <row r="16" spans="1:8" x14ac:dyDescent="0.25">
      <c r="A16" s="3">
        <v>44567</v>
      </c>
      <c r="B16" t="s">
        <v>140</v>
      </c>
      <c r="C16" t="s">
        <v>1158</v>
      </c>
      <c r="D16" t="s">
        <v>661</v>
      </c>
      <c r="E16" t="s">
        <v>879</v>
      </c>
      <c r="F16" t="s">
        <v>588</v>
      </c>
      <c r="H16" t="e">
        <f>INT(LEFT(_10_SAN_FRAN[[#This Row],[Result]],FIND("-",_10_SAN_FRAN[[#This Row],[Result]])-1))</f>
        <v>#VALUE!</v>
      </c>
    </row>
    <row r="17" spans="1:8" x14ac:dyDescent="0.25">
      <c r="A17" s="3">
        <v>44569</v>
      </c>
      <c r="B17" t="s">
        <v>466</v>
      </c>
      <c r="C17" t="s">
        <v>1050</v>
      </c>
      <c r="D17" t="s">
        <v>5</v>
      </c>
      <c r="E17" t="s">
        <v>881</v>
      </c>
      <c r="F17" t="s">
        <v>608</v>
      </c>
      <c r="H17" t="e">
        <f>INT(LEFT(_10_SAN_FRAN[[#This Row],[Result]],FIND("-",_10_SAN_FRAN[[#This Row],[Result]])-1))</f>
        <v>#VALUE!</v>
      </c>
    </row>
    <row r="18" spans="1:8" x14ac:dyDescent="0.25">
      <c r="A18" s="3">
        <v>44574</v>
      </c>
      <c r="B18" t="s">
        <v>333</v>
      </c>
      <c r="C18" t="s">
        <v>1159</v>
      </c>
      <c r="D18" t="s">
        <v>5</v>
      </c>
      <c r="E18" t="s">
        <v>883</v>
      </c>
      <c r="F18" t="s">
        <v>611</v>
      </c>
      <c r="H18" t="e">
        <f>INT(LEFT(_10_SAN_FRAN[[#This Row],[Result]],FIND("-",_10_SAN_FRAN[[#This Row],[Result]])-1))</f>
        <v>#VALUE!</v>
      </c>
    </row>
    <row r="19" spans="1:8" x14ac:dyDescent="0.25">
      <c r="A19" s="3">
        <v>44576</v>
      </c>
      <c r="B19" t="s">
        <v>163</v>
      </c>
      <c r="C19" t="s">
        <v>1160</v>
      </c>
      <c r="D19" t="s">
        <v>5</v>
      </c>
      <c r="E19" t="s">
        <v>1053</v>
      </c>
      <c r="F19" t="s">
        <v>614</v>
      </c>
      <c r="H19" t="e">
        <f>INT(LEFT(_10_SAN_FRAN[[#This Row],[Result]],FIND("-",_10_SAN_FRAN[[#This Row],[Result]])-1))</f>
        <v>#VALUE!</v>
      </c>
    </row>
    <row r="20" spans="1:8" x14ac:dyDescent="0.25">
      <c r="A20" s="3">
        <v>44581</v>
      </c>
      <c r="B20" t="s">
        <v>8</v>
      </c>
      <c r="C20" t="s">
        <v>1161</v>
      </c>
      <c r="D20" t="s">
        <v>6</v>
      </c>
      <c r="E20" t="s">
        <v>1116</v>
      </c>
      <c r="F20" t="s">
        <v>594</v>
      </c>
      <c r="H20" t="e">
        <f>INT(LEFT(_10_SAN_FRAN[[#This Row],[Result]],FIND("-",_10_SAN_FRAN[[#This Row],[Result]])-1))</f>
        <v>#VALUE!</v>
      </c>
    </row>
    <row r="21" spans="1:8" x14ac:dyDescent="0.25">
      <c r="A21" s="3">
        <v>44583</v>
      </c>
      <c r="B21" t="s">
        <v>392</v>
      </c>
      <c r="C21" t="s">
        <v>1162</v>
      </c>
      <c r="D21" t="s">
        <v>6</v>
      </c>
      <c r="E21" t="s">
        <v>1118</v>
      </c>
      <c r="F21" t="s">
        <v>595</v>
      </c>
      <c r="H21" t="e">
        <f>INT(LEFT(_10_SAN_FRAN[[#This Row],[Result]],FIND("-",_10_SAN_FRAN[[#This Row],[Result]])-1))</f>
        <v>#VALUE!</v>
      </c>
    </row>
    <row r="22" spans="1:8" x14ac:dyDescent="0.25">
      <c r="A22" s="3">
        <v>44588</v>
      </c>
      <c r="B22" t="s">
        <v>320</v>
      </c>
      <c r="C22" t="s">
        <v>1163</v>
      </c>
      <c r="D22" t="s">
        <v>5</v>
      </c>
      <c r="E22" t="s">
        <v>844</v>
      </c>
      <c r="F22" t="s">
        <v>801</v>
      </c>
      <c r="H22" t="e">
        <f>INT(LEFT(_10_SAN_FRAN[[#This Row],[Result]],FIND("-",_10_SAN_FRAN[[#This Row],[Result]])-1))</f>
        <v>#VALUE!</v>
      </c>
    </row>
    <row r="23" spans="1:8" x14ac:dyDescent="0.25">
      <c r="A23" s="3">
        <v>44590</v>
      </c>
      <c r="B23" t="s">
        <v>50</v>
      </c>
      <c r="C23" t="s">
        <v>1164</v>
      </c>
      <c r="D23" t="s">
        <v>5</v>
      </c>
      <c r="E23" t="s">
        <v>1121</v>
      </c>
      <c r="F23" t="s">
        <v>774</v>
      </c>
      <c r="H23" t="e">
        <f>INT(LEFT(_10_SAN_FRAN[[#This Row],[Result]],FIND("-",_10_SAN_FRAN[[#This Row],[Result]])-1))</f>
        <v>#VALUE!</v>
      </c>
    </row>
    <row r="24" spans="1:8" x14ac:dyDescent="0.25">
      <c r="A24" s="3">
        <v>44595</v>
      </c>
      <c r="B24" t="s">
        <v>163</v>
      </c>
      <c r="C24" t="s">
        <v>1165</v>
      </c>
      <c r="D24" t="s">
        <v>6</v>
      </c>
      <c r="E24" t="s">
        <v>1123</v>
      </c>
      <c r="F24" t="s">
        <v>682</v>
      </c>
      <c r="H24" t="e">
        <f>INT(LEFT(_10_SAN_FRAN[[#This Row],[Result]],FIND("-",_10_SAN_FRAN[[#This Row],[Result]])-1))</f>
        <v>#VALUE!</v>
      </c>
    </row>
    <row r="25" spans="1:8" x14ac:dyDescent="0.25">
      <c r="A25" s="3">
        <v>44597</v>
      </c>
      <c r="B25" t="s">
        <v>222</v>
      </c>
      <c r="C25" t="s">
        <v>1166</v>
      </c>
      <c r="D25" t="s">
        <v>6</v>
      </c>
      <c r="E25" t="s">
        <v>1125</v>
      </c>
      <c r="F25" t="s">
        <v>683</v>
      </c>
      <c r="H25" t="e">
        <f>INT(LEFT(_10_SAN_FRAN[[#This Row],[Result]],FIND("-",_10_SAN_FRAN[[#This Row],[Result]])-1))</f>
        <v>#VALUE!</v>
      </c>
    </row>
    <row r="26" spans="1:8" x14ac:dyDescent="0.25">
      <c r="A26" s="3">
        <v>44600</v>
      </c>
      <c r="B26" t="s">
        <v>222</v>
      </c>
      <c r="C26" t="s">
        <v>1056</v>
      </c>
      <c r="D26" t="s">
        <v>5</v>
      </c>
      <c r="E26" t="s">
        <v>1127</v>
      </c>
      <c r="F26" t="s">
        <v>794</v>
      </c>
      <c r="H26" t="e">
        <f>INT(LEFT(_10_SAN_FRAN[[#This Row],[Result]],FIND("-",_10_SAN_FRAN[[#This Row],[Result]])-1))</f>
        <v>#VALUE!</v>
      </c>
    </row>
    <row r="27" spans="1:8" x14ac:dyDescent="0.25">
      <c r="A27" s="3">
        <v>44602</v>
      </c>
      <c r="B27" t="s">
        <v>392</v>
      </c>
      <c r="C27" t="s">
        <v>1167</v>
      </c>
      <c r="D27" t="s">
        <v>5</v>
      </c>
      <c r="E27" t="s">
        <v>1128</v>
      </c>
      <c r="F27" t="s">
        <v>849</v>
      </c>
      <c r="H27" t="e">
        <f>INT(LEFT(_10_SAN_FRAN[[#This Row],[Result]],FIND("-",_10_SAN_FRAN[[#This Row],[Result]])-1))</f>
        <v>#VALUE!</v>
      </c>
    </row>
    <row r="28" spans="1:8" x14ac:dyDescent="0.25">
      <c r="A28" s="3">
        <v>44604</v>
      </c>
      <c r="B28" t="s">
        <v>50</v>
      </c>
      <c r="C28" t="s">
        <v>604</v>
      </c>
      <c r="D28" t="s">
        <v>6</v>
      </c>
      <c r="E28" t="s">
        <v>1130</v>
      </c>
      <c r="F28" t="s">
        <v>1073</v>
      </c>
      <c r="H28" t="e">
        <f>INT(LEFT(_10_SAN_FRAN[[#This Row],[Result]],FIND("-",_10_SAN_FRAN[[#This Row],[Result]])-1))</f>
        <v>#VALUE!</v>
      </c>
    </row>
    <row r="29" spans="1:8" x14ac:dyDescent="0.25">
      <c r="A29" s="3">
        <v>44609</v>
      </c>
      <c r="B29" t="s">
        <v>320</v>
      </c>
      <c r="C29" t="s">
        <v>1144</v>
      </c>
      <c r="D29" t="s">
        <v>6</v>
      </c>
      <c r="E29" t="s">
        <v>693</v>
      </c>
      <c r="F29" t="s">
        <v>642</v>
      </c>
      <c r="H29" t="e">
        <f>INT(LEFT(_10_SAN_FRAN[[#This Row],[Result]],FIND("-",_10_SAN_FRAN[[#This Row],[Result]])-1))</f>
        <v>#VALUE!</v>
      </c>
    </row>
    <row r="30" spans="1:8" x14ac:dyDescent="0.25">
      <c r="A30" s="3">
        <v>44613</v>
      </c>
      <c r="B30" t="s">
        <v>442</v>
      </c>
      <c r="C30" t="s">
        <v>1168</v>
      </c>
      <c r="D30" t="s">
        <v>6</v>
      </c>
      <c r="E30" t="s">
        <v>696</v>
      </c>
      <c r="F30" t="s">
        <v>673</v>
      </c>
      <c r="H30" t="e">
        <f>INT(LEFT(_10_SAN_FRAN[[#This Row],[Result]],FIND("-",_10_SAN_FRAN[[#This Row],[Result]])-1))</f>
        <v>#VALUE!</v>
      </c>
    </row>
    <row r="31" spans="1:8" x14ac:dyDescent="0.25">
      <c r="A31" s="3">
        <v>44616</v>
      </c>
      <c r="B31" t="s">
        <v>8</v>
      </c>
      <c r="C31" t="s">
        <v>1169</v>
      </c>
      <c r="D31" t="s">
        <v>5</v>
      </c>
      <c r="E31" t="s">
        <v>698</v>
      </c>
      <c r="F31" t="s">
        <v>647</v>
      </c>
      <c r="H31" t="e">
        <f>INT(LEFT(_10_SAN_FRAN[[#This Row],[Result]],FIND("-",_10_SAN_FRAN[[#This Row],[Result]])-1))</f>
        <v>#VALUE!</v>
      </c>
    </row>
    <row r="32" spans="1:8" x14ac:dyDescent="0.25">
      <c r="A32" s="3">
        <v>44618</v>
      </c>
      <c r="B32" t="s">
        <v>466</v>
      </c>
      <c r="C32" t="s">
        <v>1170</v>
      </c>
      <c r="D32" t="s">
        <v>6</v>
      </c>
      <c r="E32" t="s">
        <v>1171</v>
      </c>
      <c r="F32" t="s">
        <v>676</v>
      </c>
      <c r="H32" t="e">
        <f>INT(LEFT(_10_SAN_FRAN[[#This Row],[Result]],FIND("-",_10_SAN_FRAN[[#This Row],[Result]])-1))</f>
        <v>#VALUE!</v>
      </c>
    </row>
    <row r="33" spans="1:8" x14ac:dyDescent="0.25">
      <c r="A33" s="3">
        <v>44625</v>
      </c>
      <c r="B33" t="s">
        <v>163</v>
      </c>
      <c r="C33" t="s">
        <v>1542</v>
      </c>
      <c r="D33" t="s">
        <v>661</v>
      </c>
      <c r="E33" t="s">
        <v>1573</v>
      </c>
      <c r="F33" t="s">
        <v>620</v>
      </c>
      <c r="H33" t="e">
        <f>INT(LEFT(_10_SAN_FRAN[[#This Row],[Result]],FIND("-",_10_SAN_FRAN[[#This Row],[Result]])-1))</f>
        <v>#VALUE!</v>
      </c>
    </row>
    <row r="34" spans="1:8" x14ac:dyDescent="0.25">
      <c r="A34" s="3">
        <v>44627</v>
      </c>
      <c r="B34" t="s">
        <v>8</v>
      </c>
      <c r="C34" t="s">
        <v>1454</v>
      </c>
      <c r="D34" t="s">
        <v>661</v>
      </c>
      <c r="E34" t="s">
        <v>2284</v>
      </c>
      <c r="F34" t="s">
        <v>623</v>
      </c>
      <c r="H34" t="e">
        <f>INT(LEFT(_10_SAN_FRAN[[#This Row],[Result]],FIND("-",_10_SAN_FRAN[[#This Row],[Result]])-1))</f>
        <v>#VALUE!</v>
      </c>
    </row>
    <row r="35" spans="1:8" x14ac:dyDescent="0.25">
      <c r="A35" s="3">
        <v>44637</v>
      </c>
      <c r="B35" t="s">
        <v>73</v>
      </c>
      <c r="C35" t="s">
        <v>1398</v>
      </c>
      <c r="D35" t="s">
        <v>661</v>
      </c>
      <c r="E35" t="s">
        <v>2377</v>
      </c>
      <c r="F35" t="s">
        <v>623</v>
      </c>
    </row>
  </sheetData>
  <pageMargins left="0.7" right="0.7" top="0.75" bottom="0.75" header="0.3" footer="0.3"/>
  <tableParts count="1">
    <tablePart r:id="rId1"/>
  </tablePart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B1CB-DCDF-4C83-9576-FDBAE15ABE87}">
  <dimension ref="A1:H35"/>
  <sheetViews>
    <sheetView workbookViewId="0">
      <selection activeCell="J10" sqref="J1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24</v>
      </c>
      <c r="C2" t="s">
        <v>1652</v>
      </c>
      <c r="D2" t="s">
        <v>661</v>
      </c>
      <c r="E2" t="s">
        <v>587</v>
      </c>
      <c r="F2" t="s">
        <v>588</v>
      </c>
      <c r="H2" t="e">
        <f>INT(LEFT(_2_KENTUCKY[[#This Row],[Result]],FIND("-",_2_KENTUCKY[[#This Row],[Result]])-1))</f>
        <v>#VALUE!</v>
      </c>
    </row>
    <row r="3" spans="1:8" x14ac:dyDescent="0.25">
      <c r="A3" s="3">
        <v>44877</v>
      </c>
      <c r="B3" t="s">
        <v>367</v>
      </c>
      <c r="C3" t="s">
        <v>2144</v>
      </c>
      <c r="D3" t="s">
        <v>5</v>
      </c>
      <c r="E3" t="s">
        <v>703</v>
      </c>
      <c r="F3" t="s">
        <v>588</v>
      </c>
      <c r="H3" t="e">
        <f>INT(LEFT(_2_KENTUCKY[[#This Row],[Result]],FIND("-",_2_KENTUCKY[[#This Row],[Result]])-1))</f>
        <v>#VALUE!</v>
      </c>
    </row>
    <row r="4" spans="1:8" x14ac:dyDescent="0.25">
      <c r="A4" s="3">
        <v>44881</v>
      </c>
      <c r="B4" t="s">
        <v>468</v>
      </c>
      <c r="C4" t="s">
        <v>770</v>
      </c>
      <c r="D4" t="s">
        <v>5</v>
      </c>
      <c r="E4" t="s">
        <v>614</v>
      </c>
      <c r="F4" t="s">
        <v>588</v>
      </c>
      <c r="H4" t="e">
        <f>INT(LEFT(_2_KENTUCKY[[#This Row],[Result]],FIND("-",_2_KENTUCKY[[#This Row],[Result]])-1))</f>
        <v>#VALUE!</v>
      </c>
    </row>
    <row r="5" spans="1:8" x14ac:dyDescent="0.25">
      <c r="A5" s="3">
        <v>44884</v>
      </c>
      <c r="B5" t="s">
        <v>146</v>
      </c>
      <c r="C5" t="s">
        <v>690</v>
      </c>
      <c r="D5" t="s">
        <v>5</v>
      </c>
      <c r="E5" t="s">
        <v>659</v>
      </c>
      <c r="F5" t="s">
        <v>588</v>
      </c>
      <c r="H5" t="e">
        <f>INT(LEFT(_2_KENTUCKY[[#This Row],[Result]],FIND("-",_2_KENTUCKY[[#This Row],[Result]])-1))</f>
        <v>#VALUE!</v>
      </c>
    </row>
    <row r="6" spans="1:8" x14ac:dyDescent="0.25">
      <c r="A6" s="3">
        <v>44887</v>
      </c>
      <c r="B6" t="s">
        <v>502</v>
      </c>
      <c r="C6" t="s">
        <v>2145</v>
      </c>
      <c r="D6" t="s">
        <v>5</v>
      </c>
      <c r="E6" t="s">
        <v>662</v>
      </c>
      <c r="F6" t="s">
        <v>588</v>
      </c>
      <c r="H6" t="e">
        <f>INT(LEFT(_2_KENTUCKY[[#This Row],[Result]],FIND("-",_2_KENTUCKY[[#This Row],[Result]])-1))</f>
        <v>#VALUE!</v>
      </c>
    </row>
    <row r="7" spans="1:8" x14ac:dyDescent="0.25">
      <c r="A7" s="3">
        <v>44891</v>
      </c>
      <c r="B7" t="s">
        <v>441</v>
      </c>
      <c r="C7" t="s">
        <v>2146</v>
      </c>
      <c r="D7" t="s">
        <v>5</v>
      </c>
      <c r="E7" t="s">
        <v>664</v>
      </c>
      <c r="F7" t="s">
        <v>588</v>
      </c>
      <c r="H7" t="e">
        <f>INT(LEFT(_2_KENTUCKY[[#This Row],[Result]],FIND("-",_2_KENTUCKY[[#This Row],[Result]])-1))</f>
        <v>#VALUE!</v>
      </c>
    </row>
    <row r="8" spans="1:8" x14ac:dyDescent="0.25">
      <c r="A8" s="3">
        <v>44894</v>
      </c>
      <c r="B8" t="s">
        <v>429</v>
      </c>
      <c r="C8" t="s">
        <v>933</v>
      </c>
      <c r="D8" t="s">
        <v>5</v>
      </c>
      <c r="E8" t="s">
        <v>666</v>
      </c>
      <c r="F8" t="s">
        <v>588</v>
      </c>
      <c r="H8" t="e">
        <f>INT(LEFT(_2_KENTUCKY[[#This Row],[Result]],FIND("-",_2_KENTUCKY[[#This Row],[Result]])-1))</f>
        <v>#VALUE!</v>
      </c>
    </row>
    <row r="9" spans="1:8" x14ac:dyDescent="0.25">
      <c r="A9" s="3">
        <v>44902</v>
      </c>
      <c r="B9" t="s">
        <v>248</v>
      </c>
      <c r="C9" t="s">
        <v>776</v>
      </c>
      <c r="D9" t="s">
        <v>5</v>
      </c>
      <c r="E9" t="s">
        <v>668</v>
      </c>
      <c r="F9" t="s">
        <v>588</v>
      </c>
      <c r="H9" t="e">
        <f>INT(LEFT(_2_KENTUCKY[[#This Row],[Result]],FIND("-",_2_KENTUCKY[[#This Row],[Result]])-1))</f>
        <v>#VALUE!</v>
      </c>
    </row>
    <row r="10" spans="1:8" x14ac:dyDescent="0.25">
      <c r="A10" s="3">
        <v>44906</v>
      </c>
      <c r="B10" t="s">
        <v>242</v>
      </c>
      <c r="C10" t="s">
        <v>1411</v>
      </c>
      <c r="D10" t="s">
        <v>6</v>
      </c>
      <c r="E10" t="s">
        <v>602</v>
      </c>
      <c r="F10" t="s">
        <v>588</v>
      </c>
      <c r="H10" t="e">
        <f>INT(LEFT(_2_KENTUCKY[[#This Row],[Result]],FIND("-",_2_KENTUCKY[[#This Row],[Result]])-1))</f>
        <v>#VALUE!</v>
      </c>
    </row>
    <row r="11" spans="1:8" x14ac:dyDescent="0.25">
      <c r="A11" s="3">
        <v>44913</v>
      </c>
      <c r="B11" t="s">
        <v>46</v>
      </c>
      <c r="C11" t="s">
        <v>2147</v>
      </c>
      <c r="D11" t="s">
        <v>661</v>
      </c>
      <c r="E11" t="s">
        <v>603</v>
      </c>
      <c r="F11" t="s">
        <v>588</v>
      </c>
      <c r="H11" t="e">
        <f>INT(LEFT(_2_KENTUCKY[[#This Row],[Result]],FIND("-",_2_KENTUCKY[[#This Row],[Result]])-1))</f>
        <v>#VALUE!</v>
      </c>
    </row>
    <row r="12" spans="1:8" x14ac:dyDescent="0.25">
      <c r="A12" s="3">
        <v>44917</v>
      </c>
      <c r="B12" t="s">
        <v>122</v>
      </c>
      <c r="C12" t="s">
        <v>1463</v>
      </c>
      <c r="D12" t="s">
        <v>5</v>
      </c>
      <c r="E12" t="s">
        <v>605</v>
      </c>
      <c r="F12" t="s">
        <v>588</v>
      </c>
      <c r="H12" t="e">
        <f>INT(LEFT(_2_KENTUCKY[[#This Row],[Result]],FIND("-",_2_KENTUCKY[[#This Row],[Result]])-1))</f>
        <v>#VALUE!</v>
      </c>
    </row>
    <row r="13" spans="1:8" x14ac:dyDescent="0.25">
      <c r="A13" s="3">
        <v>44924</v>
      </c>
      <c r="B13" t="s">
        <v>476</v>
      </c>
      <c r="C13" t="s">
        <v>1841</v>
      </c>
      <c r="D13" t="s">
        <v>5</v>
      </c>
      <c r="E13" t="s">
        <v>607</v>
      </c>
      <c r="F13" t="s">
        <v>608</v>
      </c>
      <c r="H13" t="e">
        <f>INT(LEFT(_2_KENTUCKY[[#This Row],[Result]],FIND("-",_2_KENTUCKY[[#This Row],[Result]])-1))</f>
        <v>#VALUE!</v>
      </c>
    </row>
    <row r="14" spans="1:8" x14ac:dyDescent="0.25">
      <c r="A14" s="3">
        <v>44926</v>
      </c>
      <c r="B14" t="s">
        <v>382</v>
      </c>
      <c r="C14" t="s">
        <v>821</v>
      </c>
      <c r="D14" t="s">
        <v>5</v>
      </c>
      <c r="E14" t="s">
        <v>610</v>
      </c>
      <c r="F14" t="s">
        <v>608</v>
      </c>
      <c r="H14" t="e">
        <f>INT(LEFT(_2_KENTUCKY[[#This Row],[Result]],FIND("-",_2_KENTUCKY[[#This Row],[Result]])-1))</f>
        <v>#VALUE!</v>
      </c>
    </row>
    <row r="15" spans="1:8" x14ac:dyDescent="0.25">
      <c r="A15" s="3">
        <v>44565</v>
      </c>
      <c r="B15" t="s">
        <v>189</v>
      </c>
      <c r="C15" t="s">
        <v>1236</v>
      </c>
      <c r="D15" t="s">
        <v>6</v>
      </c>
      <c r="E15" t="s">
        <v>613</v>
      </c>
      <c r="F15" t="s">
        <v>703</v>
      </c>
      <c r="H15" t="e">
        <f>INT(LEFT(_2_KENTUCKY[[#This Row],[Result]],FIND("-",_2_KENTUCKY[[#This Row],[Result]])-1))</f>
        <v>#VALUE!</v>
      </c>
    </row>
    <row r="16" spans="1:8" x14ac:dyDescent="0.25">
      <c r="A16" s="3">
        <v>44569</v>
      </c>
      <c r="B16" t="s">
        <v>274</v>
      </c>
      <c r="C16" t="s">
        <v>1676</v>
      </c>
      <c r="D16" t="s">
        <v>5</v>
      </c>
      <c r="E16" t="s">
        <v>694</v>
      </c>
      <c r="F16" t="s">
        <v>614</v>
      </c>
      <c r="H16" t="e">
        <f>INT(LEFT(_2_KENTUCKY[[#This Row],[Result]],FIND("-",_2_KENTUCKY[[#This Row],[Result]])-1))</f>
        <v>#VALUE!</v>
      </c>
    </row>
    <row r="17" spans="1:8" x14ac:dyDescent="0.25">
      <c r="A17" s="3">
        <v>44572</v>
      </c>
      <c r="B17" t="s">
        <v>304</v>
      </c>
      <c r="C17" t="s">
        <v>1371</v>
      </c>
      <c r="D17" t="s">
        <v>6</v>
      </c>
      <c r="E17" t="s">
        <v>697</v>
      </c>
      <c r="F17" t="s">
        <v>659</v>
      </c>
      <c r="H17" t="e">
        <f>INT(LEFT(_2_KENTUCKY[[#This Row],[Result]],FIND("-",_2_KENTUCKY[[#This Row],[Result]])-1))</f>
        <v>#VALUE!</v>
      </c>
    </row>
    <row r="18" spans="1:8" x14ac:dyDescent="0.25">
      <c r="A18" s="3">
        <v>44576</v>
      </c>
      <c r="B18" t="s">
        <v>167</v>
      </c>
      <c r="C18" t="s">
        <v>2148</v>
      </c>
      <c r="D18" t="s">
        <v>5</v>
      </c>
      <c r="E18" t="s">
        <v>1052</v>
      </c>
      <c r="F18" t="s">
        <v>662</v>
      </c>
      <c r="H18" t="e">
        <f>INT(LEFT(_2_KENTUCKY[[#This Row],[Result]],FIND("-",_2_KENTUCKY[[#This Row],[Result]])-1))</f>
        <v>#VALUE!</v>
      </c>
    </row>
    <row r="19" spans="1:8" x14ac:dyDescent="0.25">
      <c r="A19" s="3">
        <v>44580</v>
      </c>
      <c r="B19" t="s">
        <v>212</v>
      </c>
      <c r="C19" t="s">
        <v>1275</v>
      </c>
      <c r="D19" t="s">
        <v>6</v>
      </c>
      <c r="E19" t="s">
        <v>1053</v>
      </c>
      <c r="F19" t="s">
        <v>664</v>
      </c>
      <c r="H19" t="e">
        <f>INT(LEFT(_2_KENTUCKY[[#This Row],[Result]],FIND("-",_2_KENTUCKY[[#This Row],[Result]])-1))</f>
        <v>#VALUE!</v>
      </c>
    </row>
    <row r="20" spans="1:8" x14ac:dyDescent="0.25">
      <c r="A20" s="3">
        <v>44583</v>
      </c>
      <c r="B20" t="s">
        <v>32</v>
      </c>
      <c r="C20" t="s">
        <v>2013</v>
      </c>
      <c r="D20" t="s">
        <v>6</v>
      </c>
      <c r="E20" t="s">
        <v>1116</v>
      </c>
      <c r="F20" t="s">
        <v>598</v>
      </c>
      <c r="H20" t="e">
        <f>INT(LEFT(_2_KENTUCKY[[#This Row],[Result]],FIND("-",_2_KENTUCKY[[#This Row],[Result]])-1))</f>
        <v>#VALUE!</v>
      </c>
    </row>
    <row r="21" spans="1:8" x14ac:dyDescent="0.25">
      <c r="A21" s="3">
        <v>44586</v>
      </c>
      <c r="B21" t="s">
        <v>243</v>
      </c>
      <c r="C21" t="s">
        <v>1759</v>
      </c>
      <c r="D21" t="s">
        <v>5</v>
      </c>
      <c r="E21" t="s">
        <v>1118</v>
      </c>
      <c r="F21" t="s">
        <v>600</v>
      </c>
      <c r="H21" t="e">
        <f>INT(LEFT(_2_KENTUCKY[[#This Row],[Result]],FIND("-",_2_KENTUCKY[[#This Row],[Result]])-1))</f>
        <v>#VALUE!</v>
      </c>
    </row>
    <row r="22" spans="1:8" x14ac:dyDescent="0.25">
      <c r="A22" s="3">
        <v>44590</v>
      </c>
      <c r="B22" t="s">
        <v>36</v>
      </c>
      <c r="C22" t="s">
        <v>913</v>
      </c>
      <c r="D22" t="s">
        <v>6</v>
      </c>
      <c r="E22" t="s">
        <v>1119</v>
      </c>
      <c r="F22" t="s">
        <v>600</v>
      </c>
      <c r="H22" t="e">
        <f>INT(LEFT(_2_KENTUCKY[[#This Row],[Result]],FIND("-",_2_KENTUCKY[[#This Row],[Result]])-1))</f>
        <v>#VALUE!</v>
      </c>
    </row>
    <row r="23" spans="1:8" x14ac:dyDescent="0.25">
      <c r="A23" s="3">
        <v>44594</v>
      </c>
      <c r="B23" t="s">
        <v>304</v>
      </c>
      <c r="C23" t="s">
        <v>1782</v>
      </c>
      <c r="D23" t="s">
        <v>5</v>
      </c>
      <c r="E23" t="s">
        <v>1270</v>
      </c>
      <c r="F23" t="s">
        <v>602</v>
      </c>
      <c r="H23" t="e">
        <f>INT(LEFT(_2_KENTUCKY[[#This Row],[Result]],FIND("-",_2_KENTUCKY[[#This Row],[Result]])-1))</f>
        <v>#VALUE!</v>
      </c>
    </row>
    <row r="24" spans="1:8" x14ac:dyDescent="0.25">
      <c r="A24" s="3">
        <v>44597</v>
      </c>
      <c r="B24" t="s">
        <v>26</v>
      </c>
      <c r="C24" t="s">
        <v>1098</v>
      </c>
      <c r="D24" t="s">
        <v>6</v>
      </c>
      <c r="E24" t="s">
        <v>893</v>
      </c>
      <c r="F24" t="s">
        <v>603</v>
      </c>
      <c r="H24" t="e">
        <f>INT(LEFT(_2_KENTUCKY[[#This Row],[Result]],FIND("-",_2_KENTUCKY[[#This Row],[Result]])-1))</f>
        <v>#VALUE!</v>
      </c>
    </row>
    <row r="25" spans="1:8" x14ac:dyDescent="0.25">
      <c r="A25" s="3">
        <v>44600</v>
      </c>
      <c r="B25" t="s">
        <v>285</v>
      </c>
      <c r="C25" t="s">
        <v>1132</v>
      </c>
      <c r="D25" t="s">
        <v>6</v>
      </c>
      <c r="E25" t="s">
        <v>895</v>
      </c>
      <c r="F25" t="s">
        <v>605</v>
      </c>
      <c r="H25" t="e">
        <f>INT(LEFT(_2_KENTUCKY[[#This Row],[Result]],FIND("-",_2_KENTUCKY[[#This Row],[Result]])-1))</f>
        <v>#VALUE!</v>
      </c>
    </row>
    <row r="26" spans="1:8" x14ac:dyDescent="0.25">
      <c r="A26" s="3">
        <v>44604</v>
      </c>
      <c r="B26" t="s">
        <v>271</v>
      </c>
      <c r="C26" t="s">
        <v>768</v>
      </c>
      <c r="D26" t="s">
        <v>5</v>
      </c>
      <c r="E26" t="s">
        <v>897</v>
      </c>
      <c r="F26" t="s">
        <v>607</v>
      </c>
      <c r="H26" t="e">
        <f>INT(LEFT(_2_KENTUCKY[[#This Row],[Result]],FIND("-",_2_KENTUCKY[[#This Row],[Result]])-1))</f>
        <v>#VALUE!</v>
      </c>
    </row>
    <row r="27" spans="1:8" x14ac:dyDescent="0.25">
      <c r="A27" s="3">
        <v>44607</v>
      </c>
      <c r="B27" t="s">
        <v>167</v>
      </c>
      <c r="C27" t="s">
        <v>1827</v>
      </c>
      <c r="D27" t="s">
        <v>6</v>
      </c>
      <c r="E27" t="s">
        <v>1274</v>
      </c>
      <c r="F27" t="s">
        <v>689</v>
      </c>
      <c r="H27" t="e">
        <f>INT(LEFT(_2_KENTUCKY[[#This Row],[Result]],FIND("-",_2_KENTUCKY[[#This Row],[Result]])-1))</f>
        <v>#VALUE!</v>
      </c>
    </row>
    <row r="28" spans="1:8" x14ac:dyDescent="0.25">
      <c r="A28" s="3">
        <v>44611</v>
      </c>
      <c r="B28" t="s">
        <v>26</v>
      </c>
      <c r="C28" t="s">
        <v>1550</v>
      </c>
      <c r="D28" t="s">
        <v>5</v>
      </c>
      <c r="E28" t="s">
        <v>1276</v>
      </c>
      <c r="F28" t="s">
        <v>613</v>
      </c>
      <c r="H28" t="e">
        <f>INT(LEFT(_2_KENTUCKY[[#This Row],[Result]],FIND("-",_2_KENTUCKY[[#This Row],[Result]])-1))</f>
        <v>#VALUE!</v>
      </c>
    </row>
    <row r="29" spans="1:8" x14ac:dyDescent="0.25">
      <c r="A29" s="3">
        <v>44615</v>
      </c>
      <c r="B29" t="s">
        <v>189</v>
      </c>
      <c r="C29" t="s">
        <v>1281</v>
      </c>
      <c r="D29" t="s">
        <v>5</v>
      </c>
      <c r="E29" t="s">
        <v>903</v>
      </c>
      <c r="F29" t="s">
        <v>694</v>
      </c>
      <c r="H29" t="e">
        <f>INT(LEFT(_2_KENTUCKY[[#This Row],[Result]],FIND("-",_2_KENTUCKY[[#This Row],[Result]])-1))</f>
        <v>#VALUE!</v>
      </c>
    </row>
    <row r="30" spans="1:8" x14ac:dyDescent="0.25">
      <c r="A30" s="3">
        <v>44618</v>
      </c>
      <c r="B30" t="s">
        <v>55</v>
      </c>
      <c r="C30" t="s">
        <v>1838</v>
      </c>
      <c r="D30" t="s">
        <v>6</v>
      </c>
      <c r="E30" t="s">
        <v>905</v>
      </c>
      <c r="F30" t="s">
        <v>784</v>
      </c>
      <c r="H30" t="e">
        <f>INT(LEFT(_2_KENTUCKY[[#This Row],[Result]],FIND("-",_2_KENTUCKY[[#This Row],[Result]])-1))</f>
        <v>#VALUE!</v>
      </c>
    </row>
    <row r="31" spans="1:8" x14ac:dyDescent="0.25">
      <c r="A31" s="3">
        <v>44621</v>
      </c>
      <c r="B31" t="s">
        <v>354</v>
      </c>
      <c r="C31" t="s">
        <v>1243</v>
      </c>
      <c r="D31" t="s">
        <v>5</v>
      </c>
      <c r="E31" t="s">
        <v>907</v>
      </c>
      <c r="F31" t="s">
        <v>699</v>
      </c>
      <c r="H31" t="e">
        <f>INT(LEFT(_2_KENTUCKY[[#This Row],[Result]],FIND("-",_2_KENTUCKY[[#This Row],[Result]])-1))</f>
        <v>#VALUE!</v>
      </c>
    </row>
    <row r="32" spans="1:8" x14ac:dyDescent="0.25">
      <c r="A32" s="3">
        <v>44625</v>
      </c>
      <c r="B32" t="s">
        <v>271</v>
      </c>
      <c r="C32" t="s">
        <v>1112</v>
      </c>
      <c r="D32" t="s">
        <v>6</v>
      </c>
      <c r="E32" t="s">
        <v>1921</v>
      </c>
      <c r="F32" t="s">
        <v>1114</v>
      </c>
      <c r="H32" t="e">
        <f>INT(LEFT(_2_KENTUCKY[[#This Row],[Result]],FIND("-",_2_KENTUCKY[[#This Row],[Result]])-1))</f>
        <v>#VALUE!</v>
      </c>
    </row>
    <row r="33" spans="1:8" x14ac:dyDescent="0.25">
      <c r="A33" s="3">
        <v>44631</v>
      </c>
      <c r="B33" t="s">
        <v>304</v>
      </c>
      <c r="C33" t="s">
        <v>1520</v>
      </c>
      <c r="D33" t="s">
        <v>661</v>
      </c>
      <c r="E33" t="s">
        <v>2149</v>
      </c>
      <c r="F33" t="s">
        <v>1116</v>
      </c>
      <c r="H33" t="e">
        <f>INT(LEFT(_2_KENTUCKY[[#This Row],[Result]],FIND("-",_2_KENTUCKY[[#This Row],[Result]])-1))</f>
        <v>#VALUE!</v>
      </c>
    </row>
    <row r="34" spans="1:8" x14ac:dyDescent="0.25">
      <c r="A34" s="3">
        <v>44632</v>
      </c>
      <c r="B34" t="s">
        <v>167</v>
      </c>
      <c r="C34" t="s">
        <v>1648</v>
      </c>
      <c r="D34" t="s">
        <v>661</v>
      </c>
      <c r="E34" t="s">
        <v>1618</v>
      </c>
      <c r="F34" t="s">
        <v>842</v>
      </c>
      <c r="H34" t="e">
        <f>INT(LEFT(_2_KENTUCKY[[#This Row],[Result]],FIND("-",_2_KENTUCKY[[#This Row],[Result]])-1))</f>
        <v>#VALUE!</v>
      </c>
    </row>
    <row r="35" spans="1:8" x14ac:dyDescent="0.25">
      <c r="A35" s="3">
        <v>44637</v>
      </c>
      <c r="B35" t="s">
        <v>417</v>
      </c>
      <c r="C35" t="s">
        <v>1515</v>
      </c>
      <c r="D35" t="s">
        <v>661</v>
      </c>
      <c r="E35" t="s">
        <v>2408</v>
      </c>
      <c r="F35" t="s">
        <v>842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E0523-B61C-4807-BC4A-E06214409E79}">
  <dimension ref="A1:H41"/>
  <sheetViews>
    <sheetView topLeftCell="A8" workbookViewId="0">
      <selection activeCell="I39" sqref="I39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225</v>
      </c>
      <c r="C2" t="s">
        <v>2265</v>
      </c>
      <c r="D2" t="s">
        <v>661</v>
      </c>
      <c r="E2" t="s">
        <v>608</v>
      </c>
      <c r="F2" t="s">
        <v>588</v>
      </c>
      <c r="H2">
        <f>INT(LEFT(_1_KANSAS[[#This Row],[Result]],FIND("-",_1_KANSAS[[#This Row],[Result]])-1))</f>
        <v>87</v>
      </c>
    </row>
    <row r="3" spans="1:8" x14ac:dyDescent="0.25">
      <c r="A3" s="3">
        <v>44877</v>
      </c>
      <c r="B3" t="s">
        <v>483</v>
      </c>
      <c r="C3" t="s">
        <v>2228</v>
      </c>
      <c r="D3" t="s">
        <v>5</v>
      </c>
      <c r="E3" t="s">
        <v>611</v>
      </c>
      <c r="F3" t="s">
        <v>588</v>
      </c>
      <c r="H3">
        <f>INT(LEFT(_1_KANSAS[[#This Row],[Result]],FIND("-",_1_KANSAS[[#This Row],[Result]])-1))</f>
        <v>88</v>
      </c>
    </row>
    <row r="4" spans="1:8" x14ac:dyDescent="0.25">
      <c r="A4" s="3">
        <v>44883</v>
      </c>
      <c r="B4" t="s">
        <v>208</v>
      </c>
      <c r="C4" t="s">
        <v>2217</v>
      </c>
      <c r="D4" t="s">
        <v>5</v>
      </c>
      <c r="E4" t="s">
        <v>658</v>
      </c>
      <c r="F4" t="s">
        <v>588</v>
      </c>
      <c r="H4">
        <f>INT(LEFT(_1_KANSAS[[#This Row],[Result]],FIND("-",_1_KANSAS[[#This Row],[Result]])-1))</f>
        <v>88</v>
      </c>
    </row>
    <row r="5" spans="1:8" x14ac:dyDescent="0.25">
      <c r="A5" s="3">
        <v>44890</v>
      </c>
      <c r="B5" t="s">
        <v>452</v>
      </c>
      <c r="C5" t="s">
        <v>2311</v>
      </c>
      <c r="D5" t="s">
        <v>661</v>
      </c>
      <c r="E5" t="s">
        <v>868</v>
      </c>
      <c r="F5" t="s">
        <v>588</v>
      </c>
      <c r="H5">
        <f>INT(LEFT(_1_KANSAS[[#This Row],[Result]],FIND("-",_1_KANSAS[[#This Row],[Result]])-1))</f>
        <v>71</v>
      </c>
    </row>
    <row r="6" spans="1:8" x14ac:dyDescent="0.25">
      <c r="A6" s="3">
        <v>44891</v>
      </c>
      <c r="B6" t="s">
        <v>350</v>
      </c>
      <c r="C6" t="s">
        <v>2335</v>
      </c>
      <c r="D6" t="s">
        <v>661</v>
      </c>
      <c r="E6" t="s">
        <v>662</v>
      </c>
      <c r="F6" t="s">
        <v>588</v>
      </c>
      <c r="H6">
        <f>INT(LEFT(_1_KANSAS[[#This Row],[Result]],FIND("-",_1_KANSAS[[#This Row],[Result]])-1))</f>
        <v>73</v>
      </c>
    </row>
    <row r="7" spans="1:8" x14ac:dyDescent="0.25">
      <c r="A7" s="3">
        <v>44893</v>
      </c>
      <c r="B7" t="s">
        <v>104</v>
      </c>
      <c r="C7" t="s">
        <v>2326</v>
      </c>
      <c r="D7" t="s">
        <v>661</v>
      </c>
      <c r="E7" t="s">
        <v>664</v>
      </c>
      <c r="F7" t="s">
        <v>588</v>
      </c>
      <c r="H7">
        <f>INT(LEFT(_1_KANSAS[[#This Row],[Result]],FIND("-",_1_KANSAS[[#This Row],[Result]])-1))</f>
        <v>96</v>
      </c>
    </row>
    <row r="8" spans="1:8" x14ac:dyDescent="0.25">
      <c r="A8" s="3">
        <v>44898</v>
      </c>
      <c r="B8" t="s">
        <v>28</v>
      </c>
      <c r="C8" t="s">
        <v>2327</v>
      </c>
      <c r="D8" t="s">
        <v>6</v>
      </c>
      <c r="E8" t="s">
        <v>666</v>
      </c>
      <c r="F8" t="s">
        <v>588</v>
      </c>
      <c r="H8">
        <f>INT(LEFT(_1_KANSAS[[#This Row],[Result]],FIND("-",_1_KANSAS[[#This Row],[Result]])-1))</f>
        <v>95</v>
      </c>
    </row>
    <row r="9" spans="1:8" x14ac:dyDescent="0.25">
      <c r="A9" s="3">
        <v>44902</v>
      </c>
      <c r="B9" t="s">
        <v>385</v>
      </c>
      <c r="C9" t="s">
        <v>2328</v>
      </c>
      <c r="D9" t="s">
        <v>5</v>
      </c>
      <c r="E9" t="s">
        <v>668</v>
      </c>
      <c r="F9" t="s">
        <v>588</v>
      </c>
      <c r="H9">
        <f>INT(LEFT(_1_KANSAS[[#This Row],[Result]],FIND("-",_1_KANSAS[[#This Row],[Result]])-1))</f>
        <v>78</v>
      </c>
    </row>
    <row r="10" spans="1:8" x14ac:dyDescent="0.25">
      <c r="A10" s="3">
        <v>44906</v>
      </c>
      <c r="B10" t="s">
        <v>476</v>
      </c>
      <c r="C10" t="s">
        <v>2329</v>
      </c>
      <c r="D10" t="s">
        <v>5</v>
      </c>
      <c r="E10" t="s">
        <v>870</v>
      </c>
      <c r="F10" t="s">
        <v>588</v>
      </c>
      <c r="H10">
        <f>INT(LEFT(_1_KANSAS[[#This Row],[Result]],FIND("-",_1_KANSAS[[#This Row],[Result]])-1))</f>
        <v>102</v>
      </c>
    </row>
    <row r="11" spans="1:8" x14ac:dyDescent="0.25">
      <c r="A11" s="3">
        <v>44913</v>
      </c>
      <c r="B11" t="s">
        <v>203</v>
      </c>
      <c r="C11" t="s">
        <v>2218</v>
      </c>
      <c r="D11" t="s">
        <v>5</v>
      </c>
      <c r="E11" t="s">
        <v>872</v>
      </c>
      <c r="F11" t="s">
        <v>588</v>
      </c>
      <c r="H11">
        <f>INT(LEFT(_1_KANSAS[[#This Row],[Result]],FIND("-",_1_KANSAS[[#This Row],[Result]])-1))</f>
        <v>80</v>
      </c>
    </row>
    <row r="12" spans="1:8" x14ac:dyDescent="0.25">
      <c r="A12" s="3">
        <v>44924</v>
      </c>
      <c r="B12" t="s">
        <v>252</v>
      </c>
      <c r="C12" t="s">
        <v>2330</v>
      </c>
      <c r="D12" t="s">
        <v>5</v>
      </c>
      <c r="E12" t="s">
        <v>873</v>
      </c>
      <c r="F12" t="s">
        <v>588</v>
      </c>
      <c r="H12">
        <f>INT(LEFT(_1_KANSAS[[#This Row],[Result]],FIND("-",_1_KANSAS[[#This Row],[Result]])-1))</f>
        <v>88</v>
      </c>
    </row>
    <row r="13" spans="1:8" x14ac:dyDescent="0.25">
      <c r="A13" s="3">
        <v>44562</v>
      </c>
      <c r="B13" t="s">
        <v>253</v>
      </c>
      <c r="C13" t="s">
        <v>2234</v>
      </c>
      <c r="D13" t="s">
        <v>5</v>
      </c>
      <c r="E13" t="s">
        <v>875</v>
      </c>
      <c r="F13" t="s">
        <v>588</v>
      </c>
      <c r="H13">
        <f>INT(LEFT(_1_KANSAS[[#This Row],[Result]],FIND("-",_1_KANSAS[[#This Row],[Result]])-1))</f>
        <v>76</v>
      </c>
    </row>
    <row r="14" spans="1:8" x14ac:dyDescent="0.25">
      <c r="A14" s="3">
        <v>44565</v>
      </c>
      <c r="B14" t="s">
        <v>344</v>
      </c>
      <c r="C14" t="s">
        <v>2331</v>
      </c>
      <c r="D14" t="s">
        <v>6</v>
      </c>
      <c r="E14" t="s">
        <v>877</v>
      </c>
      <c r="F14" t="s">
        <v>608</v>
      </c>
      <c r="H14">
        <f>INT(LEFT(_1_KANSAS[[#This Row],[Result]],FIND("-",_1_KANSAS[[#This Row],[Result]])-1))</f>
        <v>74</v>
      </c>
    </row>
    <row r="15" spans="1:8" x14ac:dyDescent="0.25">
      <c r="A15" s="3">
        <v>44569</v>
      </c>
      <c r="B15" t="s">
        <v>183</v>
      </c>
      <c r="C15" t="s">
        <v>2269</v>
      </c>
      <c r="D15" t="s">
        <v>6</v>
      </c>
      <c r="E15" t="s">
        <v>833</v>
      </c>
      <c r="F15" t="s">
        <v>703</v>
      </c>
      <c r="H15">
        <f>INT(LEFT(_1_KANSAS[[#This Row],[Result]],FIND("-",_1_KANSAS[[#This Row],[Result]])-1))</f>
        <v>67</v>
      </c>
    </row>
    <row r="16" spans="1:8" x14ac:dyDescent="0.25">
      <c r="A16" s="3">
        <v>44572</v>
      </c>
      <c r="B16" t="s">
        <v>397</v>
      </c>
      <c r="C16" t="s">
        <v>2224</v>
      </c>
      <c r="D16" t="s">
        <v>5</v>
      </c>
      <c r="E16" t="s">
        <v>879</v>
      </c>
      <c r="F16" t="s">
        <v>614</v>
      </c>
      <c r="H16">
        <f>INT(LEFT(_1_KANSAS[[#This Row],[Result]],FIND("-",_1_KANSAS[[#This Row],[Result]])-1))</f>
        <v>62</v>
      </c>
    </row>
    <row r="17" spans="1:8" x14ac:dyDescent="0.25">
      <c r="A17" s="3">
        <v>44576</v>
      </c>
      <c r="B17" t="s">
        <v>366</v>
      </c>
      <c r="C17" t="s">
        <v>2211</v>
      </c>
      <c r="D17" t="s">
        <v>5</v>
      </c>
      <c r="E17" t="s">
        <v>881</v>
      </c>
      <c r="F17" t="s">
        <v>659</v>
      </c>
      <c r="H17">
        <f>INT(LEFT(_1_KANSAS[[#This Row],[Result]],FIND("-",_1_KANSAS[[#This Row],[Result]])-1))</f>
        <v>85</v>
      </c>
    </row>
    <row r="18" spans="1:8" x14ac:dyDescent="0.25">
      <c r="A18" s="3">
        <v>44579</v>
      </c>
      <c r="B18" t="s">
        <v>363</v>
      </c>
      <c r="C18" t="s">
        <v>2213</v>
      </c>
      <c r="D18" t="s">
        <v>6</v>
      </c>
      <c r="E18" t="s">
        <v>883</v>
      </c>
      <c r="F18" t="s">
        <v>662</v>
      </c>
      <c r="H18">
        <f>INT(LEFT(_1_KANSAS[[#This Row],[Result]],FIND("-",_1_KANSAS[[#This Row],[Result]])-1))</f>
        <v>67</v>
      </c>
    </row>
    <row r="19" spans="1:8" x14ac:dyDescent="0.25">
      <c r="A19" s="3">
        <v>44583</v>
      </c>
      <c r="B19" t="s">
        <v>340</v>
      </c>
      <c r="C19" t="s">
        <v>2332</v>
      </c>
      <c r="D19" t="s">
        <v>6</v>
      </c>
      <c r="E19" t="s">
        <v>884</v>
      </c>
      <c r="F19" t="s">
        <v>664</v>
      </c>
      <c r="H19">
        <f>INT(LEFT(_1_KANSAS[[#This Row],[Result]],FIND("-",_1_KANSAS[[#This Row],[Result]])-1))</f>
        <v>78</v>
      </c>
    </row>
    <row r="20" spans="1:8" x14ac:dyDescent="0.25">
      <c r="A20" s="3">
        <v>44585</v>
      </c>
      <c r="B20" t="s">
        <v>183</v>
      </c>
      <c r="C20" t="s">
        <v>2333</v>
      </c>
      <c r="D20" t="s">
        <v>5</v>
      </c>
      <c r="E20" t="s">
        <v>886</v>
      </c>
      <c r="F20" t="s">
        <v>666</v>
      </c>
      <c r="H20">
        <f>INT(LEFT(_1_KANSAS[[#This Row],[Result]],FIND("-",_1_KANSAS[[#This Row],[Result]])-1))</f>
        <v>94</v>
      </c>
    </row>
    <row r="21" spans="1:8" x14ac:dyDescent="0.25">
      <c r="A21" s="3">
        <v>44590</v>
      </c>
      <c r="B21" t="s">
        <v>22</v>
      </c>
      <c r="C21" t="s">
        <v>2268</v>
      </c>
      <c r="D21" t="s">
        <v>5</v>
      </c>
      <c r="E21" t="s">
        <v>888</v>
      </c>
      <c r="F21" t="s">
        <v>666</v>
      </c>
      <c r="H21">
        <f>INT(LEFT(_1_KANSAS[[#This Row],[Result]],FIND("-",_1_KANSAS[[#This Row],[Result]])-1))</f>
        <v>62</v>
      </c>
    </row>
    <row r="22" spans="1:8" x14ac:dyDescent="0.25">
      <c r="A22" s="3">
        <v>44593</v>
      </c>
      <c r="B22" t="s">
        <v>397</v>
      </c>
      <c r="C22" t="s">
        <v>2225</v>
      </c>
      <c r="D22" t="s">
        <v>6</v>
      </c>
      <c r="E22" t="s">
        <v>890</v>
      </c>
      <c r="F22" t="s">
        <v>668</v>
      </c>
      <c r="H22">
        <f>INT(LEFT(_1_KANSAS[[#This Row],[Result]],FIND("-",_1_KANSAS[[#This Row],[Result]])-1))</f>
        <v>70</v>
      </c>
    </row>
    <row r="23" spans="1:8" x14ac:dyDescent="0.25">
      <c r="A23" s="3">
        <v>44597</v>
      </c>
      <c r="B23" t="s">
        <v>64</v>
      </c>
      <c r="C23" t="s">
        <v>2232</v>
      </c>
      <c r="D23" t="s">
        <v>5</v>
      </c>
      <c r="E23" t="s">
        <v>891</v>
      </c>
      <c r="F23" t="s">
        <v>870</v>
      </c>
      <c r="H23">
        <f>INT(LEFT(_1_KANSAS[[#This Row],[Result]],FIND("-",_1_KANSAS[[#This Row],[Result]])-1))</f>
        <v>83</v>
      </c>
    </row>
    <row r="24" spans="1:8" x14ac:dyDescent="0.25">
      <c r="A24" s="3">
        <v>44599</v>
      </c>
      <c r="B24" t="s">
        <v>347</v>
      </c>
      <c r="C24" t="s">
        <v>2259</v>
      </c>
      <c r="D24" t="s">
        <v>6</v>
      </c>
      <c r="E24" t="s">
        <v>893</v>
      </c>
      <c r="F24" t="s">
        <v>603</v>
      </c>
      <c r="H24">
        <f>INT(LEFT(_1_KANSAS[[#This Row],[Result]],FIND("-",_1_KANSAS[[#This Row],[Result]])-1))</f>
        <v>76</v>
      </c>
    </row>
    <row r="25" spans="1:8" x14ac:dyDescent="0.25">
      <c r="A25" s="3">
        <v>44604</v>
      </c>
      <c r="B25" t="s">
        <v>363</v>
      </c>
      <c r="C25" t="s">
        <v>2212</v>
      </c>
      <c r="D25" t="s">
        <v>5</v>
      </c>
      <c r="E25" t="s">
        <v>895</v>
      </c>
      <c r="F25" t="s">
        <v>605</v>
      </c>
      <c r="H25">
        <f>INT(LEFT(_1_KANSAS[[#This Row],[Result]],FIND("-",_1_KANSAS[[#This Row],[Result]])-1))</f>
        <v>71</v>
      </c>
    </row>
    <row r="26" spans="1:8" x14ac:dyDescent="0.25">
      <c r="A26" s="3">
        <v>44606</v>
      </c>
      <c r="B26" t="s">
        <v>344</v>
      </c>
      <c r="C26" t="s">
        <v>2260</v>
      </c>
      <c r="D26" t="s">
        <v>5</v>
      </c>
      <c r="E26" t="s">
        <v>897</v>
      </c>
      <c r="F26" t="s">
        <v>607</v>
      </c>
      <c r="H26">
        <f>INT(LEFT(_1_KANSAS[[#This Row],[Result]],FIND("-",_1_KANSAS[[#This Row],[Result]])-1))</f>
        <v>76</v>
      </c>
    </row>
    <row r="27" spans="1:8" x14ac:dyDescent="0.25">
      <c r="A27" s="3">
        <v>44611</v>
      </c>
      <c r="B27" t="s">
        <v>366</v>
      </c>
      <c r="C27" t="s">
        <v>2276</v>
      </c>
      <c r="D27" t="s">
        <v>6</v>
      </c>
      <c r="E27" t="s">
        <v>899</v>
      </c>
      <c r="F27" t="s">
        <v>610</v>
      </c>
      <c r="H27">
        <f>INT(LEFT(_1_KANSAS[[#This Row],[Result]],FIND("-",_1_KANSAS[[#This Row],[Result]])-1))</f>
        <v>71</v>
      </c>
    </row>
    <row r="28" spans="1:8" x14ac:dyDescent="0.25">
      <c r="A28" s="3">
        <v>44614</v>
      </c>
      <c r="B28" t="s">
        <v>340</v>
      </c>
      <c r="C28" t="s">
        <v>2334</v>
      </c>
      <c r="D28" t="s">
        <v>5</v>
      </c>
      <c r="E28" t="s">
        <v>901</v>
      </c>
      <c r="F28" t="s">
        <v>833</v>
      </c>
      <c r="H28">
        <f>INT(LEFT(_1_KANSAS[[#This Row],[Result]],FIND("-",_1_KANSAS[[#This Row],[Result]])-1))</f>
        <v>102</v>
      </c>
    </row>
    <row r="29" spans="1:8" x14ac:dyDescent="0.25">
      <c r="A29" s="3">
        <v>44618</v>
      </c>
      <c r="B29" t="s">
        <v>64</v>
      </c>
      <c r="C29" t="s">
        <v>2336</v>
      </c>
      <c r="D29" t="s">
        <v>6</v>
      </c>
      <c r="E29" t="s">
        <v>903</v>
      </c>
      <c r="F29" t="s">
        <v>694</v>
      </c>
      <c r="H29">
        <f>INT(LEFT(_1_KANSAS[[#This Row],[Result]],FIND("-",_1_KANSAS[[#This Row],[Result]])-1))</f>
        <v>70</v>
      </c>
    </row>
    <row r="30" spans="1:8" x14ac:dyDescent="0.25">
      <c r="A30" s="3">
        <v>44621</v>
      </c>
      <c r="B30" t="s">
        <v>359</v>
      </c>
      <c r="C30" t="s">
        <v>2215</v>
      </c>
      <c r="D30" t="s">
        <v>6</v>
      </c>
      <c r="E30" t="s">
        <v>905</v>
      </c>
      <c r="F30" t="s">
        <v>784</v>
      </c>
      <c r="H30">
        <f>INT(LEFT(_1_KANSAS[[#This Row],[Result]],FIND("-",_1_KANSAS[[#This Row],[Result]])-1))</f>
        <v>64</v>
      </c>
    </row>
    <row r="31" spans="1:8" x14ac:dyDescent="0.25">
      <c r="A31" s="3">
        <v>44623</v>
      </c>
      <c r="B31" t="s">
        <v>359</v>
      </c>
      <c r="C31" t="s">
        <v>2226</v>
      </c>
      <c r="D31" t="s">
        <v>5</v>
      </c>
      <c r="E31" t="s">
        <v>907</v>
      </c>
      <c r="F31" t="s">
        <v>699</v>
      </c>
      <c r="H31">
        <f>INT(LEFT(_1_KANSAS[[#This Row],[Result]],FIND("-",_1_KANSAS[[#This Row],[Result]])-1))</f>
        <v>72</v>
      </c>
    </row>
    <row r="32" spans="1:8" x14ac:dyDescent="0.25">
      <c r="A32" s="3">
        <v>44625</v>
      </c>
      <c r="B32" t="s">
        <v>347</v>
      </c>
      <c r="C32" t="s">
        <v>2214</v>
      </c>
      <c r="D32" t="s">
        <v>5</v>
      </c>
      <c r="E32" t="s">
        <v>1921</v>
      </c>
      <c r="F32" t="s">
        <v>1114</v>
      </c>
      <c r="H32">
        <f>INT(LEFT(_1_KANSAS[[#This Row],[Result]],FIND("-",_1_KANSAS[[#This Row],[Result]])-1))</f>
        <v>70</v>
      </c>
    </row>
    <row r="33" spans="1:8" x14ac:dyDescent="0.25">
      <c r="A33" s="3">
        <v>44630</v>
      </c>
      <c r="B33" t="s">
        <v>366</v>
      </c>
      <c r="C33" t="s">
        <v>2216</v>
      </c>
      <c r="D33" t="s">
        <v>661</v>
      </c>
      <c r="E33" t="s">
        <v>2149</v>
      </c>
      <c r="F33" t="s">
        <v>1116</v>
      </c>
      <c r="H33">
        <f>INT(LEFT(_1_KANSAS[[#This Row],[Result]],FIND("-",_1_KANSAS[[#This Row],[Result]])-1))</f>
        <v>87</v>
      </c>
    </row>
    <row r="34" spans="1:8" x14ac:dyDescent="0.25">
      <c r="A34" s="3">
        <v>44631</v>
      </c>
      <c r="B34" t="s">
        <v>359</v>
      </c>
      <c r="C34" t="s">
        <v>2229</v>
      </c>
      <c r="D34" t="s">
        <v>661</v>
      </c>
      <c r="E34" t="s">
        <v>2204</v>
      </c>
      <c r="F34" t="s">
        <v>1118</v>
      </c>
      <c r="H34">
        <f>INT(LEFT(_1_KANSAS[[#This Row],[Result]],FIND("-",_1_KANSAS[[#This Row],[Result]])-1))</f>
        <v>75</v>
      </c>
    </row>
    <row r="35" spans="1:8" x14ac:dyDescent="0.25">
      <c r="A35" s="3">
        <v>44632</v>
      </c>
      <c r="B35" t="s">
        <v>183</v>
      </c>
      <c r="C35" t="s">
        <v>2244</v>
      </c>
      <c r="D35" t="s">
        <v>661</v>
      </c>
      <c r="E35" t="s">
        <v>2243</v>
      </c>
      <c r="F35" t="s">
        <v>1119</v>
      </c>
      <c r="H35">
        <f>INT(LEFT(_1_KANSAS[[#This Row],[Result]],FIND("-",_1_KANSAS[[#This Row],[Result]])-1))</f>
        <v>74</v>
      </c>
    </row>
    <row r="36" spans="1:8" x14ac:dyDescent="0.25">
      <c r="A36" s="3">
        <v>44637</v>
      </c>
      <c r="B36" t="s">
        <v>352</v>
      </c>
      <c r="C36" t="s">
        <v>2323</v>
      </c>
      <c r="D36" t="s">
        <v>661</v>
      </c>
      <c r="E36" t="s">
        <v>2371</v>
      </c>
      <c r="F36" t="s">
        <v>1119</v>
      </c>
      <c r="H36">
        <f>INT(LEFT(_1_KANSAS[[#This Row],[Result]],FIND("-",_1_KANSAS[[#This Row],[Result]])-1))</f>
        <v>83</v>
      </c>
    </row>
    <row r="37" spans="1:8" x14ac:dyDescent="0.25">
      <c r="A37" s="3">
        <v>44639</v>
      </c>
      <c r="B37" t="s">
        <v>325</v>
      </c>
      <c r="C37" t="s">
        <v>2345</v>
      </c>
      <c r="D37" t="s">
        <v>661</v>
      </c>
      <c r="E37" t="s">
        <v>2372</v>
      </c>
      <c r="F37" t="s">
        <v>1119</v>
      </c>
      <c r="H37">
        <f>INT(LEFT(_1_KANSAS[[#This Row],[Result]],FIND("-",_1_KANSAS[[#This Row],[Result]])-1))</f>
        <v>79</v>
      </c>
    </row>
    <row r="38" spans="1:8" x14ac:dyDescent="0.25">
      <c r="A38" s="3">
        <v>44645</v>
      </c>
      <c r="B38" t="s">
        <v>206</v>
      </c>
      <c r="C38" t="s">
        <v>2263</v>
      </c>
      <c r="D38" t="s">
        <v>661</v>
      </c>
      <c r="E38" t="s">
        <v>2373</v>
      </c>
      <c r="F38" t="s">
        <v>1119</v>
      </c>
      <c r="H38">
        <f>INT(LEFT(_1_KANSAS[[#This Row],[Result]],FIND("-",_1_KANSAS[[#This Row],[Result]])-1))</f>
        <v>66</v>
      </c>
    </row>
    <row r="39" spans="1:8" x14ac:dyDescent="0.25">
      <c r="A39" s="3">
        <v>44647</v>
      </c>
      <c r="B39" t="s">
        <v>111</v>
      </c>
      <c r="C39" t="s">
        <v>2230</v>
      </c>
      <c r="D39" t="s">
        <v>661</v>
      </c>
      <c r="E39" t="s">
        <v>2374</v>
      </c>
      <c r="F39" t="s">
        <v>1119</v>
      </c>
      <c r="H39">
        <f>INT(LEFT(_1_KANSAS[[#This Row],[Result]],FIND("-",_1_KANSAS[[#This Row],[Result]])-1))</f>
        <v>76</v>
      </c>
    </row>
    <row r="40" spans="1:8" x14ac:dyDescent="0.25">
      <c r="A40" s="3">
        <v>44653</v>
      </c>
      <c r="B40" t="s">
        <v>159</v>
      </c>
      <c r="C40" t="s">
        <v>2657</v>
      </c>
      <c r="D40" t="s">
        <v>661</v>
      </c>
      <c r="E40" t="s">
        <v>2656</v>
      </c>
      <c r="F40" t="s">
        <v>1119</v>
      </c>
      <c r="H40">
        <f>INT(LEFT(_1_KANSAS[[#This Row],[Result]],FIND("-",_1_KANSAS[[#This Row],[Result]])-1))</f>
        <v>81</v>
      </c>
    </row>
    <row r="41" spans="1:8" x14ac:dyDescent="0.25">
      <c r="A41" s="3">
        <v>44655</v>
      </c>
      <c r="B41" t="s">
        <v>46</v>
      </c>
      <c r="C41" t="s">
        <v>2655</v>
      </c>
      <c r="D41" t="s">
        <v>661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F3880-E650-42CE-BE4B-F4FA20D2232F}">
  <dimension ref="A1:H33"/>
  <sheetViews>
    <sheetView workbookViewId="0">
      <selection activeCell="J18" sqref="J18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229</v>
      </c>
      <c r="C2" t="s">
        <v>1829</v>
      </c>
      <c r="D2" t="s">
        <v>6</v>
      </c>
      <c r="E2" t="s">
        <v>587</v>
      </c>
      <c r="F2" t="s">
        <v>588</v>
      </c>
      <c r="H2" t="e">
        <f>INT(LEFT(_16_TX_SOUTHERN[[#This Row],[Result]],FIND("-",_16_TX_SOUTHERN[[#This Row],[Result]])-1))</f>
        <v>#VALUE!</v>
      </c>
    </row>
    <row r="3" spans="1:8" x14ac:dyDescent="0.25">
      <c r="A3" s="3">
        <v>44877</v>
      </c>
      <c r="B3" t="s">
        <v>320</v>
      </c>
      <c r="C3" t="s">
        <v>1420</v>
      </c>
      <c r="D3" t="s">
        <v>6</v>
      </c>
      <c r="E3" t="s">
        <v>590</v>
      </c>
      <c r="F3" t="s">
        <v>588</v>
      </c>
      <c r="H3" t="e">
        <f>INT(LEFT(_16_TX_SOUTHERN[[#This Row],[Result]],FIND("-",_16_TX_SOUTHERN[[#This Row],[Result]])-1))</f>
        <v>#VALUE!</v>
      </c>
    </row>
    <row r="4" spans="1:8" x14ac:dyDescent="0.25">
      <c r="A4" s="3">
        <v>44880</v>
      </c>
      <c r="B4" t="s">
        <v>283</v>
      </c>
      <c r="C4" t="s">
        <v>1120</v>
      </c>
      <c r="D4" t="s">
        <v>6</v>
      </c>
      <c r="E4" t="s">
        <v>1345</v>
      </c>
      <c r="F4" t="s">
        <v>588</v>
      </c>
      <c r="H4" t="e">
        <f>INT(LEFT(_16_TX_SOUTHERN[[#This Row],[Result]],FIND("-",_16_TX_SOUTHERN[[#This Row],[Result]])-1))</f>
        <v>#VALUE!</v>
      </c>
    </row>
    <row r="5" spans="1:8" x14ac:dyDescent="0.25">
      <c r="A5" s="3">
        <v>44882</v>
      </c>
      <c r="B5" t="s">
        <v>518</v>
      </c>
      <c r="C5" t="s">
        <v>1692</v>
      </c>
      <c r="D5" t="s">
        <v>6</v>
      </c>
      <c r="E5" t="s">
        <v>1347</v>
      </c>
      <c r="F5" t="s">
        <v>588</v>
      </c>
      <c r="H5" t="e">
        <f>INT(LEFT(_16_TX_SOUTHERN[[#This Row],[Result]],FIND("-",_16_TX_SOUTHERN[[#This Row],[Result]])-1))</f>
        <v>#VALUE!</v>
      </c>
    </row>
    <row r="6" spans="1:8" x14ac:dyDescent="0.25">
      <c r="A6" s="3">
        <v>44886</v>
      </c>
      <c r="B6" t="s">
        <v>181</v>
      </c>
      <c r="C6" t="s">
        <v>972</v>
      </c>
      <c r="D6" t="s">
        <v>6</v>
      </c>
      <c r="E6" t="s">
        <v>1629</v>
      </c>
      <c r="F6" t="s">
        <v>588</v>
      </c>
      <c r="H6" t="e">
        <f>INT(LEFT(_16_TX_SOUTHERN[[#This Row],[Result]],FIND("-",_16_TX_SOUTHERN[[#This Row],[Result]])-1))</f>
        <v>#VALUE!</v>
      </c>
    </row>
    <row r="7" spans="1:8" x14ac:dyDescent="0.25">
      <c r="A7" s="3">
        <v>44889</v>
      </c>
      <c r="B7" t="s">
        <v>163</v>
      </c>
      <c r="C7" t="s">
        <v>1824</v>
      </c>
      <c r="D7" t="s">
        <v>6</v>
      </c>
      <c r="E7" t="s">
        <v>1631</v>
      </c>
      <c r="F7" t="s">
        <v>588</v>
      </c>
      <c r="H7" t="e">
        <f>INT(LEFT(_16_TX_SOUTHERN[[#This Row],[Result]],FIND("-",_16_TX_SOUTHERN[[#This Row],[Result]])-1))</f>
        <v>#VALUE!</v>
      </c>
    </row>
    <row r="8" spans="1:8" x14ac:dyDescent="0.25">
      <c r="A8" s="3">
        <v>44896</v>
      </c>
      <c r="B8" t="s">
        <v>101</v>
      </c>
      <c r="C8" t="s">
        <v>1878</v>
      </c>
      <c r="D8" t="s">
        <v>6</v>
      </c>
      <c r="E8" t="s">
        <v>1632</v>
      </c>
      <c r="F8" t="s">
        <v>588</v>
      </c>
      <c r="H8" t="e">
        <f>INT(LEFT(_16_TX_SOUTHERN[[#This Row],[Result]],FIND("-",_16_TX_SOUTHERN[[#This Row],[Result]])-1))</f>
        <v>#VALUE!</v>
      </c>
    </row>
    <row r="9" spans="1:8" x14ac:dyDescent="0.25">
      <c r="A9" s="3">
        <v>44901</v>
      </c>
      <c r="B9" t="s">
        <v>271</v>
      </c>
      <c r="C9" t="s">
        <v>1792</v>
      </c>
      <c r="D9" t="s">
        <v>6</v>
      </c>
      <c r="E9" t="s">
        <v>1814</v>
      </c>
      <c r="F9" t="s">
        <v>588</v>
      </c>
      <c r="H9" t="e">
        <f>INT(LEFT(_16_TX_SOUTHERN[[#This Row],[Result]],FIND("-",_16_TX_SOUTHERN[[#This Row],[Result]])-1))</f>
        <v>#VALUE!</v>
      </c>
    </row>
    <row r="10" spans="1:8" x14ac:dyDescent="0.25">
      <c r="A10" s="3">
        <v>44909</v>
      </c>
      <c r="B10" t="s">
        <v>269</v>
      </c>
      <c r="C10" t="s">
        <v>1588</v>
      </c>
      <c r="D10" t="s">
        <v>6</v>
      </c>
      <c r="E10" t="s">
        <v>974</v>
      </c>
      <c r="F10" t="s">
        <v>588</v>
      </c>
      <c r="H10" t="e">
        <f>INT(LEFT(_16_TX_SOUTHERN[[#This Row],[Result]],FIND("-",_16_TX_SOUTHERN[[#This Row],[Result]])-1))</f>
        <v>#VALUE!</v>
      </c>
    </row>
    <row r="11" spans="1:8" x14ac:dyDescent="0.25">
      <c r="A11" s="3">
        <v>44564</v>
      </c>
      <c r="B11" t="s">
        <v>248</v>
      </c>
      <c r="C11" t="s">
        <v>1787</v>
      </c>
      <c r="D11" t="s">
        <v>6</v>
      </c>
      <c r="E11" t="s">
        <v>976</v>
      </c>
      <c r="F11" t="s">
        <v>587</v>
      </c>
      <c r="H11" t="e">
        <f>INT(LEFT(_16_TX_SOUTHERN[[#This Row],[Result]],FIND("-",_16_TX_SOUTHERN[[#This Row],[Result]])-1))</f>
        <v>#VALUE!</v>
      </c>
    </row>
    <row r="12" spans="1:8" x14ac:dyDescent="0.25">
      <c r="A12" s="3">
        <v>44566</v>
      </c>
      <c r="B12" t="s">
        <v>440</v>
      </c>
      <c r="C12" t="s">
        <v>1412</v>
      </c>
      <c r="D12" t="s">
        <v>6</v>
      </c>
      <c r="E12" t="s">
        <v>808</v>
      </c>
      <c r="F12" t="s">
        <v>703</v>
      </c>
      <c r="H12" t="e">
        <f>INT(LEFT(_16_TX_SOUTHERN[[#This Row],[Result]],FIND("-",_16_TX_SOUTHERN[[#This Row],[Result]])-1))</f>
        <v>#VALUE!</v>
      </c>
    </row>
    <row r="13" spans="1:8" x14ac:dyDescent="0.25">
      <c r="A13" s="3">
        <v>44569</v>
      </c>
      <c r="B13" t="s">
        <v>457</v>
      </c>
      <c r="C13" t="s">
        <v>1879</v>
      </c>
      <c r="D13" t="s">
        <v>5</v>
      </c>
      <c r="E13" t="s">
        <v>810</v>
      </c>
      <c r="F13" t="s">
        <v>614</v>
      </c>
      <c r="H13" t="e">
        <f>INT(LEFT(_16_TX_SOUTHERN[[#This Row],[Result]],FIND("-",_16_TX_SOUTHERN[[#This Row],[Result]])-1))</f>
        <v>#VALUE!</v>
      </c>
    </row>
    <row r="14" spans="1:8" x14ac:dyDescent="0.25">
      <c r="A14" s="3">
        <v>44571</v>
      </c>
      <c r="B14" t="s">
        <v>400</v>
      </c>
      <c r="C14" t="s">
        <v>1172</v>
      </c>
      <c r="D14" t="s">
        <v>5</v>
      </c>
      <c r="E14" t="s">
        <v>714</v>
      </c>
      <c r="F14" t="s">
        <v>659</v>
      </c>
      <c r="H14" t="e">
        <f>INT(LEFT(_16_TX_SOUTHERN[[#This Row],[Result]],FIND("-",_16_TX_SOUTHERN[[#This Row],[Result]])-1))</f>
        <v>#VALUE!</v>
      </c>
    </row>
    <row r="15" spans="1:8" x14ac:dyDescent="0.25">
      <c r="A15" s="3">
        <v>44576</v>
      </c>
      <c r="B15" t="s">
        <v>431</v>
      </c>
      <c r="C15" t="s">
        <v>1030</v>
      </c>
      <c r="D15" t="s">
        <v>6</v>
      </c>
      <c r="E15" t="s">
        <v>742</v>
      </c>
      <c r="F15" t="s">
        <v>595</v>
      </c>
      <c r="H15" t="e">
        <f>INT(LEFT(_16_TX_SOUTHERN[[#This Row],[Result]],FIND("-",_16_TX_SOUTHERN[[#This Row],[Result]])-1))</f>
        <v>#VALUE!</v>
      </c>
    </row>
    <row r="16" spans="1:8" x14ac:dyDescent="0.25">
      <c r="A16" s="3">
        <v>44578</v>
      </c>
      <c r="B16" t="s">
        <v>511</v>
      </c>
      <c r="C16" t="s">
        <v>1789</v>
      </c>
      <c r="D16" t="s">
        <v>6</v>
      </c>
      <c r="E16" t="s">
        <v>1470</v>
      </c>
      <c r="F16" t="s">
        <v>801</v>
      </c>
      <c r="H16" t="e">
        <f>INT(LEFT(_16_TX_SOUTHERN[[#This Row],[Result]],FIND("-",_16_TX_SOUTHERN[[#This Row],[Result]])-1))</f>
        <v>#VALUE!</v>
      </c>
    </row>
    <row r="17" spans="1:8" x14ac:dyDescent="0.25">
      <c r="A17" s="3">
        <v>44583</v>
      </c>
      <c r="B17" t="s">
        <v>505</v>
      </c>
      <c r="C17" t="s">
        <v>1880</v>
      </c>
      <c r="D17" t="s">
        <v>5</v>
      </c>
      <c r="E17" t="s">
        <v>815</v>
      </c>
      <c r="F17" t="s">
        <v>774</v>
      </c>
      <c r="H17" t="e">
        <f>INT(LEFT(_16_TX_SOUTHERN[[#This Row],[Result]],FIND("-",_16_TX_SOUTHERN[[#This Row],[Result]])-1))</f>
        <v>#VALUE!</v>
      </c>
    </row>
    <row r="18" spans="1:8" x14ac:dyDescent="0.25">
      <c r="A18" s="3">
        <v>44585</v>
      </c>
      <c r="B18" t="s">
        <v>351</v>
      </c>
      <c r="C18" t="s">
        <v>782</v>
      </c>
      <c r="D18" t="s">
        <v>5</v>
      </c>
      <c r="E18" t="s">
        <v>722</v>
      </c>
      <c r="F18" t="s">
        <v>682</v>
      </c>
      <c r="H18" t="e">
        <f>INT(LEFT(_16_TX_SOUTHERN[[#This Row],[Result]],FIND("-",_16_TX_SOUTHERN[[#This Row],[Result]])-1))</f>
        <v>#VALUE!</v>
      </c>
    </row>
    <row r="19" spans="1:8" x14ac:dyDescent="0.25">
      <c r="A19" s="3">
        <v>44590</v>
      </c>
      <c r="B19" t="s">
        <v>317</v>
      </c>
      <c r="C19" t="s">
        <v>1289</v>
      </c>
      <c r="D19" t="s">
        <v>6</v>
      </c>
      <c r="E19" t="s">
        <v>1350</v>
      </c>
      <c r="F19" t="s">
        <v>683</v>
      </c>
      <c r="H19" t="e">
        <f>INT(LEFT(_16_TX_SOUTHERN[[#This Row],[Result]],FIND("-",_16_TX_SOUTHERN[[#This Row],[Result]])-1))</f>
        <v>#VALUE!</v>
      </c>
    </row>
    <row r="20" spans="1:8" x14ac:dyDescent="0.25">
      <c r="A20" s="3">
        <v>44597</v>
      </c>
      <c r="B20" t="s">
        <v>490</v>
      </c>
      <c r="C20" t="s">
        <v>1881</v>
      </c>
      <c r="D20" t="s">
        <v>6</v>
      </c>
      <c r="E20" t="s">
        <v>803</v>
      </c>
      <c r="F20" t="s">
        <v>684</v>
      </c>
      <c r="H20" t="e">
        <f>INT(LEFT(_16_TX_SOUTHERN[[#This Row],[Result]],FIND("-",_16_TX_SOUTHERN[[#This Row],[Result]])-1))</f>
        <v>#VALUE!</v>
      </c>
    </row>
    <row r="21" spans="1:8" x14ac:dyDescent="0.25">
      <c r="A21" s="3">
        <v>44599</v>
      </c>
      <c r="B21" t="s">
        <v>503</v>
      </c>
      <c r="C21" t="s">
        <v>1082</v>
      </c>
      <c r="D21" t="s">
        <v>6</v>
      </c>
      <c r="E21" t="s">
        <v>1352</v>
      </c>
      <c r="F21" t="s">
        <v>669</v>
      </c>
      <c r="H21" t="e">
        <f>INT(LEFT(_16_TX_SOUTHERN[[#This Row],[Result]],FIND("-",_16_TX_SOUTHERN[[#This Row],[Result]])-1))</f>
        <v>#VALUE!</v>
      </c>
    </row>
    <row r="22" spans="1:8" x14ac:dyDescent="0.25">
      <c r="A22" s="3">
        <v>44604</v>
      </c>
      <c r="B22" t="s">
        <v>440</v>
      </c>
      <c r="C22" t="s">
        <v>1226</v>
      </c>
      <c r="D22" t="s">
        <v>5</v>
      </c>
      <c r="E22" t="s">
        <v>1354</v>
      </c>
      <c r="F22" t="s">
        <v>671</v>
      </c>
      <c r="H22" t="e">
        <f>INT(LEFT(_16_TX_SOUTHERN[[#This Row],[Result]],FIND("-",_16_TX_SOUTHERN[[#This Row],[Result]])-1))</f>
        <v>#VALUE!</v>
      </c>
    </row>
    <row r="23" spans="1:8" x14ac:dyDescent="0.25">
      <c r="A23" s="3">
        <v>44606</v>
      </c>
      <c r="B23" t="s">
        <v>248</v>
      </c>
      <c r="C23" t="s">
        <v>1882</v>
      </c>
      <c r="D23" t="s">
        <v>5</v>
      </c>
      <c r="E23" t="s">
        <v>1741</v>
      </c>
      <c r="F23" t="s">
        <v>672</v>
      </c>
      <c r="H23" t="e">
        <f>INT(LEFT(_16_TX_SOUTHERN[[#This Row],[Result]],FIND("-",_16_TX_SOUTHERN[[#This Row],[Result]])-1))</f>
        <v>#VALUE!</v>
      </c>
    </row>
    <row r="24" spans="1:8" x14ac:dyDescent="0.25">
      <c r="A24" s="3">
        <v>44611</v>
      </c>
      <c r="B24" t="s">
        <v>400</v>
      </c>
      <c r="C24" t="s">
        <v>995</v>
      </c>
      <c r="D24" t="s">
        <v>6</v>
      </c>
      <c r="E24" t="s">
        <v>1458</v>
      </c>
      <c r="F24" t="s">
        <v>769</v>
      </c>
      <c r="H24" t="e">
        <f>INT(LEFT(_16_TX_SOUTHERN[[#This Row],[Result]],FIND("-",_16_TX_SOUTHERN[[#This Row],[Result]])-1))</f>
        <v>#VALUE!</v>
      </c>
    </row>
    <row r="25" spans="1:8" x14ac:dyDescent="0.25">
      <c r="A25" s="3">
        <v>44613</v>
      </c>
      <c r="B25" t="s">
        <v>457</v>
      </c>
      <c r="C25" t="s">
        <v>1382</v>
      </c>
      <c r="D25" t="s">
        <v>6</v>
      </c>
      <c r="E25" t="s">
        <v>1742</v>
      </c>
      <c r="F25" t="s">
        <v>616</v>
      </c>
      <c r="H25" t="e">
        <f>INT(LEFT(_16_TX_SOUTHERN[[#This Row],[Result]],FIND("-",_16_TX_SOUTHERN[[#This Row],[Result]])-1))</f>
        <v>#VALUE!</v>
      </c>
    </row>
    <row r="26" spans="1:8" x14ac:dyDescent="0.25">
      <c r="A26" s="3">
        <v>44618</v>
      </c>
      <c r="B26" t="s">
        <v>511</v>
      </c>
      <c r="C26" t="s">
        <v>1393</v>
      </c>
      <c r="D26" t="s">
        <v>5</v>
      </c>
      <c r="E26" t="s">
        <v>1237</v>
      </c>
      <c r="F26" t="s">
        <v>784</v>
      </c>
      <c r="H26" t="e">
        <f>INT(LEFT(_16_TX_SOUTHERN[[#This Row],[Result]],FIND("-",_16_TX_SOUTHERN[[#This Row],[Result]])-1))</f>
        <v>#VALUE!</v>
      </c>
    </row>
    <row r="27" spans="1:8" x14ac:dyDescent="0.25">
      <c r="A27" s="3">
        <v>44620</v>
      </c>
      <c r="B27" t="s">
        <v>431</v>
      </c>
      <c r="C27" t="s">
        <v>1379</v>
      </c>
      <c r="D27" t="s">
        <v>5</v>
      </c>
      <c r="E27" t="s">
        <v>1516</v>
      </c>
      <c r="F27" t="s">
        <v>772</v>
      </c>
      <c r="H27" t="e">
        <f>INT(LEFT(_16_TX_SOUTHERN[[#This Row],[Result]],FIND("-",_16_TX_SOUTHERN[[#This Row],[Result]])-1))</f>
        <v>#VALUE!</v>
      </c>
    </row>
    <row r="28" spans="1:8" x14ac:dyDescent="0.25">
      <c r="A28" s="3">
        <v>44625</v>
      </c>
      <c r="B28" t="s">
        <v>317</v>
      </c>
      <c r="C28" t="s">
        <v>1423</v>
      </c>
      <c r="D28" t="s">
        <v>5</v>
      </c>
      <c r="E28" t="s">
        <v>1383</v>
      </c>
      <c r="F28" t="s">
        <v>838</v>
      </c>
      <c r="H28" t="e">
        <f>INT(LEFT(_16_TX_SOUTHERN[[#This Row],[Result]],FIND("-",_16_TX_SOUTHERN[[#This Row],[Result]])-1))</f>
        <v>#VALUE!</v>
      </c>
    </row>
    <row r="29" spans="1:8" x14ac:dyDescent="0.25">
      <c r="A29" s="3">
        <v>44629</v>
      </c>
      <c r="B29" t="s">
        <v>511</v>
      </c>
      <c r="C29" t="s">
        <v>2206</v>
      </c>
      <c r="D29" t="s">
        <v>661</v>
      </c>
      <c r="E29" t="s">
        <v>1242</v>
      </c>
      <c r="F29" t="s">
        <v>840</v>
      </c>
      <c r="H29" t="e">
        <f>INT(LEFT(_16_TX_SOUTHERN[[#This Row],[Result]],FIND("-",_16_TX_SOUTHERN[[#This Row],[Result]])-1))</f>
        <v>#VALUE!</v>
      </c>
    </row>
    <row r="30" spans="1:8" x14ac:dyDescent="0.25">
      <c r="A30" s="3">
        <v>44631</v>
      </c>
      <c r="B30" t="s">
        <v>440</v>
      </c>
      <c r="C30" t="s">
        <v>2207</v>
      </c>
      <c r="D30" t="s">
        <v>661</v>
      </c>
      <c r="E30" t="s">
        <v>1244</v>
      </c>
      <c r="F30" t="s">
        <v>842</v>
      </c>
      <c r="H30" t="e">
        <f>INT(LEFT(_16_TX_SOUTHERN[[#This Row],[Result]],FIND("-",_16_TX_SOUTHERN[[#This Row],[Result]])-1))</f>
        <v>#VALUE!</v>
      </c>
    </row>
    <row r="31" spans="1:8" x14ac:dyDescent="0.25">
      <c r="A31" s="3">
        <v>44632</v>
      </c>
      <c r="B31" t="s">
        <v>431</v>
      </c>
      <c r="C31" t="s">
        <v>1945</v>
      </c>
      <c r="D31" t="s">
        <v>661</v>
      </c>
      <c r="E31" t="s">
        <v>1246</v>
      </c>
      <c r="F31" t="s">
        <v>844</v>
      </c>
      <c r="H31" t="e">
        <f>INT(LEFT(_16_TX_SOUTHERN[[#This Row],[Result]],FIND("-",_16_TX_SOUTHERN[[#This Row],[Result]])-1))</f>
        <v>#VALUE!</v>
      </c>
    </row>
    <row r="32" spans="1:8" x14ac:dyDescent="0.25">
      <c r="A32" s="3">
        <v>44635</v>
      </c>
      <c r="B32" t="s">
        <v>150</v>
      </c>
      <c r="C32" t="s">
        <v>874</v>
      </c>
      <c r="D32" t="s">
        <v>661</v>
      </c>
      <c r="E32" t="s">
        <v>1248</v>
      </c>
      <c r="F32" t="s">
        <v>844</v>
      </c>
      <c r="H32" t="e">
        <f>INT(LEFT(_16_TX_SOUTHERN[[#This Row],[Result]],FIND("-",_16_TX_SOUTHERN[[#This Row],[Result]])-1))</f>
        <v>#VALUE!</v>
      </c>
    </row>
    <row r="33" spans="1:6" x14ac:dyDescent="0.25">
      <c r="A33" s="3">
        <v>44637</v>
      </c>
      <c r="B33" t="s">
        <v>36</v>
      </c>
      <c r="C33" t="s">
        <v>2160</v>
      </c>
      <c r="D33" t="s">
        <v>661</v>
      </c>
      <c r="E33" t="s">
        <v>1375</v>
      </c>
      <c r="F33" t="s">
        <v>844</v>
      </c>
    </row>
  </sheetData>
  <pageMargins left="0.7" right="0.7" top="0.75" bottom="0.75" header="0.3" footer="0.3"/>
  <tableParts count="1">
    <tablePart r:id="rId1"/>
  </tableParts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1CA92-B2AB-41D3-B2A2-3FE372B07B14}">
  <dimension ref="A1:H33"/>
  <sheetViews>
    <sheetView workbookViewId="0">
      <selection activeCell="K22" sqref="K22"/>
    </sheetView>
  </sheetViews>
  <sheetFormatPr defaultRowHeight="15" x14ac:dyDescent="0.25"/>
  <cols>
    <col min="1" max="1" width="10.7109375" bestFit="1" customWidth="1"/>
    <col min="2" max="2" width="12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446</v>
      </c>
      <c r="C2" t="s">
        <v>2578</v>
      </c>
      <c r="D2" t="s">
        <v>5</v>
      </c>
      <c r="E2" t="s">
        <v>608</v>
      </c>
      <c r="F2" t="s">
        <v>588</v>
      </c>
      <c r="H2" t="e">
        <f>INT(LEFT(_8_SDSU[[#This Row],[Result]],FIND("-",_8_SDSU[[#This Row],[Result]])-1))</f>
        <v>#VALUE!</v>
      </c>
    </row>
    <row r="3" spans="1:8" x14ac:dyDescent="0.25">
      <c r="A3" s="3">
        <v>44877</v>
      </c>
      <c r="B3" t="s">
        <v>163</v>
      </c>
      <c r="C3" t="s">
        <v>761</v>
      </c>
      <c r="D3" t="s">
        <v>6</v>
      </c>
      <c r="E3" t="s">
        <v>703</v>
      </c>
      <c r="F3" t="s">
        <v>588</v>
      </c>
      <c r="H3" t="e">
        <f>INT(LEFT(_8_SDSU[[#This Row],[Result]],FIND("-",_8_SDSU[[#This Row],[Result]])-1))</f>
        <v>#VALUE!</v>
      </c>
    </row>
    <row r="4" spans="1:8" x14ac:dyDescent="0.25">
      <c r="A4" s="3">
        <v>44883</v>
      </c>
      <c r="B4" t="s">
        <v>438</v>
      </c>
      <c r="C4" t="s">
        <v>762</v>
      </c>
      <c r="D4" t="s">
        <v>5</v>
      </c>
      <c r="E4" t="s">
        <v>614</v>
      </c>
      <c r="F4" t="s">
        <v>588</v>
      </c>
      <c r="H4" t="e">
        <f>INT(LEFT(_8_SDSU[[#This Row],[Result]],FIND("-",_8_SDSU[[#This Row],[Result]])-1))</f>
        <v>#VALUE!</v>
      </c>
    </row>
    <row r="5" spans="1:8" x14ac:dyDescent="0.25">
      <c r="A5" s="3">
        <v>44885</v>
      </c>
      <c r="B5" t="s">
        <v>451</v>
      </c>
      <c r="C5" t="s">
        <v>763</v>
      </c>
      <c r="D5" t="s">
        <v>5</v>
      </c>
      <c r="E5" t="s">
        <v>659</v>
      </c>
      <c r="F5" t="s">
        <v>588</v>
      </c>
      <c r="H5" t="e">
        <f>INT(LEFT(_8_SDSU[[#This Row],[Result]],FIND("-",_8_SDSU[[#This Row],[Result]])-1))</f>
        <v>#VALUE!</v>
      </c>
    </row>
    <row r="6" spans="1:8" x14ac:dyDescent="0.25">
      <c r="A6" s="3">
        <v>44890</v>
      </c>
      <c r="B6" t="s">
        <v>254</v>
      </c>
      <c r="C6" t="s">
        <v>599</v>
      </c>
      <c r="D6" t="s">
        <v>661</v>
      </c>
      <c r="E6" t="s">
        <v>662</v>
      </c>
      <c r="F6" t="s">
        <v>588</v>
      </c>
      <c r="H6" t="e">
        <f>INT(LEFT(_8_SDSU[[#This Row],[Result]],FIND("-",_8_SDSU[[#This Row],[Result]])-1))</f>
        <v>#VALUE!</v>
      </c>
    </row>
    <row r="7" spans="1:8" x14ac:dyDescent="0.25">
      <c r="A7" s="3">
        <v>44891</v>
      </c>
      <c r="B7" t="s">
        <v>171</v>
      </c>
      <c r="C7" t="s">
        <v>2579</v>
      </c>
      <c r="D7" t="s">
        <v>661</v>
      </c>
      <c r="E7" t="s">
        <v>596</v>
      </c>
      <c r="F7" t="s">
        <v>588</v>
      </c>
      <c r="H7" t="e">
        <f>INT(LEFT(_8_SDSU[[#This Row],[Result]],FIND("-",_8_SDSU[[#This Row],[Result]])-1))</f>
        <v>#VALUE!</v>
      </c>
    </row>
    <row r="8" spans="1:8" x14ac:dyDescent="0.25">
      <c r="A8" s="3">
        <v>44895</v>
      </c>
      <c r="B8" t="s">
        <v>198</v>
      </c>
      <c r="C8" t="s">
        <v>764</v>
      </c>
      <c r="D8" t="s">
        <v>5</v>
      </c>
      <c r="E8" t="s">
        <v>598</v>
      </c>
      <c r="F8" t="s">
        <v>588</v>
      </c>
      <c r="H8" t="e">
        <f>INT(LEFT(_8_SDSU[[#This Row],[Result]],FIND("-",_8_SDSU[[#This Row],[Result]])-1))</f>
        <v>#VALUE!</v>
      </c>
    </row>
    <row r="9" spans="1:8" x14ac:dyDescent="0.25">
      <c r="A9" s="3">
        <v>44899</v>
      </c>
      <c r="B9" t="s">
        <v>184</v>
      </c>
      <c r="C9" t="s">
        <v>765</v>
      </c>
      <c r="D9" t="s">
        <v>6</v>
      </c>
      <c r="E9" t="s">
        <v>682</v>
      </c>
      <c r="F9" t="s">
        <v>588</v>
      </c>
      <c r="H9" t="e">
        <f>INT(LEFT(_8_SDSU[[#This Row],[Result]],FIND("-",_8_SDSU[[#This Row],[Result]])-1))</f>
        <v>#VALUE!</v>
      </c>
    </row>
    <row r="10" spans="1:8" x14ac:dyDescent="0.25">
      <c r="A10" s="3">
        <v>44903</v>
      </c>
      <c r="B10" t="s">
        <v>326</v>
      </c>
      <c r="C10" t="s">
        <v>766</v>
      </c>
      <c r="D10" t="s">
        <v>5</v>
      </c>
      <c r="E10" t="s">
        <v>683</v>
      </c>
      <c r="F10" t="s">
        <v>588</v>
      </c>
      <c r="H10" t="e">
        <f>INT(LEFT(_8_SDSU[[#This Row],[Result]],FIND("-",_8_SDSU[[#This Row],[Result]])-1))</f>
        <v>#VALUE!</v>
      </c>
    </row>
    <row r="11" spans="1:8" x14ac:dyDescent="0.25">
      <c r="A11" s="3">
        <v>44912</v>
      </c>
      <c r="B11" t="s">
        <v>320</v>
      </c>
      <c r="C11" t="s">
        <v>767</v>
      </c>
      <c r="D11" t="s">
        <v>5</v>
      </c>
      <c r="E11" t="s">
        <v>684</v>
      </c>
      <c r="F11" t="s">
        <v>588</v>
      </c>
      <c r="H11" t="e">
        <f>INT(LEFT(_8_SDSU[[#This Row],[Result]],FIND("-",_8_SDSU[[#This Row],[Result]])-1))</f>
        <v>#VALUE!</v>
      </c>
    </row>
    <row r="12" spans="1:8" x14ac:dyDescent="0.25">
      <c r="A12" s="3">
        <v>44917</v>
      </c>
      <c r="B12" t="s">
        <v>375</v>
      </c>
      <c r="C12" t="s">
        <v>768</v>
      </c>
      <c r="D12" t="s">
        <v>5</v>
      </c>
      <c r="E12" t="s">
        <v>669</v>
      </c>
      <c r="F12" t="s">
        <v>588</v>
      </c>
      <c r="H12" t="e">
        <f>INT(LEFT(_8_SDSU[[#This Row],[Result]],FIND("-",_8_SDSU[[#This Row],[Result]])-1))</f>
        <v>#VALUE!</v>
      </c>
    </row>
    <row r="13" spans="1:8" x14ac:dyDescent="0.25">
      <c r="A13" s="3">
        <v>44562</v>
      </c>
      <c r="B13" t="s">
        <v>319</v>
      </c>
      <c r="C13" t="s">
        <v>2580</v>
      </c>
      <c r="D13" t="s">
        <v>6</v>
      </c>
      <c r="E13" t="s">
        <v>671</v>
      </c>
      <c r="F13" t="s">
        <v>608</v>
      </c>
      <c r="H13" t="e">
        <f>INT(LEFT(_8_SDSU[[#This Row],[Result]],FIND("-",_8_SDSU[[#This Row],[Result]])-1))</f>
        <v>#VALUE!</v>
      </c>
    </row>
    <row r="14" spans="1:8" x14ac:dyDescent="0.25">
      <c r="A14" s="3">
        <v>44569</v>
      </c>
      <c r="B14" t="s">
        <v>117</v>
      </c>
      <c r="C14" t="s">
        <v>2581</v>
      </c>
      <c r="D14" t="s">
        <v>5</v>
      </c>
      <c r="E14" t="s">
        <v>689</v>
      </c>
      <c r="F14" t="s">
        <v>611</v>
      </c>
      <c r="H14" t="e">
        <f>INT(LEFT(_8_SDSU[[#This Row],[Result]],FIND("-",_8_SDSU[[#This Row],[Result]])-1))</f>
        <v>#VALUE!</v>
      </c>
    </row>
    <row r="15" spans="1:8" x14ac:dyDescent="0.25">
      <c r="A15" s="3">
        <v>44583</v>
      </c>
      <c r="B15" t="s">
        <v>361</v>
      </c>
      <c r="C15" t="s">
        <v>2582</v>
      </c>
      <c r="D15" t="s">
        <v>5</v>
      </c>
      <c r="E15" t="s">
        <v>769</v>
      </c>
      <c r="F15" t="s">
        <v>614</v>
      </c>
      <c r="H15" t="e">
        <f>INT(LEFT(_8_SDSU[[#This Row],[Result]],FIND("-",_8_SDSU[[#This Row],[Result]])-1))</f>
        <v>#VALUE!</v>
      </c>
    </row>
    <row r="16" spans="1:8" x14ac:dyDescent="0.25">
      <c r="A16" s="3">
        <v>44585</v>
      </c>
      <c r="B16" t="s">
        <v>319</v>
      </c>
      <c r="C16" t="s">
        <v>770</v>
      </c>
      <c r="D16" t="s">
        <v>5</v>
      </c>
      <c r="E16" t="s">
        <v>616</v>
      </c>
      <c r="F16" t="s">
        <v>659</v>
      </c>
      <c r="H16" t="e">
        <f>INT(LEFT(_8_SDSU[[#This Row],[Result]],FIND("-",_8_SDSU[[#This Row],[Result]])-1))</f>
        <v>#VALUE!</v>
      </c>
    </row>
    <row r="17" spans="1:8" x14ac:dyDescent="0.25">
      <c r="A17" s="3">
        <v>44587</v>
      </c>
      <c r="B17" t="s">
        <v>180</v>
      </c>
      <c r="C17" t="s">
        <v>771</v>
      </c>
      <c r="D17" t="s">
        <v>6</v>
      </c>
      <c r="E17" t="s">
        <v>617</v>
      </c>
      <c r="F17" t="s">
        <v>595</v>
      </c>
      <c r="H17" t="e">
        <f>INT(LEFT(_8_SDSU[[#This Row],[Result]],FIND("-",_8_SDSU[[#This Row],[Result]])-1))</f>
        <v>#VALUE!</v>
      </c>
    </row>
    <row r="18" spans="1:8" x14ac:dyDescent="0.25">
      <c r="A18" s="3">
        <v>44592</v>
      </c>
      <c r="B18" t="s">
        <v>160</v>
      </c>
      <c r="C18" t="s">
        <v>764</v>
      </c>
      <c r="D18" t="s">
        <v>5</v>
      </c>
      <c r="E18" t="s">
        <v>772</v>
      </c>
      <c r="F18" t="s">
        <v>596</v>
      </c>
      <c r="H18" t="e">
        <f>INT(LEFT(_8_SDSU[[#This Row],[Result]],FIND("-",_8_SDSU[[#This Row],[Result]])-1))</f>
        <v>#VALUE!</v>
      </c>
    </row>
    <row r="19" spans="1:8" x14ac:dyDescent="0.25">
      <c r="A19" s="3">
        <v>44596</v>
      </c>
      <c r="B19" t="s">
        <v>117</v>
      </c>
      <c r="C19" t="s">
        <v>773</v>
      </c>
      <c r="D19" t="s">
        <v>6</v>
      </c>
      <c r="E19" t="s">
        <v>677</v>
      </c>
      <c r="F19" t="s">
        <v>774</v>
      </c>
      <c r="H19" t="e">
        <f>INT(LEFT(_8_SDSU[[#This Row],[Result]],FIND("-",_8_SDSU[[#This Row],[Result]])-1))</f>
        <v>#VALUE!</v>
      </c>
    </row>
    <row r="20" spans="1:8" x14ac:dyDescent="0.25">
      <c r="A20" s="3">
        <v>44598</v>
      </c>
      <c r="B20" t="s">
        <v>252</v>
      </c>
      <c r="C20" t="s">
        <v>762</v>
      </c>
      <c r="D20" t="s">
        <v>5</v>
      </c>
      <c r="E20" t="s">
        <v>679</v>
      </c>
      <c r="F20" t="s">
        <v>682</v>
      </c>
      <c r="H20" t="e">
        <f>INT(LEFT(_8_SDSU[[#This Row],[Result]],FIND("-",_8_SDSU[[#This Row],[Result]])-1))</f>
        <v>#VALUE!</v>
      </c>
    </row>
    <row r="21" spans="1:8" x14ac:dyDescent="0.25">
      <c r="A21" s="3">
        <v>44601</v>
      </c>
      <c r="B21" t="s">
        <v>492</v>
      </c>
      <c r="C21" t="s">
        <v>775</v>
      </c>
      <c r="D21" t="s">
        <v>6</v>
      </c>
      <c r="E21" t="s">
        <v>681</v>
      </c>
      <c r="F21" t="s">
        <v>683</v>
      </c>
      <c r="H21" t="e">
        <f>INT(LEFT(_8_SDSU[[#This Row],[Result]],FIND("-",_8_SDSU[[#This Row],[Result]])-1))</f>
        <v>#VALUE!</v>
      </c>
    </row>
    <row r="22" spans="1:8" x14ac:dyDescent="0.25">
      <c r="A22" s="3">
        <v>44604</v>
      </c>
      <c r="B22" t="s">
        <v>518</v>
      </c>
      <c r="C22" t="s">
        <v>776</v>
      </c>
      <c r="D22" t="s">
        <v>5</v>
      </c>
      <c r="E22" t="s">
        <v>777</v>
      </c>
      <c r="F22" t="s">
        <v>684</v>
      </c>
      <c r="H22" t="e">
        <f>INT(LEFT(_8_SDSU[[#This Row],[Result]],FIND("-",_8_SDSU[[#This Row],[Result]])-1))</f>
        <v>#VALUE!</v>
      </c>
    </row>
    <row r="23" spans="1:8" x14ac:dyDescent="0.25">
      <c r="A23" s="3">
        <v>44607</v>
      </c>
      <c r="B23" t="s">
        <v>180</v>
      </c>
      <c r="C23" t="s">
        <v>778</v>
      </c>
      <c r="D23" t="s">
        <v>5</v>
      </c>
      <c r="E23" t="s">
        <v>779</v>
      </c>
      <c r="F23" t="s">
        <v>669</v>
      </c>
      <c r="H23" t="e">
        <f>INT(LEFT(_8_SDSU[[#This Row],[Result]],FIND("-",_8_SDSU[[#This Row],[Result]])-1))</f>
        <v>#VALUE!</v>
      </c>
    </row>
    <row r="24" spans="1:8" x14ac:dyDescent="0.25">
      <c r="A24" s="3">
        <v>44611</v>
      </c>
      <c r="B24" t="s">
        <v>450</v>
      </c>
      <c r="C24" t="s">
        <v>2583</v>
      </c>
      <c r="D24" t="s">
        <v>6</v>
      </c>
      <c r="E24" t="s">
        <v>780</v>
      </c>
      <c r="F24" t="s">
        <v>671</v>
      </c>
      <c r="H24" t="e">
        <f>INT(LEFT(_8_SDSU[[#This Row],[Result]],FIND("-",_8_SDSU[[#This Row],[Result]])-1))</f>
        <v>#VALUE!</v>
      </c>
    </row>
    <row r="25" spans="1:8" x14ac:dyDescent="0.25">
      <c r="A25" s="3">
        <v>44614</v>
      </c>
      <c r="B25" t="s">
        <v>361</v>
      </c>
      <c r="C25" t="s">
        <v>773</v>
      </c>
      <c r="D25" t="s">
        <v>6</v>
      </c>
      <c r="E25" t="s">
        <v>641</v>
      </c>
      <c r="F25" t="s">
        <v>672</v>
      </c>
      <c r="H25" t="e">
        <f>INT(LEFT(_8_SDSU[[#This Row],[Result]],FIND("-",_8_SDSU[[#This Row],[Result]])-1))</f>
        <v>#VALUE!</v>
      </c>
    </row>
    <row r="26" spans="1:8" x14ac:dyDescent="0.25">
      <c r="A26" s="3">
        <v>44617</v>
      </c>
      <c r="B26" t="s">
        <v>492</v>
      </c>
      <c r="C26" t="s">
        <v>781</v>
      </c>
      <c r="D26" t="s">
        <v>5</v>
      </c>
      <c r="E26" t="s">
        <v>686</v>
      </c>
      <c r="F26" t="s">
        <v>769</v>
      </c>
      <c r="H26" t="e">
        <f>INT(LEFT(_8_SDSU[[#This Row],[Result]],FIND("-",_8_SDSU[[#This Row],[Result]])-1))</f>
        <v>#VALUE!</v>
      </c>
    </row>
    <row r="27" spans="1:8" x14ac:dyDescent="0.25">
      <c r="A27" s="3">
        <v>44620</v>
      </c>
      <c r="B27" t="s">
        <v>194</v>
      </c>
      <c r="C27" t="s">
        <v>782</v>
      </c>
      <c r="D27" t="s">
        <v>6</v>
      </c>
      <c r="E27" t="s">
        <v>688</v>
      </c>
      <c r="F27" t="s">
        <v>616</v>
      </c>
      <c r="H27" t="e">
        <f>INT(LEFT(_8_SDSU[[#This Row],[Result]],FIND("-",_8_SDSU[[#This Row],[Result]])-1))</f>
        <v>#VALUE!</v>
      </c>
    </row>
    <row r="28" spans="1:8" x14ac:dyDescent="0.25">
      <c r="A28" s="3">
        <v>44623</v>
      </c>
      <c r="B28" t="s">
        <v>450</v>
      </c>
      <c r="C28" t="s">
        <v>783</v>
      </c>
      <c r="D28" t="s">
        <v>5</v>
      </c>
      <c r="E28" t="s">
        <v>691</v>
      </c>
      <c r="F28" t="s">
        <v>784</v>
      </c>
      <c r="H28" t="e">
        <f>INT(LEFT(_8_SDSU[[#This Row],[Result]],FIND("-",_8_SDSU[[#This Row],[Result]])-1))</f>
        <v>#VALUE!</v>
      </c>
    </row>
    <row r="29" spans="1:8" x14ac:dyDescent="0.25">
      <c r="A29" s="3">
        <v>44625</v>
      </c>
      <c r="B29" t="s">
        <v>252</v>
      </c>
      <c r="C29" t="s">
        <v>1466</v>
      </c>
      <c r="D29" t="s">
        <v>6</v>
      </c>
      <c r="E29" t="s">
        <v>693</v>
      </c>
      <c r="F29" t="s">
        <v>699</v>
      </c>
      <c r="H29" t="e">
        <f>INT(LEFT(_8_SDSU[[#This Row],[Result]],FIND("-",_8_SDSU[[#This Row],[Result]])-1))</f>
        <v>#VALUE!</v>
      </c>
    </row>
    <row r="30" spans="1:8" x14ac:dyDescent="0.25">
      <c r="A30" s="3">
        <v>44630</v>
      </c>
      <c r="B30" t="s">
        <v>450</v>
      </c>
      <c r="C30" t="s">
        <v>2584</v>
      </c>
      <c r="D30" t="s">
        <v>661</v>
      </c>
      <c r="E30" t="s">
        <v>696</v>
      </c>
      <c r="F30" t="s">
        <v>1114</v>
      </c>
      <c r="H30" t="e">
        <f>INT(LEFT(_8_SDSU[[#This Row],[Result]],FIND("-",_8_SDSU[[#This Row],[Result]])-1))</f>
        <v>#VALUE!</v>
      </c>
    </row>
    <row r="31" spans="1:8" x14ac:dyDescent="0.25">
      <c r="A31" s="3">
        <v>44631</v>
      </c>
      <c r="B31" t="s">
        <v>117</v>
      </c>
      <c r="C31" t="s">
        <v>1104</v>
      </c>
      <c r="D31" t="s">
        <v>661</v>
      </c>
      <c r="E31" t="s">
        <v>1279</v>
      </c>
      <c r="F31" t="s">
        <v>1116</v>
      </c>
      <c r="H31" t="e">
        <f>INT(LEFT(_8_SDSU[[#This Row],[Result]],FIND("-",_8_SDSU[[#This Row],[Result]])-1))</f>
        <v>#VALUE!</v>
      </c>
    </row>
    <row r="32" spans="1:8" x14ac:dyDescent="0.25">
      <c r="A32" s="3">
        <v>44632</v>
      </c>
      <c r="B32" t="s">
        <v>361</v>
      </c>
      <c r="C32" t="s">
        <v>2169</v>
      </c>
      <c r="D32" t="s">
        <v>661</v>
      </c>
      <c r="E32" t="s">
        <v>1171</v>
      </c>
      <c r="F32" t="s">
        <v>842</v>
      </c>
      <c r="H32" t="e">
        <f>INT(LEFT(_8_SDSU[[#This Row],[Result]],FIND("-",_8_SDSU[[#This Row],[Result]])-1))</f>
        <v>#VALUE!</v>
      </c>
    </row>
    <row r="33" spans="1:6" x14ac:dyDescent="0.25">
      <c r="A33" s="3">
        <v>44637</v>
      </c>
      <c r="B33" t="s">
        <v>325</v>
      </c>
      <c r="C33" t="s">
        <v>1746</v>
      </c>
      <c r="D33" t="s">
        <v>661</v>
      </c>
      <c r="E33" t="s">
        <v>2058</v>
      </c>
      <c r="F33" t="s">
        <v>842</v>
      </c>
    </row>
  </sheetData>
  <pageMargins left="0.7" right="0.7" top="0.75" bottom="0.75" header="0.3" footer="0.3"/>
  <tableParts count="1">
    <tablePart r:id="rId1"/>
  </tablePart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01E7F-3568-4943-8842-9FEB65EB2DEA}">
  <dimension ref="A1:H36"/>
  <sheetViews>
    <sheetView topLeftCell="A15" workbookViewId="0">
      <selection activeCell="N20" sqref="N2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457</v>
      </c>
      <c r="C2" t="s">
        <v>988</v>
      </c>
      <c r="D2" t="s">
        <v>5</v>
      </c>
      <c r="E2" t="s">
        <v>608</v>
      </c>
      <c r="F2" t="s">
        <v>588</v>
      </c>
      <c r="H2" t="e">
        <f>INT(LEFT(_9_CREIGHTON[[#This Row],[Result]],FIND("-",_9_CREIGHTON[[#This Row],[Result]])-1))</f>
        <v>#VALUE!</v>
      </c>
    </row>
    <row r="3" spans="1:8" x14ac:dyDescent="0.25">
      <c r="A3" s="3">
        <v>44876</v>
      </c>
      <c r="B3" t="s">
        <v>237</v>
      </c>
      <c r="C3" t="s">
        <v>989</v>
      </c>
      <c r="D3" t="s">
        <v>5</v>
      </c>
      <c r="E3" t="s">
        <v>611</v>
      </c>
      <c r="F3" t="s">
        <v>588</v>
      </c>
      <c r="H3" t="e">
        <f>INT(LEFT(_9_CREIGHTON[[#This Row],[Result]],FIND("-",_9_CREIGHTON[[#This Row],[Result]])-1))</f>
        <v>#VALUE!</v>
      </c>
    </row>
    <row r="4" spans="1:8" x14ac:dyDescent="0.25">
      <c r="A4" s="3">
        <v>44881</v>
      </c>
      <c r="B4" t="s">
        <v>173</v>
      </c>
      <c r="C4" t="s">
        <v>990</v>
      </c>
      <c r="D4" t="s">
        <v>6</v>
      </c>
      <c r="E4" t="s">
        <v>658</v>
      </c>
      <c r="F4" t="s">
        <v>588</v>
      </c>
      <c r="H4" t="e">
        <f>INT(LEFT(_9_CREIGHTON[[#This Row],[Result]],FIND("-",_9_CREIGHTON[[#This Row],[Result]])-1))</f>
        <v>#VALUE!</v>
      </c>
    </row>
    <row r="5" spans="1:8" x14ac:dyDescent="0.25">
      <c r="A5" s="3">
        <v>44884</v>
      </c>
      <c r="B5" t="s">
        <v>318</v>
      </c>
      <c r="C5" t="s">
        <v>768</v>
      </c>
      <c r="D5" t="s">
        <v>661</v>
      </c>
      <c r="E5" t="s">
        <v>868</v>
      </c>
      <c r="F5" t="s">
        <v>588</v>
      </c>
      <c r="H5" t="e">
        <f>INT(LEFT(_9_CREIGHTON[[#This Row],[Result]],FIND("-",_9_CREIGHTON[[#This Row],[Result]])-1))</f>
        <v>#VALUE!</v>
      </c>
    </row>
    <row r="6" spans="1:8" x14ac:dyDescent="0.25">
      <c r="A6" s="3">
        <v>44886</v>
      </c>
      <c r="B6" t="s">
        <v>117</v>
      </c>
      <c r="C6" t="s">
        <v>991</v>
      </c>
      <c r="D6" t="s">
        <v>661</v>
      </c>
      <c r="E6" t="s">
        <v>662</v>
      </c>
      <c r="F6" t="s">
        <v>588</v>
      </c>
      <c r="H6" t="e">
        <f>INT(LEFT(_9_CREIGHTON[[#This Row],[Result]],FIND("-",_9_CREIGHTON[[#This Row],[Result]])-1))</f>
        <v>#VALUE!</v>
      </c>
    </row>
    <row r="7" spans="1:8" x14ac:dyDescent="0.25">
      <c r="A7" s="3">
        <v>44887</v>
      </c>
      <c r="B7" t="s">
        <v>480</v>
      </c>
      <c r="C7" t="s">
        <v>992</v>
      </c>
      <c r="D7" t="s">
        <v>661</v>
      </c>
      <c r="E7" t="s">
        <v>664</v>
      </c>
      <c r="F7" t="s">
        <v>588</v>
      </c>
      <c r="H7" t="e">
        <f>INT(LEFT(_9_CREIGHTON[[#This Row],[Result]],FIND("-",_9_CREIGHTON[[#This Row],[Result]])-1))</f>
        <v>#VALUE!</v>
      </c>
    </row>
    <row r="8" spans="1:8" x14ac:dyDescent="0.25">
      <c r="A8" s="3">
        <v>44892</v>
      </c>
      <c r="B8" t="s">
        <v>410</v>
      </c>
      <c r="C8" t="s">
        <v>993</v>
      </c>
      <c r="D8" t="s">
        <v>5</v>
      </c>
      <c r="E8" t="s">
        <v>666</v>
      </c>
      <c r="F8" t="s">
        <v>588</v>
      </c>
      <c r="H8" t="e">
        <f>INT(LEFT(_9_CREIGHTON[[#This Row],[Result]],FIND("-",_9_CREIGHTON[[#This Row],[Result]])-1))</f>
        <v>#VALUE!</v>
      </c>
    </row>
    <row r="9" spans="1:8" x14ac:dyDescent="0.25">
      <c r="A9" s="3">
        <v>44895</v>
      </c>
      <c r="B9" t="s">
        <v>216</v>
      </c>
      <c r="C9" t="s">
        <v>770</v>
      </c>
      <c r="D9" t="s">
        <v>5</v>
      </c>
      <c r="E9" t="s">
        <v>668</v>
      </c>
      <c r="F9" t="s">
        <v>588</v>
      </c>
      <c r="H9" t="e">
        <f>INT(LEFT(_9_CREIGHTON[[#This Row],[Result]],FIND("-",_9_CREIGHTON[[#This Row],[Result]])-1))</f>
        <v>#VALUE!</v>
      </c>
    </row>
    <row r="10" spans="1:8" x14ac:dyDescent="0.25">
      <c r="A10" s="3">
        <v>44899</v>
      </c>
      <c r="B10" t="s">
        <v>397</v>
      </c>
      <c r="C10" t="s">
        <v>612</v>
      </c>
      <c r="D10" t="s">
        <v>5</v>
      </c>
      <c r="E10" t="s">
        <v>602</v>
      </c>
      <c r="F10" t="s">
        <v>588</v>
      </c>
      <c r="H10" t="e">
        <f>INT(LEFT(_9_CREIGHTON[[#This Row],[Result]],FIND("-",_9_CREIGHTON[[#This Row],[Result]])-1))</f>
        <v>#VALUE!</v>
      </c>
    </row>
    <row r="11" spans="1:8" x14ac:dyDescent="0.25">
      <c r="A11" s="3">
        <v>44906</v>
      </c>
      <c r="B11" t="s">
        <v>163</v>
      </c>
      <c r="C11" t="s">
        <v>994</v>
      </c>
      <c r="D11" t="s">
        <v>661</v>
      </c>
      <c r="E11" t="s">
        <v>603</v>
      </c>
      <c r="F11" t="s">
        <v>588</v>
      </c>
      <c r="H11" t="e">
        <f>INT(LEFT(_9_CREIGHTON[[#This Row],[Result]],FIND("-",_9_CREIGHTON[[#This Row],[Result]])-1))</f>
        <v>#VALUE!</v>
      </c>
    </row>
    <row r="12" spans="1:8" x14ac:dyDescent="0.25">
      <c r="A12" s="3">
        <v>44909</v>
      </c>
      <c r="B12" t="s">
        <v>438</v>
      </c>
      <c r="C12" t="s">
        <v>773</v>
      </c>
      <c r="D12" t="s">
        <v>5</v>
      </c>
      <c r="E12" t="s">
        <v>669</v>
      </c>
      <c r="F12" t="s">
        <v>588</v>
      </c>
      <c r="H12" t="e">
        <f>INT(LEFT(_9_CREIGHTON[[#This Row],[Result]],FIND("-",_9_CREIGHTON[[#This Row],[Result]])-1))</f>
        <v>#VALUE!</v>
      </c>
    </row>
    <row r="13" spans="1:8" x14ac:dyDescent="0.25">
      <c r="A13" s="3">
        <v>44912</v>
      </c>
      <c r="B13" t="s">
        <v>159</v>
      </c>
      <c r="C13" t="s">
        <v>995</v>
      </c>
      <c r="D13" t="s">
        <v>5</v>
      </c>
      <c r="E13" t="s">
        <v>671</v>
      </c>
      <c r="F13" t="s">
        <v>608</v>
      </c>
      <c r="H13" t="e">
        <f>INT(LEFT(_9_CREIGHTON[[#This Row],[Result]],FIND("-",_9_CREIGHTON[[#This Row],[Result]])-1))</f>
        <v>#VALUE!</v>
      </c>
    </row>
    <row r="14" spans="1:8" x14ac:dyDescent="0.25">
      <c r="A14" s="3">
        <v>44562</v>
      </c>
      <c r="B14" t="s">
        <v>123</v>
      </c>
      <c r="C14" t="s">
        <v>996</v>
      </c>
      <c r="D14" t="s">
        <v>6</v>
      </c>
      <c r="E14" t="s">
        <v>689</v>
      </c>
      <c r="F14" t="s">
        <v>611</v>
      </c>
      <c r="H14" t="e">
        <f>INT(LEFT(_9_CREIGHTON[[#This Row],[Result]],FIND("-",_9_CREIGHTON[[#This Row],[Result]])-1))</f>
        <v>#VALUE!</v>
      </c>
    </row>
    <row r="15" spans="1:8" x14ac:dyDescent="0.25">
      <c r="A15" s="3">
        <v>44566</v>
      </c>
      <c r="B15" t="s">
        <v>159</v>
      </c>
      <c r="C15" t="s">
        <v>997</v>
      </c>
      <c r="D15" t="s">
        <v>6</v>
      </c>
      <c r="E15" t="s">
        <v>769</v>
      </c>
      <c r="F15" t="s">
        <v>614</v>
      </c>
      <c r="H15" t="e">
        <f>INT(LEFT(_9_CREIGHTON[[#This Row],[Result]],FIND("-",_9_CREIGHTON[[#This Row],[Result]])-1))</f>
        <v>#VALUE!</v>
      </c>
    </row>
    <row r="16" spans="1:8" x14ac:dyDescent="0.25">
      <c r="A16" s="3">
        <v>44576</v>
      </c>
      <c r="B16" t="s">
        <v>193</v>
      </c>
      <c r="C16" t="s">
        <v>998</v>
      </c>
      <c r="D16" t="s">
        <v>6</v>
      </c>
      <c r="E16" t="s">
        <v>999</v>
      </c>
      <c r="F16" t="s">
        <v>594</v>
      </c>
      <c r="H16" t="e">
        <f>INT(LEFT(_9_CREIGHTON[[#This Row],[Result]],FIND("-",_9_CREIGHTON[[#This Row],[Result]])-1))</f>
        <v>#VALUE!</v>
      </c>
    </row>
    <row r="17" spans="1:8" x14ac:dyDescent="0.25">
      <c r="A17" s="3">
        <v>44580</v>
      </c>
      <c r="B17" t="s">
        <v>28</v>
      </c>
      <c r="C17" t="s">
        <v>1000</v>
      </c>
      <c r="D17" t="s">
        <v>5</v>
      </c>
      <c r="E17" t="s">
        <v>617</v>
      </c>
      <c r="F17" t="s">
        <v>595</v>
      </c>
      <c r="H17" t="e">
        <f>INT(LEFT(_9_CREIGHTON[[#This Row],[Result]],FIND("-",_9_CREIGHTON[[#This Row],[Result]])-1))</f>
        <v>#VALUE!</v>
      </c>
    </row>
    <row r="18" spans="1:8" x14ac:dyDescent="0.25">
      <c r="A18" s="3">
        <v>44583</v>
      </c>
      <c r="B18" t="s">
        <v>169</v>
      </c>
      <c r="C18" t="s">
        <v>1001</v>
      </c>
      <c r="D18" t="s">
        <v>5</v>
      </c>
      <c r="E18" t="s">
        <v>772</v>
      </c>
      <c r="F18" t="s">
        <v>596</v>
      </c>
      <c r="H18" t="e">
        <f>INT(LEFT(_9_CREIGHTON[[#This Row],[Result]],FIND("-",_9_CREIGHTON[[#This Row],[Result]])-1))</f>
        <v>#VALUE!</v>
      </c>
    </row>
    <row r="19" spans="1:8" x14ac:dyDescent="0.25">
      <c r="A19" s="3">
        <v>44587</v>
      </c>
      <c r="B19" t="s">
        <v>499</v>
      </c>
      <c r="C19" t="s">
        <v>1002</v>
      </c>
      <c r="D19" t="s">
        <v>6</v>
      </c>
      <c r="E19" t="s">
        <v>677</v>
      </c>
      <c r="F19" t="s">
        <v>774</v>
      </c>
      <c r="H19" t="e">
        <f>INT(LEFT(_9_CREIGHTON[[#This Row],[Result]],FIND("-",_9_CREIGHTON[[#This Row],[Result]])-1))</f>
        <v>#VALUE!</v>
      </c>
    </row>
    <row r="20" spans="1:8" x14ac:dyDescent="0.25">
      <c r="A20" s="3">
        <v>44590</v>
      </c>
      <c r="B20" t="s">
        <v>193</v>
      </c>
      <c r="C20" t="s">
        <v>904</v>
      </c>
      <c r="D20" t="s">
        <v>5</v>
      </c>
      <c r="E20" t="s">
        <v>626</v>
      </c>
      <c r="F20" t="s">
        <v>730</v>
      </c>
      <c r="H20" t="e">
        <f>INT(LEFT(_9_CREIGHTON[[#This Row],[Result]],FIND("-",_9_CREIGHTON[[#This Row],[Result]])-1))</f>
        <v>#VALUE!</v>
      </c>
    </row>
    <row r="21" spans="1:8" x14ac:dyDescent="0.25">
      <c r="A21" s="3">
        <v>44593</v>
      </c>
      <c r="B21" t="s">
        <v>86</v>
      </c>
      <c r="C21" t="s">
        <v>1003</v>
      </c>
      <c r="D21" t="s">
        <v>6</v>
      </c>
      <c r="E21" t="s">
        <v>629</v>
      </c>
      <c r="F21" t="s">
        <v>792</v>
      </c>
      <c r="H21" t="e">
        <f>INT(LEFT(_9_CREIGHTON[[#This Row],[Result]],FIND("-",_9_CREIGHTON[[#This Row],[Result]])-1))</f>
        <v>#VALUE!</v>
      </c>
    </row>
    <row r="22" spans="1:8" x14ac:dyDescent="0.25">
      <c r="A22" s="3">
        <v>44596</v>
      </c>
      <c r="B22" t="s">
        <v>186</v>
      </c>
      <c r="C22" t="s">
        <v>1004</v>
      </c>
      <c r="D22" t="s">
        <v>6</v>
      </c>
      <c r="E22" t="s">
        <v>1005</v>
      </c>
      <c r="F22" t="s">
        <v>633</v>
      </c>
      <c r="H22" t="e">
        <f>INT(LEFT(_9_CREIGHTON[[#This Row],[Result]],FIND("-",_9_CREIGHTON[[#This Row],[Result]])-1))</f>
        <v>#VALUE!</v>
      </c>
    </row>
    <row r="23" spans="1:8" x14ac:dyDescent="0.25">
      <c r="A23" s="3">
        <v>44600</v>
      </c>
      <c r="B23" t="s">
        <v>499</v>
      </c>
      <c r="C23" t="s">
        <v>1006</v>
      </c>
      <c r="D23" t="s">
        <v>5</v>
      </c>
      <c r="E23" t="s">
        <v>1007</v>
      </c>
      <c r="F23" t="s">
        <v>636</v>
      </c>
      <c r="H23" t="e">
        <f>INT(LEFT(_9_CREIGHTON[[#This Row],[Result]],FIND("-",_9_CREIGHTON[[#This Row],[Result]])-1))</f>
        <v>#VALUE!</v>
      </c>
    </row>
    <row r="24" spans="1:8" x14ac:dyDescent="0.25">
      <c r="A24" s="3">
        <v>44604</v>
      </c>
      <c r="B24" t="s">
        <v>254</v>
      </c>
      <c r="C24" t="s">
        <v>1008</v>
      </c>
      <c r="D24" t="s">
        <v>6</v>
      </c>
      <c r="E24" t="s">
        <v>1009</v>
      </c>
      <c r="F24" t="s">
        <v>639</v>
      </c>
      <c r="H24" t="e">
        <f>INT(LEFT(_9_CREIGHTON[[#This Row],[Result]],FIND("-",_9_CREIGHTON[[#This Row],[Result]])-1))</f>
        <v>#VALUE!</v>
      </c>
    </row>
    <row r="25" spans="1:8" x14ac:dyDescent="0.25">
      <c r="A25" s="3">
        <v>44606</v>
      </c>
      <c r="B25" t="s">
        <v>254</v>
      </c>
      <c r="C25" t="s">
        <v>1010</v>
      </c>
      <c r="D25" t="s">
        <v>5</v>
      </c>
      <c r="E25" t="s">
        <v>1011</v>
      </c>
      <c r="F25" t="s">
        <v>642</v>
      </c>
      <c r="H25" t="e">
        <f>INT(LEFT(_9_CREIGHTON[[#This Row],[Result]],FIND("-",_9_CREIGHTON[[#This Row],[Result]])-1))</f>
        <v>#VALUE!</v>
      </c>
    </row>
    <row r="26" spans="1:8" x14ac:dyDescent="0.25">
      <c r="A26" s="3">
        <v>44609</v>
      </c>
      <c r="B26" t="s">
        <v>169</v>
      </c>
      <c r="C26" t="s">
        <v>867</v>
      </c>
      <c r="D26" t="s">
        <v>6</v>
      </c>
      <c r="E26" t="s">
        <v>644</v>
      </c>
      <c r="F26" t="s">
        <v>673</v>
      </c>
      <c r="H26" t="e">
        <f>INT(LEFT(_9_CREIGHTON[[#This Row],[Result]],FIND("-",_9_CREIGHTON[[#This Row],[Result]])-1))</f>
        <v>#VALUE!</v>
      </c>
    </row>
    <row r="27" spans="1:8" x14ac:dyDescent="0.25">
      <c r="A27" s="3">
        <v>44612</v>
      </c>
      <c r="B27" t="s">
        <v>123</v>
      </c>
      <c r="C27" t="s">
        <v>1012</v>
      </c>
      <c r="D27" t="s">
        <v>5</v>
      </c>
      <c r="E27" t="s">
        <v>646</v>
      </c>
      <c r="F27" t="s">
        <v>999</v>
      </c>
      <c r="H27" t="e">
        <f>INT(LEFT(_9_CREIGHTON[[#This Row],[Result]],FIND("-",_9_CREIGHTON[[#This Row],[Result]])-1))</f>
        <v>#VALUE!</v>
      </c>
    </row>
    <row r="28" spans="1:8" x14ac:dyDescent="0.25">
      <c r="A28" s="3">
        <v>44615</v>
      </c>
      <c r="B28" t="s">
        <v>28</v>
      </c>
      <c r="C28" t="s">
        <v>1013</v>
      </c>
      <c r="D28" t="s">
        <v>6</v>
      </c>
      <c r="E28" t="s">
        <v>853</v>
      </c>
      <c r="F28" t="s">
        <v>617</v>
      </c>
      <c r="H28" t="e">
        <f>INT(LEFT(_9_CREIGHTON[[#This Row],[Result]],FIND("-",_9_CREIGHTON[[#This Row],[Result]])-1))</f>
        <v>#VALUE!</v>
      </c>
    </row>
    <row r="29" spans="1:8" x14ac:dyDescent="0.25">
      <c r="A29" s="3">
        <v>44618</v>
      </c>
      <c r="B29" t="s">
        <v>206</v>
      </c>
      <c r="C29" t="s">
        <v>1014</v>
      </c>
      <c r="D29" t="s">
        <v>6</v>
      </c>
      <c r="E29" t="s">
        <v>652</v>
      </c>
      <c r="F29" t="s">
        <v>620</v>
      </c>
      <c r="H29" t="e">
        <f>INT(LEFT(_9_CREIGHTON[[#This Row],[Result]],FIND("-",_9_CREIGHTON[[#This Row],[Result]])-1))</f>
        <v>#VALUE!</v>
      </c>
    </row>
    <row r="30" spans="1:8" x14ac:dyDescent="0.25">
      <c r="A30" s="3">
        <v>44622</v>
      </c>
      <c r="B30" t="s">
        <v>86</v>
      </c>
      <c r="C30" t="s">
        <v>1015</v>
      </c>
      <c r="D30" t="s">
        <v>5</v>
      </c>
      <c r="E30" t="s">
        <v>1016</v>
      </c>
      <c r="F30" t="s">
        <v>677</v>
      </c>
      <c r="H30" t="e">
        <f>INT(LEFT(_9_CREIGHTON[[#This Row],[Result]],FIND("-",_9_CREIGHTON[[#This Row],[Result]])-1))</f>
        <v>#VALUE!</v>
      </c>
    </row>
    <row r="31" spans="1:8" x14ac:dyDescent="0.25">
      <c r="A31" s="3">
        <v>44625</v>
      </c>
      <c r="B31" t="s">
        <v>186</v>
      </c>
      <c r="C31" t="s">
        <v>1236</v>
      </c>
      <c r="D31" t="s">
        <v>5</v>
      </c>
      <c r="E31" t="s">
        <v>1416</v>
      </c>
      <c r="F31" t="s">
        <v>626</v>
      </c>
      <c r="H31" t="e">
        <f>INT(LEFT(_9_CREIGHTON[[#This Row],[Result]],FIND("-",_9_CREIGHTON[[#This Row],[Result]])-1))</f>
        <v>#VALUE!</v>
      </c>
    </row>
    <row r="32" spans="1:8" x14ac:dyDescent="0.25">
      <c r="A32" s="3">
        <v>44630</v>
      </c>
      <c r="B32" t="s">
        <v>123</v>
      </c>
      <c r="C32" t="s">
        <v>876</v>
      </c>
      <c r="D32" t="s">
        <v>661</v>
      </c>
      <c r="E32" t="s">
        <v>1525</v>
      </c>
      <c r="F32" t="s">
        <v>629</v>
      </c>
      <c r="H32" t="e">
        <f>INT(LEFT(_9_CREIGHTON[[#This Row],[Result]],FIND("-",_9_CREIGHTON[[#This Row],[Result]])-1))</f>
        <v>#VALUE!</v>
      </c>
    </row>
    <row r="33" spans="1:8" x14ac:dyDescent="0.25">
      <c r="A33" s="3">
        <v>44631</v>
      </c>
      <c r="B33" t="s">
        <v>206</v>
      </c>
      <c r="C33" t="s">
        <v>2025</v>
      </c>
      <c r="D33" t="s">
        <v>661</v>
      </c>
      <c r="E33" t="s">
        <v>2136</v>
      </c>
      <c r="F33" t="s">
        <v>632</v>
      </c>
      <c r="H33" t="e">
        <f>INT(LEFT(_9_CREIGHTON[[#This Row],[Result]],FIND("-",_9_CREIGHTON[[#This Row],[Result]])-1))</f>
        <v>#VALUE!</v>
      </c>
    </row>
    <row r="34" spans="1:8" x14ac:dyDescent="0.25">
      <c r="A34" s="3">
        <v>44632</v>
      </c>
      <c r="B34" t="s">
        <v>159</v>
      </c>
      <c r="C34" t="s">
        <v>2585</v>
      </c>
      <c r="D34" t="s">
        <v>661</v>
      </c>
      <c r="E34" t="s">
        <v>1624</v>
      </c>
      <c r="F34" t="s">
        <v>1007</v>
      </c>
      <c r="H34" t="e">
        <f>INT(LEFT(_9_CREIGHTON[[#This Row],[Result]],FIND("-",_9_CREIGHTON[[#This Row],[Result]])-1))</f>
        <v>#VALUE!</v>
      </c>
    </row>
    <row r="35" spans="1:8" x14ac:dyDescent="0.25">
      <c r="A35" s="3">
        <v>44637</v>
      </c>
      <c r="B35" t="s">
        <v>428</v>
      </c>
      <c r="C35" t="s">
        <v>1535</v>
      </c>
      <c r="D35" t="s">
        <v>661</v>
      </c>
      <c r="E35" t="s">
        <v>2278</v>
      </c>
      <c r="F35" t="s">
        <v>1007</v>
      </c>
    </row>
    <row r="36" spans="1:8" x14ac:dyDescent="0.25">
      <c r="A36" s="3">
        <v>44639</v>
      </c>
      <c r="B36" t="s">
        <v>36</v>
      </c>
      <c r="C36" t="s">
        <v>975</v>
      </c>
      <c r="D36" t="s">
        <v>661</v>
      </c>
      <c r="E36" t="s">
        <v>2313</v>
      </c>
      <c r="F36" t="s">
        <v>1007</v>
      </c>
    </row>
  </sheetData>
  <pageMargins left="0.7" right="0.7" top="0.75" bottom="0.75" header="0.3" footer="0.3"/>
  <tableParts count="1">
    <tablePart r:id="rId1"/>
  </tablePart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4092-47E5-4B16-BFB2-14DBC4C0061C}">
  <dimension ref="A1:H38"/>
  <sheetViews>
    <sheetView topLeftCell="A13" workbookViewId="0">
      <selection activeCell="L20" sqref="L20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383</v>
      </c>
      <c r="C2" t="s">
        <v>1588</v>
      </c>
      <c r="D2" t="s">
        <v>5</v>
      </c>
      <c r="E2" t="s">
        <v>608</v>
      </c>
      <c r="F2" t="s">
        <v>588</v>
      </c>
      <c r="H2" t="e">
        <f>INT(LEFT(Table_1__156[[#This Row],[Result]],FIND("-",Table_1__156[[#This Row],[Result]])-1))</f>
        <v>#VALUE!</v>
      </c>
    </row>
    <row r="3" spans="1:8" x14ac:dyDescent="0.25">
      <c r="A3" s="3">
        <v>44877</v>
      </c>
      <c r="B3" t="s">
        <v>180</v>
      </c>
      <c r="C3" t="s">
        <v>1225</v>
      </c>
      <c r="D3" t="s">
        <v>661</v>
      </c>
      <c r="E3" t="s">
        <v>703</v>
      </c>
      <c r="F3" t="s">
        <v>588</v>
      </c>
      <c r="H3" t="e">
        <f>INT(LEFT(Table_1__156[[#This Row],[Result]],FIND("-",Table_1__156[[#This Row],[Result]])-1))</f>
        <v>#VALUE!</v>
      </c>
    </row>
    <row r="4" spans="1:8" x14ac:dyDescent="0.25">
      <c r="A4" s="3">
        <v>44881</v>
      </c>
      <c r="B4" t="s">
        <v>379</v>
      </c>
      <c r="C4" t="s">
        <v>2020</v>
      </c>
      <c r="D4" t="s">
        <v>5</v>
      </c>
      <c r="E4" t="s">
        <v>614</v>
      </c>
      <c r="F4" t="s">
        <v>588</v>
      </c>
      <c r="H4" t="e">
        <f>INT(LEFT(Table_1__156[[#This Row],[Result]],FIND("-",Table_1__156[[#This Row],[Result]])-1))</f>
        <v>#VALUE!</v>
      </c>
    </row>
    <row r="5" spans="1:8" x14ac:dyDescent="0.25">
      <c r="A5" s="3">
        <v>44885</v>
      </c>
      <c r="B5" t="s">
        <v>187</v>
      </c>
      <c r="C5" t="s">
        <v>787</v>
      </c>
      <c r="D5" t="s">
        <v>6</v>
      </c>
      <c r="E5" t="s">
        <v>594</v>
      </c>
      <c r="F5" t="s">
        <v>588</v>
      </c>
      <c r="H5" t="e">
        <f>INT(LEFT(Table_1__156[[#This Row],[Result]],FIND("-",Table_1__156[[#This Row],[Result]])-1))</f>
        <v>#VALUE!</v>
      </c>
    </row>
    <row r="6" spans="1:8" x14ac:dyDescent="0.25">
      <c r="A6" s="3">
        <v>44887</v>
      </c>
      <c r="B6" t="s">
        <v>66</v>
      </c>
      <c r="C6" t="s">
        <v>1771</v>
      </c>
      <c r="D6" t="s">
        <v>5</v>
      </c>
      <c r="E6" t="s">
        <v>595</v>
      </c>
      <c r="F6" t="s">
        <v>588</v>
      </c>
      <c r="H6" t="e">
        <f>INT(LEFT(Table_1__156[[#This Row],[Result]],FIND("-",Table_1__156[[#This Row],[Result]])-1))</f>
        <v>#VALUE!</v>
      </c>
    </row>
    <row r="7" spans="1:8" x14ac:dyDescent="0.25">
      <c r="A7" s="3">
        <v>44890</v>
      </c>
      <c r="B7" t="s">
        <v>261</v>
      </c>
      <c r="C7" t="s">
        <v>2158</v>
      </c>
      <c r="D7" t="s">
        <v>661</v>
      </c>
      <c r="E7" t="s">
        <v>801</v>
      </c>
      <c r="F7" t="s">
        <v>588</v>
      </c>
      <c r="H7" t="e">
        <f>INT(LEFT(Table_1__156[[#This Row],[Result]],FIND("-",Table_1__156[[#This Row],[Result]])-1))</f>
        <v>#VALUE!</v>
      </c>
    </row>
    <row r="8" spans="1:8" x14ac:dyDescent="0.25">
      <c r="A8" s="3">
        <v>44892</v>
      </c>
      <c r="B8" t="s">
        <v>243</v>
      </c>
      <c r="C8" t="s">
        <v>1886</v>
      </c>
      <c r="D8" t="s">
        <v>661</v>
      </c>
      <c r="E8" t="s">
        <v>706</v>
      </c>
      <c r="F8" t="s">
        <v>588</v>
      </c>
      <c r="H8" t="e">
        <f>INT(LEFT(Table_1__156[[#This Row],[Result]],FIND("-",Table_1__156[[#This Row],[Result]])-1))</f>
        <v>#VALUE!</v>
      </c>
    </row>
    <row r="9" spans="1:8" x14ac:dyDescent="0.25">
      <c r="A9" s="3">
        <v>44896</v>
      </c>
      <c r="B9" t="s">
        <v>267</v>
      </c>
      <c r="C9" t="s">
        <v>1601</v>
      </c>
      <c r="D9" t="s">
        <v>6</v>
      </c>
      <c r="E9" t="s">
        <v>730</v>
      </c>
      <c r="F9" t="s">
        <v>588</v>
      </c>
      <c r="H9" t="e">
        <f>INT(LEFT(Table_1__156[[#This Row],[Result]],FIND("-",Table_1__156[[#This Row],[Result]])-1))</f>
        <v>#VALUE!</v>
      </c>
    </row>
    <row r="10" spans="1:8" x14ac:dyDescent="0.25">
      <c r="A10" s="3">
        <v>44900</v>
      </c>
      <c r="B10" t="s">
        <v>113</v>
      </c>
      <c r="C10" t="s">
        <v>1179</v>
      </c>
      <c r="D10" t="s">
        <v>6</v>
      </c>
      <c r="E10" t="s">
        <v>792</v>
      </c>
      <c r="F10" t="s">
        <v>588</v>
      </c>
      <c r="H10" t="e">
        <f>INT(LEFT(Table_1__156[[#This Row],[Result]],FIND("-",Table_1__156[[#This Row],[Result]])-1))</f>
        <v>#VALUE!</v>
      </c>
    </row>
    <row r="11" spans="1:8" x14ac:dyDescent="0.25">
      <c r="A11" s="3">
        <v>44906</v>
      </c>
      <c r="B11" t="s">
        <v>20</v>
      </c>
      <c r="C11" t="s">
        <v>1535</v>
      </c>
      <c r="D11" t="s">
        <v>5</v>
      </c>
      <c r="E11" t="s">
        <v>794</v>
      </c>
      <c r="F11" t="s">
        <v>588</v>
      </c>
      <c r="H11" t="e">
        <f>INT(LEFT(Table_1__156[[#This Row],[Result]],FIND("-",Table_1__156[[#This Row],[Result]])-1))</f>
        <v>#VALUE!</v>
      </c>
    </row>
    <row r="12" spans="1:8" x14ac:dyDescent="0.25">
      <c r="A12" s="3">
        <v>44912</v>
      </c>
      <c r="B12" t="s">
        <v>181</v>
      </c>
      <c r="C12" t="s">
        <v>1297</v>
      </c>
      <c r="D12" t="s">
        <v>661</v>
      </c>
      <c r="E12" t="s">
        <v>849</v>
      </c>
      <c r="F12" t="s">
        <v>588</v>
      </c>
      <c r="H12" t="e">
        <f>INT(LEFT(Table_1__156[[#This Row],[Result]],FIND("-",Table_1__156[[#This Row],[Result]])-1))</f>
        <v>#VALUE!</v>
      </c>
    </row>
    <row r="13" spans="1:8" x14ac:dyDescent="0.25">
      <c r="A13" s="3">
        <v>44914</v>
      </c>
      <c r="B13" t="s">
        <v>425</v>
      </c>
      <c r="C13" t="s">
        <v>1412</v>
      </c>
      <c r="D13" t="s">
        <v>5</v>
      </c>
      <c r="E13" t="s">
        <v>1073</v>
      </c>
      <c r="F13" t="s">
        <v>588</v>
      </c>
      <c r="H13" t="e">
        <f>INT(LEFT(Table_1__156[[#This Row],[Result]],FIND("-",Table_1__156[[#This Row],[Result]])-1))</f>
        <v>#VALUE!</v>
      </c>
    </row>
    <row r="14" spans="1:8" x14ac:dyDescent="0.25">
      <c r="A14" s="3">
        <v>44917</v>
      </c>
      <c r="B14" t="s">
        <v>256</v>
      </c>
      <c r="C14" t="s">
        <v>2159</v>
      </c>
      <c r="D14" t="s">
        <v>5</v>
      </c>
      <c r="E14" t="s">
        <v>672</v>
      </c>
      <c r="F14" t="s">
        <v>588</v>
      </c>
      <c r="H14" t="e">
        <f>INT(LEFT(Table_1__156[[#This Row],[Result]],FIND("-",Table_1__156[[#This Row],[Result]])-1))</f>
        <v>#VALUE!</v>
      </c>
    </row>
    <row r="15" spans="1:8" x14ac:dyDescent="0.25">
      <c r="A15" s="3">
        <v>44925</v>
      </c>
      <c r="B15" t="s">
        <v>377</v>
      </c>
      <c r="C15" t="s">
        <v>2160</v>
      </c>
      <c r="D15" t="s">
        <v>5</v>
      </c>
      <c r="E15" t="s">
        <v>673</v>
      </c>
      <c r="F15" t="s">
        <v>587</v>
      </c>
      <c r="H15" t="e">
        <f>INT(LEFT(Table_1__156[[#This Row],[Result]],FIND("-",Table_1__156[[#This Row],[Result]])-1))</f>
        <v>#VALUE!</v>
      </c>
    </row>
    <row r="16" spans="1:8" x14ac:dyDescent="0.25">
      <c r="A16" s="3">
        <v>44563</v>
      </c>
      <c r="B16" t="s">
        <v>92</v>
      </c>
      <c r="C16" t="s">
        <v>1756</v>
      </c>
      <c r="D16" t="s">
        <v>6</v>
      </c>
      <c r="E16" t="s">
        <v>647</v>
      </c>
      <c r="F16" t="s">
        <v>590</v>
      </c>
      <c r="H16" t="e">
        <f>INT(LEFT(Table_1__156[[#This Row],[Result]],FIND("-",Table_1__156[[#This Row],[Result]])-1))</f>
        <v>#VALUE!</v>
      </c>
    </row>
    <row r="17" spans="1:8" x14ac:dyDescent="0.25">
      <c r="A17" s="3">
        <v>44566</v>
      </c>
      <c r="B17" t="s">
        <v>114</v>
      </c>
      <c r="C17" t="s">
        <v>871</v>
      </c>
      <c r="D17" t="s">
        <v>5</v>
      </c>
      <c r="E17" t="s">
        <v>676</v>
      </c>
      <c r="F17" t="s">
        <v>592</v>
      </c>
      <c r="H17" t="e">
        <f>INT(LEFT(Table_1__156[[#This Row],[Result]],FIND("-",Table_1__156[[#This Row],[Result]])-1))</f>
        <v>#VALUE!</v>
      </c>
    </row>
    <row r="18" spans="1:8" x14ac:dyDescent="0.25">
      <c r="A18" s="3">
        <v>44575</v>
      </c>
      <c r="B18" t="s">
        <v>116</v>
      </c>
      <c r="C18" t="s">
        <v>1185</v>
      </c>
      <c r="D18" t="s">
        <v>5</v>
      </c>
      <c r="E18" t="s">
        <v>653</v>
      </c>
      <c r="F18" t="s">
        <v>788</v>
      </c>
      <c r="H18" t="e">
        <f>INT(LEFT(Table_1__156[[#This Row],[Result]],FIND("-",Table_1__156[[#This Row],[Result]])-1))</f>
        <v>#VALUE!</v>
      </c>
    </row>
    <row r="19" spans="1:8" x14ac:dyDescent="0.25">
      <c r="A19" s="3">
        <v>44579</v>
      </c>
      <c r="B19" t="s">
        <v>411</v>
      </c>
      <c r="C19" t="s">
        <v>1888</v>
      </c>
      <c r="D19" t="s">
        <v>6</v>
      </c>
      <c r="E19" t="s">
        <v>623</v>
      </c>
      <c r="F19" t="s">
        <v>618</v>
      </c>
      <c r="H19" t="e">
        <f>INT(LEFT(Table_1__156[[#This Row],[Result]],FIND("-",Table_1__156[[#This Row],[Result]])-1))</f>
        <v>#VALUE!</v>
      </c>
    </row>
    <row r="20" spans="1:8" x14ac:dyDescent="0.25">
      <c r="A20" s="3">
        <v>44583</v>
      </c>
      <c r="B20" t="s">
        <v>386</v>
      </c>
      <c r="C20" t="s">
        <v>1896</v>
      </c>
      <c r="D20" t="s">
        <v>6</v>
      </c>
      <c r="E20" t="s">
        <v>626</v>
      </c>
      <c r="F20" t="s">
        <v>801</v>
      </c>
      <c r="H20" t="e">
        <f>INT(LEFT(Table_1__156[[#This Row],[Result]],FIND("-",Table_1__156[[#This Row],[Result]])-1))</f>
        <v>#VALUE!</v>
      </c>
    </row>
    <row r="21" spans="1:8" x14ac:dyDescent="0.25">
      <c r="A21" s="3">
        <v>44586</v>
      </c>
      <c r="B21" t="s">
        <v>402</v>
      </c>
      <c r="C21" t="s">
        <v>1033</v>
      </c>
      <c r="D21" t="s">
        <v>6</v>
      </c>
      <c r="E21" t="s">
        <v>629</v>
      </c>
      <c r="F21" t="s">
        <v>774</v>
      </c>
      <c r="H21" t="e">
        <f>INT(LEFT(Table_1__156[[#This Row],[Result]],FIND("-",Table_1__156[[#This Row],[Result]])-1))</f>
        <v>#VALUE!</v>
      </c>
    </row>
    <row r="22" spans="1:8" x14ac:dyDescent="0.25">
      <c r="A22" s="3">
        <v>44590</v>
      </c>
      <c r="B22" t="s">
        <v>421</v>
      </c>
      <c r="C22" t="s">
        <v>1900</v>
      </c>
      <c r="D22" t="s">
        <v>5</v>
      </c>
      <c r="E22" t="s">
        <v>1005</v>
      </c>
      <c r="F22" t="s">
        <v>730</v>
      </c>
      <c r="H22" t="e">
        <f>INT(LEFT(Table_1__156[[#This Row],[Result]],FIND("-",Table_1__156[[#This Row],[Result]])-1))</f>
        <v>#VALUE!</v>
      </c>
    </row>
    <row r="23" spans="1:8" x14ac:dyDescent="0.25">
      <c r="A23" s="3">
        <v>44593</v>
      </c>
      <c r="B23" t="s">
        <v>460</v>
      </c>
      <c r="C23" t="s">
        <v>1326</v>
      </c>
      <c r="D23" t="s">
        <v>6</v>
      </c>
      <c r="E23" t="s">
        <v>1007</v>
      </c>
      <c r="F23" t="s">
        <v>792</v>
      </c>
      <c r="H23" t="e">
        <f>INT(LEFT(Table_1__156[[#This Row],[Result]],FIND("-",Table_1__156[[#This Row],[Result]])-1))</f>
        <v>#VALUE!</v>
      </c>
    </row>
    <row r="24" spans="1:8" x14ac:dyDescent="0.25">
      <c r="A24" s="3">
        <v>44596</v>
      </c>
      <c r="B24" t="s">
        <v>272</v>
      </c>
      <c r="C24" t="s">
        <v>1080</v>
      </c>
      <c r="D24" t="s">
        <v>5</v>
      </c>
      <c r="E24" t="s">
        <v>1009</v>
      </c>
      <c r="F24" t="s">
        <v>794</v>
      </c>
      <c r="H24" t="e">
        <f>INT(LEFT(Table_1__156[[#This Row],[Result]],FIND("-",Table_1__156[[#This Row],[Result]])-1))</f>
        <v>#VALUE!</v>
      </c>
    </row>
    <row r="25" spans="1:8" x14ac:dyDescent="0.25">
      <c r="A25" s="3">
        <v>44599</v>
      </c>
      <c r="B25" t="s">
        <v>253</v>
      </c>
      <c r="C25" t="s">
        <v>1020</v>
      </c>
      <c r="D25" t="s">
        <v>5</v>
      </c>
      <c r="E25" t="s">
        <v>1011</v>
      </c>
      <c r="F25" t="s">
        <v>849</v>
      </c>
      <c r="H25" t="e">
        <f>INT(LEFT(Table_1__156[[#This Row],[Result]],FIND("-",Table_1__156[[#This Row],[Result]])-1))</f>
        <v>#VALUE!</v>
      </c>
    </row>
    <row r="26" spans="1:8" x14ac:dyDescent="0.25">
      <c r="A26" s="3">
        <v>44601</v>
      </c>
      <c r="B26" t="s">
        <v>253</v>
      </c>
      <c r="C26" t="s">
        <v>1185</v>
      </c>
      <c r="D26" t="s">
        <v>6</v>
      </c>
      <c r="E26" t="s">
        <v>1039</v>
      </c>
      <c r="F26" t="s">
        <v>639</v>
      </c>
      <c r="H26" t="e">
        <f>INT(LEFT(Table_1__156[[#This Row],[Result]],FIND("-",Table_1__156[[#This Row],[Result]])-1))</f>
        <v>#VALUE!</v>
      </c>
    </row>
    <row r="27" spans="1:8" x14ac:dyDescent="0.25">
      <c r="A27" s="3">
        <v>44604</v>
      </c>
      <c r="B27" t="s">
        <v>386</v>
      </c>
      <c r="C27" t="s">
        <v>640</v>
      </c>
      <c r="D27" t="s">
        <v>5</v>
      </c>
      <c r="E27" t="s">
        <v>1040</v>
      </c>
      <c r="F27" t="s">
        <v>642</v>
      </c>
      <c r="H27" t="e">
        <f>INT(LEFT(Table_1__156[[#This Row],[Result]],FIND("-",Table_1__156[[#This Row],[Result]])-1))</f>
        <v>#VALUE!</v>
      </c>
    </row>
    <row r="28" spans="1:8" x14ac:dyDescent="0.25">
      <c r="A28" s="3">
        <v>44610</v>
      </c>
      <c r="B28" t="s">
        <v>421</v>
      </c>
      <c r="C28" t="s">
        <v>1503</v>
      </c>
      <c r="D28" t="s">
        <v>6</v>
      </c>
      <c r="E28" t="s">
        <v>1433</v>
      </c>
      <c r="F28" t="s">
        <v>645</v>
      </c>
      <c r="H28" t="e">
        <f>INT(LEFT(Table_1__156[[#This Row],[Result]],FIND("-",Table_1__156[[#This Row],[Result]])-1))</f>
        <v>#VALUE!</v>
      </c>
    </row>
    <row r="29" spans="1:8" x14ac:dyDescent="0.25">
      <c r="A29" s="3">
        <v>44614</v>
      </c>
      <c r="B29" t="s">
        <v>380</v>
      </c>
      <c r="C29" t="s">
        <v>1545</v>
      </c>
      <c r="D29" t="s">
        <v>6</v>
      </c>
      <c r="E29" t="s">
        <v>1397</v>
      </c>
      <c r="F29" t="s">
        <v>647</v>
      </c>
      <c r="H29" t="e">
        <f>INT(LEFT(Table_1__156[[#This Row],[Result]],FIND("-",Table_1__156[[#This Row],[Result]])-1))</f>
        <v>#VALUE!</v>
      </c>
    </row>
    <row r="30" spans="1:8" x14ac:dyDescent="0.25">
      <c r="A30" s="3">
        <v>44617</v>
      </c>
      <c r="B30" t="s">
        <v>92</v>
      </c>
      <c r="C30" t="s">
        <v>1247</v>
      </c>
      <c r="D30" t="s">
        <v>5</v>
      </c>
      <c r="E30" t="s">
        <v>1415</v>
      </c>
      <c r="F30" t="s">
        <v>676</v>
      </c>
      <c r="H30" t="e">
        <f>INT(LEFT(Table_1__156[[#This Row],[Result]],FIND("-",Table_1__156[[#This Row],[Result]])-1))</f>
        <v>#VALUE!</v>
      </c>
    </row>
    <row r="31" spans="1:8" x14ac:dyDescent="0.25">
      <c r="A31" s="3">
        <v>44621</v>
      </c>
      <c r="B31" t="s">
        <v>350</v>
      </c>
      <c r="C31" t="s">
        <v>2161</v>
      </c>
      <c r="D31" t="s">
        <v>5</v>
      </c>
      <c r="E31" t="s">
        <v>1447</v>
      </c>
      <c r="F31" t="s">
        <v>653</v>
      </c>
      <c r="H31" t="e">
        <f>INT(LEFT(Table_1__156[[#This Row],[Result]],FIND("-",Table_1__156[[#This Row],[Result]])-1))</f>
        <v>#VALUE!</v>
      </c>
    </row>
    <row r="32" spans="1:8" x14ac:dyDescent="0.25">
      <c r="A32" s="3">
        <v>44624</v>
      </c>
      <c r="B32" t="s">
        <v>272</v>
      </c>
      <c r="C32" t="s">
        <v>1120</v>
      </c>
      <c r="D32" t="s">
        <v>6</v>
      </c>
      <c r="E32" t="s">
        <v>1248</v>
      </c>
      <c r="F32" t="s">
        <v>1044</v>
      </c>
      <c r="H32" t="e">
        <f>INT(LEFT(Table_1__156[[#This Row],[Result]],FIND("-",Table_1__156[[#This Row],[Result]])-1))</f>
        <v>#VALUE!</v>
      </c>
    </row>
    <row r="33" spans="1:8" x14ac:dyDescent="0.25">
      <c r="A33" s="3">
        <v>44630</v>
      </c>
      <c r="B33" t="s">
        <v>402</v>
      </c>
      <c r="C33" t="s">
        <v>2162</v>
      </c>
      <c r="D33" t="s">
        <v>661</v>
      </c>
      <c r="E33" t="s">
        <v>1651</v>
      </c>
      <c r="F33" t="s">
        <v>1249</v>
      </c>
      <c r="H33" t="e">
        <f>INT(LEFT(Table_1__156[[#This Row],[Result]],FIND("-",Table_1__156[[#This Row],[Result]])-1))</f>
        <v>#VALUE!</v>
      </c>
    </row>
    <row r="34" spans="1:8" x14ac:dyDescent="0.25">
      <c r="A34" s="3">
        <v>44631</v>
      </c>
      <c r="B34" t="s">
        <v>421</v>
      </c>
      <c r="C34" t="s">
        <v>1135</v>
      </c>
      <c r="D34" t="s">
        <v>661</v>
      </c>
      <c r="E34" t="s">
        <v>2163</v>
      </c>
      <c r="F34" t="s">
        <v>1229</v>
      </c>
      <c r="H34" t="e">
        <f>INT(LEFT(Table_1__156[[#This Row],[Result]],FIND("-",Table_1__156[[#This Row],[Result]])-1))</f>
        <v>#VALUE!</v>
      </c>
    </row>
    <row r="35" spans="1:8" x14ac:dyDescent="0.25">
      <c r="A35" s="3">
        <v>44632</v>
      </c>
      <c r="B35" t="s">
        <v>350</v>
      </c>
      <c r="C35" t="s">
        <v>1348</v>
      </c>
      <c r="D35" t="s">
        <v>661</v>
      </c>
      <c r="E35" t="s">
        <v>2231</v>
      </c>
      <c r="F35" t="s">
        <v>1005</v>
      </c>
      <c r="H35" t="e">
        <f>INT(LEFT(Table_1__156[[#This Row],[Result]],FIND("-",Table_1__156[[#This Row],[Result]])-1))</f>
        <v>#VALUE!</v>
      </c>
    </row>
    <row r="36" spans="1:8" x14ac:dyDescent="0.25">
      <c r="A36" s="3">
        <v>44633</v>
      </c>
      <c r="B36" t="s">
        <v>116</v>
      </c>
      <c r="C36" t="s">
        <v>1015</v>
      </c>
      <c r="D36" t="s">
        <v>661</v>
      </c>
      <c r="E36" t="s">
        <v>2313</v>
      </c>
      <c r="F36" t="s">
        <v>1007</v>
      </c>
      <c r="H36" t="e">
        <f>INT(LEFT(Table_1__156[[#This Row],[Result]],FIND("-",Table_1__156[[#This Row],[Result]])-1))</f>
        <v>#VALUE!</v>
      </c>
    </row>
    <row r="37" spans="1:8" x14ac:dyDescent="0.25">
      <c r="A37" s="3">
        <v>44637</v>
      </c>
      <c r="B37" t="s">
        <v>14</v>
      </c>
      <c r="C37" t="s">
        <v>1410</v>
      </c>
      <c r="D37" t="s">
        <v>661</v>
      </c>
      <c r="E37" t="s">
        <v>2586</v>
      </c>
      <c r="F37" t="s">
        <v>1007</v>
      </c>
    </row>
    <row r="38" spans="1:8" x14ac:dyDescent="0.25">
      <c r="A38" s="3">
        <v>44639</v>
      </c>
      <c r="B38" t="s">
        <v>206</v>
      </c>
      <c r="C38" t="s">
        <v>2587</v>
      </c>
      <c r="D38" t="s">
        <v>661</v>
      </c>
      <c r="E38" t="s">
        <v>2588</v>
      </c>
      <c r="F38" t="s">
        <v>1007</v>
      </c>
    </row>
  </sheetData>
  <pageMargins left="0.7" right="0.7" top="0.75" bottom="0.75" header="0.3" footer="0.3"/>
  <tableParts count="1">
    <tablePart r:id="rId1"/>
  </tableParts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30DB-269F-4C34-A639-2ABF6E08F843}">
  <dimension ref="A1:H37"/>
  <sheetViews>
    <sheetView workbookViewId="0">
      <selection activeCell="M18" sqref="M18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178</v>
      </c>
      <c r="C2" t="s">
        <v>1283</v>
      </c>
      <c r="D2" t="s">
        <v>5</v>
      </c>
      <c r="E2" t="s">
        <v>608</v>
      </c>
      <c r="F2" t="s">
        <v>588</v>
      </c>
      <c r="H2" t="e">
        <f>INT(LEFT(_5_IOWA[[#This Row],[Result]],FIND("-",_5_IOWA[[#This Row],[Result]])-1))</f>
        <v>#VALUE!</v>
      </c>
    </row>
    <row r="3" spans="1:8" x14ac:dyDescent="0.25">
      <c r="A3" s="3">
        <v>44877</v>
      </c>
      <c r="B3" t="s">
        <v>257</v>
      </c>
      <c r="C3" t="s">
        <v>1284</v>
      </c>
      <c r="D3" t="s">
        <v>5</v>
      </c>
      <c r="E3" t="s">
        <v>611</v>
      </c>
      <c r="F3" t="s">
        <v>588</v>
      </c>
      <c r="H3" t="e">
        <f>INT(LEFT(_5_IOWA[[#This Row],[Result]],FIND("-",_5_IOWA[[#This Row],[Result]])-1))</f>
        <v>#VALUE!</v>
      </c>
    </row>
    <row r="4" spans="1:8" x14ac:dyDescent="0.25">
      <c r="A4" s="3">
        <v>44881</v>
      </c>
      <c r="B4" t="s">
        <v>383</v>
      </c>
      <c r="C4" t="s">
        <v>1285</v>
      </c>
      <c r="D4" t="s">
        <v>5</v>
      </c>
      <c r="E4" t="s">
        <v>658</v>
      </c>
      <c r="F4" t="s">
        <v>588</v>
      </c>
      <c r="H4" t="e">
        <f>INT(LEFT(_5_IOWA[[#This Row],[Result]],FIND("-",_5_IOWA[[#This Row],[Result]])-1))</f>
        <v>#VALUE!</v>
      </c>
    </row>
    <row r="5" spans="1:8" x14ac:dyDescent="0.25">
      <c r="A5" s="3">
        <v>44883</v>
      </c>
      <c r="B5" t="s">
        <v>351</v>
      </c>
      <c r="C5" t="s">
        <v>1286</v>
      </c>
      <c r="D5" t="s">
        <v>5</v>
      </c>
      <c r="E5" t="s">
        <v>868</v>
      </c>
      <c r="F5" t="s">
        <v>588</v>
      </c>
      <c r="H5" t="e">
        <f>INT(LEFT(_5_IOWA[[#This Row],[Result]],FIND("-",_5_IOWA[[#This Row],[Result]])-1))</f>
        <v>#VALUE!</v>
      </c>
    </row>
    <row r="6" spans="1:8" x14ac:dyDescent="0.25">
      <c r="A6" s="3">
        <v>44887</v>
      </c>
      <c r="B6" t="s">
        <v>444</v>
      </c>
      <c r="C6" t="s">
        <v>1287</v>
      </c>
      <c r="D6" t="s">
        <v>5</v>
      </c>
      <c r="E6" t="s">
        <v>914</v>
      </c>
      <c r="F6" t="s">
        <v>588</v>
      </c>
      <c r="H6" t="e">
        <f>INT(LEFT(_5_IOWA[[#This Row],[Result]],FIND("-",_5_IOWA[[#This Row],[Result]])-1))</f>
        <v>#VALUE!</v>
      </c>
    </row>
    <row r="7" spans="1:8" x14ac:dyDescent="0.25">
      <c r="A7" s="3">
        <v>44891</v>
      </c>
      <c r="B7" t="s">
        <v>255</v>
      </c>
      <c r="C7" t="s">
        <v>1288</v>
      </c>
      <c r="D7" t="s">
        <v>5</v>
      </c>
      <c r="E7" t="s">
        <v>916</v>
      </c>
      <c r="F7" t="s">
        <v>588</v>
      </c>
      <c r="H7" t="e">
        <f>INT(LEFT(_5_IOWA[[#This Row],[Result]],FIND("-",_5_IOWA[[#This Row],[Result]])-1))</f>
        <v>#VALUE!</v>
      </c>
    </row>
    <row r="8" spans="1:8" x14ac:dyDescent="0.25">
      <c r="A8" s="3">
        <v>44894</v>
      </c>
      <c r="B8" t="s">
        <v>484</v>
      </c>
      <c r="C8" t="s">
        <v>1289</v>
      </c>
      <c r="D8" t="s">
        <v>6</v>
      </c>
      <c r="E8" t="s">
        <v>918</v>
      </c>
      <c r="F8" t="s">
        <v>588</v>
      </c>
      <c r="H8" t="e">
        <f>INT(LEFT(_5_IOWA[[#This Row],[Result]],FIND("-",_5_IOWA[[#This Row],[Result]])-1))</f>
        <v>#VALUE!</v>
      </c>
    </row>
    <row r="9" spans="1:8" x14ac:dyDescent="0.25">
      <c r="A9" s="3">
        <v>44898</v>
      </c>
      <c r="B9" t="s">
        <v>18</v>
      </c>
      <c r="C9" t="s">
        <v>1290</v>
      </c>
      <c r="D9" t="s">
        <v>6</v>
      </c>
      <c r="E9" t="s">
        <v>668</v>
      </c>
      <c r="F9" t="s">
        <v>587</v>
      </c>
      <c r="H9" t="e">
        <f>INT(LEFT(_5_IOWA[[#This Row],[Result]],FIND("-",_5_IOWA[[#This Row],[Result]])-1))</f>
        <v>#VALUE!</v>
      </c>
    </row>
    <row r="10" spans="1:8" x14ac:dyDescent="0.25">
      <c r="A10" s="3">
        <v>44901</v>
      </c>
      <c r="B10" t="s">
        <v>80</v>
      </c>
      <c r="C10" t="s">
        <v>1291</v>
      </c>
      <c r="D10" t="s">
        <v>5</v>
      </c>
      <c r="E10" t="s">
        <v>602</v>
      </c>
      <c r="F10" t="s">
        <v>590</v>
      </c>
      <c r="H10" t="e">
        <f>INT(LEFT(_5_IOWA[[#This Row],[Result]],FIND("-",_5_IOWA[[#This Row],[Result]])-1))</f>
        <v>#VALUE!</v>
      </c>
    </row>
    <row r="11" spans="1:8" x14ac:dyDescent="0.25">
      <c r="A11" s="3">
        <v>44904</v>
      </c>
      <c r="B11" t="s">
        <v>397</v>
      </c>
      <c r="C11" t="s">
        <v>1292</v>
      </c>
      <c r="D11" t="s">
        <v>6</v>
      </c>
      <c r="E11" t="s">
        <v>684</v>
      </c>
      <c r="F11" t="s">
        <v>590</v>
      </c>
      <c r="H11" t="e">
        <f>INT(LEFT(_5_IOWA[[#This Row],[Result]],FIND("-",_5_IOWA[[#This Row],[Result]])-1))</f>
        <v>#VALUE!</v>
      </c>
    </row>
    <row r="12" spans="1:8" x14ac:dyDescent="0.25">
      <c r="A12" s="3">
        <v>44913</v>
      </c>
      <c r="B12" t="s">
        <v>180</v>
      </c>
      <c r="C12" t="s">
        <v>1293</v>
      </c>
      <c r="D12" t="s">
        <v>661</v>
      </c>
      <c r="E12" t="s">
        <v>669</v>
      </c>
      <c r="F12" t="s">
        <v>590</v>
      </c>
      <c r="H12" t="e">
        <f>INT(LEFT(_5_IOWA[[#This Row],[Result]],FIND("-",_5_IOWA[[#This Row],[Result]])-1))</f>
        <v>#VALUE!</v>
      </c>
    </row>
    <row r="13" spans="1:8" x14ac:dyDescent="0.25">
      <c r="A13" s="3">
        <v>44916</v>
      </c>
      <c r="B13" t="s">
        <v>78</v>
      </c>
      <c r="C13" t="s">
        <v>1294</v>
      </c>
      <c r="D13" t="s">
        <v>5</v>
      </c>
      <c r="E13" t="s">
        <v>671</v>
      </c>
      <c r="F13" t="s">
        <v>590</v>
      </c>
      <c r="H13" t="e">
        <f>INT(LEFT(_5_IOWA[[#This Row],[Result]],FIND("-",_5_IOWA[[#This Row],[Result]])-1))</f>
        <v>#VALUE!</v>
      </c>
    </row>
    <row r="14" spans="1:8" x14ac:dyDescent="0.25">
      <c r="A14" s="3">
        <v>44924</v>
      </c>
      <c r="B14" t="s">
        <v>48</v>
      </c>
      <c r="C14" t="s">
        <v>1295</v>
      </c>
      <c r="D14" t="s">
        <v>5</v>
      </c>
      <c r="E14" t="s">
        <v>689</v>
      </c>
      <c r="F14" t="s">
        <v>590</v>
      </c>
      <c r="H14" t="e">
        <f>INT(LEFT(_5_IOWA[[#This Row],[Result]],FIND("-",_5_IOWA[[#This Row],[Result]])-1))</f>
        <v>#VALUE!</v>
      </c>
    </row>
    <row r="15" spans="1:8" x14ac:dyDescent="0.25">
      <c r="A15" s="3">
        <v>44564</v>
      </c>
      <c r="B15" t="s">
        <v>261</v>
      </c>
      <c r="C15" t="s">
        <v>1139</v>
      </c>
      <c r="D15" t="s">
        <v>5</v>
      </c>
      <c r="E15" t="s">
        <v>613</v>
      </c>
      <c r="F15" t="s">
        <v>592</v>
      </c>
      <c r="H15" t="e">
        <f>INT(LEFT(_5_IOWA[[#This Row],[Result]],FIND("-",_5_IOWA[[#This Row],[Result]])-1))</f>
        <v>#VALUE!</v>
      </c>
    </row>
    <row r="16" spans="1:8" x14ac:dyDescent="0.25">
      <c r="A16" s="3">
        <v>44567</v>
      </c>
      <c r="B16" t="s">
        <v>264</v>
      </c>
      <c r="C16" t="s">
        <v>1296</v>
      </c>
      <c r="D16" t="s">
        <v>6</v>
      </c>
      <c r="E16" t="s">
        <v>616</v>
      </c>
      <c r="F16" t="s">
        <v>788</v>
      </c>
      <c r="H16" t="e">
        <f>INT(LEFT(_5_IOWA[[#This Row],[Result]],FIND("-",_5_IOWA[[#This Row],[Result]])-1))</f>
        <v>#VALUE!</v>
      </c>
    </row>
    <row r="17" spans="1:8" x14ac:dyDescent="0.25">
      <c r="A17" s="3">
        <v>44574</v>
      </c>
      <c r="B17" t="s">
        <v>239</v>
      </c>
      <c r="C17" t="s">
        <v>1297</v>
      </c>
      <c r="D17" t="s">
        <v>5</v>
      </c>
      <c r="E17" t="s">
        <v>784</v>
      </c>
      <c r="F17" t="s">
        <v>618</v>
      </c>
      <c r="H17" t="e">
        <f>INT(LEFT(_5_IOWA[[#This Row],[Result]],FIND("-",_5_IOWA[[#This Row],[Result]])-1))</f>
        <v>#VALUE!</v>
      </c>
    </row>
    <row r="18" spans="1:8" x14ac:dyDescent="0.25">
      <c r="A18" s="3">
        <v>44577</v>
      </c>
      <c r="B18" t="s">
        <v>381</v>
      </c>
      <c r="C18" t="s">
        <v>1205</v>
      </c>
      <c r="D18" t="s">
        <v>6</v>
      </c>
      <c r="E18" t="s">
        <v>699</v>
      </c>
      <c r="F18" t="s">
        <v>801</v>
      </c>
      <c r="H18" t="e">
        <f>INT(LEFT(_5_IOWA[[#This Row],[Result]],FIND("-",_5_IOWA[[#This Row],[Result]])-1))</f>
        <v>#VALUE!</v>
      </c>
    </row>
    <row r="19" spans="1:8" x14ac:dyDescent="0.25">
      <c r="A19" s="3">
        <v>44580</v>
      </c>
      <c r="B19" t="s">
        <v>376</v>
      </c>
      <c r="C19" t="s">
        <v>1298</v>
      </c>
      <c r="D19" t="s">
        <v>6</v>
      </c>
      <c r="E19" t="s">
        <v>838</v>
      </c>
      <c r="F19" t="s">
        <v>706</v>
      </c>
      <c r="H19" t="e">
        <f>INT(LEFT(_5_IOWA[[#This Row],[Result]],FIND("-",_5_IOWA[[#This Row],[Result]])-1))</f>
        <v>#VALUE!</v>
      </c>
    </row>
    <row r="20" spans="1:8" x14ac:dyDescent="0.25">
      <c r="A20" s="3">
        <v>44583</v>
      </c>
      <c r="B20" t="s">
        <v>448</v>
      </c>
      <c r="C20" t="s">
        <v>1299</v>
      </c>
      <c r="D20" t="s">
        <v>5</v>
      </c>
      <c r="E20" t="s">
        <v>840</v>
      </c>
      <c r="F20" t="s">
        <v>730</v>
      </c>
      <c r="H20" t="e">
        <f>INT(LEFT(_5_IOWA[[#This Row],[Result]],FIND("-",_5_IOWA[[#This Row],[Result]])-1))</f>
        <v>#VALUE!</v>
      </c>
    </row>
    <row r="21" spans="1:8" x14ac:dyDescent="0.25">
      <c r="A21" s="3">
        <v>44588</v>
      </c>
      <c r="B21" t="s">
        <v>18</v>
      </c>
      <c r="C21" t="s">
        <v>1300</v>
      </c>
      <c r="D21" t="s">
        <v>5</v>
      </c>
      <c r="E21" t="s">
        <v>681</v>
      </c>
      <c r="F21" t="s">
        <v>630</v>
      </c>
      <c r="H21" t="e">
        <f>INT(LEFT(_5_IOWA[[#This Row],[Result]],FIND("-",_5_IOWA[[#This Row],[Result]])-1))</f>
        <v>#VALUE!</v>
      </c>
    </row>
    <row r="22" spans="1:8" x14ac:dyDescent="0.25">
      <c r="A22" s="3">
        <v>44592</v>
      </c>
      <c r="B22" t="s">
        <v>448</v>
      </c>
      <c r="C22" t="s">
        <v>1301</v>
      </c>
      <c r="D22" t="s">
        <v>6</v>
      </c>
      <c r="E22" t="s">
        <v>632</v>
      </c>
      <c r="F22" t="s">
        <v>734</v>
      </c>
      <c r="H22" t="e">
        <f>INT(LEFT(_5_IOWA[[#This Row],[Result]],FIND("-",_5_IOWA[[#This Row],[Result]])-1))</f>
        <v>#VALUE!</v>
      </c>
    </row>
    <row r="23" spans="1:8" x14ac:dyDescent="0.25">
      <c r="A23" s="3">
        <v>44598</v>
      </c>
      <c r="B23" t="s">
        <v>381</v>
      </c>
      <c r="C23" t="s">
        <v>867</v>
      </c>
      <c r="D23" t="s">
        <v>5</v>
      </c>
      <c r="E23" t="s">
        <v>635</v>
      </c>
      <c r="F23" t="s">
        <v>711</v>
      </c>
      <c r="H23" t="e">
        <f>INT(LEFT(_5_IOWA[[#This Row],[Result]],FIND("-",_5_IOWA[[#This Row],[Result]])-1))</f>
        <v>#VALUE!</v>
      </c>
    </row>
    <row r="24" spans="1:8" x14ac:dyDescent="0.25">
      <c r="A24" s="3">
        <v>44602</v>
      </c>
      <c r="B24" t="s">
        <v>261</v>
      </c>
      <c r="C24" t="s">
        <v>1302</v>
      </c>
      <c r="D24" t="s">
        <v>6</v>
      </c>
      <c r="E24" t="s">
        <v>638</v>
      </c>
      <c r="F24" t="s">
        <v>1036</v>
      </c>
      <c r="H24" t="e">
        <f>INT(LEFT(_5_IOWA[[#This Row],[Result]],FIND("-",_5_IOWA[[#This Row],[Result]])-1))</f>
        <v>#VALUE!</v>
      </c>
    </row>
    <row r="25" spans="1:8" x14ac:dyDescent="0.25">
      <c r="A25" s="3">
        <v>44605</v>
      </c>
      <c r="B25" t="s">
        <v>173</v>
      </c>
      <c r="C25" t="s">
        <v>1303</v>
      </c>
      <c r="D25" t="s">
        <v>5</v>
      </c>
      <c r="E25" t="s">
        <v>641</v>
      </c>
      <c r="F25" t="s">
        <v>796</v>
      </c>
      <c r="H25" t="e">
        <f>INT(LEFT(_5_IOWA[[#This Row],[Result]],FIND("-",_5_IOWA[[#This Row],[Result]])-1))</f>
        <v>#VALUE!</v>
      </c>
    </row>
    <row r="26" spans="1:8" x14ac:dyDescent="0.25">
      <c r="A26" s="3">
        <v>44609</v>
      </c>
      <c r="B26" t="s">
        <v>184</v>
      </c>
      <c r="C26" t="s">
        <v>1304</v>
      </c>
      <c r="D26" t="s">
        <v>5</v>
      </c>
      <c r="E26" t="s">
        <v>644</v>
      </c>
      <c r="F26" t="s">
        <v>1239</v>
      </c>
      <c r="H26" t="e">
        <f>INT(LEFT(_5_IOWA[[#This Row],[Result]],FIND("-",_5_IOWA[[#This Row],[Result]])-1))</f>
        <v>#VALUE!</v>
      </c>
    </row>
    <row r="27" spans="1:8" x14ac:dyDescent="0.25">
      <c r="A27" s="3">
        <v>44611</v>
      </c>
      <c r="B27" t="s">
        <v>134</v>
      </c>
      <c r="C27" t="s">
        <v>1176</v>
      </c>
      <c r="D27" t="s">
        <v>6</v>
      </c>
      <c r="E27" t="s">
        <v>646</v>
      </c>
      <c r="F27" t="s">
        <v>798</v>
      </c>
      <c r="H27" t="e">
        <f>INT(LEFT(_5_IOWA[[#This Row],[Result]],FIND("-",_5_IOWA[[#This Row],[Result]])-1))</f>
        <v>#VALUE!</v>
      </c>
    </row>
    <row r="28" spans="1:8" x14ac:dyDescent="0.25">
      <c r="A28" s="3">
        <v>44614</v>
      </c>
      <c r="B28" t="s">
        <v>225</v>
      </c>
      <c r="C28" t="s">
        <v>1305</v>
      </c>
      <c r="D28" t="s">
        <v>5</v>
      </c>
      <c r="E28" t="s">
        <v>853</v>
      </c>
      <c r="F28" t="s">
        <v>650</v>
      </c>
      <c r="H28" t="e">
        <f>INT(LEFT(_5_IOWA[[#This Row],[Result]],FIND("-",_5_IOWA[[#This Row],[Result]])-1))</f>
        <v>#VALUE!</v>
      </c>
    </row>
    <row r="29" spans="1:8" x14ac:dyDescent="0.25">
      <c r="A29" s="3">
        <v>44617</v>
      </c>
      <c r="B29" t="s">
        <v>173</v>
      </c>
      <c r="C29" t="s">
        <v>1306</v>
      </c>
      <c r="D29" t="s">
        <v>6</v>
      </c>
      <c r="E29" t="s">
        <v>855</v>
      </c>
      <c r="F29" t="s">
        <v>653</v>
      </c>
      <c r="H29" t="e">
        <f>INT(LEFT(_5_IOWA[[#This Row],[Result]],FIND("-",_5_IOWA[[#This Row],[Result]])-1))</f>
        <v>#VALUE!</v>
      </c>
    </row>
    <row r="30" spans="1:8" x14ac:dyDescent="0.25">
      <c r="A30" s="3">
        <v>44620</v>
      </c>
      <c r="B30" t="s">
        <v>219</v>
      </c>
      <c r="C30" t="s">
        <v>1307</v>
      </c>
      <c r="D30" t="s">
        <v>5</v>
      </c>
      <c r="E30" t="s">
        <v>857</v>
      </c>
      <c r="F30" t="s">
        <v>623</v>
      </c>
      <c r="H30" t="e">
        <f>INT(LEFT(_5_IOWA[[#This Row],[Result]],FIND("-",_5_IOWA[[#This Row],[Result]])-1))</f>
        <v>#VALUE!</v>
      </c>
    </row>
    <row r="31" spans="1:8" x14ac:dyDescent="0.25">
      <c r="A31" s="3">
        <v>44623</v>
      </c>
      <c r="B31" t="s">
        <v>184</v>
      </c>
      <c r="C31" t="s">
        <v>1137</v>
      </c>
      <c r="D31" t="s">
        <v>6</v>
      </c>
      <c r="E31" t="s">
        <v>698</v>
      </c>
      <c r="F31" t="s">
        <v>626</v>
      </c>
      <c r="H31" t="e">
        <f>INT(LEFT(_5_IOWA[[#This Row],[Result]],FIND("-",_5_IOWA[[#This Row],[Result]])-1))</f>
        <v>#VALUE!</v>
      </c>
    </row>
    <row r="32" spans="1:8" x14ac:dyDescent="0.25">
      <c r="A32" s="3">
        <v>44626</v>
      </c>
      <c r="B32" t="s">
        <v>80</v>
      </c>
      <c r="C32" t="s">
        <v>1402</v>
      </c>
      <c r="D32" t="s">
        <v>6</v>
      </c>
      <c r="E32" t="s">
        <v>1146</v>
      </c>
      <c r="F32" t="s">
        <v>1229</v>
      </c>
      <c r="H32" t="e">
        <f>INT(LEFT(_5_IOWA[[#This Row],[Result]],FIND("-",_5_IOWA[[#This Row],[Result]])-1))</f>
        <v>#VALUE!</v>
      </c>
    </row>
    <row r="33" spans="1:8" x14ac:dyDescent="0.25">
      <c r="A33" s="3">
        <v>44630</v>
      </c>
      <c r="B33" t="s">
        <v>219</v>
      </c>
      <c r="C33" t="s">
        <v>2589</v>
      </c>
      <c r="D33" t="s">
        <v>661</v>
      </c>
      <c r="E33" t="s">
        <v>2058</v>
      </c>
      <c r="F33" t="s">
        <v>1005</v>
      </c>
      <c r="H33" t="e">
        <f>INT(LEFT(_5_IOWA[[#This Row],[Result]],FIND("-",_5_IOWA[[#This Row],[Result]])-1))</f>
        <v>#VALUE!</v>
      </c>
    </row>
    <row r="34" spans="1:8" x14ac:dyDescent="0.25">
      <c r="A34" s="3">
        <v>44631</v>
      </c>
      <c r="B34" t="s">
        <v>376</v>
      </c>
      <c r="C34" t="s">
        <v>1075</v>
      </c>
      <c r="D34" t="s">
        <v>661</v>
      </c>
      <c r="E34" t="s">
        <v>2284</v>
      </c>
      <c r="F34" t="s">
        <v>1007</v>
      </c>
      <c r="H34" t="e">
        <f>INT(LEFT(_5_IOWA[[#This Row],[Result]],FIND("-",_5_IOWA[[#This Row],[Result]])-1))</f>
        <v>#VALUE!</v>
      </c>
    </row>
    <row r="35" spans="1:8" x14ac:dyDescent="0.25">
      <c r="A35" s="3">
        <v>44632</v>
      </c>
      <c r="B35" t="s">
        <v>239</v>
      </c>
      <c r="C35" t="s">
        <v>1441</v>
      </c>
      <c r="D35" t="s">
        <v>661</v>
      </c>
      <c r="E35" t="s">
        <v>2227</v>
      </c>
      <c r="F35" t="s">
        <v>1009</v>
      </c>
      <c r="H35" t="e">
        <f>INT(LEFT(_5_IOWA[[#This Row],[Result]],FIND("-",_5_IOWA[[#This Row],[Result]])-1))</f>
        <v>#VALUE!</v>
      </c>
    </row>
    <row r="36" spans="1:8" x14ac:dyDescent="0.25">
      <c r="A36" s="3">
        <v>44633</v>
      </c>
      <c r="B36" t="s">
        <v>18</v>
      </c>
      <c r="C36" t="s">
        <v>854</v>
      </c>
      <c r="D36" t="s">
        <v>661</v>
      </c>
      <c r="E36" t="s">
        <v>2339</v>
      </c>
      <c r="F36" t="s">
        <v>1011</v>
      </c>
      <c r="H36" t="e">
        <f>INT(LEFT(_5_IOWA[[#This Row],[Result]],FIND("-",_5_IOWA[[#This Row],[Result]])-1))</f>
        <v>#VALUE!</v>
      </c>
    </row>
    <row r="37" spans="1:8" x14ac:dyDescent="0.25">
      <c r="A37" s="3">
        <v>44637</v>
      </c>
      <c r="B37" t="s">
        <v>218</v>
      </c>
      <c r="C37" t="s">
        <v>739</v>
      </c>
      <c r="D37" t="s">
        <v>661</v>
      </c>
      <c r="E37" t="s">
        <v>2379</v>
      </c>
      <c r="F37" t="s">
        <v>1011</v>
      </c>
    </row>
  </sheetData>
  <pageMargins left="0.7" right="0.7" top="0.75" bottom="0.75" header="0.3" footer="0.3"/>
  <tableParts count="1">
    <tablePart r:id="rId1"/>
  </tableParts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34D73-3BBD-468E-8F5B-1E46CEC51386}">
  <dimension ref="A1:H36"/>
  <sheetViews>
    <sheetView topLeftCell="A19" workbookViewId="0">
      <selection sqref="A1:F36"/>
    </sheetView>
  </sheetViews>
  <sheetFormatPr defaultRowHeight="15" x14ac:dyDescent="0.25"/>
  <cols>
    <col min="1" max="1" width="10.7109375" bestFit="1" customWidth="1"/>
    <col min="2" max="2" width="19.85546875" bestFit="1" customWidth="1"/>
    <col min="3" max="3" width="10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301</v>
      </c>
      <c r="C2" t="s">
        <v>1181</v>
      </c>
      <c r="D2" t="s">
        <v>5</v>
      </c>
      <c r="E2" t="s">
        <v>608</v>
      </c>
      <c r="F2" t="s">
        <v>588</v>
      </c>
      <c r="H2" t="e">
        <f>INT(LEFT(Table_1__158[[#This Row],[Result]],FIND("-",Table_1__158[[#This Row],[Result]])-1))</f>
        <v>#VALUE!</v>
      </c>
    </row>
    <row r="3" spans="1:8" x14ac:dyDescent="0.25">
      <c r="A3" s="3">
        <v>44877</v>
      </c>
      <c r="B3" t="s">
        <v>26</v>
      </c>
      <c r="C3" t="s">
        <v>1666</v>
      </c>
      <c r="D3" t="s">
        <v>6</v>
      </c>
      <c r="E3" t="s">
        <v>703</v>
      </c>
      <c r="F3" t="s">
        <v>588</v>
      </c>
      <c r="H3" t="e">
        <f>INT(LEFT(Table_1__158[[#This Row],[Result]],FIND("-",Table_1__158[[#This Row],[Result]])-1))</f>
        <v>#VALUE!</v>
      </c>
    </row>
    <row r="4" spans="1:8" x14ac:dyDescent="0.25">
      <c r="A4" s="3">
        <v>44879</v>
      </c>
      <c r="B4" t="s">
        <v>203</v>
      </c>
      <c r="C4" t="s">
        <v>994</v>
      </c>
      <c r="D4" t="s">
        <v>6</v>
      </c>
      <c r="E4" t="s">
        <v>614</v>
      </c>
      <c r="F4" t="s">
        <v>588</v>
      </c>
      <c r="H4" t="e">
        <f>INT(LEFT(Table_1__158[[#This Row],[Result]],FIND("-",Table_1__158[[#This Row],[Result]])-1))</f>
        <v>#VALUE!</v>
      </c>
    </row>
    <row r="5" spans="1:8" x14ac:dyDescent="0.25">
      <c r="A5" s="3">
        <v>44882</v>
      </c>
      <c r="B5" t="s">
        <v>118</v>
      </c>
      <c r="C5" t="s">
        <v>1667</v>
      </c>
      <c r="D5" t="s">
        <v>5</v>
      </c>
      <c r="E5" t="s">
        <v>659</v>
      </c>
      <c r="F5" t="s">
        <v>588</v>
      </c>
      <c r="H5" t="e">
        <f>INT(LEFT(Table_1__158[[#This Row],[Result]],FIND("-",Table_1__158[[#This Row],[Result]])-1))</f>
        <v>#VALUE!</v>
      </c>
    </row>
    <row r="6" spans="1:8" x14ac:dyDescent="0.25">
      <c r="A6" s="3">
        <v>44883</v>
      </c>
      <c r="B6" t="s">
        <v>1428</v>
      </c>
      <c r="C6" t="s">
        <v>1668</v>
      </c>
      <c r="D6" t="s">
        <v>5</v>
      </c>
      <c r="E6" t="s">
        <v>662</v>
      </c>
      <c r="F6" t="s">
        <v>588</v>
      </c>
      <c r="H6" t="e">
        <f>INT(LEFT(Table_1__158[[#This Row],[Result]],FIND("-",Table_1__158[[#This Row],[Result]])-1))</f>
        <v>#VALUE!</v>
      </c>
    </row>
    <row r="7" spans="1:8" x14ac:dyDescent="0.25">
      <c r="A7" s="3">
        <v>44887</v>
      </c>
      <c r="B7" t="s">
        <v>252</v>
      </c>
      <c r="C7" t="s">
        <v>1669</v>
      </c>
      <c r="D7" t="s">
        <v>661</v>
      </c>
      <c r="E7" t="s">
        <v>664</v>
      </c>
      <c r="F7" t="s">
        <v>588</v>
      </c>
      <c r="H7" t="e">
        <f>INT(LEFT(Table_1__158[[#This Row],[Result]],FIND("-",Table_1__158[[#This Row],[Result]])-1))</f>
        <v>#VALUE!</v>
      </c>
    </row>
    <row r="8" spans="1:8" x14ac:dyDescent="0.25">
      <c r="A8" s="3">
        <v>44888</v>
      </c>
      <c r="B8" t="s">
        <v>283</v>
      </c>
      <c r="C8" t="s">
        <v>1261</v>
      </c>
      <c r="D8" t="s">
        <v>661</v>
      </c>
      <c r="E8" t="s">
        <v>598</v>
      </c>
      <c r="F8" t="s">
        <v>588</v>
      </c>
      <c r="H8" t="e">
        <f>INT(LEFT(Table_1__158[[#This Row],[Result]],FIND("-",Table_1__158[[#This Row],[Result]])-1))</f>
        <v>#VALUE!</v>
      </c>
    </row>
    <row r="9" spans="1:8" x14ac:dyDescent="0.25">
      <c r="A9" s="3">
        <v>44889</v>
      </c>
      <c r="B9" t="s">
        <v>253</v>
      </c>
      <c r="C9" t="s">
        <v>606</v>
      </c>
      <c r="D9" t="s">
        <v>661</v>
      </c>
      <c r="E9" t="s">
        <v>600</v>
      </c>
      <c r="F9" t="s">
        <v>588</v>
      </c>
      <c r="H9" t="e">
        <f>INT(LEFT(Table_1__158[[#This Row],[Result]],FIND("-",Table_1__158[[#This Row],[Result]])-1))</f>
        <v>#VALUE!</v>
      </c>
    </row>
    <row r="10" spans="1:8" x14ac:dyDescent="0.25">
      <c r="A10" s="3">
        <v>44895</v>
      </c>
      <c r="B10" t="s">
        <v>317</v>
      </c>
      <c r="C10" t="s">
        <v>1670</v>
      </c>
      <c r="D10" t="s">
        <v>5</v>
      </c>
      <c r="E10" t="s">
        <v>602</v>
      </c>
      <c r="F10" t="s">
        <v>588</v>
      </c>
      <c r="H10" t="e">
        <f>INT(LEFT(Table_1__158[[#This Row],[Result]],FIND("-",Table_1__158[[#This Row],[Result]])-1))</f>
        <v>#VALUE!</v>
      </c>
    </row>
    <row r="11" spans="1:8" x14ac:dyDescent="0.25">
      <c r="A11" s="3">
        <v>44898</v>
      </c>
      <c r="B11" t="s">
        <v>1671</v>
      </c>
      <c r="C11" t="s">
        <v>1672</v>
      </c>
      <c r="D11" t="s">
        <v>5</v>
      </c>
      <c r="E11" t="s">
        <v>603</v>
      </c>
      <c r="F11" t="s">
        <v>588</v>
      </c>
      <c r="H11" t="e">
        <f>INT(LEFT(Table_1__158[[#This Row],[Result]],FIND("-",Table_1__158[[#This Row],[Result]])-1))</f>
        <v>#VALUE!</v>
      </c>
    </row>
    <row r="12" spans="1:8" x14ac:dyDescent="0.25">
      <c r="A12" s="3">
        <v>44903</v>
      </c>
      <c r="B12" t="s">
        <v>214</v>
      </c>
      <c r="C12" t="s">
        <v>1673</v>
      </c>
      <c r="D12" t="s">
        <v>6</v>
      </c>
      <c r="E12" t="s">
        <v>669</v>
      </c>
      <c r="F12" t="s">
        <v>588</v>
      </c>
      <c r="H12" t="e">
        <f>INT(LEFT(Table_1__158[[#This Row],[Result]],FIND("-",Table_1__158[[#This Row],[Result]])-1))</f>
        <v>#VALUE!</v>
      </c>
    </row>
    <row r="13" spans="1:8" x14ac:dyDescent="0.25">
      <c r="A13" s="3">
        <v>44906</v>
      </c>
      <c r="B13" t="s">
        <v>235</v>
      </c>
      <c r="C13" t="s">
        <v>1094</v>
      </c>
      <c r="D13" t="s">
        <v>661</v>
      </c>
      <c r="E13" t="s">
        <v>671</v>
      </c>
      <c r="F13" t="s">
        <v>588</v>
      </c>
      <c r="H13" t="e">
        <f>INT(LEFT(Table_1__158[[#This Row],[Result]],FIND("-",Table_1__158[[#This Row],[Result]])-1))</f>
        <v>#VALUE!</v>
      </c>
    </row>
    <row r="14" spans="1:8" x14ac:dyDescent="0.25">
      <c r="A14" s="3">
        <v>44910</v>
      </c>
      <c r="B14" t="s">
        <v>72</v>
      </c>
      <c r="C14" t="s">
        <v>1587</v>
      </c>
      <c r="D14" t="s">
        <v>6</v>
      </c>
      <c r="E14" t="s">
        <v>672</v>
      </c>
      <c r="F14" t="s">
        <v>588</v>
      </c>
      <c r="H14" t="e">
        <f>INT(LEFT(Table_1__158[[#This Row],[Result]],FIND("-",Table_1__158[[#This Row],[Result]])-1))</f>
        <v>#VALUE!</v>
      </c>
    </row>
    <row r="15" spans="1:8" x14ac:dyDescent="0.25">
      <c r="A15" s="3">
        <v>44915</v>
      </c>
      <c r="B15" t="s">
        <v>257</v>
      </c>
      <c r="C15" t="s">
        <v>1284</v>
      </c>
      <c r="D15" t="s">
        <v>5</v>
      </c>
      <c r="E15" t="s">
        <v>769</v>
      </c>
      <c r="F15" t="s">
        <v>608</v>
      </c>
      <c r="H15" t="e">
        <f>INT(LEFT(Table_1__158[[#This Row],[Result]],FIND("-",Table_1__158[[#This Row],[Result]])-1))</f>
        <v>#VALUE!</v>
      </c>
    </row>
    <row r="16" spans="1:8" x14ac:dyDescent="0.25">
      <c r="A16" s="3">
        <v>44917</v>
      </c>
      <c r="B16" t="s">
        <v>16</v>
      </c>
      <c r="C16" t="s">
        <v>1647</v>
      </c>
      <c r="D16" t="s">
        <v>5</v>
      </c>
      <c r="E16" t="s">
        <v>616</v>
      </c>
      <c r="F16" t="s">
        <v>611</v>
      </c>
      <c r="H16" t="e">
        <f>INT(LEFT(Table_1__158[[#This Row],[Result]],FIND("-",Table_1__158[[#This Row],[Result]])-1))</f>
        <v>#VALUE!</v>
      </c>
    </row>
    <row r="17" spans="1:8" x14ac:dyDescent="0.25">
      <c r="A17" s="3">
        <v>44925</v>
      </c>
      <c r="B17" t="s">
        <v>216</v>
      </c>
      <c r="C17" t="s">
        <v>1674</v>
      </c>
      <c r="D17" t="s">
        <v>6</v>
      </c>
      <c r="E17" t="s">
        <v>784</v>
      </c>
      <c r="F17" t="s">
        <v>658</v>
      </c>
      <c r="H17" t="e">
        <f>INT(LEFT(Table_1__158[[#This Row],[Result]],FIND("-",Table_1__158[[#This Row],[Result]])-1))</f>
        <v>#VALUE!</v>
      </c>
    </row>
    <row r="18" spans="1:8" x14ac:dyDescent="0.25">
      <c r="A18" s="3">
        <v>44569</v>
      </c>
      <c r="B18" t="s">
        <v>130</v>
      </c>
      <c r="C18" t="s">
        <v>1664</v>
      </c>
      <c r="D18" t="s">
        <v>5</v>
      </c>
      <c r="E18" t="s">
        <v>699</v>
      </c>
      <c r="F18" t="s">
        <v>868</v>
      </c>
      <c r="H18" t="e">
        <f>INT(LEFT(Table_1__158[[#This Row],[Result]],FIND("-",Table_1__158[[#This Row],[Result]])-1))</f>
        <v>#VALUE!</v>
      </c>
    </row>
    <row r="19" spans="1:8" x14ac:dyDescent="0.25">
      <c r="A19" s="3">
        <v>44574</v>
      </c>
      <c r="B19" t="s">
        <v>323</v>
      </c>
      <c r="C19" t="s">
        <v>1675</v>
      </c>
      <c r="D19" t="s">
        <v>6</v>
      </c>
      <c r="E19" t="s">
        <v>1114</v>
      </c>
      <c r="F19" t="s">
        <v>914</v>
      </c>
      <c r="H19" t="e">
        <f>INT(LEFT(Table_1__158[[#This Row],[Result]],FIND("-",Table_1__158[[#This Row],[Result]])-1))</f>
        <v>#VALUE!</v>
      </c>
    </row>
    <row r="20" spans="1:8" x14ac:dyDescent="0.25">
      <c r="A20" s="3">
        <v>44576</v>
      </c>
      <c r="B20" t="s">
        <v>263</v>
      </c>
      <c r="C20" t="s">
        <v>913</v>
      </c>
      <c r="D20" t="s">
        <v>5</v>
      </c>
      <c r="E20" t="s">
        <v>1116</v>
      </c>
      <c r="F20" t="s">
        <v>916</v>
      </c>
      <c r="H20" t="e">
        <f>INT(LEFT(Table_1__158[[#This Row],[Result]],FIND("-",Table_1__158[[#This Row],[Result]])-1))</f>
        <v>#VALUE!</v>
      </c>
    </row>
    <row r="21" spans="1:8" x14ac:dyDescent="0.25">
      <c r="A21" s="3">
        <v>44581</v>
      </c>
      <c r="B21" t="s">
        <v>200</v>
      </c>
      <c r="C21" t="s">
        <v>1676</v>
      </c>
      <c r="D21" t="s">
        <v>6</v>
      </c>
      <c r="E21" t="s">
        <v>1118</v>
      </c>
      <c r="F21" t="s">
        <v>918</v>
      </c>
      <c r="H21" t="e">
        <f>INT(LEFT(Table_1__158[[#This Row],[Result]],FIND("-",Table_1__158[[#This Row],[Result]])-1))</f>
        <v>#VALUE!</v>
      </c>
    </row>
    <row r="22" spans="1:8" x14ac:dyDescent="0.25">
      <c r="A22" s="3">
        <v>44583</v>
      </c>
      <c r="B22" t="s">
        <v>48</v>
      </c>
      <c r="C22" t="s">
        <v>1677</v>
      </c>
      <c r="D22" t="s">
        <v>6</v>
      </c>
      <c r="E22" t="s">
        <v>1119</v>
      </c>
      <c r="F22" t="s">
        <v>920</v>
      </c>
      <c r="H22" t="e">
        <f>INT(LEFT(Table_1__158[[#This Row],[Result]],FIND("-",Table_1__158[[#This Row],[Result]])-1))</f>
        <v>#VALUE!</v>
      </c>
    </row>
    <row r="23" spans="1:8" x14ac:dyDescent="0.25">
      <c r="A23" s="3">
        <v>44588</v>
      </c>
      <c r="B23" t="s">
        <v>346</v>
      </c>
      <c r="C23" t="s">
        <v>1678</v>
      </c>
      <c r="D23" t="s">
        <v>5</v>
      </c>
      <c r="E23" t="s">
        <v>1270</v>
      </c>
      <c r="F23" t="s">
        <v>922</v>
      </c>
      <c r="H23" t="e">
        <f>INT(LEFT(Table_1__158[[#This Row],[Result]],FIND("-",Table_1__158[[#This Row],[Result]])-1))</f>
        <v>#VALUE!</v>
      </c>
    </row>
    <row r="24" spans="1:8" x14ac:dyDescent="0.25">
      <c r="A24" s="3">
        <v>44590</v>
      </c>
      <c r="B24" t="s">
        <v>216</v>
      </c>
      <c r="C24" t="s">
        <v>606</v>
      </c>
      <c r="D24" t="s">
        <v>5</v>
      </c>
      <c r="E24" t="s">
        <v>893</v>
      </c>
      <c r="F24" t="s">
        <v>924</v>
      </c>
      <c r="H24" t="e">
        <f>INT(LEFT(Table_1__158[[#This Row],[Result]],FIND("-",Table_1__158[[#This Row],[Result]])-1))</f>
        <v>#VALUE!</v>
      </c>
    </row>
    <row r="25" spans="1:8" x14ac:dyDescent="0.25">
      <c r="A25" s="3">
        <v>44592</v>
      </c>
      <c r="B25" t="s">
        <v>346</v>
      </c>
      <c r="C25" t="s">
        <v>1679</v>
      </c>
      <c r="D25" t="s">
        <v>6</v>
      </c>
      <c r="E25" t="s">
        <v>895</v>
      </c>
      <c r="F25" t="s">
        <v>926</v>
      </c>
      <c r="H25" t="e">
        <f>INT(LEFT(Table_1__158[[#This Row],[Result]],FIND("-",Table_1__158[[#This Row],[Result]])-1))</f>
        <v>#VALUE!</v>
      </c>
    </row>
    <row r="26" spans="1:8" x14ac:dyDescent="0.25">
      <c r="A26" s="3">
        <v>44597</v>
      </c>
      <c r="B26" t="s">
        <v>130</v>
      </c>
      <c r="C26" t="s">
        <v>1680</v>
      </c>
      <c r="D26" t="s">
        <v>6</v>
      </c>
      <c r="E26" t="s">
        <v>897</v>
      </c>
      <c r="F26" t="s">
        <v>1202</v>
      </c>
      <c r="H26" t="e">
        <f>INT(LEFT(Table_1__158[[#This Row],[Result]],FIND("-",Table_1__158[[#This Row],[Result]])-1))</f>
        <v>#VALUE!</v>
      </c>
    </row>
    <row r="27" spans="1:8" x14ac:dyDescent="0.25">
      <c r="A27" s="3">
        <v>44602</v>
      </c>
      <c r="B27" t="s">
        <v>263</v>
      </c>
      <c r="C27" t="s">
        <v>1514</v>
      </c>
      <c r="D27" t="s">
        <v>6</v>
      </c>
      <c r="E27" t="s">
        <v>899</v>
      </c>
      <c r="F27" t="s">
        <v>1203</v>
      </c>
      <c r="H27" t="e">
        <f>INT(LEFT(Table_1__158[[#This Row],[Result]],FIND("-",Table_1__158[[#This Row],[Result]])-1))</f>
        <v>#VALUE!</v>
      </c>
    </row>
    <row r="28" spans="1:8" x14ac:dyDescent="0.25">
      <c r="A28" s="3">
        <v>44604</v>
      </c>
      <c r="B28" t="s">
        <v>323</v>
      </c>
      <c r="C28" t="s">
        <v>1307</v>
      </c>
      <c r="D28" t="s">
        <v>5</v>
      </c>
      <c r="E28" t="s">
        <v>901</v>
      </c>
      <c r="F28" t="s">
        <v>1681</v>
      </c>
      <c r="H28" t="e">
        <f>INT(LEFT(Table_1__158[[#This Row],[Result]],FIND("-",Table_1__158[[#This Row],[Result]])-1))</f>
        <v>#VALUE!</v>
      </c>
    </row>
    <row r="29" spans="1:8" x14ac:dyDescent="0.25">
      <c r="A29" s="3">
        <v>44609</v>
      </c>
      <c r="B29" t="s">
        <v>48</v>
      </c>
      <c r="C29" t="s">
        <v>1682</v>
      </c>
      <c r="D29" t="s">
        <v>5</v>
      </c>
      <c r="E29" t="s">
        <v>1061</v>
      </c>
      <c r="F29" t="s">
        <v>1683</v>
      </c>
      <c r="H29" t="e">
        <f>INT(LEFT(Table_1__158[[#This Row],[Result]],FIND("-",Table_1__158[[#This Row],[Result]])-1))</f>
        <v>#VALUE!</v>
      </c>
    </row>
    <row r="30" spans="1:8" x14ac:dyDescent="0.25">
      <c r="A30" s="3">
        <v>44611</v>
      </c>
      <c r="B30" t="s">
        <v>200</v>
      </c>
      <c r="C30" t="s">
        <v>1597</v>
      </c>
      <c r="D30" t="s">
        <v>5</v>
      </c>
      <c r="E30" t="s">
        <v>1062</v>
      </c>
      <c r="F30" t="s">
        <v>1684</v>
      </c>
      <c r="H30" t="e">
        <f>INT(LEFT(Table_1__158[[#This Row],[Result]],FIND("-",Table_1__158[[#This Row],[Result]])-1))</f>
        <v>#VALUE!</v>
      </c>
    </row>
    <row r="31" spans="1:8" x14ac:dyDescent="0.25">
      <c r="A31" s="3">
        <v>44616</v>
      </c>
      <c r="B31" t="s">
        <v>16</v>
      </c>
      <c r="C31" t="s">
        <v>1685</v>
      </c>
      <c r="D31" t="s">
        <v>6</v>
      </c>
      <c r="E31" t="s">
        <v>1063</v>
      </c>
      <c r="F31" t="s">
        <v>1686</v>
      </c>
      <c r="H31" t="e">
        <f>INT(LEFT(Table_1__158[[#This Row],[Result]],FIND("-",Table_1__158[[#This Row],[Result]])-1))</f>
        <v>#VALUE!</v>
      </c>
    </row>
    <row r="32" spans="1:8" x14ac:dyDescent="0.25">
      <c r="A32" s="3">
        <v>44618</v>
      </c>
      <c r="B32" t="s">
        <v>257</v>
      </c>
      <c r="C32" t="s">
        <v>1687</v>
      </c>
      <c r="D32" t="s">
        <v>6</v>
      </c>
      <c r="E32" t="s">
        <v>1688</v>
      </c>
      <c r="F32" t="s">
        <v>1689</v>
      </c>
      <c r="H32" t="e">
        <f>INT(LEFT(Table_1__158[[#This Row],[Result]],FIND("-",Table_1__158[[#This Row],[Result]])-1))</f>
        <v>#VALUE!</v>
      </c>
    </row>
    <row r="33" spans="1:8" x14ac:dyDescent="0.25">
      <c r="A33" s="3">
        <v>44625</v>
      </c>
      <c r="B33" t="s">
        <v>323</v>
      </c>
      <c r="C33" t="s">
        <v>687</v>
      </c>
      <c r="D33" t="s">
        <v>661</v>
      </c>
      <c r="E33" t="s">
        <v>1690</v>
      </c>
      <c r="F33" t="s">
        <v>1691</v>
      </c>
      <c r="H33" t="e">
        <f>INT(LEFT(Table_1__158[[#This Row],[Result]],FIND("-",Table_1__158[[#This Row],[Result]])-1))</f>
        <v>#VALUE!</v>
      </c>
    </row>
    <row r="34" spans="1:8" x14ac:dyDescent="0.25">
      <c r="A34" s="3">
        <v>44627</v>
      </c>
      <c r="B34" t="s">
        <v>130</v>
      </c>
      <c r="C34" t="s">
        <v>2590</v>
      </c>
      <c r="D34" t="s">
        <v>661</v>
      </c>
      <c r="E34" t="s">
        <v>2341</v>
      </c>
      <c r="F34" t="s">
        <v>2321</v>
      </c>
      <c r="H34" t="e">
        <f>INT(LEFT(Table_1__158[[#This Row],[Result]],FIND("-",Table_1__158[[#This Row],[Result]])-1))</f>
        <v>#VALUE!</v>
      </c>
    </row>
    <row r="35" spans="1:8" x14ac:dyDescent="0.25">
      <c r="A35" s="3">
        <v>44628</v>
      </c>
      <c r="B35" t="s">
        <v>216</v>
      </c>
      <c r="C35" t="s">
        <v>996</v>
      </c>
      <c r="D35" t="s">
        <v>661</v>
      </c>
      <c r="E35" t="s">
        <v>2342</v>
      </c>
      <c r="F35" t="s">
        <v>2343</v>
      </c>
      <c r="H35" t="e">
        <f>INT(LEFT(Table_1__158[[#This Row],[Result]],FIND("-",Table_1__158[[#This Row],[Result]])-1))</f>
        <v>#VALUE!</v>
      </c>
    </row>
    <row r="36" spans="1:8" x14ac:dyDescent="0.25">
      <c r="A36" s="3">
        <v>44637</v>
      </c>
      <c r="B36" t="s">
        <v>206</v>
      </c>
      <c r="C36" t="s">
        <v>2031</v>
      </c>
      <c r="D36" t="s">
        <v>661</v>
      </c>
      <c r="E36" t="s">
        <v>2390</v>
      </c>
      <c r="F36" t="s">
        <v>2343</v>
      </c>
    </row>
  </sheetData>
  <pageMargins left="0.7" right="0.7" top="0.75" bottom="0.75" header="0.3" footer="0.3"/>
  <tableParts count="1">
    <tablePart r:id="rId1"/>
  </tableParts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92168-F5CC-4B1F-B3F7-7CA260510385}">
  <dimension ref="A1:H34"/>
  <sheetViews>
    <sheetView topLeftCell="A3" workbookViewId="0">
      <selection activeCell="J26" sqref="J26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389</v>
      </c>
      <c r="C2" t="s">
        <v>1494</v>
      </c>
      <c r="D2" t="s">
        <v>5</v>
      </c>
      <c r="E2" t="s">
        <v>608</v>
      </c>
      <c r="F2" t="s">
        <v>588</v>
      </c>
      <c r="H2" t="e">
        <f>INT(LEFT(_4_PROVIDENCE[[#This Row],[Result]],FIND("-",_4_PROVIDENCE[[#This Row],[Result]])-1))</f>
        <v>#VALUE!</v>
      </c>
    </row>
    <row r="3" spans="1:8" x14ac:dyDescent="0.25">
      <c r="A3" s="3">
        <v>44876</v>
      </c>
      <c r="B3" t="s">
        <v>245</v>
      </c>
      <c r="C3" t="s">
        <v>1957</v>
      </c>
      <c r="D3" t="s">
        <v>5</v>
      </c>
      <c r="E3" t="s">
        <v>611</v>
      </c>
      <c r="F3" t="s">
        <v>588</v>
      </c>
      <c r="H3" t="e">
        <f>INT(LEFT(_4_PROVIDENCE[[#This Row],[Result]],FIND("-",_4_PROVIDENCE[[#This Row],[Result]])-1))</f>
        <v>#VALUE!</v>
      </c>
    </row>
    <row r="4" spans="1:8" x14ac:dyDescent="0.25">
      <c r="A4" s="3">
        <v>44880</v>
      </c>
      <c r="B4" t="s">
        <v>264</v>
      </c>
      <c r="C4" t="s">
        <v>1104</v>
      </c>
      <c r="D4" t="s">
        <v>6</v>
      </c>
      <c r="E4" t="s">
        <v>658</v>
      </c>
      <c r="F4" t="s">
        <v>588</v>
      </c>
      <c r="H4" t="e">
        <f>INT(LEFT(_4_PROVIDENCE[[#This Row],[Result]],FIND("-",_4_PROVIDENCE[[#This Row],[Result]])-1))</f>
        <v>#VALUE!</v>
      </c>
    </row>
    <row r="5" spans="1:8" x14ac:dyDescent="0.25">
      <c r="A5" s="3">
        <v>44883</v>
      </c>
      <c r="B5" t="s">
        <v>415</v>
      </c>
      <c r="C5" t="s">
        <v>1958</v>
      </c>
      <c r="D5" t="s">
        <v>5</v>
      </c>
      <c r="E5" t="s">
        <v>868</v>
      </c>
      <c r="F5" t="s">
        <v>588</v>
      </c>
      <c r="H5" t="e">
        <f>INT(LEFT(_4_PROVIDENCE[[#This Row],[Result]],FIND("-",_4_PROVIDENCE[[#This Row],[Result]])-1))</f>
        <v>#VALUE!</v>
      </c>
    </row>
    <row r="6" spans="1:8" x14ac:dyDescent="0.25">
      <c r="A6" s="3">
        <v>44887</v>
      </c>
      <c r="B6" t="s">
        <v>219</v>
      </c>
      <c r="C6" t="s">
        <v>1085</v>
      </c>
      <c r="D6" t="s">
        <v>661</v>
      </c>
      <c r="E6" t="s">
        <v>914</v>
      </c>
      <c r="F6" t="s">
        <v>588</v>
      </c>
      <c r="H6" t="e">
        <f>INT(LEFT(_4_PROVIDENCE[[#This Row],[Result]],FIND("-",_4_PROVIDENCE[[#This Row],[Result]])-1))</f>
        <v>#VALUE!</v>
      </c>
    </row>
    <row r="7" spans="1:8" x14ac:dyDescent="0.25">
      <c r="A7" s="3">
        <v>44888</v>
      </c>
      <c r="B7" t="s">
        <v>484</v>
      </c>
      <c r="C7" t="s">
        <v>1959</v>
      </c>
      <c r="D7" t="s">
        <v>661</v>
      </c>
      <c r="E7" t="s">
        <v>664</v>
      </c>
      <c r="F7" t="s">
        <v>588</v>
      </c>
      <c r="H7" t="e">
        <f>INT(LEFT(_4_PROVIDENCE[[#This Row],[Result]],FIND("-",_4_PROVIDENCE[[#This Row],[Result]])-1))</f>
        <v>#VALUE!</v>
      </c>
    </row>
    <row r="8" spans="1:8" x14ac:dyDescent="0.25">
      <c r="A8" s="3">
        <v>44892</v>
      </c>
      <c r="B8" t="s">
        <v>417</v>
      </c>
      <c r="C8" t="s">
        <v>1445</v>
      </c>
      <c r="D8" t="s">
        <v>5</v>
      </c>
      <c r="E8" t="s">
        <v>666</v>
      </c>
      <c r="F8" t="s">
        <v>588</v>
      </c>
      <c r="H8" t="e">
        <f>INT(LEFT(_4_PROVIDENCE[[#This Row],[Result]],FIND("-",_4_PROVIDENCE[[#This Row],[Result]])-1))</f>
        <v>#VALUE!</v>
      </c>
    </row>
    <row r="9" spans="1:8" x14ac:dyDescent="0.25">
      <c r="A9" s="3">
        <v>44896</v>
      </c>
      <c r="B9" t="s">
        <v>183</v>
      </c>
      <c r="C9" t="s">
        <v>906</v>
      </c>
      <c r="D9" t="s">
        <v>5</v>
      </c>
      <c r="E9" t="s">
        <v>668</v>
      </c>
      <c r="F9" t="s">
        <v>588</v>
      </c>
      <c r="H9" t="e">
        <f>INT(LEFT(_4_PROVIDENCE[[#This Row],[Result]],FIND("-",_4_PROVIDENCE[[#This Row],[Result]])-1))</f>
        <v>#VALUE!</v>
      </c>
    </row>
    <row r="10" spans="1:8" x14ac:dyDescent="0.25">
      <c r="A10" s="3">
        <v>44899</v>
      </c>
      <c r="B10" t="s">
        <v>402</v>
      </c>
      <c r="C10" t="s">
        <v>835</v>
      </c>
      <c r="D10" t="s">
        <v>5</v>
      </c>
      <c r="E10" t="s">
        <v>870</v>
      </c>
      <c r="F10" t="s">
        <v>588</v>
      </c>
      <c r="H10" t="e">
        <f>INT(LEFT(_4_PROVIDENCE[[#This Row],[Result]],FIND("-",_4_PROVIDENCE[[#This Row],[Result]])-1))</f>
        <v>#VALUE!</v>
      </c>
    </row>
    <row r="11" spans="1:8" x14ac:dyDescent="0.25">
      <c r="A11" s="3">
        <v>44902</v>
      </c>
      <c r="B11" t="s">
        <v>152</v>
      </c>
      <c r="C11" t="s">
        <v>1642</v>
      </c>
      <c r="D11" t="s">
        <v>5</v>
      </c>
      <c r="E11" t="s">
        <v>872</v>
      </c>
      <c r="F11" t="s">
        <v>588</v>
      </c>
      <c r="H11" t="e">
        <f>INT(LEFT(_4_PROVIDENCE[[#This Row],[Result]],FIND("-",_4_PROVIDENCE[[#This Row],[Result]])-1))</f>
        <v>#VALUE!</v>
      </c>
    </row>
    <row r="12" spans="1:8" x14ac:dyDescent="0.25">
      <c r="A12" s="3">
        <v>44906</v>
      </c>
      <c r="B12" t="s">
        <v>507</v>
      </c>
      <c r="C12" t="s">
        <v>1320</v>
      </c>
      <c r="D12" t="s">
        <v>5</v>
      </c>
      <c r="E12" t="s">
        <v>873</v>
      </c>
      <c r="F12" t="s">
        <v>588</v>
      </c>
      <c r="H12" t="e">
        <f>INT(LEFT(_4_PROVIDENCE[[#This Row],[Result]],FIND("-",_4_PROVIDENCE[[#This Row],[Result]])-1))</f>
        <v>#VALUE!</v>
      </c>
    </row>
    <row r="13" spans="1:8" x14ac:dyDescent="0.25">
      <c r="A13" s="3">
        <v>44913</v>
      </c>
      <c r="B13" t="s">
        <v>86</v>
      </c>
      <c r="C13" t="s">
        <v>1960</v>
      </c>
      <c r="D13" t="s">
        <v>6</v>
      </c>
      <c r="E13" t="s">
        <v>875</v>
      </c>
      <c r="F13" t="s">
        <v>608</v>
      </c>
      <c r="H13" t="e">
        <f>INT(LEFT(_4_PROVIDENCE[[#This Row],[Result]],FIND("-",_4_PROVIDENCE[[#This Row],[Result]])-1))</f>
        <v>#VALUE!</v>
      </c>
    </row>
    <row r="14" spans="1:8" x14ac:dyDescent="0.25">
      <c r="A14" s="3">
        <v>44924</v>
      </c>
      <c r="B14" t="s">
        <v>186</v>
      </c>
      <c r="C14" t="s">
        <v>993</v>
      </c>
      <c r="D14" t="s">
        <v>5</v>
      </c>
      <c r="E14" t="s">
        <v>877</v>
      </c>
      <c r="F14" t="s">
        <v>611</v>
      </c>
      <c r="H14" t="e">
        <f>INT(LEFT(_4_PROVIDENCE[[#This Row],[Result]],FIND("-",_4_PROVIDENCE[[#This Row],[Result]])-1))</f>
        <v>#VALUE!</v>
      </c>
    </row>
    <row r="15" spans="1:8" x14ac:dyDescent="0.25">
      <c r="A15" s="3">
        <v>44562</v>
      </c>
      <c r="B15" t="s">
        <v>169</v>
      </c>
      <c r="C15" t="s">
        <v>1961</v>
      </c>
      <c r="D15" t="s">
        <v>6</v>
      </c>
      <c r="E15" t="s">
        <v>930</v>
      </c>
      <c r="F15" t="s">
        <v>658</v>
      </c>
      <c r="H15" t="e">
        <f>INT(LEFT(_4_PROVIDENCE[[#This Row],[Result]],FIND("-",_4_PROVIDENCE[[#This Row],[Result]])-1))</f>
        <v>#VALUE!</v>
      </c>
    </row>
    <row r="16" spans="1:8" x14ac:dyDescent="0.25">
      <c r="A16" s="3">
        <v>44565</v>
      </c>
      <c r="B16" t="s">
        <v>123</v>
      </c>
      <c r="C16" t="s">
        <v>1962</v>
      </c>
      <c r="D16" t="s">
        <v>6</v>
      </c>
      <c r="E16" t="s">
        <v>879</v>
      </c>
      <c r="F16" t="s">
        <v>659</v>
      </c>
      <c r="H16" t="e">
        <f>INT(LEFT(_4_PROVIDENCE[[#This Row],[Result]],FIND("-",_4_PROVIDENCE[[#This Row],[Result]])-1))</f>
        <v>#VALUE!</v>
      </c>
    </row>
    <row r="17" spans="1:8" x14ac:dyDescent="0.25">
      <c r="A17" s="3">
        <v>44569</v>
      </c>
      <c r="B17" t="s">
        <v>28</v>
      </c>
      <c r="C17" t="s">
        <v>1523</v>
      </c>
      <c r="D17" t="s">
        <v>5</v>
      </c>
      <c r="E17" t="s">
        <v>881</v>
      </c>
      <c r="F17" t="s">
        <v>662</v>
      </c>
      <c r="H17" t="e">
        <f>INT(LEFT(_4_PROVIDENCE[[#This Row],[Result]],FIND("-",_4_PROVIDENCE[[#This Row],[Result]])-1))</f>
        <v>#VALUE!</v>
      </c>
    </row>
    <row r="18" spans="1:8" x14ac:dyDescent="0.25">
      <c r="A18" s="3">
        <v>44581</v>
      </c>
      <c r="B18" t="s">
        <v>254</v>
      </c>
      <c r="C18" t="s">
        <v>1443</v>
      </c>
      <c r="D18" t="s">
        <v>5</v>
      </c>
      <c r="E18" t="s">
        <v>883</v>
      </c>
      <c r="F18" t="s">
        <v>664</v>
      </c>
      <c r="H18" t="e">
        <f>INT(LEFT(_4_PROVIDENCE[[#This Row],[Result]],FIND("-",_4_PROVIDENCE[[#This Row],[Result]])-1))</f>
        <v>#VALUE!</v>
      </c>
    </row>
    <row r="19" spans="1:8" x14ac:dyDescent="0.25">
      <c r="A19" s="3">
        <v>44584</v>
      </c>
      <c r="B19" t="s">
        <v>499</v>
      </c>
      <c r="C19" t="s">
        <v>1251</v>
      </c>
      <c r="D19" t="s">
        <v>5</v>
      </c>
      <c r="E19" t="s">
        <v>884</v>
      </c>
      <c r="F19" t="s">
        <v>666</v>
      </c>
      <c r="H19" t="e">
        <f>INT(LEFT(_4_PROVIDENCE[[#This Row],[Result]],FIND("-",_4_PROVIDENCE[[#This Row],[Result]])-1))</f>
        <v>#VALUE!</v>
      </c>
    </row>
    <row r="20" spans="1:8" x14ac:dyDescent="0.25">
      <c r="A20" s="3">
        <v>44587</v>
      </c>
      <c r="B20" t="s">
        <v>193</v>
      </c>
      <c r="C20" t="s">
        <v>1117</v>
      </c>
      <c r="D20" t="s">
        <v>6</v>
      </c>
      <c r="E20" t="s">
        <v>886</v>
      </c>
      <c r="F20" t="s">
        <v>668</v>
      </c>
      <c r="H20" t="e">
        <f>INT(LEFT(_4_PROVIDENCE[[#This Row],[Result]],FIND("-",_4_PROVIDENCE[[#This Row],[Result]])-1))</f>
        <v>#VALUE!</v>
      </c>
    </row>
    <row r="21" spans="1:8" x14ac:dyDescent="0.25">
      <c r="A21" s="3">
        <v>44591</v>
      </c>
      <c r="B21" t="s">
        <v>123</v>
      </c>
      <c r="C21" t="s">
        <v>762</v>
      </c>
      <c r="D21" t="s">
        <v>5</v>
      </c>
      <c r="E21" t="s">
        <v>940</v>
      </c>
      <c r="F21" t="s">
        <v>870</v>
      </c>
      <c r="H21" t="e">
        <f>INT(LEFT(_4_PROVIDENCE[[#This Row],[Result]],FIND("-",_4_PROVIDENCE[[#This Row],[Result]])-1))</f>
        <v>#VALUE!</v>
      </c>
    </row>
    <row r="22" spans="1:8" x14ac:dyDescent="0.25">
      <c r="A22" s="3">
        <v>44593</v>
      </c>
      <c r="B22" t="s">
        <v>28</v>
      </c>
      <c r="C22" t="s">
        <v>1963</v>
      </c>
      <c r="D22" t="s">
        <v>6</v>
      </c>
      <c r="E22" t="s">
        <v>942</v>
      </c>
      <c r="F22" t="s">
        <v>872</v>
      </c>
      <c r="H22" t="e">
        <f>INT(LEFT(_4_PROVIDENCE[[#This Row],[Result]],FIND("-",_4_PROVIDENCE[[#This Row],[Result]])-1))</f>
        <v>#VALUE!</v>
      </c>
    </row>
    <row r="23" spans="1:8" x14ac:dyDescent="0.25">
      <c r="A23" s="3">
        <v>44598</v>
      </c>
      <c r="B23" t="s">
        <v>254</v>
      </c>
      <c r="C23" t="s">
        <v>1964</v>
      </c>
      <c r="D23" t="s">
        <v>6</v>
      </c>
      <c r="E23" t="s">
        <v>944</v>
      </c>
      <c r="F23" t="s">
        <v>873</v>
      </c>
      <c r="H23" t="e">
        <f>INT(LEFT(_4_PROVIDENCE[[#This Row],[Result]],FIND("-",_4_PROVIDENCE[[#This Row],[Result]])-1))</f>
        <v>#VALUE!</v>
      </c>
    </row>
    <row r="24" spans="1:8" x14ac:dyDescent="0.25">
      <c r="A24" s="3">
        <v>44604</v>
      </c>
      <c r="B24" t="s">
        <v>169</v>
      </c>
      <c r="C24" t="s">
        <v>1521</v>
      </c>
      <c r="D24" t="s">
        <v>5</v>
      </c>
      <c r="E24" t="s">
        <v>946</v>
      </c>
      <c r="F24" t="s">
        <v>875</v>
      </c>
      <c r="H24" t="e">
        <f>INT(LEFT(_4_PROVIDENCE[[#This Row],[Result]],FIND("-",_4_PROVIDENCE[[#This Row],[Result]])-1))</f>
        <v>#VALUE!</v>
      </c>
    </row>
    <row r="25" spans="1:8" x14ac:dyDescent="0.25">
      <c r="A25" s="3">
        <v>44607</v>
      </c>
      <c r="B25" t="s">
        <v>159</v>
      </c>
      <c r="C25" t="s">
        <v>1517</v>
      </c>
      <c r="D25" t="s">
        <v>5</v>
      </c>
      <c r="E25" t="s">
        <v>1097</v>
      </c>
      <c r="F25" t="s">
        <v>610</v>
      </c>
      <c r="H25" t="e">
        <f>INT(LEFT(_4_PROVIDENCE[[#This Row],[Result]],FIND("-",_4_PROVIDENCE[[#This Row],[Result]])-1))</f>
        <v>#VALUE!</v>
      </c>
    </row>
    <row r="26" spans="1:8" x14ac:dyDescent="0.25">
      <c r="A26" s="3">
        <v>44612</v>
      </c>
      <c r="B26" t="s">
        <v>499</v>
      </c>
      <c r="C26" t="s">
        <v>1489</v>
      </c>
      <c r="D26" t="s">
        <v>6</v>
      </c>
      <c r="E26" t="s">
        <v>1965</v>
      </c>
      <c r="F26" t="s">
        <v>833</v>
      </c>
      <c r="H26" t="e">
        <f>INT(LEFT(_4_PROVIDENCE[[#This Row],[Result]],FIND("-",_4_PROVIDENCE[[#This Row],[Result]])-1))</f>
        <v>#VALUE!</v>
      </c>
    </row>
    <row r="27" spans="1:8" x14ac:dyDescent="0.25">
      <c r="A27" s="3">
        <v>44615</v>
      </c>
      <c r="B27" t="s">
        <v>193</v>
      </c>
      <c r="C27" t="s">
        <v>1966</v>
      </c>
      <c r="D27" t="s">
        <v>5</v>
      </c>
      <c r="E27" t="s">
        <v>1967</v>
      </c>
      <c r="F27" t="s">
        <v>879</v>
      </c>
      <c r="H27" t="e">
        <f>INT(LEFT(_4_PROVIDENCE[[#This Row],[Result]],FIND("-",_4_PROVIDENCE[[#This Row],[Result]])-1))</f>
        <v>#VALUE!</v>
      </c>
    </row>
    <row r="28" spans="1:8" x14ac:dyDescent="0.25">
      <c r="A28" s="3">
        <v>44618</v>
      </c>
      <c r="B28" t="s">
        <v>325</v>
      </c>
      <c r="C28" t="s">
        <v>1067</v>
      </c>
      <c r="D28" t="s">
        <v>5</v>
      </c>
      <c r="E28" t="s">
        <v>1572</v>
      </c>
      <c r="F28" t="s">
        <v>881</v>
      </c>
      <c r="H28" t="e">
        <f>INT(LEFT(_4_PROVIDENCE[[#This Row],[Result]],FIND("-",_4_PROVIDENCE[[#This Row],[Result]])-1))</f>
        <v>#VALUE!</v>
      </c>
    </row>
    <row r="29" spans="1:8" x14ac:dyDescent="0.25">
      <c r="A29" s="3">
        <v>44621</v>
      </c>
      <c r="B29" t="s">
        <v>159</v>
      </c>
      <c r="C29" t="s">
        <v>1049</v>
      </c>
      <c r="D29" t="s">
        <v>6</v>
      </c>
      <c r="E29" t="s">
        <v>1061</v>
      </c>
      <c r="F29" t="s">
        <v>1052</v>
      </c>
      <c r="H29" t="e">
        <f>INT(LEFT(_4_PROVIDENCE[[#This Row],[Result]],FIND("-",_4_PROVIDENCE[[#This Row],[Result]])-1))</f>
        <v>#VALUE!</v>
      </c>
    </row>
    <row r="30" spans="1:8" x14ac:dyDescent="0.25">
      <c r="A30" s="3">
        <v>44630</v>
      </c>
      <c r="B30" t="s">
        <v>499</v>
      </c>
      <c r="C30" t="s">
        <v>1060</v>
      </c>
      <c r="D30" t="s">
        <v>661</v>
      </c>
      <c r="E30" t="s">
        <v>1062</v>
      </c>
      <c r="F30" t="s">
        <v>1053</v>
      </c>
      <c r="H30" t="e">
        <f>INT(LEFT(_4_PROVIDENCE[[#This Row],[Result]],FIND("-",_4_PROVIDENCE[[#This Row],[Result]])-1))</f>
        <v>#VALUE!</v>
      </c>
    </row>
    <row r="31" spans="1:8" x14ac:dyDescent="0.25">
      <c r="A31" s="3">
        <v>44631</v>
      </c>
      <c r="B31" t="s">
        <v>325</v>
      </c>
      <c r="C31" t="s">
        <v>2415</v>
      </c>
      <c r="D31" t="s">
        <v>661</v>
      </c>
      <c r="E31" t="s">
        <v>1218</v>
      </c>
      <c r="F31" t="s">
        <v>1116</v>
      </c>
      <c r="H31" t="e">
        <f>INT(LEFT(_4_PROVIDENCE[[#This Row],[Result]],FIND("-",_4_PROVIDENCE[[#This Row],[Result]])-1))</f>
        <v>#VALUE!</v>
      </c>
    </row>
    <row r="32" spans="1:8" x14ac:dyDescent="0.25">
      <c r="A32" s="3">
        <v>44637</v>
      </c>
      <c r="B32" t="s">
        <v>10</v>
      </c>
      <c r="C32" t="s">
        <v>1405</v>
      </c>
      <c r="D32" t="s">
        <v>661</v>
      </c>
      <c r="E32" t="s">
        <v>1953</v>
      </c>
      <c r="F32" t="s">
        <v>1116</v>
      </c>
      <c r="H32">
        <v>66</v>
      </c>
    </row>
    <row r="33" spans="1:8" x14ac:dyDescent="0.25">
      <c r="A33" s="3">
        <v>44639</v>
      </c>
      <c r="B33" t="s">
        <v>218</v>
      </c>
      <c r="C33" t="s">
        <v>2591</v>
      </c>
      <c r="D33" t="s">
        <v>661</v>
      </c>
      <c r="E33" t="s">
        <v>2109</v>
      </c>
      <c r="F33" t="s">
        <v>1116</v>
      </c>
      <c r="H33">
        <v>79</v>
      </c>
    </row>
    <row r="34" spans="1:8" x14ac:dyDescent="0.25">
      <c r="A34" s="3">
        <v>44645</v>
      </c>
      <c r="B34" t="s">
        <v>36</v>
      </c>
      <c r="C34" t="s">
        <v>1414</v>
      </c>
      <c r="D34" t="s">
        <v>661</v>
      </c>
      <c r="E34" t="s">
        <v>2204</v>
      </c>
      <c r="F34" t="s">
        <v>1116</v>
      </c>
    </row>
  </sheetData>
  <pageMargins left="0.7" right="0.7" top="0.75" bottom="0.75" header="0.3" footer="0.3"/>
  <tableParts count="1">
    <tablePart r:id="rId1"/>
  </tablePart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F9A0-410A-4161-9D4E-1F756EF4D758}">
  <dimension ref="A1:H33"/>
  <sheetViews>
    <sheetView workbookViewId="0">
      <selection activeCell="K29" sqref="K29"/>
    </sheetView>
  </sheetViews>
  <sheetFormatPr defaultRowHeight="15" x14ac:dyDescent="0.25"/>
  <cols>
    <col min="1" max="1" width="10.7109375" bestFit="1" customWidth="1"/>
    <col min="2" max="2" width="19.140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365</v>
      </c>
      <c r="C2" t="s">
        <v>1544</v>
      </c>
      <c r="D2" t="s">
        <v>6</v>
      </c>
      <c r="E2" t="s">
        <v>587</v>
      </c>
      <c r="F2" t="s">
        <v>588</v>
      </c>
      <c r="H2" t="e">
        <f>INT(LEFT(Table_1__166[[#This Row],[Result]],FIND("-",Table_1__166[[#This Row],[Result]])-1))</f>
        <v>#VALUE!</v>
      </c>
    </row>
    <row r="3" spans="1:8" x14ac:dyDescent="0.25">
      <c r="A3" s="3">
        <v>44878</v>
      </c>
      <c r="B3" t="s">
        <v>505</v>
      </c>
      <c r="C3" t="s">
        <v>1785</v>
      </c>
      <c r="D3" t="s">
        <v>5</v>
      </c>
      <c r="E3" t="s">
        <v>703</v>
      </c>
      <c r="F3" t="s">
        <v>588</v>
      </c>
      <c r="H3" t="e">
        <f>INT(LEFT(Table_1__166[[#This Row],[Result]],FIND("-",Table_1__166[[#This Row],[Result]])-1))</f>
        <v>#VALUE!</v>
      </c>
    </row>
    <row r="4" spans="1:8" x14ac:dyDescent="0.25">
      <c r="A4" s="3">
        <v>44881</v>
      </c>
      <c r="B4" t="s">
        <v>395</v>
      </c>
      <c r="C4" t="s">
        <v>1894</v>
      </c>
      <c r="D4" t="s">
        <v>6</v>
      </c>
      <c r="E4" t="s">
        <v>592</v>
      </c>
      <c r="F4" t="s">
        <v>588</v>
      </c>
      <c r="H4" t="e">
        <f>INT(LEFT(Table_1__166[[#This Row],[Result]],FIND("-",Table_1__166[[#This Row],[Result]])-1))</f>
        <v>#VALUE!</v>
      </c>
    </row>
    <row r="5" spans="1:8" x14ac:dyDescent="0.25">
      <c r="A5" s="3">
        <v>44887</v>
      </c>
      <c r="B5" t="s">
        <v>357</v>
      </c>
      <c r="C5" t="s">
        <v>719</v>
      </c>
      <c r="D5" t="s">
        <v>661</v>
      </c>
      <c r="E5" t="s">
        <v>788</v>
      </c>
      <c r="F5" t="s">
        <v>588</v>
      </c>
      <c r="H5" t="e">
        <f>INT(LEFT(Table_1__166[[#This Row],[Result]],FIND("-",Table_1__166[[#This Row],[Result]])-1))</f>
        <v>#VALUE!</v>
      </c>
    </row>
    <row r="6" spans="1:8" x14ac:dyDescent="0.25">
      <c r="A6" s="3">
        <v>44889</v>
      </c>
      <c r="B6" t="s">
        <v>211</v>
      </c>
      <c r="C6" t="s">
        <v>1267</v>
      </c>
      <c r="D6" t="s">
        <v>661</v>
      </c>
      <c r="E6" t="s">
        <v>618</v>
      </c>
      <c r="F6" t="s">
        <v>588</v>
      </c>
      <c r="H6" t="e">
        <f>INT(LEFT(Table_1__166[[#This Row],[Result]],FIND("-",Table_1__166[[#This Row],[Result]])-1))</f>
        <v>#VALUE!</v>
      </c>
    </row>
    <row r="7" spans="1:8" x14ac:dyDescent="0.25">
      <c r="A7" s="3">
        <v>44892</v>
      </c>
      <c r="B7" t="s">
        <v>436</v>
      </c>
      <c r="C7" t="s">
        <v>2592</v>
      </c>
      <c r="D7" t="s">
        <v>6</v>
      </c>
      <c r="E7" t="s">
        <v>801</v>
      </c>
      <c r="F7" t="s">
        <v>588</v>
      </c>
      <c r="H7" t="e">
        <f>INT(LEFT(Table_1__166[[#This Row],[Result]],FIND("-",Table_1__166[[#This Row],[Result]])-1))</f>
        <v>#VALUE!</v>
      </c>
    </row>
    <row r="8" spans="1:8" x14ac:dyDescent="0.25">
      <c r="A8" s="3">
        <v>44899</v>
      </c>
      <c r="B8" t="s">
        <v>336</v>
      </c>
      <c r="C8" t="s">
        <v>904</v>
      </c>
      <c r="D8" t="s">
        <v>5</v>
      </c>
      <c r="E8" t="s">
        <v>706</v>
      </c>
      <c r="F8" t="s">
        <v>588</v>
      </c>
      <c r="H8" t="e">
        <f>INT(LEFT(Table_1__166[[#This Row],[Result]],FIND("-",Table_1__166[[#This Row],[Result]])-1))</f>
        <v>#VALUE!</v>
      </c>
    </row>
    <row r="9" spans="1:8" x14ac:dyDescent="0.25">
      <c r="A9" s="3">
        <v>44903</v>
      </c>
      <c r="B9" t="s">
        <v>421</v>
      </c>
      <c r="C9" t="s">
        <v>1859</v>
      </c>
      <c r="D9" t="s">
        <v>6</v>
      </c>
      <c r="E9" t="s">
        <v>627</v>
      </c>
      <c r="F9" t="s">
        <v>588</v>
      </c>
      <c r="H9" t="e">
        <f>INT(LEFT(Table_1__166[[#This Row],[Result]],FIND("-",Table_1__166[[#This Row],[Result]])-1))</f>
        <v>#VALUE!</v>
      </c>
    </row>
    <row r="10" spans="1:8" x14ac:dyDescent="0.25">
      <c r="A10" s="3">
        <v>44908</v>
      </c>
      <c r="B10" t="s">
        <v>2593</v>
      </c>
      <c r="C10" t="s">
        <v>2594</v>
      </c>
      <c r="D10" t="s">
        <v>5</v>
      </c>
      <c r="E10" t="s">
        <v>630</v>
      </c>
      <c r="F10" t="s">
        <v>588</v>
      </c>
      <c r="H10" t="e">
        <f>INT(LEFT(Table_1__166[[#This Row],[Result]],FIND("-",Table_1__166[[#This Row],[Result]])-1))</f>
        <v>#VALUE!</v>
      </c>
    </row>
    <row r="11" spans="1:8" x14ac:dyDescent="0.25">
      <c r="A11" s="3">
        <v>44910</v>
      </c>
      <c r="B11" t="s">
        <v>356</v>
      </c>
      <c r="C11" t="s">
        <v>1770</v>
      </c>
      <c r="D11" t="s">
        <v>5</v>
      </c>
      <c r="E11" t="s">
        <v>633</v>
      </c>
      <c r="F11" t="s">
        <v>588</v>
      </c>
      <c r="H11" t="e">
        <f>INT(LEFT(Table_1__166[[#This Row],[Result]],FIND("-",Table_1__166[[#This Row],[Result]])-1))</f>
        <v>#VALUE!</v>
      </c>
    </row>
    <row r="12" spans="1:8" x14ac:dyDescent="0.25">
      <c r="A12" s="3">
        <v>44913</v>
      </c>
      <c r="B12" t="s">
        <v>26</v>
      </c>
      <c r="C12" t="s">
        <v>1736</v>
      </c>
      <c r="D12" t="s">
        <v>6</v>
      </c>
      <c r="E12" t="s">
        <v>711</v>
      </c>
      <c r="F12" t="s">
        <v>588</v>
      </c>
      <c r="H12" t="e">
        <f>INT(LEFT(Table_1__166[[#This Row],[Result]],FIND("-",Table_1__166[[#This Row],[Result]])-1))</f>
        <v>#VALUE!</v>
      </c>
    </row>
    <row r="13" spans="1:8" x14ac:dyDescent="0.25">
      <c r="A13" s="3">
        <v>44916</v>
      </c>
      <c r="B13" t="s">
        <v>469</v>
      </c>
      <c r="C13" t="s">
        <v>1055</v>
      </c>
      <c r="D13" t="s">
        <v>6</v>
      </c>
      <c r="E13" t="s">
        <v>1036</v>
      </c>
      <c r="F13" t="s">
        <v>588</v>
      </c>
      <c r="H13" t="e">
        <f>INT(LEFT(Table_1__166[[#This Row],[Result]],FIND("-",Table_1__166[[#This Row],[Result]])-1))</f>
        <v>#VALUE!</v>
      </c>
    </row>
    <row r="14" spans="1:8" x14ac:dyDescent="0.25">
      <c r="A14" s="3">
        <v>44923</v>
      </c>
      <c r="B14" t="s">
        <v>1400</v>
      </c>
      <c r="C14" t="s">
        <v>2595</v>
      </c>
      <c r="D14" t="s">
        <v>5</v>
      </c>
      <c r="E14" t="s">
        <v>796</v>
      </c>
      <c r="F14" t="s">
        <v>588</v>
      </c>
      <c r="H14" t="e">
        <f>INT(LEFT(Table_1__166[[#This Row],[Result]],FIND("-",Table_1__166[[#This Row],[Result]])-1))</f>
        <v>#VALUE!</v>
      </c>
    </row>
    <row r="15" spans="1:8" x14ac:dyDescent="0.25">
      <c r="A15" s="3">
        <v>44569</v>
      </c>
      <c r="B15" t="s">
        <v>470</v>
      </c>
      <c r="C15" t="s">
        <v>1110</v>
      </c>
      <c r="D15" t="s">
        <v>6</v>
      </c>
      <c r="E15" t="s">
        <v>645</v>
      </c>
      <c r="F15" t="s">
        <v>608</v>
      </c>
      <c r="H15" t="e">
        <f>INT(LEFT(Table_1__166[[#This Row],[Result]],FIND("-",Table_1__166[[#This Row],[Result]])-1))</f>
        <v>#VALUE!</v>
      </c>
    </row>
    <row r="16" spans="1:8" x14ac:dyDescent="0.25">
      <c r="A16" s="3">
        <v>44572</v>
      </c>
      <c r="B16" t="s">
        <v>230</v>
      </c>
      <c r="C16" t="s">
        <v>2085</v>
      </c>
      <c r="D16" t="s">
        <v>5</v>
      </c>
      <c r="E16" t="s">
        <v>647</v>
      </c>
      <c r="F16" t="s">
        <v>611</v>
      </c>
      <c r="H16" t="e">
        <f>INT(LEFT(Table_1__166[[#This Row],[Result]],FIND("-",Table_1__166[[#This Row],[Result]])-1))</f>
        <v>#VALUE!</v>
      </c>
    </row>
    <row r="17" spans="1:8" x14ac:dyDescent="0.25">
      <c r="A17" s="3">
        <v>44576</v>
      </c>
      <c r="B17" t="s">
        <v>103</v>
      </c>
      <c r="C17" t="s">
        <v>657</v>
      </c>
      <c r="D17" t="s">
        <v>6</v>
      </c>
      <c r="E17" t="s">
        <v>676</v>
      </c>
      <c r="F17" t="s">
        <v>658</v>
      </c>
      <c r="H17" t="e">
        <f>INT(LEFT(Table_1__166[[#This Row],[Result]],FIND("-",Table_1__166[[#This Row],[Result]])-1))</f>
        <v>#VALUE!</v>
      </c>
    </row>
    <row r="18" spans="1:8" x14ac:dyDescent="0.25">
      <c r="A18" s="3">
        <v>44579</v>
      </c>
      <c r="B18" t="s">
        <v>259</v>
      </c>
      <c r="C18" t="s">
        <v>1950</v>
      </c>
      <c r="D18" t="s">
        <v>6</v>
      </c>
      <c r="E18" t="s">
        <v>620</v>
      </c>
      <c r="F18" t="s">
        <v>868</v>
      </c>
      <c r="H18" t="e">
        <f>INT(LEFT(Table_1__166[[#This Row],[Result]],FIND("-",Table_1__166[[#This Row],[Result]])-1))</f>
        <v>#VALUE!</v>
      </c>
    </row>
    <row r="19" spans="1:8" x14ac:dyDescent="0.25">
      <c r="A19" s="3">
        <v>44583</v>
      </c>
      <c r="B19" t="s">
        <v>88</v>
      </c>
      <c r="C19" t="s">
        <v>1045</v>
      </c>
      <c r="D19" t="s">
        <v>5</v>
      </c>
      <c r="E19" t="s">
        <v>677</v>
      </c>
      <c r="F19" t="s">
        <v>914</v>
      </c>
      <c r="H19" t="e">
        <f>INT(LEFT(Table_1__166[[#This Row],[Result]],FIND("-",Table_1__166[[#This Row],[Result]])-1))</f>
        <v>#VALUE!</v>
      </c>
    </row>
    <row r="20" spans="1:8" x14ac:dyDescent="0.25">
      <c r="A20" s="3">
        <v>44585</v>
      </c>
      <c r="B20" t="s">
        <v>372</v>
      </c>
      <c r="C20" t="s">
        <v>1149</v>
      </c>
      <c r="D20" t="s">
        <v>5</v>
      </c>
      <c r="E20" t="s">
        <v>679</v>
      </c>
      <c r="F20" t="s">
        <v>916</v>
      </c>
      <c r="H20" t="e">
        <f>INT(LEFT(Table_1__166[[#This Row],[Result]],FIND("-",Table_1__166[[#This Row],[Result]])-1))</f>
        <v>#VALUE!</v>
      </c>
    </row>
    <row r="21" spans="1:8" x14ac:dyDescent="0.25">
      <c r="A21" s="3">
        <v>44588</v>
      </c>
      <c r="B21" t="s">
        <v>237</v>
      </c>
      <c r="C21" t="s">
        <v>1679</v>
      </c>
      <c r="D21" t="s">
        <v>6</v>
      </c>
      <c r="E21" t="s">
        <v>681</v>
      </c>
      <c r="F21" t="s">
        <v>918</v>
      </c>
      <c r="H21" t="e">
        <f>INT(LEFT(Table_1__166[[#This Row],[Result]],FIND("-",Table_1__166[[#This Row],[Result]])-1))</f>
        <v>#VALUE!</v>
      </c>
    </row>
    <row r="22" spans="1:8" x14ac:dyDescent="0.25">
      <c r="A22" s="3">
        <v>44590</v>
      </c>
      <c r="B22" t="s">
        <v>210</v>
      </c>
      <c r="C22" t="s">
        <v>1754</v>
      </c>
      <c r="D22" t="s">
        <v>6</v>
      </c>
      <c r="E22" t="s">
        <v>777</v>
      </c>
      <c r="F22" t="s">
        <v>920</v>
      </c>
      <c r="H22" t="e">
        <f>INT(LEFT(Table_1__166[[#This Row],[Result]],FIND("-",Table_1__166[[#This Row],[Result]])-1))</f>
        <v>#VALUE!</v>
      </c>
    </row>
    <row r="23" spans="1:8" x14ac:dyDescent="0.25">
      <c r="A23" s="3">
        <v>44595</v>
      </c>
      <c r="B23" t="s">
        <v>441</v>
      </c>
      <c r="C23" t="s">
        <v>1738</v>
      </c>
      <c r="D23" t="s">
        <v>5</v>
      </c>
      <c r="E23" t="s">
        <v>635</v>
      </c>
      <c r="F23" t="s">
        <v>870</v>
      </c>
      <c r="H23" t="e">
        <f>INT(LEFT(Table_1__166[[#This Row],[Result]],FIND("-",Table_1__166[[#This Row],[Result]])-1))</f>
        <v>#VALUE!</v>
      </c>
    </row>
    <row r="24" spans="1:8" x14ac:dyDescent="0.25">
      <c r="A24" s="3">
        <v>44597</v>
      </c>
      <c r="B24" t="s">
        <v>462</v>
      </c>
      <c r="C24" t="s">
        <v>1275</v>
      </c>
      <c r="D24" t="s">
        <v>5</v>
      </c>
      <c r="E24" t="s">
        <v>638</v>
      </c>
      <c r="F24" t="s">
        <v>872</v>
      </c>
      <c r="H24" t="e">
        <f>INT(LEFT(Table_1__166[[#This Row],[Result]],FIND("-",Table_1__166[[#This Row],[Result]])-1))</f>
        <v>#VALUE!</v>
      </c>
    </row>
    <row r="25" spans="1:8" x14ac:dyDescent="0.25">
      <c r="A25" s="3">
        <v>44601</v>
      </c>
      <c r="B25" t="s">
        <v>407</v>
      </c>
      <c r="C25" t="s">
        <v>1751</v>
      </c>
      <c r="D25" t="s">
        <v>6</v>
      </c>
      <c r="E25" t="s">
        <v>1011</v>
      </c>
      <c r="F25" t="s">
        <v>605</v>
      </c>
      <c r="H25" t="e">
        <f>INT(LEFT(Table_1__166[[#This Row],[Result]],FIND("-",Table_1__166[[#This Row],[Result]])-1))</f>
        <v>#VALUE!</v>
      </c>
    </row>
    <row r="26" spans="1:8" x14ac:dyDescent="0.25">
      <c r="A26" s="3">
        <v>44604</v>
      </c>
      <c r="B26" t="s">
        <v>259</v>
      </c>
      <c r="C26" t="s">
        <v>622</v>
      </c>
      <c r="D26" t="s">
        <v>5</v>
      </c>
      <c r="E26" t="s">
        <v>1039</v>
      </c>
      <c r="F26" t="s">
        <v>671</v>
      </c>
      <c r="H26" t="e">
        <f>INT(LEFT(Table_1__166[[#This Row],[Result]],FIND("-",Table_1__166[[#This Row],[Result]])-1))</f>
        <v>#VALUE!</v>
      </c>
    </row>
    <row r="27" spans="1:8" x14ac:dyDescent="0.25">
      <c r="A27" s="3">
        <v>44608</v>
      </c>
      <c r="B27" t="s">
        <v>230</v>
      </c>
      <c r="C27" t="s">
        <v>1784</v>
      </c>
      <c r="D27" t="s">
        <v>6</v>
      </c>
      <c r="E27" t="s">
        <v>1040</v>
      </c>
      <c r="F27" t="s">
        <v>689</v>
      </c>
      <c r="H27" t="e">
        <f>INT(LEFT(Table_1__166[[#This Row],[Result]],FIND("-",Table_1__166[[#This Row],[Result]])-1))</f>
        <v>#VALUE!</v>
      </c>
    </row>
    <row r="28" spans="1:8" x14ac:dyDescent="0.25">
      <c r="A28" s="3">
        <v>44612</v>
      </c>
      <c r="B28" t="s">
        <v>372</v>
      </c>
      <c r="C28" t="s">
        <v>1810</v>
      </c>
      <c r="D28" t="s">
        <v>6</v>
      </c>
      <c r="E28" t="s">
        <v>649</v>
      </c>
      <c r="F28" t="s">
        <v>613</v>
      </c>
      <c r="H28" t="e">
        <f>INT(LEFT(Table_1__166[[#This Row],[Result]],FIND("-",Table_1__166[[#This Row],[Result]])-1))</f>
        <v>#VALUE!</v>
      </c>
    </row>
    <row r="29" spans="1:8" x14ac:dyDescent="0.25">
      <c r="A29" s="3">
        <v>44615</v>
      </c>
      <c r="B29" t="s">
        <v>103</v>
      </c>
      <c r="C29" t="s">
        <v>1771</v>
      </c>
      <c r="D29" t="s">
        <v>5</v>
      </c>
      <c r="E29" t="s">
        <v>652</v>
      </c>
      <c r="F29" t="s">
        <v>694</v>
      </c>
      <c r="H29" t="e">
        <f>INT(LEFT(Table_1__166[[#This Row],[Result]],FIND("-",Table_1__166[[#This Row],[Result]])-1))</f>
        <v>#VALUE!</v>
      </c>
    </row>
    <row r="30" spans="1:8" x14ac:dyDescent="0.25">
      <c r="A30" s="3">
        <v>44618</v>
      </c>
      <c r="B30" t="s">
        <v>470</v>
      </c>
      <c r="C30" t="s">
        <v>695</v>
      </c>
      <c r="D30" t="s">
        <v>5</v>
      </c>
      <c r="E30" t="s">
        <v>1016</v>
      </c>
      <c r="F30" t="s">
        <v>697</v>
      </c>
      <c r="H30" t="e">
        <f>INT(LEFT(Table_1__166[[#This Row],[Result]],FIND("-",Table_1__166[[#This Row],[Result]])-1))</f>
        <v>#VALUE!</v>
      </c>
    </row>
    <row r="31" spans="1:8" x14ac:dyDescent="0.25">
      <c r="A31" s="3">
        <v>44623</v>
      </c>
      <c r="B31" t="s">
        <v>237</v>
      </c>
      <c r="C31" t="s">
        <v>1784</v>
      </c>
      <c r="D31" t="s">
        <v>5</v>
      </c>
      <c r="E31" t="s">
        <v>859</v>
      </c>
      <c r="F31" t="s">
        <v>1052</v>
      </c>
      <c r="H31" t="e">
        <f>INT(LEFT(Table_1__166[[#This Row],[Result]],FIND("-",Table_1__166[[#This Row],[Result]])-1))</f>
        <v>#VALUE!</v>
      </c>
    </row>
    <row r="32" spans="1:8" x14ac:dyDescent="0.25">
      <c r="A32" s="3">
        <v>44625</v>
      </c>
      <c r="B32" t="s">
        <v>462</v>
      </c>
      <c r="C32" t="s">
        <v>1975</v>
      </c>
      <c r="D32" t="s">
        <v>5</v>
      </c>
      <c r="E32" t="s">
        <v>1525</v>
      </c>
      <c r="F32" t="s">
        <v>1114</v>
      </c>
      <c r="H32" t="e">
        <f>INT(LEFT(Table_1__166[[#This Row],[Result]],FIND("-",Table_1__166[[#This Row],[Result]])-1))</f>
        <v>#VALUE!</v>
      </c>
    </row>
    <row r="33" spans="1:6" x14ac:dyDescent="0.25">
      <c r="A33" s="3">
        <v>44638</v>
      </c>
      <c r="B33" t="s">
        <v>32</v>
      </c>
      <c r="C33" t="s">
        <v>1830</v>
      </c>
      <c r="D33" t="s">
        <v>661</v>
      </c>
      <c r="E33" t="s">
        <v>1501</v>
      </c>
      <c r="F33" t="s">
        <v>1114</v>
      </c>
    </row>
  </sheetData>
  <pageMargins left="0.7" right="0.7" top="0.75" bottom="0.75" header="0.3" footer="0.3"/>
  <tableParts count="1">
    <tablePart r:id="rId1"/>
  </tablePart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88ABA-4872-49E1-A225-D41AB8C4994B}">
  <dimension ref="A1:H35"/>
  <sheetViews>
    <sheetView workbookViewId="0">
      <selection activeCell="M19" sqref="M1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332</v>
      </c>
      <c r="C2" t="s">
        <v>2596</v>
      </c>
      <c r="D2" t="s">
        <v>5</v>
      </c>
      <c r="E2" t="s">
        <v>608</v>
      </c>
      <c r="F2" t="s">
        <v>588</v>
      </c>
      <c r="H2" t="e">
        <f>INT(LEFT(Table_1__165[[#This Row],[Result]],FIND("-",Table_1__165[[#This Row],[Result]])-1))</f>
        <v>#VALUE!</v>
      </c>
    </row>
    <row r="3" spans="1:8" x14ac:dyDescent="0.25">
      <c r="A3" s="3">
        <v>44877</v>
      </c>
      <c r="B3" t="s">
        <v>328</v>
      </c>
      <c r="C3" t="s">
        <v>2075</v>
      </c>
      <c r="D3" t="s">
        <v>5</v>
      </c>
      <c r="E3" t="s">
        <v>611</v>
      </c>
      <c r="F3" t="s">
        <v>588</v>
      </c>
      <c r="H3" t="e">
        <f>INT(LEFT(Table_1__165[[#This Row],[Result]],FIND("-",Table_1__165[[#This Row],[Result]])-1))</f>
        <v>#VALUE!</v>
      </c>
    </row>
    <row r="4" spans="1:8" x14ac:dyDescent="0.25">
      <c r="A4" s="3">
        <v>44884</v>
      </c>
      <c r="B4" t="s">
        <v>521</v>
      </c>
      <c r="C4" t="s">
        <v>1109</v>
      </c>
      <c r="D4" t="s">
        <v>6</v>
      </c>
      <c r="E4" t="s">
        <v>658</v>
      </c>
      <c r="F4" t="s">
        <v>588</v>
      </c>
      <c r="H4" t="e">
        <f>INT(LEFT(Table_1__165[[#This Row],[Result]],FIND("-",Table_1__165[[#This Row],[Result]])-1))</f>
        <v>#VALUE!</v>
      </c>
    </row>
    <row r="5" spans="1:8" x14ac:dyDescent="0.25">
      <c r="A5" s="3">
        <v>44889</v>
      </c>
      <c r="B5" t="s">
        <v>86</v>
      </c>
      <c r="C5" t="s">
        <v>2597</v>
      </c>
      <c r="D5" t="s">
        <v>661</v>
      </c>
      <c r="E5" t="s">
        <v>659</v>
      </c>
      <c r="F5" t="s">
        <v>588</v>
      </c>
      <c r="H5" t="e">
        <f>INT(LEFT(Table_1__165[[#This Row],[Result]],FIND("-",Table_1__165[[#This Row],[Result]])-1))</f>
        <v>#VALUE!</v>
      </c>
    </row>
    <row r="6" spans="1:8" x14ac:dyDescent="0.25">
      <c r="A6" s="3">
        <v>44890</v>
      </c>
      <c r="B6" t="s">
        <v>140</v>
      </c>
      <c r="C6" t="s">
        <v>1833</v>
      </c>
      <c r="D6" t="s">
        <v>661</v>
      </c>
      <c r="E6" t="s">
        <v>662</v>
      </c>
      <c r="F6" t="s">
        <v>588</v>
      </c>
      <c r="H6" t="e">
        <f>INT(LEFT(Table_1__165[[#This Row],[Result]],FIND("-",Table_1__165[[#This Row],[Result]])-1))</f>
        <v>#VALUE!</v>
      </c>
    </row>
    <row r="7" spans="1:8" x14ac:dyDescent="0.25">
      <c r="A7" s="3">
        <v>44891</v>
      </c>
      <c r="B7" t="s">
        <v>62</v>
      </c>
      <c r="C7" t="s">
        <v>2598</v>
      </c>
      <c r="D7" t="s">
        <v>661</v>
      </c>
      <c r="E7" t="s">
        <v>664</v>
      </c>
      <c r="F7" t="s">
        <v>588</v>
      </c>
      <c r="H7" t="e">
        <f>INT(LEFT(Table_1__165[[#This Row],[Result]],FIND("-",Table_1__165[[#This Row],[Result]])-1))</f>
        <v>#VALUE!</v>
      </c>
    </row>
    <row r="8" spans="1:8" x14ac:dyDescent="0.25">
      <c r="A8" s="3">
        <v>44896</v>
      </c>
      <c r="B8" t="s">
        <v>287</v>
      </c>
      <c r="C8" t="s">
        <v>1804</v>
      </c>
      <c r="D8" t="s">
        <v>5</v>
      </c>
      <c r="E8" t="s">
        <v>666</v>
      </c>
      <c r="F8" t="s">
        <v>588</v>
      </c>
      <c r="H8" t="e">
        <f>INT(LEFT(Table_1__165[[#This Row],[Result]],FIND("-",Table_1__165[[#This Row],[Result]])-1))</f>
        <v>#VALUE!</v>
      </c>
    </row>
    <row r="9" spans="1:8" x14ac:dyDescent="0.25">
      <c r="A9" s="3">
        <v>44899</v>
      </c>
      <c r="B9" t="s">
        <v>220</v>
      </c>
      <c r="C9" t="s">
        <v>2599</v>
      </c>
      <c r="D9" t="s">
        <v>5</v>
      </c>
      <c r="E9" t="s">
        <v>668</v>
      </c>
      <c r="F9" t="s">
        <v>588</v>
      </c>
      <c r="H9" t="e">
        <f>INT(LEFT(Table_1__165[[#This Row],[Result]],FIND("-",Table_1__165[[#This Row],[Result]])-1))</f>
        <v>#VALUE!</v>
      </c>
    </row>
    <row r="10" spans="1:8" x14ac:dyDescent="0.25">
      <c r="A10" s="3">
        <v>44906</v>
      </c>
      <c r="B10" t="s">
        <v>173</v>
      </c>
      <c r="C10" t="s">
        <v>2600</v>
      </c>
      <c r="D10" t="s">
        <v>661</v>
      </c>
      <c r="E10" t="s">
        <v>870</v>
      </c>
      <c r="F10" t="s">
        <v>588</v>
      </c>
      <c r="H10" t="e">
        <f>INT(LEFT(Table_1__165[[#This Row],[Result]],FIND("-",Table_1__165[[#This Row],[Result]])-1))</f>
        <v>#VALUE!</v>
      </c>
    </row>
    <row r="11" spans="1:8" x14ac:dyDescent="0.25">
      <c r="A11" s="3">
        <v>44909</v>
      </c>
      <c r="B11" t="s">
        <v>470</v>
      </c>
      <c r="C11" t="s">
        <v>2601</v>
      </c>
      <c r="D11" t="s">
        <v>5</v>
      </c>
      <c r="E11" t="s">
        <v>872</v>
      </c>
      <c r="F11" t="s">
        <v>588</v>
      </c>
      <c r="H11" t="e">
        <f>INT(LEFT(Table_1__165[[#This Row],[Result]],FIND("-",Table_1__165[[#This Row],[Result]])-1))</f>
        <v>#VALUE!</v>
      </c>
    </row>
    <row r="12" spans="1:8" x14ac:dyDescent="0.25">
      <c r="A12" s="3">
        <v>44913</v>
      </c>
      <c r="B12" t="s">
        <v>92</v>
      </c>
      <c r="C12" t="s">
        <v>1579</v>
      </c>
      <c r="D12" t="s">
        <v>6</v>
      </c>
      <c r="E12" t="s">
        <v>873</v>
      </c>
      <c r="F12" t="s">
        <v>588</v>
      </c>
      <c r="H12" t="e">
        <f>INT(LEFT(Table_1__165[[#This Row],[Result]],FIND("-",Table_1__165[[#This Row],[Result]])-1))</f>
        <v>#VALUE!</v>
      </c>
    </row>
    <row r="13" spans="1:8" x14ac:dyDescent="0.25">
      <c r="A13" s="3">
        <v>44917</v>
      </c>
      <c r="B13" t="s">
        <v>73</v>
      </c>
      <c r="C13" t="s">
        <v>898</v>
      </c>
      <c r="D13" t="s">
        <v>5</v>
      </c>
      <c r="E13" t="s">
        <v>875</v>
      </c>
      <c r="F13" t="s">
        <v>588</v>
      </c>
      <c r="H13" t="e">
        <f>INT(LEFT(Table_1__165[[#This Row],[Result]],FIND("-",Table_1__165[[#This Row],[Result]])-1))</f>
        <v>#VALUE!</v>
      </c>
    </row>
    <row r="14" spans="1:8" x14ac:dyDescent="0.25">
      <c r="A14" s="3">
        <v>44924</v>
      </c>
      <c r="B14" t="s">
        <v>189</v>
      </c>
      <c r="C14" t="s">
        <v>1195</v>
      </c>
      <c r="D14" t="s">
        <v>5</v>
      </c>
      <c r="E14" t="s">
        <v>877</v>
      </c>
      <c r="F14" t="s">
        <v>608</v>
      </c>
      <c r="H14" t="e">
        <f>INT(LEFT(Table_1__165[[#This Row],[Result]],FIND("-",Table_1__165[[#This Row],[Result]])-1))</f>
        <v>#VALUE!</v>
      </c>
    </row>
    <row r="15" spans="1:8" x14ac:dyDescent="0.25">
      <c r="A15" s="3">
        <v>44565</v>
      </c>
      <c r="B15" t="s">
        <v>285</v>
      </c>
      <c r="C15" t="s">
        <v>1393</v>
      </c>
      <c r="D15" t="s">
        <v>6</v>
      </c>
      <c r="E15" t="s">
        <v>930</v>
      </c>
      <c r="F15" t="s">
        <v>611</v>
      </c>
      <c r="H15" t="e">
        <f>INT(LEFT(Table_1__165[[#This Row],[Result]],FIND("-",Table_1__165[[#This Row],[Result]])-1))</f>
        <v>#VALUE!</v>
      </c>
    </row>
    <row r="16" spans="1:8" x14ac:dyDescent="0.25">
      <c r="A16" s="3">
        <v>44569</v>
      </c>
      <c r="B16" t="s">
        <v>271</v>
      </c>
      <c r="C16" t="s">
        <v>1943</v>
      </c>
      <c r="D16" t="s">
        <v>5</v>
      </c>
      <c r="E16" t="s">
        <v>932</v>
      </c>
      <c r="F16" t="s">
        <v>658</v>
      </c>
      <c r="H16" t="e">
        <f>INT(LEFT(Table_1__165[[#This Row],[Result]],FIND("-",Table_1__165[[#This Row],[Result]])-1))</f>
        <v>#VALUE!</v>
      </c>
    </row>
    <row r="17" spans="1:8" x14ac:dyDescent="0.25">
      <c r="A17" s="3">
        <v>44572</v>
      </c>
      <c r="B17" t="s">
        <v>26</v>
      </c>
      <c r="C17" t="s">
        <v>1490</v>
      </c>
      <c r="D17" t="s">
        <v>6</v>
      </c>
      <c r="E17" t="s">
        <v>934</v>
      </c>
      <c r="F17" t="s">
        <v>868</v>
      </c>
      <c r="H17" t="e">
        <f>INT(LEFT(Table_1__165[[#This Row],[Result]],FIND("-",Table_1__165[[#This Row],[Result]])-1))</f>
        <v>#VALUE!</v>
      </c>
    </row>
    <row r="18" spans="1:8" x14ac:dyDescent="0.25">
      <c r="A18" s="3">
        <v>44576</v>
      </c>
      <c r="B18" t="s">
        <v>354</v>
      </c>
      <c r="C18" t="s">
        <v>591</v>
      </c>
      <c r="D18" t="s">
        <v>6</v>
      </c>
      <c r="E18" t="s">
        <v>936</v>
      </c>
      <c r="F18" t="s">
        <v>914</v>
      </c>
      <c r="H18" t="e">
        <f>INT(LEFT(Table_1__165[[#This Row],[Result]],FIND("-",Table_1__165[[#This Row],[Result]])-1))</f>
        <v>#VALUE!</v>
      </c>
    </row>
    <row r="19" spans="1:8" x14ac:dyDescent="0.25">
      <c r="A19" s="3">
        <v>44580</v>
      </c>
      <c r="B19" t="s">
        <v>274</v>
      </c>
      <c r="C19" t="s">
        <v>2590</v>
      </c>
      <c r="D19" t="s">
        <v>5</v>
      </c>
      <c r="E19" t="s">
        <v>2105</v>
      </c>
      <c r="F19" t="s">
        <v>916</v>
      </c>
      <c r="H19" t="e">
        <f>INT(LEFT(Table_1__165[[#This Row],[Result]],FIND("-",Table_1__165[[#This Row],[Result]])-1))</f>
        <v>#VALUE!</v>
      </c>
    </row>
    <row r="20" spans="1:8" x14ac:dyDescent="0.25">
      <c r="A20" s="3">
        <v>44583</v>
      </c>
      <c r="B20" t="s">
        <v>22</v>
      </c>
      <c r="C20" t="s">
        <v>591</v>
      </c>
      <c r="D20" t="s">
        <v>5</v>
      </c>
      <c r="E20" t="s">
        <v>2107</v>
      </c>
      <c r="F20" t="s">
        <v>918</v>
      </c>
      <c r="H20" t="e">
        <f>INT(LEFT(Table_1__165[[#This Row],[Result]],FIND("-",Table_1__165[[#This Row],[Result]])-1))</f>
        <v>#VALUE!</v>
      </c>
    </row>
    <row r="21" spans="1:8" x14ac:dyDescent="0.25">
      <c r="A21" s="3">
        <v>44586</v>
      </c>
      <c r="B21" t="s">
        <v>476</v>
      </c>
      <c r="C21" t="s">
        <v>2602</v>
      </c>
      <c r="D21" t="s">
        <v>6</v>
      </c>
      <c r="E21" t="s">
        <v>2110</v>
      </c>
      <c r="F21" t="s">
        <v>920</v>
      </c>
      <c r="H21" t="e">
        <f>INT(LEFT(Table_1__165[[#This Row],[Result]],FIND("-",Table_1__165[[#This Row],[Result]])-1))</f>
        <v>#VALUE!</v>
      </c>
    </row>
    <row r="22" spans="1:8" x14ac:dyDescent="0.25">
      <c r="A22" s="3">
        <v>44590</v>
      </c>
      <c r="B22" t="s">
        <v>363</v>
      </c>
      <c r="C22" t="s">
        <v>2603</v>
      </c>
      <c r="D22" t="s">
        <v>5</v>
      </c>
      <c r="E22" t="s">
        <v>2222</v>
      </c>
      <c r="F22" t="s">
        <v>920</v>
      </c>
      <c r="H22" t="e">
        <f>INT(LEFT(Table_1__165[[#This Row],[Result]],FIND("-",Table_1__165[[#This Row],[Result]])-1))</f>
        <v>#VALUE!</v>
      </c>
    </row>
    <row r="23" spans="1:8" x14ac:dyDescent="0.25">
      <c r="A23" s="3">
        <v>44593</v>
      </c>
      <c r="B23" t="s">
        <v>26</v>
      </c>
      <c r="C23" t="s">
        <v>2395</v>
      </c>
      <c r="D23" t="s">
        <v>5</v>
      </c>
      <c r="E23" t="s">
        <v>2346</v>
      </c>
      <c r="F23" t="s">
        <v>922</v>
      </c>
      <c r="H23" t="e">
        <f>INT(LEFT(Table_1__165[[#This Row],[Result]],FIND("-",Table_1__165[[#This Row],[Result]])-1))</f>
        <v>#VALUE!</v>
      </c>
    </row>
    <row r="24" spans="1:8" x14ac:dyDescent="0.25">
      <c r="A24" s="3">
        <v>44597</v>
      </c>
      <c r="B24" t="s">
        <v>274</v>
      </c>
      <c r="C24" t="s">
        <v>1272</v>
      </c>
      <c r="D24" t="s">
        <v>6</v>
      </c>
      <c r="E24" t="s">
        <v>2347</v>
      </c>
      <c r="F24" t="s">
        <v>924</v>
      </c>
      <c r="H24" t="e">
        <f>INT(LEFT(Table_1__165[[#This Row],[Result]],FIND("-",Table_1__165[[#This Row],[Result]])-1))</f>
        <v>#VALUE!</v>
      </c>
    </row>
    <row r="25" spans="1:8" x14ac:dyDescent="0.25">
      <c r="A25" s="3">
        <v>44600</v>
      </c>
      <c r="B25" t="s">
        <v>55</v>
      </c>
      <c r="C25" t="s">
        <v>1630</v>
      </c>
      <c r="D25" t="s">
        <v>6</v>
      </c>
      <c r="E25" t="s">
        <v>948</v>
      </c>
      <c r="F25" t="s">
        <v>873</v>
      </c>
      <c r="H25" t="e">
        <f>INT(LEFT(Table_1__165[[#This Row],[Result]],FIND("-",Table_1__165[[#This Row],[Result]])-1))</f>
        <v>#VALUE!</v>
      </c>
    </row>
    <row r="26" spans="1:8" x14ac:dyDescent="0.25">
      <c r="A26" s="3">
        <v>44604</v>
      </c>
      <c r="B26" t="s">
        <v>212</v>
      </c>
      <c r="C26" t="s">
        <v>1608</v>
      </c>
      <c r="D26" t="s">
        <v>5</v>
      </c>
      <c r="E26" t="s">
        <v>950</v>
      </c>
      <c r="F26" t="s">
        <v>875</v>
      </c>
      <c r="H26" t="e">
        <f>INT(LEFT(Table_1__165[[#This Row],[Result]],FIND("-",Table_1__165[[#This Row],[Result]])-1))</f>
        <v>#VALUE!</v>
      </c>
    </row>
    <row r="27" spans="1:8" x14ac:dyDescent="0.25">
      <c r="A27" s="3">
        <v>44608</v>
      </c>
      <c r="B27" t="s">
        <v>304</v>
      </c>
      <c r="C27" t="s">
        <v>2604</v>
      </c>
      <c r="D27" t="s">
        <v>5</v>
      </c>
      <c r="E27" t="s">
        <v>952</v>
      </c>
      <c r="F27" t="s">
        <v>877</v>
      </c>
      <c r="H27" t="e">
        <f>INT(LEFT(Table_1__165[[#This Row],[Result]],FIND("-",Table_1__165[[#This Row],[Result]])-1))</f>
        <v>#VALUE!</v>
      </c>
    </row>
    <row r="28" spans="1:8" x14ac:dyDescent="0.25">
      <c r="A28" s="3">
        <v>44611</v>
      </c>
      <c r="B28" t="s">
        <v>271</v>
      </c>
      <c r="C28" t="s">
        <v>707</v>
      </c>
      <c r="D28" t="s">
        <v>6</v>
      </c>
      <c r="E28" t="s">
        <v>1572</v>
      </c>
      <c r="F28" t="s">
        <v>833</v>
      </c>
      <c r="H28" t="e">
        <f>INT(LEFT(Table_1__165[[#This Row],[Result]],FIND("-",Table_1__165[[#This Row],[Result]])-1))</f>
        <v>#VALUE!</v>
      </c>
    </row>
    <row r="29" spans="1:8" x14ac:dyDescent="0.25">
      <c r="A29" s="3">
        <v>44615</v>
      </c>
      <c r="B29" t="s">
        <v>354</v>
      </c>
      <c r="C29" t="s">
        <v>2037</v>
      </c>
      <c r="D29" t="s">
        <v>5</v>
      </c>
      <c r="E29" t="s">
        <v>956</v>
      </c>
      <c r="F29" t="s">
        <v>879</v>
      </c>
      <c r="H29" t="e">
        <f>INT(LEFT(Table_1__165[[#This Row],[Result]],FIND("-",Table_1__165[[#This Row],[Result]])-1))</f>
        <v>#VALUE!</v>
      </c>
    </row>
    <row r="30" spans="1:8" x14ac:dyDescent="0.25">
      <c r="A30" s="3">
        <v>44618</v>
      </c>
      <c r="B30" t="s">
        <v>167</v>
      </c>
      <c r="C30" t="s">
        <v>1233</v>
      </c>
      <c r="D30" t="s">
        <v>6</v>
      </c>
      <c r="E30" t="s">
        <v>1062</v>
      </c>
      <c r="F30" t="s">
        <v>697</v>
      </c>
      <c r="H30" t="e">
        <f>INT(LEFT(Table_1__165[[#This Row],[Result]],FIND("-",Table_1__165[[#This Row],[Result]])-1))</f>
        <v>#VALUE!</v>
      </c>
    </row>
    <row r="31" spans="1:8" x14ac:dyDescent="0.25">
      <c r="A31" s="3">
        <v>44622</v>
      </c>
      <c r="B31" t="s">
        <v>243</v>
      </c>
      <c r="C31" t="s">
        <v>1771</v>
      </c>
      <c r="D31" t="s">
        <v>6</v>
      </c>
      <c r="E31" t="s">
        <v>1063</v>
      </c>
      <c r="F31" t="s">
        <v>1052</v>
      </c>
      <c r="H31" t="e">
        <f>INT(LEFT(Table_1__165[[#This Row],[Result]],FIND("-",Table_1__165[[#This Row],[Result]])-1))</f>
        <v>#VALUE!</v>
      </c>
    </row>
    <row r="32" spans="1:8" x14ac:dyDescent="0.25">
      <c r="A32" s="3">
        <v>44625</v>
      </c>
      <c r="B32" t="s">
        <v>285</v>
      </c>
      <c r="C32" t="s">
        <v>1137</v>
      </c>
      <c r="D32" t="s">
        <v>5</v>
      </c>
      <c r="E32" t="s">
        <v>1688</v>
      </c>
      <c r="F32" t="s">
        <v>1053</v>
      </c>
      <c r="H32" t="e">
        <f>INT(LEFT(Table_1__165[[#This Row],[Result]],FIND("-",Table_1__165[[#This Row],[Result]])-1))</f>
        <v>#VALUE!</v>
      </c>
    </row>
    <row r="33" spans="1:8" x14ac:dyDescent="0.25">
      <c r="A33" s="3">
        <v>44631</v>
      </c>
      <c r="B33" t="s">
        <v>212</v>
      </c>
      <c r="C33" t="s">
        <v>1233</v>
      </c>
      <c r="D33" t="s">
        <v>661</v>
      </c>
      <c r="E33" t="s">
        <v>2109</v>
      </c>
      <c r="F33" t="s">
        <v>1116</v>
      </c>
      <c r="H33" t="e">
        <f>INT(LEFT(Table_1__165[[#This Row],[Result]],FIND("-",Table_1__165[[#This Row],[Result]])-1))</f>
        <v>#VALUE!</v>
      </c>
    </row>
    <row r="34" spans="1:8" x14ac:dyDescent="0.25">
      <c r="A34" s="3">
        <v>44638</v>
      </c>
      <c r="B34" t="s">
        <v>232</v>
      </c>
      <c r="C34" t="s">
        <v>1949</v>
      </c>
      <c r="D34" t="s">
        <v>661</v>
      </c>
      <c r="E34" t="s">
        <v>2221</v>
      </c>
      <c r="F34" t="s">
        <v>1116</v>
      </c>
    </row>
    <row r="35" spans="1:8" x14ac:dyDescent="0.25">
      <c r="A35" s="3">
        <v>44640</v>
      </c>
      <c r="B35" t="s">
        <v>111</v>
      </c>
      <c r="C35" t="s">
        <v>1577</v>
      </c>
      <c r="D35" t="s">
        <v>661</v>
      </c>
      <c r="E35" t="s">
        <v>2243</v>
      </c>
      <c r="F35" t="s">
        <v>1116</v>
      </c>
    </row>
  </sheetData>
  <pageMargins left="0.7" right="0.7" top="0.75" bottom="0.75" header="0.3" footer="0.3"/>
  <tableParts count="1">
    <tablePart r:id="rId1"/>
  </tableParts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5F18-DA71-454E-BB2C-F66246BB4629}">
  <dimension ref="A1:H35"/>
  <sheetViews>
    <sheetView workbookViewId="0">
      <selection activeCell="M22" sqref="M22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509</v>
      </c>
      <c r="C2" t="s">
        <v>1191</v>
      </c>
      <c r="D2" t="s">
        <v>5</v>
      </c>
      <c r="E2" t="s">
        <v>608</v>
      </c>
      <c r="F2" t="s">
        <v>588</v>
      </c>
      <c r="H2" t="e">
        <f>INT(LEFT(Table_1__163[[#This Row],[Result]],FIND("-",Table_1__163[[#This Row],[Result]])-1))</f>
        <v>#VALUE!</v>
      </c>
    </row>
    <row r="3" spans="1:8" x14ac:dyDescent="0.25">
      <c r="A3" s="3">
        <v>44878</v>
      </c>
      <c r="B3" t="s">
        <v>414</v>
      </c>
      <c r="C3" t="s">
        <v>1192</v>
      </c>
      <c r="D3" t="s">
        <v>6</v>
      </c>
      <c r="E3" t="s">
        <v>611</v>
      </c>
      <c r="F3" t="s">
        <v>588</v>
      </c>
      <c r="H3" t="e">
        <f>INT(LEFT(Table_1__163[[#This Row],[Result]],FIND("-",Table_1__163[[#This Row],[Result]])-1))</f>
        <v>#VALUE!</v>
      </c>
    </row>
    <row r="4" spans="1:8" x14ac:dyDescent="0.25">
      <c r="A4" s="3">
        <v>44881</v>
      </c>
      <c r="B4" t="s">
        <v>88</v>
      </c>
      <c r="C4" t="s">
        <v>1193</v>
      </c>
      <c r="D4" t="s">
        <v>6</v>
      </c>
      <c r="E4" t="s">
        <v>658</v>
      </c>
      <c r="F4" t="s">
        <v>588</v>
      </c>
      <c r="H4" t="e">
        <f>INT(LEFT(Table_1__163[[#This Row],[Result]],FIND("-",Table_1__163[[#This Row],[Result]])-1))</f>
        <v>#VALUE!</v>
      </c>
    </row>
    <row r="5" spans="1:8" x14ac:dyDescent="0.25">
      <c r="A5" s="3">
        <v>44887</v>
      </c>
      <c r="B5" t="s">
        <v>353</v>
      </c>
      <c r="C5" t="s">
        <v>1194</v>
      </c>
      <c r="D5" t="s">
        <v>5</v>
      </c>
      <c r="E5" t="s">
        <v>868</v>
      </c>
      <c r="F5" t="s">
        <v>588</v>
      </c>
      <c r="H5" t="e">
        <f>INT(LEFT(Table_1__163[[#This Row],[Result]],FIND("-",Table_1__163[[#This Row],[Result]])-1))</f>
        <v>#VALUE!</v>
      </c>
    </row>
    <row r="6" spans="1:8" x14ac:dyDescent="0.25">
      <c r="A6" s="3">
        <v>44890</v>
      </c>
      <c r="B6" t="s">
        <v>377</v>
      </c>
      <c r="C6" t="s">
        <v>1195</v>
      </c>
      <c r="D6" t="s">
        <v>661</v>
      </c>
      <c r="E6" t="s">
        <v>914</v>
      </c>
      <c r="F6" t="s">
        <v>588</v>
      </c>
      <c r="H6" t="e">
        <f>INT(LEFT(Table_1__163[[#This Row],[Result]],FIND("-",Table_1__163[[#This Row],[Result]])-1))</f>
        <v>#VALUE!</v>
      </c>
    </row>
    <row r="7" spans="1:8" x14ac:dyDescent="0.25">
      <c r="A7" s="3">
        <v>44891</v>
      </c>
      <c r="B7" t="s">
        <v>428</v>
      </c>
      <c r="C7" t="s">
        <v>1196</v>
      </c>
      <c r="D7" t="s">
        <v>661</v>
      </c>
      <c r="E7" t="s">
        <v>916</v>
      </c>
      <c r="F7" t="s">
        <v>588</v>
      </c>
      <c r="H7" t="e">
        <f>INT(LEFT(Table_1__163[[#This Row],[Result]],FIND("-",Table_1__163[[#This Row],[Result]])-1))</f>
        <v>#VALUE!</v>
      </c>
    </row>
    <row r="8" spans="1:8" x14ac:dyDescent="0.25">
      <c r="A8" s="3">
        <v>44896</v>
      </c>
      <c r="B8" t="s">
        <v>307</v>
      </c>
      <c r="C8" t="s">
        <v>1197</v>
      </c>
      <c r="D8" t="s">
        <v>5</v>
      </c>
      <c r="E8" t="s">
        <v>918</v>
      </c>
      <c r="F8" t="s">
        <v>608</v>
      </c>
      <c r="H8" t="e">
        <f>INT(LEFT(Table_1__163[[#This Row],[Result]],FIND("-",Table_1__163[[#This Row],[Result]])-1))</f>
        <v>#VALUE!</v>
      </c>
    </row>
    <row r="9" spans="1:8" x14ac:dyDescent="0.25">
      <c r="A9" s="3">
        <v>44899</v>
      </c>
      <c r="B9" t="s">
        <v>235</v>
      </c>
      <c r="C9" t="s">
        <v>980</v>
      </c>
      <c r="D9" t="s">
        <v>6</v>
      </c>
      <c r="E9" t="s">
        <v>920</v>
      </c>
      <c r="F9" t="s">
        <v>611</v>
      </c>
      <c r="H9" t="e">
        <f>INT(LEFT(Table_1__163[[#This Row],[Result]],FIND("-",Table_1__163[[#This Row],[Result]])-1))</f>
        <v>#VALUE!</v>
      </c>
    </row>
    <row r="10" spans="1:8" x14ac:dyDescent="0.25">
      <c r="A10" s="3">
        <v>44902</v>
      </c>
      <c r="B10" t="s">
        <v>103</v>
      </c>
      <c r="C10" t="s">
        <v>1198</v>
      </c>
      <c r="D10" t="s">
        <v>5</v>
      </c>
      <c r="E10" t="s">
        <v>922</v>
      </c>
      <c r="F10" t="s">
        <v>611</v>
      </c>
      <c r="H10" t="e">
        <f>INT(LEFT(Table_1__163[[#This Row],[Result]],FIND("-",Table_1__163[[#This Row],[Result]])-1))</f>
        <v>#VALUE!</v>
      </c>
    </row>
    <row r="11" spans="1:8" x14ac:dyDescent="0.25">
      <c r="A11" s="3">
        <v>44907</v>
      </c>
      <c r="B11" t="s">
        <v>198</v>
      </c>
      <c r="C11" t="s">
        <v>1199</v>
      </c>
      <c r="D11" t="s">
        <v>5</v>
      </c>
      <c r="E11" t="s">
        <v>924</v>
      </c>
      <c r="F11" t="s">
        <v>611</v>
      </c>
      <c r="H11" t="e">
        <f>INT(LEFT(Table_1__163[[#This Row],[Result]],FIND("-",Table_1__163[[#This Row],[Result]])-1))</f>
        <v>#VALUE!</v>
      </c>
    </row>
    <row r="12" spans="1:8" x14ac:dyDescent="0.25">
      <c r="A12" s="3">
        <v>44910</v>
      </c>
      <c r="B12" t="s">
        <v>481</v>
      </c>
      <c r="C12" t="s">
        <v>1200</v>
      </c>
      <c r="D12" t="s">
        <v>5</v>
      </c>
      <c r="E12" t="s">
        <v>926</v>
      </c>
      <c r="F12" t="s">
        <v>611</v>
      </c>
      <c r="H12" t="e">
        <f>INT(LEFT(Table_1__163[[#This Row],[Result]],FIND("-",Table_1__163[[#This Row],[Result]])-1))</f>
        <v>#VALUE!</v>
      </c>
    </row>
    <row r="13" spans="1:8" x14ac:dyDescent="0.25">
      <c r="A13" s="3">
        <v>44913</v>
      </c>
      <c r="B13" t="s">
        <v>409</v>
      </c>
      <c r="C13" t="s">
        <v>1201</v>
      </c>
      <c r="D13" t="s">
        <v>661</v>
      </c>
      <c r="E13" t="s">
        <v>1202</v>
      </c>
      <c r="F13" t="s">
        <v>611</v>
      </c>
      <c r="H13" t="e">
        <f>INT(LEFT(Table_1__163[[#This Row],[Result]],FIND("-",Table_1__163[[#This Row],[Result]])-1))</f>
        <v>#VALUE!</v>
      </c>
    </row>
    <row r="14" spans="1:8" x14ac:dyDescent="0.25">
      <c r="A14" s="3">
        <v>44567</v>
      </c>
      <c r="B14" t="s">
        <v>486</v>
      </c>
      <c r="C14" t="s">
        <v>640</v>
      </c>
      <c r="D14" t="s">
        <v>6</v>
      </c>
      <c r="E14" t="s">
        <v>1203</v>
      </c>
      <c r="F14" t="s">
        <v>658</v>
      </c>
      <c r="H14" t="e">
        <f>INT(LEFT(Table_1__163[[#This Row],[Result]],FIND("-",Table_1__163[[#This Row],[Result]])-1))</f>
        <v>#VALUE!</v>
      </c>
    </row>
    <row r="15" spans="1:8" x14ac:dyDescent="0.25">
      <c r="A15" s="3">
        <v>44572</v>
      </c>
      <c r="B15" t="s">
        <v>422</v>
      </c>
      <c r="C15" t="s">
        <v>1204</v>
      </c>
      <c r="D15" t="s">
        <v>6</v>
      </c>
      <c r="E15" t="s">
        <v>930</v>
      </c>
      <c r="F15" t="s">
        <v>659</v>
      </c>
      <c r="H15" t="e">
        <f>INT(LEFT(Table_1__163[[#This Row],[Result]],FIND("-",Table_1__163[[#This Row],[Result]])-1))</f>
        <v>#VALUE!</v>
      </c>
    </row>
    <row r="16" spans="1:8" x14ac:dyDescent="0.25">
      <c r="A16" s="3">
        <v>44574</v>
      </c>
      <c r="B16" t="s">
        <v>370</v>
      </c>
      <c r="C16" t="s">
        <v>1205</v>
      </c>
      <c r="D16" t="s">
        <v>5</v>
      </c>
      <c r="E16" t="s">
        <v>932</v>
      </c>
      <c r="F16" t="s">
        <v>662</v>
      </c>
      <c r="H16" t="e">
        <f>INT(LEFT(Table_1__163[[#This Row],[Result]],FIND("-",Table_1__163[[#This Row],[Result]])-1))</f>
        <v>#VALUE!</v>
      </c>
    </row>
    <row r="17" spans="1:8" x14ac:dyDescent="0.25">
      <c r="A17" s="3">
        <v>44576</v>
      </c>
      <c r="B17" t="s">
        <v>229</v>
      </c>
      <c r="C17" t="s">
        <v>1206</v>
      </c>
      <c r="D17" t="s">
        <v>5</v>
      </c>
      <c r="E17" t="s">
        <v>881</v>
      </c>
      <c r="F17" t="s">
        <v>596</v>
      </c>
      <c r="H17" t="e">
        <f>INT(LEFT(Table_1__163[[#This Row],[Result]],FIND("-",Table_1__163[[#This Row],[Result]])-1))</f>
        <v>#VALUE!</v>
      </c>
    </row>
    <row r="18" spans="1:8" x14ac:dyDescent="0.25">
      <c r="A18" s="3">
        <v>44581</v>
      </c>
      <c r="B18" t="s">
        <v>278</v>
      </c>
      <c r="C18" t="s">
        <v>1207</v>
      </c>
      <c r="D18" t="s">
        <v>6</v>
      </c>
      <c r="E18" t="s">
        <v>883</v>
      </c>
      <c r="F18" t="s">
        <v>598</v>
      </c>
      <c r="H18" t="e">
        <f>INT(LEFT(Table_1__163[[#This Row],[Result]],FIND("-",Table_1__163[[#This Row],[Result]])-1))</f>
        <v>#VALUE!</v>
      </c>
    </row>
    <row r="19" spans="1:8" x14ac:dyDescent="0.25">
      <c r="A19" s="3">
        <v>44583</v>
      </c>
      <c r="B19" t="s">
        <v>307</v>
      </c>
      <c r="C19" t="s">
        <v>1208</v>
      </c>
      <c r="D19" t="s">
        <v>6</v>
      </c>
      <c r="E19" t="s">
        <v>884</v>
      </c>
      <c r="F19" t="s">
        <v>600</v>
      </c>
      <c r="H19" t="e">
        <f>INT(LEFT(Table_1__163[[#This Row],[Result]],FIND("-",Table_1__163[[#This Row],[Result]])-1))</f>
        <v>#VALUE!</v>
      </c>
    </row>
    <row r="20" spans="1:8" x14ac:dyDescent="0.25">
      <c r="A20" s="3">
        <v>44585</v>
      </c>
      <c r="B20" t="s">
        <v>438</v>
      </c>
      <c r="C20" t="s">
        <v>1209</v>
      </c>
      <c r="D20" t="s">
        <v>5</v>
      </c>
      <c r="E20" t="s">
        <v>886</v>
      </c>
      <c r="F20" t="s">
        <v>602</v>
      </c>
      <c r="H20" t="e">
        <f>INT(LEFT(Table_1__163[[#This Row],[Result]],FIND("-",Table_1__163[[#This Row],[Result]])-1))</f>
        <v>#VALUE!</v>
      </c>
    </row>
    <row r="21" spans="1:8" x14ac:dyDescent="0.25">
      <c r="A21" s="3">
        <v>44588</v>
      </c>
      <c r="B21" t="s">
        <v>422</v>
      </c>
      <c r="C21" t="s">
        <v>1210</v>
      </c>
      <c r="D21" t="s">
        <v>5</v>
      </c>
      <c r="E21" t="s">
        <v>888</v>
      </c>
      <c r="F21" t="s">
        <v>684</v>
      </c>
      <c r="H21" t="e">
        <f>INT(LEFT(Table_1__163[[#This Row],[Result]],FIND("-",Table_1__163[[#This Row],[Result]])-1))</f>
        <v>#VALUE!</v>
      </c>
    </row>
    <row r="22" spans="1:8" x14ac:dyDescent="0.25">
      <c r="A22" s="3">
        <v>44590</v>
      </c>
      <c r="B22" t="s">
        <v>486</v>
      </c>
      <c r="C22" t="s">
        <v>1211</v>
      </c>
      <c r="D22" t="s">
        <v>5</v>
      </c>
      <c r="E22" t="s">
        <v>890</v>
      </c>
      <c r="F22" t="s">
        <v>669</v>
      </c>
      <c r="H22" t="e">
        <f>INT(LEFT(Table_1__163[[#This Row],[Result]],FIND("-",Table_1__163[[#This Row],[Result]])-1))</f>
        <v>#VALUE!</v>
      </c>
    </row>
    <row r="23" spans="1:8" x14ac:dyDescent="0.25">
      <c r="A23" s="3">
        <v>44595</v>
      </c>
      <c r="B23" t="s">
        <v>438</v>
      </c>
      <c r="C23" t="s">
        <v>1212</v>
      </c>
      <c r="D23" t="s">
        <v>6</v>
      </c>
      <c r="E23" t="s">
        <v>891</v>
      </c>
      <c r="F23" t="s">
        <v>671</v>
      </c>
      <c r="H23" t="e">
        <f>INT(LEFT(Table_1__163[[#This Row],[Result]],FIND("-",Table_1__163[[#This Row],[Result]])-1))</f>
        <v>#VALUE!</v>
      </c>
    </row>
    <row r="24" spans="1:8" x14ac:dyDescent="0.25">
      <c r="A24" s="3">
        <v>44597</v>
      </c>
      <c r="B24" t="s">
        <v>12</v>
      </c>
      <c r="C24" t="s">
        <v>1213</v>
      </c>
      <c r="D24" t="s">
        <v>6</v>
      </c>
      <c r="E24" t="s">
        <v>893</v>
      </c>
      <c r="F24" t="s">
        <v>672</v>
      </c>
      <c r="H24" t="e">
        <f>INT(LEFT(Table_1__163[[#This Row],[Result]],FIND("-",Table_1__163[[#This Row],[Result]])-1))</f>
        <v>#VALUE!</v>
      </c>
    </row>
    <row r="25" spans="1:8" x14ac:dyDescent="0.25">
      <c r="A25" s="3">
        <v>44600</v>
      </c>
      <c r="B25" t="s">
        <v>442</v>
      </c>
      <c r="C25" t="s">
        <v>1136</v>
      </c>
      <c r="D25" t="s">
        <v>5</v>
      </c>
      <c r="E25" t="s">
        <v>895</v>
      </c>
      <c r="F25" t="s">
        <v>672</v>
      </c>
      <c r="H25" t="e">
        <f>INT(LEFT(Table_1__163[[#This Row],[Result]],FIND("-",Table_1__163[[#This Row],[Result]])-1))</f>
        <v>#VALUE!</v>
      </c>
    </row>
    <row r="26" spans="1:8" x14ac:dyDescent="0.25">
      <c r="A26" s="3">
        <v>44604</v>
      </c>
      <c r="B26" t="s">
        <v>68</v>
      </c>
      <c r="C26" t="s">
        <v>882</v>
      </c>
      <c r="D26" t="s">
        <v>5</v>
      </c>
      <c r="E26" t="s">
        <v>897</v>
      </c>
      <c r="F26" t="s">
        <v>769</v>
      </c>
      <c r="H26" t="e">
        <f>INT(LEFT(Table_1__163[[#This Row],[Result]],FIND("-",Table_1__163[[#This Row],[Result]])-1))</f>
        <v>#VALUE!</v>
      </c>
    </row>
    <row r="27" spans="1:8" x14ac:dyDescent="0.25">
      <c r="A27" s="3">
        <v>44609</v>
      </c>
      <c r="B27" t="s">
        <v>283</v>
      </c>
      <c r="C27" t="s">
        <v>1214</v>
      </c>
      <c r="D27" t="s">
        <v>5</v>
      </c>
      <c r="E27" t="s">
        <v>899</v>
      </c>
      <c r="F27" t="s">
        <v>616</v>
      </c>
      <c r="H27" t="e">
        <f>INT(LEFT(Table_1__163[[#This Row],[Result]],FIND("-",Table_1__163[[#This Row],[Result]])-1))</f>
        <v>#VALUE!</v>
      </c>
    </row>
    <row r="28" spans="1:8" x14ac:dyDescent="0.25">
      <c r="A28" s="3">
        <v>44612</v>
      </c>
      <c r="B28" t="s">
        <v>235</v>
      </c>
      <c r="C28" t="s">
        <v>1215</v>
      </c>
      <c r="D28" t="s">
        <v>5</v>
      </c>
      <c r="E28" t="s">
        <v>901</v>
      </c>
      <c r="F28" t="s">
        <v>784</v>
      </c>
      <c r="H28" t="e">
        <f>INT(LEFT(Table_1__163[[#This Row],[Result]],FIND("-",Table_1__163[[#This Row],[Result]])-1))</f>
        <v>#VALUE!</v>
      </c>
    </row>
    <row r="29" spans="1:8" x14ac:dyDescent="0.25">
      <c r="A29" s="3">
        <v>44616</v>
      </c>
      <c r="B29" t="s">
        <v>370</v>
      </c>
      <c r="C29" t="s">
        <v>885</v>
      </c>
      <c r="D29" t="s">
        <v>6</v>
      </c>
      <c r="E29" t="s">
        <v>1061</v>
      </c>
      <c r="F29" t="s">
        <v>699</v>
      </c>
      <c r="H29" t="e">
        <f>INT(LEFT(Table_1__163[[#This Row],[Result]],FIND("-",Table_1__163[[#This Row],[Result]])-1))</f>
        <v>#VALUE!</v>
      </c>
    </row>
    <row r="30" spans="1:8" x14ac:dyDescent="0.25">
      <c r="A30" s="3">
        <v>44618</v>
      </c>
      <c r="B30" t="s">
        <v>229</v>
      </c>
      <c r="C30" t="s">
        <v>1216</v>
      </c>
      <c r="D30" t="s">
        <v>6</v>
      </c>
      <c r="E30" t="s">
        <v>1062</v>
      </c>
      <c r="F30" t="s">
        <v>1114</v>
      </c>
      <c r="H30" t="e">
        <f>INT(LEFT(Table_1__163[[#This Row],[Result]],FIND("-",Table_1__163[[#This Row],[Result]])-1))</f>
        <v>#VALUE!</v>
      </c>
    </row>
    <row r="31" spans="1:8" x14ac:dyDescent="0.25">
      <c r="A31" s="3">
        <v>44621</v>
      </c>
      <c r="B31" t="s">
        <v>12</v>
      </c>
      <c r="C31" t="s">
        <v>1217</v>
      </c>
      <c r="D31" t="s">
        <v>5</v>
      </c>
      <c r="E31" t="s">
        <v>1218</v>
      </c>
      <c r="F31" t="s">
        <v>840</v>
      </c>
      <c r="H31" t="e">
        <f>INT(LEFT(Table_1__163[[#This Row],[Result]],FIND("-",Table_1__163[[#This Row],[Result]])-1))</f>
        <v>#VALUE!</v>
      </c>
    </row>
    <row r="32" spans="1:8" x14ac:dyDescent="0.25">
      <c r="A32" s="3">
        <v>44625</v>
      </c>
      <c r="B32" t="s">
        <v>68</v>
      </c>
      <c r="C32" t="s">
        <v>786</v>
      </c>
      <c r="D32" t="s">
        <v>6</v>
      </c>
      <c r="E32" t="s">
        <v>1921</v>
      </c>
      <c r="F32" t="s">
        <v>681</v>
      </c>
      <c r="H32" t="e">
        <f>INT(LEFT(Table_1__163[[#This Row],[Result]],FIND("-",Table_1__163[[#This Row],[Result]])-1))</f>
        <v>#VALUE!</v>
      </c>
    </row>
    <row r="33" spans="1:8" x14ac:dyDescent="0.25">
      <c r="A33" s="3">
        <v>44630</v>
      </c>
      <c r="B33" t="s">
        <v>283</v>
      </c>
      <c r="C33" t="s">
        <v>1060</v>
      </c>
      <c r="D33" t="s">
        <v>661</v>
      </c>
      <c r="E33" t="s">
        <v>2149</v>
      </c>
      <c r="F33" t="s">
        <v>777</v>
      </c>
      <c r="H33" t="e">
        <f>INT(LEFT(Table_1__163[[#This Row],[Result]],FIND("-",Table_1__163[[#This Row],[Result]])-1))</f>
        <v>#VALUE!</v>
      </c>
    </row>
    <row r="34" spans="1:8" x14ac:dyDescent="0.25">
      <c r="A34" s="3">
        <v>44631</v>
      </c>
      <c r="B34" t="s">
        <v>68</v>
      </c>
      <c r="C34" t="s">
        <v>1408</v>
      </c>
      <c r="D34" t="s">
        <v>661</v>
      </c>
      <c r="E34" t="s">
        <v>1618</v>
      </c>
      <c r="F34" t="s">
        <v>635</v>
      </c>
      <c r="H34" t="e">
        <f>INT(LEFT(Table_1__163[[#This Row],[Result]],FIND("-",Table_1__163[[#This Row],[Result]])-1))</f>
        <v>#VALUE!</v>
      </c>
    </row>
    <row r="35" spans="1:8" x14ac:dyDescent="0.25">
      <c r="A35" s="3">
        <v>44638</v>
      </c>
      <c r="B35" t="s">
        <v>111</v>
      </c>
      <c r="C35" t="s">
        <v>1255</v>
      </c>
      <c r="D35" t="s">
        <v>661</v>
      </c>
      <c r="E35" t="s">
        <v>2408</v>
      </c>
      <c r="F35" t="s">
        <v>635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E612E-1DE1-43CF-A831-C7D6FB37AD71}">
  <dimension ref="A1:H40"/>
  <sheetViews>
    <sheetView topLeftCell="A8" workbookViewId="0">
      <selection activeCell="J33" sqref="J33:J34"/>
    </sheetView>
  </sheetViews>
  <sheetFormatPr defaultRowHeight="15" x14ac:dyDescent="0.25"/>
  <cols>
    <col min="1" max="1" width="10.7109375" bestFit="1" customWidth="1"/>
    <col min="2" max="2" width="12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424</v>
      </c>
      <c r="C2" t="s">
        <v>2233</v>
      </c>
      <c r="D2" t="s">
        <v>5</v>
      </c>
      <c r="E2" t="s">
        <v>608</v>
      </c>
      <c r="F2" t="s">
        <v>588</v>
      </c>
      <c r="H2">
        <f>INT(LEFT(_8_UNC[[#This Row],[Result]],FIND("-",_8_UNC[[#This Row],[Result]])-1))</f>
        <v>83</v>
      </c>
    </row>
    <row r="3" spans="1:8" x14ac:dyDescent="0.25">
      <c r="A3" s="3">
        <v>44877</v>
      </c>
      <c r="B3" t="s">
        <v>318</v>
      </c>
      <c r="C3" t="s">
        <v>2285</v>
      </c>
      <c r="D3" t="s">
        <v>5</v>
      </c>
      <c r="E3" t="s">
        <v>611</v>
      </c>
      <c r="F3" t="s">
        <v>588</v>
      </c>
      <c r="H3">
        <f>INT(LEFT(_8_UNC[[#This Row],[Result]],FIND("-",_8_UNC[[#This Row],[Result]])-1))</f>
        <v>94</v>
      </c>
    </row>
    <row r="4" spans="1:8" x14ac:dyDescent="0.25">
      <c r="A4" s="3">
        <v>44881</v>
      </c>
      <c r="B4" t="s">
        <v>40</v>
      </c>
      <c r="C4" t="s">
        <v>2286</v>
      </c>
      <c r="D4" t="s">
        <v>6</v>
      </c>
      <c r="E4" t="s">
        <v>658</v>
      </c>
      <c r="F4" t="s">
        <v>588</v>
      </c>
      <c r="H4">
        <f>INT(LEFT(_8_UNC[[#This Row],[Result]],FIND("-",_8_UNC[[#This Row],[Result]])-1))</f>
        <v>94</v>
      </c>
    </row>
    <row r="5" spans="1:8" x14ac:dyDescent="0.25">
      <c r="A5" s="3">
        <v>44885</v>
      </c>
      <c r="B5" t="s">
        <v>18</v>
      </c>
      <c r="C5" t="s">
        <v>2300</v>
      </c>
      <c r="D5" t="s">
        <v>661</v>
      </c>
      <c r="E5" t="s">
        <v>659</v>
      </c>
      <c r="F5" t="s">
        <v>588</v>
      </c>
      <c r="H5">
        <f>INT(LEFT(_8_UNC[[#This Row],[Result]],FIND("-",_8_UNC[[#This Row],[Result]])-1))</f>
        <v>84</v>
      </c>
    </row>
    <row r="6" spans="1:8" x14ac:dyDescent="0.25">
      <c r="A6" s="3">
        <v>44886</v>
      </c>
      <c r="B6" t="s">
        <v>167</v>
      </c>
      <c r="C6" t="s">
        <v>2301</v>
      </c>
      <c r="D6" t="s">
        <v>661</v>
      </c>
      <c r="E6" t="s">
        <v>595</v>
      </c>
      <c r="F6" t="s">
        <v>588</v>
      </c>
      <c r="H6">
        <f>INT(LEFT(_8_UNC[[#This Row],[Result]],FIND("-",_8_UNC[[#This Row],[Result]])-1))</f>
        <v>72</v>
      </c>
    </row>
    <row r="7" spans="1:8" x14ac:dyDescent="0.25">
      <c r="A7" s="3">
        <v>44888</v>
      </c>
      <c r="B7" t="s">
        <v>251</v>
      </c>
      <c r="C7" t="s">
        <v>2287</v>
      </c>
      <c r="D7" t="s">
        <v>5</v>
      </c>
      <c r="E7" t="s">
        <v>596</v>
      </c>
      <c r="F7" t="s">
        <v>588</v>
      </c>
      <c r="H7">
        <f>INT(LEFT(_8_UNC[[#This Row],[Result]],FIND("-",_8_UNC[[#This Row],[Result]])-1))</f>
        <v>72</v>
      </c>
    </row>
    <row r="8" spans="1:8" x14ac:dyDescent="0.25">
      <c r="A8" s="3">
        <v>44896</v>
      </c>
      <c r="B8" t="s">
        <v>184</v>
      </c>
      <c r="C8" t="s">
        <v>2288</v>
      </c>
      <c r="D8" t="s">
        <v>5</v>
      </c>
      <c r="E8" t="s">
        <v>598</v>
      </c>
      <c r="F8" t="s">
        <v>588</v>
      </c>
      <c r="H8">
        <f>INT(LEFT(_8_UNC[[#This Row],[Result]],FIND("-",_8_UNC[[#This Row],[Result]])-1))</f>
        <v>72</v>
      </c>
    </row>
    <row r="9" spans="1:8" x14ac:dyDescent="0.25">
      <c r="A9" s="3">
        <v>44900</v>
      </c>
      <c r="B9" t="s">
        <v>409</v>
      </c>
      <c r="C9" t="s">
        <v>2251</v>
      </c>
      <c r="D9" t="s">
        <v>6</v>
      </c>
      <c r="E9" t="s">
        <v>600</v>
      </c>
      <c r="F9" t="s">
        <v>608</v>
      </c>
      <c r="H9">
        <f>INT(LEFT(_8_UNC[[#This Row],[Result]],FIND("-",_8_UNC[[#This Row],[Result]])-1))</f>
        <v>79</v>
      </c>
    </row>
    <row r="10" spans="1:8" x14ac:dyDescent="0.25">
      <c r="A10" s="3">
        <v>44906</v>
      </c>
      <c r="B10" t="s">
        <v>436</v>
      </c>
      <c r="C10" t="s">
        <v>2274</v>
      </c>
      <c r="D10" t="s">
        <v>5</v>
      </c>
      <c r="E10" t="s">
        <v>602</v>
      </c>
      <c r="F10" t="s">
        <v>608</v>
      </c>
      <c r="H10">
        <f>INT(LEFT(_8_UNC[[#This Row],[Result]],FIND("-",_8_UNC[[#This Row],[Result]])-1))</f>
        <v>80</v>
      </c>
    </row>
    <row r="11" spans="1:8" x14ac:dyDescent="0.25">
      <c r="A11" s="3">
        <v>44909</v>
      </c>
      <c r="B11" t="s">
        <v>58</v>
      </c>
      <c r="C11" t="s">
        <v>2220</v>
      </c>
      <c r="D11" t="s">
        <v>5</v>
      </c>
      <c r="E11" t="s">
        <v>603</v>
      </c>
      <c r="F11" t="s">
        <v>608</v>
      </c>
      <c r="H11">
        <f>INT(LEFT(_8_UNC[[#This Row],[Result]],FIND("-",_8_UNC[[#This Row],[Result]])-1))</f>
        <v>74</v>
      </c>
    </row>
    <row r="12" spans="1:8" x14ac:dyDescent="0.25">
      <c r="A12" s="3">
        <v>44913</v>
      </c>
      <c r="B12" t="s">
        <v>22</v>
      </c>
      <c r="C12" t="s">
        <v>2302</v>
      </c>
      <c r="D12" t="s">
        <v>661</v>
      </c>
      <c r="E12" t="s">
        <v>669</v>
      </c>
      <c r="F12" t="s">
        <v>608</v>
      </c>
      <c r="H12">
        <f>INT(LEFT(_8_UNC[[#This Row],[Result]],FIND("-",_8_UNC[[#This Row],[Result]])-1))</f>
        <v>69</v>
      </c>
    </row>
    <row r="13" spans="1:8" x14ac:dyDescent="0.25">
      <c r="A13" s="3">
        <v>44916</v>
      </c>
      <c r="B13" t="s">
        <v>453</v>
      </c>
      <c r="C13" t="s">
        <v>2289</v>
      </c>
      <c r="D13" t="s">
        <v>5</v>
      </c>
      <c r="E13" t="s">
        <v>671</v>
      </c>
      <c r="F13" t="s">
        <v>608</v>
      </c>
      <c r="H13">
        <f>INT(LEFT(_8_UNC[[#This Row],[Result]],FIND("-",_8_UNC[[#This Row],[Result]])-1))</f>
        <v>70</v>
      </c>
    </row>
    <row r="14" spans="1:8" x14ac:dyDescent="0.25">
      <c r="A14" s="3">
        <v>44563</v>
      </c>
      <c r="B14" t="s">
        <v>427</v>
      </c>
      <c r="C14" t="s">
        <v>2290</v>
      </c>
      <c r="D14" t="s">
        <v>6</v>
      </c>
      <c r="E14" t="s">
        <v>689</v>
      </c>
      <c r="F14" t="s">
        <v>611</v>
      </c>
      <c r="H14">
        <f>INT(LEFT(_8_UNC[[#This Row],[Result]],FIND("-",_8_UNC[[#This Row],[Result]])-1))</f>
        <v>91</v>
      </c>
    </row>
    <row r="15" spans="1:8" x14ac:dyDescent="0.25">
      <c r="A15" s="3">
        <v>44566</v>
      </c>
      <c r="B15" t="s">
        <v>242</v>
      </c>
      <c r="C15" t="s">
        <v>2303</v>
      </c>
      <c r="D15" t="s">
        <v>6</v>
      </c>
      <c r="E15" t="s">
        <v>769</v>
      </c>
      <c r="F15" t="s">
        <v>614</v>
      </c>
      <c r="H15">
        <f>INT(LEFT(_8_UNC[[#This Row],[Result]],FIND("-",_8_UNC[[#This Row],[Result]])-1))</f>
        <v>73</v>
      </c>
    </row>
    <row r="16" spans="1:8" x14ac:dyDescent="0.25">
      <c r="A16" s="3">
        <v>44569</v>
      </c>
      <c r="B16" t="s">
        <v>484</v>
      </c>
      <c r="C16" t="s">
        <v>2208</v>
      </c>
      <c r="D16" t="s">
        <v>5</v>
      </c>
      <c r="E16" t="s">
        <v>616</v>
      </c>
      <c r="F16" t="s">
        <v>659</v>
      </c>
      <c r="H16">
        <f>INT(LEFT(_8_UNC[[#This Row],[Result]],FIND("-",_8_UNC[[#This Row],[Result]])-1))</f>
        <v>74</v>
      </c>
    </row>
    <row r="17" spans="1:8" x14ac:dyDescent="0.25">
      <c r="A17" s="3">
        <v>44576</v>
      </c>
      <c r="B17" t="s">
        <v>409</v>
      </c>
      <c r="C17" t="s">
        <v>2291</v>
      </c>
      <c r="D17" t="s">
        <v>5</v>
      </c>
      <c r="E17" t="s">
        <v>784</v>
      </c>
      <c r="F17" t="s">
        <v>662</v>
      </c>
      <c r="H17">
        <f>INT(LEFT(_8_UNC[[#This Row],[Result]],FIND("-",_8_UNC[[#This Row],[Result]])-1))</f>
        <v>88</v>
      </c>
    </row>
    <row r="18" spans="1:8" x14ac:dyDescent="0.25">
      <c r="A18" s="3">
        <v>44579</v>
      </c>
      <c r="B18" t="s">
        <v>111</v>
      </c>
      <c r="C18" t="s">
        <v>2304</v>
      </c>
      <c r="D18" t="s">
        <v>6</v>
      </c>
      <c r="E18" t="s">
        <v>772</v>
      </c>
      <c r="F18" t="s">
        <v>596</v>
      </c>
      <c r="H18">
        <f>INT(LEFT(_8_UNC[[#This Row],[Result]],FIND("-",_8_UNC[[#This Row],[Result]])-1))</f>
        <v>57</v>
      </c>
    </row>
    <row r="19" spans="1:8" x14ac:dyDescent="0.25">
      <c r="A19" s="3">
        <v>44583</v>
      </c>
      <c r="B19" t="s">
        <v>30</v>
      </c>
      <c r="C19" t="s">
        <v>2305</v>
      </c>
      <c r="D19" t="s">
        <v>6</v>
      </c>
      <c r="E19" t="s">
        <v>677</v>
      </c>
      <c r="F19" t="s">
        <v>774</v>
      </c>
      <c r="H19">
        <f>INT(LEFT(_8_UNC[[#This Row],[Result]],FIND("-",_8_UNC[[#This Row],[Result]])-1))</f>
        <v>76</v>
      </c>
    </row>
    <row r="20" spans="1:8" x14ac:dyDescent="0.25">
      <c r="A20" s="3">
        <v>44585</v>
      </c>
      <c r="B20" t="s">
        <v>294</v>
      </c>
      <c r="C20" t="s">
        <v>2223</v>
      </c>
      <c r="D20" t="s">
        <v>5</v>
      </c>
      <c r="E20" t="s">
        <v>679</v>
      </c>
      <c r="F20" t="s">
        <v>682</v>
      </c>
      <c r="H20">
        <f>INT(LEFT(_8_UNC[[#This Row],[Result]],FIND("-",_8_UNC[[#This Row],[Result]])-1))</f>
        <v>78</v>
      </c>
    </row>
    <row r="21" spans="1:8" x14ac:dyDescent="0.25">
      <c r="A21" s="3">
        <v>44587</v>
      </c>
      <c r="B21" t="s">
        <v>427</v>
      </c>
      <c r="C21" t="s">
        <v>2292</v>
      </c>
      <c r="D21" t="s">
        <v>5</v>
      </c>
      <c r="E21" t="s">
        <v>681</v>
      </c>
      <c r="F21" t="s">
        <v>683</v>
      </c>
      <c r="H21">
        <f>INT(LEFT(_8_UNC[[#This Row],[Result]],FIND("-",_8_UNC[[#This Row],[Result]])-1))</f>
        <v>58</v>
      </c>
    </row>
    <row r="22" spans="1:8" x14ac:dyDescent="0.25">
      <c r="A22" s="3">
        <v>44590</v>
      </c>
      <c r="B22" t="s">
        <v>181</v>
      </c>
      <c r="C22" t="s">
        <v>2293</v>
      </c>
      <c r="D22" t="s">
        <v>5</v>
      </c>
      <c r="E22" t="s">
        <v>777</v>
      </c>
      <c r="F22" t="s">
        <v>684</v>
      </c>
      <c r="H22">
        <f>INT(LEFT(_8_UNC[[#This Row],[Result]],FIND("-",_8_UNC[[#This Row],[Result]])-1))</f>
        <v>100</v>
      </c>
    </row>
    <row r="23" spans="1:8" x14ac:dyDescent="0.25">
      <c r="A23" s="3">
        <v>44593</v>
      </c>
      <c r="B23" t="s">
        <v>387</v>
      </c>
      <c r="C23" t="s">
        <v>2294</v>
      </c>
      <c r="D23" t="s">
        <v>6</v>
      </c>
      <c r="E23" t="s">
        <v>779</v>
      </c>
      <c r="F23" t="s">
        <v>669</v>
      </c>
      <c r="H23">
        <f>INT(LEFT(_8_UNC[[#This Row],[Result]],FIND("-",_8_UNC[[#This Row],[Result]])-1))</f>
        <v>90</v>
      </c>
    </row>
    <row r="24" spans="1:8" x14ac:dyDescent="0.25">
      <c r="A24" s="3">
        <v>44597</v>
      </c>
      <c r="B24" t="s">
        <v>24</v>
      </c>
      <c r="C24" t="s">
        <v>2306</v>
      </c>
      <c r="D24" t="s">
        <v>5</v>
      </c>
      <c r="E24" t="s">
        <v>638</v>
      </c>
      <c r="F24" t="s">
        <v>1073</v>
      </c>
      <c r="H24">
        <f>INT(LEFT(_8_UNC[[#This Row],[Result]],FIND("-",_8_UNC[[#This Row],[Result]])-1))</f>
        <v>67</v>
      </c>
    </row>
    <row r="25" spans="1:8" x14ac:dyDescent="0.25">
      <c r="A25" s="3">
        <v>44600</v>
      </c>
      <c r="B25" t="s">
        <v>227</v>
      </c>
      <c r="C25" t="s">
        <v>2295</v>
      </c>
      <c r="D25" t="s">
        <v>6</v>
      </c>
      <c r="E25" t="s">
        <v>641</v>
      </c>
      <c r="F25" t="s">
        <v>672</v>
      </c>
      <c r="H25">
        <f>INT(LEFT(_8_UNC[[#This Row],[Result]],FIND("-",_8_UNC[[#This Row],[Result]])-1))</f>
        <v>79</v>
      </c>
    </row>
    <row r="26" spans="1:8" x14ac:dyDescent="0.25">
      <c r="A26" s="3">
        <v>44604</v>
      </c>
      <c r="B26" t="s">
        <v>266</v>
      </c>
      <c r="C26" t="s">
        <v>2296</v>
      </c>
      <c r="D26" t="s">
        <v>5</v>
      </c>
      <c r="E26" t="s">
        <v>686</v>
      </c>
      <c r="F26" t="s">
        <v>769</v>
      </c>
      <c r="H26">
        <f>INT(LEFT(_8_UNC[[#This Row],[Result]],FIND("-",_8_UNC[[#This Row],[Result]])-1))</f>
        <v>94</v>
      </c>
    </row>
    <row r="27" spans="1:8" x14ac:dyDescent="0.25">
      <c r="A27" s="3">
        <v>44608</v>
      </c>
      <c r="B27" t="s">
        <v>501</v>
      </c>
      <c r="C27" t="s">
        <v>2307</v>
      </c>
      <c r="D27" t="s">
        <v>5</v>
      </c>
      <c r="E27" t="s">
        <v>646</v>
      </c>
      <c r="F27" t="s">
        <v>999</v>
      </c>
      <c r="H27">
        <f>INT(LEFT(_8_UNC[[#This Row],[Result]],FIND("-",_8_UNC[[#This Row],[Result]])-1))</f>
        <v>67</v>
      </c>
    </row>
    <row r="28" spans="1:8" x14ac:dyDescent="0.25">
      <c r="A28" s="3">
        <v>44611</v>
      </c>
      <c r="B28" t="s">
        <v>294</v>
      </c>
      <c r="C28" t="s">
        <v>2297</v>
      </c>
      <c r="D28" t="s">
        <v>6</v>
      </c>
      <c r="E28" t="s">
        <v>853</v>
      </c>
      <c r="F28" t="s">
        <v>617</v>
      </c>
      <c r="H28">
        <f>INT(LEFT(_8_UNC[[#This Row],[Result]],FIND("-",_8_UNC[[#This Row],[Result]])-1))</f>
        <v>65</v>
      </c>
    </row>
    <row r="29" spans="1:8" x14ac:dyDescent="0.25">
      <c r="A29" s="3">
        <v>44613</v>
      </c>
      <c r="B29" t="s">
        <v>387</v>
      </c>
      <c r="C29" t="s">
        <v>2214</v>
      </c>
      <c r="D29" t="s">
        <v>5</v>
      </c>
      <c r="E29" t="s">
        <v>855</v>
      </c>
      <c r="F29" t="s">
        <v>772</v>
      </c>
      <c r="H29">
        <f>INT(LEFT(_8_UNC[[#This Row],[Result]],FIND("-",_8_UNC[[#This Row],[Result]])-1))</f>
        <v>70</v>
      </c>
    </row>
    <row r="30" spans="1:8" x14ac:dyDescent="0.25">
      <c r="A30" s="3">
        <v>44618</v>
      </c>
      <c r="B30" t="s">
        <v>181</v>
      </c>
      <c r="C30" t="s">
        <v>2273</v>
      </c>
      <c r="D30" t="s">
        <v>6</v>
      </c>
      <c r="E30" t="s">
        <v>857</v>
      </c>
      <c r="F30" t="s">
        <v>838</v>
      </c>
      <c r="H30">
        <f>INT(LEFT(_8_UNC[[#This Row],[Result]],FIND("-",_8_UNC[[#This Row],[Result]])-1))</f>
        <v>84</v>
      </c>
    </row>
    <row r="31" spans="1:8" x14ac:dyDescent="0.25">
      <c r="A31" s="3">
        <v>44620</v>
      </c>
      <c r="B31" t="s">
        <v>62</v>
      </c>
      <c r="C31" t="s">
        <v>2245</v>
      </c>
      <c r="D31" t="s">
        <v>5</v>
      </c>
      <c r="E31" t="s">
        <v>698</v>
      </c>
      <c r="F31" t="s">
        <v>840</v>
      </c>
      <c r="H31">
        <f>INT(LEFT(_8_UNC[[#This Row],[Result]],FIND("-",_8_UNC[[#This Row],[Result]])-1))</f>
        <v>88</v>
      </c>
    </row>
    <row r="32" spans="1:8" x14ac:dyDescent="0.25">
      <c r="A32" s="3">
        <v>44625</v>
      </c>
      <c r="B32" t="s">
        <v>24</v>
      </c>
      <c r="C32" t="s">
        <v>2298</v>
      </c>
      <c r="D32" t="s">
        <v>6</v>
      </c>
      <c r="E32" t="s">
        <v>1171</v>
      </c>
      <c r="F32" t="s">
        <v>842</v>
      </c>
      <c r="H32">
        <f>INT(LEFT(_8_UNC[[#This Row],[Result]],FIND("-",_8_UNC[[#This Row],[Result]])-1))</f>
        <v>94</v>
      </c>
    </row>
    <row r="33" spans="1:8" x14ac:dyDescent="0.25">
      <c r="A33" s="3">
        <v>44630</v>
      </c>
      <c r="B33" t="s">
        <v>484</v>
      </c>
      <c r="C33" t="s">
        <v>2299</v>
      </c>
      <c r="D33" t="s">
        <v>661</v>
      </c>
      <c r="E33" t="s">
        <v>1573</v>
      </c>
      <c r="F33" t="s">
        <v>844</v>
      </c>
      <c r="H33">
        <f>INT(LEFT(_8_UNC[[#This Row],[Result]],FIND("-",_8_UNC[[#This Row],[Result]])-1))</f>
        <v>63</v>
      </c>
    </row>
    <row r="34" spans="1:8" x14ac:dyDescent="0.25">
      <c r="A34" s="3">
        <v>44631</v>
      </c>
      <c r="B34" t="s">
        <v>294</v>
      </c>
      <c r="C34" t="s">
        <v>2308</v>
      </c>
      <c r="D34" t="s">
        <v>661</v>
      </c>
      <c r="E34" t="s">
        <v>2284</v>
      </c>
      <c r="F34" t="s">
        <v>779</v>
      </c>
      <c r="H34">
        <f>INT(LEFT(_8_UNC[[#This Row],[Result]],FIND("-",_8_UNC[[#This Row],[Result]])-1))</f>
        <v>59</v>
      </c>
    </row>
    <row r="35" spans="1:8" x14ac:dyDescent="0.25">
      <c r="A35" s="3">
        <v>44637</v>
      </c>
      <c r="B35" t="s">
        <v>123</v>
      </c>
      <c r="C35" t="s">
        <v>2630</v>
      </c>
      <c r="D35" t="s">
        <v>661</v>
      </c>
      <c r="E35" t="s">
        <v>2227</v>
      </c>
      <c r="F35" t="s">
        <v>779</v>
      </c>
      <c r="H35">
        <f>INT(LEFT(_8_UNC[[#This Row],[Result]],FIND("-",_8_UNC[[#This Row],[Result]])-1))</f>
        <v>95</v>
      </c>
    </row>
    <row r="36" spans="1:8" x14ac:dyDescent="0.25">
      <c r="A36" s="3">
        <v>44639</v>
      </c>
      <c r="B36" t="s">
        <v>64</v>
      </c>
      <c r="C36" t="s">
        <v>2631</v>
      </c>
      <c r="D36" t="s">
        <v>661</v>
      </c>
      <c r="E36" t="s">
        <v>2339</v>
      </c>
      <c r="F36" t="s">
        <v>779</v>
      </c>
      <c r="H36">
        <f>INT(LEFT(_8_UNC[[#This Row],[Result]],FIND("-",_8_UNC[[#This Row],[Result]])-1))</f>
        <v>93</v>
      </c>
    </row>
    <row r="37" spans="1:8" x14ac:dyDescent="0.25">
      <c r="A37" s="3">
        <v>44645</v>
      </c>
      <c r="B37" t="s">
        <v>68</v>
      </c>
      <c r="C37" t="s">
        <v>2252</v>
      </c>
      <c r="D37" t="s">
        <v>661</v>
      </c>
      <c r="E37" t="s">
        <v>2361</v>
      </c>
      <c r="F37" t="s">
        <v>779</v>
      </c>
      <c r="H37">
        <f>INT(LEFT(_8_UNC[[#This Row],[Result]],FIND("-",_8_UNC[[#This Row],[Result]])-1))</f>
        <v>73</v>
      </c>
    </row>
    <row r="38" spans="1:8" x14ac:dyDescent="0.25">
      <c r="A38" s="3">
        <v>44647</v>
      </c>
      <c r="B38" t="s">
        <v>417</v>
      </c>
      <c r="C38" t="s">
        <v>2632</v>
      </c>
      <c r="D38" t="s">
        <v>661</v>
      </c>
      <c r="E38" t="s">
        <v>2362</v>
      </c>
      <c r="F38" t="s">
        <v>779</v>
      </c>
      <c r="H38">
        <f>INT(LEFT(_8_UNC[[#This Row],[Result]],FIND("-",_8_UNC[[#This Row],[Result]])-1))</f>
        <v>69</v>
      </c>
    </row>
    <row r="39" spans="1:8" x14ac:dyDescent="0.25">
      <c r="A39" s="3">
        <v>44653</v>
      </c>
      <c r="B39" t="s">
        <v>24</v>
      </c>
      <c r="C39" t="s">
        <v>2658</v>
      </c>
      <c r="D39" t="s">
        <v>661</v>
      </c>
      <c r="E39" t="s">
        <v>2654</v>
      </c>
      <c r="F39" t="s">
        <v>780</v>
      </c>
      <c r="H39">
        <f>INT(LEFT(_8_UNC[[#This Row],[Result]],FIND("-",_8_UNC[[#This Row],[Result]])-1))</f>
        <v>81</v>
      </c>
    </row>
    <row r="40" spans="1:8" x14ac:dyDescent="0.25">
      <c r="A40" s="3">
        <v>44655</v>
      </c>
      <c r="B40" t="s">
        <v>36</v>
      </c>
      <c r="C40" t="s">
        <v>2655</v>
      </c>
      <c r="D40" t="s">
        <v>661</v>
      </c>
    </row>
  </sheetData>
  <pageMargins left="0.7" right="0.7" top="0.75" bottom="0.75" header="0.3" footer="0.3"/>
  <tableParts count="1">
    <tablePart r:id="rId1"/>
  </tablePart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5F5B-0FDA-485D-8DA0-5339BE8E3557}">
  <dimension ref="A1:H36"/>
  <sheetViews>
    <sheetView workbookViewId="0">
      <selection activeCell="N19" sqref="N1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465</v>
      </c>
      <c r="C2" t="s">
        <v>1240</v>
      </c>
      <c r="D2" t="s">
        <v>5</v>
      </c>
      <c r="E2" t="s">
        <v>608</v>
      </c>
      <c r="F2" t="s">
        <v>588</v>
      </c>
      <c r="H2" t="e">
        <f>INT(LEFT(Table_1__162[[#This Row],[Result]],FIND("-",Table_1__162[[#This Row],[Result]])-1))</f>
        <v>#VALUE!</v>
      </c>
    </row>
    <row r="3" spans="1:8" x14ac:dyDescent="0.25">
      <c r="A3" s="3">
        <v>44878</v>
      </c>
      <c r="B3" t="s">
        <v>181</v>
      </c>
      <c r="C3" t="s">
        <v>1126</v>
      </c>
      <c r="D3" t="s">
        <v>6</v>
      </c>
      <c r="E3" t="s">
        <v>703</v>
      </c>
      <c r="F3" t="s">
        <v>588</v>
      </c>
      <c r="H3" t="e">
        <f>INT(LEFT(Table_1__162[[#This Row],[Result]],FIND("-",Table_1__162[[#This Row],[Result]])-1))</f>
        <v>#VALUE!</v>
      </c>
    </row>
    <row r="4" spans="1:8" x14ac:dyDescent="0.25">
      <c r="A4" s="3">
        <v>44881</v>
      </c>
      <c r="B4" t="s">
        <v>77</v>
      </c>
      <c r="C4" t="s">
        <v>1522</v>
      </c>
      <c r="D4" t="s">
        <v>6</v>
      </c>
      <c r="E4" t="s">
        <v>592</v>
      </c>
      <c r="F4" t="s">
        <v>588</v>
      </c>
      <c r="H4" t="e">
        <f>INT(LEFT(Table_1__162[[#This Row],[Result]],FIND("-",Table_1__162[[#This Row],[Result]])-1))</f>
        <v>#VALUE!</v>
      </c>
    </row>
    <row r="5" spans="1:8" x14ac:dyDescent="0.25">
      <c r="A5" s="3">
        <v>44883</v>
      </c>
      <c r="B5" t="s">
        <v>2605</v>
      </c>
      <c r="C5" t="s">
        <v>2606</v>
      </c>
      <c r="D5" t="s">
        <v>5</v>
      </c>
      <c r="E5" t="s">
        <v>594</v>
      </c>
      <c r="F5" t="s">
        <v>588</v>
      </c>
      <c r="H5" t="e">
        <f>INT(LEFT(Table_1__162[[#This Row],[Result]],FIND("-",Table_1__162[[#This Row],[Result]])-1))</f>
        <v>#VALUE!</v>
      </c>
    </row>
    <row r="6" spans="1:8" x14ac:dyDescent="0.25">
      <c r="A6" s="3">
        <v>44885</v>
      </c>
      <c r="B6" t="s">
        <v>62</v>
      </c>
      <c r="C6" t="s">
        <v>2607</v>
      </c>
      <c r="D6" t="s">
        <v>6</v>
      </c>
      <c r="E6" t="s">
        <v>595</v>
      </c>
      <c r="F6" t="s">
        <v>588</v>
      </c>
      <c r="H6" t="e">
        <f>INT(LEFT(Table_1__162[[#This Row],[Result]],FIND("-",Table_1__162[[#This Row],[Result]])-1))</f>
        <v>#VALUE!</v>
      </c>
    </row>
    <row r="7" spans="1:8" x14ac:dyDescent="0.25">
      <c r="A7" s="3">
        <v>44889</v>
      </c>
      <c r="B7" t="s">
        <v>286</v>
      </c>
      <c r="C7" t="s">
        <v>1517</v>
      </c>
      <c r="D7" t="s">
        <v>6</v>
      </c>
      <c r="E7" t="s">
        <v>801</v>
      </c>
      <c r="F7" t="s">
        <v>588</v>
      </c>
      <c r="H7" t="e">
        <f>INT(LEFT(Table_1__162[[#This Row],[Result]],FIND("-",Table_1__162[[#This Row],[Result]])-1))</f>
        <v>#VALUE!</v>
      </c>
    </row>
    <row r="8" spans="1:8" x14ac:dyDescent="0.25">
      <c r="A8" s="3">
        <v>44894</v>
      </c>
      <c r="B8" t="s">
        <v>434</v>
      </c>
      <c r="C8" t="s">
        <v>1266</v>
      </c>
      <c r="D8" t="s">
        <v>5</v>
      </c>
      <c r="E8" t="s">
        <v>706</v>
      </c>
      <c r="F8" t="s">
        <v>588</v>
      </c>
      <c r="H8" t="e">
        <f>INT(LEFT(Table_1__162[[#This Row],[Result]],FIND("-",Table_1__162[[#This Row],[Result]])-1))</f>
        <v>#VALUE!</v>
      </c>
    </row>
    <row r="9" spans="1:8" x14ac:dyDescent="0.25">
      <c r="A9" s="3">
        <v>44898</v>
      </c>
      <c r="B9" t="s">
        <v>465</v>
      </c>
      <c r="C9" t="s">
        <v>1430</v>
      </c>
      <c r="D9" t="s">
        <v>6</v>
      </c>
      <c r="E9" t="s">
        <v>627</v>
      </c>
      <c r="F9" t="s">
        <v>588</v>
      </c>
      <c r="H9" t="e">
        <f>INT(LEFT(Table_1__162[[#This Row],[Result]],FIND("-",Table_1__162[[#This Row],[Result]])-1))</f>
        <v>#VALUE!</v>
      </c>
    </row>
    <row r="10" spans="1:8" x14ac:dyDescent="0.25">
      <c r="A10" s="3">
        <v>44901</v>
      </c>
      <c r="B10" t="s">
        <v>413</v>
      </c>
      <c r="C10" t="s">
        <v>1979</v>
      </c>
      <c r="D10" t="s">
        <v>5</v>
      </c>
      <c r="E10" t="s">
        <v>630</v>
      </c>
      <c r="F10" t="s">
        <v>588</v>
      </c>
      <c r="H10" t="e">
        <f>INT(LEFT(Table_1__162[[#This Row],[Result]],FIND("-",Table_1__162[[#This Row],[Result]])-1))</f>
        <v>#VALUE!</v>
      </c>
    </row>
    <row r="11" spans="1:8" x14ac:dyDescent="0.25">
      <c r="A11" s="3">
        <v>44904</v>
      </c>
      <c r="B11" t="s">
        <v>501</v>
      </c>
      <c r="C11" t="s">
        <v>1884</v>
      </c>
      <c r="D11" t="s">
        <v>6</v>
      </c>
      <c r="E11" t="s">
        <v>734</v>
      </c>
      <c r="F11" t="s">
        <v>588</v>
      </c>
      <c r="H11" t="e">
        <f>INT(LEFT(Table_1__162[[#This Row],[Result]],FIND("-",Table_1__162[[#This Row],[Result]])-1))</f>
        <v>#VALUE!</v>
      </c>
    </row>
    <row r="12" spans="1:8" x14ac:dyDescent="0.25">
      <c r="A12" s="3">
        <v>44907</v>
      </c>
      <c r="B12" t="s">
        <v>28</v>
      </c>
      <c r="C12" t="s">
        <v>1716</v>
      </c>
      <c r="D12" t="s">
        <v>6</v>
      </c>
      <c r="E12" t="s">
        <v>736</v>
      </c>
      <c r="F12" t="s">
        <v>588</v>
      </c>
      <c r="H12" t="e">
        <f>INT(LEFT(Table_1__162[[#This Row],[Result]],FIND("-",Table_1__162[[#This Row],[Result]])-1))</f>
        <v>#VALUE!</v>
      </c>
    </row>
    <row r="13" spans="1:8" x14ac:dyDescent="0.25">
      <c r="A13" s="3">
        <v>44914</v>
      </c>
      <c r="B13" t="s">
        <v>321</v>
      </c>
      <c r="C13" t="s">
        <v>799</v>
      </c>
      <c r="D13" t="s">
        <v>6</v>
      </c>
      <c r="E13" t="s">
        <v>810</v>
      </c>
      <c r="F13" t="s">
        <v>588</v>
      </c>
      <c r="H13" t="e">
        <f>INT(LEFT(Table_1__162[[#This Row],[Result]],FIND("-",Table_1__162[[#This Row],[Result]])-1))</f>
        <v>#VALUE!</v>
      </c>
    </row>
    <row r="14" spans="1:8" x14ac:dyDescent="0.25">
      <c r="A14" s="3">
        <v>44917</v>
      </c>
      <c r="B14" t="s">
        <v>152</v>
      </c>
      <c r="C14" t="s">
        <v>1522</v>
      </c>
      <c r="D14" t="s">
        <v>6</v>
      </c>
      <c r="E14" t="s">
        <v>1627</v>
      </c>
      <c r="F14" t="s">
        <v>588</v>
      </c>
      <c r="H14" t="e">
        <f>INT(LEFT(Table_1__162[[#This Row],[Result]],FIND("-",Table_1__162[[#This Row],[Result]])-1))</f>
        <v>#VALUE!</v>
      </c>
    </row>
    <row r="15" spans="1:8" x14ac:dyDescent="0.25">
      <c r="A15" s="3">
        <v>44565</v>
      </c>
      <c r="B15" t="s">
        <v>355</v>
      </c>
      <c r="C15" t="s">
        <v>2554</v>
      </c>
      <c r="D15" t="s">
        <v>6</v>
      </c>
      <c r="E15" t="s">
        <v>1477</v>
      </c>
      <c r="F15" t="s">
        <v>587</v>
      </c>
      <c r="H15" t="e">
        <f>INT(LEFT(Table_1__162[[#This Row],[Result]],FIND("-",Table_1__162[[#This Row],[Result]])-1))</f>
        <v>#VALUE!</v>
      </c>
    </row>
    <row r="16" spans="1:8" x14ac:dyDescent="0.25">
      <c r="A16" s="3">
        <v>44571</v>
      </c>
      <c r="B16" t="s">
        <v>337</v>
      </c>
      <c r="C16" t="s">
        <v>2406</v>
      </c>
      <c r="D16" t="s">
        <v>5</v>
      </c>
      <c r="E16" t="s">
        <v>1470</v>
      </c>
      <c r="F16" t="s">
        <v>703</v>
      </c>
      <c r="H16" t="e">
        <f>INT(LEFT(Table_1__162[[#This Row],[Result]],FIND("-",Table_1__162[[#This Row],[Result]])-1))</f>
        <v>#VALUE!</v>
      </c>
    </row>
    <row r="17" spans="1:8" x14ac:dyDescent="0.25">
      <c r="A17" s="3">
        <v>44574</v>
      </c>
      <c r="B17" t="s">
        <v>478</v>
      </c>
      <c r="C17" t="s">
        <v>2095</v>
      </c>
      <c r="D17" t="s">
        <v>6</v>
      </c>
      <c r="E17" t="s">
        <v>815</v>
      </c>
      <c r="F17" t="s">
        <v>614</v>
      </c>
      <c r="H17" t="e">
        <f>INT(LEFT(Table_1__162[[#This Row],[Result]],FIND("-",Table_1__162[[#This Row],[Result]])-1))</f>
        <v>#VALUE!</v>
      </c>
    </row>
    <row r="18" spans="1:8" x14ac:dyDescent="0.25">
      <c r="A18" s="3">
        <v>44580</v>
      </c>
      <c r="B18" t="s">
        <v>256</v>
      </c>
      <c r="C18" t="s">
        <v>778</v>
      </c>
      <c r="D18" t="s">
        <v>6</v>
      </c>
      <c r="E18" t="s">
        <v>722</v>
      </c>
      <c r="F18" t="s">
        <v>659</v>
      </c>
      <c r="H18" t="e">
        <f>INT(LEFT(Table_1__162[[#This Row],[Result]],FIND("-",Table_1__162[[#This Row],[Result]])-1))</f>
        <v>#VALUE!</v>
      </c>
    </row>
    <row r="19" spans="1:8" x14ac:dyDescent="0.25">
      <c r="A19" s="3">
        <v>44585</v>
      </c>
      <c r="B19" t="s">
        <v>424</v>
      </c>
      <c r="C19" t="s">
        <v>2608</v>
      </c>
      <c r="D19" t="s">
        <v>5</v>
      </c>
      <c r="E19" t="s">
        <v>1350</v>
      </c>
      <c r="F19" t="s">
        <v>662</v>
      </c>
      <c r="H19" t="e">
        <f>INT(LEFT(Table_1__162[[#This Row],[Result]],FIND("-",Table_1__162[[#This Row],[Result]])-1))</f>
        <v>#VALUE!</v>
      </c>
    </row>
    <row r="20" spans="1:8" x14ac:dyDescent="0.25">
      <c r="A20" s="3">
        <v>44589</v>
      </c>
      <c r="B20" t="s">
        <v>273</v>
      </c>
      <c r="C20" t="s">
        <v>2609</v>
      </c>
      <c r="D20" t="s">
        <v>6</v>
      </c>
      <c r="E20" t="s">
        <v>1694</v>
      </c>
      <c r="F20" t="s">
        <v>596</v>
      </c>
      <c r="H20" t="e">
        <f>INT(LEFT(Table_1__162[[#This Row],[Result]],FIND("-",Table_1__162[[#This Row],[Result]])-1))</f>
        <v>#VALUE!</v>
      </c>
    </row>
    <row r="21" spans="1:8" x14ac:dyDescent="0.25">
      <c r="A21" s="3">
        <v>44592</v>
      </c>
      <c r="B21" t="s">
        <v>404</v>
      </c>
      <c r="C21" t="s">
        <v>1057</v>
      </c>
      <c r="D21" t="s">
        <v>6</v>
      </c>
      <c r="E21" t="s">
        <v>804</v>
      </c>
      <c r="F21" t="s">
        <v>598</v>
      </c>
      <c r="H21" t="e">
        <f>INT(LEFT(Table_1__162[[#This Row],[Result]],FIND("-",Table_1__162[[#This Row],[Result]])-1))</f>
        <v>#VALUE!</v>
      </c>
    </row>
    <row r="22" spans="1:8" x14ac:dyDescent="0.25">
      <c r="A22" s="3">
        <v>44594</v>
      </c>
      <c r="B22" t="s">
        <v>256</v>
      </c>
      <c r="C22" t="s">
        <v>949</v>
      </c>
      <c r="D22" t="s">
        <v>5</v>
      </c>
      <c r="E22" t="s">
        <v>1421</v>
      </c>
      <c r="F22" t="s">
        <v>600</v>
      </c>
      <c r="H22" t="e">
        <f>INT(LEFT(Table_1__162[[#This Row],[Result]],FIND("-",Table_1__162[[#This Row],[Result]])-1))</f>
        <v>#VALUE!</v>
      </c>
    </row>
    <row r="23" spans="1:8" x14ac:dyDescent="0.25">
      <c r="A23" s="3">
        <v>44597</v>
      </c>
      <c r="B23" t="s">
        <v>482</v>
      </c>
      <c r="C23" t="s">
        <v>2603</v>
      </c>
      <c r="D23" t="s">
        <v>6</v>
      </c>
      <c r="E23" t="s">
        <v>1741</v>
      </c>
      <c r="F23" t="s">
        <v>602</v>
      </c>
      <c r="H23" t="e">
        <f>INT(LEFT(Table_1__162[[#This Row],[Result]],FIND("-",Table_1__162[[#This Row],[Result]])-1))</f>
        <v>#VALUE!</v>
      </c>
    </row>
    <row r="24" spans="1:8" x14ac:dyDescent="0.25">
      <c r="A24" s="3">
        <v>44599</v>
      </c>
      <c r="B24" t="s">
        <v>489</v>
      </c>
      <c r="C24" t="s">
        <v>1609</v>
      </c>
      <c r="D24" t="s">
        <v>5</v>
      </c>
      <c r="E24" t="s">
        <v>1458</v>
      </c>
      <c r="F24" t="s">
        <v>603</v>
      </c>
      <c r="H24" t="e">
        <f>INT(LEFT(Table_1__162[[#This Row],[Result]],FIND("-",Table_1__162[[#This Row],[Result]])-1))</f>
        <v>#VALUE!</v>
      </c>
    </row>
    <row r="25" spans="1:8" x14ac:dyDescent="0.25">
      <c r="A25" s="3">
        <v>44601</v>
      </c>
      <c r="B25" t="s">
        <v>355</v>
      </c>
      <c r="C25" t="s">
        <v>1170</v>
      </c>
      <c r="D25" t="s">
        <v>5</v>
      </c>
      <c r="E25" t="s">
        <v>1742</v>
      </c>
      <c r="F25" t="s">
        <v>605</v>
      </c>
      <c r="H25" t="e">
        <f>INT(LEFT(Table_1__162[[#This Row],[Result]],FIND("-",Table_1__162[[#This Row],[Result]])-1))</f>
        <v>#VALUE!</v>
      </c>
    </row>
    <row r="26" spans="1:8" x14ac:dyDescent="0.25">
      <c r="A26" s="3">
        <v>44604</v>
      </c>
      <c r="B26" t="s">
        <v>424</v>
      </c>
      <c r="C26" t="s">
        <v>1896</v>
      </c>
      <c r="D26" t="s">
        <v>6</v>
      </c>
      <c r="E26" t="s">
        <v>1237</v>
      </c>
      <c r="F26" t="s">
        <v>607</v>
      </c>
      <c r="H26" t="e">
        <f>INT(LEFT(Table_1__162[[#This Row],[Result]],FIND("-",Table_1__162[[#This Row],[Result]])-1))</f>
        <v>#VALUE!</v>
      </c>
    </row>
    <row r="27" spans="1:8" x14ac:dyDescent="0.25">
      <c r="A27" s="3">
        <v>44606</v>
      </c>
      <c r="B27" t="s">
        <v>404</v>
      </c>
      <c r="C27" t="s">
        <v>1698</v>
      </c>
      <c r="D27" t="s">
        <v>5</v>
      </c>
      <c r="E27" t="s">
        <v>1238</v>
      </c>
      <c r="F27" t="s">
        <v>610</v>
      </c>
      <c r="H27" t="e">
        <f>INT(LEFT(Table_1__162[[#This Row],[Result]],FIND("-",Table_1__162[[#This Row],[Result]])-1))</f>
        <v>#VALUE!</v>
      </c>
    </row>
    <row r="28" spans="1:8" x14ac:dyDescent="0.25">
      <c r="A28" s="3">
        <v>44608</v>
      </c>
      <c r="B28" t="s">
        <v>337</v>
      </c>
      <c r="C28" t="s">
        <v>2610</v>
      </c>
      <c r="D28" t="s">
        <v>6</v>
      </c>
      <c r="E28" t="s">
        <v>1241</v>
      </c>
      <c r="F28" t="s">
        <v>833</v>
      </c>
      <c r="H28" t="e">
        <f>INT(LEFT(Table_1__162[[#This Row],[Result]],FIND("-",Table_1__162[[#This Row],[Result]])-1))</f>
        <v>#VALUE!</v>
      </c>
    </row>
    <row r="29" spans="1:8" x14ac:dyDescent="0.25">
      <c r="A29" s="3">
        <v>44611</v>
      </c>
      <c r="B29" t="s">
        <v>273</v>
      </c>
      <c r="C29" t="s">
        <v>1066</v>
      </c>
      <c r="D29" t="s">
        <v>5</v>
      </c>
      <c r="E29" t="s">
        <v>1434</v>
      </c>
      <c r="F29" t="s">
        <v>879</v>
      </c>
      <c r="H29" t="e">
        <f>INT(LEFT(Table_1__162[[#This Row],[Result]],FIND("-",Table_1__162[[#This Row],[Result]])-1))</f>
        <v>#VALUE!</v>
      </c>
    </row>
    <row r="30" spans="1:8" x14ac:dyDescent="0.25">
      <c r="A30" s="3">
        <v>44613</v>
      </c>
      <c r="B30" t="s">
        <v>482</v>
      </c>
      <c r="C30" t="s">
        <v>2386</v>
      </c>
      <c r="D30" t="s">
        <v>5</v>
      </c>
      <c r="E30" t="s">
        <v>1399</v>
      </c>
      <c r="F30" t="s">
        <v>881</v>
      </c>
      <c r="H30" t="e">
        <f>INT(LEFT(Table_1__162[[#This Row],[Result]],FIND("-",Table_1__162[[#This Row],[Result]])-1))</f>
        <v>#VALUE!</v>
      </c>
    </row>
    <row r="31" spans="1:8" x14ac:dyDescent="0.25">
      <c r="A31" s="3">
        <v>44615</v>
      </c>
      <c r="B31" t="s">
        <v>489</v>
      </c>
      <c r="C31" t="s">
        <v>1755</v>
      </c>
      <c r="D31" t="s">
        <v>6</v>
      </c>
      <c r="E31" t="s">
        <v>1447</v>
      </c>
      <c r="F31" t="s">
        <v>883</v>
      </c>
      <c r="H31" t="e">
        <f>INT(LEFT(Table_1__162[[#This Row],[Result]],FIND("-",Table_1__162[[#This Row],[Result]])-1))</f>
        <v>#VALUE!</v>
      </c>
    </row>
    <row r="32" spans="1:8" x14ac:dyDescent="0.25">
      <c r="A32" s="3">
        <v>44618</v>
      </c>
      <c r="B32" t="s">
        <v>478</v>
      </c>
      <c r="C32" t="s">
        <v>1893</v>
      </c>
      <c r="D32" t="s">
        <v>5</v>
      </c>
      <c r="E32" t="s">
        <v>1500</v>
      </c>
      <c r="F32" t="s">
        <v>884</v>
      </c>
      <c r="H32" t="e">
        <f>INT(LEFT(Table_1__162[[#This Row],[Result]],FIND("-",Table_1__162[[#This Row],[Result]])-1))</f>
        <v>#VALUE!</v>
      </c>
    </row>
    <row r="33" spans="1:8" x14ac:dyDescent="0.25">
      <c r="A33" s="3">
        <v>44623</v>
      </c>
      <c r="B33" t="s">
        <v>256</v>
      </c>
      <c r="C33" t="s">
        <v>2611</v>
      </c>
      <c r="D33" t="s">
        <v>5</v>
      </c>
      <c r="E33" t="s">
        <v>1501</v>
      </c>
      <c r="F33" t="s">
        <v>886</v>
      </c>
      <c r="H33" t="e">
        <f>INT(LEFT(Table_1__162[[#This Row],[Result]],FIND("-",Table_1__162[[#This Row],[Result]])-1))</f>
        <v>#VALUE!</v>
      </c>
    </row>
    <row r="34" spans="1:8" x14ac:dyDescent="0.25">
      <c r="A34" s="3">
        <v>44626</v>
      </c>
      <c r="B34" t="s">
        <v>355</v>
      </c>
      <c r="C34" t="s">
        <v>2612</v>
      </c>
      <c r="D34" t="s">
        <v>5</v>
      </c>
      <c r="E34" t="s">
        <v>1624</v>
      </c>
      <c r="F34" t="s">
        <v>940</v>
      </c>
      <c r="H34" t="e">
        <f>INT(LEFT(Table_1__162[[#This Row],[Result]],FIND("-",Table_1__162[[#This Row],[Result]])-1))</f>
        <v>#VALUE!</v>
      </c>
    </row>
    <row r="35" spans="1:8" x14ac:dyDescent="0.25">
      <c r="A35" s="3">
        <v>44629</v>
      </c>
      <c r="B35" t="s">
        <v>478</v>
      </c>
      <c r="C35" t="s">
        <v>604</v>
      </c>
      <c r="D35" t="s">
        <v>5</v>
      </c>
      <c r="E35" t="s">
        <v>2278</v>
      </c>
      <c r="F35" t="s">
        <v>942</v>
      </c>
      <c r="H35" t="e">
        <f>INT(LEFT(Table_1__162[[#This Row],[Result]],FIND("-",Table_1__162[[#This Row],[Result]])-1))</f>
        <v>#VALUE!</v>
      </c>
    </row>
    <row r="36" spans="1:8" x14ac:dyDescent="0.25">
      <c r="A36" s="3">
        <v>44638</v>
      </c>
      <c r="B36" t="s">
        <v>264</v>
      </c>
      <c r="C36" t="s">
        <v>1472</v>
      </c>
      <c r="D36" t="s">
        <v>661</v>
      </c>
      <c r="E36" t="s">
        <v>2313</v>
      </c>
      <c r="F36" t="s">
        <v>942</v>
      </c>
    </row>
  </sheetData>
  <pageMargins left="0.7" right="0.7" top="0.75" bottom="0.75" header="0.3" footer="0.3"/>
  <tableParts count="1">
    <tablePart r:id="rId1"/>
  </tableParts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64198-86CF-4612-B8E5-0F16A6744DF2}">
  <dimension ref="A1:H34"/>
  <sheetViews>
    <sheetView workbookViewId="0">
      <selection sqref="A1:F33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432</v>
      </c>
      <c r="C2" t="s">
        <v>2613</v>
      </c>
      <c r="D2" t="s">
        <v>5</v>
      </c>
      <c r="E2" t="s">
        <v>608</v>
      </c>
      <c r="F2" t="s">
        <v>588</v>
      </c>
      <c r="H2" t="e">
        <f>INT(LEFT(Table_1__161[[#This Row],[Result]],FIND("-",Table_1__161[[#This Row],[Result]])-1))</f>
        <v>#VALUE!</v>
      </c>
    </row>
    <row r="3" spans="1:8" x14ac:dyDescent="0.25">
      <c r="A3" s="3">
        <v>44877</v>
      </c>
      <c r="B3" t="s">
        <v>508</v>
      </c>
      <c r="C3" t="s">
        <v>2614</v>
      </c>
      <c r="D3" t="s">
        <v>5</v>
      </c>
      <c r="E3" t="s">
        <v>611</v>
      </c>
      <c r="F3" t="s">
        <v>588</v>
      </c>
      <c r="H3" t="e">
        <f>INT(LEFT(Table_1__161[[#This Row],[Result]],FIND("-",Table_1__161[[#This Row],[Result]])-1))</f>
        <v>#VALUE!</v>
      </c>
    </row>
    <row r="4" spans="1:8" x14ac:dyDescent="0.25">
      <c r="A4" s="3">
        <v>44880</v>
      </c>
      <c r="B4" t="s">
        <v>206</v>
      </c>
      <c r="C4" t="s">
        <v>1869</v>
      </c>
      <c r="D4" t="s">
        <v>5</v>
      </c>
      <c r="E4" t="s">
        <v>614</v>
      </c>
      <c r="F4" t="s">
        <v>588</v>
      </c>
      <c r="H4" t="e">
        <f>INT(LEFT(Table_1__161[[#This Row],[Result]],FIND("-",Table_1__161[[#This Row],[Result]])-1))</f>
        <v>#VALUE!</v>
      </c>
    </row>
    <row r="5" spans="1:8" x14ac:dyDescent="0.25">
      <c r="A5" s="3">
        <v>44887</v>
      </c>
      <c r="B5" t="s">
        <v>212</v>
      </c>
      <c r="C5" t="s">
        <v>1958</v>
      </c>
      <c r="D5" t="s">
        <v>661</v>
      </c>
      <c r="E5" t="s">
        <v>659</v>
      </c>
      <c r="F5" t="s">
        <v>588</v>
      </c>
      <c r="H5" t="e">
        <f>INT(LEFT(Table_1__161[[#This Row],[Result]],FIND("-",Table_1__161[[#This Row],[Result]])-1))</f>
        <v>#VALUE!</v>
      </c>
    </row>
    <row r="6" spans="1:8" x14ac:dyDescent="0.25">
      <c r="A6" s="3">
        <v>44888</v>
      </c>
      <c r="B6" t="s">
        <v>75</v>
      </c>
      <c r="C6" t="s">
        <v>762</v>
      </c>
      <c r="D6" t="s">
        <v>661</v>
      </c>
      <c r="E6" t="s">
        <v>662</v>
      </c>
      <c r="F6" t="s">
        <v>588</v>
      </c>
      <c r="H6" t="e">
        <f>INT(LEFT(Table_1__161[[#This Row],[Result]],FIND("-",Table_1__161[[#This Row],[Result]])-1))</f>
        <v>#VALUE!</v>
      </c>
    </row>
    <row r="7" spans="1:8" x14ac:dyDescent="0.25">
      <c r="A7" s="3">
        <v>44889</v>
      </c>
      <c r="B7" t="s">
        <v>320</v>
      </c>
      <c r="C7" t="s">
        <v>969</v>
      </c>
      <c r="D7" t="s">
        <v>661</v>
      </c>
      <c r="E7" t="s">
        <v>664</v>
      </c>
      <c r="F7" t="s">
        <v>588</v>
      </c>
      <c r="H7" t="e">
        <f>INT(LEFT(Table_1__161[[#This Row],[Result]],FIND("-",Table_1__161[[#This Row],[Result]])-1))</f>
        <v>#VALUE!</v>
      </c>
    </row>
    <row r="8" spans="1:8" x14ac:dyDescent="0.25">
      <c r="A8" s="3">
        <v>44896</v>
      </c>
      <c r="B8" t="s">
        <v>409</v>
      </c>
      <c r="C8" t="s">
        <v>1481</v>
      </c>
      <c r="D8" t="s">
        <v>6</v>
      </c>
      <c r="E8" t="s">
        <v>666</v>
      </c>
      <c r="F8" t="s">
        <v>588</v>
      </c>
      <c r="H8" t="e">
        <f>INT(LEFT(Table_1__161[[#This Row],[Result]],FIND("-",Table_1__161[[#This Row],[Result]])-1))</f>
        <v>#VALUE!</v>
      </c>
    </row>
    <row r="9" spans="1:8" x14ac:dyDescent="0.25">
      <c r="A9" s="3">
        <v>44899</v>
      </c>
      <c r="B9" t="s">
        <v>123</v>
      </c>
      <c r="C9" t="s">
        <v>1713</v>
      </c>
      <c r="D9" t="s">
        <v>5</v>
      </c>
      <c r="E9" t="s">
        <v>668</v>
      </c>
      <c r="F9" t="s">
        <v>588</v>
      </c>
      <c r="H9" t="e">
        <f>INT(LEFT(Table_1__161[[#This Row],[Result]],FIND("-",Table_1__161[[#This Row],[Result]])-1))</f>
        <v>#VALUE!</v>
      </c>
    </row>
    <row r="10" spans="1:8" x14ac:dyDescent="0.25">
      <c r="A10" s="3">
        <v>44903</v>
      </c>
      <c r="B10" t="s">
        <v>239</v>
      </c>
      <c r="C10" t="s">
        <v>2162</v>
      </c>
      <c r="D10" t="s">
        <v>5</v>
      </c>
      <c r="E10" t="s">
        <v>870</v>
      </c>
      <c r="F10" t="s">
        <v>608</v>
      </c>
      <c r="H10" t="e">
        <f>INT(LEFT(Table_1__161[[#This Row],[Result]],FIND("-",Table_1__161[[#This Row],[Result]])-1))</f>
        <v>#VALUE!</v>
      </c>
    </row>
    <row r="11" spans="1:8" x14ac:dyDescent="0.25">
      <c r="A11" s="3">
        <v>44906</v>
      </c>
      <c r="B11" t="s">
        <v>134</v>
      </c>
      <c r="C11" t="s">
        <v>2615</v>
      </c>
      <c r="D11" t="s">
        <v>6</v>
      </c>
      <c r="E11" t="s">
        <v>603</v>
      </c>
      <c r="F11" t="s">
        <v>703</v>
      </c>
      <c r="H11" t="e">
        <f>INT(LEFT(Table_1__161[[#This Row],[Result]],FIND("-",Table_1__161[[#This Row],[Result]])-1))</f>
        <v>#VALUE!</v>
      </c>
    </row>
    <row r="12" spans="1:8" x14ac:dyDescent="0.25">
      <c r="A12" s="3">
        <v>44910</v>
      </c>
      <c r="B12" t="s">
        <v>84</v>
      </c>
      <c r="C12" t="s">
        <v>1427</v>
      </c>
      <c r="D12" t="s">
        <v>5</v>
      </c>
      <c r="E12" t="s">
        <v>605</v>
      </c>
      <c r="F12" t="s">
        <v>703</v>
      </c>
      <c r="H12" t="e">
        <f>INT(LEFT(Table_1__161[[#This Row],[Result]],FIND("-",Table_1__161[[#This Row],[Result]])-1))</f>
        <v>#VALUE!</v>
      </c>
    </row>
    <row r="13" spans="1:8" x14ac:dyDescent="0.25">
      <c r="A13" s="3">
        <v>44924</v>
      </c>
      <c r="B13" t="s">
        <v>155</v>
      </c>
      <c r="C13" t="s">
        <v>1915</v>
      </c>
      <c r="D13" t="s">
        <v>5</v>
      </c>
      <c r="E13" t="s">
        <v>607</v>
      </c>
      <c r="F13" t="s">
        <v>703</v>
      </c>
      <c r="H13" t="e">
        <f>INT(LEFT(Table_1__161[[#This Row],[Result]],FIND("-",Table_1__161[[#This Row],[Result]])-1))</f>
        <v>#VALUE!</v>
      </c>
    </row>
    <row r="14" spans="1:8" x14ac:dyDescent="0.25">
      <c r="A14" s="3">
        <v>44564</v>
      </c>
      <c r="B14" t="s">
        <v>18</v>
      </c>
      <c r="C14" t="s">
        <v>1893</v>
      </c>
      <c r="D14" t="s">
        <v>6</v>
      </c>
      <c r="E14" t="s">
        <v>610</v>
      </c>
      <c r="F14" t="s">
        <v>614</v>
      </c>
      <c r="H14" t="e">
        <f>INT(LEFT(Table_1__161[[#This Row],[Result]],FIND("-",Table_1__161[[#This Row],[Result]])-1))</f>
        <v>#VALUE!</v>
      </c>
    </row>
    <row r="15" spans="1:8" x14ac:dyDescent="0.25">
      <c r="A15" s="3">
        <v>44567</v>
      </c>
      <c r="B15" t="s">
        <v>14</v>
      </c>
      <c r="C15" t="s">
        <v>1580</v>
      </c>
      <c r="D15" t="s">
        <v>5</v>
      </c>
      <c r="E15" t="s">
        <v>833</v>
      </c>
      <c r="F15" t="s">
        <v>659</v>
      </c>
      <c r="H15" t="e">
        <f>INT(LEFT(Table_1__161[[#This Row],[Result]],FIND("-",Table_1__161[[#This Row],[Result]])-1))</f>
        <v>#VALUE!</v>
      </c>
    </row>
    <row r="16" spans="1:8" x14ac:dyDescent="0.25">
      <c r="A16" s="3">
        <v>44570</v>
      </c>
      <c r="B16" t="s">
        <v>261</v>
      </c>
      <c r="C16" t="s">
        <v>1216</v>
      </c>
      <c r="D16" t="s">
        <v>6</v>
      </c>
      <c r="E16" t="s">
        <v>879</v>
      </c>
      <c r="F16" t="s">
        <v>662</v>
      </c>
      <c r="H16" t="e">
        <f>INT(LEFT(Table_1__161[[#This Row],[Result]],FIND("-",Table_1__161[[#This Row],[Result]])-1))</f>
        <v>#VALUE!</v>
      </c>
    </row>
    <row r="17" spans="1:8" x14ac:dyDescent="0.25">
      <c r="A17" s="3">
        <v>44574</v>
      </c>
      <c r="B17" t="s">
        <v>134</v>
      </c>
      <c r="C17" t="s">
        <v>1072</v>
      </c>
      <c r="D17" t="s">
        <v>5</v>
      </c>
      <c r="E17" t="s">
        <v>881</v>
      </c>
      <c r="F17" t="s">
        <v>664</v>
      </c>
      <c r="H17" t="e">
        <f>INT(LEFT(Table_1__161[[#This Row],[Result]],FIND("-",Table_1__161[[#This Row],[Result]])-1))</f>
        <v>#VALUE!</v>
      </c>
    </row>
    <row r="18" spans="1:8" x14ac:dyDescent="0.25">
      <c r="A18" s="3">
        <v>44579</v>
      </c>
      <c r="B18" t="s">
        <v>219</v>
      </c>
      <c r="C18" t="s">
        <v>1647</v>
      </c>
      <c r="D18" t="s">
        <v>6</v>
      </c>
      <c r="E18" t="s">
        <v>883</v>
      </c>
      <c r="F18" t="s">
        <v>666</v>
      </c>
      <c r="H18" t="e">
        <f>INT(LEFT(Table_1__161[[#This Row],[Result]],FIND("-",Table_1__161[[#This Row],[Result]])-1))</f>
        <v>#VALUE!</v>
      </c>
    </row>
    <row r="19" spans="1:8" x14ac:dyDescent="0.25">
      <c r="A19" s="3">
        <v>44582</v>
      </c>
      <c r="B19" t="s">
        <v>225</v>
      </c>
      <c r="C19" t="s">
        <v>822</v>
      </c>
      <c r="D19" t="s">
        <v>5</v>
      </c>
      <c r="E19" t="s">
        <v>1053</v>
      </c>
      <c r="F19" t="s">
        <v>600</v>
      </c>
      <c r="H19" t="e">
        <f>INT(LEFT(Table_1__161[[#This Row],[Result]],FIND("-",Table_1__161[[#This Row],[Result]])-1))</f>
        <v>#VALUE!</v>
      </c>
    </row>
    <row r="20" spans="1:8" x14ac:dyDescent="0.25">
      <c r="A20" s="3">
        <v>44588</v>
      </c>
      <c r="B20" t="s">
        <v>173</v>
      </c>
      <c r="C20" t="s">
        <v>1407</v>
      </c>
      <c r="D20" t="s">
        <v>6</v>
      </c>
      <c r="E20" t="s">
        <v>1054</v>
      </c>
      <c r="F20" t="s">
        <v>602</v>
      </c>
      <c r="H20" t="e">
        <f>INT(LEFT(Table_1__161[[#This Row],[Result]],FIND("-",Table_1__161[[#This Row],[Result]])-1))</f>
        <v>#VALUE!</v>
      </c>
    </row>
    <row r="21" spans="1:8" x14ac:dyDescent="0.25">
      <c r="A21" s="3">
        <v>44591</v>
      </c>
      <c r="B21" t="s">
        <v>381</v>
      </c>
      <c r="C21" t="s">
        <v>1031</v>
      </c>
      <c r="D21" t="s">
        <v>5</v>
      </c>
      <c r="E21" t="s">
        <v>888</v>
      </c>
      <c r="F21" t="s">
        <v>603</v>
      </c>
      <c r="H21" t="e">
        <f>INT(LEFT(Table_1__161[[#This Row],[Result]],FIND("-",Table_1__161[[#This Row],[Result]])-1))</f>
        <v>#VALUE!</v>
      </c>
    </row>
    <row r="22" spans="1:8" x14ac:dyDescent="0.25">
      <c r="A22" s="3">
        <v>44594</v>
      </c>
      <c r="B22" t="s">
        <v>80</v>
      </c>
      <c r="C22" t="s">
        <v>962</v>
      </c>
      <c r="D22" t="s">
        <v>6</v>
      </c>
      <c r="E22" t="s">
        <v>1119</v>
      </c>
      <c r="F22" t="s">
        <v>669</v>
      </c>
      <c r="H22" t="e">
        <f>INT(LEFT(Table_1__161[[#This Row],[Result]],FIND("-",Table_1__161[[#This Row],[Result]])-1))</f>
        <v>#VALUE!</v>
      </c>
    </row>
    <row r="23" spans="1:8" x14ac:dyDescent="0.25">
      <c r="A23" s="3">
        <v>44597</v>
      </c>
      <c r="B23" t="s">
        <v>448</v>
      </c>
      <c r="C23" t="s">
        <v>2616</v>
      </c>
      <c r="D23" t="s">
        <v>5</v>
      </c>
      <c r="E23" t="s">
        <v>1270</v>
      </c>
      <c r="F23" t="s">
        <v>671</v>
      </c>
      <c r="H23" t="e">
        <f>INT(LEFT(Table_1__161[[#This Row],[Result]],FIND("-",Table_1__161[[#This Row],[Result]])-1))</f>
        <v>#VALUE!</v>
      </c>
    </row>
    <row r="24" spans="1:8" x14ac:dyDescent="0.25">
      <c r="A24" s="3">
        <v>44600</v>
      </c>
      <c r="B24" t="s">
        <v>225</v>
      </c>
      <c r="C24" t="s">
        <v>1367</v>
      </c>
      <c r="D24" t="s">
        <v>6</v>
      </c>
      <c r="E24" t="s">
        <v>893</v>
      </c>
      <c r="F24" t="s">
        <v>689</v>
      </c>
      <c r="H24" t="e">
        <f>INT(LEFT(Table_1__161[[#This Row],[Result]],FIND("-",Table_1__161[[#This Row],[Result]])-1))</f>
        <v>#VALUE!</v>
      </c>
    </row>
    <row r="25" spans="1:8" x14ac:dyDescent="0.25">
      <c r="A25" s="3">
        <v>44604</v>
      </c>
      <c r="B25" t="s">
        <v>376</v>
      </c>
      <c r="C25" t="s">
        <v>1361</v>
      </c>
      <c r="D25" t="s">
        <v>5</v>
      </c>
      <c r="E25" t="s">
        <v>1125</v>
      </c>
      <c r="F25" t="s">
        <v>769</v>
      </c>
      <c r="H25" t="e">
        <f>INT(LEFT(Table_1__161[[#This Row],[Result]],FIND("-",Table_1__161[[#This Row],[Result]])-1))</f>
        <v>#VALUE!</v>
      </c>
    </row>
    <row r="26" spans="1:8" x14ac:dyDescent="0.25">
      <c r="A26" s="3">
        <v>44607</v>
      </c>
      <c r="B26" t="s">
        <v>239</v>
      </c>
      <c r="C26" t="s">
        <v>1893</v>
      </c>
      <c r="D26" t="s">
        <v>6</v>
      </c>
      <c r="E26" t="s">
        <v>1188</v>
      </c>
      <c r="F26" t="s">
        <v>616</v>
      </c>
      <c r="H26" t="e">
        <f>INT(LEFT(Table_1__161[[#This Row],[Result]],FIND("-",Table_1__161[[#This Row],[Result]])-1))</f>
        <v>#VALUE!</v>
      </c>
    </row>
    <row r="27" spans="1:8" x14ac:dyDescent="0.25">
      <c r="A27" s="3">
        <v>44612</v>
      </c>
      <c r="B27" t="s">
        <v>184</v>
      </c>
      <c r="C27" t="s">
        <v>640</v>
      </c>
      <c r="D27" t="s">
        <v>5</v>
      </c>
      <c r="E27" t="s">
        <v>1274</v>
      </c>
      <c r="F27" t="s">
        <v>784</v>
      </c>
      <c r="H27" t="e">
        <f>INT(LEFT(Table_1__161[[#This Row],[Result]],FIND("-",Table_1__161[[#This Row],[Result]])-1))</f>
        <v>#VALUE!</v>
      </c>
    </row>
    <row r="28" spans="1:8" x14ac:dyDescent="0.25">
      <c r="A28" s="3">
        <v>44615</v>
      </c>
      <c r="B28" t="s">
        <v>381</v>
      </c>
      <c r="C28" t="s">
        <v>1578</v>
      </c>
      <c r="D28" t="s">
        <v>6</v>
      </c>
      <c r="E28" t="s">
        <v>1276</v>
      </c>
      <c r="F28" t="s">
        <v>699</v>
      </c>
      <c r="H28" t="e">
        <f>INT(LEFT(Table_1__161[[#This Row],[Result]],FIND("-",Table_1__161[[#This Row],[Result]])-1))</f>
        <v>#VALUE!</v>
      </c>
    </row>
    <row r="29" spans="1:8" x14ac:dyDescent="0.25">
      <c r="A29" s="3">
        <v>44618</v>
      </c>
      <c r="B29" t="s">
        <v>376</v>
      </c>
      <c r="C29" t="s">
        <v>1200</v>
      </c>
      <c r="D29" t="s">
        <v>6</v>
      </c>
      <c r="E29" t="s">
        <v>903</v>
      </c>
      <c r="F29" t="s">
        <v>1114</v>
      </c>
      <c r="H29" t="e">
        <f>INT(LEFT(Table_1__161[[#This Row],[Result]],FIND("-",Table_1__161[[#This Row],[Result]])-1))</f>
        <v>#VALUE!</v>
      </c>
    </row>
    <row r="30" spans="1:8" x14ac:dyDescent="0.25">
      <c r="A30" s="3">
        <v>44621</v>
      </c>
      <c r="B30" t="s">
        <v>18</v>
      </c>
      <c r="C30" t="s">
        <v>1659</v>
      </c>
      <c r="D30" t="s">
        <v>5</v>
      </c>
      <c r="E30" t="s">
        <v>2069</v>
      </c>
      <c r="F30" t="s">
        <v>1116</v>
      </c>
      <c r="H30" t="e">
        <f>INT(LEFT(Table_1__161[[#This Row],[Result]],FIND("-",Table_1__161[[#This Row],[Result]])-1))</f>
        <v>#VALUE!</v>
      </c>
    </row>
    <row r="31" spans="1:8" x14ac:dyDescent="0.25">
      <c r="A31" s="3">
        <v>44626</v>
      </c>
      <c r="B31" t="s">
        <v>173</v>
      </c>
      <c r="C31" t="s">
        <v>869</v>
      </c>
      <c r="D31" t="s">
        <v>5</v>
      </c>
      <c r="E31" t="s">
        <v>907</v>
      </c>
      <c r="F31" t="s">
        <v>842</v>
      </c>
      <c r="H31" t="e">
        <f>INT(LEFT(Table_1__161[[#This Row],[Result]],FIND("-",Table_1__161[[#This Row],[Result]])-1))</f>
        <v>#VALUE!</v>
      </c>
    </row>
    <row r="32" spans="1:8" x14ac:dyDescent="0.25">
      <c r="A32" s="3">
        <v>44631</v>
      </c>
      <c r="B32" t="s">
        <v>225</v>
      </c>
      <c r="C32" t="s">
        <v>1993</v>
      </c>
      <c r="D32" t="s">
        <v>661</v>
      </c>
      <c r="E32" t="s">
        <v>1280</v>
      </c>
      <c r="F32" t="s">
        <v>777</v>
      </c>
      <c r="H32" t="e">
        <f>INT(LEFT(Table_1__161[[#This Row],[Result]],FIND("-",Table_1__161[[#This Row],[Result]])-1))</f>
        <v>#VALUE!</v>
      </c>
    </row>
    <row r="33" spans="1:8" x14ac:dyDescent="0.25">
      <c r="A33" s="3">
        <v>44638</v>
      </c>
      <c r="B33" t="s">
        <v>106</v>
      </c>
      <c r="C33" t="s">
        <v>2617</v>
      </c>
      <c r="D33" t="s">
        <v>661</v>
      </c>
      <c r="E33" t="s">
        <v>1282</v>
      </c>
      <c r="F33" t="s">
        <v>777</v>
      </c>
      <c r="H33">
        <v>67</v>
      </c>
    </row>
    <row r="34" spans="1:8" x14ac:dyDescent="0.25">
      <c r="A34" s="3">
        <v>44640</v>
      </c>
      <c r="B34" t="s">
        <v>397</v>
      </c>
      <c r="C34" t="s">
        <v>2618</v>
      </c>
      <c r="D34" t="s">
        <v>661</v>
      </c>
      <c r="E34" t="s">
        <v>2196</v>
      </c>
      <c r="F34" t="s">
        <v>777</v>
      </c>
    </row>
  </sheetData>
  <pageMargins left="0.7" right="0.7" top="0.75" bottom="0.75" header="0.3" footer="0.3"/>
  <tableParts count="1">
    <tablePart r:id="rId1"/>
  </tablePart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78FFB-4093-49B9-A0ED-7D54760C48FF}">
  <dimension ref="A1:H36"/>
  <sheetViews>
    <sheetView topLeftCell="A5" workbookViewId="0">
      <selection activeCell="I30" sqref="I30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237</v>
      </c>
      <c r="C2" t="s">
        <v>2040</v>
      </c>
      <c r="D2" t="s">
        <v>5</v>
      </c>
      <c r="E2" t="s">
        <v>608</v>
      </c>
      <c r="F2" t="s">
        <v>588</v>
      </c>
      <c r="H2" t="e">
        <f>INT(LEFT(Table_1__160[[#This Row],[Result]],FIND("-",Table_1__160[[#This Row],[Result]])-1))</f>
        <v>#VALUE!</v>
      </c>
    </row>
    <row r="3" spans="1:8" x14ac:dyDescent="0.25">
      <c r="A3" s="3">
        <v>44877</v>
      </c>
      <c r="B3" t="s">
        <v>370</v>
      </c>
      <c r="C3" t="s">
        <v>708</v>
      </c>
      <c r="D3" t="s">
        <v>5</v>
      </c>
      <c r="E3" t="s">
        <v>611</v>
      </c>
      <c r="F3" t="s">
        <v>588</v>
      </c>
      <c r="H3" t="e">
        <f>INT(LEFT(Table_1__160[[#This Row],[Result]],FIND("-",Table_1__160[[#This Row],[Result]])-1))</f>
        <v>#VALUE!</v>
      </c>
    </row>
    <row r="4" spans="1:8" x14ac:dyDescent="0.25">
      <c r="A4" s="3">
        <v>44881</v>
      </c>
      <c r="B4" t="s">
        <v>351</v>
      </c>
      <c r="C4" t="s">
        <v>1776</v>
      </c>
      <c r="D4" t="s">
        <v>5</v>
      </c>
      <c r="E4" t="s">
        <v>658</v>
      </c>
      <c r="F4" t="s">
        <v>588</v>
      </c>
      <c r="H4" t="e">
        <f>INT(LEFT(Table_1__160[[#This Row],[Result]],FIND("-",Table_1__160[[#This Row],[Result]])-1))</f>
        <v>#VALUE!</v>
      </c>
    </row>
    <row r="5" spans="1:8" x14ac:dyDescent="0.25">
      <c r="A5" s="3">
        <v>44886</v>
      </c>
      <c r="B5" t="s">
        <v>440</v>
      </c>
      <c r="C5" t="s">
        <v>2545</v>
      </c>
      <c r="D5" t="s">
        <v>5</v>
      </c>
      <c r="E5" t="s">
        <v>868</v>
      </c>
      <c r="F5" t="s">
        <v>588</v>
      </c>
      <c r="H5" t="e">
        <f>INT(LEFT(Table_1__160[[#This Row],[Result]],FIND("-",Table_1__160[[#This Row],[Result]])-1))</f>
        <v>#VALUE!</v>
      </c>
    </row>
    <row r="6" spans="1:8" x14ac:dyDescent="0.25">
      <c r="A6" s="3">
        <v>44889</v>
      </c>
      <c r="B6" t="s">
        <v>193</v>
      </c>
      <c r="C6" t="s">
        <v>1357</v>
      </c>
      <c r="D6" t="s">
        <v>661</v>
      </c>
      <c r="E6" t="s">
        <v>914</v>
      </c>
      <c r="F6" t="s">
        <v>588</v>
      </c>
      <c r="H6" t="e">
        <f>INT(LEFT(Table_1__160[[#This Row],[Result]],FIND("-",Table_1__160[[#This Row],[Result]])-1))</f>
        <v>#VALUE!</v>
      </c>
    </row>
    <row r="7" spans="1:8" x14ac:dyDescent="0.25">
      <c r="A7" s="3">
        <v>44891</v>
      </c>
      <c r="B7" t="s">
        <v>90</v>
      </c>
      <c r="C7" t="s">
        <v>2397</v>
      </c>
      <c r="D7" t="s">
        <v>661</v>
      </c>
      <c r="E7" t="s">
        <v>916</v>
      </c>
      <c r="F7" t="s">
        <v>588</v>
      </c>
      <c r="H7" t="e">
        <f>INT(LEFT(Table_1__160[[#This Row],[Result]],FIND("-",Table_1__160[[#This Row],[Result]])-1))</f>
        <v>#VALUE!</v>
      </c>
    </row>
    <row r="8" spans="1:8" x14ac:dyDescent="0.25">
      <c r="A8" s="3">
        <v>44896</v>
      </c>
      <c r="B8" t="s">
        <v>457</v>
      </c>
      <c r="C8" t="s">
        <v>1333</v>
      </c>
      <c r="D8" t="s">
        <v>5</v>
      </c>
      <c r="E8" t="s">
        <v>918</v>
      </c>
      <c r="F8" t="s">
        <v>588</v>
      </c>
      <c r="H8" t="e">
        <f>INT(LEFT(Table_1__160[[#This Row],[Result]],FIND("-",Table_1__160[[#This Row],[Result]])-1))</f>
        <v>#VALUE!</v>
      </c>
    </row>
    <row r="9" spans="1:8" x14ac:dyDescent="0.25">
      <c r="A9" s="3">
        <v>44899</v>
      </c>
      <c r="B9" t="s">
        <v>325</v>
      </c>
      <c r="C9" t="s">
        <v>1275</v>
      </c>
      <c r="D9" t="s">
        <v>6</v>
      </c>
      <c r="E9" t="s">
        <v>920</v>
      </c>
      <c r="F9" t="s">
        <v>588</v>
      </c>
      <c r="H9" t="e">
        <f>INT(LEFT(Table_1__160[[#This Row],[Result]],FIND("-",Table_1__160[[#This Row],[Result]])-1))</f>
        <v>#VALUE!</v>
      </c>
    </row>
    <row r="10" spans="1:8" x14ac:dyDescent="0.25">
      <c r="A10" s="3">
        <v>44904</v>
      </c>
      <c r="B10" t="s">
        <v>14</v>
      </c>
      <c r="C10" t="s">
        <v>970</v>
      </c>
      <c r="D10" t="s">
        <v>5</v>
      </c>
      <c r="E10" t="s">
        <v>922</v>
      </c>
      <c r="F10" t="s">
        <v>588</v>
      </c>
      <c r="H10" t="e">
        <f>INT(LEFT(Table_1__160[[#This Row],[Result]],FIND("-",Table_1__160[[#This Row],[Result]])-1))</f>
        <v>#VALUE!</v>
      </c>
    </row>
    <row r="11" spans="1:8" x14ac:dyDescent="0.25">
      <c r="A11" s="3">
        <v>44907</v>
      </c>
      <c r="B11" t="s">
        <v>511</v>
      </c>
      <c r="C11" t="s">
        <v>2619</v>
      </c>
      <c r="D11" t="s">
        <v>5</v>
      </c>
      <c r="E11" t="s">
        <v>924</v>
      </c>
      <c r="F11" t="s">
        <v>588</v>
      </c>
      <c r="H11" t="e">
        <f>INT(LEFT(Table_1__160[[#This Row],[Result]],FIND("-",Table_1__160[[#This Row],[Result]])-1))</f>
        <v>#VALUE!</v>
      </c>
    </row>
    <row r="12" spans="1:8" x14ac:dyDescent="0.25">
      <c r="A12" s="3">
        <v>44914</v>
      </c>
      <c r="B12" t="s">
        <v>78</v>
      </c>
      <c r="C12" t="s">
        <v>2596</v>
      </c>
      <c r="D12" t="s">
        <v>5</v>
      </c>
      <c r="E12" t="s">
        <v>926</v>
      </c>
      <c r="F12" t="s">
        <v>588</v>
      </c>
      <c r="H12" t="e">
        <f>INT(LEFT(Table_1__160[[#This Row],[Result]],FIND("-",Table_1__160[[#This Row],[Result]])-1))</f>
        <v>#VALUE!</v>
      </c>
    </row>
    <row r="13" spans="1:8" x14ac:dyDescent="0.25">
      <c r="A13" s="3">
        <v>44916</v>
      </c>
      <c r="B13" t="s">
        <v>497</v>
      </c>
      <c r="C13" t="s">
        <v>2074</v>
      </c>
      <c r="D13" t="s">
        <v>5</v>
      </c>
      <c r="E13" t="s">
        <v>1202</v>
      </c>
      <c r="F13" t="s">
        <v>588</v>
      </c>
      <c r="H13" t="e">
        <f>INT(LEFT(Table_1__160[[#This Row],[Result]],FIND("-",Table_1__160[[#This Row],[Result]])-1))</f>
        <v>#VALUE!</v>
      </c>
    </row>
    <row r="14" spans="1:8" x14ac:dyDescent="0.25">
      <c r="A14" s="3">
        <v>44562</v>
      </c>
      <c r="B14" t="s">
        <v>64</v>
      </c>
      <c r="C14" t="s">
        <v>1464</v>
      </c>
      <c r="D14" t="s">
        <v>5</v>
      </c>
      <c r="E14" t="s">
        <v>877</v>
      </c>
      <c r="F14" t="s">
        <v>587</v>
      </c>
      <c r="H14" t="e">
        <f>INT(LEFT(Table_1__160[[#This Row],[Result]],FIND("-",Table_1__160[[#This Row],[Result]])-1))</f>
        <v>#VALUE!</v>
      </c>
    </row>
    <row r="15" spans="1:8" x14ac:dyDescent="0.25">
      <c r="A15" s="3">
        <v>44566</v>
      </c>
      <c r="B15" t="s">
        <v>183</v>
      </c>
      <c r="C15" t="s">
        <v>2620</v>
      </c>
      <c r="D15" t="s">
        <v>5</v>
      </c>
      <c r="E15" t="s">
        <v>930</v>
      </c>
      <c r="F15" t="s">
        <v>703</v>
      </c>
      <c r="H15" t="e">
        <f>INT(LEFT(Table_1__160[[#This Row],[Result]],FIND("-",Table_1__160[[#This Row],[Result]])-1))</f>
        <v>#VALUE!</v>
      </c>
    </row>
    <row r="16" spans="1:8" x14ac:dyDescent="0.25">
      <c r="A16" s="3">
        <v>44569</v>
      </c>
      <c r="B16" t="s">
        <v>363</v>
      </c>
      <c r="C16" t="s">
        <v>1899</v>
      </c>
      <c r="D16" t="s">
        <v>6</v>
      </c>
      <c r="E16" t="s">
        <v>879</v>
      </c>
      <c r="F16" t="s">
        <v>592</v>
      </c>
      <c r="H16" t="e">
        <f>INT(LEFT(Table_1__160[[#This Row],[Result]],FIND("-",Table_1__160[[#This Row],[Result]])-1))</f>
        <v>#VALUE!</v>
      </c>
    </row>
    <row r="17" spans="1:8" x14ac:dyDescent="0.25">
      <c r="A17" s="3">
        <v>44572</v>
      </c>
      <c r="B17" t="s">
        <v>36</v>
      </c>
      <c r="C17" t="s">
        <v>2010</v>
      </c>
      <c r="D17" t="s">
        <v>6</v>
      </c>
      <c r="E17" t="s">
        <v>697</v>
      </c>
      <c r="F17" t="s">
        <v>788</v>
      </c>
      <c r="H17" t="e">
        <f>INT(LEFT(Table_1__160[[#This Row],[Result]],FIND("-",Table_1__160[[#This Row],[Result]])-1))</f>
        <v>#VALUE!</v>
      </c>
    </row>
    <row r="18" spans="1:8" x14ac:dyDescent="0.25">
      <c r="A18" s="3">
        <v>44576</v>
      </c>
      <c r="B18" t="s">
        <v>347</v>
      </c>
      <c r="C18" t="s">
        <v>795</v>
      </c>
      <c r="D18" t="s">
        <v>5</v>
      </c>
      <c r="E18" t="s">
        <v>1052</v>
      </c>
      <c r="F18" t="s">
        <v>618</v>
      </c>
      <c r="H18" t="e">
        <f>INT(LEFT(Table_1__160[[#This Row],[Result]],FIND("-",Table_1__160[[#This Row],[Result]])-1))</f>
        <v>#VALUE!</v>
      </c>
    </row>
    <row r="19" spans="1:8" x14ac:dyDescent="0.25">
      <c r="A19" s="3">
        <v>44579</v>
      </c>
      <c r="B19" t="s">
        <v>183</v>
      </c>
      <c r="C19" t="s">
        <v>1594</v>
      </c>
      <c r="D19" t="s">
        <v>6</v>
      </c>
      <c r="E19" t="s">
        <v>1114</v>
      </c>
      <c r="F19" t="s">
        <v>621</v>
      </c>
      <c r="H19" t="e">
        <f>INT(LEFT(Table_1__160[[#This Row],[Result]],FIND("-",Table_1__160[[#This Row],[Result]])-1))</f>
        <v>#VALUE!</v>
      </c>
    </row>
    <row r="20" spans="1:8" x14ac:dyDescent="0.25">
      <c r="A20" s="3">
        <v>44583</v>
      </c>
      <c r="B20" t="s">
        <v>359</v>
      </c>
      <c r="C20" t="s">
        <v>2621</v>
      </c>
      <c r="D20" t="s">
        <v>5</v>
      </c>
      <c r="E20" t="s">
        <v>840</v>
      </c>
      <c r="F20" t="s">
        <v>624</v>
      </c>
      <c r="H20" t="e">
        <f>INT(LEFT(Table_1__160[[#This Row],[Result]],FIND("-",Table_1__160[[#This Row],[Result]])-1))</f>
        <v>#VALUE!</v>
      </c>
    </row>
    <row r="21" spans="1:8" x14ac:dyDescent="0.25">
      <c r="A21" s="3">
        <v>44587</v>
      </c>
      <c r="B21" t="s">
        <v>344</v>
      </c>
      <c r="C21" t="s">
        <v>951</v>
      </c>
      <c r="D21" t="s">
        <v>6</v>
      </c>
      <c r="E21" t="s">
        <v>842</v>
      </c>
      <c r="F21" t="s">
        <v>627</v>
      </c>
      <c r="H21" t="e">
        <f>INT(LEFT(Table_1__160[[#This Row],[Result]],FIND("-",Table_1__160[[#This Row],[Result]])-1))</f>
        <v>#VALUE!</v>
      </c>
    </row>
    <row r="22" spans="1:8" x14ac:dyDescent="0.25">
      <c r="A22" s="3">
        <v>44590</v>
      </c>
      <c r="B22" t="s">
        <v>476</v>
      </c>
      <c r="C22" t="s">
        <v>1498</v>
      </c>
      <c r="D22" t="s">
        <v>5</v>
      </c>
      <c r="E22" t="s">
        <v>844</v>
      </c>
      <c r="F22" t="s">
        <v>627</v>
      </c>
      <c r="H22" t="e">
        <f>INT(LEFT(Table_1__160[[#This Row],[Result]],FIND("-",Table_1__160[[#This Row],[Result]])-1))</f>
        <v>#VALUE!</v>
      </c>
    </row>
    <row r="23" spans="1:8" x14ac:dyDescent="0.25">
      <c r="A23" s="3">
        <v>44593</v>
      </c>
      <c r="B23" t="s">
        <v>36</v>
      </c>
      <c r="C23" t="s">
        <v>1718</v>
      </c>
      <c r="D23" t="s">
        <v>5</v>
      </c>
      <c r="E23" t="s">
        <v>779</v>
      </c>
      <c r="F23" t="s">
        <v>805</v>
      </c>
      <c r="H23" t="e">
        <f>INT(LEFT(Table_1__160[[#This Row],[Result]],FIND("-",Table_1__160[[#This Row],[Result]])-1))</f>
        <v>#VALUE!</v>
      </c>
    </row>
    <row r="24" spans="1:8" x14ac:dyDescent="0.25">
      <c r="A24" s="3">
        <v>44597</v>
      </c>
      <c r="B24" t="s">
        <v>347</v>
      </c>
      <c r="C24" t="s">
        <v>2622</v>
      </c>
      <c r="D24" t="s">
        <v>6</v>
      </c>
      <c r="E24" t="s">
        <v>638</v>
      </c>
      <c r="F24" t="s">
        <v>806</v>
      </c>
      <c r="H24" t="e">
        <f>INT(LEFT(Table_1__160[[#This Row],[Result]],FIND("-",Table_1__160[[#This Row],[Result]])-1))</f>
        <v>#VALUE!</v>
      </c>
    </row>
    <row r="25" spans="1:8" x14ac:dyDescent="0.25">
      <c r="A25" s="3">
        <v>44600</v>
      </c>
      <c r="B25" t="s">
        <v>366</v>
      </c>
      <c r="C25" t="s">
        <v>955</v>
      </c>
      <c r="D25" t="s">
        <v>6</v>
      </c>
      <c r="E25" t="s">
        <v>1011</v>
      </c>
      <c r="F25" t="s">
        <v>808</v>
      </c>
      <c r="H25" t="e">
        <f>INT(LEFT(Table_1__160[[#This Row],[Result]],FIND("-",Table_1__160[[#This Row],[Result]])-1))</f>
        <v>#VALUE!</v>
      </c>
    </row>
    <row r="26" spans="1:8" x14ac:dyDescent="0.25">
      <c r="A26" s="3">
        <v>44604</v>
      </c>
      <c r="B26" t="s">
        <v>340</v>
      </c>
      <c r="C26" t="s">
        <v>1204</v>
      </c>
      <c r="D26" t="s">
        <v>5</v>
      </c>
      <c r="E26" t="s">
        <v>1039</v>
      </c>
      <c r="F26" t="s">
        <v>1476</v>
      </c>
      <c r="H26" t="e">
        <f>INT(LEFT(Table_1__160[[#This Row],[Result]],FIND("-",Table_1__160[[#This Row],[Result]])-1))</f>
        <v>#VALUE!</v>
      </c>
    </row>
    <row r="27" spans="1:8" x14ac:dyDescent="0.25">
      <c r="A27" s="3">
        <v>44607</v>
      </c>
      <c r="B27" t="s">
        <v>359</v>
      </c>
      <c r="C27" t="s">
        <v>1769</v>
      </c>
      <c r="D27" t="s">
        <v>6</v>
      </c>
      <c r="E27" t="s">
        <v>1040</v>
      </c>
      <c r="F27" t="s">
        <v>1627</v>
      </c>
      <c r="H27" t="e">
        <f>INT(LEFT(Table_1__160[[#This Row],[Result]],FIND("-",Table_1__160[[#This Row],[Result]])-1))</f>
        <v>#VALUE!</v>
      </c>
    </row>
    <row r="28" spans="1:8" x14ac:dyDescent="0.25">
      <c r="A28" s="3">
        <v>44611</v>
      </c>
      <c r="B28" t="s">
        <v>363</v>
      </c>
      <c r="C28" t="s">
        <v>1612</v>
      </c>
      <c r="D28" t="s">
        <v>5</v>
      </c>
      <c r="E28" t="s">
        <v>649</v>
      </c>
      <c r="F28" t="s">
        <v>742</v>
      </c>
      <c r="H28" t="e">
        <f>INT(LEFT(Table_1__160[[#This Row],[Result]],FIND("-",Table_1__160[[#This Row],[Result]])-1))</f>
        <v>#VALUE!</v>
      </c>
    </row>
    <row r="29" spans="1:8" x14ac:dyDescent="0.25">
      <c r="A29" s="3">
        <v>44615</v>
      </c>
      <c r="B29" t="s">
        <v>366</v>
      </c>
      <c r="C29" t="s">
        <v>951</v>
      </c>
      <c r="D29" t="s">
        <v>5</v>
      </c>
      <c r="E29" t="s">
        <v>652</v>
      </c>
      <c r="F29" t="s">
        <v>745</v>
      </c>
      <c r="H29" t="e">
        <f>INT(LEFT(Table_1__160[[#This Row],[Result]],FIND("-",Table_1__160[[#This Row],[Result]])-1))</f>
        <v>#VALUE!</v>
      </c>
    </row>
    <row r="30" spans="1:8" x14ac:dyDescent="0.25">
      <c r="A30" s="3">
        <v>44618</v>
      </c>
      <c r="B30" t="s">
        <v>340</v>
      </c>
      <c r="C30" t="s">
        <v>1513</v>
      </c>
      <c r="D30" t="s">
        <v>6</v>
      </c>
      <c r="E30" t="s">
        <v>1016</v>
      </c>
      <c r="F30" t="s">
        <v>720</v>
      </c>
      <c r="H30" t="e">
        <f>INT(LEFT(Table_1__160[[#This Row],[Result]],FIND("-",Table_1__160[[#This Row],[Result]])-1))</f>
        <v>#VALUE!</v>
      </c>
    </row>
    <row r="31" spans="1:8" x14ac:dyDescent="0.25">
      <c r="A31" s="3">
        <v>44622</v>
      </c>
      <c r="B31" t="s">
        <v>344</v>
      </c>
      <c r="C31" t="s">
        <v>2623</v>
      </c>
      <c r="D31" t="s">
        <v>5</v>
      </c>
      <c r="E31" t="s">
        <v>1416</v>
      </c>
      <c r="F31" t="s">
        <v>722</v>
      </c>
      <c r="H31" t="e">
        <f>INT(LEFT(Table_1__160[[#This Row],[Result]],FIND("-",Table_1__160[[#This Row],[Result]])-1))</f>
        <v>#VALUE!</v>
      </c>
    </row>
    <row r="32" spans="1:8" x14ac:dyDescent="0.25">
      <c r="A32" s="3">
        <v>44625</v>
      </c>
      <c r="B32" t="s">
        <v>64</v>
      </c>
      <c r="C32" t="s">
        <v>786</v>
      </c>
      <c r="D32" t="s">
        <v>6</v>
      </c>
      <c r="E32" t="s">
        <v>1500</v>
      </c>
      <c r="F32" t="s">
        <v>723</v>
      </c>
      <c r="H32" t="e">
        <f>INT(LEFT(Table_1__160[[#This Row],[Result]],FIND("-",Table_1__160[[#This Row],[Result]])-1))</f>
        <v>#VALUE!</v>
      </c>
    </row>
    <row r="33" spans="1:8" x14ac:dyDescent="0.25">
      <c r="A33" s="3">
        <v>44630</v>
      </c>
      <c r="B33" t="s">
        <v>183</v>
      </c>
      <c r="C33" t="s">
        <v>2624</v>
      </c>
      <c r="D33" t="s">
        <v>661</v>
      </c>
      <c r="E33" t="s">
        <v>1651</v>
      </c>
      <c r="F33" t="s">
        <v>725</v>
      </c>
      <c r="H33" t="e">
        <f>INT(LEFT(Table_1__160[[#This Row],[Result]],FIND("-",Table_1__160[[#This Row],[Result]])-1))</f>
        <v>#VALUE!</v>
      </c>
    </row>
    <row r="34" spans="1:8" x14ac:dyDescent="0.25">
      <c r="A34" s="3">
        <v>44638</v>
      </c>
      <c r="B34" t="s">
        <v>189</v>
      </c>
      <c r="C34" t="s">
        <v>1660</v>
      </c>
      <c r="D34" t="s">
        <v>661</v>
      </c>
      <c r="E34" t="s">
        <v>2163</v>
      </c>
      <c r="F34" t="s">
        <v>725</v>
      </c>
      <c r="H34">
        <v>59</v>
      </c>
    </row>
    <row r="35" spans="1:8" x14ac:dyDescent="0.25">
      <c r="A35" s="3">
        <v>44640</v>
      </c>
      <c r="B35" t="s">
        <v>264</v>
      </c>
      <c r="C35" t="s">
        <v>2625</v>
      </c>
      <c r="D35" t="s">
        <v>661</v>
      </c>
      <c r="E35" t="s">
        <v>2231</v>
      </c>
      <c r="F35" t="s">
        <v>725</v>
      </c>
      <c r="H35">
        <v>54</v>
      </c>
    </row>
    <row r="36" spans="1:8" x14ac:dyDescent="0.25">
      <c r="A36" s="3">
        <v>44645</v>
      </c>
      <c r="B36" t="s">
        <v>111</v>
      </c>
      <c r="C36" t="s">
        <v>586</v>
      </c>
      <c r="D36" t="s">
        <v>661</v>
      </c>
      <c r="E36" t="s">
        <v>2458</v>
      </c>
      <c r="F36" t="s">
        <v>725</v>
      </c>
    </row>
  </sheetData>
  <pageMargins left="0.7" right="0.7" top="0.75" bottom="0.75" header="0.3" footer="0.3"/>
  <tableParts count="1">
    <tablePart r:id="rId1"/>
  </tablePart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8403-EFC4-48DC-9904-1733C5A9986A}">
  <dimension ref="A1:H35"/>
  <sheetViews>
    <sheetView topLeftCell="A22" workbookViewId="0">
      <selection sqref="A1:F35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328</v>
      </c>
      <c r="C2" t="s">
        <v>2626</v>
      </c>
      <c r="D2" t="s">
        <v>5</v>
      </c>
      <c r="E2" t="s">
        <v>608</v>
      </c>
      <c r="F2" t="s">
        <v>588</v>
      </c>
      <c r="H2" t="e">
        <f>INT(LEFT(Table_1__159[[#This Row],[Result]],FIND("-",Table_1__159[[#This Row],[Result]])-1))</f>
        <v>#VALUE!</v>
      </c>
    </row>
    <row r="3" spans="1:8" x14ac:dyDescent="0.25">
      <c r="A3" s="3">
        <v>44877</v>
      </c>
      <c r="B3" t="s">
        <v>369</v>
      </c>
      <c r="C3" t="s">
        <v>1901</v>
      </c>
      <c r="D3" t="s">
        <v>5</v>
      </c>
      <c r="E3" t="s">
        <v>611</v>
      </c>
      <c r="F3" t="s">
        <v>588</v>
      </c>
      <c r="H3" t="e">
        <f>INT(LEFT(Table_1__159[[#This Row],[Result]],FIND("-",Table_1__159[[#This Row],[Result]])-1))</f>
        <v>#VALUE!</v>
      </c>
    </row>
    <row r="4" spans="1:8" x14ac:dyDescent="0.25">
      <c r="A4" s="3">
        <v>44880</v>
      </c>
      <c r="B4" t="s">
        <v>210</v>
      </c>
      <c r="C4" t="s">
        <v>604</v>
      </c>
      <c r="D4" t="s">
        <v>5</v>
      </c>
      <c r="E4" t="s">
        <v>658</v>
      </c>
      <c r="F4" t="s">
        <v>588</v>
      </c>
      <c r="H4" t="e">
        <f>INT(LEFT(Table_1__159[[#This Row],[Result]],FIND("-",Table_1__159[[#This Row],[Result]])-1))</f>
        <v>#VALUE!</v>
      </c>
    </row>
    <row r="5" spans="1:8" x14ac:dyDescent="0.25">
      <c r="A5" s="3">
        <v>44883</v>
      </c>
      <c r="B5" t="s">
        <v>284</v>
      </c>
      <c r="C5" t="s">
        <v>2627</v>
      </c>
      <c r="D5" t="s">
        <v>5</v>
      </c>
      <c r="E5" t="s">
        <v>868</v>
      </c>
      <c r="F5" t="s">
        <v>588</v>
      </c>
      <c r="H5" t="e">
        <f>INT(LEFT(Table_1__159[[#This Row],[Result]],FIND("-",Table_1__159[[#This Row],[Result]])-1))</f>
        <v>#VALUE!</v>
      </c>
    </row>
    <row r="6" spans="1:8" x14ac:dyDescent="0.25">
      <c r="A6" s="3">
        <v>44887</v>
      </c>
      <c r="B6" t="s">
        <v>44</v>
      </c>
      <c r="C6" t="s">
        <v>2628</v>
      </c>
      <c r="D6" t="s">
        <v>5</v>
      </c>
      <c r="E6" t="s">
        <v>914</v>
      </c>
      <c r="F6" t="s">
        <v>588</v>
      </c>
      <c r="H6" t="e">
        <f>INT(LEFT(Table_1__159[[#This Row],[Result]],FIND("-",Table_1__159[[#This Row],[Result]])-1))</f>
        <v>#VALUE!</v>
      </c>
    </row>
    <row r="7" spans="1:8" x14ac:dyDescent="0.25">
      <c r="A7" s="3">
        <v>44891</v>
      </c>
      <c r="B7" t="s">
        <v>448</v>
      </c>
      <c r="C7" t="s">
        <v>793</v>
      </c>
      <c r="D7" t="s">
        <v>661</v>
      </c>
      <c r="E7" t="s">
        <v>916</v>
      </c>
      <c r="F7" t="s">
        <v>588</v>
      </c>
      <c r="H7" t="e">
        <f>INT(LEFT(Table_1__159[[#This Row],[Result]],FIND("-",Table_1__159[[#This Row],[Result]])-1))</f>
        <v>#VALUE!</v>
      </c>
    </row>
    <row r="8" spans="1:8" x14ac:dyDescent="0.25">
      <c r="A8" s="3">
        <v>44892</v>
      </c>
      <c r="B8" t="s">
        <v>30</v>
      </c>
      <c r="C8" t="s">
        <v>1548</v>
      </c>
      <c r="D8" t="s">
        <v>661</v>
      </c>
      <c r="E8" t="s">
        <v>918</v>
      </c>
      <c r="F8" t="s">
        <v>588</v>
      </c>
      <c r="H8" t="e">
        <f>INT(LEFT(Table_1__159[[#This Row],[Result]],FIND("-",Table_1__159[[#This Row],[Result]])-1))</f>
        <v>#VALUE!</v>
      </c>
    </row>
    <row r="9" spans="1:8" x14ac:dyDescent="0.25">
      <c r="A9" s="3">
        <v>44896</v>
      </c>
      <c r="B9" t="s">
        <v>146</v>
      </c>
      <c r="C9" t="s">
        <v>1863</v>
      </c>
      <c r="D9" t="s">
        <v>5</v>
      </c>
      <c r="E9" t="s">
        <v>920</v>
      </c>
      <c r="F9" t="s">
        <v>588</v>
      </c>
      <c r="H9" t="e">
        <f>INT(LEFT(Table_1__159[[#This Row],[Result]],FIND("-",Table_1__159[[#This Row],[Result]])-1))</f>
        <v>#VALUE!</v>
      </c>
    </row>
    <row r="10" spans="1:8" x14ac:dyDescent="0.25">
      <c r="A10" s="3">
        <v>44906</v>
      </c>
      <c r="B10" t="s">
        <v>409</v>
      </c>
      <c r="C10" t="s">
        <v>2008</v>
      </c>
      <c r="D10" t="s">
        <v>6</v>
      </c>
      <c r="E10" t="s">
        <v>922</v>
      </c>
      <c r="F10" t="s">
        <v>588</v>
      </c>
      <c r="H10" t="e">
        <f>INT(LEFT(Table_1__159[[#This Row],[Result]],FIND("-",Table_1__159[[#This Row],[Result]])-1))</f>
        <v>#VALUE!</v>
      </c>
    </row>
    <row r="11" spans="1:8" x14ac:dyDescent="0.25">
      <c r="A11" s="3">
        <v>44909</v>
      </c>
      <c r="B11" t="s">
        <v>241</v>
      </c>
      <c r="C11" t="s">
        <v>1191</v>
      </c>
      <c r="D11" t="s">
        <v>5</v>
      </c>
      <c r="E11" t="s">
        <v>924</v>
      </c>
      <c r="F11" t="s">
        <v>588</v>
      </c>
      <c r="H11" t="e">
        <f>INT(LEFT(Table_1__159[[#This Row],[Result]],FIND("-",Table_1__159[[#This Row],[Result]])-1))</f>
        <v>#VALUE!</v>
      </c>
    </row>
    <row r="12" spans="1:8" x14ac:dyDescent="0.25">
      <c r="A12" s="3">
        <v>44913</v>
      </c>
      <c r="B12" t="s">
        <v>101</v>
      </c>
      <c r="C12" t="s">
        <v>1405</v>
      </c>
      <c r="D12" t="s">
        <v>661</v>
      </c>
      <c r="E12" t="s">
        <v>926</v>
      </c>
      <c r="F12" t="s">
        <v>588</v>
      </c>
      <c r="H12" t="e">
        <f>INT(LEFT(Table_1__159[[#This Row],[Result]],FIND("-",Table_1__159[[#This Row],[Result]])-1))</f>
        <v>#VALUE!</v>
      </c>
    </row>
    <row r="13" spans="1:8" x14ac:dyDescent="0.25">
      <c r="A13" s="3">
        <v>44917</v>
      </c>
      <c r="B13" t="s">
        <v>230</v>
      </c>
      <c r="C13" t="s">
        <v>1463</v>
      </c>
      <c r="D13" t="s">
        <v>5</v>
      </c>
      <c r="E13" t="s">
        <v>1202</v>
      </c>
      <c r="F13" t="s">
        <v>588</v>
      </c>
      <c r="H13" t="e">
        <f>INT(LEFT(Table_1__159[[#This Row],[Result]],FIND("-",Table_1__159[[#This Row],[Result]])-1))</f>
        <v>#VALUE!</v>
      </c>
    </row>
    <row r="14" spans="1:8" x14ac:dyDescent="0.25">
      <c r="A14" s="3">
        <v>44924</v>
      </c>
      <c r="B14" t="s">
        <v>32</v>
      </c>
      <c r="C14" t="s">
        <v>1840</v>
      </c>
      <c r="D14" t="s">
        <v>6</v>
      </c>
      <c r="E14" t="s">
        <v>877</v>
      </c>
      <c r="F14" t="s">
        <v>587</v>
      </c>
      <c r="H14" t="e">
        <f>INT(LEFT(Table_1__159[[#This Row],[Result]],FIND("-",Table_1__159[[#This Row],[Result]])-1))</f>
        <v>#VALUE!</v>
      </c>
    </row>
    <row r="15" spans="1:8" x14ac:dyDescent="0.25">
      <c r="A15" s="3">
        <v>44565</v>
      </c>
      <c r="B15" t="s">
        <v>22</v>
      </c>
      <c r="C15" t="s">
        <v>1149</v>
      </c>
      <c r="D15" t="s">
        <v>5</v>
      </c>
      <c r="E15" t="s">
        <v>930</v>
      </c>
      <c r="F15" t="s">
        <v>703</v>
      </c>
      <c r="H15" t="e">
        <f>INT(LEFT(Table_1__159[[#This Row],[Result]],FIND("-",Table_1__159[[#This Row],[Result]])-1))</f>
        <v>#VALUE!</v>
      </c>
    </row>
    <row r="16" spans="1:8" x14ac:dyDescent="0.25">
      <c r="A16" s="3">
        <v>44569</v>
      </c>
      <c r="B16" t="s">
        <v>167</v>
      </c>
      <c r="C16" t="s">
        <v>1208</v>
      </c>
      <c r="D16" t="s">
        <v>5</v>
      </c>
      <c r="E16" t="s">
        <v>932</v>
      </c>
      <c r="F16" t="s">
        <v>614</v>
      </c>
      <c r="H16" t="e">
        <f>INT(LEFT(Table_1__159[[#This Row],[Result]],FIND("-",Table_1__159[[#This Row],[Result]])-1))</f>
        <v>#VALUE!</v>
      </c>
    </row>
    <row r="17" spans="1:8" x14ac:dyDescent="0.25">
      <c r="A17" s="3">
        <v>44573</v>
      </c>
      <c r="B17" t="s">
        <v>271</v>
      </c>
      <c r="C17" t="s">
        <v>1275</v>
      </c>
      <c r="D17" t="s">
        <v>6</v>
      </c>
      <c r="E17" t="s">
        <v>934</v>
      </c>
      <c r="F17" t="s">
        <v>659</v>
      </c>
      <c r="H17" t="e">
        <f>INT(LEFT(Table_1__159[[#This Row],[Result]],FIND("-",Table_1__159[[#This Row],[Result]])-1))</f>
        <v>#VALUE!</v>
      </c>
    </row>
    <row r="18" spans="1:8" x14ac:dyDescent="0.25">
      <c r="A18" s="3">
        <v>44576</v>
      </c>
      <c r="B18" t="s">
        <v>55</v>
      </c>
      <c r="C18" t="s">
        <v>1426</v>
      </c>
      <c r="D18" t="s">
        <v>5</v>
      </c>
      <c r="E18" t="s">
        <v>883</v>
      </c>
      <c r="F18" t="s">
        <v>595</v>
      </c>
      <c r="H18" t="e">
        <f>INT(LEFT(Table_1__159[[#This Row],[Result]],FIND("-",Table_1__159[[#This Row],[Result]])-1))</f>
        <v>#VALUE!</v>
      </c>
    </row>
    <row r="19" spans="1:8" x14ac:dyDescent="0.25">
      <c r="A19" s="3">
        <v>44580</v>
      </c>
      <c r="B19" t="s">
        <v>26</v>
      </c>
      <c r="C19" t="s">
        <v>1387</v>
      </c>
      <c r="D19" t="s">
        <v>6</v>
      </c>
      <c r="E19" t="s">
        <v>1053</v>
      </c>
      <c r="F19" t="s">
        <v>801</v>
      </c>
      <c r="H19" t="e">
        <f>INT(LEFT(Table_1__159[[#This Row],[Result]],FIND("-",Table_1__159[[#This Row],[Result]])-1))</f>
        <v>#VALUE!</v>
      </c>
    </row>
    <row r="20" spans="1:8" x14ac:dyDescent="0.25">
      <c r="A20" s="3">
        <v>44583</v>
      </c>
      <c r="B20" t="s">
        <v>167</v>
      </c>
      <c r="C20" t="s">
        <v>2629</v>
      </c>
      <c r="D20" t="s">
        <v>6</v>
      </c>
      <c r="E20" t="s">
        <v>1116</v>
      </c>
      <c r="F20" t="s">
        <v>706</v>
      </c>
      <c r="H20" t="e">
        <f>INT(LEFT(Table_1__159[[#This Row],[Result]],FIND("-",Table_1__159[[#This Row],[Result]])-1))</f>
        <v>#VALUE!</v>
      </c>
    </row>
    <row r="21" spans="1:8" x14ac:dyDescent="0.25">
      <c r="A21" s="3">
        <v>44587</v>
      </c>
      <c r="B21" t="s">
        <v>212</v>
      </c>
      <c r="C21" t="s">
        <v>1679</v>
      </c>
      <c r="D21" t="s">
        <v>5</v>
      </c>
      <c r="E21" t="s">
        <v>1118</v>
      </c>
      <c r="F21" t="s">
        <v>730</v>
      </c>
      <c r="H21" t="e">
        <f>INT(LEFT(Table_1__159[[#This Row],[Result]],FIND("-",Table_1__159[[#This Row],[Result]])-1))</f>
        <v>#VALUE!</v>
      </c>
    </row>
    <row r="22" spans="1:8" x14ac:dyDescent="0.25">
      <c r="A22" s="3">
        <v>44590</v>
      </c>
      <c r="B22" t="s">
        <v>359</v>
      </c>
      <c r="C22" t="s">
        <v>1576</v>
      </c>
      <c r="D22" t="s">
        <v>6</v>
      </c>
      <c r="E22" t="s">
        <v>844</v>
      </c>
      <c r="F22" t="s">
        <v>730</v>
      </c>
      <c r="H22" t="e">
        <f>INT(LEFT(Table_1__159[[#This Row],[Result]],FIND("-",Table_1__159[[#This Row],[Result]])-1))</f>
        <v>#VALUE!</v>
      </c>
    </row>
    <row r="23" spans="1:8" x14ac:dyDescent="0.25">
      <c r="A23" s="3">
        <v>44593</v>
      </c>
      <c r="B23" t="s">
        <v>354</v>
      </c>
      <c r="C23" t="s">
        <v>2609</v>
      </c>
      <c r="D23" t="s">
        <v>5</v>
      </c>
      <c r="E23" t="s">
        <v>779</v>
      </c>
      <c r="F23" t="s">
        <v>630</v>
      </c>
      <c r="H23" t="e">
        <f>INT(LEFT(Table_1__159[[#This Row],[Result]],FIND("-",Table_1__159[[#This Row],[Result]])-1))</f>
        <v>#VALUE!</v>
      </c>
    </row>
    <row r="24" spans="1:8" x14ac:dyDescent="0.25">
      <c r="A24" s="3">
        <v>44597</v>
      </c>
      <c r="B24" t="s">
        <v>304</v>
      </c>
      <c r="C24" t="s">
        <v>710</v>
      </c>
      <c r="D24" t="s">
        <v>6</v>
      </c>
      <c r="E24" t="s">
        <v>638</v>
      </c>
      <c r="F24" t="s">
        <v>734</v>
      </c>
      <c r="H24" t="e">
        <f>INT(LEFT(Table_1__159[[#This Row],[Result]],FIND("-",Table_1__159[[#This Row],[Result]])-1))</f>
        <v>#VALUE!</v>
      </c>
    </row>
    <row r="25" spans="1:8" x14ac:dyDescent="0.25">
      <c r="A25" s="3">
        <v>44600</v>
      </c>
      <c r="B25" t="s">
        <v>212</v>
      </c>
      <c r="C25" t="s">
        <v>1709</v>
      </c>
      <c r="D25" t="s">
        <v>6</v>
      </c>
      <c r="E25" t="s">
        <v>641</v>
      </c>
      <c r="F25" t="s">
        <v>711</v>
      </c>
      <c r="H25" t="e">
        <f>INT(LEFT(Table_1__159[[#This Row],[Result]],FIND("-",Table_1__159[[#This Row],[Result]])-1))</f>
        <v>#VALUE!</v>
      </c>
    </row>
    <row r="26" spans="1:8" x14ac:dyDescent="0.25">
      <c r="A26" s="3">
        <v>44604</v>
      </c>
      <c r="B26" t="s">
        <v>243</v>
      </c>
      <c r="C26" t="s">
        <v>1401</v>
      </c>
      <c r="D26" t="s">
        <v>5</v>
      </c>
      <c r="E26" t="s">
        <v>686</v>
      </c>
      <c r="F26" t="s">
        <v>1036</v>
      </c>
      <c r="H26" t="e">
        <f>INT(LEFT(Table_1__159[[#This Row],[Result]],FIND("-",Table_1__159[[#This Row],[Result]])-1))</f>
        <v>#VALUE!</v>
      </c>
    </row>
    <row r="27" spans="1:8" x14ac:dyDescent="0.25">
      <c r="A27" s="3">
        <v>44608</v>
      </c>
      <c r="B27" t="s">
        <v>274</v>
      </c>
      <c r="C27" t="s">
        <v>1664</v>
      </c>
      <c r="D27" t="s">
        <v>5</v>
      </c>
      <c r="E27" t="s">
        <v>688</v>
      </c>
      <c r="F27" t="s">
        <v>796</v>
      </c>
      <c r="H27" t="e">
        <f>INT(LEFT(Table_1__159[[#This Row],[Result]],FIND("-",Table_1__159[[#This Row],[Result]])-1))</f>
        <v>#VALUE!</v>
      </c>
    </row>
    <row r="28" spans="1:8" x14ac:dyDescent="0.25">
      <c r="A28" s="3">
        <v>44611</v>
      </c>
      <c r="B28" t="s">
        <v>285</v>
      </c>
      <c r="C28" t="s">
        <v>2003</v>
      </c>
      <c r="D28" t="s">
        <v>6</v>
      </c>
      <c r="E28" t="s">
        <v>853</v>
      </c>
      <c r="F28" t="s">
        <v>1239</v>
      </c>
      <c r="H28" t="e">
        <f>INT(LEFT(Table_1__159[[#This Row],[Result]],FIND("-",Table_1__159[[#This Row],[Result]])-1))</f>
        <v>#VALUE!</v>
      </c>
    </row>
    <row r="29" spans="1:8" x14ac:dyDescent="0.25">
      <c r="A29" s="3">
        <v>44615</v>
      </c>
      <c r="B29" t="s">
        <v>22</v>
      </c>
      <c r="C29" t="s">
        <v>1046</v>
      </c>
      <c r="D29" t="s">
        <v>6</v>
      </c>
      <c r="E29" t="s">
        <v>652</v>
      </c>
      <c r="F29" t="s">
        <v>718</v>
      </c>
      <c r="H29" t="e">
        <f>INT(LEFT(Table_1__159[[#This Row],[Result]],FIND("-",Table_1__159[[#This Row],[Result]])-1))</f>
        <v>#VALUE!</v>
      </c>
    </row>
    <row r="30" spans="1:8" x14ac:dyDescent="0.25">
      <c r="A30" s="3">
        <v>44618</v>
      </c>
      <c r="B30" t="s">
        <v>476</v>
      </c>
      <c r="C30" t="s">
        <v>2544</v>
      </c>
      <c r="D30" t="s">
        <v>5</v>
      </c>
      <c r="E30" t="s">
        <v>1016</v>
      </c>
      <c r="F30" t="s">
        <v>1041</v>
      </c>
      <c r="H30" t="e">
        <f>INT(LEFT(Table_1__159[[#This Row],[Result]],FIND("-",Table_1__159[[#This Row],[Result]])-1))</f>
        <v>#VALUE!</v>
      </c>
    </row>
    <row r="31" spans="1:8" x14ac:dyDescent="0.25">
      <c r="A31" s="3">
        <v>44622</v>
      </c>
      <c r="B31" t="s">
        <v>55</v>
      </c>
      <c r="C31" t="s">
        <v>1143</v>
      </c>
      <c r="D31" t="s">
        <v>6</v>
      </c>
      <c r="E31" t="s">
        <v>1416</v>
      </c>
      <c r="F31" t="s">
        <v>1349</v>
      </c>
      <c r="H31" t="e">
        <f>INT(LEFT(Table_1__159[[#This Row],[Result]],FIND("-",Table_1__159[[#This Row],[Result]])-1))</f>
        <v>#VALUE!</v>
      </c>
    </row>
    <row r="32" spans="1:8" x14ac:dyDescent="0.25">
      <c r="A32" s="3">
        <v>44625</v>
      </c>
      <c r="B32" t="s">
        <v>26</v>
      </c>
      <c r="C32" t="s">
        <v>1441</v>
      </c>
      <c r="D32" t="s">
        <v>5</v>
      </c>
      <c r="E32" t="s">
        <v>1525</v>
      </c>
      <c r="F32" t="s">
        <v>802</v>
      </c>
      <c r="H32" t="e">
        <f>INT(LEFT(Table_1__159[[#This Row],[Result]],FIND("-",Table_1__159[[#This Row],[Result]])-1))</f>
        <v>#VALUE!</v>
      </c>
    </row>
    <row r="33" spans="1:8" x14ac:dyDescent="0.25">
      <c r="A33" s="3">
        <v>44630</v>
      </c>
      <c r="B33" t="s">
        <v>476</v>
      </c>
      <c r="C33" t="s">
        <v>1709</v>
      </c>
      <c r="D33" t="s">
        <v>661</v>
      </c>
      <c r="E33" t="s">
        <v>2136</v>
      </c>
      <c r="F33" t="s">
        <v>1365</v>
      </c>
      <c r="H33" t="e">
        <f>INT(LEFT(Table_1__159[[#This Row],[Result]],FIND("-",Table_1__159[[#This Row],[Result]])-1))</f>
        <v>#VALUE!</v>
      </c>
    </row>
    <row r="34" spans="1:8" x14ac:dyDescent="0.25">
      <c r="A34" s="3">
        <v>44631</v>
      </c>
      <c r="B34" t="s">
        <v>55</v>
      </c>
      <c r="C34" t="s">
        <v>1732</v>
      </c>
      <c r="D34" t="s">
        <v>661</v>
      </c>
      <c r="E34" t="s">
        <v>1624</v>
      </c>
      <c r="F34" t="s">
        <v>1352</v>
      </c>
      <c r="H34" t="e">
        <f>INT(LEFT(Table_1__159[[#This Row],[Result]],FIND("-",Table_1__159[[#This Row],[Result]])-1))</f>
        <v>#VALUE!</v>
      </c>
    </row>
    <row r="35" spans="1:8" x14ac:dyDescent="0.25">
      <c r="A35" s="3">
        <v>44638</v>
      </c>
      <c r="B35" t="s">
        <v>397</v>
      </c>
      <c r="C35" t="s">
        <v>1478</v>
      </c>
      <c r="D35" t="s">
        <v>661</v>
      </c>
      <c r="E35" t="s">
        <v>2231</v>
      </c>
      <c r="F35" t="s">
        <v>1352</v>
      </c>
    </row>
  </sheetData>
  <pageMargins left="0.7" right="0.7" top="0.75" bottom="0.75" header="0.3" footer="0.3"/>
  <tableParts count="1">
    <tablePart r:id="rId1"/>
  </tableParts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0C44C-A5D9-4D6E-8D4E-30D5C4EBAD08}">
  <dimension ref="H1:N2001"/>
  <sheetViews>
    <sheetView workbookViewId="0">
      <selection activeCell="N2" sqref="N2"/>
    </sheetView>
  </sheetViews>
  <sheetFormatPr defaultRowHeight="15" x14ac:dyDescent="0.25"/>
  <cols>
    <col min="10" max="10" width="14.28515625" customWidth="1"/>
    <col min="11" max="11" width="22" customWidth="1"/>
    <col min="12" max="12" width="20.85546875" customWidth="1"/>
    <col min="13" max="13" width="18.5703125" customWidth="1"/>
  </cols>
  <sheetData>
    <row r="1" spans="8:14" x14ac:dyDescent="0.25">
      <c r="H1" t="s">
        <v>6</v>
      </c>
      <c r="I1" t="s">
        <v>5</v>
      </c>
      <c r="J1" t="s">
        <v>754</v>
      </c>
      <c r="K1" t="s">
        <v>755</v>
      </c>
      <c r="L1" t="s">
        <v>756</v>
      </c>
      <c r="M1" t="s">
        <v>757</v>
      </c>
      <c r="N1" t="s">
        <v>1222</v>
      </c>
    </row>
    <row r="2" spans="8:14" x14ac:dyDescent="0.25">
      <c r="H2" t="e">
        <f ca="1">ROUND(NORMINV(RAND(),SIMULATION!$G$6,SIMULATION!$C$6),0)</f>
        <v>#REF!</v>
      </c>
      <c r="I2" t="e">
        <f ca="1">ROUND(NORMINV(RAND(),SIMULATION!$G$10,SIMULATION!$C$10),0)</f>
        <v>#REF!</v>
      </c>
      <c r="J2" t="e">
        <f ca="1">IF(H2=I2,"OT",IF(H2&gt;I2,"Away","Home"))</f>
        <v>#REF!</v>
      </c>
      <c r="K2" t="e">
        <f ca="1">IF(H2+SIMULATION!$E$6&gt;'CBB SIM'!I2,"W","L")</f>
        <v>#REF!</v>
      </c>
      <c r="L2" t="e">
        <f ca="1">IF(I2+SIMULATION!$E$10&gt;'CBB SIM'!H2,"W","L")</f>
        <v>#REF!</v>
      </c>
      <c r="M2" t="e">
        <f ca="1">H2+I2</f>
        <v>#REF!</v>
      </c>
      <c r="N2" t="e">
        <f ca="1">IF((H2+I2)&gt;SIMULATION!$F$6,"Over","Under")</f>
        <v>#REF!</v>
      </c>
    </row>
    <row r="3" spans="8:14" x14ac:dyDescent="0.25">
      <c r="H3" t="e">
        <f ca="1">ROUND(NORMINV(RAND(),SIMULATION!$G$6,SIMULATION!$C$6),0)</f>
        <v>#REF!</v>
      </c>
      <c r="I3" t="e">
        <f ca="1">ROUND(NORMINV(RAND(),SIMULATION!$G$10,SIMULATION!$C$10),0)</f>
        <v>#REF!</v>
      </c>
      <c r="J3" t="e">
        <f t="shared" ref="J3:J8" ca="1" si="0">IF(H3=I3,"OT",IF(H3&gt;I3,"Away","Home"))</f>
        <v>#REF!</v>
      </c>
      <c r="K3" t="e">
        <f ca="1">IF(H3+SIMULATION!$E$6&gt;'CBB SIM'!I3,"W","L")</f>
        <v>#REF!</v>
      </c>
      <c r="L3" t="e">
        <f ca="1">IF(I3+SIMULATION!$E$10&gt;'CBB SIM'!H3,"W","L")</f>
        <v>#REF!</v>
      </c>
      <c r="M3" t="e">
        <f t="shared" ref="M3:M8" ca="1" si="1">H3+I3</f>
        <v>#REF!</v>
      </c>
      <c r="N3" t="e">
        <f ca="1">IF((H3+I3)&gt;SIMULATION!$F$6,"Over","Under")</f>
        <v>#REF!</v>
      </c>
    </row>
    <row r="4" spans="8:14" x14ac:dyDescent="0.25">
      <c r="H4" t="e">
        <f ca="1">ROUND(NORMINV(RAND(),SIMULATION!$G$6,SIMULATION!$C$6),0)</f>
        <v>#REF!</v>
      </c>
      <c r="I4" t="e">
        <f ca="1">ROUND(NORMINV(RAND(),SIMULATION!$G$10,SIMULATION!$C$10),0)</f>
        <v>#REF!</v>
      </c>
      <c r="J4" t="e">
        <f t="shared" ca="1" si="0"/>
        <v>#REF!</v>
      </c>
      <c r="K4" t="e">
        <f ca="1">IF(H4+SIMULATION!$E$6&gt;'CBB SIM'!I4,"W","L")</f>
        <v>#REF!</v>
      </c>
      <c r="L4" t="e">
        <f ca="1">IF(I4+SIMULATION!$E$10&gt;'CBB SIM'!H4,"W","L")</f>
        <v>#REF!</v>
      </c>
      <c r="M4" t="e">
        <f t="shared" ca="1" si="1"/>
        <v>#REF!</v>
      </c>
      <c r="N4" t="e">
        <f ca="1">IF((H4+I4)&gt;SIMULATION!$F$6,"Over","Under")</f>
        <v>#REF!</v>
      </c>
    </row>
    <row r="5" spans="8:14" x14ac:dyDescent="0.25">
      <c r="H5" t="e">
        <f ca="1">ROUND(NORMINV(RAND(),SIMULATION!$G$6,SIMULATION!$C$6),0)</f>
        <v>#REF!</v>
      </c>
      <c r="I5" t="e">
        <f ca="1">ROUND(NORMINV(RAND(),SIMULATION!$G$10,SIMULATION!$C$10),0)</f>
        <v>#REF!</v>
      </c>
      <c r="J5" t="e">
        <f t="shared" ca="1" si="0"/>
        <v>#REF!</v>
      </c>
      <c r="K5" t="e">
        <f ca="1">IF(H5+SIMULATION!$E$6&gt;'CBB SIM'!I5,"W","L")</f>
        <v>#REF!</v>
      </c>
      <c r="L5" t="e">
        <f ca="1">IF(I5+SIMULATION!$E$10&gt;'CBB SIM'!H5,"W","L")</f>
        <v>#REF!</v>
      </c>
      <c r="M5" t="e">
        <f t="shared" ca="1" si="1"/>
        <v>#REF!</v>
      </c>
      <c r="N5" t="e">
        <f ca="1">IF((H5+I5)&gt;SIMULATION!$F$6,"Over","Under")</f>
        <v>#REF!</v>
      </c>
    </row>
    <row r="6" spans="8:14" x14ac:dyDescent="0.25">
      <c r="H6" t="e">
        <f ca="1">ROUND(NORMINV(RAND(),SIMULATION!$G$6,SIMULATION!$C$6),0)</f>
        <v>#REF!</v>
      </c>
      <c r="I6" t="e">
        <f ca="1">ROUND(NORMINV(RAND(),SIMULATION!$G$10,SIMULATION!$C$10),0)</f>
        <v>#REF!</v>
      </c>
      <c r="J6" t="e">
        <f t="shared" ca="1" si="0"/>
        <v>#REF!</v>
      </c>
      <c r="K6" t="e">
        <f ca="1">IF(H6+SIMULATION!$E$6&gt;'CBB SIM'!I6,"W","L")</f>
        <v>#REF!</v>
      </c>
      <c r="L6" t="e">
        <f ca="1">IF(I6+SIMULATION!$E$10&gt;'CBB SIM'!H6,"W","L")</f>
        <v>#REF!</v>
      </c>
      <c r="M6" t="e">
        <f t="shared" ca="1" si="1"/>
        <v>#REF!</v>
      </c>
      <c r="N6" t="e">
        <f ca="1">IF((H6+I6)&gt;SIMULATION!$F$6,"Over","Under")</f>
        <v>#REF!</v>
      </c>
    </row>
    <row r="7" spans="8:14" x14ac:dyDescent="0.25">
      <c r="H7" t="e">
        <f ca="1">ROUND(NORMINV(RAND(),SIMULATION!$G$6,SIMULATION!$C$6),0)</f>
        <v>#REF!</v>
      </c>
      <c r="I7" t="e">
        <f ca="1">ROUND(NORMINV(RAND(),SIMULATION!$G$10,SIMULATION!$C$10),0)</f>
        <v>#REF!</v>
      </c>
      <c r="J7" t="e">
        <f t="shared" ca="1" si="0"/>
        <v>#REF!</v>
      </c>
      <c r="K7" t="e">
        <f ca="1">IF(H7+SIMULATION!$E$6&gt;'CBB SIM'!I7,"W","L")</f>
        <v>#REF!</v>
      </c>
      <c r="L7" t="e">
        <f ca="1">IF(I7+SIMULATION!$E$10&gt;'CBB SIM'!H7,"W","L")</f>
        <v>#REF!</v>
      </c>
      <c r="M7" t="e">
        <f t="shared" ca="1" si="1"/>
        <v>#REF!</v>
      </c>
      <c r="N7" t="e">
        <f ca="1">IF((H7+I7)&gt;SIMULATION!$F$6,"Over","Under")</f>
        <v>#REF!</v>
      </c>
    </row>
    <row r="8" spans="8:14" x14ac:dyDescent="0.25">
      <c r="H8" t="e">
        <f ca="1">ROUND(NORMINV(RAND(),SIMULATION!$G$6,SIMULATION!$C$6),0)</f>
        <v>#REF!</v>
      </c>
      <c r="I8" t="e">
        <f ca="1">ROUND(NORMINV(RAND(),SIMULATION!$G$10,SIMULATION!$C$10),0)</f>
        <v>#REF!</v>
      </c>
      <c r="J8" t="e">
        <f t="shared" ca="1" si="0"/>
        <v>#REF!</v>
      </c>
      <c r="K8" t="e">
        <f ca="1">IF(H8+SIMULATION!$E$6&gt;'CBB SIM'!I8,"W","L")</f>
        <v>#REF!</v>
      </c>
      <c r="L8" t="e">
        <f ca="1">IF(I8+SIMULATION!$E$10&gt;'CBB SIM'!H8,"W","L")</f>
        <v>#REF!</v>
      </c>
      <c r="M8" t="e">
        <f t="shared" ca="1" si="1"/>
        <v>#REF!</v>
      </c>
      <c r="N8" t="e">
        <f ca="1">IF((H8+I8)&gt;SIMULATION!$F$6,"Over","Under")</f>
        <v>#REF!</v>
      </c>
    </row>
    <row r="9" spans="8:14" x14ac:dyDescent="0.25">
      <c r="H9" t="e">
        <f ca="1">ROUND(NORMINV(RAND(),SIMULATION!$G$6,SIMULATION!$C$6),0)</f>
        <v>#REF!</v>
      </c>
      <c r="I9" t="e">
        <f ca="1">ROUND(NORMINV(RAND(),SIMULATION!$G$10,SIMULATION!$C$10),0)</f>
        <v>#REF!</v>
      </c>
      <c r="J9" t="e">
        <f ca="1">IF(H9=I9,"OT",IF(H9&gt;I9,"Away","Home"))</f>
        <v>#REF!</v>
      </c>
      <c r="K9" t="e">
        <f ca="1">IF(H9+SIMULATION!$E$6&gt;'CBB SIM'!I9,"W","L")</f>
        <v>#REF!</v>
      </c>
      <c r="L9" t="e">
        <f ca="1">IF(I9+SIMULATION!$E$10&gt;'CBB SIM'!H9,"W","L")</f>
        <v>#REF!</v>
      </c>
      <c r="M9" t="e">
        <f ca="1">H9+I9</f>
        <v>#REF!</v>
      </c>
      <c r="N9" t="e">
        <f ca="1">IF((H9+I9)&gt;SIMULATION!$F$6,"Over","Under")</f>
        <v>#REF!</v>
      </c>
    </row>
    <row r="10" spans="8:14" x14ac:dyDescent="0.25">
      <c r="H10" t="e">
        <f ca="1">ROUND(NORMINV(RAND(),SIMULATION!$G$6,SIMULATION!$C$6),0)</f>
        <v>#REF!</v>
      </c>
      <c r="I10" t="e">
        <f ca="1">ROUND(NORMINV(RAND(),SIMULATION!$G$10,SIMULATION!$C$10),0)</f>
        <v>#REF!</v>
      </c>
      <c r="J10" t="e">
        <f t="shared" ref="J10:J73" ca="1" si="2">IF(H10=I10,"OT",IF(H10&gt;I10,"Away","Home"))</f>
        <v>#REF!</v>
      </c>
      <c r="K10" t="e">
        <f ca="1">IF(H10+SIMULATION!$E$6&gt;'CBB SIM'!I10,"W","L")</f>
        <v>#REF!</v>
      </c>
      <c r="L10" t="e">
        <f ca="1">IF(I10+SIMULATION!$E$10&gt;'CBB SIM'!H10,"W","L")</f>
        <v>#REF!</v>
      </c>
      <c r="M10" t="e">
        <f t="shared" ref="M10:M73" ca="1" si="3">H10+I10</f>
        <v>#REF!</v>
      </c>
      <c r="N10" t="e">
        <f ca="1">IF((H10+I10)&gt;SIMULATION!$F$6,"Over","Under")</f>
        <v>#REF!</v>
      </c>
    </row>
    <row r="11" spans="8:14" x14ac:dyDescent="0.25">
      <c r="H11" t="e">
        <f ca="1">ROUND(NORMINV(RAND(),SIMULATION!$G$6,SIMULATION!$C$6),0)</f>
        <v>#REF!</v>
      </c>
      <c r="I11" t="e">
        <f ca="1">ROUND(NORMINV(RAND(),SIMULATION!$G$10,SIMULATION!$C$10),0)</f>
        <v>#REF!</v>
      </c>
      <c r="J11" t="e">
        <f t="shared" ca="1" si="2"/>
        <v>#REF!</v>
      </c>
      <c r="K11" t="e">
        <f ca="1">IF(H11+SIMULATION!$E$6&gt;'CBB SIM'!I11,"W","L")</f>
        <v>#REF!</v>
      </c>
      <c r="L11" t="e">
        <f ca="1">IF(I11+SIMULATION!$E$10&gt;'CBB SIM'!H11,"W","L")</f>
        <v>#REF!</v>
      </c>
      <c r="M11" t="e">
        <f t="shared" ca="1" si="3"/>
        <v>#REF!</v>
      </c>
      <c r="N11" t="e">
        <f ca="1">IF((H11+I11)&gt;SIMULATION!$F$6,"Over","Under")</f>
        <v>#REF!</v>
      </c>
    </row>
    <row r="12" spans="8:14" x14ac:dyDescent="0.25">
      <c r="H12" t="e">
        <f ca="1">ROUND(NORMINV(RAND(),SIMULATION!$G$6,SIMULATION!$C$6),0)</f>
        <v>#REF!</v>
      </c>
      <c r="I12" t="e">
        <f ca="1">ROUND(NORMINV(RAND(),SIMULATION!$G$10,SIMULATION!$C$10),0)</f>
        <v>#REF!</v>
      </c>
      <c r="J12" t="e">
        <f t="shared" ca="1" si="2"/>
        <v>#REF!</v>
      </c>
      <c r="K12" t="e">
        <f ca="1">IF(H12+SIMULATION!$E$6&gt;'CBB SIM'!I12,"W","L")</f>
        <v>#REF!</v>
      </c>
      <c r="L12" t="e">
        <f ca="1">IF(I12+SIMULATION!$E$10&gt;'CBB SIM'!H12,"W","L")</f>
        <v>#REF!</v>
      </c>
      <c r="M12" t="e">
        <f t="shared" ca="1" si="3"/>
        <v>#REF!</v>
      </c>
      <c r="N12" t="e">
        <f ca="1">IF((H12+I12)&gt;SIMULATION!$F$6,"Over","Under")</f>
        <v>#REF!</v>
      </c>
    </row>
    <row r="13" spans="8:14" x14ac:dyDescent="0.25">
      <c r="H13" t="e">
        <f ca="1">ROUND(NORMINV(RAND(),SIMULATION!$G$6,SIMULATION!$C$6),0)</f>
        <v>#REF!</v>
      </c>
      <c r="I13" t="e">
        <f ca="1">ROUND(NORMINV(RAND(),SIMULATION!$G$10,SIMULATION!$C$10),0)</f>
        <v>#REF!</v>
      </c>
      <c r="J13" t="e">
        <f t="shared" ca="1" si="2"/>
        <v>#REF!</v>
      </c>
      <c r="K13" t="e">
        <f ca="1">IF(H13+SIMULATION!$E$6&gt;'CBB SIM'!I13,"W","L")</f>
        <v>#REF!</v>
      </c>
      <c r="L13" t="e">
        <f ca="1">IF(I13+SIMULATION!$E$10&gt;'CBB SIM'!H13,"W","L")</f>
        <v>#REF!</v>
      </c>
      <c r="M13" t="e">
        <f t="shared" ca="1" si="3"/>
        <v>#REF!</v>
      </c>
      <c r="N13" t="e">
        <f ca="1">IF((H13+I13)&gt;SIMULATION!$F$6,"Over","Under")</f>
        <v>#REF!</v>
      </c>
    </row>
    <row r="14" spans="8:14" x14ac:dyDescent="0.25">
      <c r="H14" t="e">
        <f ca="1">ROUND(NORMINV(RAND(),SIMULATION!$G$6,SIMULATION!$C$6),0)</f>
        <v>#REF!</v>
      </c>
      <c r="I14" t="e">
        <f ca="1">ROUND(NORMINV(RAND(),SIMULATION!$G$10,SIMULATION!$C$10),0)</f>
        <v>#REF!</v>
      </c>
      <c r="J14" t="e">
        <f t="shared" ca="1" si="2"/>
        <v>#REF!</v>
      </c>
      <c r="K14" t="e">
        <f ca="1">IF(H14+SIMULATION!$E$6&gt;'CBB SIM'!I14,"W","L")</f>
        <v>#REF!</v>
      </c>
      <c r="L14" t="e">
        <f ca="1">IF(I14+SIMULATION!$E$10&gt;'CBB SIM'!H14,"W","L")</f>
        <v>#REF!</v>
      </c>
      <c r="M14" t="e">
        <f t="shared" ca="1" si="3"/>
        <v>#REF!</v>
      </c>
      <c r="N14" t="e">
        <f ca="1">IF((H14+I14)&gt;SIMULATION!$F$6,"Over","Under")</f>
        <v>#REF!</v>
      </c>
    </row>
    <row r="15" spans="8:14" x14ac:dyDescent="0.25">
      <c r="H15" t="e">
        <f ca="1">ROUND(NORMINV(RAND(),SIMULATION!$G$6,SIMULATION!$C$6),0)</f>
        <v>#REF!</v>
      </c>
      <c r="I15" t="e">
        <f ca="1">ROUND(NORMINV(RAND(),SIMULATION!$G$10,SIMULATION!$C$10),0)</f>
        <v>#REF!</v>
      </c>
      <c r="J15" t="e">
        <f t="shared" ca="1" si="2"/>
        <v>#REF!</v>
      </c>
      <c r="K15" t="e">
        <f ca="1">IF(H15+SIMULATION!$E$6&gt;'CBB SIM'!I15,"W","L")</f>
        <v>#REF!</v>
      </c>
      <c r="L15" t="e">
        <f ca="1">IF(I15+SIMULATION!$E$10&gt;'CBB SIM'!H15,"W","L")</f>
        <v>#REF!</v>
      </c>
      <c r="M15" t="e">
        <f t="shared" ca="1" si="3"/>
        <v>#REF!</v>
      </c>
      <c r="N15" t="e">
        <f ca="1">IF((H15+I15)&gt;SIMULATION!$F$6,"Over","Under")</f>
        <v>#REF!</v>
      </c>
    </row>
    <row r="16" spans="8:14" x14ac:dyDescent="0.25">
      <c r="H16" t="e">
        <f ca="1">ROUND(NORMINV(RAND(),SIMULATION!$G$6,SIMULATION!$C$6),0)</f>
        <v>#REF!</v>
      </c>
      <c r="I16" t="e">
        <f ca="1">ROUND(NORMINV(RAND(),SIMULATION!$G$10,SIMULATION!$C$10),0)</f>
        <v>#REF!</v>
      </c>
      <c r="J16" t="e">
        <f t="shared" ca="1" si="2"/>
        <v>#REF!</v>
      </c>
      <c r="K16" t="e">
        <f ca="1">IF(H16+SIMULATION!$E$6&gt;'CBB SIM'!I16,"W","L")</f>
        <v>#REF!</v>
      </c>
      <c r="L16" t="e">
        <f ca="1">IF(I16+SIMULATION!$E$10&gt;'CBB SIM'!H16,"W","L")</f>
        <v>#REF!</v>
      </c>
      <c r="M16" t="e">
        <f t="shared" ca="1" si="3"/>
        <v>#REF!</v>
      </c>
      <c r="N16" t="e">
        <f ca="1">IF((H16+I16)&gt;SIMULATION!$F$6,"Over","Under")</f>
        <v>#REF!</v>
      </c>
    </row>
    <row r="17" spans="8:14" x14ac:dyDescent="0.25">
      <c r="H17" t="e">
        <f ca="1">ROUND(NORMINV(RAND(),SIMULATION!$G$6,SIMULATION!$C$6),0)</f>
        <v>#REF!</v>
      </c>
      <c r="I17" t="e">
        <f ca="1">ROUND(NORMINV(RAND(),SIMULATION!$G$10,SIMULATION!$C$10),0)</f>
        <v>#REF!</v>
      </c>
      <c r="J17" t="e">
        <f t="shared" ca="1" si="2"/>
        <v>#REF!</v>
      </c>
      <c r="K17" t="e">
        <f ca="1">IF(H17+SIMULATION!$E$6&gt;'CBB SIM'!I17,"W","L")</f>
        <v>#REF!</v>
      </c>
      <c r="L17" t="e">
        <f ca="1">IF(I17+SIMULATION!$E$10&gt;'CBB SIM'!H17,"W","L")</f>
        <v>#REF!</v>
      </c>
      <c r="M17" t="e">
        <f t="shared" ca="1" si="3"/>
        <v>#REF!</v>
      </c>
      <c r="N17" t="e">
        <f ca="1">IF((H17+I17)&gt;SIMULATION!$F$6,"Over","Under")</f>
        <v>#REF!</v>
      </c>
    </row>
    <row r="18" spans="8:14" x14ac:dyDescent="0.25">
      <c r="H18" t="e">
        <f ca="1">ROUND(NORMINV(RAND(),SIMULATION!$G$6,SIMULATION!$C$6),0)</f>
        <v>#REF!</v>
      </c>
      <c r="I18" t="e">
        <f ca="1">ROUND(NORMINV(RAND(),SIMULATION!$G$10,SIMULATION!$C$10),0)</f>
        <v>#REF!</v>
      </c>
      <c r="J18" t="e">
        <f ca="1">IF(H18=I18,"OT",IF(H18&gt;I18,"Away","Home"))</f>
        <v>#REF!</v>
      </c>
      <c r="K18" t="e">
        <f ca="1">IF(H18+SIMULATION!$E$6&gt;'CBB SIM'!I18,"W","L")</f>
        <v>#REF!</v>
      </c>
      <c r="L18" t="e">
        <f ca="1">IF(I18+SIMULATION!$E$10&gt;'CBB SIM'!H18,"W","L")</f>
        <v>#REF!</v>
      </c>
      <c r="M18" t="e">
        <f t="shared" ca="1" si="3"/>
        <v>#REF!</v>
      </c>
      <c r="N18" t="e">
        <f ca="1">IF((H18+I18)&gt;SIMULATION!$F$6,"Over","Under")</f>
        <v>#REF!</v>
      </c>
    </row>
    <row r="19" spans="8:14" x14ac:dyDescent="0.25">
      <c r="H19" t="e">
        <f ca="1">ROUND(NORMINV(RAND(),SIMULATION!$G$6,SIMULATION!$C$6),0)</f>
        <v>#REF!</v>
      </c>
      <c r="I19" t="e">
        <f ca="1">ROUND(NORMINV(RAND(),SIMULATION!$G$10,SIMULATION!$C$10),0)</f>
        <v>#REF!</v>
      </c>
      <c r="J19" t="e">
        <f t="shared" ca="1" si="2"/>
        <v>#REF!</v>
      </c>
      <c r="K19" t="e">
        <f ca="1">IF(H19+SIMULATION!$E$6&gt;'CBB SIM'!I19,"W","L")</f>
        <v>#REF!</v>
      </c>
      <c r="L19" t="e">
        <f ca="1">IF(I19+SIMULATION!$E$10&gt;'CBB SIM'!H19,"W","L")</f>
        <v>#REF!</v>
      </c>
      <c r="M19" t="e">
        <f t="shared" ca="1" si="3"/>
        <v>#REF!</v>
      </c>
      <c r="N19" t="e">
        <f ca="1">IF((H19+I19)&gt;SIMULATION!$F$6,"Over","Under")</f>
        <v>#REF!</v>
      </c>
    </row>
    <row r="20" spans="8:14" x14ac:dyDescent="0.25">
      <c r="H20" t="e">
        <f ca="1">ROUND(NORMINV(RAND(),SIMULATION!$G$6,SIMULATION!$C$6),0)</f>
        <v>#REF!</v>
      </c>
      <c r="I20" t="e">
        <f ca="1">ROUND(NORMINV(RAND(),SIMULATION!$G$10,SIMULATION!$C$10),0)</f>
        <v>#REF!</v>
      </c>
      <c r="J20" t="e">
        <f t="shared" ca="1" si="2"/>
        <v>#REF!</v>
      </c>
      <c r="K20" t="e">
        <f ca="1">IF(H20+SIMULATION!$E$6&gt;'CBB SIM'!I20,"W","L")</f>
        <v>#REF!</v>
      </c>
      <c r="L20" t="e">
        <f ca="1">IF(I20+SIMULATION!$E$10&gt;'CBB SIM'!H20,"W","L")</f>
        <v>#REF!</v>
      </c>
      <c r="M20" t="e">
        <f t="shared" ca="1" si="3"/>
        <v>#REF!</v>
      </c>
      <c r="N20" t="e">
        <f ca="1">IF((H20+I20)&gt;SIMULATION!$F$6,"Over","Under")</f>
        <v>#REF!</v>
      </c>
    </row>
    <row r="21" spans="8:14" x14ac:dyDescent="0.25">
      <c r="H21" t="e">
        <f ca="1">ROUND(NORMINV(RAND(),SIMULATION!$G$6,SIMULATION!$C$6),0)</f>
        <v>#REF!</v>
      </c>
      <c r="I21" t="e">
        <f ca="1">ROUND(NORMINV(RAND(),SIMULATION!$G$10,SIMULATION!$C$10),0)</f>
        <v>#REF!</v>
      </c>
      <c r="J21" t="e">
        <f t="shared" ca="1" si="2"/>
        <v>#REF!</v>
      </c>
      <c r="K21" t="e">
        <f ca="1">IF(H21+SIMULATION!$E$6&gt;'CBB SIM'!I21,"W","L")</f>
        <v>#REF!</v>
      </c>
      <c r="L21" t="e">
        <f ca="1">IF(I21+SIMULATION!$E$10&gt;'CBB SIM'!H21,"W","L")</f>
        <v>#REF!</v>
      </c>
      <c r="M21" t="e">
        <f t="shared" ca="1" si="3"/>
        <v>#REF!</v>
      </c>
      <c r="N21" t="e">
        <f ca="1">IF((H21+I21)&gt;SIMULATION!$F$6,"Over","Under")</f>
        <v>#REF!</v>
      </c>
    </row>
    <row r="22" spans="8:14" x14ac:dyDescent="0.25">
      <c r="H22" t="e">
        <f ca="1">ROUND(NORMINV(RAND(),SIMULATION!$G$6,SIMULATION!$C$6),0)</f>
        <v>#REF!</v>
      </c>
      <c r="I22" t="e">
        <f ca="1">ROUND(NORMINV(RAND(),SIMULATION!$G$10,SIMULATION!$C$10),0)</f>
        <v>#REF!</v>
      </c>
      <c r="J22" t="e">
        <f t="shared" ca="1" si="2"/>
        <v>#REF!</v>
      </c>
      <c r="K22" t="e">
        <f ca="1">IF(H22+SIMULATION!$E$6&gt;'CBB SIM'!I22,"W","L")</f>
        <v>#REF!</v>
      </c>
      <c r="L22" t="e">
        <f ca="1">IF(I22+SIMULATION!$E$10&gt;'CBB SIM'!H22,"W","L")</f>
        <v>#REF!</v>
      </c>
      <c r="M22" t="e">
        <f t="shared" ca="1" si="3"/>
        <v>#REF!</v>
      </c>
      <c r="N22" t="e">
        <f ca="1">IF((H22+I22)&gt;SIMULATION!$F$6,"Over","Under")</f>
        <v>#REF!</v>
      </c>
    </row>
    <row r="23" spans="8:14" x14ac:dyDescent="0.25">
      <c r="H23" t="e">
        <f ca="1">ROUND(NORMINV(RAND(),SIMULATION!$G$6,SIMULATION!$C$6),0)</f>
        <v>#REF!</v>
      </c>
      <c r="I23" t="e">
        <f ca="1">ROUND(NORMINV(RAND(),SIMULATION!$G$10,SIMULATION!$C$10),0)</f>
        <v>#REF!</v>
      </c>
      <c r="J23" t="e">
        <f t="shared" ca="1" si="2"/>
        <v>#REF!</v>
      </c>
      <c r="K23" t="e">
        <f ca="1">IF(H23+SIMULATION!$E$6&gt;'CBB SIM'!I23,"W","L")</f>
        <v>#REF!</v>
      </c>
      <c r="L23" t="e">
        <f ca="1">IF(I23+SIMULATION!$E$10&gt;'CBB SIM'!H23,"W","L")</f>
        <v>#REF!</v>
      </c>
      <c r="M23" t="e">
        <f t="shared" ca="1" si="3"/>
        <v>#REF!</v>
      </c>
      <c r="N23" t="e">
        <f ca="1">IF((H23+I23)&gt;SIMULATION!$F$6,"Over","Under")</f>
        <v>#REF!</v>
      </c>
    </row>
    <row r="24" spans="8:14" x14ac:dyDescent="0.25">
      <c r="H24" t="e">
        <f ca="1">ROUND(NORMINV(RAND(),SIMULATION!$G$6,SIMULATION!$C$6),0)</f>
        <v>#REF!</v>
      </c>
      <c r="I24" t="e">
        <f ca="1">ROUND(NORMINV(RAND(),SIMULATION!$G$10,SIMULATION!$C$10),0)</f>
        <v>#REF!</v>
      </c>
      <c r="J24" t="e">
        <f t="shared" ca="1" si="2"/>
        <v>#REF!</v>
      </c>
      <c r="K24" t="e">
        <f ca="1">IF(H24+SIMULATION!$E$6&gt;'CBB SIM'!I24,"W","L")</f>
        <v>#REF!</v>
      </c>
      <c r="L24" t="e">
        <f ca="1">IF(I24+SIMULATION!$E$10&gt;'CBB SIM'!H24,"W","L")</f>
        <v>#REF!</v>
      </c>
      <c r="M24" t="e">
        <f t="shared" ca="1" si="3"/>
        <v>#REF!</v>
      </c>
      <c r="N24" t="e">
        <f ca="1">IF((H24+I24)&gt;SIMULATION!$F$6,"Over","Under")</f>
        <v>#REF!</v>
      </c>
    </row>
    <row r="25" spans="8:14" x14ac:dyDescent="0.25">
      <c r="H25" t="e">
        <f ca="1">ROUND(NORMINV(RAND(),SIMULATION!$G$6,SIMULATION!$C$6),0)</f>
        <v>#REF!</v>
      </c>
      <c r="I25" t="e">
        <f ca="1">ROUND(NORMINV(RAND(),SIMULATION!$G$10,SIMULATION!$C$10),0)</f>
        <v>#REF!</v>
      </c>
      <c r="J25" t="e">
        <f t="shared" ca="1" si="2"/>
        <v>#REF!</v>
      </c>
      <c r="K25" t="e">
        <f ca="1">IF(H25+SIMULATION!$E$6&gt;'CBB SIM'!I25,"W","L")</f>
        <v>#REF!</v>
      </c>
      <c r="L25" t="e">
        <f ca="1">IF(I25+SIMULATION!$E$10&gt;'CBB SIM'!H25,"W","L")</f>
        <v>#REF!</v>
      </c>
      <c r="M25" t="e">
        <f t="shared" ca="1" si="3"/>
        <v>#REF!</v>
      </c>
      <c r="N25" t="e">
        <f ca="1">IF((H25+I25)&gt;SIMULATION!$F$6,"Over","Under")</f>
        <v>#REF!</v>
      </c>
    </row>
    <row r="26" spans="8:14" x14ac:dyDescent="0.25">
      <c r="H26" t="e">
        <f ca="1">ROUND(NORMINV(RAND(),SIMULATION!$G$6,SIMULATION!$C$6),0)</f>
        <v>#REF!</v>
      </c>
      <c r="I26" t="e">
        <f ca="1">ROUND(NORMINV(RAND(),SIMULATION!$G$10,SIMULATION!$C$10),0)</f>
        <v>#REF!</v>
      </c>
      <c r="J26" t="e">
        <f t="shared" ca="1" si="2"/>
        <v>#REF!</v>
      </c>
      <c r="K26" t="e">
        <f ca="1">IF(H26+SIMULATION!$E$6&gt;'CBB SIM'!I26,"W","L")</f>
        <v>#REF!</v>
      </c>
      <c r="L26" t="e">
        <f ca="1">IF(I26+SIMULATION!$E$10&gt;'CBB SIM'!H26,"W","L")</f>
        <v>#REF!</v>
      </c>
      <c r="M26" t="e">
        <f t="shared" ca="1" si="3"/>
        <v>#REF!</v>
      </c>
      <c r="N26" t="e">
        <f ca="1">IF((H26+I26)&gt;SIMULATION!$F$6,"Over","Under")</f>
        <v>#REF!</v>
      </c>
    </row>
    <row r="27" spans="8:14" x14ac:dyDescent="0.25">
      <c r="H27" t="e">
        <f ca="1">ROUND(NORMINV(RAND(),SIMULATION!$G$6,SIMULATION!$C$6),0)</f>
        <v>#REF!</v>
      </c>
      <c r="I27" t="e">
        <f ca="1">ROUND(NORMINV(RAND(),SIMULATION!$G$10,SIMULATION!$C$10),0)</f>
        <v>#REF!</v>
      </c>
      <c r="J27" t="e">
        <f t="shared" ca="1" si="2"/>
        <v>#REF!</v>
      </c>
      <c r="K27" t="e">
        <f ca="1">IF(H27+SIMULATION!$E$6&gt;'CBB SIM'!I27,"W","L")</f>
        <v>#REF!</v>
      </c>
      <c r="L27" t="e">
        <f ca="1">IF(I27+SIMULATION!$E$10&gt;'CBB SIM'!H27,"W","L")</f>
        <v>#REF!</v>
      </c>
      <c r="M27" t="e">
        <f t="shared" ca="1" si="3"/>
        <v>#REF!</v>
      </c>
      <c r="N27" t="e">
        <f ca="1">IF((H27+I27)&gt;SIMULATION!$F$6,"Over","Under")</f>
        <v>#REF!</v>
      </c>
    </row>
    <row r="28" spans="8:14" x14ac:dyDescent="0.25">
      <c r="H28" t="e">
        <f ca="1">ROUND(NORMINV(RAND(),SIMULATION!$G$6,SIMULATION!$C$6),0)</f>
        <v>#REF!</v>
      </c>
      <c r="I28" t="e">
        <f ca="1">ROUND(NORMINV(RAND(),SIMULATION!$G$10,SIMULATION!$C$10),0)</f>
        <v>#REF!</v>
      </c>
      <c r="J28" t="e">
        <f t="shared" ca="1" si="2"/>
        <v>#REF!</v>
      </c>
      <c r="K28" t="e">
        <f ca="1">IF(H28+SIMULATION!$E$6&gt;'CBB SIM'!I28,"W","L")</f>
        <v>#REF!</v>
      </c>
      <c r="L28" t="e">
        <f ca="1">IF(I28+SIMULATION!$E$10&gt;'CBB SIM'!H28,"W","L")</f>
        <v>#REF!</v>
      </c>
      <c r="M28" t="e">
        <f t="shared" ca="1" si="3"/>
        <v>#REF!</v>
      </c>
      <c r="N28" t="e">
        <f ca="1">IF((H28+I28)&gt;SIMULATION!$F$6,"Over","Under")</f>
        <v>#REF!</v>
      </c>
    </row>
    <row r="29" spans="8:14" x14ac:dyDescent="0.25">
      <c r="H29" t="e">
        <f ca="1">ROUND(NORMINV(RAND(),SIMULATION!$G$6,SIMULATION!$C$6),0)</f>
        <v>#REF!</v>
      </c>
      <c r="I29" t="e">
        <f ca="1">ROUND(NORMINV(RAND(),SIMULATION!$G$10,SIMULATION!$C$10),0)</f>
        <v>#REF!</v>
      </c>
      <c r="J29" t="e">
        <f t="shared" ca="1" si="2"/>
        <v>#REF!</v>
      </c>
      <c r="K29" t="e">
        <f ca="1">IF(H29+SIMULATION!$E$6&gt;'CBB SIM'!I29,"W","L")</f>
        <v>#REF!</v>
      </c>
      <c r="L29" t="e">
        <f ca="1">IF(I29+SIMULATION!$E$10&gt;'CBB SIM'!H29,"W","L")</f>
        <v>#REF!</v>
      </c>
      <c r="M29" t="e">
        <f t="shared" ca="1" si="3"/>
        <v>#REF!</v>
      </c>
      <c r="N29" t="e">
        <f ca="1">IF((H29+I29)&gt;SIMULATION!$F$6,"Over","Under")</f>
        <v>#REF!</v>
      </c>
    </row>
    <row r="30" spans="8:14" x14ac:dyDescent="0.25">
      <c r="H30" t="e">
        <f ca="1">ROUND(NORMINV(RAND(),SIMULATION!$G$6,SIMULATION!$C$6),0)</f>
        <v>#REF!</v>
      </c>
      <c r="I30" t="e">
        <f ca="1">ROUND(NORMINV(RAND(),SIMULATION!$G$10,SIMULATION!$C$10),0)</f>
        <v>#REF!</v>
      </c>
      <c r="J30" t="e">
        <f t="shared" ca="1" si="2"/>
        <v>#REF!</v>
      </c>
      <c r="K30" t="e">
        <f ca="1">IF(H30+SIMULATION!$E$6&gt;'CBB SIM'!I30,"W","L")</f>
        <v>#REF!</v>
      </c>
      <c r="L30" t="e">
        <f ca="1">IF(I30+SIMULATION!$E$10&gt;'CBB SIM'!H30,"W","L")</f>
        <v>#REF!</v>
      </c>
      <c r="M30" t="e">
        <f t="shared" ca="1" si="3"/>
        <v>#REF!</v>
      </c>
      <c r="N30" t="e">
        <f ca="1">IF((H30+I30)&gt;SIMULATION!$F$6,"Over","Under")</f>
        <v>#REF!</v>
      </c>
    </row>
    <row r="31" spans="8:14" x14ac:dyDescent="0.25">
      <c r="H31" t="e">
        <f ca="1">ROUND(NORMINV(RAND(),SIMULATION!$G$6,SIMULATION!$C$6),0)</f>
        <v>#REF!</v>
      </c>
      <c r="I31" t="e">
        <f ca="1">ROUND(NORMINV(RAND(),SIMULATION!$G$10,SIMULATION!$C$10),0)</f>
        <v>#REF!</v>
      </c>
      <c r="J31" t="e">
        <f t="shared" ca="1" si="2"/>
        <v>#REF!</v>
      </c>
      <c r="K31" t="e">
        <f ca="1">IF(H31+SIMULATION!$E$6&gt;'CBB SIM'!I31,"W","L")</f>
        <v>#REF!</v>
      </c>
      <c r="L31" t="e">
        <f ca="1">IF(I31+SIMULATION!$E$10&gt;'CBB SIM'!H31,"W","L")</f>
        <v>#REF!</v>
      </c>
      <c r="M31" t="e">
        <f t="shared" ca="1" si="3"/>
        <v>#REF!</v>
      </c>
      <c r="N31" t="e">
        <f ca="1">IF((H31+I31)&gt;SIMULATION!$F$6,"Over","Under")</f>
        <v>#REF!</v>
      </c>
    </row>
    <row r="32" spans="8:14" x14ac:dyDescent="0.25">
      <c r="H32" t="e">
        <f ca="1">ROUND(NORMINV(RAND(),SIMULATION!$G$6,SIMULATION!$C$6),0)</f>
        <v>#REF!</v>
      </c>
      <c r="I32" t="e">
        <f ca="1">ROUND(NORMINV(RAND(),SIMULATION!$G$10,SIMULATION!$C$10),0)</f>
        <v>#REF!</v>
      </c>
      <c r="J32" t="e">
        <f t="shared" ca="1" si="2"/>
        <v>#REF!</v>
      </c>
      <c r="K32" t="e">
        <f ca="1">IF(H32+SIMULATION!$E$6&gt;'CBB SIM'!I32,"W","L")</f>
        <v>#REF!</v>
      </c>
      <c r="L32" t="e">
        <f ca="1">IF(I32+SIMULATION!$E$10&gt;'CBB SIM'!H32,"W","L")</f>
        <v>#REF!</v>
      </c>
      <c r="M32" t="e">
        <f t="shared" ca="1" si="3"/>
        <v>#REF!</v>
      </c>
      <c r="N32" t="e">
        <f ca="1">IF((H32+I32)&gt;SIMULATION!$F$6,"Over","Under")</f>
        <v>#REF!</v>
      </c>
    </row>
    <row r="33" spans="8:14" x14ac:dyDescent="0.25">
      <c r="H33" t="e">
        <f ca="1">ROUND(NORMINV(RAND(),SIMULATION!$G$6,SIMULATION!$C$6),0)</f>
        <v>#REF!</v>
      </c>
      <c r="I33" t="e">
        <f ca="1">ROUND(NORMINV(RAND(),SIMULATION!$G$10,SIMULATION!$C$10),0)</f>
        <v>#REF!</v>
      </c>
      <c r="J33" t="e">
        <f t="shared" ca="1" si="2"/>
        <v>#REF!</v>
      </c>
      <c r="K33" t="e">
        <f ca="1">IF(H33+SIMULATION!$E$6&gt;'CBB SIM'!I33,"W","L")</f>
        <v>#REF!</v>
      </c>
      <c r="L33" t="e">
        <f ca="1">IF(I33+SIMULATION!$E$10&gt;'CBB SIM'!H33,"W","L")</f>
        <v>#REF!</v>
      </c>
      <c r="M33" t="e">
        <f t="shared" ca="1" si="3"/>
        <v>#REF!</v>
      </c>
      <c r="N33" t="e">
        <f ca="1">IF((H33+I33)&gt;SIMULATION!$F$6,"Over","Under")</f>
        <v>#REF!</v>
      </c>
    </row>
    <row r="34" spans="8:14" x14ac:dyDescent="0.25">
      <c r="H34" t="e">
        <f ca="1">ROUND(NORMINV(RAND(),SIMULATION!$G$6,SIMULATION!$C$6),0)</f>
        <v>#REF!</v>
      </c>
      <c r="I34" t="e">
        <f ca="1">ROUND(NORMINV(RAND(),SIMULATION!$G$10,SIMULATION!$C$10),0)</f>
        <v>#REF!</v>
      </c>
      <c r="J34" t="e">
        <f t="shared" ca="1" si="2"/>
        <v>#REF!</v>
      </c>
      <c r="K34" t="e">
        <f ca="1">IF(H34+SIMULATION!$E$6&gt;'CBB SIM'!I34,"W","L")</f>
        <v>#REF!</v>
      </c>
      <c r="L34" t="e">
        <f ca="1">IF(I34+SIMULATION!$E$10&gt;'CBB SIM'!H34,"W","L")</f>
        <v>#REF!</v>
      </c>
      <c r="M34" t="e">
        <f t="shared" ca="1" si="3"/>
        <v>#REF!</v>
      </c>
      <c r="N34" t="e">
        <f ca="1">IF((H34+I34)&gt;SIMULATION!$F$6,"Over","Under")</f>
        <v>#REF!</v>
      </c>
    </row>
    <row r="35" spans="8:14" x14ac:dyDescent="0.25">
      <c r="H35" t="e">
        <f ca="1">ROUND(NORMINV(RAND(),SIMULATION!$G$6,SIMULATION!$C$6),0)</f>
        <v>#REF!</v>
      </c>
      <c r="I35" t="e">
        <f ca="1">ROUND(NORMINV(RAND(),SIMULATION!$G$10,SIMULATION!$C$10),0)</f>
        <v>#REF!</v>
      </c>
      <c r="J35" t="e">
        <f t="shared" ca="1" si="2"/>
        <v>#REF!</v>
      </c>
      <c r="K35" t="e">
        <f ca="1">IF(H35+SIMULATION!$E$6&gt;'CBB SIM'!I35,"W","L")</f>
        <v>#REF!</v>
      </c>
      <c r="L35" t="e">
        <f ca="1">IF(I35+SIMULATION!$E$10&gt;'CBB SIM'!H35,"W","L")</f>
        <v>#REF!</v>
      </c>
      <c r="M35" t="e">
        <f t="shared" ca="1" si="3"/>
        <v>#REF!</v>
      </c>
      <c r="N35" t="e">
        <f ca="1">IF((H35+I35)&gt;SIMULATION!$F$6,"Over","Under")</f>
        <v>#REF!</v>
      </c>
    </row>
    <row r="36" spans="8:14" x14ac:dyDescent="0.25">
      <c r="H36" t="e">
        <f ca="1">ROUND(NORMINV(RAND(),SIMULATION!$G$6,SIMULATION!$C$6),0)</f>
        <v>#REF!</v>
      </c>
      <c r="I36" t="e">
        <f ca="1">ROUND(NORMINV(RAND(),SIMULATION!$G$10,SIMULATION!$C$10),0)</f>
        <v>#REF!</v>
      </c>
      <c r="J36" t="e">
        <f t="shared" ca="1" si="2"/>
        <v>#REF!</v>
      </c>
      <c r="K36" t="e">
        <f ca="1">IF(H36+SIMULATION!$E$6&gt;'CBB SIM'!I36,"W","L")</f>
        <v>#REF!</v>
      </c>
      <c r="L36" t="e">
        <f ca="1">IF(I36+SIMULATION!$E$10&gt;'CBB SIM'!H36,"W","L")</f>
        <v>#REF!</v>
      </c>
      <c r="M36" t="e">
        <f t="shared" ca="1" si="3"/>
        <v>#REF!</v>
      </c>
      <c r="N36" t="e">
        <f ca="1">IF((H36+I36)&gt;SIMULATION!$F$6,"Over","Under")</f>
        <v>#REF!</v>
      </c>
    </row>
    <row r="37" spans="8:14" x14ac:dyDescent="0.25">
      <c r="H37" t="e">
        <f ca="1">ROUND(NORMINV(RAND(),SIMULATION!$G$6,SIMULATION!$C$6),0)</f>
        <v>#REF!</v>
      </c>
      <c r="I37" t="e">
        <f ca="1">ROUND(NORMINV(RAND(),SIMULATION!$G$10,SIMULATION!$C$10),0)</f>
        <v>#REF!</v>
      </c>
      <c r="J37" t="e">
        <f t="shared" ca="1" si="2"/>
        <v>#REF!</v>
      </c>
      <c r="K37" t="e">
        <f ca="1">IF(H37+SIMULATION!$E$6&gt;'CBB SIM'!I37,"W","L")</f>
        <v>#REF!</v>
      </c>
      <c r="L37" t="e">
        <f ca="1">IF(I37+SIMULATION!$E$10&gt;'CBB SIM'!H37,"W","L")</f>
        <v>#REF!</v>
      </c>
      <c r="M37" t="e">
        <f t="shared" ca="1" si="3"/>
        <v>#REF!</v>
      </c>
      <c r="N37" t="e">
        <f ca="1">IF((H37+I37)&gt;SIMULATION!$F$6,"Over","Under")</f>
        <v>#REF!</v>
      </c>
    </row>
    <row r="38" spans="8:14" x14ac:dyDescent="0.25">
      <c r="H38" t="e">
        <f ca="1">ROUND(NORMINV(RAND(),SIMULATION!$G$6,SIMULATION!$C$6),0)</f>
        <v>#REF!</v>
      </c>
      <c r="I38" t="e">
        <f ca="1">ROUND(NORMINV(RAND(),SIMULATION!$G$10,SIMULATION!$C$10),0)</f>
        <v>#REF!</v>
      </c>
      <c r="J38" t="e">
        <f t="shared" ca="1" si="2"/>
        <v>#REF!</v>
      </c>
      <c r="K38" t="e">
        <f ca="1">IF(H38+SIMULATION!$E$6&gt;'CBB SIM'!I38,"W","L")</f>
        <v>#REF!</v>
      </c>
      <c r="L38" t="e">
        <f ca="1">IF(I38+SIMULATION!$E$10&gt;'CBB SIM'!H38,"W","L")</f>
        <v>#REF!</v>
      </c>
      <c r="M38" t="e">
        <f t="shared" ca="1" si="3"/>
        <v>#REF!</v>
      </c>
      <c r="N38" t="e">
        <f ca="1">IF((H38+I38)&gt;SIMULATION!$F$6,"Over","Under")</f>
        <v>#REF!</v>
      </c>
    </row>
    <row r="39" spans="8:14" x14ac:dyDescent="0.25">
      <c r="H39" t="e">
        <f ca="1">ROUND(NORMINV(RAND(),SIMULATION!$G$6,SIMULATION!$C$6),0)</f>
        <v>#REF!</v>
      </c>
      <c r="I39" t="e">
        <f ca="1">ROUND(NORMINV(RAND(),SIMULATION!$G$10,SIMULATION!$C$10),0)</f>
        <v>#REF!</v>
      </c>
      <c r="J39" t="e">
        <f t="shared" ca="1" si="2"/>
        <v>#REF!</v>
      </c>
      <c r="K39" t="e">
        <f ca="1">IF(H39+SIMULATION!$E$6&gt;'CBB SIM'!I39,"W","L")</f>
        <v>#REF!</v>
      </c>
      <c r="L39" t="e">
        <f ca="1">IF(I39+SIMULATION!$E$10&gt;'CBB SIM'!H39,"W","L")</f>
        <v>#REF!</v>
      </c>
      <c r="M39" t="e">
        <f t="shared" ca="1" si="3"/>
        <v>#REF!</v>
      </c>
      <c r="N39" t="e">
        <f ca="1">IF((H39+I39)&gt;SIMULATION!$F$6,"Over","Under")</f>
        <v>#REF!</v>
      </c>
    </row>
    <row r="40" spans="8:14" x14ac:dyDescent="0.25">
      <c r="H40" t="e">
        <f ca="1">ROUND(NORMINV(RAND(),SIMULATION!$G$6,SIMULATION!$C$6),0)</f>
        <v>#REF!</v>
      </c>
      <c r="I40" t="e">
        <f ca="1">ROUND(NORMINV(RAND(),SIMULATION!$G$10,SIMULATION!$C$10),0)</f>
        <v>#REF!</v>
      </c>
      <c r="J40" t="e">
        <f t="shared" ca="1" si="2"/>
        <v>#REF!</v>
      </c>
      <c r="K40" t="e">
        <f ca="1">IF(H40+SIMULATION!$E$6&gt;'CBB SIM'!I40,"W","L")</f>
        <v>#REF!</v>
      </c>
      <c r="L40" t="e">
        <f ca="1">IF(I40+SIMULATION!$E$10&gt;'CBB SIM'!H40,"W","L")</f>
        <v>#REF!</v>
      </c>
      <c r="M40" t="e">
        <f t="shared" ca="1" si="3"/>
        <v>#REF!</v>
      </c>
      <c r="N40" t="e">
        <f ca="1">IF((H40+I40)&gt;SIMULATION!$F$6,"Over","Under")</f>
        <v>#REF!</v>
      </c>
    </row>
    <row r="41" spans="8:14" x14ac:dyDescent="0.25">
      <c r="H41" t="e">
        <f ca="1">ROUND(NORMINV(RAND(),SIMULATION!$G$6,SIMULATION!$C$6),0)</f>
        <v>#REF!</v>
      </c>
      <c r="I41" t="e">
        <f ca="1">ROUND(NORMINV(RAND(),SIMULATION!$G$10,SIMULATION!$C$10),0)</f>
        <v>#REF!</v>
      </c>
      <c r="J41" t="e">
        <f t="shared" ca="1" si="2"/>
        <v>#REF!</v>
      </c>
      <c r="K41" t="e">
        <f ca="1">IF(H41+SIMULATION!$E$6&gt;'CBB SIM'!I41,"W","L")</f>
        <v>#REF!</v>
      </c>
      <c r="L41" t="e">
        <f ca="1">IF(I41+SIMULATION!$E$10&gt;'CBB SIM'!H41,"W","L")</f>
        <v>#REF!</v>
      </c>
      <c r="M41" t="e">
        <f t="shared" ca="1" si="3"/>
        <v>#REF!</v>
      </c>
      <c r="N41" t="e">
        <f ca="1">IF((H41+I41)&gt;SIMULATION!$F$6,"Over","Under")</f>
        <v>#REF!</v>
      </c>
    </row>
    <row r="42" spans="8:14" x14ac:dyDescent="0.25">
      <c r="H42" t="e">
        <f ca="1">ROUND(NORMINV(RAND(),SIMULATION!$G$6,SIMULATION!$C$6),0)</f>
        <v>#REF!</v>
      </c>
      <c r="I42" t="e">
        <f ca="1">ROUND(NORMINV(RAND(),SIMULATION!$G$10,SIMULATION!$C$10),0)</f>
        <v>#REF!</v>
      </c>
      <c r="J42" t="e">
        <f t="shared" ca="1" si="2"/>
        <v>#REF!</v>
      </c>
      <c r="K42" t="e">
        <f ca="1">IF(H42+SIMULATION!$E$6&gt;'CBB SIM'!I42,"W","L")</f>
        <v>#REF!</v>
      </c>
      <c r="L42" t="e">
        <f ca="1">IF(I42+SIMULATION!$E$10&gt;'CBB SIM'!H42,"W","L")</f>
        <v>#REF!</v>
      </c>
      <c r="M42" t="e">
        <f t="shared" ca="1" si="3"/>
        <v>#REF!</v>
      </c>
      <c r="N42" t="e">
        <f ca="1">IF((H42+I42)&gt;SIMULATION!$F$6,"Over","Under")</f>
        <v>#REF!</v>
      </c>
    </row>
    <row r="43" spans="8:14" x14ac:dyDescent="0.25">
      <c r="H43" t="e">
        <f ca="1">ROUND(NORMINV(RAND(),SIMULATION!$G$6,SIMULATION!$C$6),0)</f>
        <v>#REF!</v>
      </c>
      <c r="I43" t="e">
        <f ca="1">ROUND(NORMINV(RAND(),SIMULATION!$G$10,SIMULATION!$C$10),0)</f>
        <v>#REF!</v>
      </c>
      <c r="J43" t="e">
        <f t="shared" ca="1" si="2"/>
        <v>#REF!</v>
      </c>
      <c r="K43" t="e">
        <f ca="1">IF(H43+SIMULATION!$E$6&gt;'CBB SIM'!I43,"W","L")</f>
        <v>#REF!</v>
      </c>
      <c r="L43" t="e">
        <f ca="1">IF(I43+SIMULATION!$E$10&gt;'CBB SIM'!H43,"W","L")</f>
        <v>#REF!</v>
      </c>
      <c r="M43" t="e">
        <f t="shared" ca="1" si="3"/>
        <v>#REF!</v>
      </c>
      <c r="N43" t="e">
        <f ca="1">IF((H43+I43)&gt;SIMULATION!$F$6,"Over","Under")</f>
        <v>#REF!</v>
      </c>
    </row>
    <row r="44" spans="8:14" x14ac:dyDescent="0.25">
      <c r="H44" t="e">
        <f ca="1">ROUND(NORMINV(RAND(),SIMULATION!$G$6,SIMULATION!$C$6),0)</f>
        <v>#REF!</v>
      </c>
      <c r="I44" t="e">
        <f ca="1">ROUND(NORMINV(RAND(),SIMULATION!$G$10,SIMULATION!$C$10),0)</f>
        <v>#REF!</v>
      </c>
      <c r="J44" t="e">
        <f t="shared" ca="1" si="2"/>
        <v>#REF!</v>
      </c>
      <c r="K44" t="e">
        <f ca="1">IF(H44+SIMULATION!$E$6&gt;'CBB SIM'!I44,"W","L")</f>
        <v>#REF!</v>
      </c>
      <c r="L44" t="e">
        <f ca="1">IF(I44+SIMULATION!$E$10&gt;'CBB SIM'!H44,"W","L")</f>
        <v>#REF!</v>
      </c>
      <c r="M44" t="e">
        <f t="shared" ca="1" si="3"/>
        <v>#REF!</v>
      </c>
      <c r="N44" t="e">
        <f ca="1">IF((H44+I44)&gt;SIMULATION!$F$6,"Over","Under")</f>
        <v>#REF!</v>
      </c>
    </row>
    <row r="45" spans="8:14" x14ac:dyDescent="0.25">
      <c r="H45" t="e">
        <f ca="1">ROUND(NORMINV(RAND(),SIMULATION!$G$6,SIMULATION!$C$6),0)</f>
        <v>#REF!</v>
      </c>
      <c r="I45" t="e">
        <f ca="1">ROUND(NORMINV(RAND(),SIMULATION!$G$10,SIMULATION!$C$10),0)</f>
        <v>#REF!</v>
      </c>
      <c r="J45" t="e">
        <f t="shared" ca="1" si="2"/>
        <v>#REF!</v>
      </c>
      <c r="K45" t="e">
        <f ca="1">IF(H45+SIMULATION!$E$6&gt;'CBB SIM'!I45,"W","L")</f>
        <v>#REF!</v>
      </c>
      <c r="L45" t="e">
        <f ca="1">IF(I45+SIMULATION!$E$10&gt;'CBB SIM'!H45,"W","L")</f>
        <v>#REF!</v>
      </c>
      <c r="M45" t="e">
        <f t="shared" ca="1" si="3"/>
        <v>#REF!</v>
      </c>
      <c r="N45" t="e">
        <f ca="1">IF((H45+I45)&gt;SIMULATION!$F$6,"Over","Under")</f>
        <v>#REF!</v>
      </c>
    </row>
    <row r="46" spans="8:14" x14ac:dyDescent="0.25">
      <c r="H46" t="e">
        <f ca="1">ROUND(NORMINV(RAND(),SIMULATION!$G$6,SIMULATION!$C$6),0)</f>
        <v>#REF!</v>
      </c>
      <c r="I46" t="e">
        <f ca="1">ROUND(NORMINV(RAND(),SIMULATION!$G$10,SIMULATION!$C$10),0)</f>
        <v>#REF!</v>
      </c>
      <c r="J46" t="e">
        <f t="shared" ca="1" si="2"/>
        <v>#REF!</v>
      </c>
      <c r="K46" t="e">
        <f ca="1">IF(H46+SIMULATION!$E$6&gt;'CBB SIM'!I46,"W","L")</f>
        <v>#REF!</v>
      </c>
      <c r="L46" t="e">
        <f ca="1">IF(I46+SIMULATION!$E$10&gt;'CBB SIM'!H46,"W","L")</f>
        <v>#REF!</v>
      </c>
      <c r="M46" t="e">
        <f t="shared" ca="1" si="3"/>
        <v>#REF!</v>
      </c>
      <c r="N46" t="e">
        <f ca="1">IF((H46+I46)&gt;SIMULATION!$F$6,"Over","Under")</f>
        <v>#REF!</v>
      </c>
    </row>
    <row r="47" spans="8:14" x14ac:dyDescent="0.25">
      <c r="H47" t="e">
        <f ca="1">ROUND(NORMINV(RAND(),SIMULATION!$G$6,SIMULATION!$C$6),0)</f>
        <v>#REF!</v>
      </c>
      <c r="I47" t="e">
        <f ca="1">ROUND(NORMINV(RAND(),SIMULATION!$G$10,SIMULATION!$C$10),0)</f>
        <v>#REF!</v>
      </c>
      <c r="J47" t="e">
        <f t="shared" ca="1" si="2"/>
        <v>#REF!</v>
      </c>
      <c r="K47" t="e">
        <f ca="1">IF(H47+SIMULATION!$E$6&gt;'CBB SIM'!I47,"W","L")</f>
        <v>#REF!</v>
      </c>
      <c r="L47" t="e">
        <f ca="1">IF(I47+SIMULATION!$E$10&gt;'CBB SIM'!H47,"W","L")</f>
        <v>#REF!</v>
      </c>
      <c r="M47" t="e">
        <f t="shared" ca="1" si="3"/>
        <v>#REF!</v>
      </c>
      <c r="N47" t="e">
        <f ca="1">IF((H47+I47)&gt;SIMULATION!$F$6,"Over","Under")</f>
        <v>#REF!</v>
      </c>
    </row>
    <row r="48" spans="8:14" x14ac:dyDescent="0.25">
      <c r="H48" t="e">
        <f ca="1">ROUND(NORMINV(RAND(),SIMULATION!$G$6,SIMULATION!$C$6),0)</f>
        <v>#REF!</v>
      </c>
      <c r="I48" t="e">
        <f ca="1">ROUND(NORMINV(RAND(),SIMULATION!$G$10,SIMULATION!$C$10),0)</f>
        <v>#REF!</v>
      </c>
      <c r="J48" t="e">
        <f t="shared" ca="1" si="2"/>
        <v>#REF!</v>
      </c>
      <c r="K48" t="e">
        <f ca="1">IF(H48+SIMULATION!$E$6&gt;'CBB SIM'!I48,"W","L")</f>
        <v>#REF!</v>
      </c>
      <c r="L48" t="e">
        <f ca="1">IF(I48+SIMULATION!$E$10&gt;'CBB SIM'!H48,"W","L")</f>
        <v>#REF!</v>
      </c>
      <c r="M48" t="e">
        <f t="shared" ca="1" si="3"/>
        <v>#REF!</v>
      </c>
      <c r="N48" t="e">
        <f ca="1">IF((H48+I48)&gt;SIMULATION!$F$6,"Over","Under")</f>
        <v>#REF!</v>
      </c>
    </row>
    <row r="49" spans="8:14" x14ac:dyDescent="0.25">
      <c r="H49" t="e">
        <f ca="1">ROUND(NORMINV(RAND(),SIMULATION!$G$6,SIMULATION!$C$6),0)</f>
        <v>#REF!</v>
      </c>
      <c r="I49" t="e">
        <f ca="1">ROUND(NORMINV(RAND(),SIMULATION!$G$10,SIMULATION!$C$10),0)</f>
        <v>#REF!</v>
      </c>
      <c r="J49" t="e">
        <f t="shared" ca="1" si="2"/>
        <v>#REF!</v>
      </c>
      <c r="K49" t="e">
        <f ca="1">IF(H49+SIMULATION!$E$6&gt;'CBB SIM'!I49,"W","L")</f>
        <v>#REF!</v>
      </c>
      <c r="L49" t="e">
        <f ca="1">IF(I49+SIMULATION!$E$10&gt;'CBB SIM'!H49,"W","L")</f>
        <v>#REF!</v>
      </c>
      <c r="M49" t="e">
        <f t="shared" ca="1" si="3"/>
        <v>#REF!</v>
      </c>
      <c r="N49" t="e">
        <f ca="1">IF((H49+I49)&gt;SIMULATION!$F$6,"Over","Under")</f>
        <v>#REF!</v>
      </c>
    </row>
    <row r="50" spans="8:14" x14ac:dyDescent="0.25">
      <c r="H50" t="e">
        <f ca="1">ROUND(NORMINV(RAND(),SIMULATION!$G$6,SIMULATION!$C$6),0)</f>
        <v>#REF!</v>
      </c>
      <c r="I50" t="e">
        <f ca="1">ROUND(NORMINV(RAND(),SIMULATION!$G$10,SIMULATION!$C$10),0)</f>
        <v>#REF!</v>
      </c>
      <c r="J50" t="e">
        <f t="shared" ca="1" si="2"/>
        <v>#REF!</v>
      </c>
      <c r="K50" t="e">
        <f ca="1">IF(H50+SIMULATION!$E$6&gt;'CBB SIM'!I50,"W","L")</f>
        <v>#REF!</v>
      </c>
      <c r="L50" t="e">
        <f ca="1">IF(I50+SIMULATION!$E$10&gt;'CBB SIM'!H50,"W","L")</f>
        <v>#REF!</v>
      </c>
      <c r="M50" t="e">
        <f t="shared" ca="1" si="3"/>
        <v>#REF!</v>
      </c>
      <c r="N50" t="e">
        <f ca="1">IF((H50+I50)&gt;SIMULATION!$F$6,"Over","Under")</f>
        <v>#REF!</v>
      </c>
    </row>
    <row r="51" spans="8:14" x14ac:dyDescent="0.25">
      <c r="H51" t="e">
        <f ca="1">ROUND(NORMINV(RAND(),SIMULATION!$G$6,SIMULATION!$C$6),0)</f>
        <v>#REF!</v>
      </c>
      <c r="I51" t="e">
        <f ca="1">ROUND(NORMINV(RAND(),SIMULATION!$G$10,SIMULATION!$C$10),0)</f>
        <v>#REF!</v>
      </c>
      <c r="J51" t="e">
        <f t="shared" ca="1" si="2"/>
        <v>#REF!</v>
      </c>
      <c r="K51" t="e">
        <f ca="1">IF(H51+SIMULATION!$E$6&gt;'CBB SIM'!I51,"W","L")</f>
        <v>#REF!</v>
      </c>
      <c r="L51" t="e">
        <f ca="1">IF(I51+SIMULATION!$E$10&gt;'CBB SIM'!H51,"W","L")</f>
        <v>#REF!</v>
      </c>
      <c r="M51" t="e">
        <f t="shared" ca="1" si="3"/>
        <v>#REF!</v>
      </c>
      <c r="N51" t="e">
        <f ca="1">IF((H51+I51)&gt;SIMULATION!$F$6,"Over","Under")</f>
        <v>#REF!</v>
      </c>
    </row>
    <row r="52" spans="8:14" x14ac:dyDescent="0.25">
      <c r="H52" t="e">
        <f ca="1">ROUND(NORMINV(RAND(),SIMULATION!$G$6,SIMULATION!$C$6),0)</f>
        <v>#REF!</v>
      </c>
      <c r="I52" t="e">
        <f ca="1">ROUND(NORMINV(RAND(),SIMULATION!$G$10,SIMULATION!$C$10),0)</f>
        <v>#REF!</v>
      </c>
      <c r="J52" t="e">
        <f t="shared" ca="1" si="2"/>
        <v>#REF!</v>
      </c>
      <c r="K52" t="e">
        <f ca="1">IF(H52+SIMULATION!$E$6&gt;'CBB SIM'!I52,"W","L")</f>
        <v>#REF!</v>
      </c>
      <c r="L52" t="e">
        <f ca="1">IF(I52+SIMULATION!$E$10&gt;'CBB SIM'!H52,"W","L")</f>
        <v>#REF!</v>
      </c>
      <c r="M52" t="e">
        <f t="shared" ca="1" si="3"/>
        <v>#REF!</v>
      </c>
      <c r="N52" t="e">
        <f ca="1">IF((H52+I52)&gt;SIMULATION!$F$6,"Over","Under")</f>
        <v>#REF!</v>
      </c>
    </row>
    <row r="53" spans="8:14" x14ac:dyDescent="0.25">
      <c r="H53" t="e">
        <f ca="1">ROUND(NORMINV(RAND(),SIMULATION!$G$6,SIMULATION!$C$6),0)</f>
        <v>#REF!</v>
      </c>
      <c r="I53" t="e">
        <f ca="1">ROUND(NORMINV(RAND(),SIMULATION!$G$10,SIMULATION!$C$10),0)</f>
        <v>#REF!</v>
      </c>
      <c r="J53" t="e">
        <f t="shared" ca="1" si="2"/>
        <v>#REF!</v>
      </c>
      <c r="K53" t="e">
        <f ca="1">IF(H53+SIMULATION!$E$6&gt;'CBB SIM'!I53,"W","L")</f>
        <v>#REF!</v>
      </c>
      <c r="L53" t="e">
        <f ca="1">IF(I53+SIMULATION!$E$10&gt;'CBB SIM'!H53,"W","L")</f>
        <v>#REF!</v>
      </c>
      <c r="M53" t="e">
        <f t="shared" ca="1" si="3"/>
        <v>#REF!</v>
      </c>
      <c r="N53" t="e">
        <f ca="1">IF((H53+I53)&gt;SIMULATION!$F$6,"Over","Under")</f>
        <v>#REF!</v>
      </c>
    </row>
    <row r="54" spans="8:14" x14ac:dyDescent="0.25">
      <c r="H54" t="e">
        <f ca="1">ROUND(NORMINV(RAND(),SIMULATION!$G$6,SIMULATION!$C$6),0)</f>
        <v>#REF!</v>
      </c>
      <c r="I54" t="e">
        <f ca="1">ROUND(NORMINV(RAND(),SIMULATION!$G$10,SIMULATION!$C$10),0)</f>
        <v>#REF!</v>
      </c>
      <c r="J54" t="e">
        <f t="shared" ca="1" si="2"/>
        <v>#REF!</v>
      </c>
      <c r="K54" t="e">
        <f ca="1">IF(H54+SIMULATION!$E$6&gt;'CBB SIM'!I54,"W","L")</f>
        <v>#REF!</v>
      </c>
      <c r="L54" t="e">
        <f ca="1">IF(I54+SIMULATION!$E$10&gt;'CBB SIM'!H54,"W","L")</f>
        <v>#REF!</v>
      </c>
      <c r="M54" t="e">
        <f t="shared" ca="1" si="3"/>
        <v>#REF!</v>
      </c>
      <c r="N54" t="e">
        <f ca="1">IF((H54+I54)&gt;SIMULATION!$F$6,"Over","Under")</f>
        <v>#REF!</v>
      </c>
    </row>
    <row r="55" spans="8:14" x14ac:dyDescent="0.25">
      <c r="H55" t="e">
        <f ca="1">ROUND(NORMINV(RAND(),SIMULATION!$G$6,SIMULATION!$C$6),0)</f>
        <v>#REF!</v>
      </c>
      <c r="I55" t="e">
        <f ca="1">ROUND(NORMINV(RAND(),SIMULATION!$G$10,SIMULATION!$C$10),0)</f>
        <v>#REF!</v>
      </c>
      <c r="J55" t="e">
        <f t="shared" ca="1" si="2"/>
        <v>#REF!</v>
      </c>
      <c r="K55" t="e">
        <f ca="1">IF(H55+SIMULATION!$E$6&gt;'CBB SIM'!I55,"W","L")</f>
        <v>#REF!</v>
      </c>
      <c r="L55" t="e">
        <f ca="1">IF(I55+SIMULATION!$E$10&gt;'CBB SIM'!H55,"W","L")</f>
        <v>#REF!</v>
      </c>
      <c r="M55" t="e">
        <f t="shared" ca="1" si="3"/>
        <v>#REF!</v>
      </c>
      <c r="N55" t="e">
        <f ca="1">IF((H55+I55)&gt;SIMULATION!$F$6,"Over","Under")</f>
        <v>#REF!</v>
      </c>
    </row>
    <row r="56" spans="8:14" x14ac:dyDescent="0.25">
      <c r="H56" t="e">
        <f ca="1">ROUND(NORMINV(RAND(),SIMULATION!$G$6,SIMULATION!$C$6),0)</f>
        <v>#REF!</v>
      </c>
      <c r="I56" t="e">
        <f ca="1">ROUND(NORMINV(RAND(),SIMULATION!$G$10,SIMULATION!$C$10),0)</f>
        <v>#REF!</v>
      </c>
      <c r="J56" t="e">
        <f t="shared" ca="1" si="2"/>
        <v>#REF!</v>
      </c>
      <c r="K56" t="e">
        <f ca="1">IF(H56+SIMULATION!$E$6&gt;'CBB SIM'!I56,"W","L")</f>
        <v>#REF!</v>
      </c>
      <c r="L56" t="e">
        <f ca="1">IF(I56+SIMULATION!$E$10&gt;'CBB SIM'!H56,"W","L")</f>
        <v>#REF!</v>
      </c>
      <c r="M56" t="e">
        <f t="shared" ca="1" si="3"/>
        <v>#REF!</v>
      </c>
      <c r="N56" t="e">
        <f ca="1">IF((H56+I56)&gt;SIMULATION!$F$6,"Over","Under")</f>
        <v>#REF!</v>
      </c>
    </row>
    <row r="57" spans="8:14" x14ac:dyDescent="0.25">
      <c r="H57" t="e">
        <f ca="1">ROUND(NORMINV(RAND(),SIMULATION!$G$6,SIMULATION!$C$6),0)</f>
        <v>#REF!</v>
      </c>
      <c r="I57" t="e">
        <f ca="1">ROUND(NORMINV(RAND(),SIMULATION!$G$10,SIMULATION!$C$10),0)</f>
        <v>#REF!</v>
      </c>
      <c r="J57" t="e">
        <f t="shared" ca="1" si="2"/>
        <v>#REF!</v>
      </c>
      <c r="K57" t="e">
        <f ca="1">IF(H57+SIMULATION!$E$6&gt;'CBB SIM'!I57,"W","L")</f>
        <v>#REF!</v>
      </c>
      <c r="L57" t="e">
        <f ca="1">IF(I57+SIMULATION!$E$10&gt;'CBB SIM'!H57,"W","L")</f>
        <v>#REF!</v>
      </c>
      <c r="M57" t="e">
        <f t="shared" ca="1" si="3"/>
        <v>#REF!</v>
      </c>
      <c r="N57" t="e">
        <f ca="1">IF((H57+I57)&gt;SIMULATION!$F$6,"Over","Under")</f>
        <v>#REF!</v>
      </c>
    </row>
    <row r="58" spans="8:14" x14ac:dyDescent="0.25">
      <c r="H58" t="e">
        <f ca="1">ROUND(NORMINV(RAND(),SIMULATION!$G$6,SIMULATION!$C$6),0)</f>
        <v>#REF!</v>
      </c>
      <c r="I58" t="e">
        <f ca="1">ROUND(NORMINV(RAND(),SIMULATION!$G$10,SIMULATION!$C$10),0)</f>
        <v>#REF!</v>
      </c>
      <c r="J58" t="e">
        <f t="shared" ca="1" si="2"/>
        <v>#REF!</v>
      </c>
      <c r="K58" t="e">
        <f ca="1">IF(H58+SIMULATION!$E$6&gt;'CBB SIM'!I58,"W","L")</f>
        <v>#REF!</v>
      </c>
      <c r="L58" t="e">
        <f ca="1">IF(I58+SIMULATION!$E$10&gt;'CBB SIM'!H58,"W","L")</f>
        <v>#REF!</v>
      </c>
      <c r="M58" t="e">
        <f t="shared" ca="1" si="3"/>
        <v>#REF!</v>
      </c>
      <c r="N58" t="e">
        <f ca="1">IF((H58+I58)&gt;SIMULATION!$F$6,"Over","Under")</f>
        <v>#REF!</v>
      </c>
    </row>
    <row r="59" spans="8:14" x14ac:dyDescent="0.25">
      <c r="H59" t="e">
        <f ca="1">ROUND(NORMINV(RAND(),SIMULATION!$G$6,SIMULATION!$C$6),0)</f>
        <v>#REF!</v>
      </c>
      <c r="I59" t="e">
        <f ca="1">ROUND(NORMINV(RAND(),SIMULATION!$G$10,SIMULATION!$C$10),0)</f>
        <v>#REF!</v>
      </c>
      <c r="J59" t="e">
        <f t="shared" ca="1" si="2"/>
        <v>#REF!</v>
      </c>
      <c r="K59" t="e">
        <f ca="1">IF(H59+SIMULATION!$E$6&gt;'CBB SIM'!I59,"W","L")</f>
        <v>#REF!</v>
      </c>
      <c r="L59" t="e">
        <f ca="1">IF(I59+SIMULATION!$E$10&gt;'CBB SIM'!H59,"W","L")</f>
        <v>#REF!</v>
      </c>
      <c r="M59" t="e">
        <f t="shared" ca="1" si="3"/>
        <v>#REF!</v>
      </c>
      <c r="N59" t="e">
        <f ca="1">IF((H59+I59)&gt;SIMULATION!$F$6,"Over","Under")</f>
        <v>#REF!</v>
      </c>
    </row>
    <row r="60" spans="8:14" x14ac:dyDescent="0.25">
      <c r="H60" t="e">
        <f ca="1">ROUND(NORMINV(RAND(),SIMULATION!$G$6,SIMULATION!$C$6),0)</f>
        <v>#REF!</v>
      </c>
      <c r="I60" t="e">
        <f ca="1">ROUND(NORMINV(RAND(),SIMULATION!$G$10,SIMULATION!$C$10),0)</f>
        <v>#REF!</v>
      </c>
      <c r="J60" t="e">
        <f t="shared" ca="1" si="2"/>
        <v>#REF!</v>
      </c>
      <c r="K60" t="e">
        <f ca="1">IF(H60+SIMULATION!$E$6&gt;'CBB SIM'!I60,"W","L")</f>
        <v>#REF!</v>
      </c>
      <c r="L60" t="e">
        <f ca="1">IF(I60+SIMULATION!$E$10&gt;'CBB SIM'!H60,"W","L")</f>
        <v>#REF!</v>
      </c>
      <c r="M60" t="e">
        <f t="shared" ca="1" si="3"/>
        <v>#REF!</v>
      </c>
      <c r="N60" t="e">
        <f ca="1">IF((H60+I60)&gt;SIMULATION!$F$6,"Over","Under")</f>
        <v>#REF!</v>
      </c>
    </row>
    <row r="61" spans="8:14" x14ac:dyDescent="0.25">
      <c r="H61" t="e">
        <f ca="1">ROUND(NORMINV(RAND(),SIMULATION!$G$6,SIMULATION!$C$6),0)</f>
        <v>#REF!</v>
      </c>
      <c r="I61" t="e">
        <f ca="1">ROUND(NORMINV(RAND(),SIMULATION!$G$10,SIMULATION!$C$10),0)</f>
        <v>#REF!</v>
      </c>
      <c r="J61" t="e">
        <f t="shared" ca="1" si="2"/>
        <v>#REF!</v>
      </c>
      <c r="K61" t="e">
        <f ca="1">IF(H61+SIMULATION!$E$6&gt;'CBB SIM'!I61,"W","L")</f>
        <v>#REF!</v>
      </c>
      <c r="L61" t="e">
        <f ca="1">IF(I61+SIMULATION!$E$10&gt;'CBB SIM'!H61,"W","L")</f>
        <v>#REF!</v>
      </c>
      <c r="M61" t="e">
        <f t="shared" ca="1" si="3"/>
        <v>#REF!</v>
      </c>
      <c r="N61" t="e">
        <f ca="1">IF((H61+I61)&gt;SIMULATION!$F$6,"Over","Under")</f>
        <v>#REF!</v>
      </c>
    </row>
    <row r="62" spans="8:14" x14ac:dyDescent="0.25">
      <c r="H62" t="e">
        <f ca="1">ROUND(NORMINV(RAND(),SIMULATION!$G$6,SIMULATION!$C$6),0)</f>
        <v>#REF!</v>
      </c>
      <c r="I62" t="e">
        <f ca="1">ROUND(NORMINV(RAND(),SIMULATION!$G$10,SIMULATION!$C$10),0)</f>
        <v>#REF!</v>
      </c>
      <c r="J62" t="e">
        <f t="shared" ca="1" si="2"/>
        <v>#REF!</v>
      </c>
      <c r="K62" t="e">
        <f ca="1">IF(H62+SIMULATION!$E$6&gt;'CBB SIM'!I62,"W","L")</f>
        <v>#REF!</v>
      </c>
      <c r="L62" t="e">
        <f ca="1">IF(I62+SIMULATION!$E$10&gt;'CBB SIM'!H62,"W","L")</f>
        <v>#REF!</v>
      </c>
      <c r="M62" t="e">
        <f t="shared" ca="1" si="3"/>
        <v>#REF!</v>
      </c>
      <c r="N62" t="e">
        <f ca="1">IF((H62+I62)&gt;SIMULATION!$F$6,"Over","Under")</f>
        <v>#REF!</v>
      </c>
    </row>
    <row r="63" spans="8:14" x14ac:dyDescent="0.25">
      <c r="H63" t="e">
        <f ca="1">ROUND(NORMINV(RAND(),SIMULATION!$G$6,SIMULATION!$C$6),0)</f>
        <v>#REF!</v>
      </c>
      <c r="I63" t="e">
        <f ca="1">ROUND(NORMINV(RAND(),SIMULATION!$G$10,SIMULATION!$C$10),0)</f>
        <v>#REF!</v>
      </c>
      <c r="J63" t="e">
        <f t="shared" ca="1" si="2"/>
        <v>#REF!</v>
      </c>
      <c r="K63" t="e">
        <f ca="1">IF(H63+SIMULATION!$E$6&gt;'CBB SIM'!I63,"W","L")</f>
        <v>#REF!</v>
      </c>
      <c r="L63" t="e">
        <f ca="1">IF(I63+SIMULATION!$E$10&gt;'CBB SIM'!H63,"W","L")</f>
        <v>#REF!</v>
      </c>
      <c r="M63" t="e">
        <f t="shared" ca="1" si="3"/>
        <v>#REF!</v>
      </c>
      <c r="N63" t="e">
        <f ca="1">IF((H63+I63)&gt;SIMULATION!$F$6,"Over","Under")</f>
        <v>#REF!</v>
      </c>
    </row>
    <row r="64" spans="8:14" x14ac:dyDescent="0.25">
      <c r="H64" t="e">
        <f ca="1">ROUND(NORMINV(RAND(),SIMULATION!$G$6,SIMULATION!$C$6),0)</f>
        <v>#REF!</v>
      </c>
      <c r="I64" t="e">
        <f ca="1">ROUND(NORMINV(RAND(),SIMULATION!$G$10,SIMULATION!$C$10),0)</f>
        <v>#REF!</v>
      </c>
      <c r="J64" t="e">
        <f t="shared" ca="1" si="2"/>
        <v>#REF!</v>
      </c>
      <c r="K64" t="e">
        <f ca="1">IF(H64+SIMULATION!$E$6&gt;'CBB SIM'!I64,"W","L")</f>
        <v>#REF!</v>
      </c>
      <c r="L64" t="e">
        <f ca="1">IF(I64+SIMULATION!$E$10&gt;'CBB SIM'!H64,"W","L")</f>
        <v>#REF!</v>
      </c>
      <c r="M64" t="e">
        <f t="shared" ca="1" si="3"/>
        <v>#REF!</v>
      </c>
      <c r="N64" t="e">
        <f ca="1">IF((H64+I64)&gt;SIMULATION!$F$6,"Over","Under")</f>
        <v>#REF!</v>
      </c>
    </row>
    <row r="65" spans="8:14" x14ac:dyDescent="0.25">
      <c r="H65" t="e">
        <f ca="1">ROUND(NORMINV(RAND(),SIMULATION!$G$6,SIMULATION!$C$6),0)</f>
        <v>#REF!</v>
      </c>
      <c r="I65" t="e">
        <f ca="1">ROUND(NORMINV(RAND(),SIMULATION!$G$10,SIMULATION!$C$10),0)</f>
        <v>#REF!</v>
      </c>
      <c r="J65" t="e">
        <f t="shared" ca="1" si="2"/>
        <v>#REF!</v>
      </c>
      <c r="K65" t="e">
        <f ca="1">IF(H65+SIMULATION!$E$6&gt;'CBB SIM'!I65,"W","L")</f>
        <v>#REF!</v>
      </c>
      <c r="L65" t="e">
        <f ca="1">IF(I65+SIMULATION!$E$10&gt;'CBB SIM'!H65,"W","L")</f>
        <v>#REF!</v>
      </c>
      <c r="M65" t="e">
        <f t="shared" ca="1" si="3"/>
        <v>#REF!</v>
      </c>
      <c r="N65" t="e">
        <f ca="1">IF((H65+I65)&gt;SIMULATION!$F$6,"Over","Under")</f>
        <v>#REF!</v>
      </c>
    </row>
    <row r="66" spans="8:14" x14ac:dyDescent="0.25">
      <c r="H66" t="e">
        <f ca="1">ROUND(NORMINV(RAND(),SIMULATION!$G$6,SIMULATION!$C$6),0)</f>
        <v>#REF!</v>
      </c>
      <c r="I66" t="e">
        <f ca="1">ROUND(NORMINV(RAND(),SIMULATION!$G$10,SIMULATION!$C$10),0)</f>
        <v>#REF!</v>
      </c>
      <c r="J66" t="e">
        <f t="shared" ca="1" si="2"/>
        <v>#REF!</v>
      </c>
      <c r="K66" t="e">
        <f ca="1">IF(H66+SIMULATION!$E$6&gt;'CBB SIM'!I66,"W","L")</f>
        <v>#REF!</v>
      </c>
      <c r="L66" t="e">
        <f ca="1">IF(I66+SIMULATION!$E$10&gt;'CBB SIM'!H66,"W","L")</f>
        <v>#REF!</v>
      </c>
      <c r="M66" t="e">
        <f t="shared" ca="1" si="3"/>
        <v>#REF!</v>
      </c>
      <c r="N66" t="e">
        <f ca="1">IF((H66+I66)&gt;SIMULATION!$F$6,"Over","Under")</f>
        <v>#REF!</v>
      </c>
    </row>
    <row r="67" spans="8:14" x14ac:dyDescent="0.25">
      <c r="H67" t="e">
        <f ca="1">ROUND(NORMINV(RAND(),SIMULATION!$G$6,SIMULATION!$C$6),0)</f>
        <v>#REF!</v>
      </c>
      <c r="I67" t="e">
        <f ca="1">ROUND(NORMINV(RAND(),SIMULATION!$G$10,SIMULATION!$C$10),0)</f>
        <v>#REF!</v>
      </c>
      <c r="J67" t="e">
        <f t="shared" ca="1" si="2"/>
        <v>#REF!</v>
      </c>
      <c r="K67" t="e">
        <f ca="1">IF(H67+SIMULATION!$E$6&gt;'CBB SIM'!I67,"W","L")</f>
        <v>#REF!</v>
      </c>
      <c r="L67" t="e">
        <f ca="1">IF(I67+SIMULATION!$E$10&gt;'CBB SIM'!H67,"W","L")</f>
        <v>#REF!</v>
      </c>
      <c r="M67" t="e">
        <f t="shared" ca="1" si="3"/>
        <v>#REF!</v>
      </c>
      <c r="N67" t="e">
        <f ca="1">IF((H67+I67)&gt;SIMULATION!$F$6,"Over","Under")</f>
        <v>#REF!</v>
      </c>
    </row>
    <row r="68" spans="8:14" x14ac:dyDescent="0.25">
      <c r="H68" t="e">
        <f ca="1">ROUND(NORMINV(RAND(),SIMULATION!$G$6,SIMULATION!$C$6),0)</f>
        <v>#REF!</v>
      </c>
      <c r="I68" t="e">
        <f ca="1">ROUND(NORMINV(RAND(),SIMULATION!$G$10,SIMULATION!$C$10),0)</f>
        <v>#REF!</v>
      </c>
      <c r="J68" t="e">
        <f t="shared" ca="1" si="2"/>
        <v>#REF!</v>
      </c>
      <c r="K68" t="e">
        <f ca="1">IF(H68+SIMULATION!$E$6&gt;'CBB SIM'!I68,"W","L")</f>
        <v>#REF!</v>
      </c>
      <c r="L68" t="e">
        <f ca="1">IF(I68+SIMULATION!$E$10&gt;'CBB SIM'!H68,"W","L")</f>
        <v>#REF!</v>
      </c>
      <c r="M68" t="e">
        <f t="shared" ca="1" si="3"/>
        <v>#REF!</v>
      </c>
      <c r="N68" t="e">
        <f ca="1">IF((H68+I68)&gt;SIMULATION!$F$6,"Over","Under")</f>
        <v>#REF!</v>
      </c>
    </row>
    <row r="69" spans="8:14" x14ac:dyDescent="0.25">
      <c r="H69" t="e">
        <f ca="1">ROUND(NORMINV(RAND(),SIMULATION!$G$6,SIMULATION!$C$6),0)</f>
        <v>#REF!</v>
      </c>
      <c r="I69" t="e">
        <f ca="1">ROUND(NORMINV(RAND(),SIMULATION!$G$10,SIMULATION!$C$10),0)</f>
        <v>#REF!</v>
      </c>
      <c r="J69" t="e">
        <f t="shared" ca="1" si="2"/>
        <v>#REF!</v>
      </c>
      <c r="K69" t="e">
        <f ca="1">IF(H69+SIMULATION!$E$6&gt;'CBB SIM'!I69,"W","L")</f>
        <v>#REF!</v>
      </c>
      <c r="L69" t="e">
        <f ca="1">IF(I69+SIMULATION!$E$10&gt;'CBB SIM'!H69,"W","L")</f>
        <v>#REF!</v>
      </c>
      <c r="M69" t="e">
        <f t="shared" ca="1" si="3"/>
        <v>#REF!</v>
      </c>
      <c r="N69" t="e">
        <f ca="1">IF((H69+I69)&gt;SIMULATION!$F$6,"Over","Under")</f>
        <v>#REF!</v>
      </c>
    </row>
    <row r="70" spans="8:14" x14ac:dyDescent="0.25">
      <c r="H70" t="e">
        <f ca="1">ROUND(NORMINV(RAND(),SIMULATION!$G$6,SIMULATION!$C$6),0)</f>
        <v>#REF!</v>
      </c>
      <c r="I70" t="e">
        <f ca="1">ROUND(NORMINV(RAND(),SIMULATION!$G$10,SIMULATION!$C$10),0)</f>
        <v>#REF!</v>
      </c>
      <c r="J70" t="e">
        <f t="shared" ca="1" si="2"/>
        <v>#REF!</v>
      </c>
      <c r="K70" t="e">
        <f ca="1">IF(H70+SIMULATION!$E$6&gt;'CBB SIM'!I70,"W","L")</f>
        <v>#REF!</v>
      </c>
      <c r="L70" t="e">
        <f ca="1">IF(I70+SIMULATION!$E$10&gt;'CBB SIM'!H70,"W","L")</f>
        <v>#REF!</v>
      </c>
      <c r="M70" t="e">
        <f t="shared" ca="1" si="3"/>
        <v>#REF!</v>
      </c>
      <c r="N70" t="e">
        <f ca="1">IF((H70+I70)&gt;SIMULATION!$F$6,"Over","Under")</f>
        <v>#REF!</v>
      </c>
    </row>
    <row r="71" spans="8:14" x14ac:dyDescent="0.25">
      <c r="H71" t="e">
        <f ca="1">ROUND(NORMINV(RAND(),SIMULATION!$G$6,SIMULATION!$C$6),0)</f>
        <v>#REF!</v>
      </c>
      <c r="I71" t="e">
        <f ca="1">ROUND(NORMINV(RAND(),SIMULATION!$G$10,SIMULATION!$C$10),0)</f>
        <v>#REF!</v>
      </c>
      <c r="J71" t="e">
        <f t="shared" ca="1" si="2"/>
        <v>#REF!</v>
      </c>
      <c r="K71" t="e">
        <f ca="1">IF(H71+SIMULATION!$E$6&gt;'CBB SIM'!I71,"W","L")</f>
        <v>#REF!</v>
      </c>
      <c r="L71" t="e">
        <f ca="1">IF(I71+SIMULATION!$E$10&gt;'CBB SIM'!H71,"W","L")</f>
        <v>#REF!</v>
      </c>
      <c r="M71" t="e">
        <f t="shared" ca="1" si="3"/>
        <v>#REF!</v>
      </c>
      <c r="N71" t="e">
        <f ca="1">IF((H71+I71)&gt;SIMULATION!$F$6,"Over","Under")</f>
        <v>#REF!</v>
      </c>
    </row>
    <row r="72" spans="8:14" x14ac:dyDescent="0.25">
      <c r="H72" t="e">
        <f ca="1">ROUND(NORMINV(RAND(),SIMULATION!$G$6,SIMULATION!$C$6),0)</f>
        <v>#REF!</v>
      </c>
      <c r="I72" t="e">
        <f ca="1">ROUND(NORMINV(RAND(),SIMULATION!$G$10,SIMULATION!$C$10),0)</f>
        <v>#REF!</v>
      </c>
      <c r="J72" t="e">
        <f t="shared" ca="1" si="2"/>
        <v>#REF!</v>
      </c>
      <c r="K72" t="e">
        <f ca="1">IF(H72+SIMULATION!$E$6&gt;'CBB SIM'!I72,"W","L")</f>
        <v>#REF!</v>
      </c>
      <c r="L72" t="e">
        <f ca="1">IF(I72+SIMULATION!$E$10&gt;'CBB SIM'!H72,"W","L")</f>
        <v>#REF!</v>
      </c>
      <c r="M72" t="e">
        <f t="shared" ca="1" si="3"/>
        <v>#REF!</v>
      </c>
      <c r="N72" t="e">
        <f ca="1">IF((H72+I72)&gt;SIMULATION!$F$6,"Over","Under")</f>
        <v>#REF!</v>
      </c>
    </row>
    <row r="73" spans="8:14" x14ac:dyDescent="0.25">
      <c r="H73" t="e">
        <f ca="1">ROUND(NORMINV(RAND(),SIMULATION!$G$6,SIMULATION!$C$6),0)</f>
        <v>#REF!</v>
      </c>
      <c r="I73" t="e">
        <f ca="1">ROUND(NORMINV(RAND(),SIMULATION!$G$10,SIMULATION!$C$10),0)</f>
        <v>#REF!</v>
      </c>
      <c r="J73" t="e">
        <f t="shared" ca="1" si="2"/>
        <v>#REF!</v>
      </c>
      <c r="K73" t="e">
        <f ca="1">IF(H73+SIMULATION!$E$6&gt;'CBB SIM'!I73,"W","L")</f>
        <v>#REF!</v>
      </c>
      <c r="L73" t="e">
        <f ca="1">IF(I73+SIMULATION!$E$10&gt;'CBB SIM'!H73,"W","L")</f>
        <v>#REF!</v>
      </c>
      <c r="M73" t="e">
        <f t="shared" ca="1" si="3"/>
        <v>#REF!</v>
      </c>
      <c r="N73" t="e">
        <f ca="1">IF((H73+I73)&gt;SIMULATION!$F$6,"Over","Under")</f>
        <v>#REF!</v>
      </c>
    </row>
    <row r="74" spans="8:14" x14ac:dyDescent="0.25">
      <c r="H74" t="e">
        <f ca="1">ROUND(NORMINV(RAND(),SIMULATION!$G$6,SIMULATION!$C$6),0)</f>
        <v>#REF!</v>
      </c>
      <c r="I74" t="e">
        <f ca="1">ROUND(NORMINV(RAND(),SIMULATION!$G$10,SIMULATION!$C$10),0)</f>
        <v>#REF!</v>
      </c>
      <c r="J74" t="e">
        <f t="shared" ref="J74:J137" ca="1" si="4">IF(H74=I74,"OT",IF(H74&gt;I74,"Away","Home"))</f>
        <v>#REF!</v>
      </c>
      <c r="K74" t="e">
        <f ca="1">IF(H74+SIMULATION!$E$6&gt;'CBB SIM'!I74,"W","L")</f>
        <v>#REF!</v>
      </c>
      <c r="L74" t="e">
        <f ca="1">IF(I74+SIMULATION!$E$10&gt;'CBB SIM'!H74,"W","L")</f>
        <v>#REF!</v>
      </c>
      <c r="M74" t="e">
        <f t="shared" ref="M74:M137" ca="1" si="5">H74+I74</f>
        <v>#REF!</v>
      </c>
      <c r="N74" t="e">
        <f ca="1">IF((H74+I74)&gt;SIMULATION!$F$6,"Over","Under")</f>
        <v>#REF!</v>
      </c>
    </row>
    <row r="75" spans="8:14" x14ac:dyDescent="0.25">
      <c r="H75" t="e">
        <f ca="1">ROUND(NORMINV(RAND(),SIMULATION!$G$6,SIMULATION!$C$6),0)</f>
        <v>#REF!</v>
      </c>
      <c r="I75" t="e">
        <f ca="1">ROUND(NORMINV(RAND(),SIMULATION!$G$10,SIMULATION!$C$10),0)</f>
        <v>#REF!</v>
      </c>
      <c r="J75" t="e">
        <f t="shared" ca="1" si="4"/>
        <v>#REF!</v>
      </c>
      <c r="K75" t="e">
        <f ca="1">IF(H75+SIMULATION!$E$6&gt;'CBB SIM'!I75,"W","L")</f>
        <v>#REF!</v>
      </c>
      <c r="L75" t="e">
        <f ca="1">IF(I75+SIMULATION!$E$10&gt;'CBB SIM'!H75,"W","L")</f>
        <v>#REF!</v>
      </c>
      <c r="M75" t="e">
        <f t="shared" ca="1" si="5"/>
        <v>#REF!</v>
      </c>
      <c r="N75" t="e">
        <f ca="1">IF((H75+I75)&gt;SIMULATION!$F$6,"Over","Under")</f>
        <v>#REF!</v>
      </c>
    </row>
    <row r="76" spans="8:14" x14ac:dyDescent="0.25">
      <c r="H76" t="e">
        <f ca="1">ROUND(NORMINV(RAND(),SIMULATION!$G$6,SIMULATION!$C$6),0)</f>
        <v>#REF!</v>
      </c>
      <c r="I76" t="e">
        <f ca="1">ROUND(NORMINV(RAND(),SIMULATION!$G$10,SIMULATION!$C$10),0)</f>
        <v>#REF!</v>
      </c>
      <c r="J76" t="e">
        <f t="shared" ca="1" si="4"/>
        <v>#REF!</v>
      </c>
      <c r="K76" t="e">
        <f ca="1">IF(H76+SIMULATION!$E$6&gt;'CBB SIM'!I76,"W","L")</f>
        <v>#REF!</v>
      </c>
      <c r="L76" t="e">
        <f ca="1">IF(I76+SIMULATION!$E$10&gt;'CBB SIM'!H76,"W","L")</f>
        <v>#REF!</v>
      </c>
      <c r="M76" t="e">
        <f t="shared" ca="1" si="5"/>
        <v>#REF!</v>
      </c>
      <c r="N76" t="e">
        <f ca="1">IF((H76+I76)&gt;SIMULATION!$F$6,"Over","Under")</f>
        <v>#REF!</v>
      </c>
    </row>
    <row r="77" spans="8:14" x14ac:dyDescent="0.25">
      <c r="H77" t="e">
        <f ca="1">ROUND(NORMINV(RAND(),SIMULATION!$G$6,SIMULATION!$C$6),0)</f>
        <v>#REF!</v>
      </c>
      <c r="I77" t="e">
        <f ca="1">ROUND(NORMINV(RAND(),SIMULATION!$G$10,SIMULATION!$C$10),0)</f>
        <v>#REF!</v>
      </c>
      <c r="J77" t="e">
        <f t="shared" ca="1" si="4"/>
        <v>#REF!</v>
      </c>
      <c r="K77" t="e">
        <f ca="1">IF(H77+SIMULATION!$E$6&gt;'CBB SIM'!I77,"W","L")</f>
        <v>#REF!</v>
      </c>
      <c r="L77" t="e">
        <f ca="1">IF(I77+SIMULATION!$E$10&gt;'CBB SIM'!H77,"W","L")</f>
        <v>#REF!</v>
      </c>
      <c r="M77" t="e">
        <f t="shared" ca="1" si="5"/>
        <v>#REF!</v>
      </c>
      <c r="N77" t="e">
        <f ca="1">IF((H77+I77)&gt;SIMULATION!$F$6,"Over","Under")</f>
        <v>#REF!</v>
      </c>
    </row>
    <row r="78" spans="8:14" x14ac:dyDescent="0.25">
      <c r="H78" t="e">
        <f ca="1">ROUND(NORMINV(RAND(),SIMULATION!$G$6,SIMULATION!$C$6),0)</f>
        <v>#REF!</v>
      </c>
      <c r="I78" t="e">
        <f ca="1">ROUND(NORMINV(RAND(),SIMULATION!$G$10,SIMULATION!$C$10),0)</f>
        <v>#REF!</v>
      </c>
      <c r="J78" t="e">
        <f t="shared" ca="1" si="4"/>
        <v>#REF!</v>
      </c>
      <c r="K78" t="e">
        <f ca="1">IF(H78+SIMULATION!$E$6&gt;'CBB SIM'!I78,"W","L")</f>
        <v>#REF!</v>
      </c>
      <c r="L78" t="e">
        <f ca="1">IF(I78+SIMULATION!$E$10&gt;'CBB SIM'!H78,"W","L")</f>
        <v>#REF!</v>
      </c>
      <c r="M78" t="e">
        <f t="shared" ca="1" si="5"/>
        <v>#REF!</v>
      </c>
      <c r="N78" t="e">
        <f ca="1">IF((H78+I78)&gt;SIMULATION!$F$6,"Over","Under")</f>
        <v>#REF!</v>
      </c>
    </row>
    <row r="79" spans="8:14" x14ac:dyDescent="0.25">
      <c r="H79" t="e">
        <f ca="1">ROUND(NORMINV(RAND(),SIMULATION!$G$6,SIMULATION!$C$6),0)</f>
        <v>#REF!</v>
      </c>
      <c r="I79" t="e">
        <f ca="1">ROUND(NORMINV(RAND(),SIMULATION!$G$10,SIMULATION!$C$10),0)</f>
        <v>#REF!</v>
      </c>
      <c r="J79" t="e">
        <f t="shared" ca="1" si="4"/>
        <v>#REF!</v>
      </c>
      <c r="K79" t="e">
        <f ca="1">IF(H79+SIMULATION!$E$6&gt;'CBB SIM'!I79,"W","L")</f>
        <v>#REF!</v>
      </c>
      <c r="L79" t="e">
        <f ca="1">IF(I79+SIMULATION!$E$10&gt;'CBB SIM'!H79,"W","L")</f>
        <v>#REF!</v>
      </c>
      <c r="M79" t="e">
        <f t="shared" ca="1" si="5"/>
        <v>#REF!</v>
      </c>
      <c r="N79" t="e">
        <f ca="1">IF((H79+I79)&gt;SIMULATION!$F$6,"Over","Under")</f>
        <v>#REF!</v>
      </c>
    </row>
    <row r="80" spans="8:14" x14ac:dyDescent="0.25">
      <c r="H80" t="e">
        <f ca="1">ROUND(NORMINV(RAND(),SIMULATION!$G$6,SIMULATION!$C$6),0)</f>
        <v>#REF!</v>
      </c>
      <c r="I80" t="e">
        <f ca="1">ROUND(NORMINV(RAND(),SIMULATION!$G$10,SIMULATION!$C$10),0)</f>
        <v>#REF!</v>
      </c>
      <c r="J80" t="e">
        <f t="shared" ca="1" si="4"/>
        <v>#REF!</v>
      </c>
      <c r="K80" t="e">
        <f ca="1">IF(H80+SIMULATION!$E$6&gt;'CBB SIM'!I80,"W","L")</f>
        <v>#REF!</v>
      </c>
      <c r="L80" t="e">
        <f ca="1">IF(I80+SIMULATION!$E$10&gt;'CBB SIM'!H80,"W","L")</f>
        <v>#REF!</v>
      </c>
      <c r="M80" t="e">
        <f t="shared" ca="1" si="5"/>
        <v>#REF!</v>
      </c>
      <c r="N80" t="e">
        <f ca="1">IF((H80+I80)&gt;SIMULATION!$F$6,"Over","Under")</f>
        <v>#REF!</v>
      </c>
    </row>
    <row r="81" spans="8:14" x14ac:dyDescent="0.25">
      <c r="H81" t="e">
        <f ca="1">ROUND(NORMINV(RAND(),SIMULATION!$G$6,SIMULATION!$C$6),0)</f>
        <v>#REF!</v>
      </c>
      <c r="I81" t="e">
        <f ca="1">ROUND(NORMINV(RAND(),SIMULATION!$G$10,SIMULATION!$C$10),0)</f>
        <v>#REF!</v>
      </c>
      <c r="J81" t="e">
        <f t="shared" ca="1" si="4"/>
        <v>#REF!</v>
      </c>
      <c r="K81" t="e">
        <f ca="1">IF(H81+SIMULATION!$E$6&gt;'CBB SIM'!I81,"W","L")</f>
        <v>#REF!</v>
      </c>
      <c r="L81" t="e">
        <f ca="1">IF(I81+SIMULATION!$E$10&gt;'CBB SIM'!H81,"W","L")</f>
        <v>#REF!</v>
      </c>
      <c r="M81" t="e">
        <f t="shared" ca="1" si="5"/>
        <v>#REF!</v>
      </c>
      <c r="N81" t="e">
        <f ca="1">IF((H81+I81)&gt;SIMULATION!$F$6,"Over","Under")</f>
        <v>#REF!</v>
      </c>
    </row>
    <row r="82" spans="8:14" x14ac:dyDescent="0.25">
      <c r="H82" t="e">
        <f ca="1">ROUND(NORMINV(RAND(),SIMULATION!$G$6,SIMULATION!$C$6),0)</f>
        <v>#REF!</v>
      </c>
      <c r="I82" t="e">
        <f ca="1">ROUND(NORMINV(RAND(),SIMULATION!$G$10,SIMULATION!$C$10),0)</f>
        <v>#REF!</v>
      </c>
      <c r="J82" t="e">
        <f t="shared" ca="1" si="4"/>
        <v>#REF!</v>
      </c>
      <c r="K82" t="e">
        <f ca="1">IF(H82+SIMULATION!$E$6&gt;'CBB SIM'!I82,"W","L")</f>
        <v>#REF!</v>
      </c>
      <c r="L82" t="e">
        <f ca="1">IF(I82+SIMULATION!$E$10&gt;'CBB SIM'!H82,"W","L")</f>
        <v>#REF!</v>
      </c>
      <c r="M82" t="e">
        <f t="shared" ca="1" si="5"/>
        <v>#REF!</v>
      </c>
      <c r="N82" t="e">
        <f ca="1">IF((H82+I82)&gt;SIMULATION!$F$6,"Over","Under")</f>
        <v>#REF!</v>
      </c>
    </row>
    <row r="83" spans="8:14" x14ac:dyDescent="0.25">
      <c r="H83" t="e">
        <f ca="1">ROUND(NORMINV(RAND(),SIMULATION!$G$6,SIMULATION!$C$6),0)</f>
        <v>#REF!</v>
      </c>
      <c r="I83" t="e">
        <f ca="1">ROUND(NORMINV(RAND(),SIMULATION!$G$10,SIMULATION!$C$10),0)</f>
        <v>#REF!</v>
      </c>
      <c r="J83" t="e">
        <f t="shared" ca="1" si="4"/>
        <v>#REF!</v>
      </c>
      <c r="K83" t="e">
        <f ca="1">IF(H83+SIMULATION!$E$6&gt;'CBB SIM'!I83,"W","L")</f>
        <v>#REF!</v>
      </c>
      <c r="L83" t="e">
        <f ca="1">IF(I83+SIMULATION!$E$10&gt;'CBB SIM'!H83,"W","L")</f>
        <v>#REF!</v>
      </c>
      <c r="M83" t="e">
        <f t="shared" ca="1" si="5"/>
        <v>#REF!</v>
      </c>
      <c r="N83" t="e">
        <f ca="1">IF((H83+I83)&gt;SIMULATION!$F$6,"Over","Under")</f>
        <v>#REF!</v>
      </c>
    </row>
    <row r="84" spans="8:14" x14ac:dyDescent="0.25">
      <c r="H84" t="e">
        <f ca="1">ROUND(NORMINV(RAND(),SIMULATION!$G$6,SIMULATION!$C$6),0)</f>
        <v>#REF!</v>
      </c>
      <c r="I84" t="e">
        <f ca="1">ROUND(NORMINV(RAND(),SIMULATION!$G$10,SIMULATION!$C$10),0)</f>
        <v>#REF!</v>
      </c>
      <c r="J84" t="e">
        <f t="shared" ca="1" si="4"/>
        <v>#REF!</v>
      </c>
      <c r="K84" t="e">
        <f ca="1">IF(H84+SIMULATION!$E$6&gt;'CBB SIM'!I84,"W","L")</f>
        <v>#REF!</v>
      </c>
      <c r="L84" t="e">
        <f ca="1">IF(I84+SIMULATION!$E$10&gt;'CBB SIM'!H84,"W","L")</f>
        <v>#REF!</v>
      </c>
      <c r="M84" t="e">
        <f t="shared" ca="1" si="5"/>
        <v>#REF!</v>
      </c>
      <c r="N84" t="e">
        <f ca="1">IF((H84+I84)&gt;SIMULATION!$F$6,"Over","Under")</f>
        <v>#REF!</v>
      </c>
    </row>
    <row r="85" spans="8:14" x14ac:dyDescent="0.25">
      <c r="H85" t="e">
        <f ca="1">ROUND(NORMINV(RAND(),SIMULATION!$G$6,SIMULATION!$C$6),0)</f>
        <v>#REF!</v>
      </c>
      <c r="I85" t="e">
        <f ca="1">ROUND(NORMINV(RAND(),SIMULATION!$G$10,SIMULATION!$C$10),0)</f>
        <v>#REF!</v>
      </c>
      <c r="J85" t="e">
        <f t="shared" ca="1" si="4"/>
        <v>#REF!</v>
      </c>
      <c r="K85" t="e">
        <f ca="1">IF(H85+SIMULATION!$E$6&gt;'CBB SIM'!I85,"W","L")</f>
        <v>#REF!</v>
      </c>
      <c r="L85" t="e">
        <f ca="1">IF(I85+SIMULATION!$E$10&gt;'CBB SIM'!H85,"W","L")</f>
        <v>#REF!</v>
      </c>
      <c r="M85" t="e">
        <f t="shared" ca="1" si="5"/>
        <v>#REF!</v>
      </c>
      <c r="N85" t="e">
        <f ca="1">IF((H85+I85)&gt;SIMULATION!$F$6,"Over","Under")</f>
        <v>#REF!</v>
      </c>
    </row>
    <row r="86" spans="8:14" x14ac:dyDescent="0.25">
      <c r="H86" t="e">
        <f ca="1">ROUND(NORMINV(RAND(),SIMULATION!$G$6,SIMULATION!$C$6),0)</f>
        <v>#REF!</v>
      </c>
      <c r="I86" t="e">
        <f ca="1">ROUND(NORMINV(RAND(),SIMULATION!$G$10,SIMULATION!$C$10),0)</f>
        <v>#REF!</v>
      </c>
      <c r="J86" t="e">
        <f t="shared" ca="1" si="4"/>
        <v>#REF!</v>
      </c>
      <c r="K86" t="e">
        <f ca="1">IF(H86+SIMULATION!$E$6&gt;'CBB SIM'!I86,"W","L")</f>
        <v>#REF!</v>
      </c>
      <c r="L86" t="e">
        <f ca="1">IF(I86+SIMULATION!$E$10&gt;'CBB SIM'!H86,"W","L")</f>
        <v>#REF!</v>
      </c>
      <c r="M86" t="e">
        <f t="shared" ca="1" si="5"/>
        <v>#REF!</v>
      </c>
      <c r="N86" t="e">
        <f ca="1">IF((H86+I86)&gt;SIMULATION!$F$6,"Over","Under")</f>
        <v>#REF!</v>
      </c>
    </row>
    <row r="87" spans="8:14" x14ac:dyDescent="0.25">
      <c r="H87" t="e">
        <f ca="1">ROUND(NORMINV(RAND(),SIMULATION!$G$6,SIMULATION!$C$6),0)</f>
        <v>#REF!</v>
      </c>
      <c r="I87" t="e">
        <f ca="1">ROUND(NORMINV(RAND(),SIMULATION!$G$10,SIMULATION!$C$10),0)</f>
        <v>#REF!</v>
      </c>
      <c r="J87" t="e">
        <f t="shared" ca="1" si="4"/>
        <v>#REF!</v>
      </c>
      <c r="K87" t="e">
        <f ca="1">IF(H87+SIMULATION!$E$6&gt;'CBB SIM'!I87,"W","L")</f>
        <v>#REF!</v>
      </c>
      <c r="L87" t="e">
        <f ca="1">IF(I87+SIMULATION!$E$10&gt;'CBB SIM'!H87,"W","L")</f>
        <v>#REF!</v>
      </c>
      <c r="M87" t="e">
        <f t="shared" ca="1" si="5"/>
        <v>#REF!</v>
      </c>
      <c r="N87" t="e">
        <f ca="1">IF((H87+I87)&gt;SIMULATION!$F$6,"Over","Under")</f>
        <v>#REF!</v>
      </c>
    </row>
    <row r="88" spans="8:14" x14ac:dyDescent="0.25">
      <c r="H88" t="e">
        <f ca="1">ROUND(NORMINV(RAND(),SIMULATION!$G$6,SIMULATION!$C$6),0)</f>
        <v>#REF!</v>
      </c>
      <c r="I88" t="e">
        <f ca="1">ROUND(NORMINV(RAND(),SIMULATION!$G$10,SIMULATION!$C$10),0)</f>
        <v>#REF!</v>
      </c>
      <c r="J88" t="e">
        <f t="shared" ca="1" si="4"/>
        <v>#REF!</v>
      </c>
      <c r="K88" t="e">
        <f ca="1">IF(H88+SIMULATION!$E$6&gt;'CBB SIM'!I88,"W","L")</f>
        <v>#REF!</v>
      </c>
      <c r="L88" t="e">
        <f ca="1">IF(I88+SIMULATION!$E$10&gt;'CBB SIM'!H88,"W","L")</f>
        <v>#REF!</v>
      </c>
      <c r="M88" t="e">
        <f t="shared" ca="1" si="5"/>
        <v>#REF!</v>
      </c>
      <c r="N88" t="e">
        <f ca="1">IF((H88+I88)&gt;SIMULATION!$F$6,"Over","Under")</f>
        <v>#REF!</v>
      </c>
    </row>
    <row r="89" spans="8:14" x14ac:dyDescent="0.25">
      <c r="H89" t="e">
        <f ca="1">ROUND(NORMINV(RAND(),SIMULATION!$G$6,SIMULATION!$C$6),0)</f>
        <v>#REF!</v>
      </c>
      <c r="I89" t="e">
        <f ca="1">ROUND(NORMINV(RAND(),SIMULATION!$G$10,SIMULATION!$C$10),0)</f>
        <v>#REF!</v>
      </c>
      <c r="J89" t="e">
        <f t="shared" ca="1" si="4"/>
        <v>#REF!</v>
      </c>
      <c r="K89" t="e">
        <f ca="1">IF(H89+SIMULATION!$E$6&gt;'CBB SIM'!I89,"W","L")</f>
        <v>#REF!</v>
      </c>
      <c r="L89" t="e">
        <f ca="1">IF(I89+SIMULATION!$E$10&gt;'CBB SIM'!H89,"W","L")</f>
        <v>#REF!</v>
      </c>
      <c r="M89" t="e">
        <f t="shared" ca="1" si="5"/>
        <v>#REF!</v>
      </c>
      <c r="N89" t="e">
        <f ca="1">IF((H89+I89)&gt;SIMULATION!$F$6,"Over","Under")</f>
        <v>#REF!</v>
      </c>
    </row>
    <row r="90" spans="8:14" x14ac:dyDescent="0.25">
      <c r="H90" t="e">
        <f ca="1">ROUND(NORMINV(RAND(),SIMULATION!$G$6,SIMULATION!$C$6),0)</f>
        <v>#REF!</v>
      </c>
      <c r="I90" t="e">
        <f ca="1">ROUND(NORMINV(RAND(),SIMULATION!$G$10,SIMULATION!$C$10),0)</f>
        <v>#REF!</v>
      </c>
      <c r="J90" t="e">
        <f t="shared" ca="1" si="4"/>
        <v>#REF!</v>
      </c>
      <c r="K90" t="e">
        <f ca="1">IF(H90+SIMULATION!$E$6&gt;'CBB SIM'!I90,"W","L")</f>
        <v>#REF!</v>
      </c>
      <c r="L90" t="e">
        <f ca="1">IF(I90+SIMULATION!$E$10&gt;'CBB SIM'!H90,"W","L")</f>
        <v>#REF!</v>
      </c>
      <c r="M90" t="e">
        <f t="shared" ca="1" si="5"/>
        <v>#REF!</v>
      </c>
      <c r="N90" t="e">
        <f ca="1">IF((H90+I90)&gt;SIMULATION!$F$6,"Over","Under")</f>
        <v>#REF!</v>
      </c>
    </row>
    <row r="91" spans="8:14" x14ac:dyDescent="0.25">
      <c r="H91" t="e">
        <f ca="1">ROUND(NORMINV(RAND(),SIMULATION!$G$6,SIMULATION!$C$6),0)</f>
        <v>#REF!</v>
      </c>
      <c r="I91" t="e">
        <f ca="1">ROUND(NORMINV(RAND(),SIMULATION!$G$10,SIMULATION!$C$10),0)</f>
        <v>#REF!</v>
      </c>
      <c r="J91" t="e">
        <f t="shared" ca="1" si="4"/>
        <v>#REF!</v>
      </c>
      <c r="K91" t="e">
        <f ca="1">IF(H91+SIMULATION!$E$6&gt;'CBB SIM'!I91,"W","L")</f>
        <v>#REF!</v>
      </c>
      <c r="L91" t="e">
        <f ca="1">IF(I91+SIMULATION!$E$10&gt;'CBB SIM'!H91,"W","L")</f>
        <v>#REF!</v>
      </c>
      <c r="M91" t="e">
        <f t="shared" ca="1" si="5"/>
        <v>#REF!</v>
      </c>
      <c r="N91" t="e">
        <f ca="1">IF((H91+I91)&gt;SIMULATION!$F$6,"Over","Under")</f>
        <v>#REF!</v>
      </c>
    </row>
    <row r="92" spans="8:14" x14ac:dyDescent="0.25">
      <c r="H92" t="e">
        <f ca="1">ROUND(NORMINV(RAND(),SIMULATION!$G$6,SIMULATION!$C$6),0)</f>
        <v>#REF!</v>
      </c>
      <c r="I92" t="e">
        <f ca="1">ROUND(NORMINV(RAND(),SIMULATION!$G$10,SIMULATION!$C$10),0)</f>
        <v>#REF!</v>
      </c>
      <c r="J92" t="e">
        <f t="shared" ca="1" si="4"/>
        <v>#REF!</v>
      </c>
      <c r="K92" t="e">
        <f ca="1">IF(H92+SIMULATION!$E$6&gt;'CBB SIM'!I92,"W","L")</f>
        <v>#REF!</v>
      </c>
      <c r="L92" t="e">
        <f ca="1">IF(I92+SIMULATION!$E$10&gt;'CBB SIM'!H92,"W","L")</f>
        <v>#REF!</v>
      </c>
      <c r="M92" t="e">
        <f t="shared" ca="1" si="5"/>
        <v>#REF!</v>
      </c>
      <c r="N92" t="e">
        <f ca="1">IF((H92+I92)&gt;SIMULATION!$F$6,"Over","Under")</f>
        <v>#REF!</v>
      </c>
    </row>
    <row r="93" spans="8:14" x14ac:dyDescent="0.25">
      <c r="H93" t="e">
        <f ca="1">ROUND(NORMINV(RAND(),SIMULATION!$G$6,SIMULATION!$C$6),0)</f>
        <v>#REF!</v>
      </c>
      <c r="I93" t="e">
        <f ca="1">ROUND(NORMINV(RAND(),SIMULATION!$G$10,SIMULATION!$C$10),0)</f>
        <v>#REF!</v>
      </c>
      <c r="J93" t="e">
        <f t="shared" ca="1" si="4"/>
        <v>#REF!</v>
      </c>
      <c r="K93" t="e">
        <f ca="1">IF(H93+SIMULATION!$E$6&gt;'CBB SIM'!I93,"W","L")</f>
        <v>#REF!</v>
      </c>
      <c r="L93" t="e">
        <f ca="1">IF(I93+SIMULATION!$E$10&gt;'CBB SIM'!H93,"W","L")</f>
        <v>#REF!</v>
      </c>
      <c r="M93" t="e">
        <f t="shared" ca="1" si="5"/>
        <v>#REF!</v>
      </c>
      <c r="N93" t="e">
        <f ca="1">IF((H93+I93)&gt;SIMULATION!$F$6,"Over","Under")</f>
        <v>#REF!</v>
      </c>
    </row>
    <row r="94" spans="8:14" x14ac:dyDescent="0.25">
      <c r="H94" t="e">
        <f ca="1">ROUND(NORMINV(RAND(),SIMULATION!$G$6,SIMULATION!$C$6),0)</f>
        <v>#REF!</v>
      </c>
      <c r="I94" t="e">
        <f ca="1">ROUND(NORMINV(RAND(),SIMULATION!$G$10,SIMULATION!$C$10),0)</f>
        <v>#REF!</v>
      </c>
      <c r="J94" t="e">
        <f t="shared" ca="1" si="4"/>
        <v>#REF!</v>
      </c>
      <c r="K94" t="e">
        <f ca="1">IF(H94+SIMULATION!$E$6&gt;'CBB SIM'!I94,"W","L")</f>
        <v>#REF!</v>
      </c>
      <c r="L94" t="e">
        <f ca="1">IF(I94+SIMULATION!$E$10&gt;'CBB SIM'!H94,"W","L")</f>
        <v>#REF!</v>
      </c>
      <c r="M94" t="e">
        <f t="shared" ca="1" si="5"/>
        <v>#REF!</v>
      </c>
      <c r="N94" t="e">
        <f ca="1">IF((H94+I94)&gt;SIMULATION!$F$6,"Over","Under")</f>
        <v>#REF!</v>
      </c>
    </row>
    <row r="95" spans="8:14" x14ac:dyDescent="0.25">
      <c r="H95" t="e">
        <f ca="1">ROUND(NORMINV(RAND(),SIMULATION!$G$6,SIMULATION!$C$6),0)</f>
        <v>#REF!</v>
      </c>
      <c r="I95" t="e">
        <f ca="1">ROUND(NORMINV(RAND(),SIMULATION!$G$10,SIMULATION!$C$10),0)</f>
        <v>#REF!</v>
      </c>
      <c r="J95" t="e">
        <f t="shared" ca="1" si="4"/>
        <v>#REF!</v>
      </c>
      <c r="K95" t="e">
        <f ca="1">IF(H95+SIMULATION!$E$6&gt;'CBB SIM'!I95,"W","L")</f>
        <v>#REF!</v>
      </c>
      <c r="L95" t="e">
        <f ca="1">IF(I95+SIMULATION!$E$10&gt;'CBB SIM'!H95,"W","L")</f>
        <v>#REF!</v>
      </c>
      <c r="M95" t="e">
        <f t="shared" ca="1" si="5"/>
        <v>#REF!</v>
      </c>
      <c r="N95" t="e">
        <f ca="1">IF((H95+I95)&gt;SIMULATION!$F$6,"Over","Under")</f>
        <v>#REF!</v>
      </c>
    </row>
    <row r="96" spans="8:14" x14ac:dyDescent="0.25">
      <c r="H96" t="e">
        <f ca="1">ROUND(NORMINV(RAND(),SIMULATION!$G$6,SIMULATION!$C$6),0)</f>
        <v>#REF!</v>
      </c>
      <c r="I96" t="e">
        <f ca="1">ROUND(NORMINV(RAND(),SIMULATION!$G$10,SIMULATION!$C$10),0)</f>
        <v>#REF!</v>
      </c>
      <c r="J96" t="e">
        <f t="shared" ca="1" si="4"/>
        <v>#REF!</v>
      </c>
      <c r="K96" t="e">
        <f ca="1">IF(H96+SIMULATION!$E$6&gt;'CBB SIM'!I96,"W","L")</f>
        <v>#REF!</v>
      </c>
      <c r="L96" t="e">
        <f ca="1">IF(I96+SIMULATION!$E$10&gt;'CBB SIM'!H96,"W","L")</f>
        <v>#REF!</v>
      </c>
      <c r="M96" t="e">
        <f t="shared" ca="1" si="5"/>
        <v>#REF!</v>
      </c>
      <c r="N96" t="e">
        <f ca="1">IF((H96+I96)&gt;SIMULATION!$F$6,"Over","Under")</f>
        <v>#REF!</v>
      </c>
    </row>
    <row r="97" spans="8:14" x14ac:dyDescent="0.25">
      <c r="H97" t="e">
        <f ca="1">ROUND(NORMINV(RAND(),SIMULATION!$G$6,SIMULATION!$C$6),0)</f>
        <v>#REF!</v>
      </c>
      <c r="I97" t="e">
        <f ca="1">ROUND(NORMINV(RAND(),SIMULATION!$G$10,SIMULATION!$C$10),0)</f>
        <v>#REF!</v>
      </c>
      <c r="J97" t="e">
        <f t="shared" ca="1" si="4"/>
        <v>#REF!</v>
      </c>
      <c r="K97" t="e">
        <f ca="1">IF(H97+SIMULATION!$E$6&gt;'CBB SIM'!I97,"W","L")</f>
        <v>#REF!</v>
      </c>
      <c r="L97" t="e">
        <f ca="1">IF(I97+SIMULATION!$E$10&gt;'CBB SIM'!H97,"W","L")</f>
        <v>#REF!</v>
      </c>
      <c r="M97" t="e">
        <f t="shared" ca="1" si="5"/>
        <v>#REF!</v>
      </c>
      <c r="N97" t="e">
        <f ca="1">IF((H97+I97)&gt;SIMULATION!$F$6,"Over","Under")</f>
        <v>#REF!</v>
      </c>
    </row>
    <row r="98" spans="8:14" x14ac:dyDescent="0.25">
      <c r="H98" t="e">
        <f ca="1">ROUND(NORMINV(RAND(),SIMULATION!$G$6,SIMULATION!$C$6),0)</f>
        <v>#REF!</v>
      </c>
      <c r="I98" t="e">
        <f ca="1">ROUND(NORMINV(RAND(),SIMULATION!$G$10,SIMULATION!$C$10),0)</f>
        <v>#REF!</v>
      </c>
      <c r="J98" t="e">
        <f t="shared" ca="1" si="4"/>
        <v>#REF!</v>
      </c>
      <c r="K98" t="e">
        <f ca="1">IF(H98+SIMULATION!$E$6&gt;'CBB SIM'!I98,"W","L")</f>
        <v>#REF!</v>
      </c>
      <c r="L98" t="e">
        <f ca="1">IF(I98+SIMULATION!$E$10&gt;'CBB SIM'!H98,"W","L")</f>
        <v>#REF!</v>
      </c>
      <c r="M98" t="e">
        <f t="shared" ca="1" si="5"/>
        <v>#REF!</v>
      </c>
      <c r="N98" t="e">
        <f ca="1">IF((H98+I98)&gt;SIMULATION!$F$6,"Over","Under")</f>
        <v>#REF!</v>
      </c>
    </row>
    <row r="99" spans="8:14" x14ac:dyDescent="0.25">
      <c r="H99" t="e">
        <f ca="1">ROUND(NORMINV(RAND(),SIMULATION!$G$6,SIMULATION!$C$6),0)</f>
        <v>#REF!</v>
      </c>
      <c r="I99" t="e">
        <f ca="1">ROUND(NORMINV(RAND(),SIMULATION!$G$10,SIMULATION!$C$10),0)</f>
        <v>#REF!</v>
      </c>
      <c r="J99" t="e">
        <f t="shared" ca="1" si="4"/>
        <v>#REF!</v>
      </c>
      <c r="K99" t="e">
        <f ca="1">IF(H99+SIMULATION!$E$6&gt;'CBB SIM'!I99,"W","L")</f>
        <v>#REF!</v>
      </c>
      <c r="L99" t="e">
        <f ca="1">IF(I99+SIMULATION!$E$10&gt;'CBB SIM'!H99,"W","L")</f>
        <v>#REF!</v>
      </c>
      <c r="M99" t="e">
        <f t="shared" ca="1" si="5"/>
        <v>#REF!</v>
      </c>
      <c r="N99" t="e">
        <f ca="1">IF((H99+I99)&gt;SIMULATION!$F$6,"Over","Under")</f>
        <v>#REF!</v>
      </c>
    </row>
    <row r="100" spans="8:14" x14ac:dyDescent="0.25">
      <c r="H100" t="e">
        <f ca="1">ROUND(NORMINV(RAND(),SIMULATION!$G$6,SIMULATION!$C$6),0)</f>
        <v>#REF!</v>
      </c>
      <c r="I100" t="e">
        <f ca="1">ROUND(NORMINV(RAND(),SIMULATION!$G$10,SIMULATION!$C$10),0)</f>
        <v>#REF!</v>
      </c>
      <c r="J100" t="e">
        <f t="shared" ca="1" si="4"/>
        <v>#REF!</v>
      </c>
      <c r="K100" t="e">
        <f ca="1">IF(H100+SIMULATION!$E$6&gt;'CBB SIM'!I100,"W","L")</f>
        <v>#REF!</v>
      </c>
      <c r="L100" t="e">
        <f ca="1">IF(I100+SIMULATION!$E$10&gt;'CBB SIM'!H100,"W","L")</f>
        <v>#REF!</v>
      </c>
      <c r="M100" t="e">
        <f t="shared" ca="1" si="5"/>
        <v>#REF!</v>
      </c>
      <c r="N100" t="e">
        <f ca="1">IF((H100+I100)&gt;SIMULATION!$F$6,"Over","Under")</f>
        <v>#REF!</v>
      </c>
    </row>
    <row r="101" spans="8:14" x14ac:dyDescent="0.25">
      <c r="H101" t="e">
        <f ca="1">ROUND(NORMINV(RAND(),SIMULATION!$G$6,SIMULATION!$C$6),0)</f>
        <v>#REF!</v>
      </c>
      <c r="I101" t="e">
        <f ca="1">ROUND(NORMINV(RAND(),SIMULATION!$G$10,SIMULATION!$C$10),0)</f>
        <v>#REF!</v>
      </c>
      <c r="J101" t="e">
        <f t="shared" ca="1" si="4"/>
        <v>#REF!</v>
      </c>
      <c r="K101" t="e">
        <f ca="1">IF(H101+SIMULATION!$E$6&gt;'CBB SIM'!I101,"W","L")</f>
        <v>#REF!</v>
      </c>
      <c r="L101" t="e">
        <f ca="1">IF(I101+SIMULATION!$E$10&gt;'CBB SIM'!H101,"W","L")</f>
        <v>#REF!</v>
      </c>
      <c r="M101" t="e">
        <f t="shared" ca="1" si="5"/>
        <v>#REF!</v>
      </c>
      <c r="N101" t="e">
        <f ca="1">IF((H101+I101)&gt;SIMULATION!$F$6,"Over","Under")</f>
        <v>#REF!</v>
      </c>
    </row>
    <row r="102" spans="8:14" x14ac:dyDescent="0.25">
      <c r="H102" t="e">
        <f ca="1">ROUND(NORMINV(RAND(),SIMULATION!$G$6,SIMULATION!$C$6),0)</f>
        <v>#REF!</v>
      </c>
      <c r="I102" t="e">
        <f ca="1">ROUND(NORMINV(RAND(),SIMULATION!$G$10,SIMULATION!$C$10),0)</f>
        <v>#REF!</v>
      </c>
      <c r="J102" t="e">
        <f t="shared" ca="1" si="4"/>
        <v>#REF!</v>
      </c>
      <c r="K102" t="e">
        <f ca="1">IF(H102+SIMULATION!$E$6&gt;'CBB SIM'!I102,"W","L")</f>
        <v>#REF!</v>
      </c>
      <c r="L102" t="e">
        <f ca="1">IF(I102+SIMULATION!$E$10&gt;'CBB SIM'!H102,"W","L")</f>
        <v>#REF!</v>
      </c>
      <c r="M102" t="e">
        <f t="shared" ca="1" si="5"/>
        <v>#REF!</v>
      </c>
      <c r="N102" t="e">
        <f ca="1">IF((H102+I102)&gt;SIMULATION!$F$6,"Over","Under")</f>
        <v>#REF!</v>
      </c>
    </row>
    <row r="103" spans="8:14" x14ac:dyDescent="0.25">
      <c r="H103" t="e">
        <f ca="1">ROUND(NORMINV(RAND(),SIMULATION!$G$6,SIMULATION!$C$6),0)</f>
        <v>#REF!</v>
      </c>
      <c r="I103" t="e">
        <f ca="1">ROUND(NORMINV(RAND(),SIMULATION!$G$10,SIMULATION!$C$10),0)</f>
        <v>#REF!</v>
      </c>
      <c r="J103" t="e">
        <f t="shared" ca="1" si="4"/>
        <v>#REF!</v>
      </c>
      <c r="K103" t="e">
        <f ca="1">IF(H103+SIMULATION!$E$6&gt;'CBB SIM'!I103,"W","L")</f>
        <v>#REF!</v>
      </c>
      <c r="L103" t="e">
        <f ca="1">IF(I103+SIMULATION!$E$10&gt;'CBB SIM'!H103,"W","L")</f>
        <v>#REF!</v>
      </c>
      <c r="M103" t="e">
        <f t="shared" ca="1" si="5"/>
        <v>#REF!</v>
      </c>
      <c r="N103" t="e">
        <f ca="1">IF((H103+I103)&gt;SIMULATION!$F$6,"Over","Under")</f>
        <v>#REF!</v>
      </c>
    </row>
    <row r="104" spans="8:14" x14ac:dyDescent="0.25">
      <c r="H104" t="e">
        <f ca="1">ROUND(NORMINV(RAND(),SIMULATION!$G$6,SIMULATION!$C$6),0)</f>
        <v>#REF!</v>
      </c>
      <c r="I104" t="e">
        <f ca="1">ROUND(NORMINV(RAND(),SIMULATION!$G$10,SIMULATION!$C$10),0)</f>
        <v>#REF!</v>
      </c>
      <c r="J104" t="e">
        <f t="shared" ca="1" si="4"/>
        <v>#REF!</v>
      </c>
      <c r="K104" t="e">
        <f ca="1">IF(H104+SIMULATION!$E$6&gt;'CBB SIM'!I104,"W","L")</f>
        <v>#REF!</v>
      </c>
      <c r="L104" t="e">
        <f ca="1">IF(I104+SIMULATION!$E$10&gt;'CBB SIM'!H104,"W","L")</f>
        <v>#REF!</v>
      </c>
      <c r="M104" t="e">
        <f t="shared" ca="1" si="5"/>
        <v>#REF!</v>
      </c>
      <c r="N104" t="e">
        <f ca="1">IF((H104+I104)&gt;SIMULATION!$F$6,"Over","Under")</f>
        <v>#REF!</v>
      </c>
    </row>
    <row r="105" spans="8:14" x14ac:dyDescent="0.25">
      <c r="H105" t="e">
        <f ca="1">ROUND(NORMINV(RAND(),SIMULATION!$G$6,SIMULATION!$C$6),0)</f>
        <v>#REF!</v>
      </c>
      <c r="I105" t="e">
        <f ca="1">ROUND(NORMINV(RAND(),SIMULATION!$G$10,SIMULATION!$C$10),0)</f>
        <v>#REF!</v>
      </c>
      <c r="J105" t="e">
        <f t="shared" ca="1" si="4"/>
        <v>#REF!</v>
      </c>
      <c r="K105" t="e">
        <f ca="1">IF(H105+SIMULATION!$E$6&gt;'CBB SIM'!I105,"W","L")</f>
        <v>#REF!</v>
      </c>
      <c r="L105" t="e">
        <f ca="1">IF(I105+SIMULATION!$E$10&gt;'CBB SIM'!H105,"W","L")</f>
        <v>#REF!</v>
      </c>
      <c r="M105" t="e">
        <f t="shared" ca="1" si="5"/>
        <v>#REF!</v>
      </c>
      <c r="N105" t="e">
        <f ca="1">IF((H105+I105)&gt;SIMULATION!$F$6,"Over","Under")</f>
        <v>#REF!</v>
      </c>
    </row>
    <row r="106" spans="8:14" x14ac:dyDescent="0.25">
      <c r="H106" t="e">
        <f ca="1">ROUND(NORMINV(RAND(),SIMULATION!$G$6,SIMULATION!$C$6),0)</f>
        <v>#REF!</v>
      </c>
      <c r="I106" t="e">
        <f ca="1">ROUND(NORMINV(RAND(),SIMULATION!$G$10,SIMULATION!$C$10),0)</f>
        <v>#REF!</v>
      </c>
      <c r="J106" t="e">
        <f t="shared" ca="1" si="4"/>
        <v>#REF!</v>
      </c>
      <c r="K106" t="e">
        <f ca="1">IF(H106+SIMULATION!$E$6&gt;'CBB SIM'!I106,"W","L")</f>
        <v>#REF!</v>
      </c>
      <c r="L106" t="e">
        <f ca="1">IF(I106+SIMULATION!$E$10&gt;'CBB SIM'!H106,"W","L")</f>
        <v>#REF!</v>
      </c>
      <c r="M106" t="e">
        <f t="shared" ca="1" si="5"/>
        <v>#REF!</v>
      </c>
      <c r="N106" t="e">
        <f ca="1">IF((H106+I106)&gt;SIMULATION!$F$6,"Over","Under")</f>
        <v>#REF!</v>
      </c>
    </row>
    <row r="107" spans="8:14" x14ac:dyDescent="0.25">
      <c r="H107" t="e">
        <f ca="1">ROUND(NORMINV(RAND(),SIMULATION!$G$6,SIMULATION!$C$6),0)</f>
        <v>#REF!</v>
      </c>
      <c r="I107" t="e">
        <f ca="1">ROUND(NORMINV(RAND(),SIMULATION!$G$10,SIMULATION!$C$10),0)</f>
        <v>#REF!</v>
      </c>
      <c r="J107" t="e">
        <f t="shared" ca="1" si="4"/>
        <v>#REF!</v>
      </c>
      <c r="K107" t="e">
        <f ca="1">IF(H107+SIMULATION!$E$6&gt;'CBB SIM'!I107,"W","L")</f>
        <v>#REF!</v>
      </c>
      <c r="L107" t="e">
        <f ca="1">IF(I107+SIMULATION!$E$10&gt;'CBB SIM'!H107,"W","L")</f>
        <v>#REF!</v>
      </c>
      <c r="M107" t="e">
        <f t="shared" ca="1" si="5"/>
        <v>#REF!</v>
      </c>
      <c r="N107" t="e">
        <f ca="1">IF((H107+I107)&gt;SIMULATION!$F$6,"Over","Under")</f>
        <v>#REF!</v>
      </c>
    </row>
    <row r="108" spans="8:14" x14ac:dyDescent="0.25">
      <c r="H108" t="e">
        <f ca="1">ROUND(NORMINV(RAND(),SIMULATION!$G$6,SIMULATION!$C$6),0)</f>
        <v>#REF!</v>
      </c>
      <c r="I108" t="e">
        <f ca="1">ROUND(NORMINV(RAND(),SIMULATION!$G$10,SIMULATION!$C$10),0)</f>
        <v>#REF!</v>
      </c>
      <c r="J108" t="e">
        <f t="shared" ca="1" si="4"/>
        <v>#REF!</v>
      </c>
      <c r="K108" t="e">
        <f ca="1">IF(H108+SIMULATION!$E$6&gt;'CBB SIM'!I108,"W","L")</f>
        <v>#REF!</v>
      </c>
      <c r="L108" t="e">
        <f ca="1">IF(I108+SIMULATION!$E$10&gt;'CBB SIM'!H108,"W","L")</f>
        <v>#REF!</v>
      </c>
      <c r="M108" t="e">
        <f t="shared" ca="1" si="5"/>
        <v>#REF!</v>
      </c>
      <c r="N108" t="e">
        <f ca="1">IF((H108+I108)&gt;SIMULATION!$F$6,"Over","Under")</f>
        <v>#REF!</v>
      </c>
    </row>
    <row r="109" spans="8:14" x14ac:dyDescent="0.25">
      <c r="H109" t="e">
        <f ca="1">ROUND(NORMINV(RAND(),SIMULATION!$G$6,SIMULATION!$C$6),0)</f>
        <v>#REF!</v>
      </c>
      <c r="I109" t="e">
        <f ca="1">ROUND(NORMINV(RAND(),SIMULATION!$G$10,SIMULATION!$C$10),0)</f>
        <v>#REF!</v>
      </c>
      <c r="J109" t="e">
        <f t="shared" ca="1" si="4"/>
        <v>#REF!</v>
      </c>
      <c r="K109" t="e">
        <f ca="1">IF(H109+SIMULATION!$E$6&gt;'CBB SIM'!I109,"W","L")</f>
        <v>#REF!</v>
      </c>
      <c r="L109" t="e">
        <f ca="1">IF(I109+SIMULATION!$E$10&gt;'CBB SIM'!H109,"W","L")</f>
        <v>#REF!</v>
      </c>
      <c r="M109" t="e">
        <f t="shared" ca="1" si="5"/>
        <v>#REF!</v>
      </c>
      <c r="N109" t="e">
        <f ca="1">IF((H109+I109)&gt;SIMULATION!$F$6,"Over","Under")</f>
        <v>#REF!</v>
      </c>
    </row>
    <row r="110" spans="8:14" x14ac:dyDescent="0.25">
      <c r="H110" t="e">
        <f ca="1">ROUND(NORMINV(RAND(),SIMULATION!$G$6,SIMULATION!$C$6),0)</f>
        <v>#REF!</v>
      </c>
      <c r="I110" t="e">
        <f ca="1">ROUND(NORMINV(RAND(),SIMULATION!$G$10,SIMULATION!$C$10),0)</f>
        <v>#REF!</v>
      </c>
      <c r="J110" t="e">
        <f t="shared" ca="1" si="4"/>
        <v>#REF!</v>
      </c>
      <c r="K110" t="e">
        <f ca="1">IF(H110+SIMULATION!$E$6&gt;'CBB SIM'!I110,"W","L")</f>
        <v>#REF!</v>
      </c>
      <c r="L110" t="e">
        <f ca="1">IF(I110+SIMULATION!$E$10&gt;'CBB SIM'!H110,"W","L")</f>
        <v>#REF!</v>
      </c>
      <c r="M110" t="e">
        <f t="shared" ca="1" si="5"/>
        <v>#REF!</v>
      </c>
      <c r="N110" t="e">
        <f ca="1">IF((H110+I110)&gt;SIMULATION!$F$6,"Over","Under")</f>
        <v>#REF!</v>
      </c>
    </row>
    <row r="111" spans="8:14" x14ac:dyDescent="0.25">
      <c r="H111" t="e">
        <f ca="1">ROUND(NORMINV(RAND(),SIMULATION!$G$6,SIMULATION!$C$6),0)</f>
        <v>#REF!</v>
      </c>
      <c r="I111" t="e">
        <f ca="1">ROUND(NORMINV(RAND(),SIMULATION!$G$10,SIMULATION!$C$10),0)</f>
        <v>#REF!</v>
      </c>
      <c r="J111" t="e">
        <f t="shared" ca="1" si="4"/>
        <v>#REF!</v>
      </c>
      <c r="K111" t="e">
        <f ca="1">IF(H111+SIMULATION!$E$6&gt;'CBB SIM'!I111,"W","L")</f>
        <v>#REF!</v>
      </c>
      <c r="L111" t="e">
        <f ca="1">IF(I111+SIMULATION!$E$10&gt;'CBB SIM'!H111,"W","L")</f>
        <v>#REF!</v>
      </c>
      <c r="M111" t="e">
        <f t="shared" ca="1" si="5"/>
        <v>#REF!</v>
      </c>
      <c r="N111" t="e">
        <f ca="1">IF((H111+I111)&gt;SIMULATION!$F$6,"Over","Under")</f>
        <v>#REF!</v>
      </c>
    </row>
    <row r="112" spans="8:14" x14ac:dyDescent="0.25">
      <c r="H112" t="e">
        <f ca="1">ROUND(NORMINV(RAND(),SIMULATION!$G$6,SIMULATION!$C$6),0)</f>
        <v>#REF!</v>
      </c>
      <c r="I112" t="e">
        <f ca="1">ROUND(NORMINV(RAND(),SIMULATION!$G$10,SIMULATION!$C$10),0)</f>
        <v>#REF!</v>
      </c>
      <c r="J112" t="e">
        <f t="shared" ca="1" si="4"/>
        <v>#REF!</v>
      </c>
      <c r="K112" t="e">
        <f ca="1">IF(H112+SIMULATION!$E$6&gt;'CBB SIM'!I112,"W","L")</f>
        <v>#REF!</v>
      </c>
      <c r="L112" t="e">
        <f ca="1">IF(I112+SIMULATION!$E$10&gt;'CBB SIM'!H112,"W","L")</f>
        <v>#REF!</v>
      </c>
      <c r="M112" t="e">
        <f t="shared" ca="1" si="5"/>
        <v>#REF!</v>
      </c>
      <c r="N112" t="e">
        <f ca="1">IF((H112+I112)&gt;SIMULATION!$F$6,"Over","Under")</f>
        <v>#REF!</v>
      </c>
    </row>
    <row r="113" spans="8:14" x14ac:dyDescent="0.25">
      <c r="H113" t="e">
        <f ca="1">ROUND(NORMINV(RAND(),SIMULATION!$G$6,SIMULATION!$C$6),0)</f>
        <v>#REF!</v>
      </c>
      <c r="I113" t="e">
        <f ca="1">ROUND(NORMINV(RAND(),SIMULATION!$G$10,SIMULATION!$C$10),0)</f>
        <v>#REF!</v>
      </c>
      <c r="J113" t="e">
        <f t="shared" ca="1" si="4"/>
        <v>#REF!</v>
      </c>
      <c r="K113" t="e">
        <f ca="1">IF(H113+SIMULATION!$E$6&gt;'CBB SIM'!I113,"W","L")</f>
        <v>#REF!</v>
      </c>
      <c r="L113" t="e">
        <f ca="1">IF(I113+SIMULATION!$E$10&gt;'CBB SIM'!H113,"W","L")</f>
        <v>#REF!</v>
      </c>
      <c r="M113" t="e">
        <f t="shared" ca="1" si="5"/>
        <v>#REF!</v>
      </c>
      <c r="N113" t="e">
        <f ca="1">IF((H113+I113)&gt;SIMULATION!$F$6,"Over","Under")</f>
        <v>#REF!</v>
      </c>
    </row>
    <row r="114" spans="8:14" x14ac:dyDescent="0.25">
      <c r="H114" t="e">
        <f ca="1">ROUND(NORMINV(RAND(),SIMULATION!$G$6,SIMULATION!$C$6),0)</f>
        <v>#REF!</v>
      </c>
      <c r="I114" t="e">
        <f ca="1">ROUND(NORMINV(RAND(),SIMULATION!$G$10,SIMULATION!$C$10),0)</f>
        <v>#REF!</v>
      </c>
      <c r="J114" t="e">
        <f t="shared" ca="1" si="4"/>
        <v>#REF!</v>
      </c>
      <c r="K114" t="e">
        <f ca="1">IF(H114+SIMULATION!$E$6&gt;'CBB SIM'!I114,"W","L")</f>
        <v>#REF!</v>
      </c>
      <c r="L114" t="e">
        <f ca="1">IF(I114+SIMULATION!$E$10&gt;'CBB SIM'!H114,"W","L")</f>
        <v>#REF!</v>
      </c>
      <c r="M114" t="e">
        <f t="shared" ca="1" si="5"/>
        <v>#REF!</v>
      </c>
      <c r="N114" t="e">
        <f ca="1">IF((H114+I114)&gt;SIMULATION!$F$6,"Over","Under")</f>
        <v>#REF!</v>
      </c>
    </row>
    <row r="115" spans="8:14" x14ac:dyDescent="0.25">
      <c r="H115" t="e">
        <f ca="1">ROUND(NORMINV(RAND(),SIMULATION!$G$6,SIMULATION!$C$6),0)</f>
        <v>#REF!</v>
      </c>
      <c r="I115" t="e">
        <f ca="1">ROUND(NORMINV(RAND(),SIMULATION!$G$10,SIMULATION!$C$10),0)</f>
        <v>#REF!</v>
      </c>
      <c r="J115" t="e">
        <f t="shared" ca="1" si="4"/>
        <v>#REF!</v>
      </c>
      <c r="K115" t="e">
        <f ca="1">IF(H115+SIMULATION!$E$6&gt;'CBB SIM'!I115,"W","L")</f>
        <v>#REF!</v>
      </c>
      <c r="L115" t="e">
        <f ca="1">IF(I115+SIMULATION!$E$10&gt;'CBB SIM'!H115,"W","L")</f>
        <v>#REF!</v>
      </c>
      <c r="M115" t="e">
        <f t="shared" ca="1" si="5"/>
        <v>#REF!</v>
      </c>
      <c r="N115" t="e">
        <f ca="1">IF((H115+I115)&gt;SIMULATION!$F$6,"Over","Under")</f>
        <v>#REF!</v>
      </c>
    </row>
    <row r="116" spans="8:14" x14ac:dyDescent="0.25">
      <c r="H116" t="e">
        <f ca="1">ROUND(NORMINV(RAND(),SIMULATION!$G$6,SIMULATION!$C$6),0)</f>
        <v>#REF!</v>
      </c>
      <c r="I116" t="e">
        <f ca="1">ROUND(NORMINV(RAND(),SIMULATION!$G$10,SIMULATION!$C$10),0)</f>
        <v>#REF!</v>
      </c>
      <c r="J116" t="e">
        <f t="shared" ca="1" si="4"/>
        <v>#REF!</v>
      </c>
      <c r="K116" t="e">
        <f ca="1">IF(H116+SIMULATION!$E$6&gt;'CBB SIM'!I116,"W","L")</f>
        <v>#REF!</v>
      </c>
      <c r="L116" t="e">
        <f ca="1">IF(I116+SIMULATION!$E$10&gt;'CBB SIM'!H116,"W","L")</f>
        <v>#REF!</v>
      </c>
      <c r="M116" t="e">
        <f t="shared" ca="1" si="5"/>
        <v>#REF!</v>
      </c>
      <c r="N116" t="e">
        <f ca="1">IF((H116+I116)&gt;SIMULATION!$F$6,"Over","Under")</f>
        <v>#REF!</v>
      </c>
    </row>
    <row r="117" spans="8:14" x14ac:dyDescent="0.25">
      <c r="H117" t="e">
        <f ca="1">ROUND(NORMINV(RAND(),SIMULATION!$G$6,SIMULATION!$C$6),0)</f>
        <v>#REF!</v>
      </c>
      <c r="I117" t="e">
        <f ca="1">ROUND(NORMINV(RAND(),SIMULATION!$G$10,SIMULATION!$C$10),0)</f>
        <v>#REF!</v>
      </c>
      <c r="J117" t="e">
        <f t="shared" ca="1" si="4"/>
        <v>#REF!</v>
      </c>
      <c r="K117" t="e">
        <f ca="1">IF(H117+SIMULATION!$E$6&gt;'CBB SIM'!I117,"W","L")</f>
        <v>#REF!</v>
      </c>
      <c r="L117" t="e">
        <f ca="1">IF(I117+SIMULATION!$E$10&gt;'CBB SIM'!H117,"W","L")</f>
        <v>#REF!</v>
      </c>
      <c r="M117" t="e">
        <f t="shared" ca="1" si="5"/>
        <v>#REF!</v>
      </c>
      <c r="N117" t="e">
        <f ca="1">IF((H117+I117)&gt;SIMULATION!$F$6,"Over","Under")</f>
        <v>#REF!</v>
      </c>
    </row>
    <row r="118" spans="8:14" x14ac:dyDescent="0.25">
      <c r="H118" t="e">
        <f ca="1">ROUND(NORMINV(RAND(),SIMULATION!$G$6,SIMULATION!$C$6),0)</f>
        <v>#REF!</v>
      </c>
      <c r="I118" t="e">
        <f ca="1">ROUND(NORMINV(RAND(),SIMULATION!$G$10,SIMULATION!$C$10),0)</f>
        <v>#REF!</v>
      </c>
      <c r="J118" t="e">
        <f t="shared" ca="1" si="4"/>
        <v>#REF!</v>
      </c>
      <c r="K118" t="e">
        <f ca="1">IF(H118+SIMULATION!$E$6&gt;'CBB SIM'!I118,"W","L")</f>
        <v>#REF!</v>
      </c>
      <c r="L118" t="e">
        <f ca="1">IF(I118+SIMULATION!$E$10&gt;'CBB SIM'!H118,"W","L")</f>
        <v>#REF!</v>
      </c>
      <c r="M118" t="e">
        <f t="shared" ca="1" si="5"/>
        <v>#REF!</v>
      </c>
      <c r="N118" t="e">
        <f ca="1">IF((H118+I118)&gt;SIMULATION!$F$6,"Over","Under")</f>
        <v>#REF!</v>
      </c>
    </row>
    <row r="119" spans="8:14" x14ac:dyDescent="0.25">
      <c r="H119" t="e">
        <f ca="1">ROUND(NORMINV(RAND(),SIMULATION!$G$6,SIMULATION!$C$6),0)</f>
        <v>#REF!</v>
      </c>
      <c r="I119" t="e">
        <f ca="1">ROUND(NORMINV(RAND(),SIMULATION!$G$10,SIMULATION!$C$10),0)</f>
        <v>#REF!</v>
      </c>
      <c r="J119" t="e">
        <f t="shared" ca="1" si="4"/>
        <v>#REF!</v>
      </c>
      <c r="K119" t="e">
        <f ca="1">IF(H119+SIMULATION!$E$6&gt;'CBB SIM'!I119,"W","L")</f>
        <v>#REF!</v>
      </c>
      <c r="L119" t="e">
        <f ca="1">IF(I119+SIMULATION!$E$10&gt;'CBB SIM'!H119,"W","L")</f>
        <v>#REF!</v>
      </c>
      <c r="M119" t="e">
        <f t="shared" ca="1" si="5"/>
        <v>#REF!</v>
      </c>
      <c r="N119" t="e">
        <f ca="1">IF((H119+I119)&gt;SIMULATION!$F$6,"Over","Under")</f>
        <v>#REF!</v>
      </c>
    </row>
    <row r="120" spans="8:14" x14ac:dyDescent="0.25">
      <c r="H120" t="e">
        <f ca="1">ROUND(NORMINV(RAND(),SIMULATION!$G$6,SIMULATION!$C$6),0)</f>
        <v>#REF!</v>
      </c>
      <c r="I120" t="e">
        <f ca="1">ROUND(NORMINV(RAND(),SIMULATION!$G$10,SIMULATION!$C$10),0)</f>
        <v>#REF!</v>
      </c>
      <c r="J120" t="e">
        <f t="shared" ca="1" si="4"/>
        <v>#REF!</v>
      </c>
      <c r="K120" t="e">
        <f ca="1">IF(H120+SIMULATION!$E$6&gt;'CBB SIM'!I120,"W","L")</f>
        <v>#REF!</v>
      </c>
      <c r="L120" t="e">
        <f ca="1">IF(I120+SIMULATION!$E$10&gt;'CBB SIM'!H120,"W","L")</f>
        <v>#REF!</v>
      </c>
      <c r="M120" t="e">
        <f t="shared" ca="1" si="5"/>
        <v>#REF!</v>
      </c>
      <c r="N120" t="e">
        <f ca="1">IF((H120+I120)&gt;SIMULATION!$F$6,"Over","Under")</f>
        <v>#REF!</v>
      </c>
    </row>
    <row r="121" spans="8:14" x14ac:dyDescent="0.25">
      <c r="H121" t="e">
        <f ca="1">ROUND(NORMINV(RAND(),SIMULATION!$G$6,SIMULATION!$C$6),0)</f>
        <v>#REF!</v>
      </c>
      <c r="I121" t="e">
        <f ca="1">ROUND(NORMINV(RAND(),SIMULATION!$G$10,SIMULATION!$C$10),0)</f>
        <v>#REF!</v>
      </c>
      <c r="J121" t="e">
        <f t="shared" ca="1" si="4"/>
        <v>#REF!</v>
      </c>
      <c r="K121" t="e">
        <f ca="1">IF(H121+SIMULATION!$E$6&gt;'CBB SIM'!I121,"W","L")</f>
        <v>#REF!</v>
      </c>
      <c r="L121" t="e">
        <f ca="1">IF(I121+SIMULATION!$E$10&gt;'CBB SIM'!H121,"W","L")</f>
        <v>#REF!</v>
      </c>
      <c r="M121" t="e">
        <f t="shared" ca="1" si="5"/>
        <v>#REF!</v>
      </c>
      <c r="N121" t="e">
        <f ca="1">IF((H121+I121)&gt;SIMULATION!$F$6,"Over","Under")</f>
        <v>#REF!</v>
      </c>
    </row>
    <row r="122" spans="8:14" x14ac:dyDescent="0.25">
      <c r="H122" t="e">
        <f ca="1">ROUND(NORMINV(RAND(),SIMULATION!$G$6,SIMULATION!$C$6),0)</f>
        <v>#REF!</v>
      </c>
      <c r="I122" t="e">
        <f ca="1">ROUND(NORMINV(RAND(),SIMULATION!$G$10,SIMULATION!$C$10),0)</f>
        <v>#REF!</v>
      </c>
      <c r="J122" t="e">
        <f t="shared" ca="1" si="4"/>
        <v>#REF!</v>
      </c>
      <c r="K122" t="e">
        <f ca="1">IF(H122+SIMULATION!$E$6&gt;'CBB SIM'!I122,"W","L")</f>
        <v>#REF!</v>
      </c>
      <c r="L122" t="e">
        <f ca="1">IF(I122+SIMULATION!$E$10&gt;'CBB SIM'!H122,"W","L")</f>
        <v>#REF!</v>
      </c>
      <c r="M122" t="e">
        <f t="shared" ca="1" si="5"/>
        <v>#REF!</v>
      </c>
      <c r="N122" t="e">
        <f ca="1">IF((H122+I122)&gt;SIMULATION!$F$6,"Over","Under")</f>
        <v>#REF!</v>
      </c>
    </row>
    <row r="123" spans="8:14" x14ac:dyDescent="0.25">
      <c r="H123" t="e">
        <f ca="1">ROUND(NORMINV(RAND(),SIMULATION!$G$6,SIMULATION!$C$6),0)</f>
        <v>#REF!</v>
      </c>
      <c r="I123" t="e">
        <f ca="1">ROUND(NORMINV(RAND(),SIMULATION!$G$10,SIMULATION!$C$10),0)</f>
        <v>#REF!</v>
      </c>
      <c r="J123" t="e">
        <f t="shared" ca="1" si="4"/>
        <v>#REF!</v>
      </c>
      <c r="K123" t="e">
        <f ca="1">IF(H123+SIMULATION!$E$6&gt;'CBB SIM'!I123,"W","L")</f>
        <v>#REF!</v>
      </c>
      <c r="L123" t="e">
        <f ca="1">IF(I123+SIMULATION!$E$10&gt;'CBB SIM'!H123,"W","L")</f>
        <v>#REF!</v>
      </c>
      <c r="M123" t="e">
        <f t="shared" ca="1" si="5"/>
        <v>#REF!</v>
      </c>
      <c r="N123" t="e">
        <f ca="1">IF((H123+I123)&gt;SIMULATION!$F$6,"Over","Under")</f>
        <v>#REF!</v>
      </c>
    </row>
    <row r="124" spans="8:14" x14ac:dyDescent="0.25">
      <c r="H124" t="e">
        <f ca="1">ROUND(NORMINV(RAND(),SIMULATION!$G$6,SIMULATION!$C$6),0)</f>
        <v>#REF!</v>
      </c>
      <c r="I124" t="e">
        <f ca="1">ROUND(NORMINV(RAND(),SIMULATION!$G$10,SIMULATION!$C$10),0)</f>
        <v>#REF!</v>
      </c>
      <c r="J124" t="e">
        <f t="shared" ca="1" si="4"/>
        <v>#REF!</v>
      </c>
      <c r="K124" t="e">
        <f ca="1">IF(H124+SIMULATION!$E$6&gt;'CBB SIM'!I124,"W","L")</f>
        <v>#REF!</v>
      </c>
      <c r="L124" t="e">
        <f ca="1">IF(I124+SIMULATION!$E$10&gt;'CBB SIM'!H124,"W","L")</f>
        <v>#REF!</v>
      </c>
      <c r="M124" t="e">
        <f t="shared" ca="1" si="5"/>
        <v>#REF!</v>
      </c>
      <c r="N124" t="e">
        <f ca="1">IF((H124+I124)&gt;SIMULATION!$F$6,"Over","Under")</f>
        <v>#REF!</v>
      </c>
    </row>
    <row r="125" spans="8:14" x14ac:dyDescent="0.25">
      <c r="H125" t="e">
        <f ca="1">ROUND(NORMINV(RAND(),SIMULATION!$G$6,SIMULATION!$C$6),0)</f>
        <v>#REF!</v>
      </c>
      <c r="I125" t="e">
        <f ca="1">ROUND(NORMINV(RAND(),SIMULATION!$G$10,SIMULATION!$C$10),0)</f>
        <v>#REF!</v>
      </c>
      <c r="J125" t="e">
        <f t="shared" ca="1" si="4"/>
        <v>#REF!</v>
      </c>
      <c r="K125" t="e">
        <f ca="1">IF(H125+SIMULATION!$E$6&gt;'CBB SIM'!I125,"W","L")</f>
        <v>#REF!</v>
      </c>
      <c r="L125" t="e">
        <f ca="1">IF(I125+SIMULATION!$E$10&gt;'CBB SIM'!H125,"W","L")</f>
        <v>#REF!</v>
      </c>
      <c r="M125" t="e">
        <f t="shared" ca="1" si="5"/>
        <v>#REF!</v>
      </c>
      <c r="N125" t="e">
        <f ca="1">IF((H125+I125)&gt;SIMULATION!$F$6,"Over","Under")</f>
        <v>#REF!</v>
      </c>
    </row>
    <row r="126" spans="8:14" x14ac:dyDescent="0.25">
      <c r="H126" t="e">
        <f ca="1">ROUND(NORMINV(RAND(),SIMULATION!$G$6,SIMULATION!$C$6),0)</f>
        <v>#REF!</v>
      </c>
      <c r="I126" t="e">
        <f ca="1">ROUND(NORMINV(RAND(),SIMULATION!$G$10,SIMULATION!$C$10),0)</f>
        <v>#REF!</v>
      </c>
      <c r="J126" t="e">
        <f t="shared" ca="1" si="4"/>
        <v>#REF!</v>
      </c>
      <c r="K126" t="e">
        <f ca="1">IF(H126+SIMULATION!$E$6&gt;'CBB SIM'!I126,"W","L")</f>
        <v>#REF!</v>
      </c>
      <c r="L126" t="e">
        <f ca="1">IF(I126+SIMULATION!$E$10&gt;'CBB SIM'!H126,"W","L")</f>
        <v>#REF!</v>
      </c>
      <c r="M126" t="e">
        <f t="shared" ca="1" si="5"/>
        <v>#REF!</v>
      </c>
      <c r="N126" t="e">
        <f ca="1">IF((H126+I126)&gt;SIMULATION!$F$6,"Over","Under")</f>
        <v>#REF!</v>
      </c>
    </row>
    <row r="127" spans="8:14" x14ac:dyDescent="0.25">
      <c r="H127" t="e">
        <f ca="1">ROUND(NORMINV(RAND(),SIMULATION!$G$6,SIMULATION!$C$6),0)</f>
        <v>#REF!</v>
      </c>
      <c r="I127" t="e">
        <f ca="1">ROUND(NORMINV(RAND(),SIMULATION!$G$10,SIMULATION!$C$10),0)</f>
        <v>#REF!</v>
      </c>
      <c r="J127" t="e">
        <f t="shared" ca="1" si="4"/>
        <v>#REF!</v>
      </c>
      <c r="K127" t="e">
        <f ca="1">IF(H127+SIMULATION!$E$6&gt;'CBB SIM'!I127,"W","L")</f>
        <v>#REF!</v>
      </c>
      <c r="L127" t="e">
        <f ca="1">IF(I127+SIMULATION!$E$10&gt;'CBB SIM'!H127,"W","L")</f>
        <v>#REF!</v>
      </c>
      <c r="M127" t="e">
        <f t="shared" ca="1" si="5"/>
        <v>#REF!</v>
      </c>
      <c r="N127" t="e">
        <f ca="1">IF((H127+I127)&gt;SIMULATION!$F$6,"Over","Under")</f>
        <v>#REF!</v>
      </c>
    </row>
    <row r="128" spans="8:14" x14ac:dyDescent="0.25">
      <c r="H128" t="e">
        <f ca="1">ROUND(NORMINV(RAND(),SIMULATION!$G$6,SIMULATION!$C$6),0)</f>
        <v>#REF!</v>
      </c>
      <c r="I128" t="e">
        <f ca="1">ROUND(NORMINV(RAND(),SIMULATION!$G$10,SIMULATION!$C$10),0)</f>
        <v>#REF!</v>
      </c>
      <c r="J128" t="e">
        <f t="shared" ca="1" si="4"/>
        <v>#REF!</v>
      </c>
      <c r="K128" t="e">
        <f ca="1">IF(H128+SIMULATION!$E$6&gt;'CBB SIM'!I128,"W","L")</f>
        <v>#REF!</v>
      </c>
      <c r="L128" t="e">
        <f ca="1">IF(I128+SIMULATION!$E$10&gt;'CBB SIM'!H128,"W","L")</f>
        <v>#REF!</v>
      </c>
      <c r="M128" t="e">
        <f t="shared" ca="1" si="5"/>
        <v>#REF!</v>
      </c>
      <c r="N128" t="e">
        <f ca="1">IF((H128+I128)&gt;SIMULATION!$F$6,"Over","Under")</f>
        <v>#REF!</v>
      </c>
    </row>
    <row r="129" spans="8:14" x14ac:dyDescent="0.25">
      <c r="H129" t="e">
        <f ca="1">ROUND(NORMINV(RAND(),SIMULATION!$G$6,SIMULATION!$C$6),0)</f>
        <v>#REF!</v>
      </c>
      <c r="I129" t="e">
        <f ca="1">ROUND(NORMINV(RAND(),SIMULATION!$G$10,SIMULATION!$C$10),0)</f>
        <v>#REF!</v>
      </c>
      <c r="J129" t="e">
        <f t="shared" ca="1" si="4"/>
        <v>#REF!</v>
      </c>
      <c r="K129" t="e">
        <f ca="1">IF(H129+SIMULATION!$E$6&gt;'CBB SIM'!I129,"W","L")</f>
        <v>#REF!</v>
      </c>
      <c r="L129" t="e">
        <f ca="1">IF(I129+SIMULATION!$E$10&gt;'CBB SIM'!H129,"W","L")</f>
        <v>#REF!</v>
      </c>
      <c r="M129" t="e">
        <f t="shared" ca="1" si="5"/>
        <v>#REF!</v>
      </c>
      <c r="N129" t="e">
        <f ca="1">IF((H129+I129)&gt;SIMULATION!$F$6,"Over","Under")</f>
        <v>#REF!</v>
      </c>
    </row>
    <row r="130" spans="8:14" x14ac:dyDescent="0.25">
      <c r="H130" t="e">
        <f ca="1">ROUND(NORMINV(RAND(),SIMULATION!$G$6,SIMULATION!$C$6),0)</f>
        <v>#REF!</v>
      </c>
      <c r="I130" t="e">
        <f ca="1">ROUND(NORMINV(RAND(),SIMULATION!$G$10,SIMULATION!$C$10),0)</f>
        <v>#REF!</v>
      </c>
      <c r="J130" t="e">
        <f t="shared" ca="1" si="4"/>
        <v>#REF!</v>
      </c>
      <c r="K130" t="e">
        <f ca="1">IF(H130+SIMULATION!$E$6&gt;'CBB SIM'!I130,"W","L")</f>
        <v>#REF!</v>
      </c>
      <c r="L130" t="e">
        <f ca="1">IF(I130+SIMULATION!$E$10&gt;'CBB SIM'!H130,"W","L")</f>
        <v>#REF!</v>
      </c>
      <c r="M130" t="e">
        <f t="shared" ca="1" si="5"/>
        <v>#REF!</v>
      </c>
      <c r="N130" t="e">
        <f ca="1">IF((H130+I130)&gt;SIMULATION!$F$6,"Over","Under")</f>
        <v>#REF!</v>
      </c>
    </row>
    <row r="131" spans="8:14" x14ac:dyDescent="0.25">
      <c r="H131" t="e">
        <f ca="1">ROUND(NORMINV(RAND(),SIMULATION!$G$6,SIMULATION!$C$6),0)</f>
        <v>#REF!</v>
      </c>
      <c r="I131" t="e">
        <f ca="1">ROUND(NORMINV(RAND(),SIMULATION!$G$10,SIMULATION!$C$10),0)</f>
        <v>#REF!</v>
      </c>
      <c r="J131" t="e">
        <f t="shared" ca="1" si="4"/>
        <v>#REF!</v>
      </c>
      <c r="K131" t="e">
        <f ca="1">IF(H131+SIMULATION!$E$6&gt;'CBB SIM'!I131,"W","L")</f>
        <v>#REF!</v>
      </c>
      <c r="L131" t="e">
        <f ca="1">IF(I131+SIMULATION!$E$10&gt;'CBB SIM'!H131,"W","L")</f>
        <v>#REF!</v>
      </c>
      <c r="M131" t="e">
        <f t="shared" ca="1" si="5"/>
        <v>#REF!</v>
      </c>
      <c r="N131" t="e">
        <f ca="1">IF((H131+I131)&gt;SIMULATION!$F$6,"Over","Under")</f>
        <v>#REF!</v>
      </c>
    </row>
    <row r="132" spans="8:14" x14ac:dyDescent="0.25">
      <c r="H132" t="e">
        <f ca="1">ROUND(NORMINV(RAND(),SIMULATION!$G$6,SIMULATION!$C$6),0)</f>
        <v>#REF!</v>
      </c>
      <c r="I132" t="e">
        <f ca="1">ROUND(NORMINV(RAND(),SIMULATION!$G$10,SIMULATION!$C$10),0)</f>
        <v>#REF!</v>
      </c>
      <c r="J132" t="e">
        <f t="shared" ca="1" si="4"/>
        <v>#REF!</v>
      </c>
      <c r="K132" t="e">
        <f ca="1">IF(H132+SIMULATION!$E$6&gt;'CBB SIM'!I132,"W","L")</f>
        <v>#REF!</v>
      </c>
      <c r="L132" t="e">
        <f ca="1">IF(I132+SIMULATION!$E$10&gt;'CBB SIM'!H132,"W","L")</f>
        <v>#REF!</v>
      </c>
      <c r="M132" t="e">
        <f t="shared" ca="1" si="5"/>
        <v>#REF!</v>
      </c>
      <c r="N132" t="e">
        <f ca="1">IF((H132+I132)&gt;SIMULATION!$F$6,"Over","Under")</f>
        <v>#REF!</v>
      </c>
    </row>
    <row r="133" spans="8:14" x14ac:dyDescent="0.25">
      <c r="H133" t="e">
        <f ca="1">ROUND(NORMINV(RAND(),SIMULATION!$G$6,SIMULATION!$C$6),0)</f>
        <v>#REF!</v>
      </c>
      <c r="I133" t="e">
        <f ca="1">ROUND(NORMINV(RAND(),SIMULATION!$G$10,SIMULATION!$C$10),0)</f>
        <v>#REF!</v>
      </c>
      <c r="J133" t="e">
        <f t="shared" ca="1" si="4"/>
        <v>#REF!</v>
      </c>
      <c r="K133" t="e">
        <f ca="1">IF(H133+SIMULATION!$E$6&gt;'CBB SIM'!I133,"W","L")</f>
        <v>#REF!</v>
      </c>
      <c r="L133" t="e">
        <f ca="1">IF(I133+SIMULATION!$E$10&gt;'CBB SIM'!H133,"W","L")</f>
        <v>#REF!</v>
      </c>
      <c r="M133" t="e">
        <f t="shared" ca="1" si="5"/>
        <v>#REF!</v>
      </c>
      <c r="N133" t="e">
        <f ca="1">IF((H133+I133)&gt;SIMULATION!$F$6,"Over","Under")</f>
        <v>#REF!</v>
      </c>
    </row>
    <row r="134" spans="8:14" x14ac:dyDescent="0.25">
      <c r="H134" t="e">
        <f ca="1">ROUND(NORMINV(RAND(),SIMULATION!$G$6,SIMULATION!$C$6),0)</f>
        <v>#REF!</v>
      </c>
      <c r="I134" t="e">
        <f ca="1">ROUND(NORMINV(RAND(),SIMULATION!$G$10,SIMULATION!$C$10),0)</f>
        <v>#REF!</v>
      </c>
      <c r="J134" t="e">
        <f t="shared" ca="1" si="4"/>
        <v>#REF!</v>
      </c>
      <c r="K134" t="e">
        <f ca="1">IF(H134+SIMULATION!$E$6&gt;'CBB SIM'!I134,"W","L")</f>
        <v>#REF!</v>
      </c>
      <c r="L134" t="e">
        <f ca="1">IF(I134+SIMULATION!$E$10&gt;'CBB SIM'!H134,"W","L")</f>
        <v>#REF!</v>
      </c>
      <c r="M134" t="e">
        <f t="shared" ca="1" si="5"/>
        <v>#REF!</v>
      </c>
      <c r="N134" t="e">
        <f ca="1">IF((H134+I134)&gt;SIMULATION!$F$6,"Over","Under")</f>
        <v>#REF!</v>
      </c>
    </row>
    <row r="135" spans="8:14" x14ac:dyDescent="0.25">
      <c r="H135" t="e">
        <f ca="1">ROUND(NORMINV(RAND(),SIMULATION!$G$6,SIMULATION!$C$6),0)</f>
        <v>#REF!</v>
      </c>
      <c r="I135" t="e">
        <f ca="1">ROUND(NORMINV(RAND(),SIMULATION!$G$10,SIMULATION!$C$10),0)</f>
        <v>#REF!</v>
      </c>
      <c r="J135" t="e">
        <f t="shared" ca="1" si="4"/>
        <v>#REF!</v>
      </c>
      <c r="K135" t="e">
        <f ca="1">IF(H135+SIMULATION!$E$6&gt;'CBB SIM'!I135,"W","L")</f>
        <v>#REF!</v>
      </c>
      <c r="L135" t="e">
        <f ca="1">IF(I135+SIMULATION!$E$10&gt;'CBB SIM'!H135,"W","L")</f>
        <v>#REF!</v>
      </c>
      <c r="M135" t="e">
        <f t="shared" ca="1" si="5"/>
        <v>#REF!</v>
      </c>
      <c r="N135" t="e">
        <f ca="1">IF((H135+I135)&gt;SIMULATION!$F$6,"Over","Under")</f>
        <v>#REF!</v>
      </c>
    </row>
    <row r="136" spans="8:14" x14ac:dyDescent="0.25">
      <c r="H136" t="e">
        <f ca="1">ROUND(NORMINV(RAND(),SIMULATION!$G$6,SIMULATION!$C$6),0)</f>
        <v>#REF!</v>
      </c>
      <c r="I136" t="e">
        <f ca="1">ROUND(NORMINV(RAND(),SIMULATION!$G$10,SIMULATION!$C$10),0)</f>
        <v>#REF!</v>
      </c>
      <c r="J136" t="e">
        <f t="shared" ca="1" si="4"/>
        <v>#REF!</v>
      </c>
      <c r="K136" t="e">
        <f ca="1">IF(H136+SIMULATION!$E$6&gt;'CBB SIM'!I136,"W","L")</f>
        <v>#REF!</v>
      </c>
      <c r="L136" t="e">
        <f ca="1">IF(I136+SIMULATION!$E$10&gt;'CBB SIM'!H136,"W","L")</f>
        <v>#REF!</v>
      </c>
      <c r="M136" t="e">
        <f t="shared" ca="1" si="5"/>
        <v>#REF!</v>
      </c>
      <c r="N136" t="e">
        <f ca="1">IF((H136+I136)&gt;SIMULATION!$F$6,"Over","Under")</f>
        <v>#REF!</v>
      </c>
    </row>
    <row r="137" spans="8:14" x14ac:dyDescent="0.25">
      <c r="H137" t="e">
        <f ca="1">ROUND(NORMINV(RAND(),SIMULATION!$G$6,SIMULATION!$C$6),0)</f>
        <v>#REF!</v>
      </c>
      <c r="I137" t="e">
        <f ca="1">ROUND(NORMINV(RAND(),SIMULATION!$G$10,SIMULATION!$C$10),0)</f>
        <v>#REF!</v>
      </c>
      <c r="J137" t="e">
        <f t="shared" ca="1" si="4"/>
        <v>#REF!</v>
      </c>
      <c r="K137" t="e">
        <f ca="1">IF(H137+SIMULATION!$E$6&gt;'CBB SIM'!I137,"W","L")</f>
        <v>#REF!</v>
      </c>
      <c r="L137" t="e">
        <f ca="1">IF(I137+SIMULATION!$E$10&gt;'CBB SIM'!H137,"W","L")</f>
        <v>#REF!</v>
      </c>
      <c r="M137" t="e">
        <f t="shared" ca="1" si="5"/>
        <v>#REF!</v>
      </c>
      <c r="N137" t="e">
        <f ca="1">IF((H137+I137)&gt;SIMULATION!$F$6,"Over","Under")</f>
        <v>#REF!</v>
      </c>
    </row>
    <row r="138" spans="8:14" x14ac:dyDescent="0.25">
      <c r="H138" t="e">
        <f ca="1">ROUND(NORMINV(RAND(),SIMULATION!$G$6,SIMULATION!$C$6),0)</f>
        <v>#REF!</v>
      </c>
      <c r="I138" t="e">
        <f ca="1">ROUND(NORMINV(RAND(),SIMULATION!$G$10,SIMULATION!$C$10),0)</f>
        <v>#REF!</v>
      </c>
      <c r="J138" t="e">
        <f t="shared" ref="J138:J201" ca="1" si="6">IF(H138=I138,"OT",IF(H138&gt;I138,"Away","Home"))</f>
        <v>#REF!</v>
      </c>
      <c r="K138" t="e">
        <f ca="1">IF(H138+SIMULATION!$E$6&gt;'CBB SIM'!I138,"W","L")</f>
        <v>#REF!</v>
      </c>
      <c r="L138" t="e">
        <f ca="1">IF(I138+SIMULATION!$E$10&gt;'CBB SIM'!H138,"W","L")</f>
        <v>#REF!</v>
      </c>
      <c r="M138" t="e">
        <f t="shared" ref="M138:M201" ca="1" si="7">H138+I138</f>
        <v>#REF!</v>
      </c>
      <c r="N138" t="e">
        <f ca="1">IF((H138+I138)&gt;SIMULATION!$F$6,"Over","Under")</f>
        <v>#REF!</v>
      </c>
    </row>
    <row r="139" spans="8:14" x14ac:dyDescent="0.25">
      <c r="H139" t="e">
        <f ca="1">ROUND(NORMINV(RAND(),SIMULATION!$G$6,SIMULATION!$C$6),0)</f>
        <v>#REF!</v>
      </c>
      <c r="I139" t="e">
        <f ca="1">ROUND(NORMINV(RAND(),SIMULATION!$G$10,SIMULATION!$C$10),0)</f>
        <v>#REF!</v>
      </c>
      <c r="J139" t="e">
        <f t="shared" ca="1" si="6"/>
        <v>#REF!</v>
      </c>
      <c r="K139" t="e">
        <f ca="1">IF(H139+SIMULATION!$E$6&gt;'CBB SIM'!I139,"W","L")</f>
        <v>#REF!</v>
      </c>
      <c r="L139" t="e">
        <f ca="1">IF(I139+SIMULATION!$E$10&gt;'CBB SIM'!H139,"W","L")</f>
        <v>#REF!</v>
      </c>
      <c r="M139" t="e">
        <f t="shared" ca="1" si="7"/>
        <v>#REF!</v>
      </c>
      <c r="N139" t="e">
        <f ca="1">IF((H139+I139)&gt;SIMULATION!$F$6,"Over","Under")</f>
        <v>#REF!</v>
      </c>
    </row>
    <row r="140" spans="8:14" x14ac:dyDescent="0.25">
      <c r="H140" t="e">
        <f ca="1">ROUND(NORMINV(RAND(),SIMULATION!$G$6,SIMULATION!$C$6),0)</f>
        <v>#REF!</v>
      </c>
      <c r="I140" t="e">
        <f ca="1">ROUND(NORMINV(RAND(),SIMULATION!$G$10,SIMULATION!$C$10),0)</f>
        <v>#REF!</v>
      </c>
      <c r="J140" t="e">
        <f t="shared" ca="1" si="6"/>
        <v>#REF!</v>
      </c>
      <c r="K140" t="e">
        <f ca="1">IF(H140+SIMULATION!$E$6&gt;'CBB SIM'!I140,"W","L")</f>
        <v>#REF!</v>
      </c>
      <c r="L140" t="e">
        <f ca="1">IF(I140+SIMULATION!$E$10&gt;'CBB SIM'!H140,"W","L")</f>
        <v>#REF!</v>
      </c>
      <c r="M140" t="e">
        <f t="shared" ca="1" si="7"/>
        <v>#REF!</v>
      </c>
      <c r="N140" t="e">
        <f ca="1">IF((H140+I140)&gt;SIMULATION!$F$6,"Over","Under")</f>
        <v>#REF!</v>
      </c>
    </row>
    <row r="141" spans="8:14" x14ac:dyDescent="0.25">
      <c r="H141" t="e">
        <f ca="1">ROUND(NORMINV(RAND(),SIMULATION!$G$6,SIMULATION!$C$6),0)</f>
        <v>#REF!</v>
      </c>
      <c r="I141" t="e">
        <f ca="1">ROUND(NORMINV(RAND(),SIMULATION!$G$10,SIMULATION!$C$10),0)</f>
        <v>#REF!</v>
      </c>
      <c r="J141" t="e">
        <f t="shared" ca="1" si="6"/>
        <v>#REF!</v>
      </c>
      <c r="K141" t="e">
        <f ca="1">IF(H141+SIMULATION!$E$6&gt;'CBB SIM'!I141,"W","L")</f>
        <v>#REF!</v>
      </c>
      <c r="L141" t="e">
        <f ca="1">IF(I141+SIMULATION!$E$10&gt;'CBB SIM'!H141,"W","L")</f>
        <v>#REF!</v>
      </c>
      <c r="M141" t="e">
        <f t="shared" ca="1" si="7"/>
        <v>#REF!</v>
      </c>
      <c r="N141" t="e">
        <f ca="1">IF((H141+I141)&gt;SIMULATION!$F$6,"Over","Under")</f>
        <v>#REF!</v>
      </c>
    </row>
    <row r="142" spans="8:14" x14ac:dyDescent="0.25">
      <c r="H142" t="e">
        <f ca="1">ROUND(NORMINV(RAND(),SIMULATION!$G$6,SIMULATION!$C$6),0)</f>
        <v>#REF!</v>
      </c>
      <c r="I142" t="e">
        <f ca="1">ROUND(NORMINV(RAND(),SIMULATION!$G$10,SIMULATION!$C$10),0)</f>
        <v>#REF!</v>
      </c>
      <c r="J142" t="e">
        <f t="shared" ca="1" si="6"/>
        <v>#REF!</v>
      </c>
      <c r="K142" t="e">
        <f ca="1">IF(H142+SIMULATION!$E$6&gt;'CBB SIM'!I142,"W","L")</f>
        <v>#REF!</v>
      </c>
      <c r="L142" t="e">
        <f ca="1">IF(I142+SIMULATION!$E$10&gt;'CBB SIM'!H142,"W","L")</f>
        <v>#REF!</v>
      </c>
      <c r="M142" t="e">
        <f t="shared" ca="1" si="7"/>
        <v>#REF!</v>
      </c>
      <c r="N142" t="e">
        <f ca="1">IF((H142+I142)&gt;SIMULATION!$F$6,"Over","Under")</f>
        <v>#REF!</v>
      </c>
    </row>
    <row r="143" spans="8:14" x14ac:dyDescent="0.25">
      <c r="H143" t="e">
        <f ca="1">ROUND(NORMINV(RAND(),SIMULATION!$G$6,SIMULATION!$C$6),0)</f>
        <v>#REF!</v>
      </c>
      <c r="I143" t="e">
        <f ca="1">ROUND(NORMINV(RAND(),SIMULATION!$G$10,SIMULATION!$C$10),0)</f>
        <v>#REF!</v>
      </c>
      <c r="J143" t="e">
        <f t="shared" ca="1" si="6"/>
        <v>#REF!</v>
      </c>
      <c r="K143" t="e">
        <f ca="1">IF(H143+SIMULATION!$E$6&gt;'CBB SIM'!I143,"W","L")</f>
        <v>#REF!</v>
      </c>
      <c r="L143" t="e">
        <f ca="1">IF(I143+SIMULATION!$E$10&gt;'CBB SIM'!H143,"W","L")</f>
        <v>#REF!</v>
      </c>
      <c r="M143" t="e">
        <f t="shared" ca="1" si="7"/>
        <v>#REF!</v>
      </c>
      <c r="N143" t="e">
        <f ca="1">IF((H143+I143)&gt;SIMULATION!$F$6,"Over","Under")</f>
        <v>#REF!</v>
      </c>
    </row>
    <row r="144" spans="8:14" x14ac:dyDescent="0.25">
      <c r="H144" t="e">
        <f ca="1">ROUND(NORMINV(RAND(),SIMULATION!$G$6,SIMULATION!$C$6),0)</f>
        <v>#REF!</v>
      </c>
      <c r="I144" t="e">
        <f ca="1">ROUND(NORMINV(RAND(),SIMULATION!$G$10,SIMULATION!$C$10),0)</f>
        <v>#REF!</v>
      </c>
      <c r="J144" t="e">
        <f t="shared" ca="1" si="6"/>
        <v>#REF!</v>
      </c>
      <c r="K144" t="e">
        <f ca="1">IF(H144+SIMULATION!$E$6&gt;'CBB SIM'!I144,"W","L")</f>
        <v>#REF!</v>
      </c>
      <c r="L144" t="e">
        <f ca="1">IF(I144+SIMULATION!$E$10&gt;'CBB SIM'!H144,"W","L")</f>
        <v>#REF!</v>
      </c>
      <c r="M144" t="e">
        <f t="shared" ca="1" si="7"/>
        <v>#REF!</v>
      </c>
      <c r="N144" t="e">
        <f ca="1">IF((H144+I144)&gt;SIMULATION!$F$6,"Over","Under")</f>
        <v>#REF!</v>
      </c>
    </row>
    <row r="145" spans="8:14" x14ac:dyDescent="0.25">
      <c r="H145" t="e">
        <f ca="1">ROUND(NORMINV(RAND(),SIMULATION!$G$6,SIMULATION!$C$6),0)</f>
        <v>#REF!</v>
      </c>
      <c r="I145" t="e">
        <f ca="1">ROUND(NORMINV(RAND(),SIMULATION!$G$10,SIMULATION!$C$10),0)</f>
        <v>#REF!</v>
      </c>
      <c r="J145" t="e">
        <f t="shared" ca="1" si="6"/>
        <v>#REF!</v>
      </c>
      <c r="K145" t="e">
        <f ca="1">IF(H145+SIMULATION!$E$6&gt;'CBB SIM'!I145,"W","L")</f>
        <v>#REF!</v>
      </c>
      <c r="L145" t="e">
        <f ca="1">IF(I145+SIMULATION!$E$10&gt;'CBB SIM'!H145,"W","L")</f>
        <v>#REF!</v>
      </c>
      <c r="M145" t="e">
        <f t="shared" ca="1" si="7"/>
        <v>#REF!</v>
      </c>
      <c r="N145" t="e">
        <f ca="1">IF((H145+I145)&gt;SIMULATION!$F$6,"Over","Under")</f>
        <v>#REF!</v>
      </c>
    </row>
    <row r="146" spans="8:14" x14ac:dyDescent="0.25">
      <c r="H146" t="e">
        <f ca="1">ROUND(NORMINV(RAND(),SIMULATION!$G$6,SIMULATION!$C$6),0)</f>
        <v>#REF!</v>
      </c>
      <c r="I146" t="e">
        <f ca="1">ROUND(NORMINV(RAND(),SIMULATION!$G$10,SIMULATION!$C$10),0)</f>
        <v>#REF!</v>
      </c>
      <c r="J146" t="e">
        <f t="shared" ca="1" si="6"/>
        <v>#REF!</v>
      </c>
      <c r="K146" t="e">
        <f ca="1">IF(H146+SIMULATION!$E$6&gt;'CBB SIM'!I146,"W","L")</f>
        <v>#REF!</v>
      </c>
      <c r="L146" t="e">
        <f ca="1">IF(I146+SIMULATION!$E$10&gt;'CBB SIM'!H146,"W","L")</f>
        <v>#REF!</v>
      </c>
      <c r="M146" t="e">
        <f t="shared" ca="1" si="7"/>
        <v>#REF!</v>
      </c>
      <c r="N146" t="e">
        <f ca="1">IF((H146+I146)&gt;SIMULATION!$F$6,"Over","Under")</f>
        <v>#REF!</v>
      </c>
    </row>
    <row r="147" spans="8:14" x14ac:dyDescent="0.25">
      <c r="H147" t="e">
        <f ca="1">ROUND(NORMINV(RAND(),SIMULATION!$G$6,SIMULATION!$C$6),0)</f>
        <v>#REF!</v>
      </c>
      <c r="I147" t="e">
        <f ca="1">ROUND(NORMINV(RAND(),SIMULATION!$G$10,SIMULATION!$C$10),0)</f>
        <v>#REF!</v>
      </c>
      <c r="J147" t="e">
        <f t="shared" ca="1" si="6"/>
        <v>#REF!</v>
      </c>
      <c r="K147" t="e">
        <f ca="1">IF(H147+SIMULATION!$E$6&gt;'CBB SIM'!I147,"W","L")</f>
        <v>#REF!</v>
      </c>
      <c r="L147" t="e">
        <f ca="1">IF(I147+SIMULATION!$E$10&gt;'CBB SIM'!H147,"W","L")</f>
        <v>#REF!</v>
      </c>
      <c r="M147" t="e">
        <f t="shared" ca="1" si="7"/>
        <v>#REF!</v>
      </c>
      <c r="N147" t="e">
        <f ca="1">IF((H147+I147)&gt;SIMULATION!$F$6,"Over","Under")</f>
        <v>#REF!</v>
      </c>
    </row>
    <row r="148" spans="8:14" x14ac:dyDescent="0.25">
      <c r="H148" t="e">
        <f ca="1">ROUND(NORMINV(RAND(),SIMULATION!$G$6,SIMULATION!$C$6),0)</f>
        <v>#REF!</v>
      </c>
      <c r="I148" t="e">
        <f ca="1">ROUND(NORMINV(RAND(),SIMULATION!$G$10,SIMULATION!$C$10),0)</f>
        <v>#REF!</v>
      </c>
      <c r="J148" t="e">
        <f t="shared" ca="1" si="6"/>
        <v>#REF!</v>
      </c>
      <c r="K148" t="e">
        <f ca="1">IF(H148+SIMULATION!$E$6&gt;'CBB SIM'!I148,"W","L")</f>
        <v>#REF!</v>
      </c>
      <c r="L148" t="e">
        <f ca="1">IF(I148+SIMULATION!$E$10&gt;'CBB SIM'!H148,"W","L")</f>
        <v>#REF!</v>
      </c>
      <c r="M148" t="e">
        <f t="shared" ca="1" si="7"/>
        <v>#REF!</v>
      </c>
      <c r="N148" t="e">
        <f ca="1">IF((H148+I148)&gt;SIMULATION!$F$6,"Over","Under")</f>
        <v>#REF!</v>
      </c>
    </row>
    <row r="149" spans="8:14" x14ac:dyDescent="0.25">
      <c r="H149" t="e">
        <f ca="1">ROUND(NORMINV(RAND(),SIMULATION!$G$6,SIMULATION!$C$6),0)</f>
        <v>#REF!</v>
      </c>
      <c r="I149" t="e">
        <f ca="1">ROUND(NORMINV(RAND(),SIMULATION!$G$10,SIMULATION!$C$10),0)</f>
        <v>#REF!</v>
      </c>
      <c r="J149" t="e">
        <f t="shared" ca="1" si="6"/>
        <v>#REF!</v>
      </c>
      <c r="K149" t="e">
        <f ca="1">IF(H149+SIMULATION!$E$6&gt;'CBB SIM'!I149,"W","L")</f>
        <v>#REF!</v>
      </c>
      <c r="L149" t="e">
        <f ca="1">IF(I149+SIMULATION!$E$10&gt;'CBB SIM'!H149,"W","L")</f>
        <v>#REF!</v>
      </c>
      <c r="M149" t="e">
        <f t="shared" ca="1" si="7"/>
        <v>#REF!</v>
      </c>
      <c r="N149" t="e">
        <f ca="1">IF((H149+I149)&gt;SIMULATION!$F$6,"Over","Under")</f>
        <v>#REF!</v>
      </c>
    </row>
    <row r="150" spans="8:14" x14ac:dyDescent="0.25">
      <c r="H150" t="e">
        <f ca="1">ROUND(NORMINV(RAND(),SIMULATION!$G$6,SIMULATION!$C$6),0)</f>
        <v>#REF!</v>
      </c>
      <c r="I150" t="e">
        <f ca="1">ROUND(NORMINV(RAND(),SIMULATION!$G$10,SIMULATION!$C$10),0)</f>
        <v>#REF!</v>
      </c>
      <c r="J150" t="e">
        <f t="shared" ca="1" si="6"/>
        <v>#REF!</v>
      </c>
      <c r="K150" t="e">
        <f ca="1">IF(H150+SIMULATION!$E$6&gt;'CBB SIM'!I150,"W","L")</f>
        <v>#REF!</v>
      </c>
      <c r="L150" t="e">
        <f ca="1">IF(I150+SIMULATION!$E$10&gt;'CBB SIM'!H150,"W","L")</f>
        <v>#REF!</v>
      </c>
      <c r="M150" t="e">
        <f t="shared" ca="1" si="7"/>
        <v>#REF!</v>
      </c>
      <c r="N150" t="e">
        <f ca="1">IF((H150+I150)&gt;SIMULATION!$F$6,"Over","Under")</f>
        <v>#REF!</v>
      </c>
    </row>
    <row r="151" spans="8:14" x14ac:dyDescent="0.25">
      <c r="H151" t="e">
        <f ca="1">ROUND(NORMINV(RAND(),SIMULATION!$G$6,SIMULATION!$C$6),0)</f>
        <v>#REF!</v>
      </c>
      <c r="I151" t="e">
        <f ca="1">ROUND(NORMINV(RAND(),SIMULATION!$G$10,SIMULATION!$C$10),0)</f>
        <v>#REF!</v>
      </c>
      <c r="J151" t="e">
        <f t="shared" ca="1" si="6"/>
        <v>#REF!</v>
      </c>
      <c r="K151" t="e">
        <f ca="1">IF(H151+SIMULATION!$E$6&gt;'CBB SIM'!I151,"W","L")</f>
        <v>#REF!</v>
      </c>
      <c r="L151" t="e">
        <f ca="1">IF(I151+SIMULATION!$E$10&gt;'CBB SIM'!H151,"W","L")</f>
        <v>#REF!</v>
      </c>
      <c r="M151" t="e">
        <f t="shared" ca="1" si="7"/>
        <v>#REF!</v>
      </c>
      <c r="N151" t="e">
        <f ca="1">IF((H151+I151)&gt;SIMULATION!$F$6,"Over","Under")</f>
        <v>#REF!</v>
      </c>
    </row>
    <row r="152" spans="8:14" x14ac:dyDescent="0.25">
      <c r="H152" t="e">
        <f ca="1">ROUND(NORMINV(RAND(),SIMULATION!$G$6,SIMULATION!$C$6),0)</f>
        <v>#REF!</v>
      </c>
      <c r="I152" t="e">
        <f ca="1">ROUND(NORMINV(RAND(),SIMULATION!$G$10,SIMULATION!$C$10),0)</f>
        <v>#REF!</v>
      </c>
      <c r="J152" t="e">
        <f t="shared" ca="1" si="6"/>
        <v>#REF!</v>
      </c>
      <c r="K152" t="e">
        <f ca="1">IF(H152+SIMULATION!$E$6&gt;'CBB SIM'!I152,"W","L")</f>
        <v>#REF!</v>
      </c>
      <c r="L152" t="e">
        <f ca="1">IF(I152+SIMULATION!$E$10&gt;'CBB SIM'!H152,"W","L")</f>
        <v>#REF!</v>
      </c>
      <c r="M152" t="e">
        <f t="shared" ca="1" si="7"/>
        <v>#REF!</v>
      </c>
      <c r="N152" t="e">
        <f ca="1">IF((H152+I152)&gt;SIMULATION!$F$6,"Over","Under")</f>
        <v>#REF!</v>
      </c>
    </row>
    <row r="153" spans="8:14" x14ac:dyDescent="0.25">
      <c r="H153" t="e">
        <f ca="1">ROUND(NORMINV(RAND(),SIMULATION!$G$6,SIMULATION!$C$6),0)</f>
        <v>#REF!</v>
      </c>
      <c r="I153" t="e">
        <f ca="1">ROUND(NORMINV(RAND(),SIMULATION!$G$10,SIMULATION!$C$10),0)</f>
        <v>#REF!</v>
      </c>
      <c r="J153" t="e">
        <f t="shared" ca="1" si="6"/>
        <v>#REF!</v>
      </c>
      <c r="K153" t="e">
        <f ca="1">IF(H153+SIMULATION!$E$6&gt;'CBB SIM'!I153,"W","L")</f>
        <v>#REF!</v>
      </c>
      <c r="L153" t="e">
        <f ca="1">IF(I153+SIMULATION!$E$10&gt;'CBB SIM'!H153,"W","L")</f>
        <v>#REF!</v>
      </c>
      <c r="M153" t="e">
        <f t="shared" ca="1" si="7"/>
        <v>#REF!</v>
      </c>
      <c r="N153" t="e">
        <f ca="1">IF((H153+I153)&gt;SIMULATION!$F$6,"Over","Under")</f>
        <v>#REF!</v>
      </c>
    </row>
    <row r="154" spans="8:14" x14ac:dyDescent="0.25">
      <c r="H154" t="e">
        <f ca="1">ROUND(NORMINV(RAND(),SIMULATION!$G$6,SIMULATION!$C$6),0)</f>
        <v>#REF!</v>
      </c>
      <c r="I154" t="e">
        <f ca="1">ROUND(NORMINV(RAND(),SIMULATION!$G$10,SIMULATION!$C$10),0)</f>
        <v>#REF!</v>
      </c>
      <c r="J154" t="e">
        <f t="shared" ca="1" si="6"/>
        <v>#REF!</v>
      </c>
      <c r="K154" t="e">
        <f ca="1">IF(H154+SIMULATION!$E$6&gt;'CBB SIM'!I154,"W","L")</f>
        <v>#REF!</v>
      </c>
      <c r="L154" t="e">
        <f ca="1">IF(I154+SIMULATION!$E$10&gt;'CBB SIM'!H154,"W","L")</f>
        <v>#REF!</v>
      </c>
      <c r="M154" t="e">
        <f t="shared" ca="1" si="7"/>
        <v>#REF!</v>
      </c>
      <c r="N154" t="e">
        <f ca="1">IF((H154+I154)&gt;SIMULATION!$F$6,"Over","Under")</f>
        <v>#REF!</v>
      </c>
    </row>
    <row r="155" spans="8:14" x14ac:dyDescent="0.25">
      <c r="H155" t="e">
        <f ca="1">ROUND(NORMINV(RAND(),SIMULATION!$G$6,SIMULATION!$C$6),0)</f>
        <v>#REF!</v>
      </c>
      <c r="I155" t="e">
        <f ca="1">ROUND(NORMINV(RAND(),SIMULATION!$G$10,SIMULATION!$C$10),0)</f>
        <v>#REF!</v>
      </c>
      <c r="J155" t="e">
        <f t="shared" ca="1" si="6"/>
        <v>#REF!</v>
      </c>
      <c r="K155" t="e">
        <f ca="1">IF(H155+SIMULATION!$E$6&gt;'CBB SIM'!I155,"W","L")</f>
        <v>#REF!</v>
      </c>
      <c r="L155" t="e">
        <f ca="1">IF(I155+SIMULATION!$E$10&gt;'CBB SIM'!H155,"W","L")</f>
        <v>#REF!</v>
      </c>
      <c r="M155" t="e">
        <f t="shared" ca="1" si="7"/>
        <v>#REF!</v>
      </c>
      <c r="N155" t="e">
        <f ca="1">IF((H155+I155)&gt;SIMULATION!$F$6,"Over","Under")</f>
        <v>#REF!</v>
      </c>
    </row>
    <row r="156" spans="8:14" x14ac:dyDescent="0.25">
      <c r="H156" t="e">
        <f ca="1">ROUND(NORMINV(RAND(),SIMULATION!$G$6,SIMULATION!$C$6),0)</f>
        <v>#REF!</v>
      </c>
      <c r="I156" t="e">
        <f ca="1">ROUND(NORMINV(RAND(),SIMULATION!$G$10,SIMULATION!$C$10),0)</f>
        <v>#REF!</v>
      </c>
      <c r="J156" t="e">
        <f t="shared" ca="1" si="6"/>
        <v>#REF!</v>
      </c>
      <c r="K156" t="e">
        <f ca="1">IF(H156+SIMULATION!$E$6&gt;'CBB SIM'!I156,"W","L")</f>
        <v>#REF!</v>
      </c>
      <c r="L156" t="e">
        <f ca="1">IF(I156+SIMULATION!$E$10&gt;'CBB SIM'!H156,"W","L")</f>
        <v>#REF!</v>
      </c>
      <c r="M156" t="e">
        <f t="shared" ca="1" si="7"/>
        <v>#REF!</v>
      </c>
      <c r="N156" t="e">
        <f ca="1">IF((H156+I156)&gt;SIMULATION!$F$6,"Over","Under")</f>
        <v>#REF!</v>
      </c>
    </row>
    <row r="157" spans="8:14" x14ac:dyDescent="0.25">
      <c r="H157" t="e">
        <f ca="1">ROUND(NORMINV(RAND(),SIMULATION!$G$6,SIMULATION!$C$6),0)</f>
        <v>#REF!</v>
      </c>
      <c r="I157" t="e">
        <f ca="1">ROUND(NORMINV(RAND(),SIMULATION!$G$10,SIMULATION!$C$10),0)</f>
        <v>#REF!</v>
      </c>
      <c r="J157" t="e">
        <f t="shared" ca="1" si="6"/>
        <v>#REF!</v>
      </c>
      <c r="K157" t="e">
        <f ca="1">IF(H157+SIMULATION!$E$6&gt;'CBB SIM'!I157,"W","L")</f>
        <v>#REF!</v>
      </c>
      <c r="L157" t="e">
        <f ca="1">IF(I157+SIMULATION!$E$10&gt;'CBB SIM'!H157,"W","L")</f>
        <v>#REF!</v>
      </c>
      <c r="M157" t="e">
        <f t="shared" ca="1" si="7"/>
        <v>#REF!</v>
      </c>
      <c r="N157" t="e">
        <f ca="1">IF((H157+I157)&gt;SIMULATION!$F$6,"Over","Under")</f>
        <v>#REF!</v>
      </c>
    </row>
    <row r="158" spans="8:14" x14ac:dyDescent="0.25">
      <c r="H158" t="e">
        <f ca="1">ROUND(NORMINV(RAND(),SIMULATION!$G$6,SIMULATION!$C$6),0)</f>
        <v>#REF!</v>
      </c>
      <c r="I158" t="e">
        <f ca="1">ROUND(NORMINV(RAND(),SIMULATION!$G$10,SIMULATION!$C$10),0)</f>
        <v>#REF!</v>
      </c>
      <c r="J158" t="e">
        <f t="shared" ca="1" si="6"/>
        <v>#REF!</v>
      </c>
      <c r="K158" t="e">
        <f ca="1">IF(H158+SIMULATION!$E$6&gt;'CBB SIM'!I158,"W","L")</f>
        <v>#REF!</v>
      </c>
      <c r="L158" t="e">
        <f ca="1">IF(I158+SIMULATION!$E$10&gt;'CBB SIM'!H158,"W","L")</f>
        <v>#REF!</v>
      </c>
      <c r="M158" t="e">
        <f t="shared" ca="1" si="7"/>
        <v>#REF!</v>
      </c>
      <c r="N158" t="e">
        <f ca="1">IF((H158+I158)&gt;SIMULATION!$F$6,"Over","Under")</f>
        <v>#REF!</v>
      </c>
    </row>
    <row r="159" spans="8:14" x14ac:dyDescent="0.25">
      <c r="H159" t="e">
        <f ca="1">ROUND(NORMINV(RAND(),SIMULATION!$G$6,SIMULATION!$C$6),0)</f>
        <v>#REF!</v>
      </c>
      <c r="I159" t="e">
        <f ca="1">ROUND(NORMINV(RAND(),SIMULATION!$G$10,SIMULATION!$C$10),0)</f>
        <v>#REF!</v>
      </c>
      <c r="J159" t="e">
        <f t="shared" ca="1" si="6"/>
        <v>#REF!</v>
      </c>
      <c r="K159" t="e">
        <f ca="1">IF(H159+SIMULATION!$E$6&gt;'CBB SIM'!I159,"W","L")</f>
        <v>#REF!</v>
      </c>
      <c r="L159" t="e">
        <f ca="1">IF(I159+SIMULATION!$E$10&gt;'CBB SIM'!H159,"W","L")</f>
        <v>#REF!</v>
      </c>
      <c r="M159" t="e">
        <f t="shared" ca="1" si="7"/>
        <v>#REF!</v>
      </c>
      <c r="N159" t="e">
        <f ca="1">IF((H159+I159)&gt;SIMULATION!$F$6,"Over","Under")</f>
        <v>#REF!</v>
      </c>
    </row>
    <row r="160" spans="8:14" x14ac:dyDescent="0.25">
      <c r="H160" t="e">
        <f ca="1">ROUND(NORMINV(RAND(),SIMULATION!$G$6,SIMULATION!$C$6),0)</f>
        <v>#REF!</v>
      </c>
      <c r="I160" t="e">
        <f ca="1">ROUND(NORMINV(RAND(),SIMULATION!$G$10,SIMULATION!$C$10),0)</f>
        <v>#REF!</v>
      </c>
      <c r="J160" t="e">
        <f t="shared" ca="1" si="6"/>
        <v>#REF!</v>
      </c>
      <c r="K160" t="e">
        <f ca="1">IF(H160+SIMULATION!$E$6&gt;'CBB SIM'!I160,"W","L")</f>
        <v>#REF!</v>
      </c>
      <c r="L160" t="e">
        <f ca="1">IF(I160+SIMULATION!$E$10&gt;'CBB SIM'!H160,"W","L")</f>
        <v>#REF!</v>
      </c>
      <c r="M160" t="e">
        <f t="shared" ca="1" si="7"/>
        <v>#REF!</v>
      </c>
      <c r="N160" t="e">
        <f ca="1">IF((H160+I160)&gt;SIMULATION!$F$6,"Over","Under")</f>
        <v>#REF!</v>
      </c>
    </row>
    <row r="161" spans="8:14" x14ac:dyDescent="0.25">
      <c r="H161" t="e">
        <f ca="1">ROUND(NORMINV(RAND(),SIMULATION!$G$6,SIMULATION!$C$6),0)</f>
        <v>#REF!</v>
      </c>
      <c r="I161" t="e">
        <f ca="1">ROUND(NORMINV(RAND(),SIMULATION!$G$10,SIMULATION!$C$10),0)</f>
        <v>#REF!</v>
      </c>
      <c r="J161" t="e">
        <f t="shared" ca="1" si="6"/>
        <v>#REF!</v>
      </c>
      <c r="K161" t="e">
        <f ca="1">IF(H161+SIMULATION!$E$6&gt;'CBB SIM'!I161,"W","L")</f>
        <v>#REF!</v>
      </c>
      <c r="L161" t="e">
        <f ca="1">IF(I161+SIMULATION!$E$10&gt;'CBB SIM'!H161,"W","L")</f>
        <v>#REF!</v>
      </c>
      <c r="M161" t="e">
        <f t="shared" ca="1" si="7"/>
        <v>#REF!</v>
      </c>
      <c r="N161" t="e">
        <f ca="1">IF((H161+I161)&gt;SIMULATION!$F$6,"Over","Under")</f>
        <v>#REF!</v>
      </c>
    </row>
    <row r="162" spans="8:14" x14ac:dyDescent="0.25">
      <c r="H162" t="e">
        <f ca="1">ROUND(NORMINV(RAND(),SIMULATION!$G$6,SIMULATION!$C$6),0)</f>
        <v>#REF!</v>
      </c>
      <c r="I162" t="e">
        <f ca="1">ROUND(NORMINV(RAND(),SIMULATION!$G$10,SIMULATION!$C$10),0)</f>
        <v>#REF!</v>
      </c>
      <c r="J162" t="e">
        <f t="shared" ca="1" si="6"/>
        <v>#REF!</v>
      </c>
      <c r="K162" t="e">
        <f ca="1">IF(H162+SIMULATION!$E$6&gt;'CBB SIM'!I162,"W","L")</f>
        <v>#REF!</v>
      </c>
      <c r="L162" t="e">
        <f ca="1">IF(I162+SIMULATION!$E$10&gt;'CBB SIM'!H162,"W","L")</f>
        <v>#REF!</v>
      </c>
      <c r="M162" t="e">
        <f t="shared" ca="1" si="7"/>
        <v>#REF!</v>
      </c>
      <c r="N162" t="e">
        <f ca="1">IF((H162+I162)&gt;SIMULATION!$F$6,"Over","Under")</f>
        <v>#REF!</v>
      </c>
    </row>
    <row r="163" spans="8:14" x14ac:dyDescent="0.25">
      <c r="H163" t="e">
        <f ca="1">ROUND(NORMINV(RAND(),SIMULATION!$G$6,SIMULATION!$C$6),0)</f>
        <v>#REF!</v>
      </c>
      <c r="I163" t="e">
        <f ca="1">ROUND(NORMINV(RAND(),SIMULATION!$G$10,SIMULATION!$C$10),0)</f>
        <v>#REF!</v>
      </c>
      <c r="J163" t="e">
        <f t="shared" ca="1" si="6"/>
        <v>#REF!</v>
      </c>
      <c r="K163" t="e">
        <f ca="1">IF(H163+SIMULATION!$E$6&gt;'CBB SIM'!I163,"W","L")</f>
        <v>#REF!</v>
      </c>
      <c r="L163" t="e">
        <f ca="1">IF(I163+SIMULATION!$E$10&gt;'CBB SIM'!H163,"W","L")</f>
        <v>#REF!</v>
      </c>
      <c r="M163" t="e">
        <f t="shared" ca="1" si="7"/>
        <v>#REF!</v>
      </c>
      <c r="N163" t="e">
        <f ca="1">IF((H163+I163)&gt;SIMULATION!$F$6,"Over","Under")</f>
        <v>#REF!</v>
      </c>
    </row>
    <row r="164" spans="8:14" x14ac:dyDescent="0.25">
      <c r="H164" t="e">
        <f ca="1">ROUND(NORMINV(RAND(),SIMULATION!$G$6,SIMULATION!$C$6),0)</f>
        <v>#REF!</v>
      </c>
      <c r="I164" t="e">
        <f ca="1">ROUND(NORMINV(RAND(),SIMULATION!$G$10,SIMULATION!$C$10),0)</f>
        <v>#REF!</v>
      </c>
      <c r="J164" t="e">
        <f t="shared" ca="1" si="6"/>
        <v>#REF!</v>
      </c>
      <c r="K164" t="e">
        <f ca="1">IF(H164+SIMULATION!$E$6&gt;'CBB SIM'!I164,"W","L")</f>
        <v>#REF!</v>
      </c>
      <c r="L164" t="e">
        <f ca="1">IF(I164+SIMULATION!$E$10&gt;'CBB SIM'!H164,"W","L")</f>
        <v>#REF!</v>
      </c>
      <c r="M164" t="e">
        <f t="shared" ca="1" si="7"/>
        <v>#REF!</v>
      </c>
      <c r="N164" t="e">
        <f ca="1">IF((H164+I164)&gt;SIMULATION!$F$6,"Over","Under")</f>
        <v>#REF!</v>
      </c>
    </row>
    <row r="165" spans="8:14" x14ac:dyDescent="0.25">
      <c r="H165" t="e">
        <f ca="1">ROUND(NORMINV(RAND(),SIMULATION!$G$6,SIMULATION!$C$6),0)</f>
        <v>#REF!</v>
      </c>
      <c r="I165" t="e">
        <f ca="1">ROUND(NORMINV(RAND(),SIMULATION!$G$10,SIMULATION!$C$10),0)</f>
        <v>#REF!</v>
      </c>
      <c r="J165" t="e">
        <f t="shared" ca="1" si="6"/>
        <v>#REF!</v>
      </c>
      <c r="K165" t="e">
        <f ca="1">IF(H165+SIMULATION!$E$6&gt;'CBB SIM'!I165,"W","L")</f>
        <v>#REF!</v>
      </c>
      <c r="L165" t="e">
        <f ca="1">IF(I165+SIMULATION!$E$10&gt;'CBB SIM'!H165,"W","L")</f>
        <v>#REF!</v>
      </c>
      <c r="M165" t="e">
        <f t="shared" ca="1" si="7"/>
        <v>#REF!</v>
      </c>
      <c r="N165" t="e">
        <f ca="1">IF((H165+I165)&gt;SIMULATION!$F$6,"Over","Under")</f>
        <v>#REF!</v>
      </c>
    </row>
    <row r="166" spans="8:14" x14ac:dyDescent="0.25">
      <c r="H166" t="e">
        <f ca="1">ROUND(NORMINV(RAND(),SIMULATION!$G$6,SIMULATION!$C$6),0)</f>
        <v>#REF!</v>
      </c>
      <c r="I166" t="e">
        <f ca="1">ROUND(NORMINV(RAND(),SIMULATION!$G$10,SIMULATION!$C$10),0)</f>
        <v>#REF!</v>
      </c>
      <c r="J166" t="e">
        <f t="shared" ca="1" si="6"/>
        <v>#REF!</v>
      </c>
      <c r="K166" t="e">
        <f ca="1">IF(H166+SIMULATION!$E$6&gt;'CBB SIM'!I166,"W","L")</f>
        <v>#REF!</v>
      </c>
      <c r="L166" t="e">
        <f ca="1">IF(I166+SIMULATION!$E$10&gt;'CBB SIM'!H166,"W","L")</f>
        <v>#REF!</v>
      </c>
      <c r="M166" t="e">
        <f t="shared" ca="1" si="7"/>
        <v>#REF!</v>
      </c>
      <c r="N166" t="e">
        <f ca="1">IF((H166+I166)&gt;SIMULATION!$F$6,"Over","Under")</f>
        <v>#REF!</v>
      </c>
    </row>
    <row r="167" spans="8:14" x14ac:dyDescent="0.25">
      <c r="H167" t="e">
        <f ca="1">ROUND(NORMINV(RAND(),SIMULATION!$G$6,SIMULATION!$C$6),0)</f>
        <v>#REF!</v>
      </c>
      <c r="I167" t="e">
        <f ca="1">ROUND(NORMINV(RAND(),SIMULATION!$G$10,SIMULATION!$C$10),0)</f>
        <v>#REF!</v>
      </c>
      <c r="J167" t="e">
        <f t="shared" ca="1" si="6"/>
        <v>#REF!</v>
      </c>
      <c r="K167" t="e">
        <f ca="1">IF(H167+SIMULATION!$E$6&gt;'CBB SIM'!I167,"W","L")</f>
        <v>#REF!</v>
      </c>
      <c r="L167" t="e">
        <f ca="1">IF(I167+SIMULATION!$E$10&gt;'CBB SIM'!H167,"W","L")</f>
        <v>#REF!</v>
      </c>
      <c r="M167" t="e">
        <f t="shared" ca="1" si="7"/>
        <v>#REF!</v>
      </c>
      <c r="N167" t="e">
        <f ca="1">IF((H167+I167)&gt;SIMULATION!$F$6,"Over","Under")</f>
        <v>#REF!</v>
      </c>
    </row>
    <row r="168" spans="8:14" x14ac:dyDescent="0.25">
      <c r="H168" t="e">
        <f ca="1">ROUND(NORMINV(RAND(),SIMULATION!$G$6,SIMULATION!$C$6),0)</f>
        <v>#REF!</v>
      </c>
      <c r="I168" t="e">
        <f ca="1">ROUND(NORMINV(RAND(),SIMULATION!$G$10,SIMULATION!$C$10),0)</f>
        <v>#REF!</v>
      </c>
      <c r="J168" t="e">
        <f t="shared" ca="1" si="6"/>
        <v>#REF!</v>
      </c>
      <c r="K168" t="e">
        <f ca="1">IF(H168+SIMULATION!$E$6&gt;'CBB SIM'!I168,"W","L")</f>
        <v>#REF!</v>
      </c>
      <c r="L168" t="e">
        <f ca="1">IF(I168+SIMULATION!$E$10&gt;'CBB SIM'!H168,"W","L")</f>
        <v>#REF!</v>
      </c>
      <c r="M168" t="e">
        <f t="shared" ca="1" si="7"/>
        <v>#REF!</v>
      </c>
      <c r="N168" t="e">
        <f ca="1">IF((H168+I168)&gt;SIMULATION!$F$6,"Over","Under")</f>
        <v>#REF!</v>
      </c>
    </row>
    <row r="169" spans="8:14" x14ac:dyDescent="0.25">
      <c r="H169" t="e">
        <f ca="1">ROUND(NORMINV(RAND(),SIMULATION!$G$6,SIMULATION!$C$6),0)</f>
        <v>#REF!</v>
      </c>
      <c r="I169" t="e">
        <f ca="1">ROUND(NORMINV(RAND(),SIMULATION!$G$10,SIMULATION!$C$10),0)</f>
        <v>#REF!</v>
      </c>
      <c r="J169" t="e">
        <f t="shared" ca="1" si="6"/>
        <v>#REF!</v>
      </c>
      <c r="K169" t="e">
        <f ca="1">IF(H169+SIMULATION!$E$6&gt;'CBB SIM'!I169,"W","L")</f>
        <v>#REF!</v>
      </c>
      <c r="L169" t="e">
        <f ca="1">IF(I169+SIMULATION!$E$10&gt;'CBB SIM'!H169,"W","L")</f>
        <v>#REF!</v>
      </c>
      <c r="M169" t="e">
        <f t="shared" ca="1" si="7"/>
        <v>#REF!</v>
      </c>
      <c r="N169" t="e">
        <f ca="1">IF((H169+I169)&gt;SIMULATION!$F$6,"Over","Under")</f>
        <v>#REF!</v>
      </c>
    </row>
    <row r="170" spans="8:14" x14ac:dyDescent="0.25">
      <c r="H170" t="e">
        <f ca="1">ROUND(NORMINV(RAND(),SIMULATION!$G$6,SIMULATION!$C$6),0)</f>
        <v>#REF!</v>
      </c>
      <c r="I170" t="e">
        <f ca="1">ROUND(NORMINV(RAND(),SIMULATION!$G$10,SIMULATION!$C$10),0)</f>
        <v>#REF!</v>
      </c>
      <c r="J170" t="e">
        <f t="shared" ca="1" si="6"/>
        <v>#REF!</v>
      </c>
      <c r="K170" t="e">
        <f ca="1">IF(H170+SIMULATION!$E$6&gt;'CBB SIM'!I170,"W","L")</f>
        <v>#REF!</v>
      </c>
      <c r="L170" t="e">
        <f ca="1">IF(I170+SIMULATION!$E$10&gt;'CBB SIM'!H170,"W","L")</f>
        <v>#REF!</v>
      </c>
      <c r="M170" t="e">
        <f t="shared" ca="1" si="7"/>
        <v>#REF!</v>
      </c>
      <c r="N170" t="e">
        <f ca="1">IF((H170+I170)&gt;SIMULATION!$F$6,"Over","Under")</f>
        <v>#REF!</v>
      </c>
    </row>
    <row r="171" spans="8:14" x14ac:dyDescent="0.25">
      <c r="H171" t="e">
        <f ca="1">ROUND(NORMINV(RAND(),SIMULATION!$G$6,SIMULATION!$C$6),0)</f>
        <v>#REF!</v>
      </c>
      <c r="I171" t="e">
        <f ca="1">ROUND(NORMINV(RAND(),SIMULATION!$G$10,SIMULATION!$C$10),0)</f>
        <v>#REF!</v>
      </c>
      <c r="J171" t="e">
        <f t="shared" ca="1" si="6"/>
        <v>#REF!</v>
      </c>
      <c r="K171" t="e">
        <f ca="1">IF(H171+SIMULATION!$E$6&gt;'CBB SIM'!I171,"W","L")</f>
        <v>#REF!</v>
      </c>
      <c r="L171" t="e">
        <f ca="1">IF(I171+SIMULATION!$E$10&gt;'CBB SIM'!H171,"W","L")</f>
        <v>#REF!</v>
      </c>
      <c r="M171" t="e">
        <f t="shared" ca="1" si="7"/>
        <v>#REF!</v>
      </c>
      <c r="N171" t="e">
        <f ca="1">IF((H171+I171)&gt;SIMULATION!$F$6,"Over","Under")</f>
        <v>#REF!</v>
      </c>
    </row>
    <row r="172" spans="8:14" x14ac:dyDescent="0.25">
      <c r="H172" t="e">
        <f ca="1">ROUND(NORMINV(RAND(),SIMULATION!$G$6,SIMULATION!$C$6),0)</f>
        <v>#REF!</v>
      </c>
      <c r="I172" t="e">
        <f ca="1">ROUND(NORMINV(RAND(),SIMULATION!$G$10,SIMULATION!$C$10),0)</f>
        <v>#REF!</v>
      </c>
      <c r="J172" t="e">
        <f t="shared" ca="1" si="6"/>
        <v>#REF!</v>
      </c>
      <c r="K172" t="e">
        <f ca="1">IF(H172+SIMULATION!$E$6&gt;'CBB SIM'!I172,"W","L")</f>
        <v>#REF!</v>
      </c>
      <c r="L172" t="e">
        <f ca="1">IF(I172+SIMULATION!$E$10&gt;'CBB SIM'!H172,"W","L")</f>
        <v>#REF!</v>
      </c>
      <c r="M172" t="e">
        <f t="shared" ca="1" si="7"/>
        <v>#REF!</v>
      </c>
      <c r="N172" t="e">
        <f ca="1">IF((H172+I172)&gt;SIMULATION!$F$6,"Over","Under")</f>
        <v>#REF!</v>
      </c>
    </row>
    <row r="173" spans="8:14" x14ac:dyDescent="0.25">
      <c r="H173" t="e">
        <f ca="1">ROUND(NORMINV(RAND(),SIMULATION!$G$6,SIMULATION!$C$6),0)</f>
        <v>#REF!</v>
      </c>
      <c r="I173" t="e">
        <f ca="1">ROUND(NORMINV(RAND(),SIMULATION!$G$10,SIMULATION!$C$10),0)</f>
        <v>#REF!</v>
      </c>
      <c r="J173" t="e">
        <f t="shared" ca="1" si="6"/>
        <v>#REF!</v>
      </c>
      <c r="K173" t="e">
        <f ca="1">IF(H173+SIMULATION!$E$6&gt;'CBB SIM'!I173,"W","L")</f>
        <v>#REF!</v>
      </c>
      <c r="L173" t="e">
        <f ca="1">IF(I173+SIMULATION!$E$10&gt;'CBB SIM'!H173,"W","L")</f>
        <v>#REF!</v>
      </c>
      <c r="M173" t="e">
        <f t="shared" ca="1" si="7"/>
        <v>#REF!</v>
      </c>
      <c r="N173" t="e">
        <f ca="1">IF((H173+I173)&gt;SIMULATION!$F$6,"Over","Under")</f>
        <v>#REF!</v>
      </c>
    </row>
    <row r="174" spans="8:14" x14ac:dyDescent="0.25">
      <c r="H174" t="e">
        <f ca="1">ROUND(NORMINV(RAND(),SIMULATION!$G$6,SIMULATION!$C$6),0)</f>
        <v>#REF!</v>
      </c>
      <c r="I174" t="e">
        <f ca="1">ROUND(NORMINV(RAND(),SIMULATION!$G$10,SIMULATION!$C$10),0)</f>
        <v>#REF!</v>
      </c>
      <c r="J174" t="e">
        <f t="shared" ca="1" si="6"/>
        <v>#REF!</v>
      </c>
      <c r="K174" t="e">
        <f ca="1">IF(H174+SIMULATION!$E$6&gt;'CBB SIM'!I174,"W","L")</f>
        <v>#REF!</v>
      </c>
      <c r="L174" t="e">
        <f ca="1">IF(I174+SIMULATION!$E$10&gt;'CBB SIM'!H174,"W","L")</f>
        <v>#REF!</v>
      </c>
      <c r="M174" t="e">
        <f t="shared" ca="1" si="7"/>
        <v>#REF!</v>
      </c>
      <c r="N174" t="e">
        <f ca="1">IF((H174+I174)&gt;SIMULATION!$F$6,"Over","Under")</f>
        <v>#REF!</v>
      </c>
    </row>
    <row r="175" spans="8:14" x14ac:dyDescent="0.25">
      <c r="H175" t="e">
        <f ca="1">ROUND(NORMINV(RAND(),SIMULATION!$G$6,SIMULATION!$C$6),0)</f>
        <v>#REF!</v>
      </c>
      <c r="I175" t="e">
        <f ca="1">ROUND(NORMINV(RAND(),SIMULATION!$G$10,SIMULATION!$C$10),0)</f>
        <v>#REF!</v>
      </c>
      <c r="J175" t="e">
        <f t="shared" ca="1" si="6"/>
        <v>#REF!</v>
      </c>
      <c r="K175" t="e">
        <f ca="1">IF(H175+SIMULATION!$E$6&gt;'CBB SIM'!I175,"W","L")</f>
        <v>#REF!</v>
      </c>
      <c r="L175" t="e">
        <f ca="1">IF(I175+SIMULATION!$E$10&gt;'CBB SIM'!H175,"W","L")</f>
        <v>#REF!</v>
      </c>
      <c r="M175" t="e">
        <f t="shared" ca="1" si="7"/>
        <v>#REF!</v>
      </c>
      <c r="N175" t="e">
        <f ca="1">IF((H175+I175)&gt;SIMULATION!$F$6,"Over","Under")</f>
        <v>#REF!</v>
      </c>
    </row>
    <row r="176" spans="8:14" x14ac:dyDescent="0.25">
      <c r="H176" t="e">
        <f ca="1">ROUND(NORMINV(RAND(),SIMULATION!$G$6,SIMULATION!$C$6),0)</f>
        <v>#REF!</v>
      </c>
      <c r="I176" t="e">
        <f ca="1">ROUND(NORMINV(RAND(),SIMULATION!$G$10,SIMULATION!$C$10),0)</f>
        <v>#REF!</v>
      </c>
      <c r="J176" t="e">
        <f t="shared" ca="1" si="6"/>
        <v>#REF!</v>
      </c>
      <c r="K176" t="e">
        <f ca="1">IF(H176+SIMULATION!$E$6&gt;'CBB SIM'!I176,"W","L")</f>
        <v>#REF!</v>
      </c>
      <c r="L176" t="e">
        <f ca="1">IF(I176+SIMULATION!$E$10&gt;'CBB SIM'!H176,"W","L")</f>
        <v>#REF!</v>
      </c>
      <c r="M176" t="e">
        <f t="shared" ca="1" si="7"/>
        <v>#REF!</v>
      </c>
      <c r="N176" t="e">
        <f ca="1">IF((H176+I176)&gt;SIMULATION!$F$6,"Over","Under")</f>
        <v>#REF!</v>
      </c>
    </row>
    <row r="177" spans="8:14" x14ac:dyDescent="0.25">
      <c r="H177" t="e">
        <f ca="1">ROUND(NORMINV(RAND(),SIMULATION!$G$6,SIMULATION!$C$6),0)</f>
        <v>#REF!</v>
      </c>
      <c r="I177" t="e">
        <f ca="1">ROUND(NORMINV(RAND(),SIMULATION!$G$10,SIMULATION!$C$10),0)</f>
        <v>#REF!</v>
      </c>
      <c r="J177" t="e">
        <f t="shared" ca="1" si="6"/>
        <v>#REF!</v>
      </c>
      <c r="K177" t="e">
        <f ca="1">IF(H177+SIMULATION!$E$6&gt;'CBB SIM'!I177,"W","L")</f>
        <v>#REF!</v>
      </c>
      <c r="L177" t="e">
        <f ca="1">IF(I177+SIMULATION!$E$10&gt;'CBB SIM'!H177,"W","L")</f>
        <v>#REF!</v>
      </c>
      <c r="M177" t="e">
        <f t="shared" ca="1" si="7"/>
        <v>#REF!</v>
      </c>
      <c r="N177" t="e">
        <f ca="1">IF((H177+I177)&gt;SIMULATION!$F$6,"Over","Under")</f>
        <v>#REF!</v>
      </c>
    </row>
    <row r="178" spans="8:14" x14ac:dyDescent="0.25">
      <c r="H178" t="e">
        <f ca="1">ROUND(NORMINV(RAND(),SIMULATION!$G$6,SIMULATION!$C$6),0)</f>
        <v>#REF!</v>
      </c>
      <c r="I178" t="e">
        <f ca="1">ROUND(NORMINV(RAND(),SIMULATION!$G$10,SIMULATION!$C$10),0)</f>
        <v>#REF!</v>
      </c>
      <c r="J178" t="e">
        <f t="shared" ca="1" si="6"/>
        <v>#REF!</v>
      </c>
      <c r="K178" t="e">
        <f ca="1">IF(H178+SIMULATION!$E$6&gt;'CBB SIM'!I178,"W","L")</f>
        <v>#REF!</v>
      </c>
      <c r="L178" t="e">
        <f ca="1">IF(I178+SIMULATION!$E$10&gt;'CBB SIM'!H178,"W","L")</f>
        <v>#REF!</v>
      </c>
      <c r="M178" t="e">
        <f t="shared" ca="1" si="7"/>
        <v>#REF!</v>
      </c>
      <c r="N178" t="e">
        <f ca="1">IF((H178+I178)&gt;SIMULATION!$F$6,"Over","Under")</f>
        <v>#REF!</v>
      </c>
    </row>
    <row r="179" spans="8:14" x14ac:dyDescent="0.25">
      <c r="H179" t="e">
        <f ca="1">ROUND(NORMINV(RAND(),SIMULATION!$G$6,SIMULATION!$C$6),0)</f>
        <v>#REF!</v>
      </c>
      <c r="I179" t="e">
        <f ca="1">ROUND(NORMINV(RAND(),SIMULATION!$G$10,SIMULATION!$C$10),0)</f>
        <v>#REF!</v>
      </c>
      <c r="J179" t="e">
        <f t="shared" ca="1" si="6"/>
        <v>#REF!</v>
      </c>
      <c r="K179" t="e">
        <f ca="1">IF(H179+SIMULATION!$E$6&gt;'CBB SIM'!I179,"W","L")</f>
        <v>#REF!</v>
      </c>
      <c r="L179" t="e">
        <f ca="1">IF(I179+SIMULATION!$E$10&gt;'CBB SIM'!H179,"W","L")</f>
        <v>#REF!</v>
      </c>
      <c r="M179" t="e">
        <f t="shared" ca="1" si="7"/>
        <v>#REF!</v>
      </c>
      <c r="N179" t="e">
        <f ca="1">IF((H179+I179)&gt;SIMULATION!$F$6,"Over","Under")</f>
        <v>#REF!</v>
      </c>
    </row>
    <row r="180" spans="8:14" x14ac:dyDescent="0.25">
      <c r="H180" t="e">
        <f ca="1">ROUND(NORMINV(RAND(),SIMULATION!$G$6,SIMULATION!$C$6),0)</f>
        <v>#REF!</v>
      </c>
      <c r="I180" t="e">
        <f ca="1">ROUND(NORMINV(RAND(),SIMULATION!$G$10,SIMULATION!$C$10),0)</f>
        <v>#REF!</v>
      </c>
      <c r="J180" t="e">
        <f t="shared" ca="1" si="6"/>
        <v>#REF!</v>
      </c>
      <c r="K180" t="e">
        <f ca="1">IF(H180+SIMULATION!$E$6&gt;'CBB SIM'!I180,"W","L")</f>
        <v>#REF!</v>
      </c>
      <c r="L180" t="e">
        <f ca="1">IF(I180+SIMULATION!$E$10&gt;'CBB SIM'!H180,"W","L")</f>
        <v>#REF!</v>
      </c>
      <c r="M180" t="e">
        <f t="shared" ca="1" si="7"/>
        <v>#REF!</v>
      </c>
      <c r="N180" t="e">
        <f ca="1">IF((H180+I180)&gt;SIMULATION!$F$6,"Over","Under")</f>
        <v>#REF!</v>
      </c>
    </row>
    <row r="181" spans="8:14" x14ac:dyDescent="0.25">
      <c r="H181" t="e">
        <f ca="1">ROUND(NORMINV(RAND(),SIMULATION!$G$6,SIMULATION!$C$6),0)</f>
        <v>#REF!</v>
      </c>
      <c r="I181" t="e">
        <f ca="1">ROUND(NORMINV(RAND(),SIMULATION!$G$10,SIMULATION!$C$10),0)</f>
        <v>#REF!</v>
      </c>
      <c r="J181" t="e">
        <f t="shared" ca="1" si="6"/>
        <v>#REF!</v>
      </c>
      <c r="K181" t="e">
        <f ca="1">IF(H181+SIMULATION!$E$6&gt;'CBB SIM'!I181,"W","L")</f>
        <v>#REF!</v>
      </c>
      <c r="L181" t="e">
        <f ca="1">IF(I181+SIMULATION!$E$10&gt;'CBB SIM'!H181,"W","L")</f>
        <v>#REF!</v>
      </c>
      <c r="M181" t="e">
        <f t="shared" ca="1" si="7"/>
        <v>#REF!</v>
      </c>
      <c r="N181" t="e">
        <f ca="1">IF((H181+I181)&gt;SIMULATION!$F$6,"Over","Under")</f>
        <v>#REF!</v>
      </c>
    </row>
    <row r="182" spans="8:14" x14ac:dyDescent="0.25">
      <c r="H182" t="e">
        <f ca="1">ROUND(NORMINV(RAND(),SIMULATION!$G$6,SIMULATION!$C$6),0)</f>
        <v>#REF!</v>
      </c>
      <c r="I182" t="e">
        <f ca="1">ROUND(NORMINV(RAND(),SIMULATION!$G$10,SIMULATION!$C$10),0)</f>
        <v>#REF!</v>
      </c>
      <c r="J182" t="e">
        <f t="shared" ca="1" si="6"/>
        <v>#REF!</v>
      </c>
      <c r="K182" t="e">
        <f ca="1">IF(H182+SIMULATION!$E$6&gt;'CBB SIM'!I182,"W","L")</f>
        <v>#REF!</v>
      </c>
      <c r="L182" t="e">
        <f ca="1">IF(I182+SIMULATION!$E$10&gt;'CBB SIM'!H182,"W","L")</f>
        <v>#REF!</v>
      </c>
      <c r="M182" t="e">
        <f t="shared" ca="1" si="7"/>
        <v>#REF!</v>
      </c>
      <c r="N182" t="e">
        <f ca="1">IF((H182+I182)&gt;SIMULATION!$F$6,"Over","Under")</f>
        <v>#REF!</v>
      </c>
    </row>
    <row r="183" spans="8:14" x14ac:dyDescent="0.25">
      <c r="H183" t="e">
        <f ca="1">ROUND(NORMINV(RAND(),SIMULATION!$G$6,SIMULATION!$C$6),0)</f>
        <v>#REF!</v>
      </c>
      <c r="I183" t="e">
        <f ca="1">ROUND(NORMINV(RAND(),SIMULATION!$G$10,SIMULATION!$C$10),0)</f>
        <v>#REF!</v>
      </c>
      <c r="J183" t="e">
        <f t="shared" ca="1" si="6"/>
        <v>#REF!</v>
      </c>
      <c r="K183" t="e">
        <f ca="1">IF(H183+SIMULATION!$E$6&gt;'CBB SIM'!I183,"W","L")</f>
        <v>#REF!</v>
      </c>
      <c r="L183" t="e">
        <f ca="1">IF(I183+SIMULATION!$E$10&gt;'CBB SIM'!H183,"W","L")</f>
        <v>#REF!</v>
      </c>
      <c r="M183" t="e">
        <f t="shared" ca="1" si="7"/>
        <v>#REF!</v>
      </c>
      <c r="N183" t="e">
        <f ca="1">IF((H183+I183)&gt;SIMULATION!$F$6,"Over","Under")</f>
        <v>#REF!</v>
      </c>
    </row>
    <row r="184" spans="8:14" x14ac:dyDescent="0.25">
      <c r="H184" t="e">
        <f ca="1">ROUND(NORMINV(RAND(),SIMULATION!$G$6,SIMULATION!$C$6),0)</f>
        <v>#REF!</v>
      </c>
      <c r="I184" t="e">
        <f ca="1">ROUND(NORMINV(RAND(),SIMULATION!$G$10,SIMULATION!$C$10),0)</f>
        <v>#REF!</v>
      </c>
      <c r="J184" t="e">
        <f t="shared" ca="1" si="6"/>
        <v>#REF!</v>
      </c>
      <c r="K184" t="e">
        <f ca="1">IF(H184+SIMULATION!$E$6&gt;'CBB SIM'!I184,"W","L")</f>
        <v>#REF!</v>
      </c>
      <c r="L184" t="e">
        <f ca="1">IF(I184+SIMULATION!$E$10&gt;'CBB SIM'!H184,"W","L")</f>
        <v>#REF!</v>
      </c>
      <c r="M184" t="e">
        <f t="shared" ca="1" si="7"/>
        <v>#REF!</v>
      </c>
      <c r="N184" t="e">
        <f ca="1">IF((H184+I184)&gt;SIMULATION!$F$6,"Over","Under")</f>
        <v>#REF!</v>
      </c>
    </row>
    <row r="185" spans="8:14" x14ac:dyDescent="0.25">
      <c r="H185" t="e">
        <f ca="1">ROUND(NORMINV(RAND(),SIMULATION!$G$6,SIMULATION!$C$6),0)</f>
        <v>#REF!</v>
      </c>
      <c r="I185" t="e">
        <f ca="1">ROUND(NORMINV(RAND(),SIMULATION!$G$10,SIMULATION!$C$10),0)</f>
        <v>#REF!</v>
      </c>
      <c r="J185" t="e">
        <f t="shared" ca="1" si="6"/>
        <v>#REF!</v>
      </c>
      <c r="K185" t="e">
        <f ca="1">IF(H185+SIMULATION!$E$6&gt;'CBB SIM'!I185,"W","L")</f>
        <v>#REF!</v>
      </c>
      <c r="L185" t="e">
        <f ca="1">IF(I185+SIMULATION!$E$10&gt;'CBB SIM'!H185,"W","L")</f>
        <v>#REF!</v>
      </c>
      <c r="M185" t="e">
        <f t="shared" ca="1" si="7"/>
        <v>#REF!</v>
      </c>
      <c r="N185" t="e">
        <f ca="1">IF((H185+I185)&gt;SIMULATION!$F$6,"Over","Under")</f>
        <v>#REF!</v>
      </c>
    </row>
    <row r="186" spans="8:14" x14ac:dyDescent="0.25">
      <c r="H186" t="e">
        <f ca="1">ROUND(NORMINV(RAND(),SIMULATION!$G$6,SIMULATION!$C$6),0)</f>
        <v>#REF!</v>
      </c>
      <c r="I186" t="e">
        <f ca="1">ROUND(NORMINV(RAND(),SIMULATION!$G$10,SIMULATION!$C$10),0)</f>
        <v>#REF!</v>
      </c>
      <c r="J186" t="e">
        <f t="shared" ca="1" si="6"/>
        <v>#REF!</v>
      </c>
      <c r="K186" t="e">
        <f ca="1">IF(H186+SIMULATION!$E$6&gt;'CBB SIM'!I186,"W","L")</f>
        <v>#REF!</v>
      </c>
      <c r="L186" t="e">
        <f ca="1">IF(I186+SIMULATION!$E$10&gt;'CBB SIM'!H186,"W","L")</f>
        <v>#REF!</v>
      </c>
      <c r="M186" t="e">
        <f t="shared" ca="1" si="7"/>
        <v>#REF!</v>
      </c>
      <c r="N186" t="e">
        <f ca="1">IF((H186+I186)&gt;SIMULATION!$F$6,"Over","Under")</f>
        <v>#REF!</v>
      </c>
    </row>
    <row r="187" spans="8:14" x14ac:dyDescent="0.25">
      <c r="H187" t="e">
        <f ca="1">ROUND(NORMINV(RAND(),SIMULATION!$G$6,SIMULATION!$C$6),0)</f>
        <v>#REF!</v>
      </c>
      <c r="I187" t="e">
        <f ca="1">ROUND(NORMINV(RAND(),SIMULATION!$G$10,SIMULATION!$C$10),0)</f>
        <v>#REF!</v>
      </c>
      <c r="J187" t="e">
        <f t="shared" ca="1" si="6"/>
        <v>#REF!</v>
      </c>
      <c r="K187" t="e">
        <f ca="1">IF(H187+SIMULATION!$E$6&gt;'CBB SIM'!I187,"W","L")</f>
        <v>#REF!</v>
      </c>
      <c r="L187" t="e">
        <f ca="1">IF(I187+SIMULATION!$E$10&gt;'CBB SIM'!H187,"W","L")</f>
        <v>#REF!</v>
      </c>
      <c r="M187" t="e">
        <f t="shared" ca="1" si="7"/>
        <v>#REF!</v>
      </c>
      <c r="N187" t="e">
        <f ca="1">IF((H187+I187)&gt;SIMULATION!$F$6,"Over","Under")</f>
        <v>#REF!</v>
      </c>
    </row>
    <row r="188" spans="8:14" x14ac:dyDescent="0.25">
      <c r="H188" t="e">
        <f ca="1">ROUND(NORMINV(RAND(),SIMULATION!$G$6,SIMULATION!$C$6),0)</f>
        <v>#REF!</v>
      </c>
      <c r="I188" t="e">
        <f ca="1">ROUND(NORMINV(RAND(),SIMULATION!$G$10,SIMULATION!$C$10),0)</f>
        <v>#REF!</v>
      </c>
      <c r="J188" t="e">
        <f t="shared" ca="1" si="6"/>
        <v>#REF!</v>
      </c>
      <c r="K188" t="e">
        <f ca="1">IF(H188+SIMULATION!$E$6&gt;'CBB SIM'!I188,"W","L")</f>
        <v>#REF!</v>
      </c>
      <c r="L188" t="e">
        <f ca="1">IF(I188+SIMULATION!$E$10&gt;'CBB SIM'!H188,"W","L")</f>
        <v>#REF!</v>
      </c>
      <c r="M188" t="e">
        <f t="shared" ca="1" si="7"/>
        <v>#REF!</v>
      </c>
      <c r="N188" t="e">
        <f ca="1">IF((H188+I188)&gt;SIMULATION!$F$6,"Over","Under")</f>
        <v>#REF!</v>
      </c>
    </row>
    <row r="189" spans="8:14" x14ac:dyDescent="0.25">
      <c r="H189" t="e">
        <f ca="1">ROUND(NORMINV(RAND(),SIMULATION!$G$6,SIMULATION!$C$6),0)</f>
        <v>#REF!</v>
      </c>
      <c r="I189" t="e">
        <f ca="1">ROUND(NORMINV(RAND(),SIMULATION!$G$10,SIMULATION!$C$10),0)</f>
        <v>#REF!</v>
      </c>
      <c r="J189" t="e">
        <f t="shared" ca="1" si="6"/>
        <v>#REF!</v>
      </c>
      <c r="K189" t="e">
        <f ca="1">IF(H189+SIMULATION!$E$6&gt;'CBB SIM'!I189,"W","L")</f>
        <v>#REF!</v>
      </c>
      <c r="L189" t="e">
        <f ca="1">IF(I189+SIMULATION!$E$10&gt;'CBB SIM'!H189,"W","L")</f>
        <v>#REF!</v>
      </c>
      <c r="M189" t="e">
        <f t="shared" ca="1" si="7"/>
        <v>#REF!</v>
      </c>
      <c r="N189" t="e">
        <f ca="1">IF((H189+I189)&gt;SIMULATION!$F$6,"Over","Under")</f>
        <v>#REF!</v>
      </c>
    </row>
    <row r="190" spans="8:14" x14ac:dyDescent="0.25">
      <c r="H190" t="e">
        <f ca="1">ROUND(NORMINV(RAND(),SIMULATION!$G$6,SIMULATION!$C$6),0)</f>
        <v>#REF!</v>
      </c>
      <c r="I190" t="e">
        <f ca="1">ROUND(NORMINV(RAND(),SIMULATION!$G$10,SIMULATION!$C$10),0)</f>
        <v>#REF!</v>
      </c>
      <c r="J190" t="e">
        <f t="shared" ca="1" si="6"/>
        <v>#REF!</v>
      </c>
      <c r="K190" t="e">
        <f ca="1">IF(H190+SIMULATION!$E$6&gt;'CBB SIM'!I190,"W","L")</f>
        <v>#REF!</v>
      </c>
      <c r="L190" t="e">
        <f ca="1">IF(I190+SIMULATION!$E$10&gt;'CBB SIM'!H190,"W","L")</f>
        <v>#REF!</v>
      </c>
      <c r="M190" t="e">
        <f t="shared" ca="1" si="7"/>
        <v>#REF!</v>
      </c>
      <c r="N190" t="e">
        <f ca="1">IF((H190+I190)&gt;SIMULATION!$F$6,"Over","Under")</f>
        <v>#REF!</v>
      </c>
    </row>
    <row r="191" spans="8:14" x14ac:dyDescent="0.25">
      <c r="H191" t="e">
        <f ca="1">ROUND(NORMINV(RAND(),SIMULATION!$G$6,SIMULATION!$C$6),0)</f>
        <v>#REF!</v>
      </c>
      <c r="I191" t="e">
        <f ca="1">ROUND(NORMINV(RAND(),SIMULATION!$G$10,SIMULATION!$C$10),0)</f>
        <v>#REF!</v>
      </c>
      <c r="J191" t="e">
        <f t="shared" ca="1" si="6"/>
        <v>#REF!</v>
      </c>
      <c r="K191" t="e">
        <f ca="1">IF(H191+SIMULATION!$E$6&gt;'CBB SIM'!I191,"W","L")</f>
        <v>#REF!</v>
      </c>
      <c r="L191" t="e">
        <f ca="1">IF(I191+SIMULATION!$E$10&gt;'CBB SIM'!H191,"W","L")</f>
        <v>#REF!</v>
      </c>
      <c r="M191" t="e">
        <f t="shared" ca="1" si="7"/>
        <v>#REF!</v>
      </c>
      <c r="N191" t="e">
        <f ca="1">IF((H191+I191)&gt;SIMULATION!$F$6,"Over","Under")</f>
        <v>#REF!</v>
      </c>
    </row>
    <row r="192" spans="8:14" x14ac:dyDescent="0.25">
      <c r="H192" t="e">
        <f ca="1">ROUND(NORMINV(RAND(),SIMULATION!$G$6,SIMULATION!$C$6),0)</f>
        <v>#REF!</v>
      </c>
      <c r="I192" t="e">
        <f ca="1">ROUND(NORMINV(RAND(),SIMULATION!$G$10,SIMULATION!$C$10),0)</f>
        <v>#REF!</v>
      </c>
      <c r="J192" t="e">
        <f t="shared" ca="1" si="6"/>
        <v>#REF!</v>
      </c>
      <c r="K192" t="e">
        <f ca="1">IF(H192+SIMULATION!$E$6&gt;'CBB SIM'!I192,"W","L")</f>
        <v>#REF!</v>
      </c>
      <c r="L192" t="e">
        <f ca="1">IF(I192+SIMULATION!$E$10&gt;'CBB SIM'!H192,"W","L")</f>
        <v>#REF!</v>
      </c>
      <c r="M192" t="e">
        <f t="shared" ca="1" si="7"/>
        <v>#REF!</v>
      </c>
      <c r="N192" t="e">
        <f ca="1">IF((H192+I192)&gt;SIMULATION!$F$6,"Over","Under")</f>
        <v>#REF!</v>
      </c>
    </row>
    <row r="193" spans="8:14" x14ac:dyDescent="0.25">
      <c r="H193" t="e">
        <f ca="1">ROUND(NORMINV(RAND(),SIMULATION!$G$6,SIMULATION!$C$6),0)</f>
        <v>#REF!</v>
      </c>
      <c r="I193" t="e">
        <f ca="1">ROUND(NORMINV(RAND(),SIMULATION!$G$10,SIMULATION!$C$10),0)</f>
        <v>#REF!</v>
      </c>
      <c r="J193" t="e">
        <f t="shared" ca="1" si="6"/>
        <v>#REF!</v>
      </c>
      <c r="K193" t="e">
        <f ca="1">IF(H193+SIMULATION!$E$6&gt;'CBB SIM'!I193,"W","L")</f>
        <v>#REF!</v>
      </c>
      <c r="L193" t="e">
        <f ca="1">IF(I193+SIMULATION!$E$10&gt;'CBB SIM'!H193,"W","L")</f>
        <v>#REF!</v>
      </c>
      <c r="M193" t="e">
        <f t="shared" ca="1" si="7"/>
        <v>#REF!</v>
      </c>
      <c r="N193" t="e">
        <f ca="1">IF((H193+I193)&gt;SIMULATION!$F$6,"Over","Under")</f>
        <v>#REF!</v>
      </c>
    </row>
    <row r="194" spans="8:14" x14ac:dyDescent="0.25">
      <c r="H194" t="e">
        <f ca="1">ROUND(NORMINV(RAND(),SIMULATION!$G$6,SIMULATION!$C$6),0)</f>
        <v>#REF!</v>
      </c>
      <c r="I194" t="e">
        <f ca="1">ROUND(NORMINV(RAND(),SIMULATION!$G$10,SIMULATION!$C$10),0)</f>
        <v>#REF!</v>
      </c>
      <c r="J194" t="e">
        <f t="shared" ca="1" si="6"/>
        <v>#REF!</v>
      </c>
      <c r="K194" t="e">
        <f ca="1">IF(H194+SIMULATION!$E$6&gt;'CBB SIM'!I194,"W","L")</f>
        <v>#REF!</v>
      </c>
      <c r="L194" t="e">
        <f ca="1">IF(I194+SIMULATION!$E$10&gt;'CBB SIM'!H194,"W","L")</f>
        <v>#REF!</v>
      </c>
      <c r="M194" t="e">
        <f t="shared" ca="1" si="7"/>
        <v>#REF!</v>
      </c>
      <c r="N194" t="e">
        <f ca="1">IF((H194+I194)&gt;SIMULATION!$F$6,"Over","Under")</f>
        <v>#REF!</v>
      </c>
    </row>
    <row r="195" spans="8:14" x14ac:dyDescent="0.25">
      <c r="H195" t="e">
        <f ca="1">ROUND(NORMINV(RAND(),SIMULATION!$G$6,SIMULATION!$C$6),0)</f>
        <v>#REF!</v>
      </c>
      <c r="I195" t="e">
        <f ca="1">ROUND(NORMINV(RAND(),SIMULATION!$G$10,SIMULATION!$C$10),0)</f>
        <v>#REF!</v>
      </c>
      <c r="J195" t="e">
        <f t="shared" ca="1" si="6"/>
        <v>#REF!</v>
      </c>
      <c r="K195" t="e">
        <f ca="1">IF(H195+SIMULATION!$E$6&gt;'CBB SIM'!I195,"W","L")</f>
        <v>#REF!</v>
      </c>
      <c r="L195" t="e">
        <f ca="1">IF(I195+SIMULATION!$E$10&gt;'CBB SIM'!H195,"W","L")</f>
        <v>#REF!</v>
      </c>
      <c r="M195" t="e">
        <f t="shared" ca="1" si="7"/>
        <v>#REF!</v>
      </c>
      <c r="N195" t="e">
        <f ca="1">IF((H195+I195)&gt;SIMULATION!$F$6,"Over","Under")</f>
        <v>#REF!</v>
      </c>
    </row>
    <row r="196" spans="8:14" x14ac:dyDescent="0.25">
      <c r="H196" t="e">
        <f ca="1">ROUND(NORMINV(RAND(),SIMULATION!$G$6,SIMULATION!$C$6),0)</f>
        <v>#REF!</v>
      </c>
      <c r="I196" t="e">
        <f ca="1">ROUND(NORMINV(RAND(),SIMULATION!$G$10,SIMULATION!$C$10),0)</f>
        <v>#REF!</v>
      </c>
      <c r="J196" t="e">
        <f t="shared" ca="1" si="6"/>
        <v>#REF!</v>
      </c>
      <c r="K196" t="e">
        <f ca="1">IF(H196+SIMULATION!$E$6&gt;'CBB SIM'!I196,"W","L")</f>
        <v>#REF!</v>
      </c>
      <c r="L196" t="e">
        <f ca="1">IF(I196+SIMULATION!$E$10&gt;'CBB SIM'!H196,"W","L")</f>
        <v>#REF!</v>
      </c>
      <c r="M196" t="e">
        <f t="shared" ca="1" si="7"/>
        <v>#REF!</v>
      </c>
      <c r="N196" t="e">
        <f ca="1">IF((H196+I196)&gt;SIMULATION!$F$6,"Over","Under")</f>
        <v>#REF!</v>
      </c>
    </row>
    <row r="197" spans="8:14" x14ac:dyDescent="0.25">
      <c r="H197" t="e">
        <f ca="1">ROUND(NORMINV(RAND(),SIMULATION!$G$6,SIMULATION!$C$6),0)</f>
        <v>#REF!</v>
      </c>
      <c r="I197" t="e">
        <f ca="1">ROUND(NORMINV(RAND(),SIMULATION!$G$10,SIMULATION!$C$10),0)</f>
        <v>#REF!</v>
      </c>
      <c r="J197" t="e">
        <f t="shared" ca="1" si="6"/>
        <v>#REF!</v>
      </c>
      <c r="K197" t="e">
        <f ca="1">IF(H197+SIMULATION!$E$6&gt;'CBB SIM'!I197,"W","L")</f>
        <v>#REF!</v>
      </c>
      <c r="L197" t="e">
        <f ca="1">IF(I197+SIMULATION!$E$10&gt;'CBB SIM'!H197,"W","L")</f>
        <v>#REF!</v>
      </c>
      <c r="M197" t="e">
        <f t="shared" ca="1" si="7"/>
        <v>#REF!</v>
      </c>
      <c r="N197" t="e">
        <f ca="1">IF((H197+I197)&gt;SIMULATION!$F$6,"Over","Under")</f>
        <v>#REF!</v>
      </c>
    </row>
    <row r="198" spans="8:14" x14ac:dyDescent="0.25">
      <c r="H198" t="e">
        <f ca="1">ROUND(NORMINV(RAND(),SIMULATION!$G$6,SIMULATION!$C$6),0)</f>
        <v>#REF!</v>
      </c>
      <c r="I198" t="e">
        <f ca="1">ROUND(NORMINV(RAND(),SIMULATION!$G$10,SIMULATION!$C$10),0)</f>
        <v>#REF!</v>
      </c>
      <c r="J198" t="e">
        <f t="shared" ca="1" si="6"/>
        <v>#REF!</v>
      </c>
      <c r="K198" t="e">
        <f ca="1">IF(H198+SIMULATION!$E$6&gt;'CBB SIM'!I198,"W","L")</f>
        <v>#REF!</v>
      </c>
      <c r="L198" t="e">
        <f ca="1">IF(I198+SIMULATION!$E$10&gt;'CBB SIM'!H198,"W","L")</f>
        <v>#REF!</v>
      </c>
      <c r="M198" t="e">
        <f t="shared" ca="1" si="7"/>
        <v>#REF!</v>
      </c>
      <c r="N198" t="e">
        <f ca="1">IF((H198+I198)&gt;SIMULATION!$F$6,"Over","Under")</f>
        <v>#REF!</v>
      </c>
    </row>
    <row r="199" spans="8:14" x14ac:dyDescent="0.25">
      <c r="H199" t="e">
        <f ca="1">ROUND(NORMINV(RAND(),SIMULATION!$G$6,SIMULATION!$C$6),0)</f>
        <v>#REF!</v>
      </c>
      <c r="I199" t="e">
        <f ca="1">ROUND(NORMINV(RAND(),SIMULATION!$G$10,SIMULATION!$C$10),0)</f>
        <v>#REF!</v>
      </c>
      <c r="J199" t="e">
        <f t="shared" ca="1" si="6"/>
        <v>#REF!</v>
      </c>
      <c r="K199" t="e">
        <f ca="1">IF(H199+SIMULATION!$E$6&gt;'CBB SIM'!I199,"W","L")</f>
        <v>#REF!</v>
      </c>
      <c r="L199" t="e">
        <f ca="1">IF(I199+SIMULATION!$E$10&gt;'CBB SIM'!H199,"W","L")</f>
        <v>#REF!</v>
      </c>
      <c r="M199" t="e">
        <f t="shared" ca="1" si="7"/>
        <v>#REF!</v>
      </c>
      <c r="N199" t="e">
        <f ca="1">IF((H199+I199)&gt;SIMULATION!$F$6,"Over","Under")</f>
        <v>#REF!</v>
      </c>
    </row>
    <row r="200" spans="8:14" x14ac:dyDescent="0.25">
      <c r="H200" t="e">
        <f ca="1">ROUND(NORMINV(RAND(),SIMULATION!$G$6,SIMULATION!$C$6),0)</f>
        <v>#REF!</v>
      </c>
      <c r="I200" t="e">
        <f ca="1">ROUND(NORMINV(RAND(),SIMULATION!$G$10,SIMULATION!$C$10),0)</f>
        <v>#REF!</v>
      </c>
      <c r="J200" t="e">
        <f t="shared" ca="1" si="6"/>
        <v>#REF!</v>
      </c>
      <c r="K200" t="e">
        <f ca="1">IF(H200+SIMULATION!$E$6&gt;'CBB SIM'!I200,"W","L")</f>
        <v>#REF!</v>
      </c>
      <c r="L200" t="e">
        <f ca="1">IF(I200+SIMULATION!$E$10&gt;'CBB SIM'!H200,"W","L")</f>
        <v>#REF!</v>
      </c>
      <c r="M200" t="e">
        <f t="shared" ca="1" si="7"/>
        <v>#REF!</v>
      </c>
      <c r="N200" t="e">
        <f ca="1">IF((H200+I200)&gt;SIMULATION!$F$6,"Over","Under")</f>
        <v>#REF!</v>
      </c>
    </row>
    <row r="201" spans="8:14" x14ac:dyDescent="0.25">
      <c r="H201" t="e">
        <f ca="1">ROUND(NORMINV(RAND(),SIMULATION!$G$6,SIMULATION!$C$6),0)</f>
        <v>#REF!</v>
      </c>
      <c r="I201" t="e">
        <f ca="1">ROUND(NORMINV(RAND(),SIMULATION!$G$10,SIMULATION!$C$10),0)</f>
        <v>#REF!</v>
      </c>
      <c r="J201" t="e">
        <f t="shared" ca="1" si="6"/>
        <v>#REF!</v>
      </c>
      <c r="K201" t="e">
        <f ca="1">IF(H201+SIMULATION!$E$6&gt;'CBB SIM'!I201,"W","L")</f>
        <v>#REF!</v>
      </c>
      <c r="L201" t="e">
        <f ca="1">IF(I201+SIMULATION!$E$10&gt;'CBB SIM'!H201,"W","L")</f>
        <v>#REF!</v>
      </c>
      <c r="M201" t="e">
        <f t="shared" ca="1" si="7"/>
        <v>#REF!</v>
      </c>
      <c r="N201" t="e">
        <f ca="1">IF((H201+I201)&gt;SIMULATION!$F$6,"Over","Under")</f>
        <v>#REF!</v>
      </c>
    </row>
    <row r="202" spans="8:14" x14ac:dyDescent="0.25">
      <c r="H202" t="e">
        <f ca="1">ROUND(NORMINV(RAND(),SIMULATION!$G$6,SIMULATION!$C$6),0)</f>
        <v>#REF!</v>
      </c>
      <c r="I202" t="e">
        <f ca="1">ROUND(NORMINV(RAND(),SIMULATION!$G$10,SIMULATION!$C$10),0)</f>
        <v>#REF!</v>
      </c>
      <c r="J202" t="e">
        <f t="shared" ref="J202:J265" ca="1" si="8">IF(H202=I202,"OT",IF(H202&gt;I202,"Away","Home"))</f>
        <v>#REF!</v>
      </c>
      <c r="K202" t="e">
        <f ca="1">IF(H202+SIMULATION!$E$6&gt;'CBB SIM'!I202,"W","L")</f>
        <v>#REF!</v>
      </c>
      <c r="L202" t="e">
        <f ca="1">IF(I202+SIMULATION!$E$10&gt;'CBB SIM'!H202,"W","L")</f>
        <v>#REF!</v>
      </c>
      <c r="M202" t="e">
        <f t="shared" ref="M202:M265" ca="1" si="9">H202+I202</f>
        <v>#REF!</v>
      </c>
      <c r="N202" t="e">
        <f ca="1">IF((H202+I202)&gt;SIMULATION!$F$6,"Over","Under")</f>
        <v>#REF!</v>
      </c>
    </row>
    <row r="203" spans="8:14" x14ac:dyDescent="0.25">
      <c r="H203" t="e">
        <f ca="1">ROUND(NORMINV(RAND(),SIMULATION!$G$6,SIMULATION!$C$6),0)</f>
        <v>#REF!</v>
      </c>
      <c r="I203" t="e">
        <f ca="1">ROUND(NORMINV(RAND(),SIMULATION!$G$10,SIMULATION!$C$10),0)</f>
        <v>#REF!</v>
      </c>
      <c r="J203" t="e">
        <f t="shared" ca="1" si="8"/>
        <v>#REF!</v>
      </c>
      <c r="K203" t="e">
        <f ca="1">IF(H203+SIMULATION!$E$6&gt;'CBB SIM'!I203,"W","L")</f>
        <v>#REF!</v>
      </c>
      <c r="L203" t="e">
        <f ca="1">IF(I203+SIMULATION!$E$10&gt;'CBB SIM'!H203,"W","L")</f>
        <v>#REF!</v>
      </c>
      <c r="M203" t="e">
        <f t="shared" ca="1" si="9"/>
        <v>#REF!</v>
      </c>
      <c r="N203" t="e">
        <f ca="1">IF((H203+I203)&gt;SIMULATION!$F$6,"Over","Under")</f>
        <v>#REF!</v>
      </c>
    </row>
    <row r="204" spans="8:14" x14ac:dyDescent="0.25">
      <c r="H204" t="e">
        <f ca="1">ROUND(NORMINV(RAND(),SIMULATION!$G$6,SIMULATION!$C$6),0)</f>
        <v>#REF!</v>
      </c>
      <c r="I204" t="e">
        <f ca="1">ROUND(NORMINV(RAND(),SIMULATION!$G$10,SIMULATION!$C$10),0)</f>
        <v>#REF!</v>
      </c>
      <c r="J204" t="e">
        <f t="shared" ca="1" si="8"/>
        <v>#REF!</v>
      </c>
      <c r="K204" t="e">
        <f ca="1">IF(H204+SIMULATION!$E$6&gt;'CBB SIM'!I204,"W","L")</f>
        <v>#REF!</v>
      </c>
      <c r="L204" t="e">
        <f ca="1">IF(I204+SIMULATION!$E$10&gt;'CBB SIM'!H204,"W","L")</f>
        <v>#REF!</v>
      </c>
      <c r="M204" t="e">
        <f t="shared" ca="1" si="9"/>
        <v>#REF!</v>
      </c>
      <c r="N204" t="e">
        <f ca="1">IF((H204+I204)&gt;SIMULATION!$F$6,"Over","Under")</f>
        <v>#REF!</v>
      </c>
    </row>
    <row r="205" spans="8:14" x14ac:dyDescent="0.25">
      <c r="H205" t="e">
        <f ca="1">ROUND(NORMINV(RAND(),SIMULATION!$G$6,SIMULATION!$C$6),0)</f>
        <v>#REF!</v>
      </c>
      <c r="I205" t="e">
        <f ca="1">ROUND(NORMINV(RAND(),SIMULATION!$G$10,SIMULATION!$C$10),0)</f>
        <v>#REF!</v>
      </c>
      <c r="J205" t="e">
        <f t="shared" ca="1" si="8"/>
        <v>#REF!</v>
      </c>
      <c r="K205" t="e">
        <f ca="1">IF(H205+SIMULATION!$E$6&gt;'CBB SIM'!I205,"W","L")</f>
        <v>#REF!</v>
      </c>
      <c r="L205" t="e">
        <f ca="1">IF(I205+SIMULATION!$E$10&gt;'CBB SIM'!H205,"W","L")</f>
        <v>#REF!</v>
      </c>
      <c r="M205" t="e">
        <f t="shared" ca="1" si="9"/>
        <v>#REF!</v>
      </c>
      <c r="N205" t="e">
        <f ca="1">IF((H205+I205)&gt;SIMULATION!$F$6,"Over","Under")</f>
        <v>#REF!</v>
      </c>
    </row>
    <row r="206" spans="8:14" x14ac:dyDescent="0.25">
      <c r="H206" t="e">
        <f ca="1">ROUND(NORMINV(RAND(),SIMULATION!$G$6,SIMULATION!$C$6),0)</f>
        <v>#REF!</v>
      </c>
      <c r="I206" t="e">
        <f ca="1">ROUND(NORMINV(RAND(),SIMULATION!$G$10,SIMULATION!$C$10),0)</f>
        <v>#REF!</v>
      </c>
      <c r="J206" t="e">
        <f t="shared" ca="1" si="8"/>
        <v>#REF!</v>
      </c>
      <c r="K206" t="e">
        <f ca="1">IF(H206+SIMULATION!$E$6&gt;'CBB SIM'!I206,"W","L")</f>
        <v>#REF!</v>
      </c>
      <c r="L206" t="e">
        <f ca="1">IF(I206+SIMULATION!$E$10&gt;'CBB SIM'!H206,"W","L")</f>
        <v>#REF!</v>
      </c>
      <c r="M206" t="e">
        <f t="shared" ca="1" si="9"/>
        <v>#REF!</v>
      </c>
      <c r="N206" t="e">
        <f ca="1">IF((H206+I206)&gt;SIMULATION!$F$6,"Over","Under")</f>
        <v>#REF!</v>
      </c>
    </row>
    <row r="207" spans="8:14" x14ac:dyDescent="0.25">
      <c r="H207" t="e">
        <f ca="1">ROUND(NORMINV(RAND(),SIMULATION!$G$6,SIMULATION!$C$6),0)</f>
        <v>#REF!</v>
      </c>
      <c r="I207" t="e">
        <f ca="1">ROUND(NORMINV(RAND(),SIMULATION!$G$10,SIMULATION!$C$10),0)</f>
        <v>#REF!</v>
      </c>
      <c r="J207" t="e">
        <f t="shared" ca="1" si="8"/>
        <v>#REF!</v>
      </c>
      <c r="K207" t="e">
        <f ca="1">IF(H207+SIMULATION!$E$6&gt;'CBB SIM'!I207,"W","L")</f>
        <v>#REF!</v>
      </c>
      <c r="L207" t="e">
        <f ca="1">IF(I207+SIMULATION!$E$10&gt;'CBB SIM'!H207,"W","L")</f>
        <v>#REF!</v>
      </c>
      <c r="M207" t="e">
        <f t="shared" ca="1" si="9"/>
        <v>#REF!</v>
      </c>
      <c r="N207" t="e">
        <f ca="1">IF((H207+I207)&gt;SIMULATION!$F$6,"Over","Under")</f>
        <v>#REF!</v>
      </c>
    </row>
    <row r="208" spans="8:14" x14ac:dyDescent="0.25">
      <c r="H208" t="e">
        <f ca="1">ROUND(NORMINV(RAND(),SIMULATION!$G$6,SIMULATION!$C$6),0)</f>
        <v>#REF!</v>
      </c>
      <c r="I208" t="e">
        <f ca="1">ROUND(NORMINV(RAND(),SIMULATION!$G$10,SIMULATION!$C$10),0)</f>
        <v>#REF!</v>
      </c>
      <c r="J208" t="e">
        <f t="shared" ca="1" si="8"/>
        <v>#REF!</v>
      </c>
      <c r="K208" t="e">
        <f ca="1">IF(H208+SIMULATION!$E$6&gt;'CBB SIM'!I208,"W","L")</f>
        <v>#REF!</v>
      </c>
      <c r="L208" t="e">
        <f ca="1">IF(I208+SIMULATION!$E$10&gt;'CBB SIM'!H208,"W","L")</f>
        <v>#REF!</v>
      </c>
      <c r="M208" t="e">
        <f t="shared" ca="1" si="9"/>
        <v>#REF!</v>
      </c>
      <c r="N208" t="e">
        <f ca="1">IF((H208+I208)&gt;SIMULATION!$F$6,"Over","Under")</f>
        <v>#REF!</v>
      </c>
    </row>
    <row r="209" spans="8:14" x14ac:dyDescent="0.25">
      <c r="H209" t="e">
        <f ca="1">ROUND(NORMINV(RAND(),SIMULATION!$G$6,SIMULATION!$C$6),0)</f>
        <v>#REF!</v>
      </c>
      <c r="I209" t="e">
        <f ca="1">ROUND(NORMINV(RAND(),SIMULATION!$G$10,SIMULATION!$C$10),0)</f>
        <v>#REF!</v>
      </c>
      <c r="J209" t="e">
        <f t="shared" ca="1" si="8"/>
        <v>#REF!</v>
      </c>
      <c r="K209" t="e">
        <f ca="1">IF(H209+SIMULATION!$E$6&gt;'CBB SIM'!I209,"W","L")</f>
        <v>#REF!</v>
      </c>
      <c r="L209" t="e">
        <f ca="1">IF(I209+SIMULATION!$E$10&gt;'CBB SIM'!H209,"W","L")</f>
        <v>#REF!</v>
      </c>
      <c r="M209" t="e">
        <f t="shared" ca="1" si="9"/>
        <v>#REF!</v>
      </c>
      <c r="N209" t="e">
        <f ca="1">IF((H209+I209)&gt;SIMULATION!$F$6,"Over","Under")</f>
        <v>#REF!</v>
      </c>
    </row>
    <row r="210" spans="8:14" x14ac:dyDescent="0.25">
      <c r="H210" t="e">
        <f ca="1">ROUND(NORMINV(RAND(),SIMULATION!$G$6,SIMULATION!$C$6),0)</f>
        <v>#REF!</v>
      </c>
      <c r="I210" t="e">
        <f ca="1">ROUND(NORMINV(RAND(),SIMULATION!$G$10,SIMULATION!$C$10),0)</f>
        <v>#REF!</v>
      </c>
      <c r="J210" t="e">
        <f t="shared" ca="1" si="8"/>
        <v>#REF!</v>
      </c>
      <c r="K210" t="e">
        <f ca="1">IF(H210+SIMULATION!$E$6&gt;'CBB SIM'!I210,"W","L")</f>
        <v>#REF!</v>
      </c>
      <c r="L210" t="e">
        <f ca="1">IF(I210+SIMULATION!$E$10&gt;'CBB SIM'!H210,"W","L")</f>
        <v>#REF!</v>
      </c>
      <c r="M210" t="e">
        <f t="shared" ca="1" si="9"/>
        <v>#REF!</v>
      </c>
      <c r="N210" t="e">
        <f ca="1">IF((H210+I210)&gt;SIMULATION!$F$6,"Over","Under")</f>
        <v>#REF!</v>
      </c>
    </row>
    <row r="211" spans="8:14" x14ac:dyDescent="0.25">
      <c r="H211" t="e">
        <f ca="1">ROUND(NORMINV(RAND(),SIMULATION!$G$6,SIMULATION!$C$6),0)</f>
        <v>#REF!</v>
      </c>
      <c r="I211" t="e">
        <f ca="1">ROUND(NORMINV(RAND(),SIMULATION!$G$10,SIMULATION!$C$10),0)</f>
        <v>#REF!</v>
      </c>
      <c r="J211" t="e">
        <f t="shared" ca="1" si="8"/>
        <v>#REF!</v>
      </c>
      <c r="K211" t="e">
        <f ca="1">IF(H211+SIMULATION!$E$6&gt;'CBB SIM'!I211,"W","L")</f>
        <v>#REF!</v>
      </c>
      <c r="L211" t="e">
        <f ca="1">IF(I211+SIMULATION!$E$10&gt;'CBB SIM'!H211,"W","L")</f>
        <v>#REF!</v>
      </c>
      <c r="M211" t="e">
        <f t="shared" ca="1" si="9"/>
        <v>#REF!</v>
      </c>
      <c r="N211" t="e">
        <f ca="1">IF((H211+I211)&gt;SIMULATION!$F$6,"Over","Under")</f>
        <v>#REF!</v>
      </c>
    </row>
    <row r="212" spans="8:14" x14ac:dyDescent="0.25">
      <c r="H212" t="e">
        <f ca="1">ROUND(NORMINV(RAND(),SIMULATION!$G$6,SIMULATION!$C$6),0)</f>
        <v>#REF!</v>
      </c>
      <c r="I212" t="e">
        <f ca="1">ROUND(NORMINV(RAND(),SIMULATION!$G$10,SIMULATION!$C$10),0)</f>
        <v>#REF!</v>
      </c>
      <c r="J212" t="e">
        <f t="shared" ca="1" si="8"/>
        <v>#REF!</v>
      </c>
      <c r="K212" t="e">
        <f ca="1">IF(H212+SIMULATION!$E$6&gt;'CBB SIM'!I212,"W","L")</f>
        <v>#REF!</v>
      </c>
      <c r="L212" t="e">
        <f ca="1">IF(I212+SIMULATION!$E$10&gt;'CBB SIM'!H212,"W","L")</f>
        <v>#REF!</v>
      </c>
      <c r="M212" t="e">
        <f t="shared" ca="1" si="9"/>
        <v>#REF!</v>
      </c>
      <c r="N212" t="e">
        <f ca="1">IF((H212+I212)&gt;SIMULATION!$F$6,"Over","Under")</f>
        <v>#REF!</v>
      </c>
    </row>
    <row r="213" spans="8:14" x14ac:dyDescent="0.25">
      <c r="H213" t="e">
        <f ca="1">ROUND(NORMINV(RAND(),SIMULATION!$G$6,SIMULATION!$C$6),0)</f>
        <v>#REF!</v>
      </c>
      <c r="I213" t="e">
        <f ca="1">ROUND(NORMINV(RAND(),SIMULATION!$G$10,SIMULATION!$C$10),0)</f>
        <v>#REF!</v>
      </c>
      <c r="J213" t="e">
        <f t="shared" ca="1" si="8"/>
        <v>#REF!</v>
      </c>
      <c r="K213" t="e">
        <f ca="1">IF(H213+SIMULATION!$E$6&gt;'CBB SIM'!I213,"W","L")</f>
        <v>#REF!</v>
      </c>
      <c r="L213" t="e">
        <f ca="1">IF(I213+SIMULATION!$E$10&gt;'CBB SIM'!H213,"W","L")</f>
        <v>#REF!</v>
      </c>
      <c r="M213" t="e">
        <f t="shared" ca="1" si="9"/>
        <v>#REF!</v>
      </c>
      <c r="N213" t="e">
        <f ca="1">IF((H213+I213)&gt;SIMULATION!$F$6,"Over","Under")</f>
        <v>#REF!</v>
      </c>
    </row>
    <row r="214" spans="8:14" x14ac:dyDescent="0.25">
      <c r="H214" t="e">
        <f ca="1">ROUND(NORMINV(RAND(),SIMULATION!$G$6,SIMULATION!$C$6),0)</f>
        <v>#REF!</v>
      </c>
      <c r="I214" t="e">
        <f ca="1">ROUND(NORMINV(RAND(),SIMULATION!$G$10,SIMULATION!$C$10),0)</f>
        <v>#REF!</v>
      </c>
      <c r="J214" t="e">
        <f t="shared" ca="1" si="8"/>
        <v>#REF!</v>
      </c>
      <c r="K214" t="e">
        <f ca="1">IF(H214+SIMULATION!$E$6&gt;'CBB SIM'!I214,"W","L")</f>
        <v>#REF!</v>
      </c>
      <c r="L214" t="e">
        <f ca="1">IF(I214+SIMULATION!$E$10&gt;'CBB SIM'!H214,"W","L")</f>
        <v>#REF!</v>
      </c>
      <c r="M214" t="e">
        <f t="shared" ca="1" si="9"/>
        <v>#REF!</v>
      </c>
      <c r="N214" t="e">
        <f ca="1">IF((H214+I214)&gt;SIMULATION!$F$6,"Over","Under")</f>
        <v>#REF!</v>
      </c>
    </row>
    <row r="215" spans="8:14" x14ac:dyDescent="0.25">
      <c r="H215" t="e">
        <f ca="1">ROUND(NORMINV(RAND(),SIMULATION!$G$6,SIMULATION!$C$6),0)</f>
        <v>#REF!</v>
      </c>
      <c r="I215" t="e">
        <f ca="1">ROUND(NORMINV(RAND(),SIMULATION!$G$10,SIMULATION!$C$10),0)</f>
        <v>#REF!</v>
      </c>
      <c r="J215" t="e">
        <f t="shared" ca="1" si="8"/>
        <v>#REF!</v>
      </c>
      <c r="K215" t="e">
        <f ca="1">IF(H215+SIMULATION!$E$6&gt;'CBB SIM'!I215,"W","L")</f>
        <v>#REF!</v>
      </c>
      <c r="L215" t="e">
        <f ca="1">IF(I215+SIMULATION!$E$10&gt;'CBB SIM'!H215,"W","L")</f>
        <v>#REF!</v>
      </c>
      <c r="M215" t="e">
        <f t="shared" ca="1" si="9"/>
        <v>#REF!</v>
      </c>
      <c r="N215" t="e">
        <f ca="1">IF((H215+I215)&gt;SIMULATION!$F$6,"Over","Under")</f>
        <v>#REF!</v>
      </c>
    </row>
    <row r="216" spans="8:14" x14ac:dyDescent="0.25">
      <c r="H216" t="e">
        <f ca="1">ROUND(NORMINV(RAND(),SIMULATION!$G$6,SIMULATION!$C$6),0)</f>
        <v>#REF!</v>
      </c>
      <c r="I216" t="e">
        <f ca="1">ROUND(NORMINV(RAND(),SIMULATION!$G$10,SIMULATION!$C$10),0)</f>
        <v>#REF!</v>
      </c>
      <c r="J216" t="e">
        <f t="shared" ca="1" si="8"/>
        <v>#REF!</v>
      </c>
      <c r="K216" t="e">
        <f ca="1">IF(H216+SIMULATION!$E$6&gt;'CBB SIM'!I216,"W","L")</f>
        <v>#REF!</v>
      </c>
      <c r="L216" t="e">
        <f ca="1">IF(I216+SIMULATION!$E$10&gt;'CBB SIM'!H216,"W","L")</f>
        <v>#REF!</v>
      </c>
      <c r="M216" t="e">
        <f t="shared" ca="1" si="9"/>
        <v>#REF!</v>
      </c>
      <c r="N216" t="e">
        <f ca="1">IF((H216+I216)&gt;SIMULATION!$F$6,"Over","Under")</f>
        <v>#REF!</v>
      </c>
    </row>
    <row r="217" spans="8:14" x14ac:dyDescent="0.25">
      <c r="H217" t="e">
        <f ca="1">ROUND(NORMINV(RAND(),SIMULATION!$G$6,SIMULATION!$C$6),0)</f>
        <v>#REF!</v>
      </c>
      <c r="I217" t="e">
        <f ca="1">ROUND(NORMINV(RAND(),SIMULATION!$G$10,SIMULATION!$C$10),0)</f>
        <v>#REF!</v>
      </c>
      <c r="J217" t="e">
        <f t="shared" ca="1" si="8"/>
        <v>#REF!</v>
      </c>
      <c r="K217" t="e">
        <f ca="1">IF(H217+SIMULATION!$E$6&gt;'CBB SIM'!I217,"W","L")</f>
        <v>#REF!</v>
      </c>
      <c r="L217" t="e">
        <f ca="1">IF(I217+SIMULATION!$E$10&gt;'CBB SIM'!H217,"W","L")</f>
        <v>#REF!</v>
      </c>
      <c r="M217" t="e">
        <f t="shared" ca="1" si="9"/>
        <v>#REF!</v>
      </c>
      <c r="N217" t="e">
        <f ca="1">IF((H217+I217)&gt;SIMULATION!$F$6,"Over","Under")</f>
        <v>#REF!</v>
      </c>
    </row>
    <row r="218" spans="8:14" x14ac:dyDescent="0.25">
      <c r="H218" t="e">
        <f ca="1">ROUND(NORMINV(RAND(),SIMULATION!$G$6,SIMULATION!$C$6),0)</f>
        <v>#REF!</v>
      </c>
      <c r="I218" t="e">
        <f ca="1">ROUND(NORMINV(RAND(),SIMULATION!$G$10,SIMULATION!$C$10),0)</f>
        <v>#REF!</v>
      </c>
      <c r="J218" t="e">
        <f t="shared" ca="1" si="8"/>
        <v>#REF!</v>
      </c>
      <c r="K218" t="e">
        <f ca="1">IF(H218+SIMULATION!$E$6&gt;'CBB SIM'!I218,"W","L")</f>
        <v>#REF!</v>
      </c>
      <c r="L218" t="e">
        <f ca="1">IF(I218+SIMULATION!$E$10&gt;'CBB SIM'!H218,"W","L")</f>
        <v>#REF!</v>
      </c>
      <c r="M218" t="e">
        <f t="shared" ca="1" si="9"/>
        <v>#REF!</v>
      </c>
      <c r="N218" t="e">
        <f ca="1">IF((H218+I218)&gt;SIMULATION!$F$6,"Over","Under")</f>
        <v>#REF!</v>
      </c>
    </row>
    <row r="219" spans="8:14" x14ac:dyDescent="0.25">
      <c r="H219" t="e">
        <f ca="1">ROUND(NORMINV(RAND(),SIMULATION!$G$6,SIMULATION!$C$6),0)</f>
        <v>#REF!</v>
      </c>
      <c r="I219" t="e">
        <f ca="1">ROUND(NORMINV(RAND(),SIMULATION!$G$10,SIMULATION!$C$10),0)</f>
        <v>#REF!</v>
      </c>
      <c r="J219" t="e">
        <f t="shared" ca="1" si="8"/>
        <v>#REF!</v>
      </c>
      <c r="K219" t="e">
        <f ca="1">IF(H219+SIMULATION!$E$6&gt;'CBB SIM'!I219,"W","L")</f>
        <v>#REF!</v>
      </c>
      <c r="L219" t="e">
        <f ca="1">IF(I219+SIMULATION!$E$10&gt;'CBB SIM'!H219,"W","L")</f>
        <v>#REF!</v>
      </c>
      <c r="M219" t="e">
        <f t="shared" ca="1" si="9"/>
        <v>#REF!</v>
      </c>
      <c r="N219" t="e">
        <f ca="1">IF((H219+I219)&gt;SIMULATION!$F$6,"Over","Under")</f>
        <v>#REF!</v>
      </c>
    </row>
    <row r="220" spans="8:14" x14ac:dyDescent="0.25">
      <c r="H220" t="e">
        <f ca="1">ROUND(NORMINV(RAND(),SIMULATION!$G$6,SIMULATION!$C$6),0)</f>
        <v>#REF!</v>
      </c>
      <c r="I220" t="e">
        <f ca="1">ROUND(NORMINV(RAND(),SIMULATION!$G$10,SIMULATION!$C$10),0)</f>
        <v>#REF!</v>
      </c>
      <c r="J220" t="e">
        <f t="shared" ca="1" si="8"/>
        <v>#REF!</v>
      </c>
      <c r="K220" t="e">
        <f ca="1">IF(H220+SIMULATION!$E$6&gt;'CBB SIM'!I220,"W","L")</f>
        <v>#REF!</v>
      </c>
      <c r="L220" t="e">
        <f ca="1">IF(I220+SIMULATION!$E$10&gt;'CBB SIM'!H220,"W","L")</f>
        <v>#REF!</v>
      </c>
      <c r="M220" t="e">
        <f t="shared" ca="1" si="9"/>
        <v>#REF!</v>
      </c>
      <c r="N220" t="e">
        <f ca="1">IF((H220+I220)&gt;SIMULATION!$F$6,"Over","Under")</f>
        <v>#REF!</v>
      </c>
    </row>
    <row r="221" spans="8:14" x14ac:dyDescent="0.25">
      <c r="H221" t="e">
        <f ca="1">ROUND(NORMINV(RAND(),SIMULATION!$G$6,SIMULATION!$C$6),0)</f>
        <v>#REF!</v>
      </c>
      <c r="I221" t="e">
        <f ca="1">ROUND(NORMINV(RAND(),SIMULATION!$G$10,SIMULATION!$C$10),0)</f>
        <v>#REF!</v>
      </c>
      <c r="J221" t="e">
        <f t="shared" ca="1" si="8"/>
        <v>#REF!</v>
      </c>
      <c r="K221" t="e">
        <f ca="1">IF(H221+SIMULATION!$E$6&gt;'CBB SIM'!I221,"W","L")</f>
        <v>#REF!</v>
      </c>
      <c r="L221" t="e">
        <f ca="1">IF(I221+SIMULATION!$E$10&gt;'CBB SIM'!H221,"W","L")</f>
        <v>#REF!</v>
      </c>
      <c r="M221" t="e">
        <f t="shared" ca="1" si="9"/>
        <v>#REF!</v>
      </c>
      <c r="N221" t="e">
        <f ca="1">IF((H221+I221)&gt;SIMULATION!$F$6,"Over","Under")</f>
        <v>#REF!</v>
      </c>
    </row>
    <row r="222" spans="8:14" x14ac:dyDescent="0.25">
      <c r="H222" t="e">
        <f ca="1">ROUND(NORMINV(RAND(),SIMULATION!$G$6,SIMULATION!$C$6),0)</f>
        <v>#REF!</v>
      </c>
      <c r="I222" t="e">
        <f ca="1">ROUND(NORMINV(RAND(),SIMULATION!$G$10,SIMULATION!$C$10),0)</f>
        <v>#REF!</v>
      </c>
      <c r="J222" t="e">
        <f t="shared" ca="1" si="8"/>
        <v>#REF!</v>
      </c>
      <c r="K222" t="e">
        <f ca="1">IF(H222+SIMULATION!$E$6&gt;'CBB SIM'!I222,"W","L")</f>
        <v>#REF!</v>
      </c>
      <c r="L222" t="e">
        <f ca="1">IF(I222+SIMULATION!$E$10&gt;'CBB SIM'!H222,"W","L")</f>
        <v>#REF!</v>
      </c>
      <c r="M222" t="e">
        <f t="shared" ca="1" si="9"/>
        <v>#REF!</v>
      </c>
      <c r="N222" t="e">
        <f ca="1">IF((H222+I222)&gt;SIMULATION!$F$6,"Over","Under")</f>
        <v>#REF!</v>
      </c>
    </row>
    <row r="223" spans="8:14" x14ac:dyDescent="0.25">
      <c r="H223" t="e">
        <f ca="1">ROUND(NORMINV(RAND(),SIMULATION!$G$6,SIMULATION!$C$6),0)</f>
        <v>#REF!</v>
      </c>
      <c r="I223" t="e">
        <f ca="1">ROUND(NORMINV(RAND(),SIMULATION!$G$10,SIMULATION!$C$10),0)</f>
        <v>#REF!</v>
      </c>
      <c r="J223" t="e">
        <f t="shared" ca="1" si="8"/>
        <v>#REF!</v>
      </c>
      <c r="K223" t="e">
        <f ca="1">IF(H223+SIMULATION!$E$6&gt;'CBB SIM'!I223,"W","L")</f>
        <v>#REF!</v>
      </c>
      <c r="L223" t="e">
        <f ca="1">IF(I223+SIMULATION!$E$10&gt;'CBB SIM'!H223,"W","L")</f>
        <v>#REF!</v>
      </c>
      <c r="M223" t="e">
        <f t="shared" ca="1" si="9"/>
        <v>#REF!</v>
      </c>
      <c r="N223" t="e">
        <f ca="1">IF((H223+I223)&gt;SIMULATION!$F$6,"Over","Under")</f>
        <v>#REF!</v>
      </c>
    </row>
    <row r="224" spans="8:14" x14ac:dyDescent="0.25">
      <c r="H224" t="e">
        <f ca="1">ROUND(NORMINV(RAND(),SIMULATION!$G$6,SIMULATION!$C$6),0)</f>
        <v>#REF!</v>
      </c>
      <c r="I224" t="e">
        <f ca="1">ROUND(NORMINV(RAND(),SIMULATION!$G$10,SIMULATION!$C$10),0)</f>
        <v>#REF!</v>
      </c>
      <c r="J224" t="e">
        <f t="shared" ca="1" si="8"/>
        <v>#REF!</v>
      </c>
      <c r="K224" t="e">
        <f ca="1">IF(H224+SIMULATION!$E$6&gt;'CBB SIM'!I224,"W","L")</f>
        <v>#REF!</v>
      </c>
      <c r="L224" t="e">
        <f ca="1">IF(I224+SIMULATION!$E$10&gt;'CBB SIM'!H224,"W","L")</f>
        <v>#REF!</v>
      </c>
      <c r="M224" t="e">
        <f t="shared" ca="1" si="9"/>
        <v>#REF!</v>
      </c>
      <c r="N224" t="e">
        <f ca="1">IF((H224+I224)&gt;SIMULATION!$F$6,"Over","Under")</f>
        <v>#REF!</v>
      </c>
    </row>
    <row r="225" spans="8:14" x14ac:dyDescent="0.25">
      <c r="H225" t="e">
        <f ca="1">ROUND(NORMINV(RAND(),SIMULATION!$G$6,SIMULATION!$C$6),0)</f>
        <v>#REF!</v>
      </c>
      <c r="I225" t="e">
        <f ca="1">ROUND(NORMINV(RAND(),SIMULATION!$G$10,SIMULATION!$C$10),0)</f>
        <v>#REF!</v>
      </c>
      <c r="J225" t="e">
        <f t="shared" ca="1" si="8"/>
        <v>#REF!</v>
      </c>
      <c r="K225" t="e">
        <f ca="1">IF(H225+SIMULATION!$E$6&gt;'CBB SIM'!I225,"W","L")</f>
        <v>#REF!</v>
      </c>
      <c r="L225" t="e">
        <f ca="1">IF(I225+SIMULATION!$E$10&gt;'CBB SIM'!H225,"W","L")</f>
        <v>#REF!</v>
      </c>
      <c r="M225" t="e">
        <f t="shared" ca="1" si="9"/>
        <v>#REF!</v>
      </c>
      <c r="N225" t="e">
        <f ca="1">IF((H225+I225)&gt;SIMULATION!$F$6,"Over","Under")</f>
        <v>#REF!</v>
      </c>
    </row>
    <row r="226" spans="8:14" x14ac:dyDescent="0.25">
      <c r="H226" t="e">
        <f ca="1">ROUND(NORMINV(RAND(),SIMULATION!$G$6,SIMULATION!$C$6),0)</f>
        <v>#REF!</v>
      </c>
      <c r="I226" t="e">
        <f ca="1">ROUND(NORMINV(RAND(),SIMULATION!$G$10,SIMULATION!$C$10),0)</f>
        <v>#REF!</v>
      </c>
      <c r="J226" t="e">
        <f t="shared" ca="1" si="8"/>
        <v>#REF!</v>
      </c>
      <c r="K226" t="e">
        <f ca="1">IF(H226+SIMULATION!$E$6&gt;'CBB SIM'!I226,"W","L")</f>
        <v>#REF!</v>
      </c>
      <c r="L226" t="e">
        <f ca="1">IF(I226+SIMULATION!$E$10&gt;'CBB SIM'!H226,"W","L")</f>
        <v>#REF!</v>
      </c>
      <c r="M226" t="e">
        <f t="shared" ca="1" si="9"/>
        <v>#REF!</v>
      </c>
      <c r="N226" t="e">
        <f ca="1">IF((H226+I226)&gt;SIMULATION!$F$6,"Over","Under")</f>
        <v>#REF!</v>
      </c>
    </row>
    <row r="227" spans="8:14" x14ac:dyDescent="0.25">
      <c r="H227" t="e">
        <f ca="1">ROUND(NORMINV(RAND(),SIMULATION!$G$6,SIMULATION!$C$6),0)</f>
        <v>#REF!</v>
      </c>
      <c r="I227" t="e">
        <f ca="1">ROUND(NORMINV(RAND(),SIMULATION!$G$10,SIMULATION!$C$10),0)</f>
        <v>#REF!</v>
      </c>
      <c r="J227" t="e">
        <f t="shared" ca="1" si="8"/>
        <v>#REF!</v>
      </c>
      <c r="K227" t="e">
        <f ca="1">IF(H227+SIMULATION!$E$6&gt;'CBB SIM'!I227,"W","L")</f>
        <v>#REF!</v>
      </c>
      <c r="L227" t="e">
        <f ca="1">IF(I227+SIMULATION!$E$10&gt;'CBB SIM'!H227,"W","L")</f>
        <v>#REF!</v>
      </c>
      <c r="M227" t="e">
        <f t="shared" ca="1" si="9"/>
        <v>#REF!</v>
      </c>
      <c r="N227" t="e">
        <f ca="1">IF((H227+I227)&gt;SIMULATION!$F$6,"Over","Under")</f>
        <v>#REF!</v>
      </c>
    </row>
    <row r="228" spans="8:14" x14ac:dyDescent="0.25">
      <c r="H228" t="e">
        <f ca="1">ROUND(NORMINV(RAND(),SIMULATION!$G$6,SIMULATION!$C$6),0)</f>
        <v>#REF!</v>
      </c>
      <c r="I228" t="e">
        <f ca="1">ROUND(NORMINV(RAND(),SIMULATION!$G$10,SIMULATION!$C$10),0)</f>
        <v>#REF!</v>
      </c>
      <c r="J228" t="e">
        <f t="shared" ca="1" si="8"/>
        <v>#REF!</v>
      </c>
      <c r="K228" t="e">
        <f ca="1">IF(H228+SIMULATION!$E$6&gt;'CBB SIM'!I228,"W","L")</f>
        <v>#REF!</v>
      </c>
      <c r="L228" t="e">
        <f ca="1">IF(I228+SIMULATION!$E$10&gt;'CBB SIM'!H228,"W","L")</f>
        <v>#REF!</v>
      </c>
      <c r="M228" t="e">
        <f t="shared" ca="1" si="9"/>
        <v>#REF!</v>
      </c>
      <c r="N228" t="e">
        <f ca="1">IF((H228+I228)&gt;SIMULATION!$F$6,"Over","Under")</f>
        <v>#REF!</v>
      </c>
    </row>
    <row r="229" spans="8:14" x14ac:dyDescent="0.25">
      <c r="H229" t="e">
        <f ca="1">ROUND(NORMINV(RAND(),SIMULATION!$G$6,SIMULATION!$C$6),0)</f>
        <v>#REF!</v>
      </c>
      <c r="I229" t="e">
        <f ca="1">ROUND(NORMINV(RAND(),SIMULATION!$G$10,SIMULATION!$C$10),0)</f>
        <v>#REF!</v>
      </c>
      <c r="J229" t="e">
        <f t="shared" ca="1" si="8"/>
        <v>#REF!</v>
      </c>
      <c r="K229" t="e">
        <f ca="1">IF(H229+SIMULATION!$E$6&gt;'CBB SIM'!I229,"W","L")</f>
        <v>#REF!</v>
      </c>
      <c r="L229" t="e">
        <f ca="1">IF(I229+SIMULATION!$E$10&gt;'CBB SIM'!H229,"W","L")</f>
        <v>#REF!</v>
      </c>
      <c r="M229" t="e">
        <f t="shared" ca="1" si="9"/>
        <v>#REF!</v>
      </c>
      <c r="N229" t="e">
        <f ca="1">IF((H229+I229)&gt;SIMULATION!$F$6,"Over","Under")</f>
        <v>#REF!</v>
      </c>
    </row>
    <row r="230" spans="8:14" x14ac:dyDescent="0.25">
      <c r="H230" t="e">
        <f ca="1">ROUND(NORMINV(RAND(),SIMULATION!$G$6,SIMULATION!$C$6),0)</f>
        <v>#REF!</v>
      </c>
      <c r="I230" t="e">
        <f ca="1">ROUND(NORMINV(RAND(),SIMULATION!$G$10,SIMULATION!$C$10),0)</f>
        <v>#REF!</v>
      </c>
      <c r="J230" t="e">
        <f t="shared" ca="1" si="8"/>
        <v>#REF!</v>
      </c>
      <c r="K230" t="e">
        <f ca="1">IF(H230+SIMULATION!$E$6&gt;'CBB SIM'!I230,"W","L")</f>
        <v>#REF!</v>
      </c>
      <c r="L230" t="e">
        <f ca="1">IF(I230+SIMULATION!$E$10&gt;'CBB SIM'!H230,"W","L")</f>
        <v>#REF!</v>
      </c>
      <c r="M230" t="e">
        <f t="shared" ca="1" si="9"/>
        <v>#REF!</v>
      </c>
      <c r="N230" t="e">
        <f ca="1">IF((H230+I230)&gt;SIMULATION!$F$6,"Over","Under")</f>
        <v>#REF!</v>
      </c>
    </row>
    <row r="231" spans="8:14" x14ac:dyDescent="0.25">
      <c r="H231" t="e">
        <f ca="1">ROUND(NORMINV(RAND(),SIMULATION!$G$6,SIMULATION!$C$6),0)</f>
        <v>#REF!</v>
      </c>
      <c r="I231" t="e">
        <f ca="1">ROUND(NORMINV(RAND(),SIMULATION!$G$10,SIMULATION!$C$10),0)</f>
        <v>#REF!</v>
      </c>
      <c r="J231" t="e">
        <f t="shared" ca="1" si="8"/>
        <v>#REF!</v>
      </c>
      <c r="K231" t="e">
        <f ca="1">IF(H231+SIMULATION!$E$6&gt;'CBB SIM'!I231,"W","L")</f>
        <v>#REF!</v>
      </c>
      <c r="L231" t="e">
        <f ca="1">IF(I231+SIMULATION!$E$10&gt;'CBB SIM'!H231,"W","L")</f>
        <v>#REF!</v>
      </c>
      <c r="M231" t="e">
        <f t="shared" ca="1" si="9"/>
        <v>#REF!</v>
      </c>
      <c r="N231" t="e">
        <f ca="1">IF((H231+I231)&gt;SIMULATION!$F$6,"Over","Under")</f>
        <v>#REF!</v>
      </c>
    </row>
    <row r="232" spans="8:14" x14ac:dyDescent="0.25">
      <c r="H232" t="e">
        <f ca="1">ROUND(NORMINV(RAND(),SIMULATION!$G$6,SIMULATION!$C$6),0)</f>
        <v>#REF!</v>
      </c>
      <c r="I232" t="e">
        <f ca="1">ROUND(NORMINV(RAND(),SIMULATION!$G$10,SIMULATION!$C$10),0)</f>
        <v>#REF!</v>
      </c>
      <c r="J232" t="e">
        <f t="shared" ca="1" si="8"/>
        <v>#REF!</v>
      </c>
      <c r="K232" t="e">
        <f ca="1">IF(H232+SIMULATION!$E$6&gt;'CBB SIM'!I232,"W","L")</f>
        <v>#REF!</v>
      </c>
      <c r="L232" t="e">
        <f ca="1">IF(I232+SIMULATION!$E$10&gt;'CBB SIM'!H232,"W","L")</f>
        <v>#REF!</v>
      </c>
      <c r="M232" t="e">
        <f t="shared" ca="1" si="9"/>
        <v>#REF!</v>
      </c>
      <c r="N232" t="e">
        <f ca="1">IF((H232+I232)&gt;SIMULATION!$F$6,"Over","Under")</f>
        <v>#REF!</v>
      </c>
    </row>
    <row r="233" spans="8:14" x14ac:dyDescent="0.25">
      <c r="H233" t="e">
        <f ca="1">ROUND(NORMINV(RAND(),SIMULATION!$G$6,SIMULATION!$C$6),0)</f>
        <v>#REF!</v>
      </c>
      <c r="I233" t="e">
        <f ca="1">ROUND(NORMINV(RAND(),SIMULATION!$G$10,SIMULATION!$C$10),0)</f>
        <v>#REF!</v>
      </c>
      <c r="J233" t="e">
        <f t="shared" ca="1" si="8"/>
        <v>#REF!</v>
      </c>
      <c r="K233" t="e">
        <f ca="1">IF(H233+SIMULATION!$E$6&gt;'CBB SIM'!I233,"W","L")</f>
        <v>#REF!</v>
      </c>
      <c r="L233" t="e">
        <f ca="1">IF(I233+SIMULATION!$E$10&gt;'CBB SIM'!H233,"W","L")</f>
        <v>#REF!</v>
      </c>
      <c r="M233" t="e">
        <f t="shared" ca="1" si="9"/>
        <v>#REF!</v>
      </c>
      <c r="N233" t="e">
        <f ca="1">IF((H233+I233)&gt;SIMULATION!$F$6,"Over","Under")</f>
        <v>#REF!</v>
      </c>
    </row>
    <row r="234" spans="8:14" x14ac:dyDescent="0.25">
      <c r="H234" t="e">
        <f ca="1">ROUND(NORMINV(RAND(),SIMULATION!$G$6,SIMULATION!$C$6),0)</f>
        <v>#REF!</v>
      </c>
      <c r="I234" t="e">
        <f ca="1">ROUND(NORMINV(RAND(),SIMULATION!$G$10,SIMULATION!$C$10),0)</f>
        <v>#REF!</v>
      </c>
      <c r="J234" t="e">
        <f t="shared" ca="1" si="8"/>
        <v>#REF!</v>
      </c>
      <c r="K234" t="e">
        <f ca="1">IF(H234+SIMULATION!$E$6&gt;'CBB SIM'!I234,"W","L")</f>
        <v>#REF!</v>
      </c>
      <c r="L234" t="e">
        <f ca="1">IF(I234+SIMULATION!$E$10&gt;'CBB SIM'!H234,"W","L")</f>
        <v>#REF!</v>
      </c>
      <c r="M234" t="e">
        <f t="shared" ca="1" si="9"/>
        <v>#REF!</v>
      </c>
      <c r="N234" t="e">
        <f ca="1">IF((H234+I234)&gt;SIMULATION!$F$6,"Over","Under")</f>
        <v>#REF!</v>
      </c>
    </row>
    <row r="235" spans="8:14" x14ac:dyDescent="0.25">
      <c r="H235" t="e">
        <f ca="1">ROUND(NORMINV(RAND(),SIMULATION!$G$6,SIMULATION!$C$6),0)</f>
        <v>#REF!</v>
      </c>
      <c r="I235" t="e">
        <f ca="1">ROUND(NORMINV(RAND(),SIMULATION!$G$10,SIMULATION!$C$10),0)</f>
        <v>#REF!</v>
      </c>
      <c r="J235" t="e">
        <f t="shared" ca="1" si="8"/>
        <v>#REF!</v>
      </c>
      <c r="K235" t="e">
        <f ca="1">IF(H235+SIMULATION!$E$6&gt;'CBB SIM'!I235,"W","L")</f>
        <v>#REF!</v>
      </c>
      <c r="L235" t="e">
        <f ca="1">IF(I235+SIMULATION!$E$10&gt;'CBB SIM'!H235,"W","L")</f>
        <v>#REF!</v>
      </c>
      <c r="M235" t="e">
        <f t="shared" ca="1" si="9"/>
        <v>#REF!</v>
      </c>
      <c r="N235" t="e">
        <f ca="1">IF((H235+I235)&gt;SIMULATION!$F$6,"Over","Under")</f>
        <v>#REF!</v>
      </c>
    </row>
    <row r="236" spans="8:14" x14ac:dyDescent="0.25">
      <c r="H236" t="e">
        <f ca="1">ROUND(NORMINV(RAND(),SIMULATION!$G$6,SIMULATION!$C$6),0)</f>
        <v>#REF!</v>
      </c>
      <c r="I236" t="e">
        <f ca="1">ROUND(NORMINV(RAND(),SIMULATION!$G$10,SIMULATION!$C$10),0)</f>
        <v>#REF!</v>
      </c>
      <c r="J236" t="e">
        <f t="shared" ca="1" si="8"/>
        <v>#REF!</v>
      </c>
      <c r="K236" t="e">
        <f ca="1">IF(H236+SIMULATION!$E$6&gt;'CBB SIM'!I236,"W","L")</f>
        <v>#REF!</v>
      </c>
      <c r="L236" t="e">
        <f ca="1">IF(I236+SIMULATION!$E$10&gt;'CBB SIM'!H236,"W","L")</f>
        <v>#REF!</v>
      </c>
      <c r="M236" t="e">
        <f t="shared" ca="1" si="9"/>
        <v>#REF!</v>
      </c>
      <c r="N236" t="e">
        <f ca="1">IF((H236+I236)&gt;SIMULATION!$F$6,"Over","Under")</f>
        <v>#REF!</v>
      </c>
    </row>
    <row r="237" spans="8:14" x14ac:dyDescent="0.25">
      <c r="H237" t="e">
        <f ca="1">ROUND(NORMINV(RAND(),SIMULATION!$G$6,SIMULATION!$C$6),0)</f>
        <v>#REF!</v>
      </c>
      <c r="I237" t="e">
        <f ca="1">ROUND(NORMINV(RAND(),SIMULATION!$G$10,SIMULATION!$C$10),0)</f>
        <v>#REF!</v>
      </c>
      <c r="J237" t="e">
        <f t="shared" ca="1" si="8"/>
        <v>#REF!</v>
      </c>
      <c r="K237" t="e">
        <f ca="1">IF(H237+SIMULATION!$E$6&gt;'CBB SIM'!I237,"W","L")</f>
        <v>#REF!</v>
      </c>
      <c r="L237" t="e">
        <f ca="1">IF(I237+SIMULATION!$E$10&gt;'CBB SIM'!H237,"W","L")</f>
        <v>#REF!</v>
      </c>
      <c r="M237" t="e">
        <f t="shared" ca="1" si="9"/>
        <v>#REF!</v>
      </c>
      <c r="N237" t="e">
        <f ca="1">IF((H237+I237)&gt;SIMULATION!$F$6,"Over","Under")</f>
        <v>#REF!</v>
      </c>
    </row>
    <row r="238" spans="8:14" x14ac:dyDescent="0.25">
      <c r="H238" t="e">
        <f ca="1">ROUND(NORMINV(RAND(),SIMULATION!$G$6,SIMULATION!$C$6),0)</f>
        <v>#REF!</v>
      </c>
      <c r="I238" t="e">
        <f ca="1">ROUND(NORMINV(RAND(),SIMULATION!$G$10,SIMULATION!$C$10),0)</f>
        <v>#REF!</v>
      </c>
      <c r="J238" t="e">
        <f t="shared" ca="1" si="8"/>
        <v>#REF!</v>
      </c>
      <c r="K238" t="e">
        <f ca="1">IF(H238+SIMULATION!$E$6&gt;'CBB SIM'!I238,"W","L")</f>
        <v>#REF!</v>
      </c>
      <c r="L238" t="e">
        <f ca="1">IF(I238+SIMULATION!$E$10&gt;'CBB SIM'!H238,"W","L")</f>
        <v>#REF!</v>
      </c>
      <c r="M238" t="e">
        <f t="shared" ca="1" si="9"/>
        <v>#REF!</v>
      </c>
      <c r="N238" t="e">
        <f ca="1">IF((H238+I238)&gt;SIMULATION!$F$6,"Over","Under")</f>
        <v>#REF!</v>
      </c>
    </row>
    <row r="239" spans="8:14" x14ac:dyDescent="0.25">
      <c r="H239" t="e">
        <f ca="1">ROUND(NORMINV(RAND(),SIMULATION!$G$6,SIMULATION!$C$6),0)</f>
        <v>#REF!</v>
      </c>
      <c r="I239" t="e">
        <f ca="1">ROUND(NORMINV(RAND(),SIMULATION!$G$10,SIMULATION!$C$10),0)</f>
        <v>#REF!</v>
      </c>
      <c r="J239" t="e">
        <f t="shared" ca="1" si="8"/>
        <v>#REF!</v>
      </c>
      <c r="K239" t="e">
        <f ca="1">IF(H239+SIMULATION!$E$6&gt;'CBB SIM'!I239,"W","L")</f>
        <v>#REF!</v>
      </c>
      <c r="L239" t="e">
        <f ca="1">IF(I239+SIMULATION!$E$10&gt;'CBB SIM'!H239,"W","L")</f>
        <v>#REF!</v>
      </c>
      <c r="M239" t="e">
        <f t="shared" ca="1" si="9"/>
        <v>#REF!</v>
      </c>
      <c r="N239" t="e">
        <f ca="1">IF((H239+I239)&gt;SIMULATION!$F$6,"Over","Under")</f>
        <v>#REF!</v>
      </c>
    </row>
    <row r="240" spans="8:14" x14ac:dyDescent="0.25">
      <c r="H240" t="e">
        <f ca="1">ROUND(NORMINV(RAND(),SIMULATION!$G$6,SIMULATION!$C$6),0)</f>
        <v>#REF!</v>
      </c>
      <c r="I240" t="e">
        <f ca="1">ROUND(NORMINV(RAND(),SIMULATION!$G$10,SIMULATION!$C$10),0)</f>
        <v>#REF!</v>
      </c>
      <c r="J240" t="e">
        <f t="shared" ca="1" si="8"/>
        <v>#REF!</v>
      </c>
      <c r="K240" t="e">
        <f ca="1">IF(H240+SIMULATION!$E$6&gt;'CBB SIM'!I240,"W","L")</f>
        <v>#REF!</v>
      </c>
      <c r="L240" t="e">
        <f ca="1">IF(I240+SIMULATION!$E$10&gt;'CBB SIM'!H240,"W","L")</f>
        <v>#REF!</v>
      </c>
      <c r="M240" t="e">
        <f t="shared" ca="1" si="9"/>
        <v>#REF!</v>
      </c>
      <c r="N240" t="e">
        <f ca="1">IF((H240+I240)&gt;SIMULATION!$F$6,"Over","Under")</f>
        <v>#REF!</v>
      </c>
    </row>
    <row r="241" spans="8:14" x14ac:dyDescent="0.25">
      <c r="H241" t="e">
        <f ca="1">ROUND(NORMINV(RAND(),SIMULATION!$G$6,SIMULATION!$C$6),0)</f>
        <v>#REF!</v>
      </c>
      <c r="I241" t="e">
        <f ca="1">ROUND(NORMINV(RAND(),SIMULATION!$G$10,SIMULATION!$C$10),0)</f>
        <v>#REF!</v>
      </c>
      <c r="J241" t="e">
        <f t="shared" ca="1" si="8"/>
        <v>#REF!</v>
      </c>
      <c r="K241" t="e">
        <f ca="1">IF(H241+SIMULATION!$E$6&gt;'CBB SIM'!I241,"W","L")</f>
        <v>#REF!</v>
      </c>
      <c r="L241" t="e">
        <f ca="1">IF(I241+SIMULATION!$E$10&gt;'CBB SIM'!H241,"W","L")</f>
        <v>#REF!</v>
      </c>
      <c r="M241" t="e">
        <f t="shared" ca="1" si="9"/>
        <v>#REF!</v>
      </c>
      <c r="N241" t="e">
        <f ca="1">IF((H241+I241)&gt;SIMULATION!$F$6,"Over","Under")</f>
        <v>#REF!</v>
      </c>
    </row>
    <row r="242" spans="8:14" x14ac:dyDescent="0.25">
      <c r="H242" t="e">
        <f ca="1">ROUND(NORMINV(RAND(),SIMULATION!$G$6,SIMULATION!$C$6),0)</f>
        <v>#REF!</v>
      </c>
      <c r="I242" t="e">
        <f ca="1">ROUND(NORMINV(RAND(),SIMULATION!$G$10,SIMULATION!$C$10),0)</f>
        <v>#REF!</v>
      </c>
      <c r="J242" t="e">
        <f t="shared" ca="1" si="8"/>
        <v>#REF!</v>
      </c>
      <c r="K242" t="e">
        <f ca="1">IF(H242+SIMULATION!$E$6&gt;'CBB SIM'!I242,"W","L")</f>
        <v>#REF!</v>
      </c>
      <c r="L242" t="e">
        <f ca="1">IF(I242+SIMULATION!$E$10&gt;'CBB SIM'!H242,"W","L")</f>
        <v>#REF!</v>
      </c>
      <c r="M242" t="e">
        <f t="shared" ca="1" si="9"/>
        <v>#REF!</v>
      </c>
      <c r="N242" t="e">
        <f ca="1">IF((H242+I242)&gt;SIMULATION!$F$6,"Over","Under")</f>
        <v>#REF!</v>
      </c>
    </row>
    <row r="243" spans="8:14" x14ac:dyDescent="0.25">
      <c r="H243" t="e">
        <f ca="1">ROUND(NORMINV(RAND(),SIMULATION!$G$6,SIMULATION!$C$6),0)</f>
        <v>#REF!</v>
      </c>
      <c r="I243" t="e">
        <f ca="1">ROUND(NORMINV(RAND(),SIMULATION!$G$10,SIMULATION!$C$10),0)</f>
        <v>#REF!</v>
      </c>
      <c r="J243" t="e">
        <f t="shared" ca="1" si="8"/>
        <v>#REF!</v>
      </c>
      <c r="K243" t="e">
        <f ca="1">IF(H243+SIMULATION!$E$6&gt;'CBB SIM'!I243,"W","L")</f>
        <v>#REF!</v>
      </c>
      <c r="L243" t="e">
        <f ca="1">IF(I243+SIMULATION!$E$10&gt;'CBB SIM'!H243,"W","L")</f>
        <v>#REF!</v>
      </c>
      <c r="M243" t="e">
        <f t="shared" ca="1" si="9"/>
        <v>#REF!</v>
      </c>
      <c r="N243" t="e">
        <f ca="1">IF((H243+I243)&gt;SIMULATION!$F$6,"Over","Under")</f>
        <v>#REF!</v>
      </c>
    </row>
    <row r="244" spans="8:14" x14ac:dyDescent="0.25">
      <c r="H244" t="e">
        <f ca="1">ROUND(NORMINV(RAND(),SIMULATION!$G$6,SIMULATION!$C$6),0)</f>
        <v>#REF!</v>
      </c>
      <c r="I244" t="e">
        <f ca="1">ROUND(NORMINV(RAND(),SIMULATION!$G$10,SIMULATION!$C$10),0)</f>
        <v>#REF!</v>
      </c>
      <c r="J244" t="e">
        <f t="shared" ca="1" si="8"/>
        <v>#REF!</v>
      </c>
      <c r="K244" t="e">
        <f ca="1">IF(H244+SIMULATION!$E$6&gt;'CBB SIM'!I244,"W","L")</f>
        <v>#REF!</v>
      </c>
      <c r="L244" t="e">
        <f ca="1">IF(I244+SIMULATION!$E$10&gt;'CBB SIM'!H244,"W","L")</f>
        <v>#REF!</v>
      </c>
      <c r="M244" t="e">
        <f t="shared" ca="1" si="9"/>
        <v>#REF!</v>
      </c>
      <c r="N244" t="e">
        <f ca="1">IF((H244+I244)&gt;SIMULATION!$F$6,"Over","Under")</f>
        <v>#REF!</v>
      </c>
    </row>
    <row r="245" spans="8:14" x14ac:dyDescent="0.25">
      <c r="H245" t="e">
        <f ca="1">ROUND(NORMINV(RAND(),SIMULATION!$G$6,SIMULATION!$C$6),0)</f>
        <v>#REF!</v>
      </c>
      <c r="I245" t="e">
        <f ca="1">ROUND(NORMINV(RAND(),SIMULATION!$G$10,SIMULATION!$C$10),0)</f>
        <v>#REF!</v>
      </c>
      <c r="J245" t="e">
        <f t="shared" ca="1" si="8"/>
        <v>#REF!</v>
      </c>
      <c r="K245" t="e">
        <f ca="1">IF(H245+SIMULATION!$E$6&gt;'CBB SIM'!I245,"W","L")</f>
        <v>#REF!</v>
      </c>
      <c r="L245" t="e">
        <f ca="1">IF(I245+SIMULATION!$E$10&gt;'CBB SIM'!H245,"W","L")</f>
        <v>#REF!</v>
      </c>
      <c r="M245" t="e">
        <f t="shared" ca="1" si="9"/>
        <v>#REF!</v>
      </c>
      <c r="N245" t="e">
        <f ca="1">IF((H245+I245)&gt;SIMULATION!$F$6,"Over","Under")</f>
        <v>#REF!</v>
      </c>
    </row>
    <row r="246" spans="8:14" x14ac:dyDescent="0.25">
      <c r="H246" t="e">
        <f ca="1">ROUND(NORMINV(RAND(),SIMULATION!$G$6,SIMULATION!$C$6),0)</f>
        <v>#REF!</v>
      </c>
      <c r="I246" t="e">
        <f ca="1">ROUND(NORMINV(RAND(),SIMULATION!$G$10,SIMULATION!$C$10),0)</f>
        <v>#REF!</v>
      </c>
      <c r="J246" t="e">
        <f t="shared" ca="1" si="8"/>
        <v>#REF!</v>
      </c>
      <c r="K246" t="e">
        <f ca="1">IF(H246+SIMULATION!$E$6&gt;'CBB SIM'!I246,"W","L")</f>
        <v>#REF!</v>
      </c>
      <c r="L246" t="e">
        <f ca="1">IF(I246+SIMULATION!$E$10&gt;'CBB SIM'!H246,"W","L")</f>
        <v>#REF!</v>
      </c>
      <c r="M246" t="e">
        <f t="shared" ca="1" si="9"/>
        <v>#REF!</v>
      </c>
      <c r="N246" t="e">
        <f ca="1">IF((H246+I246)&gt;SIMULATION!$F$6,"Over","Under")</f>
        <v>#REF!</v>
      </c>
    </row>
    <row r="247" spans="8:14" x14ac:dyDescent="0.25">
      <c r="H247" t="e">
        <f ca="1">ROUND(NORMINV(RAND(),SIMULATION!$G$6,SIMULATION!$C$6),0)</f>
        <v>#REF!</v>
      </c>
      <c r="I247" t="e">
        <f ca="1">ROUND(NORMINV(RAND(),SIMULATION!$G$10,SIMULATION!$C$10),0)</f>
        <v>#REF!</v>
      </c>
      <c r="J247" t="e">
        <f t="shared" ca="1" si="8"/>
        <v>#REF!</v>
      </c>
      <c r="K247" t="e">
        <f ca="1">IF(H247+SIMULATION!$E$6&gt;'CBB SIM'!I247,"W","L")</f>
        <v>#REF!</v>
      </c>
      <c r="L247" t="e">
        <f ca="1">IF(I247+SIMULATION!$E$10&gt;'CBB SIM'!H247,"W","L")</f>
        <v>#REF!</v>
      </c>
      <c r="M247" t="e">
        <f t="shared" ca="1" si="9"/>
        <v>#REF!</v>
      </c>
      <c r="N247" t="e">
        <f ca="1">IF((H247+I247)&gt;SIMULATION!$F$6,"Over","Under")</f>
        <v>#REF!</v>
      </c>
    </row>
    <row r="248" spans="8:14" x14ac:dyDescent="0.25">
      <c r="H248" t="e">
        <f ca="1">ROUND(NORMINV(RAND(),SIMULATION!$G$6,SIMULATION!$C$6),0)</f>
        <v>#REF!</v>
      </c>
      <c r="I248" t="e">
        <f ca="1">ROUND(NORMINV(RAND(),SIMULATION!$G$10,SIMULATION!$C$10),0)</f>
        <v>#REF!</v>
      </c>
      <c r="J248" t="e">
        <f t="shared" ca="1" si="8"/>
        <v>#REF!</v>
      </c>
      <c r="K248" t="e">
        <f ca="1">IF(H248+SIMULATION!$E$6&gt;'CBB SIM'!I248,"W","L")</f>
        <v>#REF!</v>
      </c>
      <c r="L248" t="e">
        <f ca="1">IF(I248+SIMULATION!$E$10&gt;'CBB SIM'!H248,"W","L")</f>
        <v>#REF!</v>
      </c>
      <c r="M248" t="e">
        <f t="shared" ca="1" si="9"/>
        <v>#REF!</v>
      </c>
      <c r="N248" t="e">
        <f ca="1">IF((H248+I248)&gt;SIMULATION!$F$6,"Over","Under")</f>
        <v>#REF!</v>
      </c>
    </row>
    <row r="249" spans="8:14" x14ac:dyDescent="0.25">
      <c r="H249" t="e">
        <f ca="1">ROUND(NORMINV(RAND(),SIMULATION!$G$6,SIMULATION!$C$6),0)</f>
        <v>#REF!</v>
      </c>
      <c r="I249" t="e">
        <f ca="1">ROUND(NORMINV(RAND(),SIMULATION!$G$10,SIMULATION!$C$10),0)</f>
        <v>#REF!</v>
      </c>
      <c r="J249" t="e">
        <f t="shared" ca="1" si="8"/>
        <v>#REF!</v>
      </c>
      <c r="K249" t="e">
        <f ca="1">IF(H249+SIMULATION!$E$6&gt;'CBB SIM'!I249,"W","L")</f>
        <v>#REF!</v>
      </c>
      <c r="L249" t="e">
        <f ca="1">IF(I249+SIMULATION!$E$10&gt;'CBB SIM'!H249,"W","L")</f>
        <v>#REF!</v>
      </c>
      <c r="M249" t="e">
        <f t="shared" ca="1" si="9"/>
        <v>#REF!</v>
      </c>
      <c r="N249" t="e">
        <f ca="1">IF((H249+I249)&gt;SIMULATION!$F$6,"Over","Under")</f>
        <v>#REF!</v>
      </c>
    </row>
    <row r="250" spans="8:14" x14ac:dyDescent="0.25">
      <c r="H250" t="e">
        <f ca="1">ROUND(NORMINV(RAND(),SIMULATION!$G$6,SIMULATION!$C$6),0)</f>
        <v>#REF!</v>
      </c>
      <c r="I250" t="e">
        <f ca="1">ROUND(NORMINV(RAND(),SIMULATION!$G$10,SIMULATION!$C$10),0)</f>
        <v>#REF!</v>
      </c>
      <c r="J250" t="e">
        <f t="shared" ca="1" si="8"/>
        <v>#REF!</v>
      </c>
      <c r="K250" t="e">
        <f ca="1">IF(H250+SIMULATION!$E$6&gt;'CBB SIM'!I250,"W","L")</f>
        <v>#REF!</v>
      </c>
      <c r="L250" t="e">
        <f ca="1">IF(I250+SIMULATION!$E$10&gt;'CBB SIM'!H250,"W","L")</f>
        <v>#REF!</v>
      </c>
      <c r="M250" t="e">
        <f t="shared" ca="1" si="9"/>
        <v>#REF!</v>
      </c>
      <c r="N250" t="e">
        <f ca="1">IF((H250+I250)&gt;SIMULATION!$F$6,"Over","Under")</f>
        <v>#REF!</v>
      </c>
    </row>
    <row r="251" spans="8:14" x14ac:dyDescent="0.25">
      <c r="H251" t="e">
        <f ca="1">ROUND(NORMINV(RAND(),SIMULATION!$G$6,SIMULATION!$C$6),0)</f>
        <v>#REF!</v>
      </c>
      <c r="I251" t="e">
        <f ca="1">ROUND(NORMINV(RAND(),SIMULATION!$G$10,SIMULATION!$C$10),0)</f>
        <v>#REF!</v>
      </c>
      <c r="J251" t="e">
        <f t="shared" ca="1" si="8"/>
        <v>#REF!</v>
      </c>
      <c r="K251" t="e">
        <f ca="1">IF(H251+SIMULATION!$E$6&gt;'CBB SIM'!I251,"W","L")</f>
        <v>#REF!</v>
      </c>
      <c r="L251" t="e">
        <f ca="1">IF(I251+SIMULATION!$E$10&gt;'CBB SIM'!H251,"W","L")</f>
        <v>#REF!</v>
      </c>
      <c r="M251" t="e">
        <f t="shared" ca="1" si="9"/>
        <v>#REF!</v>
      </c>
      <c r="N251" t="e">
        <f ca="1">IF((H251+I251)&gt;SIMULATION!$F$6,"Over","Under")</f>
        <v>#REF!</v>
      </c>
    </row>
    <row r="252" spans="8:14" x14ac:dyDescent="0.25">
      <c r="H252" t="e">
        <f ca="1">ROUND(NORMINV(RAND(),SIMULATION!$G$6,SIMULATION!$C$6),0)</f>
        <v>#REF!</v>
      </c>
      <c r="I252" t="e">
        <f ca="1">ROUND(NORMINV(RAND(),SIMULATION!$G$10,SIMULATION!$C$10),0)</f>
        <v>#REF!</v>
      </c>
      <c r="J252" t="e">
        <f t="shared" ca="1" si="8"/>
        <v>#REF!</v>
      </c>
      <c r="K252" t="e">
        <f ca="1">IF(H252+SIMULATION!$E$6&gt;'CBB SIM'!I252,"W","L")</f>
        <v>#REF!</v>
      </c>
      <c r="L252" t="e">
        <f ca="1">IF(I252+SIMULATION!$E$10&gt;'CBB SIM'!H252,"W","L")</f>
        <v>#REF!</v>
      </c>
      <c r="M252" t="e">
        <f t="shared" ca="1" si="9"/>
        <v>#REF!</v>
      </c>
      <c r="N252" t="e">
        <f ca="1">IF((H252+I252)&gt;SIMULATION!$F$6,"Over","Under")</f>
        <v>#REF!</v>
      </c>
    </row>
    <row r="253" spans="8:14" x14ac:dyDescent="0.25">
      <c r="H253" t="e">
        <f ca="1">ROUND(NORMINV(RAND(),SIMULATION!$G$6,SIMULATION!$C$6),0)</f>
        <v>#REF!</v>
      </c>
      <c r="I253" t="e">
        <f ca="1">ROUND(NORMINV(RAND(),SIMULATION!$G$10,SIMULATION!$C$10),0)</f>
        <v>#REF!</v>
      </c>
      <c r="J253" t="e">
        <f t="shared" ca="1" si="8"/>
        <v>#REF!</v>
      </c>
      <c r="K253" t="e">
        <f ca="1">IF(H253+SIMULATION!$E$6&gt;'CBB SIM'!I253,"W","L")</f>
        <v>#REF!</v>
      </c>
      <c r="L253" t="e">
        <f ca="1">IF(I253+SIMULATION!$E$10&gt;'CBB SIM'!H253,"W","L")</f>
        <v>#REF!</v>
      </c>
      <c r="M253" t="e">
        <f t="shared" ca="1" si="9"/>
        <v>#REF!</v>
      </c>
      <c r="N253" t="e">
        <f ca="1">IF((H253+I253)&gt;SIMULATION!$F$6,"Over","Under")</f>
        <v>#REF!</v>
      </c>
    </row>
    <row r="254" spans="8:14" x14ac:dyDescent="0.25">
      <c r="H254" t="e">
        <f ca="1">ROUND(NORMINV(RAND(),SIMULATION!$G$6,SIMULATION!$C$6),0)</f>
        <v>#REF!</v>
      </c>
      <c r="I254" t="e">
        <f ca="1">ROUND(NORMINV(RAND(),SIMULATION!$G$10,SIMULATION!$C$10),0)</f>
        <v>#REF!</v>
      </c>
      <c r="J254" t="e">
        <f t="shared" ca="1" si="8"/>
        <v>#REF!</v>
      </c>
      <c r="K254" t="e">
        <f ca="1">IF(H254+SIMULATION!$E$6&gt;'CBB SIM'!I254,"W","L")</f>
        <v>#REF!</v>
      </c>
      <c r="L254" t="e">
        <f ca="1">IF(I254+SIMULATION!$E$10&gt;'CBB SIM'!H254,"W","L")</f>
        <v>#REF!</v>
      </c>
      <c r="M254" t="e">
        <f t="shared" ca="1" si="9"/>
        <v>#REF!</v>
      </c>
      <c r="N254" t="e">
        <f ca="1">IF((H254+I254)&gt;SIMULATION!$F$6,"Over","Under")</f>
        <v>#REF!</v>
      </c>
    </row>
    <row r="255" spans="8:14" x14ac:dyDescent="0.25">
      <c r="H255" t="e">
        <f ca="1">ROUND(NORMINV(RAND(),SIMULATION!$G$6,SIMULATION!$C$6),0)</f>
        <v>#REF!</v>
      </c>
      <c r="I255" t="e">
        <f ca="1">ROUND(NORMINV(RAND(),SIMULATION!$G$10,SIMULATION!$C$10),0)</f>
        <v>#REF!</v>
      </c>
      <c r="J255" t="e">
        <f t="shared" ca="1" si="8"/>
        <v>#REF!</v>
      </c>
      <c r="K255" t="e">
        <f ca="1">IF(H255+SIMULATION!$E$6&gt;'CBB SIM'!I255,"W","L")</f>
        <v>#REF!</v>
      </c>
      <c r="L255" t="e">
        <f ca="1">IF(I255+SIMULATION!$E$10&gt;'CBB SIM'!H255,"W","L")</f>
        <v>#REF!</v>
      </c>
      <c r="M255" t="e">
        <f t="shared" ca="1" si="9"/>
        <v>#REF!</v>
      </c>
      <c r="N255" t="e">
        <f ca="1">IF((H255+I255)&gt;SIMULATION!$F$6,"Over","Under")</f>
        <v>#REF!</v>
      </c>
    </row>
    <row r="256" spans="8:14" x14ac:dyDescent="0.25">
      <c r="H256" t="e">
        <f ca="1">ROUND(NORMINV(RAND(),SIMULATION!$G$6,SIMULATION!$C$6),0)</f>
        <v>#REF!</v>
      </c>
      <c r="I256" t="e">
        <f ca="1">ROUND(NORMINV(RAND(),SIMULATION!$G$10,SIMULATION!$C$10),0)</f>
        <v>#REF!</v>
      </c>
      <c r="J256" t="e">
        <f t="shared" ca="1" si="8"/>
        <v>#REF!</v>
      </c>
      <c r="K256" t="e">
        <f ca="1">IF(H256+SIMULATION!$E$6&gt;'CBB SIM'!I256,"W","L")</f>
        <v>#REF!</v>
      </c>
      <c r="L256" t="e">
        <f ca="1">IF(I256+SIMULATION!$E$10&gt;'CBB SIM'!H256,"W","L")</f>
        <v>#REF!</v>
      </c>
      <c r="M256" t="e">
        <f t="shared" ca="1" si="9"/>
        <v>#REF!</v>
      </c>
      <c r="N256" t="e">
        <f ca="1">IF((H256+I256)&gt;SIMULATION!$F$6,"Over","Under")</f>
        <v>#REF!</v>
      </c>
    </row>
    <row r="257" spans="8:14" x14ac:dyDescent="0.25">
      <c r="H257" t="e">
        <f ca="1">ROUND(NORMINV(RAND(),SIMULATION!$G$6,SIMULATION!$C$6),0)</f>
        <v>#REF!</v>
      </c>
      <c r="I257" t="e">
        <f ca="1">ROUND(NORMINV(RAND(),SIMULATION!$G$10,SIMULATION!$C$10),0)</f>
        <v>#REF!</v>
      </c>
      <c r="J257" t="e">
        <f t="shared" ca="1" si="8"/>
        <v>#REF!</v>
      </c>
      <c r="K257" t="e">
        <f ca="1">IF(H257+SIMULATION!$E$6&gt;'CBB SIM'!I257,"W","L")</f>
        <v>#REF!</v>
      </c>
      <c r="L257" t="e">
        <f ca="1">IF(I257+SIMULATION!$E$10&gt;'CBB SIM'!H257,"W","L")</f>
        <v>#REF!</v>
      </c>
      <c r="M257" t="e">
        <f t="shared" ca="1" si="9"/>
        <v>#REF!</v>
      </c>
      <c r="N257" t="e">
        <f ca="1">IF((H257+I257)&gt;SIMULATION!$F$6,"Over","Under")</f>
        <v>#REF!</v>
      </c>
    </row>
    <row r="258" spans="8:14" x14ac:dyDescent="0.25">
      <c r="H258" t="e">
        <f ca="1">ROUND(NORMINV(RAND(),SIMULATION!$G$6,SIMULATION!$C$6),0)</f>
        <v>#REF!</v>
      </c>
      <c r="I258" t="e">
        <f ca="1">ROUND(NORMINV(RAND(),SIMULATION!$G$10,SIMULATION!$C$10),0)</f>
        <v>#REF!</v>
      </c>
      <c r="J258" t="e">
        <f t="shared" ca="1" si="8"/>
        <v>#REF!</v>
      </c>
      <c r="K258" t="e">
        <f ca="1">IF(H258+SIMULATION!$E$6&gt;'CBB SIM'!I258,"W","L")</f>
        <v>#REF!</v>
      </c>
      <c r="L258" t="e">
        <f ca="1">IF(I258+SIMULATION!$E$10&gt;'CBB SIM'!H258,"W","L")</f>
        <v>#REF!</v>
      </c>
      <c r="M258" t="e">
        <f t="shared" ca="1" si="9"/>
        <v>#REF!</v>
      </c>
      <c r="N258" t="e">
        <f ca="1">IF((H258+I258)&gt;SIMULATION!$F$6,"Over","Under")</f>
        <v>#REF!</v>
      </c>
    </row>
    <row r="259" spans="8:14" x14ac:dyDescent="0.25">
      <c r="H259" t="e">
        <f ca="1">ROUND(NORMINV(RAND(),SIMULATION!$G$6,SIMULATION!$C$6),0)</f>
        <v>#REF!</v>
      </c>
      <c r="I259" t="e">
        <f ca="1">ROUND(NORMINV(RAND(),SIMULATION!$G$10,SIMULATION!$C$10),0)</f>
        <v>#REF!</v>
      </c>
      <c r="J259" t="e">
        <f t="shared" ca="1" si="8"/>
        <v>#REF!</v>
      </c>
      <c r="K259" t="e">
        <f ca="1">IF(H259+SIMULATION!$E$6&gt;'CBB SIM'!I259,"W","L")</f>
        <v>#REF!</v>
      </c>
      <c r="L259" t="e">
        <f ca="1">IF(I259+SIMULATION!$E$10&gt;'CBB SIM'!H259,"W","L")</f>
        <v>#REF!</v>
      </c>
      <c r="M259" t="e">
        <f t="shared" ca="1" si="9"/>
        <v>#REF!</v>
      </c>
      <c r="N259" t="e">
        <f ca="1">IF((H259+I259)&gt;SIMULATION!$F$6,"Over","Under")</f>
        <v>#REF!</v>
      </c>
    </row>
    <row r="260" spans="8:14" x14ac:dyDescent="0.25">
      <c r="H260" t="e">
        <f ca="1">ROUND(NORMINV(RAND(),SIMULATION!$G$6,SIMULATION!$C$6),0)</f>
        <v>#REF!</v>
      </c>
      <c r="I260" t="e">
        <f ca="1">ROUND(NORMINV(RAND(),SIMULATION!$G$10,SIMULATION!$C$10),0)</f>
        <v>#REF!</v>
      </c>
      <c r="J260" t="e">
        <f t="shared" ca="1" si="8"/>
        <v>#REF!</v>
      </c>
      <c r="K260" t="e">
        <f ca="1">IF(H260+SIMULATION!$E$6&gt;'CBB SIM'!I260,"W","L")</f>
        <v>#REF!</v>
      </c>
      <c r="L260" t="e">
        <f ca="1">IF(I260+SIMULATION!$E$10&gt;'CBB SIM'!H260,"W","L")</f>
        <v>#REF!</v>
      </c>
      <c r="M260" t="e">
        <f t="shared" ca="1" si="9"/>
        <v>#REF!</v>
      </c>
      <c r="N260" t="e">
        <f ca="1">IF((H260+I260)&gt;SIMULATION!$F$6,"Over","Under")</f>
        <v>#REF!</v>
      </c>
    </row>
    <row r="261" spans="8:14" x14ac:dyDescent="0.25">
      <c r="H261" t="e">
        <f ca="1">ROUND(NORMINV(RAND(),SIMULATION!$G$6,SIMULATION!$C$6),0)</f>
        <v>#REF!</v>
      </c>
      <c r="I261" t="e">
        <f ca="1">ROUND(NORMINV(RAND(),SIMULATION!$G$10,SIMULATION!$C$10),0)</f>
        <v>#REF!</v>
      </c>
      <c r="J261" t="e">
        <f t="shared" ca="1" si="8"/>
        <v>#REF!</v>
      </c>
      <c r="K261" t="e">
        <f ca="1">IF(H261+SIMULATION!$E$6&gt;'CBB SIM'!I261,"W","L")</f>
        <v>#REF!</v>
      </c>
      <c r="L261" t="e">
        <f ca="1">IF(I261+SIMULATION!$E$10&gt;'CBB SIM'!H261,"W","L")</f>
        <v>#REF!</v>
      </c>
      <c r="M261" t="e">
        <f t="shared" ca="1" si="9"/>
        <v>#REF!</v>
      </c>
      <c r="N261" t="e">
        <f ca="1">IF((H261+I261)&gt;SIMULATION!$F$6,"Over","Under")</f>
        <v>#REF!</v>
      </c>
    </row>
    <row r="262" spans="8:14" x14ac:dyDescent="0.25">
      <c r="H262" t="e">
        <f ca="1">ROUND(NORMINV(RAND(),SIMULATION!$G$6,SIMULATION!$C$6),0)</f>
        <v>#REF!</v>
      </c>
      <c r="I262" t="e">
        <f ca="1">ROUND(NORMINV(RAND(),SIMULATION!$G$10,SIMULATION!$C$10),0)</f>
        <v>#REF!</v>
      </c>
      <c r="J262" t="e">
        <f t="shared" ca="1" si="8"/>
        <v>#REF!</v>
      </c>
      <c r="K262" t="e">
        <f ca="1">IF(H262+SIMULATION!$E$6&gt;'CBB SIM'!I262,"W","L")</f>
        <v>#REF!</v>
      </c>
      <c r="L262" t="e">
        <f ca="1">IF(I262+SIMULATION!$E$10&gt;'CBB SIM'!H262,"W","L")</f>
        <v>#REF!</v>
      </c>
      <c r="M262" t="e">
        <f t="shared" ca="1" si="9"/>
        <v>#REF!</v>
      </c>
      <c r="N262" t="e">
        <f ca="1">IF((H262+I262)&gt;SIMULATION!$F$6,"Over","Under")</f>
        <v>#REF!</v>
      </c>
    </row>
    <row r="263" spans="8:14" x14ac:dyDescent="0.25">
      <c r="H263" t="e">
        <f ca="1">ROUND(NORMINV(RAND(),SIMULATION!$G$6,SIMULATION!$C$6),0)</f>
        <v>#REF!</v>
      </c>
      <c r="I263" t="e">
        <f ca="1">ROUND(NORMINV(RAND(),SIMULATION!$G$10,SIMULATION!$C$10),0)</f>
        <v>#REF!</v>
      </c>
      <c r="J263" t="e">
        <f t="shared" ca="1" si="8"/>
        <v>#REF!</v>
      </c>
      <c r="K263" t="e">
        <f ca="1">IF(H263+SIMULATION!$E$6&gt;'CBB SIM'!I263,"W","L")</f>
        <v>#REF!</v>
      </c>
      <c r="L263" t="e">
        <f ca="1">IF(I263+SIMULATION!$E$10&gt;'CBB SIM'!H263,"W","L")</f>
        <v>#REF!</v>
      </c>
      <c r="M263" t="e">
        <f t="shared" ca="1" si="9"/>
        <v>#REF!</v>
      </c>
      <c r="N263" t="e">
        <f ca="1">IF((H263+I263)&gt;SIMULATION!$F$6,"Over","Under")</f>
        <v>#REF!</v>
      </c>
    </row>
    <row r="264" spans="8:14" x14ac:dyDescent="0.25">
      <c r="H264" t="e">
        <f ca="1">ROUND(NORMINV(RAND(),SIMULATION!$G$6,SIMULATION!$C$6),0)</f>
        <v>#REF!</v>
      </c>
      <c r="I264" t="e">
        <f ca="1">ROUND(NORMINV(RAND(),SIMULATION!$G$10,SIMULATION!$C$10),0)</f>
        <v>#REF!</v>
      </c>
      <c r="J264" t="e">
        <f t="shared" ca="1" si="8"/>
        <v>#REF!</v>
      </c>
      <c r="K264" t="e">
        <f ca="1">IF(H264+SIMULATION!$E$6&gt;'CBB SIM'!I264,"W","L")</f>
        <v>#REF!</v>
      </c>
      <c r="L264" t="e">
        <f ca="1">IF(I264+SIMULATION!$E$10&gt;'CBB SIM'!H264,"W","L")</f>
        <v>#REF!</v>
      </c>
      <c r="M264" t="e">
        <f t="shared" ca="1" si="9"/>
        <v>#REF!</v>
      </c>
      <c r="N264" t="e">
        <f ca="1">IF((H264+I264)&gt;SIMULATION!$F$6,"Over","Under")</f>
        <v>#REF!</v>
      </c>
    </row>
    <row r="265" spans="8:14" x14ac:dyDescent="0.25">
      <c r="H265" t="e">
        <f ca="1">ROUND(NORMINV(RAND(),SIMULATION!$G$6,SIMULATION!$C$6),0)</f>
        <v>#REF!</v>
      </c>
      <c r="I265" t="e">
        <f ca="1">ROUND(NORMINV(RAND(),SIMULATION!$G$10,SIMULATION!$C$10),0)</f>
        <v>#REF!</v>
      </c>
      <c r="J265" t="e">
        <f t="shared" ca="1" si="8"/>
        <v>#REF!</v>
      </c>
      <c r="K265" t="e">
        <f ca="1">IF(H265+SIMULATION!$E$6&gt;'CBB SIM'!I265,"W","L")</f>
        <v>#REF!</v>
      </c>
      <c r="L265" t="e">
        <f ca="1">IF(I265+SIMULATION!$E$10&gt;'CBB SIM'!H265,"W","L")</f>
        <v>#REF!</v>
      </c>
      <c r="M265" t="e">
        <f t="shared" ca="1" si="9"/>
        <v>#REF!</v>
      </c>
      <c r="N265" t="e">
        <f ca="1">IF((H265+I265)&gt;SIMULATION!$F$6,"Over","Under")</f>
        <v>#REF!</v>
      </c>
    </row>
    <row r="266" spans="8:14" x14ac:dyDescent="0.25">
      <c r="H266" t="e">
        <f ca="1">ROUND(NORMINV(RAND(),SIMULATION!$G$6,SIMULATION!$C$6),0)</f>
        <v>#REF!</v>
      </c>
      <c r="I266" t="e">
        <f ca="1">ROUND(NORMINV(RAND(),SIMULATION!$G$10,SIMULATION!$C$10),0)</f>
        <v>#REF!</v>
      </c>
      <c r="J266" t="e">
        <f t="shared" ref="J266:J329" ca="1" si="10">IF(H266=I266,"OT",IF(H266&gt;I266,"Away","Home"))</f>
        <v>#REF!</v>
      </c>
      <c r="K266" t="e">
        <f ca="1">IF(H266+SIMULATION!$E$6&gt;'CBB SIM'!I266,"W","L")</f>
        <v>#REF!</v>
      </c>
      <c r="L266" t="e">
        <f ca="1">IF(I266+SIMULATION!$E$10&gt;'CBB SIM'!H266,"W","L")</f>
        <v>#REF!</v>
      </c>
      <c r="M266" t="e">
        <f t="shared" ref="M266:M329" ca="1" si="11">H266+I266</f>
        <v>#REF!</v>
      </c>
      <c r="N266" t="e">
        <f ca="1">IF((H266+I266)&gt;SIMULATION!$F$6,"Over","Under")</f>
        <v>#REF!</v>
      </c>
    </row>
    <row r="267" spans="8:14" x14ac:dyDescent="0.25">
      <c r="H267" t="e">
        <f ca="1">ROUND(NORMINV(RAND(),SIMULATION!$G$6,SIMULATION!$C$6),0)</f>
        <v>#REF!</v>
      </c>
      <c r="I267" t="e">
        <f ca="1">ROUND(NORMINV(RAND(),SIMULATION!$G$10,SIMULATION!$C$10),0)</f>
        <v>#REF!</v>
      </c>
      <c r="J267" t="e">
        <f t="shared" ca="1" si="10"/>
        <v>#REF!</v>
      </c>
      <c r="K267" t="e">
        <f ca="1">IF(H267+SIMULATION!$E$6&gt;'CBB SIM'!I267,"W","L")</f>
        <v>#REF!</v>
      </c>
      <c r="L267" t="e">
        <f ca="1">IF(I267+SIMULATION!$E$10&gt;'CBB SIM'!H267,"W","L")</f>
        <v>#REF!</v>
      </c>
      <c r="M267" t="e">
        <f t="shared" ca="1" si="11"/>
        <v>#REF!</v>
      </c>
      <c r="N267" t="e">
        <f ca="1">IF((H267+I267)&gt;SIMULATION!$F$6,"Over","Under")</f>
        <v>#REF!</v>
      </c>
    </row>
    <row r="268" spans="8:14" x14ac:dyDescent="0.25">
      <c r="H268" t="e">
        <f ca="1">ROUND(NORMINV(RAND(),SIMULATION!$G$6,SIMULATION!$C$6),0)</f>
        <v>#REF!</v>
      </c>
      <c r="I268" t="e">
        <f ca="1">ROUND(NORMINV(RAND(),SIMULATION!$G$10,SIMULATION!$C$10),0)</f>
        <v>#REF!</v>
      </c>
      <c r="J268" t="e">
        <f t="shared" ca="1" si="10"/>
        <v>#REF!</v>
      </c>
      <c r="K268" t="e">
        <f ca="1">IF(H268+SIMULATION!$E$6&gt;'CBB SIM'!I268,"W","L")</f>
        <v>#REF!</v>
      </c>
      <c r="L268" t="e">
        <f ca="1">IF(I268+SIMULATION!$E$10&gt;'CBB SIM'!H268,"W","L")</f>
        <v>#REF!</v>
      </c>
      <c r="M268" t="e">
        <f t="shared" ca="1" si="11"/>
        <v>#REF!</v>
      </c>
      <c r="N268" t="e">
        <f ca="1">IF((H268+I268)&gt;SIMULATION!$F$6,"Over","Under")</f>
        <v>#REF!</v>
      </c>
    </row>
    <row r="269" spans="8:14" x14ac:dyDescent="0.25">
      <c r="H269" t="e">
        <f ca="1">ROUND(NORMINV(RAND(),SIMULATION!$G$6,SIMULATION!$C$6),0)</f>
        <v>#REF!</v>
      </c>
      <c r="I269" t="e">
        <f ca="1">ROUND(NORMINV(RAND(),SIMULATION!$G$10,SIMULATION!$C$10),0)</f>
        <v>#REF!</v>
      </c>
      <c r="J269" t="e">
        <f t="shared" ca="1" si="10"/>
        <v>#REF!</v>
      </c>
      <c r="K269" t="e">
        <f ca="1">IF(H269+SIMULATION!$E$6&gt;'CBB SIM'!I269,"W","L")</f>
        <v>#REF!</v>
      </c>
      <c r="L269" t="e">
        <f ca="1">IF(I269+SIMULATION!$E$10&gt;'CBB SIM'!H269,"W","L")</f>
        <v>#REF!</v>
      </c>
      <c r="M269" t="e">
        <f t="shared" ca="1" si="11"/>
        <v>#REF!</v>
      </c>
      <c r="N269" t="e">
        <f ca="1">IF((H269+I269)&gt;SIMULATION!$F$6,"Over","Under")</f>
        <v>#REF!</v>
      </c>
    </row>
    <row r="270" spans="8:14" x14ac:dyDescent="0.25">
      <c r="H270" t="e">
        <f ca="1">ROUND(NORMINV(RAND(),SIMULATION!$G$6,SIMULATION!$C$6),0)</f>
        <v>#REF!</v>
      </c>
      <c r="I270" t="e">
        <f ca="1">ROUND(NORMINV(RAND(),SIMULATION!$G$10,SIMULATION!$C$10),0)</f>
        <v>#REF!</v>
      </c>
      <c r="J270" t="e">
        <f t="shared" ca="1" si="10"/>
        <v>#REF!</v>
      </c>
      <c r="K270" t="e">
        <f ca="1">IF(H270+SIMULATION!$E$6&gt;'CBB SIM'!I270,"W","L")</f>
        <v>#REF!</v>
      </c>
      <c r="L270" t="e">
        <f ca="1">IF(I270+SIMULATION!$E$10&gt;'CBB SIM'!H270,"W","L")</f>
        <v>#REF!</v>
      </c>
      <c r="M270" t="e">
        <f t="shared" ca="1" si="11"/>
        <v>#REF!</v>
      </c>
      <c r="N270" t="e">
        <f ca="1">IF((H270+I270)&gt;SIMULATION!$F$6,"Over","Under")</f>
        <v>#REF!</v>
      </c>
    </row>
    <row r="271" spans="8:14" x14ac:dyDescent="0.25">
      <c r="H271" t="e">
        <f ca="1">ROUND(NORMINV(RAND(),SIMULATION!$G$6,SIMULATION!$C$6),0)</f>
        <v>#REF!</v>
      </c>
      <c r="I271" t="e">
        <f ca="1">ROUND(NORMINV(RAND(),SIMULATION!$G$10,SIMULATION!$C$10),0)</f>
        <v>#REF!</v>
      </c>
      <c r="J271" t="e">
        <f t="shared" ca="1" si="10"/>
        <v>#REF!</v>
      </c>
      <c r="K271" t="e">
        <f ca="1">IF(H271+SIMULATION!$E$6&gt;'CBB SIM'!I271,"W","L")</f>
        <v>#REF!</v>
      </c>
      <c r="L271" t="e">
        <f ca="1">IF(I271+SIMULATION!$E$10&gt;'CBB SIM'!H271,"W","L")</f>
        <v>#REF!</v>
      </c>
      <c r="M271" t="e">
        <f t="shared" ca="1" si="11"/>
        <v>#REF!</v>
      </c>
      <c r="N271" t="e">
        <f ca="1">IF((H271+I271)&gt;SIMULATION!$F$6,"Over","Under")</f>
        <v>#REF!</v>
      </c>
    </row>
    <row r="272" spans="8:14" x14ac:dyDescent="0.25">
      <c r="H272" t="e">
        <f ca="1">ROUND(NORMINV(RAND(),SIMULATION!$G$6,SIMULATION!$C$6),0)</f>
        <v>#REF!</v>
      </c>
      <c r="I272" t="e">
        <f ca="1">ROUND(NORMINV(RAND(),SIMULATION!$G$10,SIMULATION!$C$10),0)</f>
        <v>#REF!</v>
      </c>
      <c r="J272" t="e">
        <f t="shared" ca="1" si="10"/>
        <v>#REF!</v>
      </c>
      <c r="K272" t="e">
        <f ca="1">IF(H272+SIMULATION!$E$6&gt;'CBB SIM'!I272,"W","L")</f>
        <v>#REF!</v>
      </c>
      <c r="L272" t="e">
        <f ca="1">IF(I272+SIMULATION!$E$10&gt;'CBB SIM'!H272,"W","L")</f>
        <v>#REF!</v>
      </c>
      <c r="M272" t="e">
        <f t="shared" ca="1" si="11"/>
        <v>#REF!</v>
      </c>
      <c r="N272" t="e">
        <f ca="1">IF((H272+I272)&gt;SIMULATION!$F$6,"Over","Under")</f>
        <v>#REF!</v>
      </c>
    </row>
    <row r="273" spans="8:14" x14ac:dyDescent="0.25">
      <c r="H273" t="e">
        <f ca="1">ROUND(NORMINV(RAND(),SIMULATION!$G$6,SIMULATION!$C$6),0)</f>
        <v>#REF!</v>
      </c>
      <c r="I273" t="e">
        <f ca="1">ROUND(NORMINV(RAND(),SIMULATION!$G$10,SIMULATION!$C$10),0)</f>
        <v>#REF!</v>
      </c>
      <c r="J273" t="e">
        <f t="shared" ca="1" si="10"/>
        <v>#REF!</v>
      </c>
      <c r="K273" t="e">
        <f ca="1">IF(H273+SIMULATION!$E$6&gt;'CBB SIM'!I273,"W","L")</f>
        <v>#REF!</v>
      </c>
      <c r="L273" t="e">
        <f ca="1">IF(I273+SIMULATION!$E$10&gt;'CBB SIM'!H273,"W","L")</f>
        <v>#REF!</v>
      </c>
      <c r="M273" t="e">
        <f t="shared" ca="1" si="11"/>
        <v>#REF!</v>
      </c>
      <c r="N273" t="e">
        <f ca="1">IF((H273+I273)&gt;SIMULATION!$F$6,"Over","Under")</f>
        <v>#REF!</v>
      </c>
    </row>
    <row r="274" spans="8:14" x14ac:dyDescent="0.25">
      <c r="H274" t="e">
        <f ca="1">ROUND(NORMINV(RAND(),SIMULATION!$G$6,SIMULATION!$C$6),0)</f>
        <v>#REF!</v>
      </c>
      <c r="I274" t="e">
        <f ca="1">ROUND(NORMINV(RAND(),SIMULATION!$G$10,SIMULATION!$C$10),0)</f>
        <v>#REF!</v>
      </c>
      <c r="J274" t="e">
        <f t="shared" ca="1" si="10"/>
        <v>#REF!</v>
      </c>
      <c r="K274" t="e">
        <f ca="1">IF(H274+SIMULATION!$E$6&gt;'CBB SIM'!I274,"W","L")</f>
        <v>#REF!</v>
      </c>
      <c r="L274" t="e">
        <f ca="1">IF(I274+SIMULATION!$E$10&gt;'CBB SIM'!H274,"W","L")</f>
        <v>#REF!</v>
      </c>
      <c r="M274" t="e">
        <f t="shared" ca="1" si="11"/>
        <v>#REF!</v>
      </c>
      <c r="N274" t="e">
        <f ca="1">IF((H274+I274)&gt;SIMULATION!$F$6,"Over","Under")</f>
        <v>#REF!</v>
      </c>
    </row>
    <row r="275" spans="8:14" x14ac:dyDescent="0.25">
      <c r="H275" t="e">
        <f ca="1">ROUND(NORMINV(RAND(),SIMULATION!$G$6,SIMULATION!$C$6),0)</f>
        <v>#REF!</v>
      </c>
      <c r="I275" t="e">
        <f ca="1">ROUND(NORMINV(RAND(),SIMULATION!$G$10,SIMULATION!$C$10),0)</f>
        <v>#REF!</v>
      </c>
      <c r="J275" t="e">
        <f t="shared" ca="1" si="10"/>
        <v>#REF!</v>
      </c>
      <c r="K275" t="e">
        <f ca="1">IF(H275+SIMULATION!$E$6&gt;'CBB SIM'!I275,"W","L")</f>
        <v>#REF!</v>
      </c>
      <c r="L275" t="e">
        <f ca="1">IF(I275+SIMULATION!$E$10&gt;'CBB SIM'!H275,"W","L")</f>
        <v>#REF!</v>
      </c>
      <c r="M275" t="e">
        <f t="shared" ca="1" si="11"/>
        <v>#REF!</v>
      </c>
      <c r="N275" t="e">
        <f ca="1">IF((H275+I275)&gt;SIMULATION!$F$6,"Over","Under")</f>
        <v>#REF!</v>
      </c>
    </row>
    <row r="276" spans="8:14" x14ac:dyDescent="0.25">
      <c r="H276" t="e">
        <f ca="1">ROUND(NORMINV(RAND(),SIMULATION!$G$6,SIMULATION!$C$6),0)</f>
        <v>#REF!</v>
      </c>
      <c r="I276" t="e">
        <f ca="1">ROUND(NORMINV(RAND(),SIMULATION!$G$10,SIMULATION!$C$10),0)</f>
        <v>#REF!</v>
      </c>
      <c r="J276" t="e">
        <f t="shared" ca="1" si="10"/>
        <v>#REF!</v>
      </c>
      <c r="K276" t="e">
        <f ca="1">IF(H276+SIMULATION!$E$6&gt;'CBB SIM'!I276,"W","L")</f>
        <v>#REF!</v>
      </c>
      <c r="L276" t="e">
        <f ca="1">IF(I276+SIMULATION!$E$10&gt;'CBB SIM'!H276,"W","L")</f>
        <v>#REF!</v>
      </c>
      <c r="M276" t="e">
        <f t="shared" ca="1" si="11"/>
        <v>#REF!</v>
      </c>
      <c r="N276" t="e">
        <f ca="1">IF((H276+I276)&gt;SIMULATION!$F$6,"Over","Under")</f>
        <v>#REF!</v>
      </c>
    </row>
    <row r="277" spans="8:14" x14ac:dyDescent="0.25">
      <c r="H277" t="e">
        <f ca="1">ROUND(NORMINV(RAND(),SIMULATION!$G$6,SIMULATION!$C$6),0)</f>
        <v>#REF!</v>
      </c>
      <c r="I277" t="e">
        <f ca="1">ROUND(NORMINV(RAND(),SIMULATION!$G$10,SIMULATION!$C$10),0)</f>
        <v>#REF!</v>
      </c>
      <c r="J277" t="e">
        <f t="shared" ca="1" si="10"/>
        <v>#REF!</v>
      </c>
      <c r="K277" t="e">
        <f ca="1">IF(H277+SIMULATION!$E$6&gt;'CBB SIM'!I277,"W","L")</f>
        <v>#REF!</v>
      </c>
      <c r="L277" t="e">
        <f ca="1">IF(I277+SIMULATION!$E$10&gt;'CBB SIM'!H277,"W","L")</f>
        <v>#REF!</v>
      </c>
      <c r="M277" t="e">
        <f t="shared" ca="1" si="11"/>
        <v>#REF!</v>
      </c>
      <c r="N277" t="e">
        <f ca="1">IF((H277+I277)&gt;SIMULATION!$F$6,"Over","Under")</f>
        <v>#REF!</v>
      </c>
    </row>
    <row r="278" spans="8:14" x14ac:dyDescent="0.25">
      <c r="H278" t="e">
        <f ca="1">ROUND(NORMINV(RAND(),SIMULATION!$G$6,SIMULATION!$C$6),0)</f>
        <v>#REF!</v>
      </c>
      <c r="I278" t="e">
        <f ca="1">ROUND(NORMINV(RAND(),SIMULATION!$G$10,SIMULATION!$C$10),0)</f>
        <v>#REF!</v>
      </c>
      <c r="J278" t="e">
        <f t="shared" ca="1" si="10"/>
        <v>#REF!</v>
      </c>
      <c r="K278" t="e">
        <f ca="1">IF(H278+SIMULATION!$E$6&gt;'CBB SIM'!I278,"W","L")</f>
        <v>#REF!</v>
      </c>
      <c r="L278" t="e">
        <f ca="1">IF(I278+SIMULATION!$E$10&gt;'CBB SIM'!H278,"W","L")</f>
        <v>#REF!</v>
      </c>
      <c r="M278" t="e">
        <f t="shared" ca="1" si="11"/>
        <v>#REF!</v>
      </c>
      <c r="N278" t="e">
        <f ca="1">IF((H278+I278)&gt;SIMULATION!$F$6,"Over","Under")</f>
        <v>#REF!</v>
      </c>
    </row>
    <row r="279" spans="8:14" x14ac:dyDescent="0.25">
      <c r="H279" t="e">
        <f ca="1">ROUND(NORMINV(RAND(),SIMULATION!$G$6,SIMULATION!$C$6),0)</f>
        <v>#REF!</v>
      </c>
      <c r="I279" t="e">
        <f ca="1">ROUND(NORMINV(RAND(),SIMULATION!$G$10,SIMULATION!$C$10),0)</f>
        <v>#REF!</v>
      </c>
      <c r="J279" t="e">
        <f t="shared" ca="1" si="10"/>
        <v>#REF!</v>
      </c>
      <c r="K279" t="e">
        <f ca="1">IF(H279+SIMULATION!$E$6&gt;'CBB SIM'!I279,"W","L")</f>
        <v>#REF!</v>
      </c>
      <c r="L279" t="e">
        <f ca="1">IF(I279+SIMULATION!$E$10&gt;'CBB SIM'!H279,"W","L")</f>
        <v>#REF!</v>
      </c>
      <c r="M279" t="e">
        <f t="shared" ca="1" si="11"/>
        <v>#REF!</v>
      </c>
      <c r="N279" t="e">
        <f ca="1">IF((H279+I279)&gt;SIMULATION!$F$6,"Over","Under")</f>
        <v>#REF!</v>
      </c>
    </row>
    <row r="280" spans="8:14" x14ac:dyDescent="0.25">
      <c r="H280" t="e">
        <f ca="1">ROUND(NORMINV(RAND(),SIMULATION!$G$6,SIMULATION!$C$6),0)</f>
        <v>#REF!</v>
      </c>
      <c r="I280" t="e">
        <f ca="1">ROUND(NORMINV(RAND(),SIMULATION!$G$10,SIMULATION!$C$10),0)</f>
        <v>#REF!</v>
      </c>
      <c r="J280" t="e">
        <f t="shared" ca="1" si="10"/>
        <v>#REF!</v>
      </c>
      <c r="K280" t="e">
        <f ca="1">IF(H280+SIMULATION!$E$6&gt;'CBB SIM'!I280,"W","L")</f>
        <v>#REF!</v>
      </c>
      <c r="L280" t="e">
        <f ca="1">IF(I280+SIMULATION!$E$10&gt;'CBB SIM'!H280,"W","L")</f>
        <v>#REF!</v>
      </c>
      <c r="M280" t="e">
        <f t="shared" ca="1" si="11"/>
        <v>#REF!</v>
      </c>
      <c r="N280" t="e">
        <f ca="1">IF((H280+I280)&gt;SIMULATION!$F$6,"Over","Under")</f>
        <v>#REF!</v>
      </c>
    </row>
    <row r="281" spans="8:14" x14ac:dyDescent="0.25">
      <c r="H281" t="e">
        <f ca="1">ROUND(NORMINV(RAND(),SIMULATION!$G$6,SIMULATION!$C$6),0)</f>
        <v>#REF!</v>
      </c>
      <c r="I281" t="e">
        <f ca="1">ROUND(NORMINV(RAND(),SIMULATION!$G$10,SIMULATION!$C$10),0)</f>
        <v>#REF!</v>
      </c>
      <c r="J281" t="e">
        <f t="shared" ca="1" si="10"/>
        <v>#REF!</v>
      </c>
      <c r="K281" t="e">
        <f ca="1">IF(H281+SIMULATION!$E$6&gt;'CBB SIM'!I281,"W","L")</f>
        <v>#REF!</v>
      </c>
      <c r="L281" t="e">
        <f ca="1">IF(I281+SIMULATION!$E$10&gt;'CBB SIM'!H281,"W","L")</f>
        <v>#REF!</v>
      </c>
      <c r="M281" t="e">
        <f t="shared" ca="1" si="11"/>
        <v>#REF!</v>
      </c>
      <c r="N281" t="e">
        <f ca="1">IF((H281+I281)&gt;SIMULATION!$F$6,"Over","Under")</f>
        <v>#REF!</v>
      </c>
    </row>
    <row r="282" spans="8:14" x14ac:dyDescent="0.25">
      <c r="H282" t="e">
        <f ca="1">ROUND(NORMINV(RAND(),SIMULATION!$G$6,SIMULATION!$C$6),0)</f>
        <v>#REF!</v>
      </c>
      <c r="I282" t="e">
        <f ca="1">ROUND(NORMINV(RAND(),SIMULATION!$G$10,SIMULATION!$C$10),0)</f>
        <v>#REF!</v>
      </c>
      <c r="J282" t="e">
        <f t="shared" ca="1" si="10"/>
        <v>#REF!</v>
      </c>
      <c r="K282" t="e">
        <f ca="1">IF(H282+SIMULATION!$E$6&gt;'CBB SIM'!I282,"W","L")</f>
        <v>#REF!</v>
      </c>
      <c r="L282" t="e">
        <f ca="1">IF(I282+SIMULATION!$E$10&gt;'CBB SIM'!H282,"W","L")</f>
        <v>#REF!</v>
      </c>
      <c r="M282" t="e">
        <f t="shared" ca="1" si="11"/>
        <v>#REF!</v>
      </c>
      <c r="N282" t="e">
        <f ca="1">IF((H282+I282)&gt;SIMULATION!$F$6,"Over","Under")</f>
        <v>#REF!</v>
      </c>
    </row>
    <row r="283" spans="8:14" x14ac:dyDescent="0.25">
      <c r="H283" t="e">
        <f ca="1">ROUND(NORMINV(RAND(),SIMULATION!$G$6,SIMULATION!$C$6),0)</f>
        <v>#REF!</v>
      </c>
      <c r="I283" t="e">
        <f ca="1">ROUND(NORMINV(RAND(),SIMULATION!$G$10,SIMULATION!$C$10),0)</f>
        <v>#REF!</v>
      </c>
      <c r="J283" t="e">
        <f t="shared" ca="1" si="10"/>
        <v>#REF!</v>
      </c>
      <c r="K283" t="e">
        <f ca="1">IF(H283+SIMULATION!$E$6&gt;'CBB SIM'!I283,"W","L")</f>
        <v>#REF!</v>
      </c>
      <c r="L283" t="e">
        <f ca="1">IF(I283+SIMULATION!$E$10&gt;'CBB SIM'!H283,"W","L")</f>
        <v>#REF!</v>
      </c>
      <c r="M283" t="e">
        <f t="shared" ca="1" si="11"/>
        <v>#REF!</v>
      </c>
      <c r="N283" t="e">
        <f ca="1">IF((H283+I283)&gt;SIMULATION!$F$6,"Over","Under")</f>
        <v>#REF!</v>
      </c>
    </row>
    <row r="284" spans="8:14" x14ac:dyDescent="0.25">
      <c r="H284" t="e">
        <f ca="1">ROUND(NORMINV(RAND(),SIMULATION!$G$6,SIMULATION!$C$6),0)</f>
        <v>#REF!</v>
      </c>
      <c r="I284" t="e">
        <f ca="1">ROUND(NORMINV(RAND(),SIMULATION!$G$10,SIMULATION!$C$10),0)</f>
        <v>#REF!</v>
      </c>
      <c r="J284" t="e">
        <f t="shared" ca="1" si="10"/>
        <v>#REF!</v>
      </c>
      <c r="K284" t="e">
        <f ca="1">IF(H284+SIMULATION!$E$6&gt;'CBB SIM'!I284,"W","L")</f>
        <v>#REF!</v>
      </c>
      <c r="L284" t="e">
        <f ca="1">IF(I284+SIMULATION!$E$10&gt;'CBB SIM'!H284,"W","L")</f>
        <v>#REF!</v>
      </c>
      <c r="M284" t="e">
        <f t="shared" ca="1" si="11"/>
        <v>#REF!</v>
      </c>
      <c r="N284" t="e">
        <f ca="1">IF((H284+I284)&gt;SIMULATION!$F$6,"Over","Under")</f>
        <v>#REF!</v>
      </c>
    </row>
    <row r="285" spans="8:14" x14ac:dyDescent="0.25">
      <c r="H285" t="e">
        <f ca="1">ROUND(NORMINV(RAND(),SIMULATION!$G$6,SIMULATION!$C$6),0)</f>
        <v>#REF!</v>
      </c>
      <c r="I285" t="e">
        <f ca="1">ROUND(NORMINV(RAND(),SIMULATION!$G$10,SIMULATION!$C$10),0)</f>
        <v>#REF!</v>
      </c>
      <c r="J285" t="e">
        <f t="shared" ca="1" si="10"/>
        <v>#REF!</v>
      </c>
      <c r="K285" t="e">
        <f ca="1">IF(H285+SIMULATION!$E$6&gt;'CBB SIM'!I285,"W","L")</f>
        <v>#REF!</v>
      </c>
      <c r="L285" t="e">
        <f ca="1">IF(I285+SIMULATION!$E$10&gt;'CBB SIM'!H285,"W","L")</f>
        <v>#REF!</v>
      </c>
      <c r="M285" t="e">
        <f t="shared" ca="1" si="11"/>
        <v>#REF!</v>
      </c>
      <c r="N285" t="e">
        <f ca="1">IF((H285+I285)&gt;SIMULATION!$F$6,"Over","Under")</f>
        <v>#REF!</v>
      </c>
    </row>
    <row r="286" spans="8:14" x14ac:dyDescent="0.25">
      <c r="H286" t="e">
        <f ca="1">ROUND(NORMINV(RAND(),SIMULATION!$G$6,SIMULATION!$C$6),0)</f>
        <v>#REF!</v>
      </c>
      <c r="I286" t="e">
        <f ca="1">ROUND(NORMINV(RAND(),SIMULATION!$G$10,SIMULATION!$C$10),0)</f>
        <v>#REF!</v>
      </c>
      <c r="J286" t="e">
        <f t="shared" ca="1" si="10"/>
        <v>#REF!</v>
      </c>
      <c r="K286" t="e">
        <f ca="1">IF(H286+SIMULATION!$E$6&gt;'CBB SIM'!I286,"W","L")</f>
        <v>#REF!</v>
      </c>
      <c r="L286" t="e">
        <f ca="1">IF(I286+SIMULATION!$E$10&gt;'CBB SIM'!H286,"W","L")</f>
        <v>#REF!</v>
      </c>
      <c r="M286" t="e">
        <f t="shared" ca="1" si="11"/>
        <v>#REF!</v>
      </c>
      <c r="N286" t="e">
        <f ca="1">IF((H286+I286)&gt;SIMULATION!$F$6,"Over","Under")</f>
        <v>#REF!</v>
      </c>
    </row>
    <row r="287" spans="8:14" x14ac:dyDescent="0.25">
      <c r="H287" t="e">
        <f ca="1">ROUND(NORMINV(RAND(),SIMULATION!$G$6,SIMULATION!$C$6),0)</f>
        <v>#REF!</v>
      </c>
      <c r="I287" t="e">
        <f ca="1">ROUND(NORMINV(RAND(),SIMULATION!$G$10,SIMULATION!$C$10),0)</f>
        <v>#REF!</v>
      </c>
      <c r="J287" t="e">
        <f t="shared" ca="1" si="10"/>
        <v>#REF!</v>
      </c>
      <c r="K287" t="e">
        <f ca="1">IF(H287+SIMULATION!$E$6&gt;'CBB SIM'!I287,"W","L")</f>
        <v>#REF!</v>
      </c>
      <c r="L287" t="e">
        <f ca="1">IF(I287+SIMULATION!$E$10&gt;'CBB SIM'!H287,"W","L")</f>
        <v>#REF!</v>
      </c>
      <c r="M287" t="e">
        <f t="shared" ca="1" si="11"/>
        <v>#REF!</v>
      </c>
      <c r="N287" t="e">
        <f ca="1">IF((H287+I287)&gt;SIMULATION!$F$6,"Over","Under")</f>
        <v>#REF!</v>
      </c>
    </row>
    <row r="288" spans="8:14" x14ac:dyDescent="0.25">
      <c r="H288" t="e">
        <f ca="1">ROUND(NORMINV(RAND(),SIMULATION!$G$6,SIMULATION!$C$6),0)</f>
        <v>#REF!</v>
      </c>
      <c r="I288" t="e">
        <f ca="1">ROUND(NORMINV(RAND(),SIMULATION!$G$10,SIMULATION!$C$10),0)</f>
        <v>#REF!</v>
      </c>
      <c r="J288" t="e">
        <f t="shared" ca="1" si="10"/>
        <v>#REF!</v>
      </c>
      <c r="K288" t="e">
        <f ca="1">IF(H288+SIMULATION!$E$6&gt;'CBB SIM'!I288,"W","L")</f>
        <v>#REF!</v>
      </c>
      <c r="L288" t="e">
        <f ca="1">IF(I288+SIMULATION!$E$10&gt;'CBB SIM'!H288,"W","L")</f>
        <v>#REF!</v>
      </c>
      <c r="M288" t="e">
        <f t="shared" ca="1" si="11"/>
        <v>#REF!</v>
      </c>
      <c r="N288" t="e">
        <f ca="1">IF((H288+I288)&gt;SIMULATION!$F$6,"Over","Under")</f>
        <v>#REF!</v>
      </c>
    </row>
    <row r="289" spans="8:14" x14ac:dyDescent="0.25">
      <c r="H289" t="e">
        <f ca="1">ROUND(NORMINV(RAND(),SIMULATION!$G$6,SIMULATION!$C$6),0)</f>
        <v>#REF!</v>
      </c>
      <c r="I289" t="e">
        <f ca="1">ROUND(NORMINV(RAND(),SIMULATION!$G$10,SIMULATION!$C$10),0)</f>
        <v>#REF!</v>
      </c>
      <c r="J289" t="e">
        <f t="shared" ca="1" si="10"/>
        <v>#REF!</v>
      </c>
      <c r="K289" t="e">
        <f ca="1">IF(H289+SIMULATION!$E$6&gt;'CBB SIM'!I289,"W","L")</f>
        <v>#REF!</v>
      </c>
      <c r="L289" t="e">
        <f ca="1">IF(I289+SIMULATION!$E$10&gt;'CBB SIM'!H289,"W","L")</f>
        <v>#REF!</v>
      </c>
      <c r="M289" t="e">
        <f t="shared" ca="1" si="11"/>
        <v>#REF!</v>
      </c>
      <c r="N289" t="e">
        <f ca="1">IF((H289+I289)&gt;SIMULATION!$F$6,"Over","Under")</f>
        <v>#REF!</v>
      </c>
    </row>
    <row r="290" spans="8:14" x14ac:dyDescent="0.25">
      <c r="H290" t="e">
        <f ca="1">ROUND(NORMINV(RAND(),SIMULATION!$G$6,SIMULATION!$C$6),0)</f>
        <v>#REF!</v>
      </c>
      <c r="I290" t="e">
        <f ca="1">ROUND(NORMINV(RAND(),SIMULATION!$G$10,SIMULATION!$C$10),0)</f>
        <v>#REF!</v>
      </c>
      <c r="J290" t="e">
        <f t="shared" ca="1" si="10"/>
        <v>#REF!</v>
      </c>
      <c r="K290" t="e">
        <f ca="1">IF(H290+SIMULATION!$E$6&gt;'CBB SIM'!I290,"W","L")</f>
        <v>#REF!</v>
      </c>
      <c r="L290" t="e">
        <f ca="1">IF(I290+SIMULATION!$E$10&gt;'CBB SIM'!H290,"W","L")</f>
        <v>#REF!</v>
      </c>
      <c r="M290" t="e">
        <f t="shared" ca="1" si="11"/>
        <v>#REF!</v>
      </c>
      <c r="N290" t="e">
        <f ca="1">IF((H290+I290)&gt;SIMULATION!$F$6,"Over","Under")</f>
        <v>#REF!</v>
      </c>
    </row>
    <row r="291" spans="8:14" x14ac:dyDescent="0.25">
      <c r="H291" t="e">
        <f ca="1">ROUND(NORMINV(RAND(),SIMULATION!$G$6,SIMULATION!$C$6),0)</f>
        <v>#REF!</v>
      </c>
      <c r="I291" t="e">
        <f ca="1">ROUND(NORMINV(RAND(),SIMULATION!$G$10,SIMULATION!$C$10),0)</f>
        <v>#REF!</v>
      </c>
      <c r="J291" t="e">
        <f t="shared" ca="1" si="10"/>
        <v>#REF!</v>
      </c>
      <c r="K291" t="e">
        <f ca="1">IF(H291+SIMULATION!$E$6&gt;'CBB SIM'!I291,"W","L")</f>
        <v>#REF!</v>
      </c>
      <c r="L291" t="e">
        <f ca="1">IF(I291+SIMULATION!$E$10&gt;'CBB SIM'!H291,"W","L")</f>
        <v>#REF!</v>
      </c>
      <c r="M291" t="e">
        <f t="shared" ca="1" si="11"/>
        <v>#REF!</v>
      </c>
      <c r="N291" t="e">
        <f ca="1">IF((H291+I291)&gt;SIMULATION!$F$6,"Over","Under")</f>
        <v>#REF!</v>
      </c>
    </row>
    <row r="292" spans="8:14" x14ac:dyDescent="0.25">
      <c r="H292" t="e">
        <f ca="1">ROUND(NORMINV(RAND(),SIMULATION!$G$6,SIMULATION!$C$6),0)</f>
        <v>#REF!</v>
      </c>
      <c r="I292" t="e">
        <f ca="1">ROUND(NORMINV(RAND(),SIMULATION!$G$10,SIMULATION!$C$10),0)</f>
        <v>#REF!</v>
      </c>
      <c r="J292" t="e">
        <f t="shared" ca="1" si="10"/>
        <v>#REF!</v>
      </c>
      <c r="K292" t="e">
        <f ca="1">IF(H292+SIMULATION!$E$6&gt;'CBB SIM'!I292,"W","L")</f>
        <v>#REF!</v>
      </c>
      <c r="L292" t="e">
        <f ca="1">IF(I292+SIMULATION!$E$10&gt;'CBB SIM'!H292,"W","L")</f>
        <v>#REF!</v>
      </c>
      <c r="M292" t="e">
        <f t="shared" ca="1" si="11"/>
        <v>#REF!</v>
      </c>
      <c r="N292" t="e">
        <f ca="1">IF((H292+I292)&gt;SIMULATION!$F$6,"Over","Under")</f>
        <v>#REF!</v>
      </c>
    </row>
    <row r="293" spans="8:14" x14ac:dyDescent="0.25">
      <c r="H293" t="e">
        <f ca="1">ROUND(NORMINV(RAND(),SIMULATION!$G$6,SIMULATION!$C$6),0)</f>
        <v>#REF!</v>
      </c>
      <c r="I293" t="e">
        <f ca="1">ROUND(NORMINV(RAND(),SIMULATION!$G$10,SIMULATION!$C$10),0)</f>
        <v>#REF!</v>
      </c>
      <c r="J293" t="e">
        <f t="shared" ca="1" si="10"/>
        <v>#REF!</v>
      </c>
      <c r="K293" t="e">
        <f ca="1">IF(H293+SIMULATION!$E$6&gt;'CBB SIM'!I293,"W","L")</f>
        <v>#REF!</v>
      </c>
      <c r="L293" t="e">
        <f ca="1">IF(I293+SIMULATION!$E$10&gt;'CBB SIM'!H293,"W","L")</f>
        <v>#REF!</v>
      </c>
      <c r="M293" t="e">
        <f t="shared" ca="1" si="11"/>
        <v>#REF!</v>
      </c>
      <c r="N293" t="e">
        <f ca="1">IF((H293+I293)&gt;SIMULATION!$F$6,"Over","Under")</f>
        <v>#REF!</v>
      </c>
    </row>
    <row r="294" spans="8:14" x14ac:dyDescent="0.25">
      <c r="H294" t="e">
        <f ca="1">ROUND(NORMINV(RAND(),SIMULATION!$G$6,SIMULATION!$C$6),0)</f>
        <v>#REF!</v>
      </c>
      <c r="I294" t="e">
        <f ca="1">ROUND(NORMINV(RAND(),SIMULATION!$G$10,SIMULATION!$C$10),0)</f>
        <v>#REF!</v>
      </c>
      <c r="J294" t="e">
        <f t="shared" ca="1" si="10"/>
        <v>#REF!</v>
      </c>
      <c r="K294" t="e">
        <f ca="1">IF(H294+SIMULATION!$E$6&gt;'CBB SIM'!I294,"W","L")</f>
        <v>#REF!</v>
      </c>
      <c r="L294" t="e">
        <f ca="1">IF(I294+SIMULATION!$E$10&gt;'CBB SIM'!H294,"W","L")</f>
        <v>#REF!</v>
      </c>
      <c r="M294" t="e">
        <f t="shared" ca="1" si="11"/>
        <v>#REF!</v>
      </c>
      <c r="N294" t="e">
        <f ca="1">IF((H294+I294)&gt;SIMULATION!$F$6,"Over","Under")</f>
        <v>#REF!</v>
      </c>
    </row>
    <row r="295" spans="8:14" x14ac:dyDescent="0.25">
      <c r="H295" t="e">
        <f ca="1">ROUND(NORMINV(RAND(),SIMULATION!$G$6,SIMULATION!$C$6),0)</f>
        <v>#REF!</v>
      </c>
      <c r="I295" t="e">
        <f ca="1">ROUND(NORMINV(RAND(),SIMULATION!$G$10,SIMULATION!$C$10),0)</f>
        <v>#REF!</v>
      </c>
      <c r="J295" t="e">
        <f t="shared" ca="1" si="10"/>
        <v>#REF!</v>
      </c>
      <c r="K295" t="e">
        <f ca="1">IF(H295+SIMULATION!$E$6&gt;'CBB SIM'!I295,"W","L")</f>
        <v>#REF!</v>
      </c>
      <c r="L295" t="e">
        <f ca="1">IF(I295+SIMULATION!$E$10&gt;'CBB SIM'!H295,"W","L")</f>
        <v>#REF!</v>
      </c>
      <c r="M295" t="e">
        <f t="shared" ca="1" si="11"/>
        <v>#REF!</v>
      </c>
      <c r="N295" t="e">
        <f ca="1">IF((H295+I295)&gt;SIMULATION!$F$6,"Over","Under")</f>
        <v>#REF!</v>
      </c>
    </row>
    <row r="296" spans="8:14" x14ac:dyDescent="0.25">
      <c r="H296" t="e">
        <f ca="1">ROUND(NORMINV(RAND(),SIMULATION!$G$6,SIMULATION!$C$6),0)</f>
        <v>#REF!</v>
      </c>
      <c r="I296" t="e">
        <f ca="1">ROUND(NORMINV(RAND(),SIMULATION!$G$10,SIMULATION!$C$10),0)</f>
        <v>#REF!</v>
      </c>
      <c r="J296" t="e">
        <f t="shared" ca="1" si="10"/>
        <v>#REF!</v>
      </c>
      <c r="K296" t="e">
        <f ca="1">IF(H296+SIMULATION!$E$6&gt;'CBB SIM'!I296,"W","L")</f>
        <v>#REF!</v>
      </c>
      <c r="L296" t="e">
        <f ca="1">IF(I296+SIMULATION!$E$10&gt;'CBB SIM'!H296,"W","L")</f>
        <v>#REF!</v>
      </c>
      <c r="M296" t="e">
        <f t="shared" ca="1" si="11"/>
        <v>#REF!</v>
      </c>
      <c r="N296" t="e">
        <f ca="1">IF((H296+I296)&gt;SIMULATION!$F$6,"Over","Under")</f>
        <v>#REF!</v>
      </c>
    </row>
    <row r="297" spans="8:14" x14ac:dyDescent="0.25">
      <c r="H297" t="e">
        <f ca="1">ROUND(NORMINV(RAND(),SIMULATION!$G$6,SIMULATION!$C$6),0)</f>
        <v>#REF!</v>
      </c>
      <c r="I297" t="e">
        <f ca="1">ROUND(NORMINV(RAND(),SIMULATION!$G$10,SIMULATION!$C$10),0)</f>
        <v>#REF!</v>
      </c>
      <c r="J297" t="e">
        <f t="shared" ca="1" si="10"/>
        <v>#REF!</v>
      </c>
      <c r="K297" t="e">
        <f ca="1">IF(H297+SIMULATION!$E$6&gt;'CBB SIM'!I297,"W","L")</f>
        <v>#REF!</v>
      </c>
      <c r="L297" t="e">
        <f ca="1">IF(I297+SIMULATION!$E$10&gt;'CBB SIM'!H297,"W","L")</f>
        <v>#REF!</v>
      </c>
      <c r="M297" t="e">
        <f t="shared" ca="1" si="11"/>
        <v>#REF!</v>
      </c>
      <c r="N297" t="e">
        <f ca="1">IF((H297+I297)&gt;SIMULATION!$F$6,"Over","Under")</f>
        <v>#REF!</v>
      </c>
    </row>
    <row r="298" spans="8:14" x14ac:dyDescent="0.25">
      <c r="H298" t="e">
        <f ca="1">ROUND(NORMINV(RAND(),SIMULATION!$G$6,SIMULATION!$C$6),0)</f>
        <v>#REF!</v>
      </c>
      <c r="I298" t="e">
        <f ca="1">ROUND(NORMINV(RAND(),SIMULATION!$G$10,SIMULATION!$C$10),0)</f>
        <v>#REF!</v>
      </c>
      <c r="J298" t="e">
        <f t="shared" ca="1" si="10"/>
        <v>#REF!</v>
      </c>
      <c r="K298" t="e">
        <f ca="1">IF(H298+SIMULATION!$E$6&gt;'CBB SIM'!I298,"W","L")</f>
        <v>#REF!</v>
      </c>
      <c r="L298" t="e">
        <f ca="1">IF(I298+SIMULATION!$E$10&gt;'CBB SIM'!H298,"W","L")</f>
        <v>#REF!</v>
      </c>
      <c r="M298" t="e">
        <f t="shared" ca="1" si="11"/>
        <v>#REF!</v>
      </c>
      <c r="N298" t="e">
        <f ca="1">IF((H298+I298)&gt;SIMULATION!$F$6,"Over","Under")</f>
        <v>#REF!</v>
      </c>
    </row>
    <row r="299" spans="8:14" x14ac:dyDescent="0.25">
      <c r="H299" t="e">
        <f ca="1">ROUND(NORMINV(RAND(),SIMULATION!$G$6,SIMULATION!$C$6),0)</f>
        <v>#REF!</v>
      </c>
      <c r="I299" t="e">
        <f ca="1">ROUND(NORMINV(RAND(),SIMULATION!$G$10,SIMULATION!$C$10),0)</f>
        <v>#REF!</v>
      </c>
      <c r="J299" t="e">
        <f t="shared" ca="1" si="10"/>
        <v>#REF!</v>
      </c>
      <c r="K299" t="e">
        <f ca="1">IF(H299+SIMULATION!$E$6&gt;'CBB SIM'!I299,"W","L")</f>
        <v>#REF!</v>
      </c>
      <c r="L299" t="e">
        <f ca="1">IF(I299+SIMULATION!$E$10&gt;'CBB SIM'!H299,"W","L")</f>
        <v>#REF!</v>
      </c>
      <c r="M299" t="e">
        <f t="shared" ca="1" si="11"/>
        <v>#REF!</v>
      </c>
      <c r="N299" t="e">
        <f ca="1">IF((H299+I299)&gt;SIMULATION!$F$6,"Over","Under")</f>
        <v>#REF!</v>
      </c>
    </row>
    <row r="300" spans="8:14" x14ac:dyDescent="0.25">
      <c r="H300" t="e">
        <f ca="1">ROUND(NORMINV(RAND(),SIMULATION!$G$6,SIMULATION!$C$6),0)</f>
        <v>#REF!</v>
      </c>
      <c r="I300" t="e">
        <f ca="1">ROUND(NORMINV(RAND(),SIMULATION!$G$10,SIMULATION!$C$10),0)</f>
        <v>#REF!</v>
      </c>
      <c r="J300" t="e">
        <f t="shared" ca="1" si="10"/>
        <v>#REF!</v>
      </c>
      <c r="K300" t="e">
        <f ca="1">IF(H300+SIMULATION!$E$6&gt;'CBB SIM'!I300,"W","L")</f>
        <v>#REF!</v>
      </c>
      <c r="L300" t="e">
        <f ca="1">IF(I300+SIMULATION!$E$10&gt;'CBB SIM'!H300,"W","L")</f>
        <v>#REF!</v>
      </c>
      <c r="M300" t="e">
        <f t="shared" ca="1" si="11"/>
        <v>#REF!</v>
      </c>
      <c r="N300" t="e">
        <f ca="1">IF((H300+I300)&gt;SIMULATION!$F$6,"Over","Under")</f>
        <v>#REF!</v>
      </c>
    </row>
    <row r="301" spans="8:14" x14ac:dyDescent="0.25">
      <c r="H301" t="e">
        <f ca="1">ROUND(NORMINV(RAND(),SIMULATION!$G$6,SIMULATION!$C$6),0)</f>
        <v>#REF!</v>
      </c>
      <c r="I301" t="e">
        <f ca="1">ROUND(NORMINV(RAND(),SIMULATION!$G$10,SIMULATION!$C$10),0)</f>
        <v>#REF!</v>
      </c>
      <c r="J301" t="e">
        <f t="shared" ca="1" si="10"/>
        <v>#REF!</v>
      </c>
      <c r="K301" t="e">
        <f ca="1">IF(H301+SIMULATION!$E$6&gt;'CBB SIM'!I301,"W","L")</f>
        <v>#REF!</v>
      </c>
      <c r="L301" t="e">
        <f ca="1">IF(I301+SIMULATION!$E$10&gt;'CBB SIM'!H301,"W","L")</f>
        <v>#REF!</v>
      </c>
      <c r="M301" t="e">
        <f t="shared" ca="1" si="11"/>
        <v>#REF!</v>
      </c>
      <c r="N301" t="e">
        <f ca="1">IF((H301+I301)&gt;SIMULATION!$F$6,"Over","Under")</f>
        <v>#REF!</v>
      </c>
    </row>
    <row r="302" spans="8:14" x14ac:dyDescent="0.25">
      <c r="H302" t="e">
        <f ca="1">ROUND(NORMINV(RAND(),SIMULATION!$G$6,SIMULATION!$C$6),0)</f>
        <v>#REF!</v>
      </c>
      <c r="I302" t="e">
        <f ca="1">ROUND(NORMINV(RAND(),SIMULATION!$G$10,SIMULATION!$C$10),0)</f>
        <v>#REF!</v>
      </c>
      <c r="J302" t="e">
        <f t="shared" ca="1" si="10"/>
        <v>#REF!</v>
      </c>
      <c r="K302" t="e">
        <f ca="1">IF(H302+SIMULATION!$E$6&gt;'CBB SIM'!I302,"W","L")</f>
        <v>#REF!</v>
      </c>
      <c r="L302" t="e">
        <f ca="1">IF(I302+SIMULATION!$E$10&gt;'CBB SIM'!H302,"W","L")</f>
        <v>#REF!</v>
      </c>
      <c r="M302" t="e">
        <f t="shared" ca="1" si="11"/>
        <v>#REF!</v>
      </c>
      <c r="N302" t="e">
        <f ca="1">IF((H302+I302)&gt;SIMULATION!$F$6,"Over","Under")</f>
        <v>#REF!</v>
      </c>
    </row>
    <row r="303" spans="8:14" x14ac:dyDescent="0.25">
      <c r="H303" t="e">
        <f ca="1">ROUND(NORMINV(RAND(),SIMULATION!$G$6,SIMULATION!$C$6),0)</f>
        <v>#REF!</v>
      </c>
      <c r="I303" t="e">
        <f ca="1">ROUND(NORMINV(RAND(),SIMULATION!$G$10,SIMULATION!$C$10),0)</f>
        <v>#REF!</v>
      </c>
      <c r="J303" t="e">
        <f t="shared" ca="1" si="10"/>
        <v>#REF!</v>
      </c>
      <c r="K303" t="e">
        <f ca="1">IF(H303+SIMULATION!$E$6&gt;'CBB SIM'!I303,"W","L")</f>
        <v>#REF!</v>
      </c>
      <c r="L303" t="e">
        <f ca="1">IF(I303+SIMULATION!$E$10&gt;'CBB SIM'!H303,"W","L")</f>
        <v>#REF!</v>
      </c>
      <c r="M303" t="e">
        <f t="shared" ca="1" si="11"/>
        <v>#REF!</v>
      </c>
      <c r="N303" t="e">
        <f ca="1">IF((H303+I303)&gt;SIMULATION!$F$6,"Over","Under")</f>
        <v>#REF!</v>
      </c>
    </row>
    <row r="304" spans="8:14" x14ac:dyDescent="0.25">
      <c r="H304" t="e">
        <f ca="1">ROUND(NORMINV(RAND(),SIMULATION!$G$6,SIMULATION!$C$6),0)</f>
        <v>#REF!</v>
      </c>
      <c r="I304" t="e">
        <f ca="1">ROUND(NORMINV(RAND(),SIMULATION!$G$10,SIMULATION!$C$10),0)</f>
        <v>#REF!</v>
      </c>
      <c r="J304" t="e">
        <f t="shared" ca="1" si="10"/>
        <v>#REF!</v>
      </c>
      <c r="K304" t="e">
        <f ca="1">IF(H304+SIMULATION!$E$6&gt;'CBB SIM'!I304,"W","L")</f>
        <v>#REF!</v>
      </c>
      <c r="L304" t="e">
        <f ca="1">IF(I304+SIMULATION!$E$10&gt;'CBB SIM'!H304,"W","L")</f>
        <v>#REF!</v>
      </c>
      <c r="M304" t="e">
        <f t="shared" ca="1" si="11"/>
        <v>#REF!</v>
      </c>
      <c r="N304" t="e">
        <f ca="1">IF((H304+I304)&gt;SIMULATION!$F$6,"Over","Under")</f>
        <v>#REF!</v>
      </c>
    </row>
    <row r="305" spans="8:14" x14ac:dyDescent="0.25">
      <c r="H305" t="e">
        <f ca="1">ROUND(NORMINV(RAND(),SIMULATION!$G$6,SIMULATION!$C$6),0)</f>
        <v>#REF!</v>
      </c>
      <c r="I305" t="e">
        <f ca="1">ROUND(NORMINV(RAND(),SIMULATION!$G$10,SIMULATION!$C$10),0)</f>
        <v>#REF!</v>
      </c>
      <c r="J305" t="e">
        <f t="shared" ca="1" si="10"/>
        <v>#REF!</v>
      </c>
      <c r="K305" t="e">
        <f ca="1">IF(H305+SIMULATION!$E$6&gt;'CBB SIM'!I305,"W","L")</f>
        <v>#REF!</v>
      </c>
      <c r="L305" t="e">
        <f ca="1">IF(I305+SIMULATION!$E$10&gt;'CBB SIM'!H305,"W","L")</f>
        <v>#REF!</v>
      </c>
      <c r="M305" t="e">
        <f t="shared" ca="1" si="11"/>
        <v>#REF!</v>
      </c>
      <c r="N305" t="e">
        <f ca="1">IF((H305+I305)&gt;SIMULATION!$F$6,"Over","Under")</f>
        <v>#REF!</v>
      </c>
    </row>
    <row r="306" spans="8:14" x14ac:dyDescent="0.25">
      <c r="H306" t="e">
        <f ca="1">ROUND(NORMINV(RAND(),SIMULATION!$G$6,SIMULATION!$C$6),0)</f>
        <v>#REF!</v>
      </c>
      <c r="I306" t="e">
        <f ca="1">ROUND(NORMINV(RAND(),SIMULATION!$G$10,SIMULATION!$C$10),0)</f>
        <v>#REF!</v>
      </c>
      <c r="J306" t="e">
        <f t="shared" ca="1" si="10"/>
        <v>#REF!</v>
      </c>
      <c r="K306" t="e">
        <f ca="1">IF(H306+SIMULATION!$E$6&gt;'CBB SIM'!I306,"W","L")</f>
        <v>#REF!</v>
      </c>
      <c r="L306" t="e">
        <f ca="1">IF(I306+SIMULATION!$E$10&gt;'CBB SIM'!H306,"W","L")</f>
        <v>#REF!</v>
      </c>
      <c r="M306" t="e">
        <f t="shared" ca="1" si="11"/>
        <v>#REF!</v>
      </c>
      <c r="N306" t="e">
        <f ca="1">IF((H306+I306)&gt;SIMULATION!$F$6,"Over","Under")</f>
        <v>#REF!</v>
      </c>
    </row>
    <row r="307" spans="8:14" x14ac:dyDescent="0.25">
      <c r="H307" t="e">
        <f ca="1">ROUND(NORMINV(RAND(),SIMULATION!$G$6,SIMULATION!$C$6),0)</f>
        <v>#REF!</v>
      </c>
      <c r="I307" t="e">
        <f ca="1">ROUND(NORMINV(RAND(),SIMULATION!$G$10,SIMULATION!$C$10),0)</f>
        <v>#REF!</v>
      </c>
      <c r="J307" t="e">
        <f t="shared" ca="1" si="10"/>
        <v>#REF!</v>
      </c>
      <c r="K307" t="e">
        <f ca="1">IF(H307+SIMULATION!$E$6&gt;'CBB SIM'!I307,"W","L")</f>
        <v>#REF!</v>
      </c>
      <c r="L307" t="e">
        <f ca="1">IF(I307+SIMULATION!$E$10&gt;'CBB SIM'!H307,"W","L")</f>
        <v>#REF!</v>
      </c>
      <c r="M307" t="e">
        <f t="shared" ca="1" si="11"/>
        <v>#REF!</v>
      </c>
      <c r="N307" t="e">
        <f ca="1">IF((H307+I307)&gt;SIMULATION!$F$6,"Over","Under")</f>
        <v>#REF!</v>
      </c>
    </row>
    <row r="308" spans="8:14" x14ac:dyDescent="0.25">
      <c r="H308" t="e">
        <f ca="1">ROUND(NORMINV(RAND(),SIMULATION!$G$6,SIMULATION!$C$6),0)</f>
        <v>#REF!</v>
      </c>
      <c r="I308" t="e">
        <f ca="1">ROUND(NORMINV(RAND(),SIMULATION!$G$10,SIMULATION!$C$10),0)</f>
        <v>#REF!</v>
      </c>
      <c r="J308" t="e">
        <f t="shared" ca="1" si="10"/>
        <v>#REF!</v>
      </c>
      <c r="K308" t="e">
        <f ca="1">IF(H308+SIMULATION!$E$6&gt;'CBB SIM'!I308,"W","L")</f>
        <v>#REF!</v>
      </c>
      <c r="L308" t="e">
        <f ca="1">IF(I308+SIMULATION!$E$10&gt;'CBB SIM'!H308,"W","L")</f>
        <v>#REF!</v>
      </c>
      <c r="M308" t="e">
        <f t="shared" ca="1" si="11"/>
        <v>#REF!</v>
      </c>
      <c r="N308" t="e">
        <f ca="1">IF((H308+I308)&gt;SIMULATION!$F$6,"Over","Under")</f>
        <v>#REF!</v>
      </c>
    </row>
    <row r="309" spans="8:14" x14ac:dyDescent="0.25">
      <c r="H309" t="e">
        <f ca="1">ROUND(NORMINV(RAND(),SIMULATION!$G$6,SIMULATION!$C$6),0)</f>
        <v>#REF!</v>
      </c>
      <c r="I309" t="e">
        <f ca="1">ROUND(NORMINV(RAND(),SIMULATION!$G$10,SIMULATION!$C$10),0)</f>
        <v>#REF!</v>
      </c>
      <c r="J309" t="e">
        <f t="shared" ca="1" si="10"/>
        <v>#REF!</v>
      </c>
      <c r="K309" t="e">
        <f ca="1">IF(H309+SIMULATION!$E$6&gt;'CBB SIM'!I309,"W","L")</f>
        <v>#REF!</v>
      </c>
      <c r="L309" t="e">
        <f ca="1">IF(I309+SIMULATION!$E$10&gt;'CBB SIM'!H309,"W","L")</f>
        <v>#REF!</v>
      </c>
      <c r="M309" t="e">
        <f t="shared" ca="1" si="11"/>
        <v>#REF!</v>
      </c>
      <c r="N309" t="e">
        <f ca="1">IF((H309+I309)&gt;SIMULATION!$F$6,"Over","Under")</f>
        <v>#REF!</v>
      </c>
    </row>
    <row r="310" spans="8:14" x14ac:dyDescent="0.25">
      <c r="H310" t="e">
        <f ca="1">ROUND(NORMINV(RAND(),SIMULATION!$G$6,SIMULATION!$C$6),0)</f>
        <v>#REF!</v>
      </c>
      <c r="I310" t="e">
        <f ca="1">ROUND(NORMINV(RAND(),SIMULATION!$G$10,SIMULATION!$C$10),0)</f>
        <v>#REF!</v>
      </c>
      <c r="J310" t="e">
        <f t="shared" ca="1" si="10"/>
        <v>#REF!</v>
      </c>
      <c r="K310" t="e">
        <f ca="1">IF(H310+SIMULATION!$E$6&gt;'CBB SIM'!I310,"W","L")</f>
        <v>#REF!</v>
      </c>
      <c r="L310" t="e">
        <f ca="1">IF(I310+SIMULATION!$E$10&gt;'CBB SIM'!H310,"W","L")</f>
        <v>#REF!</v>
      </c>
      <c r="M310" t="e">
        <f t="shared" ca="1" si="11"/>
        <v>#REF!</v>
      </c>
      <c r="N310" t="e">
        <f ca="1">IF((H310+I310)&gt;SIMULATION!$F$6,"Over","Under")</f>
        <v>#REF!</v>
      </c>
    </row>
    <row r="311" spans="8:14" x14ac:dyDescent="0.25">
      <c r="H311" t="e">
        <f ca="1">ROUND(NORMINV(RAND(),SIMULATION!$G$6,SIMULATION!$C$6),0)</f>
        <v>#REF!</v>
      </c>
      <c r="I311" t="e">
        <f ca="1">ROUND(NORMINV(RAND(),SIMULATION!$G$10,SIMULATION!$C$10),0)</f>
        <v>#REF!</v>
      </c>
      <c r="J311" t="e">
        <f t="shared" ca="1" si="10"/>
        <v>#REF!</v>
      </c>
      <c r="K311" t="e">
        <f ca="1">IF(H311+SIMULATION!$E$6&gt;'CBB SIM'!I311,"W","L")</f>
        <v>#REF!</v>
      </c>
      <c r="L311" t="e">
        <f ca="1">IF(I311+SIMULATION!$E$10&gt;'CBB SIM'!H311,"W","L")</f>
        <v>#REF!</v>
      </c>
      <c r="M311" t="e">
        <f t="shared" ca="1" si="11"/>
        <v>#REF!</v>
      </c>
      <c r="N311" t="e">
        <f ca="1">IF((H311+I311)&gt;SIMULATION!$F$6,"Over","Under")</f>
        <v>#REF!</v>
      </c>
    </row>
    <row r="312" spans="8:14" x14ac:dyDescent="0.25">
      <c r="H312" t="e">
        <f ca="1">ROUND(NORMINV(RAND(),SIMULATION!$G$6,SIMULATION!$C$6),0)</f>
        <v>#REF!</v>
      </c>
      <c r="I312" t="e">
        <f ca="1">ROUND(NORMINV(RAND(),SIMULATION!$G$10,SIMULATION!$C$10),0)</f>
        <v>#REF!</v>
      </c>
      <c r="J312" t="e">
        <f t="shared" ca="1" si="10"/>
        <v>#REF!</v>
      </c>
      <c r="K312" t="e">
        <f ca="1">IF(H312+SIMULATION!$E$6&gt;'CBB SIM'!I312,"W","L")</f>
        <v>#REF!</v>
      </c>
      <c r="L312" t="e">
        <f ca="1">IF(I312+SIMULATION!$E$10&gt;'CBB SIM'!H312,"W","L")</f>
        <v>#REF!</v>
      </c>
      <c r="M312" t="e">
        <f t="shared" ca="1" si="11"/>
        <v>#REF!</v>
      </c>
      <c r="N312" t="e">
        <f ca="1">IF((H312+I312)&gt;SIMULATION!$F$6,"Over","Under")</f>
        <v>#REF!</v>
      </c>
    </row>
    <row r="313" spans="8:14" x14ac:dyDescent="0.25">
      <c r="H313" t="e">
        <f ca="1">ROUND(NORMINV(RAND(),SIMULATION!$G$6,SIMULATION!$C$6),0)</f>
        <v>#REF!</v>
      </c>
      <c r="I313" t="e">
        <f ca="1">ROUND(NORMINV(RAND(),SIMULATION!$G$10,SIMULATION!$C$10),0)</f>
        <v>#REF!</v>
      </c>
      <c r="J313" t="e">
        <f t="shared" ca="1" si="10"/>
        <v>#REF!</v>
      </c>
      <c r="K313" t="e">
        <f ca="1">IF(H313+SIMULATION!$E$6&gt;'CBB SIM'!I313,"W","L")</f>
        <v>#REF!</v>
      </c>
      <c r="L313" t="e">
        <f ca="1">IF(I313+SIMULATION!$E$10&gt;'CBB SIM'!H313,"W","L")</f>
        <v>#REF!</v>
      </c>
      <c r="M313" t="e">
        <f t="shared" ca="1" si="11"/>
        <v>#REF!</v>
      </c>
      <c r="N313" t="e">
        <f ca="1">IF((H313+I313)&gt;SIMULATION!$F$6,"Over","Under")</f>
        <v>#REF!</v>
      </c>
    </row>
    <row r="314" spans="8:14" x14ac:dyDescent="0.25">
      <c r="H314" t="e">
        <f ca="1">ROUND(NORMINV(RAND(),SIMULATION!$G$6,SIMULATION!$C$6),0)</f>
        <v>#REF!</v>
      </c>
      <c r="I314" t="e">
        <f ca="1">ROUND(NORMINV(RAND(),SIMULATION!$G$10,SIMULATION!$C$10),0)</f>
        <v>#REF!</v>
      </c>
      <c r="J314" t="e">
        <f t="shared" ca="1" si="10"/>
        <v>#REF!</v>
      </c>
      <c r="K314" t="e">
        <f ca="1">IF(H314+SIMULATION!$E$6&gt;'CBB SIM'!I314,"W","L")</f>
        <v>#REF!</v>
      </c>
      <c r="L314" t="e">
        <f ca="1">IF(I314+SIMULATION!$E$10&gt;'CBB SIM'!H314,"W","L")</f>
        <v>#REF!</v>
      </c>
      <c r="M314" t="e">
        <f t="shared" ca="1" si="11"/>
        <v>#REF!</v>
      </c>
      <c r="N314" t="e">
        <f ca="1">IF((H314+I314)&gt;SIMULATION!$F$6,"Over","Under")</f>
        <v>#REF!</v>
      </c>
    </row>
    <row r="315" spans="8:14" x14ac:dyDescent="0.25">
      <c r="H315" t="e">
        <f ca="1">ROUND(NORMINV(RAND(),SIMULATION!$G$6,SIMULATION!$C$6),0)</f>
        <v>#REF!</v>
      </c>
      <c r="I315" t="e">
        <f ca="1">ROUND(NORMINV(RAND(),SIMULATION!$G$10,SIMULATION!$C$10),0)</f>
        <v>#REF!</v>
      </c>
      <c r="J315" t="e">
        <f t="shared" ca="1" si="10"/>
        <v>#REF!</v>
      </c>
      <c r="K315" t="e">
        <f ca="1">IF(H315+SIMULATION!$E$6&gt;'CBB SIM'!I315,"W","L")</f>
        <v>#REF!</v>
      </c>
      <c r="L315" t="e">
        <f ca="1">IF(I315+SIMULATION!$E$10&gt;'CBB SIM'!H315,"W","L")</f>
        <v>#REF!</v>
      </c>
      <c r="M315" t="e">
        <f t="shared" ca="1" si="11"/>
        <v>#REF!</v>
      </c>
      <c r="N315" t="e">
        <f ca="1">IF((H315+I315)&gt;SIMULATION!$F$6,"Over","Under")</f>
        <v>#REF!</v>
      </c>
    </row>
    <row r="316" spans="8:14" x14ac:dyDescent="0.25">
      <c r="H316" t="e">
        <f ca="1">ROUND(NORMINV(RAND(),SIMULATION!$G$6,SIMULATION!$C$6),0)</f>
        <v>#REF!</v>
      </c>
      <c r="I316" t="e">
        <f ca="1">ROUND(NORMINV(RAND(),SIMULATION!$G$10,SIMULATION!$C$10),0)</f>
        <v>#REF!</v>
      </c>
      <c r="J316" t="e">
        <f t="shared" ca="1" si="10"/>
        <v>#REF!</v>
      </c>
      <c r="K316" t="e">
        <f ca="1">IF(H316+SIMULATION!$E$6&gt;'CBB SIM'!I316,"W","L")</f>
        <v>#REF!</v>
      </c>
      <c r="L316" t="e">
        <f ca="1">IF(I316+SIMULATION!$E$10&gt;'CBB SIM'!H316,"W","L")</f>
        <v>#REF!</v>
      </c>
      <c r="M316" t="e">
        <f t="shared" ca="1" si="11"/>
        <v>#REF!</v>
      </c>
      <c r="N316" t="e">
        <f ca="1">IF((H316+I316)&gt;SIMULATION!$F$6,"Over","Under")</f>
        <v>#REF!</v>
      </c>
    </row>
    <row r="317" spans="8:14" x14ac:dyDescent="0.25">
      <c r="H317" t="e">
        <f ca="1">ROUND(NORMINV(RAND(),SIMULATION!$G$6,SIMULATION!$C$6),0)</f>
        <v>#REF!</v>
      </c>
      <c r="I317" t="e">
        <f ca="1">ROUND(NORMINV(RAND(),SIMULATION!$G$10,SIMULATION!$C$10),0)</f>
        <v>#REF!</v>
      </c>
      <c r="J317" t="e">
        <f t="shared" ca="1" si="10"/>
        <v>#REF!</v>
      </c>
      <c r="K317" t="e">
        <f ca="1">IF(H317+SIMULATION!$E$6&gt;'CBB SIM'!I317,"W","L")</f>
        <v>#REF!</v>
      </c>
      <c r="L317" t="e">
        <f ca="1">IF(I317+SIMULATION!$E$10&gt;'CBB SIM'!H317,"W","L")</f>
        <v>#REF!</v>
      </c>
      <c r="M317" t="e">
        <f t="shared" ca="1" si="11"/>
        <v>#REF!</v>
      </c>
      <c r="N317" t="e">
        <f ca="1">IF((H317+I317)&gt;SIMULATION!$F$6,"Over","Under")</f>
        <v>#REF!</v>
      </c>
    </row>
    <row r="318" spans="8:14" x14ac:dyDescent="0.25">
      <c r="H318" t="e">
        <f ca="1">ROUND(NORMINV(RAND(),SIMULATION!$G$6,SIMULATION!$C$6),0)</f>
        <v>#REF!</v>
      </c>
      <c r="I318" t="e">
        <f ca="1">ROUND(NORMINV(RAND(),SIMULATION!$G$10,SIMULATION!$C$10),0)</f>
        <v>#REF!</v>
      </c>
      <c r="J318" t="e">
        <f t="shared" ca="1" si="10"/>
        <v>#REF!</v>
      </c>
      <c r="K318" t="e">
        <f ca="1">IF(H318+SIMULATION!$E$6&gt;'CBB SIM'!I318,"W","L")</f>
        <v>#REF!</v>
      </c>
      <c r="L318" t="e">
        <f ca="1">IF(I318+SIMULATION!$E$10&gt;'CBB SIM'!H318,"W","L")</f>
        <v>#REF!</v>
      </c>
      <c r="M318" t="e">
        <f t="shared" ca="1" si="11"/>
        <v>#REF!</v>
      </c>
      <c r="N318" t="e">
        <f ca="1">IF((H318+I318)&gt;SIMULATION!$F$6,"Over","Under")</f>
        <v>#REF!</v>
      </c>
    </row>
    <row r="319" spans="8:14" x14ac:dyDescent="0.25">
      <c r="H319" t="e">
        <f ca="1">ROUND(NORMINV(RAND(),SIMULATION!$G$6,SIMULATION!$C$6),0)</f>
        <v>#REF!</v>
      </c>
      <c r="I319" t="e">
        <f ca="1">ROUND(NORMINV(RAND(),SIMULATION!$G$10,SIMULATION!$C$10),0)</f>
        <v>#REF!</v>
      </c>
      <c r="J319" t="e">
        <f t="shared" ca="1" si="10"/>
        <v>#REF!</v>
      </c>
      <c r="K319" t="e">
        <f ca="1">IF(H319+SIMULATION!$E$6&gt;'CBB SIM'!I319,"W","L")</f>
        <v>#REF!</v>
      </c>
      <c r="L319" t="e">
        <f ca="1">IF(I319+SIMULATION!$E$10&gt;'CBB SIM'!H319,"W","L")</f>
        <v>#REF!</v>
      </c>
      <c r="M319" t="e">
        <f t="shared" ca="1" si="11"/>
        <v>#REF!</v>
      </c>
      <c r="N319" t="e">
        <f ca="1">IF((H319+I319)&gt;SIMULATION!$F$6,"Over","Under")</f>
        <v>#REF!</v>
      </c>
    </row>
    <row r="320" spans="8:14" x14ac:dyDescent="0.25">
      <c r="H320" t="e">
        <f ca="1">ROUND(NORMINV(RAND(),SIMULATION!$G$6,SIMULATION!$C$6),0)</f>
        <v>#REF!</v>
      </c>
      <c r="I320" t="e">
        <f ca="1">ROUND(NORMINV(RAND(),SIMULATION!$G$10,SIMULATION!$C$10),0)</f>
        <v>#REF!</v>
      </c>
      <c r="J320" t="e">
        <f t="shared" ca="1" si="10"/>
        <v>#REF!</v>
      </c>
      <c r="K320" t="e">
        <f ca="1">IF(H320+SIMULATION!$E$6&gt;'CBB SIM'!I320,"W","L")</f>
        <v>#REF!</v>
      </c>
      <c r="L320" t="e">
        <f ca="1">IF(I320+SIMULATION!$E$10&gt;'CBB SIM'!H320,"W","L")</f>
        <v>#REF!</v>
      </c>
      <c r="M320" t="e">
        <f t="shared" ca="1" si="11"/>
        <v>#REF!</v>
      </c>
      <c r="N320" t="e">
        <f ca="1">IF((H320+I320)&gt;SIMULATION!$F$6,"Over","Under")</f>
        <v>#REF!</v>
      </c>
    </row>
    <row r="321" spans="8:14" x14ac:dyDescent="0.25">
      <c r="H321" t="e">
        <f ca="1">ROUND(NORMINV(RAND(),SIMULATION!$G$6,SIMULATION!$C$6),0)</f>
        <v>#REF!</v>
      </c>
      <c r="I321" t="e">
        <f ca="1">ROUND(NORMINV(RAND(),SIMULATION!$G$10,SIMULATION!$C$10),0)</f>
        <v>#REF!</v>
      </c>
      <c r="J321" t="e">
        <f t="shared" ca="1" si="10"/>
        <v>#REF!</v>
      </c>
      <c r="K321" t="e">
        <f ca="1">IF(H321+SIMULATION!$E$6&gt;'CBB SIM'!I321,"W","L")</f>
        <v>#REF!</v>
      </c>
      <c r="L321" t="e">
        <f ca="1">IF(I321+SIMULATION!$E$10&gt;'CBB SIM'!H321,"W","L")</f>
        <v>#REF!</v>
      </c>
      <c r="M321" t="e">
        <f t="shared" ca="1" si="11"/>
        <v>#REF!</v>
      </c>
      <c r="N321" t="e">
        <f ca="1">IF((H321+I321)&gt;SIMULATION!$F$6,"Over","Under")</f>
        <v>#REF!</v>
      </c>
    </row>
    <row r="322" spans="8:14" x14ac:dyDescent="0.25">
      <c r="H322" t="e">
        <f ca="1">ROUND(NORMINV(RAND(),SIMULATION!$G$6,SIMULATION!$C$6),0)</f>
        <v>#REF!</v>
      </c>
      <c r="I322" t="e">
        <f ca="1">ROUND(NORMINV(RAND(),SIMULATION!$G$10,SIMULATION!$C$10),0)</f>
        <v>#REF!</v>
      </c>
      <c r="J322" t="e">
        <f t="shared" ca="1" si="10"/>
        <v>#REF!</v>
      </c>
      <c r="K322" t="e">
        <f ca="1">IF(H322+SIMULATION!$E$6&gt;'CBB SIM'!I322,"W","L")</f>
        <v>#REF!</v>
      </c>
      <c r="L322" t="e">
        <f ca="1">IF(I322+SIMULATION!$E$10&gt;'CBB SIM'!H322,"W","L")</f>
        <v>#REF!</v>
      </c>
      <c r="M322" t="e">
        <f t="shared" ca="1" si="11"/>
        <v>#REF!</v>
      </c>
      <c r="N322" t="e">
        <f ca="1">IF((H322+I322)&gt;SIMULATION!$F$6,"Over","Under")</f>
        <v>#REF!</v>
      </c>
    </row>
    <row r="323" spans="8:14" x14ac:dyDescent="0.25">
      <c r="H323" t="e">
        <f ca="1">ROUND(NORMINV(RAND(),SIMULATION!$G$6,SIMULATION!$C$6),0)</f>
        <v>#REF!</v>
      </c>
      <c r="I323" t="e">
        <f ca="1">ROUND(NORMINV(RAND(),SIMULATION!$G$10,SIMULATION!$C$10),0)</f>
        <v>#REF!</v>
      </c>
      <c r="J323" t="e">
        <f t="shared" ca="1" si="10"/>
        <v>#REF!</v>
      </c>
      <c r="K323" t="e">
        <f ca="1">IF(H323+SIMULATION!$E$6&gt;'CBB SIM'!I323,"W","L")</f>
        <v>#REF!</v>
      </c>
      <c r="L323" t="e">
        <f ca="1">IF(I323+SIMULATION!$E$10&gt;'CBB SIM'!H323,"W","L")</f>
        <v>#REF!</v>
      </c>
      <c r="M323" t="e">
        <f t="shared" ca="1" si="11"/>
        <v>#REF!</v>
      </c>
      <c r="N323" t="e">
        <f ca="1">IF((H323+I323)&gt;SIMULATION!$F$6,"Over","Under")</f>
        <v>#REF!</v>
      </c>
    </row>
    <row r="324" spans="8:14" x14ac:dyDescent="0.25">
      <c r="H324" t="e">
        <f ca="1">ROUND(NORMINV(RAND(),SIMULATION!$G$6,SIMULATION!$C$6),0)</f>
        <v>#REF!</v>
      </c>
      <c r="I324" t="e">
        <f ca="1">ROUND(NORMINV(RAND(),SIMULATION!$G$10,SIMULATION!$C$10),0)</f>
        <v>#REF!</v>
      </c>
      <c r="J324" t="e">
        <f t="shared" ca="1" si="10"/>
        <v>#REF!</v>
      </c>
      <c r="K324" t="e">
        <f ca="1">IF(H324+SIMULATION!$E$6&gt;'CBB SIM'!I324,"W","L")</f>
        <v>#REF!</v>
      </c>
      <c r="L324" t="e">
        <f ca="1">IF(I324+SIMULATION!$E$10&gt;'CBB SIM'!H324,"W","L")</f>
        <v>#REF!</v>
      </c>
      <c r="M324" t="e">
        <f t="shared" ca="1" si="11"/>
        <v>#REF!</v>
      </c>
      <c r="N324" t="e">
        <f ca="1">IF((H324+I324)&gt;SIMULATION!$F$6,"Over","Under")</f>
        <v>#REF!</v>
      </c>
    </row>
    <row r="325" spans="8:14" x14ac:dyDescent="0.25">
      <c r="H325" t="e">
        <f ca="1">ROUND(NORMINV(RAND(),SIMULATION!$G$6,SIMULATION!$C$6),0)</f>
        <v>#REF!</v>
      </c>
      <c r="I325" t="e">
        <f ca="1">ROUND(NORMINV(RAND(),SIMULATION!$G$10,SIMULATION!$C$10),0)</f>
        <v>#REF!</v>
      </c>
      <c r="J325" t="e">
        <f t="shared" ca="1" si="10"/>
        <v>#REF!</v>
      </c>
      <c r="K325" t="e">
        <f ca="1">IF(H325+SIMULATION!$E$6&gt;'CBB SIM'!I325,"W","L")</f>
        <v>#REF!</v>
      </c>
      <c r="L325" t="e">
        <f ca="1">IF(I325+SIMULATION!$E$10&gt;'CBB SIM'!H325,"W","L")</f>
        <v>#REF!</v>
      </c>
      <c r="M325" t="e">
        <f t="shared" ca="1" si="11"/>
        <v>#REF!</v>
      </c>
      <c r="N325" t="e">
        <f ca="1">IF((H325+I325)&gt;SIMULATION!$F$6,"Over","Under")</f>
        <v>#REF!</v>
      </c>
    </row>
    <row r="326" spans="8:14" x14ac:dyDescent="0.25">
      <c r="H326" t="e">
        <f ca="1">ROUND(NORMINV(RAND(),SIMULATION!$G$6,SIMULATION!$C$6),0)</f>
        <v>#REF!</v>
      </c>
      <c r="I326" t="e">
        <f ca="1">ROUND(NORMINV(RAND(),SIMULATION!$G$10,SIMULATION!$C$10),0)</f>
        <v>#REF!</v>
      </c>
      <c r="J326" t="e">
        <f t="shared" ca="1" si="10"/>
        <v>#REF!</v>
      </c>
      <c r="K326" t="e">
        <f ca="1">IF(H326+SIMULATION!$E$6&gt;'CBB SIM'!I326,"W","L")</f>
        <v>#REF!</v>
      </c>
      <c r="L326" t="e">
        <f ca="1">IF(I326+SIMULATION!$E$10&gt;'CBB SIM'!H326,"W","L")</f>
        <v>#REF!</v>
      </c>
      <c r="M326" t="e">
        <f t="shared" ca="1" si="11"/>
        <v>#REF!</v>
      </c>
      <c r="N326" t="e">
        <f ca="1">IF((H326+I326)&gt;SIMULATION!$F$6,"Over","Under")</f>
        <v>#REF!</v>
      </c>
    </row>
    <row r="327" spans="8:14" x14ac:dyDescent="0.25">
      <c r="H327" t="e">
        <f ca="1">ROUND(NORMINV(RAND(),SIMULATION!$G$6,SIMULATION!$C$6),0)</f>
        <v>#REF!</v>
      </c>
      <c r="I327" t="e">
        <f ca="1">ROUND(NORMINV(RAND(),SIMULATION!$G$10,SIMULATION!$C$10),0)</f>
        <v>#REF!</v>
      </c>
      <c r="J327" t="e">
        <f t="shared" ca="1" si="10"/>
        <v>#REF!</v>
      </c>
      <c r="K327" t="e">
        <f ca="1">IF(H327+SIMULATION!$E$6&gt;'CBB SIM'!I327,"W","L")</f>
        <v>#REF!</v>
      </c>
      <c r="L327" t="e">
        <f ca="1">IF(I327+SIMULATION!$E$10&gt;'CBB SIM'!H327,"W","L")</f>
        <v>#REF!</v>
      </c>
      <c r="M327" t="e">
        <f t="shared" ca="1" si="11"/>
        <v>#REF!</v>
      </c>
      <c r="N327" t="e">
        <f ca="1">IF((H327+I327)&gt;SIMULATION!$F$6,"Over","Under")</f>
        <v>#REF!</v>
      </c>
    </row>
    <row r="328" spans="8:14" x14ac:dyDescent="0.25">
      <c r="H328" t="e">
        <f ca="1">ROUND(NORMINV(RAND(),SIMULATION!$G$6,SIMULATION!$C$6),0)</f>
        <v>#REF!</v>
      </c>
      <c r="I328" t="e">
        <f ca="1">ROUND(NORMINV(RAND(),SIMULATION!$G$10,SIMULATION!$C$10),0)</f>
        <v>#REF!</v>
      </c>
      <c r="J328" t="e">
        <f t="shared" ca="1" si="10"/>
        <v>#REF!</v>
      </c>
      <c r="K328" t="e">
        <f ca="1">IF(H328+SIMULATION!$E$6&gt;'CBB SIM'!I328,"W","L")</f>
        <v>#REF!</v>
      </c>
      <c r="L328" t="e">
        <f ca="1">IF(I328+SIMULATION!$E$10&gt;'CBB SIM'!H328,"W","L")</f>
        <v>#REF!</v>
      </c>
      <c r="M328" t="e">
        <f t="shared" ca="1" si="11"/>
        <v>#REF!</v>
      </c>
      <c r="N328" t="e">
        <f ca="1">IF((H328+I328)&gt;SIMULATION!$F$6,"Over","Under")</f>
        <v>#REF!</v>
      </c>
    </row>
    <row r="329" spans="8:14" x14ac:dyDescent="0.25">
      <c r="H329" t="e">
        <f ca="1">ROUND(NORMINV(RAND(),SIMULATION!$G$6,SIMULATION!$C$6),0)</f>
        <v>#REF!</v>
      </c>
      <c r="I329" t="e">
        <f ca="1">ROUND(NORMINV(RAND(),SIMULATION!$G$10,SIMULATION!$C$10),0)</f>
        <v>#REF!</v>
      </c>
      <c r="J329" t="e">
        <f t="shared" ca="1" si="10"/>
        <v>#REF!</v>
      </c>
      <c r="K329" t="e">
        <f ca="1">IF(H329+SIMULATION!$E$6&gt;'CBB SIM'!I329,"W","L")</f>
        <v>#REF!</v>
      </c>
      <c r="L329" t="e">
        <f ca="1">IF(I329+SIMULATION!$E$10&gt;'CBB SIM'!H329,"W","L")</f>
        <v>#REF!</v>
      </c>
      <c r="M329" t="e">
        <f t="shared" ca="1" si="11"/>
        <v>#REF!</v>
      </c>
      <c r="N329" t="e">
        <f ca="1">IF((H329+I329)&gt;SIMULATION!$F$6,"Over","Under")</f>
        <v>#REF!</v>
      </c>
    </row>
    <row r="330" spans="8:14" x14ac:dyDescent="0.25">
      <c r="H330" t="e">
        <f ca="1">ROUND(NORMINV(RAND(),SIMULATION!$G$6,SIMULATION!$C$6),0)</f>
        <v>#REF!</v>
      </c>
      <c r="I330" t="e">
        <f ca="1">ROUND(NORMINV(RAND(),SIMULATION!$G$10,SIMULATION!$C$10),0)</f>
        <v>#REF!</v>
      </c>
      <c r="J330" t="e">
        <f t="shared" ref="J330:J393" ca="1" si="12">IF(H330=I330,"OT",IF(H330&gt;I330,"Away","Home"))</f>
        <v>#REF!</v>
      </c>
      <c r="K330" t="e">
        <f ca="1">IF(H330+SIMULATION!$E$6&gt;'CBB SIM'!I330,"W","L")</f>
        <v>#REF!</v>
      </c>
      <c r="L330" t="e">
        <f ca="1">IF(I330+SIMULATION!$E$10&gt;'CBB SIM'!H330,"W","L")</f>
        <v>#REF!</v>
      </c>
      <c r="M330" t="e">
        <f t="shared" ref="M330:M393" ca="1" si="13">H330+I330</f>
        <v>#REF!</v>
      </c>
      <c r="N330" t="e">
        <f ca="1">IF((H330+I330)&gt;SIMULATION!$F$6,"Over","Under")</f>
        <v>#REF!</v>
      </c>
    </row>
    <row r="331" spans="8:14" x14ac:dyDescent="0.25">
      <c r="H331" t="e">
        <f ca="1">ROUND(NORMINV(RAND(),SIMULATION!$G$6,SIMULATION!$C$6),0)</f>
        <v>#REF!</v>
      </c>
      <c r="I331" t="e">
        <f ca="1">ROUND(NORMINV(RAND(),SIMULATION!$G$10,SIMULATION!$C$10),0)</f>
        <v>#REF!</v>
      </c>
      <c r="J331" t="e">
        <f t="shared" ca="1" si="12"/>
        <v>#REF!</v>
      </c>
      <c r="K331" t="e">
        <f ca="1">IF(H331+SIMULATION!$E$6&gt;'CBB SIM'!I331,"W","L")</f>
        <v>#REF!</v>
      </c>
      <c r="L331" t="e">
        <f ca="1">IF(I331+SIMULATION!$E$10&gt;'CBB SIM'!H331,"W","L")</f>
        <v>#REF!</v>
      </c>
      <c r="M331" t="e">
        <f t="shared" ca="1" si="13"/>
        <v>#REF!</v>
      </c>
      <c r="N331" t="e">
        <f ca="1">IF((H331+I331)&gt;SIMULATION!$F$6,"Over","Under")</f>
        <v>#REF!</v>
      </c>
    </row>
    <row r="332" spans="8:14" x14ac:dyDescent="0.25">
      <c r="H332" t="e">
        <f ca="1">ROUND(NORMINV(RAND(),SIMULATION!$G$6,SIMULATION!$C$6),0)</f>
        <v>#REF!</v>
      </c>
      <c r="I332" t="e">
        <f ca="1">ROUND(NORMINV(RAND(),SIMULATION!$G$10,SIMULATION!$C$10),0)</f>
        <v>#REF!</v>
      </c>
      <c r="J332" t="e">
        <f t="shared" ca="1" si="12"/>
        <v>#REF!</v>
      </c>
      <c r="K332" t="e">
        <f ca="1">IF(H332+SIMULATION!$E$6&gt;'CBB SIM'!I332,"W","L")</f>
        <v>#REF!</v>
      </c>
      <c r="L332" t="e">
        <f ca="1">IF(I332+SIMULATION!$E$10&gt;'CBB SIM'!H332,"W","L")</f>
        <v>#REF!</v>
      </c>
      <c r="M332" t="e">
        <f t="shared" ca="1" si="13"/>
        <v>#REF!</v>
      </c>
      <c r="N332" t="e">
        <f ca="1">IF((H332+I332)&gt;SIMULATION!$F$6,"Over","Under")</f>
        <v>#REF!</v>
      </c>
    </row>
    <row r="333" spans="8:14" x14ac:dyDescent="0.25">
      <c r="H333" t="e">
        <f ca="1">ROUND(NORMINV(RAND(),SIMULATION!$G$6,SIMULATION!$C$6),0)</f>
        <v>#REF!</v>
      </c>
      <c r="I333" t="e">
        <f ca="1">ROUND(NORMINV(RAND(),SIMULATION!$G$10,SIMULATION!$C$10),0)</f>
        <v>#REF!</v>
      </c>
      <c r="J333" t="e">
        <f t="shared" ca="1" si="12"/>
        <v>#REF!</v>
      </c>
      <c r="K333" t="e">
        <f ca="1">IF(H333+SIMULATION!$E$6&gt;'CBB SIM'!I333,"W","L")</f>
        <v>#REF!</v>
      </c>
      <c r="L333" t="e">
        <f ca="1">IF(I333+SIMULATION!$E$10&gt;'CBB SIM'!H333,"W","L")</f>
        <v>#REF!</v>
      </c>
      <c r="M333" t="e">
        <f t="shared" ca="1" si="13"/>
        <v>#REF!</v>
      </c>
      <c r="N333" t="e">
        <f ca="1">IF((H333+I333)&gt;SIMULATION!$F$6,"Over","Under")</f>
        <v>#REF!</v>
      </c>
    </row>
    <row r="334" spans="8:14" x14ac:dyDescent="0.25">
      <c r="H334" t="e">
        <f ca="1">ROUND(NORMINV(RAND(),SIMULATION!$G$6,SIMULATION!$C$6),0)</f>
        <v>#REF!</v>
      </c>
      <c r="I334" t="e">
        <f ca="1">ROUND(NORMINV(RAND(),SIMULATION!$G$10,SIMULATION!$C$10),0)</f>
        <v>#REF!</v>
      </c>
      <c r="J334" t="e">
        <f t="shared" ca="1" si="12"/>
        <v>#REF!</v>
      </c>
      <c r="K334" t="e">
        <f ca="1">IF(H334+SIMULATION!$E$6&gt;'CBB SIM'!I334,"W","L")</f>
        <v>#REF!</v>
      </c>
      <c r="L334" t="e">
        <f ca="1">IF(I334+SIMULATION!$E$10&gt;'CBB SIM'!H334,"W","L")</f>
        <v>#REF!</v>
      </c>
      <c r="M334" t="e">
        <f t="shared" ca="1" si="13"/>
        <v>#REF!</v>
      </c>
      <c r="N334" t="e">
        <f ca="1">IF((H334+I334)&gt;SIMULATION!$F$6,"Over","Under")</f>
        <v>#REF!</v>
      </c>
    </row>
    <row r="335" spans="8:14" x14ac:dyDescent="0.25">
      <c r="H335" t="e">
        <f ca="1">ROUND(NORMINV(RAND(),SIMULATION!$G$6,SIMULATION!$C$6),0)</f>
        <v>#REF!</v>
      </c>
      <c r="I335" t="e">
        <f ca="1">ROUND(NORMINV(RAND(),SIMULATION!$G$10,SIMULATION!$C$10),0)</f>
        <v>#REF!</v>
      </c>
      <c r="J335" t="e">
        <f t="shared" ca="1" si="12"/>
        <v>#REF!</v>
      </c>
      <c r="K335" t="e">
        <f ca="1">IF(H335+SIMULATION!$E$6&gt;'CBB SIM'!I335,"W","L")</f>
        <v>#REF!</v>
      </c>
      <c r="L335" t="e">
        <f ca="1">IF(I335+SIMULATION!$E$10&gt;'CBB SIM'!H335,"W","L")</f>
        <v>#REF!</v>
      </c>
      <c r="M335" t="e">
        <f t="shared" ca="1" si="13"/>
        <v>#REF!</v>
      </c>
      <c r="N335" t="e">
        <f ca="1">IF((H335+I335)&gt;SIMULATION!$F$6,"Over","Under")</f>
        <v>#REF!</v>
      </c>
    </row>
    <row r="336" spans="8:14" x14ac:dyDescent="0.25">
      <c r="H336" t="e">
        <f ca="1">ROUND(NORMINV(RAND(),SIMULATION!$G$6,SIMULATION!$C$6),0)</f>
        <v>#REF!</v>
      </c>
      <c r="I336" t="e">
        <f ca="1">ROUND(NORMINV(RAND(),SIMULATION!$G$10,SIMULATION!$C$10),0)</f>
        <v>#REF!</v>
      </c>
      <c r="J336" t="e">
        <f t="shared" ca="1" si="12"/>
        <v>#REF!</v>
      </c>
      <c r="K336" t="e">
        <f ca="1">IF(H336+SIMULATION!$E$6&gt;'CBB SIM'!I336,"W","L")</f>
        <v>#REF!</v>
      </c>
      <c r="L336" t="e">
        <f ca="1">IF(I336+SIMULATION!$E$10&gt;'CBB SIM'!H336,"W","L")</f>
        <v>#REF!</v>
      </c>
      <c r="M336" t="e">
        <f t="shared" ca="1" si="13"/>
        <v>#REF!</v>
      </c>
      <c r="N336" t="e">
        <f ca="1">IF((H336+I336)&gt;SIMULATION!$F$6,"Over","Under")</f>
        <v>#REF!</v>
      </c>
    </row>
    <row r="337" spans="8:14" x14ac:dyDescent="0.25">
      <c r="H337" t="e">
        <f ca="1">ROUND(NORMINV(RAND(),SIMULATION!$G$6,SIMULATION!$C$6),0)</f>
        <v>#REF!</v>
      </c>
      <c r="I337" t="e">
        <f ca="1">ROUND(NORMINV(RAND(),SIMULATION!$G$10,SIMULATION!$C$10),0)</f>
        <v>#REF!</v>
      </c>
      <c r="J337" t="e">
        <f t="shared" ca="1" si="12"/>
        <v>#REF!</v>
      </c>
      <c r="K337" t="e">
        <f ca="1">IF(H337+SIMULATION!$E$6&gt;'CBB SIM'!I337,"W","L")</f>
        <v>#REF!</v>
      </c>
      <c r="L337" t="e">
        <f ca="1">IF(I337+SIMULATION!$E$10&gt;'CBB SIM'!H337,"W","L")</f>
        <v>#REF!</v>
      </c>
      <c r="M337" t="e">
        <f t="shared" ca="1" si="13"/>
        <v>#REF!</v>
      </c>
      <c r="N337" t="e">
        <f ca="1">IF((H337+I337)&gt;SIMULATION!$F$6,"Over","Under")</f>
        <v>#REF!</v>
      </c>
    </row>
    <row r="338" spans="8:14" x14ac:dyDescent="0.25">
      <c r="H338" t="e">
        <f ca="1">ROUND(NORMINV(RAND(),SIMULATION!$G$6,SIMULATION!$C$6),0)</f>
        <v>#REF!</v>
      </c>
      <c r="I338" t="e">
        <f ca="1">ROUND(NORMINV(RAND(),SIMULATION!$G$10,SIMULATION!$C$10),0)</f>
        <v>#REF!</v>
      </c>
      <c r="J338" t="e">
        <f t="shared" ca="1" si="12"/>
        <v>#REF!</v>
      </c>
      <c r="K338" t="e">
        <f ca="1">IF(H338+SIMULATION!$E$6&gt;'CBB SIM'!I338,"W","L")</f>
        <v>#REF!</v>
      </c>
      <c r="L338" t="e">
        <f ca="1">IF(I338+SIMULATION!$E$10&gt;'CBB SIM'!H338,"W","L")</f>
        <v>#REF!</v>
      </c>
      <c r="M338" t="e">
        <f t="shared" ca="1" si="13"/>
        <v>#REF!</v>
      </c>
      <c r="N338" t="e">
        <f ca="1">IF((H338+I338)&gt;SIMULATION!$F$6,"Over","Under")</f>
        <v>#REF!</v>
      </c>
    </row>
    <row r="339" spans="8:14" x14ac:dyDescent="0.25">
      <c r="H339" t="e">
        <f ca="1">ROUND(NORMINV(RAND(),SIMULATION!$G$6,SIMULATION!$C$6),0)</f>
        <v>#REF!</v>
      </c>
      <c r="I339" t="e">
        <f ca="1">ROUND(NORMINV(RAND(),SIMULATION!$G$10,SIMULATION!$C$10),0)</f>
        <v>#REF!</v>
      </c>
      <c r="J339" t="e">
        <f t="shared" ca="1" si="12"/>
        <v>#REF!</v>
      </c>
      <c r="K339" t="e">
        <f ca="1">IF(H339+SIMULATION!$E$6&gt;'CBB SIM'!I339,"W","L")</f>
        <v>#REF!</v>
      </c>
      <c r="L339" t="e">
        <f ca="1">IF(I339+SIMULATION!$E$10&gt;'CBB SIM'!H339,"W","L")</f>
        <v>#REF!</v>
      </c>
      <c r="M339" t="e">
        <f t="shared" ca="1" si="13"/>
        <v>#REF!</v>
      </c>
      <c r="N339" t="e">
        <f ca="1">IF((H339+I339)&gt;SIMULATION!$F$6,"Over","Under")</f>
        <v>#REF!</v>
      </c>
    </row>
    <row r="340" spans="8:14" x14ac:dyDescent="0.25">
      <c r="H340" t="e">
        <f ca="1">ROUND(NORMINV(RAND(),SIMULATION!$G$6,SIMULATION!$C$6),0)</f>
        <v>#REF!</v>
      </c>
      <c r="I340" t="e">
        <f ca="1">ROUND(NORMINV(RAND(),SIMULATION!$G$10,SIMULATION!$C$10),0)</f>
        <v>#REF!</v>
      </c>
      <c r="J340" t="e">
        <f t="shared" ca="1" si="12"/>
        <v>#REF!</v>
      </c>
      <c r="K340" t="e">
        <f ca="1">IF(H340+SIMULATION!$E$6&gt;'CBB SIM'!I340,"W","L")</f>
        <v>#REF!</v>
      </c>
      <c r="L340" t="e">
        <f ca="1">IF(I340+SIMULATION!$E$10&gt;'CBB SIM'!H340,"W","L")</f>
        <v>#REF!</v>
      </c>
      <c r="M340" t="e">
        <f t="shared" ca="1" si="13"/>
        <v>#REF!</v>
      </c>
      <c r="N340" t="e">
        <f ca="1">IF((H340+I340)&gt;SIMULATION!$F$6,"Over","Under")</f>
        <v>#REF!</v>
      </c>
    </row>
    <row r="341" spans="8:14" x14ac:dyDescent="0.25">
      <c r="H341" t="e">
        <f ca="1">ROUND(NORMINV(RAND(),SIMULATION!$G$6,SIMULATION!$C$6),0)</f>
        <v>#REF!</v>
      </c>
      <c r="I341" t="e">
        <f ca="1">ROUND(NORMINV(RAND(),SIMULATION!$G$10,SIMULATION!$C$10),0)</f>
        <v>#REF!</v>
      </c>
      <c r="J341" t="e">
        <f t="shared" ca="1" si="12"/>
        <v>#REF!</v>
      </c>
      <c r="K341" t="e">
        <f ca="1">IF(H341+SIMULATION!$E$6&gt;'CBB SIM'!I341,"W","L")</f>
        <v>#REF!</v>
      </c>
      <c r="L341" t="e">
        <f ca="1">IF(I341+SIMULATION!$E$10&gt;'CBB SIM'!H341,"W","L")</f>
        <v>#REF!</v>
      </c>
      <c r="M341" t="e">
        <f t="shared" ca="1" si="13"/>
        <v>#REF!</v>
      </c>
      <c r="N341" t="e">
        <f ca="1">IF((H341+I341)&gt;SIMULATION!$F$6,"Over","Under")</f>
        <v>#REF!</v>
      </c>
    </row>
    <row r="342" spans="8:14" x14ac:dyDescent="0.25">
      <c r="H342" t="e">
        <f ca="1">ROUND(NORMINV(RAND(),SIMULATION!$G$6,SIMULATION!$C$6),0)</f>
        <v>#REF!</v>
      </c>
      <c r="I342" t="e">
        <f ca="1">ROUND(NORMINV(RAND(),SIMULATION!$G$10,SIMULATION!$C$10),0)</f>
        <v>#REF!</v>
      </c>
      <c r="J342" t="e">
        <f t="shared" ca="1" si="12"/>
        <v>#REF!</v>
      </c>
      <c r="K342" t="e">
        <f ca="1">IF(H342+SIMULATION!$E$6&gt;'CBB SIM'!I342,"W","L")</f>
        <v>#REF!</v>
      </c>
      <c r="L342" t="e">
        <f ca="1">IF(I342+SIMULATION!$E$10&gt;'CBB SIM'!H342,"W","L")</f>
        <v>#REF!</v>
      </c>
      <c r="M342" t="e">
        <f t="shared" ca="1" si="13"/>
        <v>#REF!</v>
      </c>
      <c r="N342" t="e">
        <f ca="1">IF((H342+I342)&gt;SIMULATION!$F$6,"Over","Under")</f>
        <v>#REF!</v>
      </c>
    </row>
    <row r="343" spans="8:14" x14ac:dyDescent="0.25">
      <c r="H343" t="e">
        <f ca="1">ROUND(NORMINV(RAND(),SIMULATION!$G$6,SIMULATION!$C$6),0)</f>
        <v>#REF!</v>
      </c>
      <c r="I343" t="e">
        <f ca="1">ROUND(NORMINV(RAND(),SIMULATION!$G$10,SIMULATION!$C$10),0)</f>
        <v>#REF!</v>
      </c>
      <c r="J343" t="e">
        <f t="shared" ca="1" si="12"/>
        <v>#REF!</v>
      </c>
      <c r="K343" t="e">
        <f ca="1">IF(H343+SIMULATION!$E$6&gt;'CBB SIM'!I343,"W","L")</f>
        <v>#REF!</v>
      </c>
      <c r="L343" t="e">
        <f ca="1">IF(I343+SIMULATION!$E$10&gt;'CBB SIM'!H343,"W","L")</f>
        <v>#REF!</v>
      </c>
      <c r="M343" t="e">
        <f t="shared" ca="1" si="13"/>
        <v>#REF!</v>
      </c>
      <c r="N343" t="e">
        <f ca="1">IF((H343+I343)&gt;SIMULATION!$F$6,"Over","Under")</f>
        <v>#REF!</v>
      </c>
    </row>
    <row r="344" spans="8:14" x14ac:dyDescent="0.25">
      <c r="H344" t="e">
        <f ca="1">ROUND(NORMINV(RAND(),SIMULATION!$G$6,SIMULATION!$C$6),0)</f>
        <v>#REF!</v>
      </c>
      <c r="I344" t="e">
        <f ca="1">ROUND(NORMINV(RAND(),SIMULATION!$G$10,SIMULATION!$C$10),0)</f>
        <v>#REF!</v>
      </c>
      <c r="J344" t="e">
        <f t="shared" ca="1" si="12"/>
        <v>#REF!</v>
      </c>
      <c r="K344" t="e">
        <f ca="1">IF(H344+SIMULATION!$E$6&gt;'CBB SIM'!I344,"W","L")</f>
        <v>#REF!</v>
      </c>
      <c r="L344" t="e">
        <f ca="1">IF(I344+SIMULATION!$E$10&gt;'CBB SIM'!H344,"W","L")</f>
        <v>#REF!</v>
      </c>
      <c r="M344" t="e">
        <f t="shared" ca="1" si="13"/>
        <v>#REF!</v>
      </c>
      <c r="N344" t="e">
        <f ca="1">IF((H344+I344)&gt;SIMULATION!$F$6,"Over","Under")</f>
        <v>#REF!</v>
      </c>
    </row>
    <row r="345" spans="8:14" x14ac:dyDescent="0.25">
      <c r="H345" t="e">
        <f ca="1">ROUND(NORMINV(RAND(),SIMULATION!$G$6,SIMULATION!$C$6),0)</f>
        <v>#REF!</v>
      </c>
      <c r="I345" t="e">
        <f ca="1">ROUND(NORMINV(RAND(),SIMULATION!$G$10,SIMULATION!$C$10),0)</f>
        <v>#REF!</v>
      </c>
      <c r="J345" t="e">
        <f t="shared" ca="1" si="12"/>
        <v>#REF!</v>
      </c>
      <c r="K345" t="e">
        <f ca="1">IF(H345+SIMULATION!$E$6&gt;'CBB SIM'!I345,"W","L")</f>
        <v>#REF!</v>
      </c>
      <c r="L345" t="e">
        <f ca="1">IF(I345+SIMULATION!$E$10&gt;'CBB SIM'!H345,"W","L")</f>
        <v>#REF!</v>
      </c>
      <c r="M345" t="e">
        <f t="shared" ca="1" si="13"/>
        <v>#REF!</v>
      </c>
      <c r="N345" t="e">
        <f ca="1">IF((H345+I345)&gt;SIMULATION!$F$6,"Over","Under")</f>
        <v>#REF!</v>
      </c>
    </row>
    <row r="346" spans="8:14" x14ac:dyDescent="0.25">
      <c r="H346" t="e">
        <f ca="1">ROUND(NORMINV(RAND(),SIMULATION!$G$6,SIMULATION!$C$6),0)</f>
        <v>#REF!</v>
      </c>
      <c r="I346" t="e">
        <f ca="1">ROUND(NORMINV(RAND(),SIMULATION!$G$10,SIMULATION!$C$10),0)</f>
        <v>#REF!</v>
      </c>
      <c r="J346" t="e">
        <f t="shared" ca="1" si="12"/>
        <v>#REF!</v>
      </c>
      <c r="K346" t="e">
        <f ca="1">IF(H346+SIMULATION!$E$6&gt;'CBB SIM'!I346,"W","L")</f>
        <v>#REF!</v>
      </c>
      <c r="L346" t="e">
        <f ca="1">IF(I346+SIMULATION!$E$10&gt;'CBB SIM'!H346,"W","L")</f>
        <v>#REF!</v>
      </c>
      <c r="M346" t="e">
        <f t="shared" ca="1" si="13"/>
        <v>#REF!</v>
      </c>
      <c r="N346" t="e">
        <f ca="1">IF((H346+I346)&gt;SIMULATION!$F$6,"Over","Under")</f>
        <v>#REF!</v>
      </c>
    </row>
    <row r="347" spans="8:14" x14ac:dyDescent="0.25">
      <c r="H347" t="e">
        <f ca="1">ROUND(NORMINV(RAND(),SIMULATION!$G$6,SIMULATION!$C$6),0)</f>
        <v>#REF!</v>
      </c>
      <c r="I347" t="e">
        <f ca="1">ROUND(NORMINV(RAND(),SIMULATION!$G$10,SIMULATION!$C$10),0)</f>
        <v>#REF!</v>
      </c>
      <c r="J347" t="e">
        <f t="shared" ca="1" si="12"/>
        <v>#REF!</v>
      </c>
      <c r="K347" t="e">
        <f ca="1">IF(H347+SIMULATION!$E$6&gt;'CBB SIM'!I347,"W","L")</f>
        <v>#REF!</v>
      </c>
      <c r="L347" t="e">
        <f ca="1">IF(I347+SIMULATION!$E$10&gt;'CBB SIM'!H347,"W","L")</f>
        <v>#REF!</v>
      </c>
      <c r="M347" t="e">
        <f t="shared" ca="1" si="13"/>
        <v>#REF!</v>
      </c>
      <c r="N347" t="e">
        <f ca="1">IF((H347+I347)&gt;SIMULATION!$F$6,"Over","Under")</f>
        <v>#REF!</v>
      </c>
    </row>
    <row r="348" spans="8:14" x14ac:dyDescent="0.25">
      <c r="H348" t="e">
        <f ca="1">ROUND(NORMINV(RAND(),SIMULATION!$G$6,SIMULATION!$C$6),0)</f>
        <v>#REF!</v>
      </c>
      <c r="I348" t="e">
        <f ca="1">ROUND(NORMINV(RAND(),SIMULATION!$G$10,SIMULATION!$C$10),0)</f>
        <v>#REF!</v>
      </c>
      <c r="J348" t="e">
        <f t="shared" ca="1" si="12"/>
        <v>#REF!</v>
      </c>
      <c r="K348" t="e">
        <f ca="1">IF(H348+SIMULATION!$E$6&gt;'CBB SIM'!I348,"W","L")</f>
        <v>#REF!</v>
      </c>
      <c r="L348" t="e">
        <f ca="1">IF(I348+SIMULATION!$E$10&gt;'CBB SIM'!H348,"W","L")</f>
        <v>#REF!</v>
      </c>
      <c r="M348" t="e">
        <f t="shared" ca="1" si="13"/>
        <v>#REF!</v>
      </c>
      <c r="N348" t="e">
        <f ca="1">IF((H348+I348)&gt;SIMULATION!$F$6,"Over","Under")</f>
        <v>#REF!</v>
      </c>
    </row>
    <row r="349" spans="8:14" x14ac:dyDescent="0.25">
      <c r="H349" t="e">
        <f ca="1">ROUND(NORMINV(RAND(),SIMULATION!$G$6,SIMULATION!$C$6),0)</f>
        <v>#REF!</v>
      </c>
      <c r="I349" t="e">
        <f ca="1">ROUND(NORMINV(RAND(),SIMULATION!$G$10,SIMULATION!$C$10),0)</f>
        <v>#REF!</v>
      </c>
      <c r="J349" t="e">
        <f t="shared" ca="1" si="12"/>
        <v>#REF!</v>
      </c>
      <c r="K349" t="e">
        <f ca="1">IF(H349+SIMULATION!$E$6&gt;'CBB SIM'!I349,"W","L")</f>
        <v>#REF!</v>
      </c>
      <c r="L349" t="e">
        <f ca="1">IF(I349+SIMULATION!$E$10&gt;'CBB SIM'!H349,"W","L")</f>
        <v>#REF!</v>
      </c>
      <c r="M349" t="e">
        <f t="shared" ca="1" si="13"/>
        <v>#REF!</v>
      </c>
      <c r="N349" t="e">
        <f ca="1">IF((H349+I349)&gt;SIMULATION!$F$6,"Over","Under")</f>
        <v>#REF!</v>
      </c>
    </row>
    <row r="350" spans="8:14" x14ac:dyDescent="0.25">
      <c r="H350" t="e">
        <f ca="1">ROUND(NORMINV(RAND(),SIMULATION!$G$6,SIMULATION!$C$6),0)</f>
        <v>#REF!</v>
      </c>
      <c r="I350" t="e">
        <f ca="1">ROUND(NORMINV(RAND(),SIMULATION!$G$10,SIMULATION!$C$10),0)</f>
        <v>#REF!</v>
      </c>
      <c r="J350" t="e">
        <f t="shared" ca="1" si="12"/>
        <v>#REF!</v>
      </c>
      <c r="K350" t="e">
        <f ca="1">IF(H350+SIMULATION!$E$6&gt;'CBB SIM'!I350,"W","L")</f>
        <v>#REF!</v>
      </c>
      <c r="L350" t="e">
        <f ca="1">IF(I350+SIMULATION!$E$10&gt;'CBB SIM'!H350,"W","L")</f>
        <v>#REF!</v>
      </c>
      <c r="M350" t="e">
        <f t="shared" ca="1" si="13"/>
        <v>#REF!</v>
      </c>
      <c r="N350" t="e">
        <f ca="1">IF((H350+I350)&gt;SIMULATION!$F$6,"Over","Under")</f>
        <v>#REF!</v>
      </c>
    </row>
    <row r="351" spans="8:14" x14ac:dyDescent="0.25">
      <c r="H351" t="e">
        <f ca="1">ROUND(NORMINV(RAND(),SIMULATION!$G$6,SIMULATION!$C$6),0)</f>
        <v>#REF!</v>
      </c>
      <c r="I351" t="e">
        <f ca="1">ROUND(NORMINV(RAND(),SIMULATION!$G$10,SIMULATION!$C$10),0)</f>
        <v>#REF!</v>
      </c>
      <c r="J351" t="e">
        <f t="shared" ca="1" si="12"/>
        <v>#REF!</v>
      </c>
      <c r="K351" t="e">
        <f ca="1">IF(H351+SIMULATION!$E$6&gt;'CBB SIM'!I351,"W","L")</f>
        <v>#REF!</v>
      </c>
      <c r="L351" t="e">
        <f ca="1">IF(I351+SIMULATION!$E$10&gt;'CBB SIM'!H351,"W","L")</f>
        <v>#REF!</v>
      </c>
      <c r="M351" t="e">
        <f t="shared" ca="1" si="13"/>
        <v>#REF!</v>
      </c>
      <c r="N351" t="e">
        <f ca="1">IF((H351+I351)&gt;SIMULATION!$F$6,"Over","Under")</f>
        <v>#REF!</v>
      </c>
    </row>
    <row r="352" spans="8:14" x14ac:dyDescent="0.25">
      <c r="H352" t="e">
        <f ca="1">ROUND(NORMINV(RAND(),SIMULATION!$G$6,SIMULATION!$C$6),0)</f>
        <v>#REF!</v>
      </c>
      <c r="I352" t="e">
        <f ca="1">ROUND(NORMINV(RAND(),SIMULATION!$G$10,SIMULATION!$C$10),0)</f>
        <v>#REF!</v>
      </c>
      <c r="J352" t="e">
        <f t="shared" ca="1" si="12"/>
        <v>#REF!</v>
      </c>
      <c r="K352" t="e">
        <f ca="1">IF(H352+SIMULATION!$E$6&gt;'CBB SIM'!I352,"W","L")</f>
        <v>#REF!</v>
      </c>
      <c r="L352" t="e">
        <f ca="1">IF(I352+SIMULATION!$E$10&gt;'CBB SIM'!H352,"W","L")</f>
        <v>#REF!</v>
      </c>
      <c r="M352" t="e">
        <f t="shared" ca="1" si="13"/>
        <v>#REF!</v>
      </c>
      <c r="N352" t="e">
        <f ca="1">IF((H352+I352)&gt;SIMULATION!$F$6,"Over","Under")</f>
        <v>#REF!</v>
      </c>
    </row>
    <row r="353" spans="8:14" x14ac:dyDescent="0.25">
      <c r="H353" t="e">
        <f ca="1">ROUND(NORMINV(RAND(),SIMULATION!$G$6,SIMULATION!$C$6),0)</f>
        <v>#REF!</v>
      </c>
      <c r="I353" t="e">
        <f ca="1">ROUND(NORMINV(RAND(),SIMULATION!$G$10,SIMULATION!$C$10),0)</f>
        <v>#REF!</v>
      </c>
      <c r="J353" t="e">
        <f t="shared" ca="1" si="12"/>
        <v>#REF!</v>
      </c>
      <c r="K353" t="e">
        <f ca="1">IF(H353+SIMULATION!$E$6&gt;'CBB SIM'!I353,"W","L")</f>
        <v>#REF!</v>
      </c>
      <c r="L353" t="e">
        <f ca="1">IF(I353+SIMULATION!$E$10&gt;'CBB SIM'!H353,"W","L")</f>
        <v>#REF!</v>
      </c>
      <c r="M353" t="e">
        <f t="shared" ca="1" si="13"/>
        <v>#REF!</v>
      </c>
      <c r="N353" t="e">
        <f ca="1">IF((H353+I353)&gt;SIMULATION!$F$6,"Over","Under")</f>
        <v>#REF!</v>
      </c>
    </row>
    <row r="354" spans="8:14" x14ac:dyDescent="0.25">
      <c r="H354" t="e">
        <f ca="1">ROUND(NORMINV(RAND(),SIMULATION!$G$6,SIMULATION!$C$6),0)</f>
        <v>#REF!</v>
      </c>
      <c r="I354" t="e">
        <f ca="1">ROUND(NORMINV(RAND(),SIMULATION!$G$10,SIMULATION!$C$10),0)</f>
        <v>#REF!</v>
      </c>
      <c r="J354" t="e">
        <f t="shared" ca="1" si="12"/>
        <v>#REF!</v>
      </c>
      <c r="K354" t="e">
        <f ca="1">IF(H354+SIMULATION!$E$6&gt;'CBB SIM'!I354,"W","L")</f>
        <v>#REF!</v>
      </c>
      <c r="L354" t="e">
        <f ca="1">IF(I354+SIMULATION!$E$10&gt;'CBB SIM'!H354,"W","L")</f>
        <v>#REF!</v>
      </c>
      <c r="M354" t="e">
        <f t="shared" ca="1" si="13"/>
        <v>#REF!</v>
      </c>
      <c r="N354" t="e">
        <f ca="1">IF((H354+I354)&gt;SIMULATION!$F$6,"Over","Under")</f>
        <v>#REF!</v>
      </c>
    </row>
    <row r="355" spans="8:14" x14ac:dyDescent="0.25">
      <c r="H355" t="e">
        <f ca="1">ROUND(NORMINV(RAND(),SIMULATION!$G$6,SIMULATION!$C$6),0)</f>
        <v>#REF!</v>
      </c>
      <c r="I355" t="e">
        <f ca="1">ROUND(NORMINV(RAND(),SIMULATION!$G$10,SIMULATION!$C$10),0)</f>
        <v>#REF!</v>
      </c>
      <c r="J355" t="e">
        <f t="shared" ca="1" si="12"/>
        <v>#REF!</v>
      </c>
      <c r="K355" t="e">
        <f ca="1">IF(H355+SIMULATION!$E$6&gt;'CBB SIM'!I355,"W","L")</f>
        <v>#REF!</v>
      </c>
      <c r="L355" t="e">
        <f ca="1">IF(I355+SIMULATION!$E$10&gt;'CBB SIM'!H355,"W","L")</f>
        <v>#REF!</v>
      </c>
      <c r="M355" t="e">
        <f t="shared" ca="1" si="13"/>
        <v>#REF!</v>
      </c>
      <c r="N355" t="e">
        <f ca="1">IF((H355+I355)&gt;SIMULATION!$F$6,"Over","Under")</f>
        <v>#REF!</v>
      </c>
    </row>
    <row r="356" spans="8:14" x14ac:dyDescent="0.25">
      <c r="H356" t="e">
        <f ca="1">ROUND(NORMINV(RAND(),SIMULATION!$G$6,SIMULATION!$C$6),0)</f>
        <v>#REF!</v>
      </c>
      <c r="I356" t="e">
        <f ca="1">ROUND(NORMINV(RAND(),SIMULATION!$G$10,SIMULATION!$C$10),0)</f>
        <v>#REF!</v>
      </c>
      <c r="J356" t="e">
        <f t="shared" ca="1" si="12"/>
        <v>#REF!</v>
      </c>
      <c r="K356" t="e">
        <f ca="1">IF(H356+SIMULATION!$E$6&gt;'CBB SIM'!I356,"W","L")</f>
        <v>#REF!</v>
      </c>
      <c r="L356" t="e">
        <f ca="1">IF(I356+SIMULATION!$E$10&gt;'CBB SIM'!H356,"W","L")</f>
        <v>#REF!</v>
      </c>
      <c r="M356" t="e">
        <f t="shared" ca="1" si="13"/>
        <v>#REF!</v>
      </c>
      <c r="N356" t="e">
        <f ca="1">IF((H356+I356)&gt;SIMULATION!$F$6,"Over","Under")</f>
        <v>#REF!</v>
      </c>
    </row>
    <row r="357" spans="8:14" x14ac:dyDescent="0.25">
      <c r="H357" t="e">
        <f ca="1">ROUND(NORMINV(RAND(),SIMULATION!$G$6,SIMULATION!$C$6),0)</f>
        <v>#REF!</v>
      </c>
      <c r="I357" t="e">
        <f ca="1">ROUND(NORMINV(RAND(),SIMULATION!$G$10,SIMULATION!$C$10),0)</f>
        <v>#REF!</v>
      </c>
      <c r="J357" t="e">
        <f t="shared" ca="1" si="12"/>
        <v>#REF!</v>
      </c>
      <c r="K357" t="e">
        <f ca="1">IF(H357+SIMULATION!$E$6&gt;'CBB SIM'!I357,"W","L")</f>
        <v>#REF!</v>
      </c>
      <c r="L357" t="e">
        <f ca="1">IF(I357+SIMULATION!$E$10&gt;'CBB SIM'!H357,"W","L")</f>
        <v>#REF!</v>
      </c>
      <c r="M357" t="e">
        <f t="shared" ca="1" si="13"/>
        <v>#REF!</v>
      </c>
      <c r="N357" t="e">
        <f ca="1">IF((H357+I357)&gt;SIMULATION!$F$6,"Over","Under")</f>
        <v>#REF!</v>
      </c>
    </row>
    <row r="358" spans="8:14" x14ac:dyDescent="0.25">
      <c r="H358" t="e">
        <f ca="1">ROUND(NORMINV(RAND(),SIMULATION!$G$6,SIMULATION!$C$6),0)</f>
        <v>#REF!</v>
      </c>
      <c r="I358" t="e">
        <f ca="1">ROUND(NORMINV(RAND(),SIMULATION!$G$10,SIMULATION!$C$10),0)</f>
        <v>#REF!</v>
      </c>
      <c r="J358" t="e">
        <f t="shared" ca="1" si="12"/>
        <v>#REF!</v>
      </c>
      <c r="K358" t="e">
        <f ca="1">IF(H358+SIMULATION!$E$6&gt;'CBB SIM'!I358,"W","L")</f>
        <v>#REF!</v>
      </c>
      <c r="L358" t="e">
        <f ca="1">IF(I358+SIMULATION!$E$10&gt;'CBB SIM'!H358,"W","L")</f>
        <v>#REF!</v>
      </c>
      <c r="M358" t="e">
        <f t="shared" ca="1" si="13"/>
        <v>#REF!</v>
      </c>
      <c r="N358" t="e">
        <f ca="1">IF((H358+I358)&gt;SIMULATION!$F$6,"Over","Under")</f>
        <v>#REF!</v>
      </c>
    </row>
    <row r="359" spans="8:14" x14ac:dyDescent="0.25">
      <c r="H359" t="e">
        <f ca="1">ROUND(NORMINV(RAND(),SIMULATION!$G$6,SIMULATION!$C$6),0)</f>
        <v>#REF!</v>
      </c>
      <c r="I359" t="e">
        <f ca="1">ROUND(NORMINV(RAND(),SIMULATION!$G$10,SIMULATION!$C$10),0)</f>
        <v>#REF!</v>
      </c>
      <c r="J359" t="e">
        <f t="shared" ca="1" si="12"/>
        <v>#REF!</v>
      </c>
      <c r="K359" t="e">
        <f ca="1">IF(H359+SIMULATION!$E$6&gt;'CBB SIM'!I359,"W","L")</f>
        <v>#REF!</v>
      </c>
      <c r="L359" t="e">
        <f ca="1">IF(I359+SIMULATION!$E$10&gt;'CBB SIM'!H359,"W","L")</f>
        <v>#REF!</v>
      </c>
      <c r="M359" t="e">
        <f t="shared" ca="1" si="13"/>
        <v>#REF!</v>
      </c>
      <c r="N359" t="e">
        <f ca="1">IF((H359+I359)&gt;SIMULATION!$F$6,"Over","Under")</f>
        <v>#REF!</v>
      </c>
    </row>
    <row r="360" spans="8:14" x14ac:dyDescent="0.25">
      <c r="H360" t="e">
        <f ca="1">ROUND(NORMINV(RAND(),SIMULATION!$G$6,SIMULATION!$C$6),0)</f>
        <v>#REF!</v>
      </c>
      <c r="I360" t="e">
        <f ca="1">ROUND(NORMINV(RAND(),SIMULATION!$G$10,SIMULATION!$C$10),0)</f>
        <v>#REF!</v>
      </c>
      <c r="J360" t="e">
        <f t="shared" ca="1" si="12"/>
        <v>#REF!</v>
      </c>
      <c r="K360" t="e">
        <f ca="1">IF(H360+SIMULATION!$E$6&gt;'CBB SIM'!I360,"W","L")</f>
        <v>#REF!</v>
      </c>
      <c r="L360" t="e">
        <f ca="1">IF(I360+SIMULATION!$E$10&gt;'CBB SIM'!H360,"W","L")</f>
        <v>#REF!</v>
      </c>
      <c r="M360" t="e">
        <f t="shared" ca="1" si="13"/>
        <v>#REF!</v>
      </c>
      <c r="N360" t="e">
        <f ca="1">IF((H360+I360)&gt;SIMULATION!$F$6,"Over","Under")</f>
        <v>#REF!</v>
      </c>
    </row>
    <row r="361" spans="8:14" x14ac:dyDescent="0.25">
      <c r="H361" t="e">
        <f ca="1">ROUND(NORMINV(RAND(),SIMULATION!$G$6,SIMULATION!$C$6),0)</f>
        <v>#REF!</v>
      </c>
      <c r="I361" t="e">
        <f ca="1">ROUND(NORMINV(RAND(),SIMULATION!$G$10,SIMULATION!$C$10),0)</f>
        <v>#REF!</v>
      </c>
      <c r="J361" t="e">
        <f t="shared" ca="1" si="12"/>
        <v>#REF!</v>
      </c>
      <c r="K361" t="e">
        <f ca="1">IF(H361+SIMULATION!$E$6&gt;'CBB SIM'!I361,"W","L")</f>
        <v>#REF!</v>
      </c>
      <c r="L361" t="e">
        <f ca="1">IF(I361+SIMULATION!$E$10&gt;'CBB SIM'!H361,"W","L")</f>
        <v>#REF!</v>
      </c>
      <c r="M361" t="e">
        <f t="shared" ca="1" si="13"/>
        <v>#REF!</v>
      </c>
      <c r="N361" t="e">
        <f ca="1">IF((H361+I361)&gt;SIMULATION!$F$6,"Over","Under")</f>
        <v>#REF!</v>
      </c>
    </row>
    <row r="362" spans="8:14" x14ac:dyDescent="0.25">
      <c r="H362" t="e">
        <f ca="1">ROUND(NORMINV(RAND(),SIMULATION!$G$6,SIMULATION!$C$6),0)</f>
        <v>#REF!</v>
      </c>
      <c r="I362" t="e">
        <f ca="1">ROUND(NORMINV(RAND(),SIMULATION!$G$10,SIMULATION!$C$10),0)</f>
        <v>#REF!</v>
      </c>
      <c r="J362" t="e">
        <f t="shared" ca="1" si="12"/>
        <v>#REF!</v>
      </c>
      <c r="K362" t="e">
        <f ca="1">IF(H362+SIMULATION!$E$6&gt;'CBB SIM'!I362,"W","L")</f>
        <v>#REF!</v>
      </c>
      <c r="L362" t="e">
        <f ca="1">IF(I362+SIMULATION!$E$10&gt;'CBB SIM'!H362,"W","L")</f>
        <v>#REF!</v>
      </c>
      <c r="M362" t="e">
        <f t="shared" ca="1" si="13"/>
        <v>#REF!</v>
      </c>
      <c r="N362" t="e">
        <f ca="1">IF((H362+I362)&gt;SIMULATION!$F$6,"Over","Under")</f>
        <v>#REF!</v>
      </c>
    </row>
    <row r="363" spans="8:14" x14ac:dyDescent="0.25">
      <c r="H363" t="e">
        <f ca="1">ROUND(NORMINV(RAND(),SIMULATION!$G$6,SIMULATION!$C$6),0)</f>
        <v>#REF!</v>
      </c>
      <c r="I363" t="e">
        <f ca="1">ROUND(NORMINV(RAND(),SIMULATION!$G$10,SIMULATION!$C$10),0)</f>
        <v>#REF!</v>
      </c>
      <c r="J363" t="e">
        <f t="shared" ca="1" si="12"/>
        <v>#REF!</v>
      </c>
      <c r="K363" t="e">
        <f ca="1">IF(H363+SIMULATION!$E$6&gt;'CBB SIM'!I363,"W","L")</f>
        <v>#REF!</v>
      </c>
      <c r="L363" t="e">
        <f ca="1">IF(I363+SIMULATION!$E$10&gt;'CBB SIM'!H363,"W","L")</f>
        <v>#REF!</v>
      </c>
      <c r="M363" t="e">
        <f t="shared" ca="1" si="13"/>
        <v>#REF!</v>
      </c>
      <c r="N363" t="e">
        <f ca="1">IF((H363+I363)&gt;SIMULATION!$F$6,"Over","Under")</f>
        <v>#REF!</v>
      </c>
    </row>
    <row r="364" spans="8:14" x14ac:dyDescent="0.25">
      <c r="H364" t="e">
        <f ca="1">ROUND(NORMINV(RAND(),SIMULATION!$G$6,SIMULATION!$C$6),0)</f>
        <v>#REF!</v>
      </c>
      <c r="I364" t="e">
        <f ca="1">ROUND(NORMINV(RAND(),SIMULATION!$G$10,SIMULATION!$C$10),0)</f>
        <v>#REF!</v>
      </c>
      <c r="J364" t="e">
        <f t="shared" ca="1" si="12"/>
        <v>#REF!</v>
      </c>
      <c r="K364" t="e">
        <f ca="1">IF(H364+SIMULATION!$E$6&gt;'CBB SIM'!I364,"W","L")</f>
        <v>#REF!</v>
      </c>
      <c r="L364" t="e">
        <f ca="1">IF(I364+SIMULATION!$E$10&gt;'CBB SIM'!H364,"W","L")</f>
        <v>#REF!</v>
      </c>
      <c r="M364" t="e">
        <f t="shared" ca="1" si="13"/>
        <v>#REF!</v>
      </c>
      <c r="N364" t="e">
        <f ca="1">IF((H364+I364)&gt;SIMULATION!$F$6,"Over","Under")</f>
        <v>#REF!</v>
      </c>
    </row>
    <row r="365" spans="8:14" x14ac:dyDescent="0.25">
      <c r="H365" t="e">
        <f ca="1">ROUND(NORMINV(RAND(),SIMULATION!$G$6,SIMULATION!$C$6),0)</f>
        <v>#REF!</v>
      </c>
      <c r="I365" t="e">
        <f ca="1">ROUND(NORMINV(RAND(),SIMULATION!$G$10,SIMULATION!$C$10),0)</f>
        <v>#REF!</v>
      </c>
      <c r="J365" t="e">
        <f t="shared" ca="1" si="12"/>
        <v>#REF!</v>
      </c>
      <c r="K365" t="e">
        <f ca="1">IF(H365+SIMULATION!$E$6&gt;'CBB SIM'!I365,"W","L")</f>
        <v>#REF!</v>
      </c>
      <c r="L365" t="e">
        <f ca="1">IF(I365+SIMULATION!$E$10&gt;'CBB SIM'!H365,"W","L")</f>
        <v>#REF!</v>
      </c>
      <c r="M365" t="e">
        <f t="shared" ca="1" si="13"/>
        <v>#REF!</v>
      </c>
      <c r="N365" t="e">
        <f ca="1">IF((H365+I365)&gt;SIMULATION!$F$6,"Over","Under")</f>
        <v>#REF!</v>
      </c>
    </row>
    <row r="366" spans="8:14" x14ac:dyDescent="0.25">
      <c r="H366" t="e">
        <f ca="1">ROUND(NORMINV(RAND(),SIMULATION!$G$6,SIMULATION!$C$6),0)</f>
        <v>#REF!</v>
      </c>
      <c r="I366" t="e">
        <f ca="1">ROUND(NORMINV(RAND(),SIMULATION!$G$10,SIMULATION!$C$10),0)</f>
        <v>#REF!</v>
      </c>
      <c r="J366" t="e">
        <f t="shared" ca="1" si="12"/>
        <v>#REF!</v>
      </c>
      <c r="K366" t="e">
        <f ca="1">IF(H366+SIMULATION!$E$6&gt;'CBB SIM'!I366,"W","L")</f>
        <v>#REF!</v>
      </c>
      <c r="L366" t="e">
        <f ca="1">IF(I366+SIMULATION!$E$10&gt;'CBB SIM'!H366,"W","L")</f>
        <v>#REF!</v>
      </c>
      <c r="M366" t="e">
        <f t="shared" ca="1" si="13"/>
        <v>#REF!</v>
      </c>
      <c r="N366" t="e">
        <f ca="1">IF((H366+I366)&gt;SIMULATION!$F$6,"Over","Under")</f>
        <v>#REF!</v>
      </c>
    </row>
    <row r="367" spans="8:14" x14ac:dyDescent="0.25">
      <c r="H367" t="e">
        <f ca="1">ROUND(NORMINV(RAND(),SIMULATION!$G$6,SIMULATION!$C$6),0)</f>
        <v>#REF!</v>
      </c>
      <c r="I367" t="e">
        <f ca="1">ROUND(NORMINV(RAND(),SIMULATION!$G$10,SIMULATION!$C$10),0)</f>
        <v>#REF!</v>
      </c>
      <c r="J367" t="e">
        <f t="shared" ca="1" si="12"/>
        <v>#REF!</v>
      </c>
      <c r="K367" t="e">
        <f ca="1">IF(H367+SIMULATION!$E$6&gt;'CBB SIM'!I367,"W","L")</f>
        <v>#REF!</v>
      </c>
      <c r="L367" t="e">
        <f ca="1">IF(I367+SIMULATION!$E$10&gt;'CBB SIM'!H367,"W","L")</f>
        <v>#REF!</v>
      </c>
      <c r="M367" t="e">
        <f t="shared" ca="1" si="13"/>
        <v>#REF!</v>
      </c>
      <c r="N367" t="e">
        <f ca="1">IF((H367+I367)&gt;SIMULATION!$F$6,"Over","Under")</f>
        <v>#REF!</v>
      </c>
    </row>
    <row r="368" spans="8:14" x14ac:dyDescent="0.25">
      <c r="H368" t="e">
        <f ca="1">ROUND(NORMINV(RAND(),SIMULATION!$G$6,SIMULATION!$C$6),0)</f>
        <v>#REF!</v>
      </c>
      <c r="I368" t="e">
        <f ca="1">ROUND(NORMINV(RAND(),SIMULATION!$G$10,SIMULATION!$C$10),0)</f>
        <v>#REF!</v>
      </c>
      <c r="J368" t="e">
        <f t="shared" ca="1" si="12"/>
        <v>#REF!</v>
      </c>
      <c r="K368" t="e">
        <f ca="1">IF(H368+SIMULATION!$E$6&gt;'CBB SIM'!I368,"W","L")</f>
        <v>#REF!</v>
      </c>
      <c r="L368" t="e">
        <f ca="1">IF(I368+SIMULATION!$E$10&gt;'CBB SIM'!H368,"W","L")</f>
        <v>#REF!</v>
      </c>
      <c r="M368" t="e">
        <f t="shared" ca="1" si="13"/>
        <v>#REF!</v>
      </c>
      <c r="N368" t="e">
        <f ca="1">IF((H368+I368)&gt;SIMULATION!$F$6,"Over","Under")</f>
        <v>#REF!</v>
      </c>
    </row>
    <row r="369" spans="8:14" x14ac:dyDescent="0.25">
      <c r="H369" t="e">
        <f ca="1">ROUND(NORMINV(RAND(),SIMULATION!$G$6,SIMULATION!$C$6),0)</f>
        <v>#REF!</v>
      </c>
      <c r="I369" t="e">
        <f ca="1">ROUND(NORMINV(RAND(),SIMULATION!$G$10,SIMULATION!$C$10),0)</f>
        <v>#REF!</v>
      </c>
      <c r="J369" t="e">
        <f t="shared" ca="1" si="12"/>
        <v>#REF!</v>
      </c>
      <c r="K369" t="e">
        <f ca="1">IF(H369+SIMULATION!$E$6&gt;'CBB SIM'!I369,"W","L")</f>
        <v>#REF!</v>
      </c>
      <c r="L369" t="e">
        <f ca="1">IF(I369+SIMULATION!$E$10&gt;'CBB SIM'!H369,"W","L")</f>
        <v>#REF!</v>
      </c>
      <c r="M369" t="e">
        <f t="shared" ca="1" si="13"/>
        <v>#REF!</v>
      </c>
      <c r="N369" t="e">
        <f ca="1">IF((H369+I369)&gt;SIMULATION!$F$6,"Over","Under")</f>
        <v>#REF!</v>
      </c>
    </row>
    <row r="370" spans="8:14" x14ac:dyDescent="0.25">
      <c r="H370" t="e">
        <f ca="1">ROUND(NORMINV(RAND(),SIMULATION!$G$6,SIMULATION!$C$6),0)</f>
        <v>#REF!</v>
      </c>
      <c r="I370" t="e">
        <f ca="1">ROUND(NORMINV(RAND(),SIMULATION!$G$10,SIMULATION!$C$10),0)</f>
        <v>#REF!</v>
      </c>
      <c r="J370" t="e">
        <f t="shared" ca="1" si="12"/>
        <v>#REF!</v>
      </c>
      <c r="K370" t="e">
        <f ca="1">IF(H370+SIMULATION!$E$6&gt;'CBB SIM'!I370,"W","L")</f>
        <v>#REF!</v>
      </c>
      <c r="L370" t="e">
        <f ca="1">IF(I370+SIMULATION!$E$10&gt;'CBB SIM'!H370,"W","L")</f>
        <v>#REF!</v>
      </c>
      <c r="M370" t="e">
        <f t="shared" ca="1" si="13"/>
        <v>#REF!</v>
      </c>
      <c r="N370" t="e">
        <f ca="1">IF((H370+I370)&gt;SIMULATION!$F$6,"Over","Under")</f>
        <v>#REF!</v>
      </c>
    </row>
    <row r="371" spans="8:14" x14ac:dyDescent="0.25">
      <c r="H371" t="e">
        <f ca="1">ROUND(NORMINV(RAND(),SIMULATION!$G$6,SIMULATION!$C$6),0)</f>
        <v>#REF!</v>
      </c>
      <c r="I371" t="e">
        <f ca="1">ROUND(NORMINV(RAND(),SIMULATION!$G$10,SIMULATION!$C$10),0)</f>
        <v>#REF!</v>
      </c>
      <c r="J371" t="e">
        <f t="shared" ca="1" si="12"/>
        <v>#REF!</v>
      </c>
      <c r="K371" t="e">
        <f ca="1">IF(H371+SIMULATION!$E$6&gt;'CBB SIM'!I371,"W","L")</f>
        <v>#REF!</v>
      </c>
      <c r="L371" t="e">
        <f ca="1">IF(I371+SIMULATION!$E$10&gt;'CBB SIM'!H371,"W","L")</f>
        <v>#REF!</v>
      </c>
      <c r="M371" t="e">
        <f t="shared" ca="1" si="13"/>
        <v>#REF!</v>
      </c>
      <c r="N371" t="e">
        <f ca="1">IF((H371+I371)&gt;SIMULATION!$F$6,"Over","Under")</f>
        <v>#REF!</v>
      </c>
    </row>
    <row r="372" spans="8:14" x14ac:dyDescent="0.25">
      <c r="H372" t="e">
        <f ca="1">ROUND(NORMINV(RAND(),SIMULATION!$G$6,SIMULATION!$C$6),0)</f>
        <v>#REF!</v>
      </c>
      <c r="I372" t="e">
        <f ca="1">ROUND(NORMINV(RAND(),SIMULATION!$G$10,SIMULATION!$C$10),0)</f>
        <v>#REF!</v>
      </c>
      <c r="J372" t="e">
        <f t="shared" ca="1" si="12"/>
        <v>#REF!</v>
      </c>
      <c r="K372" t="e">
        <f ca="1">IF(H372+SIMULATION!$E$6&gt;'CBB SIM'!I372,"W","L")</f>
        <v>#REF!</v>
      </c>
      <c r="L372" t="e">
        <f ca="1">IF(I372+SIMULATION!$E$10&gt;'CBB SIM'!H372,"W","L")</f>
        <v>#REF!</v>
      </c>
      <c r="M372" t="e">
        <f t="shared" ca="1" si="13"/>
        <v>#REF!</v>
      </c>
      <c r="N372" t="e">
        <f ca="1">IF((H372+I372)&gt;SIMULATION!$F$6,"Over","Under")</f>
        <v>#REF!</v>
      </c>
    </row>
    <row r="373" spans="8:14" x14ac:dyDescent="0.25">
      <c r="H373" t="e">
        <f ca="1">ROUND(NORMINV(RAND(),SIMULATION!$G$6,SIMULATION!$C$6),0)</f>
        <v>#REF!</v>
      </c>
      <c r="I373" t="e">
        <f ca="1">ROUND(NORMINV(RAND(),SIMULATION!$G$10,SIMULATION!$C$10),0)</f>
        <v>#REF!</v>
      </c>
      <c r="J373" t="e">
        <f t="shared" ca="1" si="12"/>
        <v>#REF!</v>
      </c>
      <c r="K373" t="e">
        <f ca="1">IF(H373+SIMULATION!$E$6&gt;'CBB SIM'!I373,"W","L")</f>
        <v>#REF!</v>
      </c>
      <c r="L373" t="e">
        <f ca="1">IF(I373+SIMULATION!$E$10&gt;'CBB SIM'!H373,"W","L")</f>
        <v>#REF!</v>
      </c>
      <c r="M373" t="e">
        <f t="shared" ca="1" si="13"/>
        <v>#REF!</v>
      </c>
      <c r="N373" t="e">
        <f ca="1">IF((H373+I373)&gt;SIMULATION!$F$6,"Over","Under")</f>
        <v>#REF!</v>
      </c>
    </row>
    <row r="374" spans="8:14" x14ac:dyDescent="0.25">
      <c r="H374" t="e">
        <f ca="1">ROUND(NORMINV(RAND(),SIMULATION!$G$6,SIMULATION!$C$6),0)</f>
        <v>#REF!</v>
      </c>
      <c r="I374" t="e">
        <f ca="1">ROUND(NORMINV(RAND(),SIMULATION!$G$10,SIMULATION!$C$10),0)</f>
        <v>#REF!</v>
      </c>
      <c r="J374" t="e">
        <f t="shared" ca="1" si="12"/>
        <v>#REF!</v>
      </c>
      <c r="K374" t="e">
        <f ca="1">IF(H374+SIMULATION!$E$6&gt;'CBB SIM'!I374,"W","L")</f>
        <v>#REF!</v>
      </c>
      <c r="L374" t="e">
        <f ca="1">IF(I374+SIMULATION!$E$10&gt;'CBB SIM'!H374,"W","L")</f>
        <v>#REF!</v>
      </c>
      <c r="M374" t="e">
        <f t="shared" ca="1" si="13"/>
        <v>#REF!</v>
      </c>
      <c r="N374" t="e">
        <f ca="1">IF((H374+I374)&gt;SIMULATION!$F$6,"Over","Under")</f>
        <v>#REF!</v>
      </c>
    </row>
    <row r="375" spans="8:14" x14ac:dyDescent="0.25">
      <c r="H375" t="e">
        <f ca="1">ROUND(NORMINV(RAND(),SIMULATION!$G$6,SIMULATION!$C$6),0)</f>
        <v>#REF!</v>
      </c>
      <c r="I375" t="e">
        <f ca="1">ROUND(NORMINV(RAND(),SIMULATION!$G$10,SIMULATION!$C$10),0)</f>
        <v>#REF!</v>
      </c>
      <c r="J375" t="e">
        <f t="shared" ca="1" si="12"/>
        <v>#REF!</v>
      </c>
      <c r="K375" t="e">
        <f ca="1">IF(H375+SIMULATION!$E$6&gt;'CBB SIM'!I375,"W","L")</f>
        <v>#REF!</v>
      </c>
      <c r="L375" t="e">
        <f ca="1">IF(I375+SIMULATION!$E$10&gt;'CBB SIM'!H375,"W","L")</f>
        <v>#REF!</v>
      </c>
      <c r="M375" t="e">
        <f t="shared" ca="1" si="13"/>
        <v>#REF!</v>
      </c>
      <c r="N375" t="e">
        <f ca="1">IF((H375+I375)&gt;SIMULATION!$F$6,"Over","Under")</f>
        <v>#REF!</v>
      </c>
    </row>
    <row r="376" spans="8:14" x14ac:dyDescent="0.25">
      <c r="H376" t="e">
        <f ca="1">ROUND(NORMINV(RAND(),SIMULATION!$G$6,SIMULATION!$C$6),0)</f>
        <v>#REF!</v>
      </c>
      <c r="I376" t="e">
        <f ca="1">ROUND(NORMINV(RAND(),SIMULATION!$G$10,SIMULATION!$C$10),0)</f>
        <v>#REF!</v>
      </c>
      <c r="J376" t="e">
        <f t="shared" ca="1" si="12"/>
        <v>#REF!</v>
      </c>
      <c r="K376" t="e">
        <f ca="1">IF(H376+SIMULATION!$E$6&gt;'CBB SIM'!I376,"W","L")</f>
        <v>#REF!</v>
      </c>
      <c r="L376" t="e">
        <f ca="1">IF(I376+SIMULATION!$E$10&gt;'CBB SIM'!H376,"W","L")</f>
        <v>#REF!</v>
      </c>
      <c r="M376" t="e">
        <f t="shared" ca="1" si="13"/>
        <v>#REF!</v>
      </c>
      <c r="N376" t="e">
        <f ca="1">IF((H376+I376)&gt;SIMULATION!$F$6,"Over","Under")</f>
        <v>#REF!</v>
      </c>
    </row>
    <row r="377" spans="8:14" x14ac:dyDescent="0.25">
      <c r="H377" t="e">
        <f ca="1">ROUND(NORMINV(RAND(),SIMULATION!$G$6,SIMULATION!$C$6),0)</f>
        <v>#REF!</v>
      </c>
      <c r="I377" t="e">
        <f ca="1">ROUND(NORMINV(RAND(),SIMULATION!$G$10,SIMULATION!$C$10),0)</f>
        <v>#REF!</v>
      </c>
      <c r="J377" t="e">
        <f t="shared" ca="1" si="12"/>
        <v>#REF!</v>
      </c>
      <c r="K377" t="e">
        <f ca="1">IF(H377+SIMULATION!$E$6&gt;'CBB SIM'!I377,"W","L")</f>
        <v>#REF!</v>
      </c>
      <c r="L377" t="e">
        <f ca="1">IF(I377+SIMULATION!$E$10&gt;'CBB SIM'!H377,"W","L")</f>
        <v>#REF!</v>
      </c>
      <c r="M377" t="e">
        <f t="shared" ca="1" si="13"/>
        <v>#REF!</v>
      </c>
      <c r="N377" t="e">
        <f ca="1">IF((H377+I377)&gt;SIMULATION!$F$6,"Over","Under")</f>
        <v>#REF!</v>
      </c>
    </row>
    <row r="378" spans="8:14" x14ac:dyDescent="0.25">
      <c r="H378" t="e">
        <f ca="1">ROUND(NORMINV(RAND(),SIMULATION!$G$6,SIMULATION!$C$6),0)</f>
        <v>#REF!</v>
      </c>
      <c r="I378" t="e">
        <f ca="1">ROUND(NORMINV(RAND(),SIMULATION!$G$10,SIMULATION!$C$10),0)</f>
        <v>#REF!</v>
      </c>
      <c r="J378" t="e">
        <f t="shared" ca="1" si="12"/>
        <v>#REF!</v>
      </c>
      <c r="K378" t="e">
        <f ca="1">IF(H378+SIMULATION!$E$6&gt;'CBB SIM'!I378,"W","L")</f>
        <v>#REF!</v>
      </c>
      <c r="L378" t="e">
        <f ca="1">IF(I378+SIMULATION!$E$10&gt;'CBB SIM'!H378,"W","L")</f>
        <v>#REF!</v>
      </c>
      <c r="M378" t="e">
        <f t="shared" ca="1" si="13"/>
        <v>#REF!</v>
      </c>
      <c r="N378" t="e">
        <f ca="1">IF((H378+I378)&gt;SIMULATION!$F$6,"Over","Under")</f>
        <v>#REF!</v>
      </c>
    </row>
    <row r="379" spans="8:14" x14ac:dyDescent="0.25">
      <c r="H379" t="e">
        <f ca="1">ROUND(NORMINV(RAND(),SIMULATION!$G$6,SIMULATION!$C$6),0)</f>
        <v>#REF!</v>
      </c>
      <c r="I379" t="e">
        <f ca="1">ROUND(NORMINV(RAND(),SIMULATION!$G$10,SIMULATION!$C$10),0)</f>
        <v>#REF!</v>
      </c>
      <c r="J379" t="e">
        <f t="shared" ca="1" si="12"/>
        <v>#REF!</v>
      </c>
      <c r="K379" t="e">
        <f ca="1">IF(H379+SIMULATION!$E$6&gt;'CBB SIM'!I379,"W","L")</f>
        <v>#REF!</v>
      </c>
      <c r="L379" t="e">
        <f ca="1">IF(I379+SIMULATION!$E$10&gt;'CBB SIM'!H379,"W","L")</f>
        <v>#REF!</v>
      </c>
      <c r="M379" t="e">
        <f t="shared" ca="1" si="13"/>
        <v>#REF!</v>
      </c>
      <c r="N379" t="e">
        <f ca="1">IF((H379+I379)&gt;SIMULATION!$F$6,"Over","Under")</f>
        <v>#REF!</v>
      </c>
    </row>
    <row r="380" spans="8:14" x14ac:dyDescent="0.25">
      <c r="H380" t="e">
        <f ca="1">ROUND(NORMINV(RAND(),SIMULATION!$G$6,SIMULATION!$C$6),0)</f>
        <v>#REF!</v>
      </c>
      <c r="I380" t="e">
        <f ca="1">ROUND(NORMINV(RAND(),SIMULATION!$G$10,SIMULATION!$C$10),0)</f>
        <v>#REF!</v>
      </c>
      <c r="J380" t="e">
        <f t="shared" ca="1" si="12"/>
        <v>#REF!</v>
      </c>
      <c r="K380" t="e">
        <f ca="1">IF(H380+SIMULATION!$E$6&gt;'CBB SIM'!I380,"W","L")</f>
        <v>#REF!</v>
      </c>
      <c r="L380" t="e">
        <f ca="1">IF(I380+SIMULATION!$E$10&gt;'CBB SIM'!H380,"W","L")</f>
        <v>#REF!</v>
      </c>
      <c r="M380" t="e">
        <f t="shared" ca="1" si="13"/>
        <v>#REF!</v>
      </c>
      <c r="N380" t="e">
        <f ca="1">IF((H380+I380)&gt;SIMULATION!$F$6,"Over","Under")</f>
        <v>#REF!</v>
      </c>
    </row>
    <row r="381" spans="8:14" x14ac:dyDescent="0.25">
      <c r="H381" t="e">
        <f ca="1">ROUND(NORMINV(RAND(),SIMULATION!$G$6,SIMULATION!$C$6),0)</f>
        <v>#REF!</v>
      </c>
      <c r="I381" t="e">
        <f ca="1">ROUND(NORMINV(RAND(),SIMULATION!$G$10,SIMULATION!$C$10),0)</f>
        <v>#REF!</v>
      </c>
      <c r="J381" t="e">
        <f t="shared" ca="1" si="12"/>
        <v>#REF!</v>
      </c>
      <c r="K381" t="e">
        <f ca="1">IF(H381+SIMULATION!$E$6&gt;'CBB SIM'!I381,"W","L")</f>
        <v>#REF!</v>
      </c>
      <c r="L381" t="e">
        <f ca="1">IF(I381+SIMULATION!$E$10&gt;'CBB SIM'!H381,"W","L")</f>
        <v>#REF!</v>
      </c>
      <c r="M381" t="e">
        <f t="shared" ca="1" si="13"/>
        <v>#REF!</v>
      </c>
      <c r="N381" t="e">
        <f ca="1">IF((H381+I381)&gt;SIMULATION!$F$6,"Over","Under")</f>
        <v>#REF!</v>
      </c>
    </row>
    <row r="382" spans="8:14" x14ac:dyDescent="0.25">
      <c r="H382" t="e">
        <f ca="1">ROUND(NORMINV(RAND(),SIMULATION!$G$6,SIMULATION!$C$6),0)</f>
        <v>#REF!</v>
      </c>
      <c r="I382" t="e">
        <f ca="1">ROUND(NORMINV(RAND(),SIMULATION!$G$10,SIMULATION!$C$10),0)</f>
        <v>#REF!</v>
      </c>
      <c r="J382" t="e">
        <f t="shared" ca="1" si="12"/>
        <v>#REF!</v>
      </c>
      <c r="K382" t="e">
        <f ca="1">IF(H382+SIMULATION!$E$6&gt;'CBB SIM'!I382,"W","L")</f>
        <v>#REF!</v>
      </c>
      <c r="L382" t="e">
        <f ca="1">IF(I382+SIMULATION!$E$10&gt;'CBB SIM'!H382,"W","L")</f>
        <v>#REF!</v>
      </c>
      <c r="M382" t="e">
        <f t="shared" ca="1" si="13"/>
        <v>#REF!</v>
      </c>
      <c r="N382" t="e">
        <f ca="1">IF((H382+I382)&gt;SIMULATION!$F$6,"Over","Under")</f>
        <v>#REF!</v>
      </c>
    </row>
    <row r="383" spans="8:14" x14ac:dyDescent="0.25">
      <c r="H383" t="e">
        <f ca="1">ROUND(NORMINV(RAND(),SIMULATION!$G$6,SIMULATION!$C$6),0)</f>
        <v>#REF!</v>
      </c>
      <c r="I383" t="e">
        <f ca="1">ROUND(NORMINV(RAND(),SIMULATION!$G$10,SIMULATION!$C$10),0)</f>
        <v>#REF!</v>
      </c>
      <c r="J383" t="e">
        <f t="shared" ca="1" si="12"/>
        <v>#REF!</v>
      </c>
      <c r="K383" t="e">
        <f ca="1">IF(H383+SIMULATION!$E$6&gt;'CBB SIM'!I383,"W","L")</f>
        <v>#REF!</v>
      </c>
      <c r="L383" t="e">
        <f ca="1">IF(I383+SIMULATION!$E$10&gt;'CBB SIM'!H383,"W","L")</f>
        <v>#REF!</v>
      </c>
      <c r="M383" t="e">
        <f t="shared" ca="1" si="13"/>
        <v>#REF!</v>
      </c>
      <c r="N383" t="e">
        <f ca="1">IF((H383+I383)&gt;SIMULATION!$F$6,"Over","Under")</f>
        <v>#REF!</v>
      </c>
    </row>
    <row r="384" spans="8:14" x14ac:dyDescent="0.25">
      <c r="H384" t="e">
        <f ca="1">ROUND(NORMINV(RAND(),SIMULATION!$G$6,SIMULATION!$C$6),0)</f>
        <v>#REF!</v>
      </c>
      <c r="I384" t="e">
        <f ca="1">ROUND(NORMINV(RAND(),SIMULATION!$G$10,SIMULATION!$C$10),0)</f>
        <v>#REF!</v>
      </c>
      <c r="J384" t="e">
        <f t="shared" ca="1" si="12"/>
        <v>#REF!</v>
      </c>
      <c r="K384" t="e">
        <f ca="1">IF(H384+SIMULATION!$E$6&gt;'CBB SIM'!I384,"W","L")</f>
        <v>#REF!</v>
      </c>
      <c r="L384" t="e">
        <f ca="1">IF(I384+SIMULATION!$E$10&gt;'CBB SIM'!H384,"W","L")</f>
        <v>#REF!</v>
      </c>
      <c r="M384" t="e">
        <f t="shared" ca="1" si="13"/>
        <v>#REF!</v>
      </c>
      <c r="N384" t="e">
        <f ca="1">IF((H384+I384)&gt;SIMULATION!$F$6,"Over","Under")</f>
        <v>#REF!</v>
      </c>
    </row>
    <row r="385" spans="8:14" x14ac:dyDescent="0.25">
      <c r="H385" t="e">
        <f ca="1">ROUND(NORMINV(RAND(),SIMULATION!$G$6,SIMULATION!$C$6),0)</f>
        <v>#REF!</v>
      </c>
      <c r="I385" t="e">
        <f ca="1">ROUND(NORMINV(RAND(),SIMULATION!$G$10,SIMULATION!$C$10),0)</f>
        <v>#REF!</v>
      </c>
      <c r="J385" t="e">
        <f t="shared" ca="1" si="12"/>
        <v>#REF!</v>
      </c>
      <c r="K385" t="e">
        <f ca="1">IF(H385+SIMULATION!$E$6&gt;'CBB SIM'!I385,"W","L")</f>
        <v>#REF!</v>
      </c>
      <c r="L385" t="e">
        <f ca="1">IF(I385+SIMULATION!$E$10&gt;'CBB SIM'!H385,"W","L")</f>
        <v>#REF!</v>
      </c>
      <c r="M385" t="e">
        <f t="shared" ca="1" si="13"/>
        <v>#REF!</v>
      </c>
      <c r="N385" t="e">
        <f ca="1">IF((H385+I385)&gt;SIMULATION!$F$6,"Over","Under")</f>
        <v>#REF!</v>
      </c>
    </row>
    <row r="386" spans="8:14" x14ac:dyDescent="0.25">
      <c r="H386" t="e">
        <f ca="1">ROUND(NORMINV(RAND(),SIMULATION!$G$6,SIMULATION!$C$6),0)</f>
        <v>#REF!</v>
      </c>
      <c r="I386" t="e">
        <f ca="1">ROUND(NORMINV(RAND(),SIMULATION!$G$10,SIMULATION!$C$10),0)</f>
        <v>#REF!</v>
      </c>
      <c r="J386" t="e">
        <f t="shared" ca="1" si="12"/>
        <v>#REF!</v>
      </c>
      <c r="K386" t="e">
        <f ca="1">IF(H386+SIMULATION!$E$6&gt;'CBB SIM'!I386,"W","L")</f>
        <v>#REF!</v>
      </c>
      <c r="L386" t="e">
        <f ca="1">IF(I386+SIMULATION!$E$10&gt;'CBB SIM'!H386,"W","L")</f>
        <v>#REF!</v>
      </c>
      <c r="M386" t="e">
        <f t="shared" ca="1" si="13"/>
        <v>#REF!</v>
      </c>
      <c r="N386" t="e">
        <f ca="1">IF((H386+I386)&gt;SIMULATION!$F$6,"Over","Under")</f>
        <v>#REF!</v>
      </c>
    </row>
    <row r="387" spans="8:14" x14ac:dyDescent="0.25">
      <c r="H387" t="e">
        <f ca="1">ROUND(NORMINV(RAND(),SIMULATION!$G$6,SIMULATION!$C$6),0)</f>
        <v>#REF!</v>
      </c>
      <c r="I387" t="e">
        <f ca="1">ROUND(NORMINV(RAND(),SIMULATION!$G$10,SIMULATION!$C$10),0)</f>
        <v>#REF!</v>
      </c>
      <c r="J387" t="e">
        <f t="shared" ca="1" si="12"/>
        <v>#REF!</v>
      </c>
      <c r="K387" t="e">
        <f ca="1">IF(H387+SIMULATION!$E$6&gt;'CBB SIM'!I387,"W","L")</f>
        <v>#REF!</v>
      </c>
      <c r="L387" t="e">
        <f ca="1">IF(I387+SIMULATION!$E$10&gt;'CBB SIM'!H387,"W","L")</f>
        <v>#REF!</v>
      </c>
      <c r="M387" t="e">
        <f t="shared" ca="1" si="13"/>
        <v>#REF!</v>
      </c>
      <c r="N387" t="e">
        <f ca="1">IF((H387+I387)&gt;SIMULATION!$F$6,"Over","Under")</f>
        <v>#REF!</v>
      </c>
    </row>
    <row r="388" spans="8:14" x14ac:dyDescent="0.25">
      <c r="H388" t="e">
        <f ca="1">ROUND(NORMINV(RAND(),SIMULATION!$G$6,SIMULATION!$C$6),0)</f>
        <v>#REF!</v>
      </c>
      <c r="I388" t="e">
        <f ca="1">ROUND(NORMINV(RAND(),SIMULATION!$G$10,SIMULATION!$C$10),0)</f>
        <v>#REF!</v>
      </c>
      <c r="J388" t="e">
        <f t="shared" ca="1" si="12"/>
        <v>#REF!</v>
      </c>
      <c r="K388" t="e">
        <f ca="1">IF(H388+SIMULATION!$E$6&gt;'CBB SIM'!I388,"W","L")</f>
        <v>#REF!</v>
      </c>
      <c r="L388" t="e">
        <f ca="1">IF(I388+SIMULATION!$E$10&gt;'CBB SIM'!H388,"W","L")</f>
        <v>#REF!</v>
      </c>
      <c r="M388" t="e">
        <f t="shared" ca="1" si="13"/>
        <v>#REF!</v>
      </c>
      <c r="N388" t="e">
        <f ca="1">IF((H388+I388)&gt;SIMULATION!$F$6,"Over","Under")</f>
        <v>#REF!</v>
      </c>
    </row>
    <row r="389" spans="8:14" x14ac:dyDescent="0.25">
      <c r="H389" t="e">
        <f ca="1">ROUND(NORMINV(RAND(),SIMULATION!$G$6,SIMULATION!$C$6),0)</f>
        <v>#REF!</v>
      </c>
      <c r="I389" t="e">
        <f ca="1">ROUND(NORMINV(RAND(),SIMULATION!$G$10,SIMULATION!$C$10),0)</f>
        <v>#REF!</v>
      </c>
      <c r="J389" t="e">
        <f t="shared" ca="1" si="12"/>
        <v>#REF!</v>
      </c>
      <c r="K389" t="e">
        <f ca="1">IF(H389+SIMULATION!$E$6&gt;'CBB SIM'!I389,"W","L")</f>
        <v>#REF!</v>
      </c>
      <c r="L389" t="e">
        <f ca="1">IF(I389+SIMULATION!$E$10&gt;'CBB SIM'!H389,"W","L")</f>
        <v>#REF!</v>
      </c>
      <c r="M389" t="e">
        <f t="shared" ca="1" si="13"/>
        <v>#REF!</v>
      </c>
      <c r="N389" t="e">
        <f ca="1">IF((H389+I389)&gt;SIMULATION!$F$6,"Over","Under")</f>
        <v>#REF!</v>
      </c>
    </row>
    <row r="390" spans="8:14" x14ac:dyDescent="0.25">
      <c r="H390" t="e">
        <f ca="1">ROUND(NORMINV(RAND(),SIMULATION!$G$6,SIMULATION!$C$6),0)</f>
        <v>#REF!</v>
      </c>
      <c r="I390" t="e">
        <f ca="1">ROUND(NORMINV(RAND(),SIMULATION!$G$10,SIMULATION!$C$10),0)</f>
        <v>#REF!</v>
      </c>
      <c r="J390" t="e">
        <f t="shared" ca="1" si="12"/>
        <v>#REF!</v>
      </c>
      <c r="K390" t="e">
        <f ca="1">IF(H390+SIMULATION!$E$6&gt;'CBB SIM'!I390,"W","L")</f>
        <v>#REF!</v>
      </c>
      <c r="L390" t="e">
        <f ca="1">IF(I390+SIMULATION!$E$10&gt;'CBB SIM'!H390,"W","L")</f>
        <v>#REF!</v>
      </c>
      <c r="M390" t="e">
        <f t="shared" ca="1" si="13"/>
        <v>#REF!</v>
      </c>
      <c r="N390" t="e">
        <f ca="1">IF((H390+I390)&gt;SIMULATION!$F$6,"Over","Under")</f>
        <v>#REF!</v>
      </c>
    </row>
    <row r="391" spans="8:14" x14ac:dyDescent="0.25">
      <c r="H391" t="e">
        <f ca="1">ROUND(NORMINV(RAND(),SIMULATION!$G$6,SIMULATION!$C$6),0)</f>
        <v>#REF!</v>
      </c>
      <c r="I391" t="e">
        <f ca="1">ROUND(NORMINV(RAND(),SIMULATION!$G$10,SIMULATION!$C$10),0)</f>
        <v>#REF!</v>
      </c>
      <c r="J391" t="e">
        <f t="shared" ca="1" si="12"/>
        <v>#REF!</v>
      </c>
      <c r="K391" t="e">
        <f ca="1">IF(H391+SIMULATION!$E$6&gt;'CBB SIM'!I391,"W","L")</f>
        <v>#REF!</v>
      </c>
      <c r="L391" t="e">
        <f ca="1">IF(I391+SIMULATION!$E$10&gt;'CBB SIM'!H391,"W","L")</f>
        <v>#REF!</v>
      </c>
      <c r="M391" t="e">
        <f t="shared" ca="1" si="13"/>
        <v>#REF!</v>
      </c>
      <c r="N391" t="e">
        <f ca="1">IF((H391+I391)&gt;SIMULATION!$F$6,"Over","Under")</f>
        <v>#REF!</v>
      </c>
    </row>
    <row r="392" spans="8:14" x14ac:dyDescent="0.25">
      <c r="H392" t="e">
        <f ca="1">ROUND(NORMINV(RAND(),SIMULATION!$G$6,SIMULATION!$C$6),0)</f>
        <v>#REF!</v>
      </c>
      <c r="I392" t="e">
        <f ca="1">ROUND(NORMINV(RAND(),SIMULATION!$G$10,SIMULATION!$C$10),0)</f>
        <v>#REF!</v>
      </c>
      <c r="J392" t="e">
        <f t="shared" ca="1" si="12"/>
        <v>#REF!</v>
      </c>
      <c r="K392" t="e">
        <f ca="1">IF(H392+SIMULATION!$E$6&gt;'CBB SIM'!I392,"W","L")</f>
        <v>#REF!</v>
      </c>
      <c r="L392" t="e">
        <f ca="1">IF(I392+SIMULATION!$E$10&gt;'CBB SIM'!H392,"W","L")</f>
        <v>#REF!</v>
      </c>
      <c r="M392" t="e">
        <f t="shared" ca="1" si="13"/>
        <v>#REF!</v>
      </c>
      <c r="N392" t="e">
        <f ca="1">IF((H392+I392)&gt;SIMULATION!$F$6,"Over","Under")</f>
        <v>#REF!</v>
      </c>
    </row>
    <row r="393" spans="8:14" x14ac:dyDescent="0.25">
      <c r="H393" t="e">
        <f ca="1">ROUND(NORMINV(RAND(),SIMULATION!$G$6,SIMULATION!$C$6),0)</f>
        <v>#REF!</v>
      </c>
      <c r="I393" t="e">
        <f ca="1">ROUND(NORMINV(RAND(),SIMULATION!$G$10,SIMULATION!$C$10),0)</f>
        <v>#REF!</v>
      </c>
      <c r="J393" t="e">
        <f t="shared" ca="1" si="12"/>
        <v>#REF!</v>
      </c>
      <c r="K393" t="e">
        <f ca="1">IF(H393+SIMULATION!$E$6&gt;'CBB SIM'!I393,"W","L")</f>
        <v>#REF!</v>
      </c>
      <c r="L393" t="e">
        <f ca="1">IF(I393+SIMULATION!$E$10&gt;'CBB SIM'!H393,"W","L")</f>
        <v>#REF!</v>
      </c>
      <c r="M393" t="e">
        <f t="shared" ca="1" si="13"/>
        <v>#REF!</v>
      </c>
      <c r="N393" t="e">
        <f ca="1">IF((H393+I393)&gt;SIMULATION!$F$6,"Over","Under")</f>
        <v>#REF!</v>
      </c>
    </row>
    <row r="394" spans="8:14" x14ac:dyDescent="0.25">
      <c r="H394" t="e">
        <f ca="1">ROUND(NORMINV(RAND(),SIMULATION!$G$6,SIMULATION!$C$6),0)</f>
        <v>#REF!</v>
      </c>
      <c r="I394" t="e">
        <f ca="1">ROUND(NORMINV(RAND(),SIMULATION!$G$10,SIMULATION!$C$10),0)</f>
        <v>#REF!</v>
      </c>
      <c r="J394" t="e">
        <f t="shared" ref="J394:J457" ca="1" si="14">IF(H394=I394,"OT",IF(H394&gt;I394,"Away","Home"))</f>
        <v>#REF!</v>
      </c>
      <c r="K394" t="e">
        <f ca="1">IF(H394+SIMULATION!$E$6&gt;'CBB SIM'!I394,"W","L")</f>
        <v>#REF!</v>
      </c>
      <c r="L394" t="e">
        <f ca="1">IF(I394+SIMULATION!$E$10&gt;'CBB SIM'!H394,"W","L")</f>
        <v>#REF!</v>
      </c>
      <c r="M394" t="e">
        <f t="shared" ref="M394:M457" ca="1" si="15">H394+I394</f>
        <v>#REF!</v>
      </c>
      <c r="N394" t="e">
        <f ca="1">IF((H394+I394)&gt;SIMULATION!$F$6,"Over","Under")</f>
        <v>#REF!</v>
      </c>
    </row>
    <row r="395" spans="8:14" x14ac:dyDescent="0.25">
      <c r="H395" t="e">
        <f ca="1">ROUND(NORMINV(RAND(),SIMULATION!$G$6,SIMULATION!$C$6),0)</f>
        <v>#REF!</v>
      </c>
      <c r="I395" t="e">
        <f ca="1">ROUND(NORMINV(RAND(),SIMULATION!$G$10,SIMULATION!$C$10),0)</f>
        <v>#REF!</v>
      </c>
      <c r="J395" t="e">
        <f t="shared" ca="1" si="14"/>
        <v>#REF!</v>
      </c>
      <c r="K395" t="e">
        <f ca="1">IF(H395+SIMULATION!$E$6&gt;'CBB SIM'!I395,"W","L")</f>
        <v>#REF!</v>
      </c>
      <c r="L395" t="e">
        <f ca="1">IF(I395+SIMULATION!$E$10&gt;'CBB SIM'!H395,"W","L")</f>
        <v>#REF!</v>
      </c>
      <c r="M395" t="e">
        <f t="shared" ca="1" si="15"/>
        <v>#REF!</v>
      </c>
      <c r="N395" t="e">
        <f ca="1">IF((H395+I395)&gt;SIMULATION!$F$6,"Over","Under")</f>
        <v>#REF!</v>
      </c>
    </row>
    <row r="396" spans="8:14" x14ac:dyDescent="0.25">
      <c r="H396" t="e">
        <f ca="1">ROUND(NORMINV(RAND(),SIMULATION!$G$6,SIMULATION!$C$6),0)</f>
        <v>#REF!</v>
      </c>
      <c r="I396" t="e">
        <f ca="1">ROUND(NORMINV(RAND(),SIMULATION!$G$10,SIMULATION!$C$10),0)</f>
        <v>#REF!</v>
      </c>
      <c r="J396" t="e">
        <f t="shared" ca="1" si="14"/>
        <v>#REF!</v>
      </c>
      <c r="K396" t="e">
        <f ca="1">IF(H396+SIMULATION!$E$6&gt;'CBB SIM'!I396,"W","L")</f>
        <v>#REF!</v>
      </c>
      <c r="L396" t="e">
        <f ca="1">IF(I396+SIMULATION!$E$10&gt;'CBB SIM'!H396,"W","L")</f>
        <v>#REF!</v>
      </c>
      <c r="M396" t="e">
        <f t="shared" ca="1" si="15"/>
        <v>#REF!</v>
      </c>
      <c r="N396" t="e">
        <f ca="1">IF((H396+I396)&gt;SIMULATION!$F$6,"Over","Under")</f>
        <v>#REF!</v>
      </c>
    </row>
    <row r="397" spans="8:14" x14ac:dyDescent="0.25">
      <c r="H397" t="e">
        <f ca="1">ROUND(NORMINV(RAND(),SIMULATION!$G$6,SIMULATION!$C$6),0)</f>
        <v>#REF!</v>
      </c>
      <c r="I397" t="e">
        <f ca="1">ROUND(NORMINV(RAND(),SIMULATION!$G$10,SIMULATION!$C$10),0)</f>
        <v>#REF!</v>
      </c>
      <c r="J397" t="e">
        <f t="shared" ca="1" si="14"/>
        <v>#REF!</v>
      </c>
      <c r="K397" t="e">
        <f ca="1">IF(H397+SIMULATION!$E$6&gt;'CBB SIM'!I397,"W","L")</f>
        <v>#REF!</v>
      </c>
      <c r="L397" t="e">
        <f ca="1">IF(I397+SIMULATION!$E$10&gt;'CBB SIM'!H397,"W","L")</f>
        <v>#REF!</v>
      </c>
      <c r="M397" t="e">
        <f t="shared" ca="1" si="15"/>
        <v>#REF!</v>
      </c>
      <c r="N397" t="e">
        <f ca="1">IF((H397+I397)&gt;SIMULATION!$F$6,"Over","Under")</f>
        <v>#REF!</v>
      </c>
    </row>
    <row r="398" spans="8:14" x14ac:dyDescent="0.25">
      <c r="H398" t="e">
        <f ca="1">ROUND(NORMINV(RAND(),SIMULATION!$G$6,SIMULATION!$C$6),0)</f>
        <v>#REF!</v>
      </c>
      <c r="I398" t="e">
        <f ca="1">ROUND(NORMINV(RAND(),SIMULATION!$G$10,SIMULATION!$C$10),0)</f>
        <v>#REF!</v>
      </c>
      <c r="J398" t="e">
        <f t="shared" ca="1" si="14"/>
        <v>#REF!</v>
      </c>
      <c r="K398" t="e">
        <f ca="1">IF(H398+SIMULATION!$E$6&gt;'CBB SIM'!I398,"W","L")</f>
        <v>#REF!</v>
      </c>
      <c r="L398" t="e">
        <f ca="1">IF(I398+SIMULATION!$E$10&gt;'CBB SIM'!H398,"W","L")</f>
        <v>#REF!</v>
      </c>
      <c r="M398" t="e">
        <f t="shared" ca="1" si="15"/>
        <v>#REF!</v>
      </c>
      <c r="N398" t="e">
        <f ca="1">IF((H398+I398)&gt;SIMULATION!$F$6,"Over","Under")</f>
        <v>#REF!</v>
      </c>
    </row>
    <row r="399" spans="8:14" x14ac:dyDescent="0.25">
      <c r="H399" t="e">
        <f ca="1">ROUND(NORMINV(RAND(),SIMULATION!$G$6,SIMULATION!$C$6),0)</f>
        <v>#REF!</v>
      </c>
      <c r="I399" t="e">
        <f ca="1">ROUND(NORMINV(RAND(),SIMULATION!$G$10,SIMULATION!$C$10),0)</f>
        <v>#REF!</v>
      </c>
      <c r="J399" t="e">
        <f t="shared" ca="1" si="14"/>
        <v>#REF!</v>
      </c>
      <c r="K399" t="e">
        <f ca="1">IF(H399+SIMULATION!$E$6&gt;'CBB SIM'!I399,"W","L")</f>
        <v>#REF!</v>
      </c>
      <c r="L399" t="e">
        <f ca="1">IF(I399+SIMULATION!$E$10&gt;'CBB SIM'!H399,"W","L")</f>
        <v>#REF!</v>
      </c>
      <c r="M399" t="e">
        <f t="shared" ca="1" si="15"/>
        <v>#REF!</v>
      </c>
      <c r="N399" t="e">
        <f ca="1">IF((H399+I399)&gt;SIMULATION!$F$6,"Over","Under")</f>
        <v>#REF!</v>
      </c>
    </row>
    <row r="400" spans="8:14" x14ac:dyDescent="0.25">
      <c r="H400" t="e">
        <f ca="1">ROUND(NORMINV(RAND(),SIMULATION!$G$6,SIMULATION!$C$6),0)</f>
        <v>#REF!</v>
      </c>
      <c r="I400" t="e">
        <f ca="1">ROUND(NORMINV(RAND(),SIMULATION!$G$10,SIMULATION!$C$10),0)</f>
        <v>#REF!</v>
      </c>
      <c r="J400" t="e">
        <f t="shared" ca="1" si="14"/>
        <v>#REF!</v>
      </c>
      <c r="K400" t="e">
        <f ca="1">IF(H400+SIMULATION!$E$6&gt;'CBB SIM'!I400,"W","L")</f>
        <v>#REF!</v>
      </c>
      <c r="L400" t="e">
        <f ca="1">IF(I400+SIMULATION!$E$10&gt;'CBB SIM'!H400,"W","L")</f>
        <v>#REF!</v>
      </c>
      <c r="M400" t="e">
        <f t="shared" ca="1" si="15"/>
        <v>#REF!</v>
      </c>
      <c r="N400" t="e">
        <f ca="1">IF((H400+I400)&gt;SIMULATION!$F$6,"Over","Under")</f>
        <v>#REF!</v>
      </c>
    </row>
    <row r="401" spans="8:14" x14ac:dyDescent="0.25">
      <c r="H401" t="e">
        <f ca="1">ROUND(NORMINV(RAND(),SIMULATION!$G$6,SIMULATION!$C$6),0)</f>
        <v>#REF!</v>
      </c>
      <c r="I401" t="e">
        <f ca="1">ROUND(NORMINV(RAND(),SIMULATION!$G$10,SIMULATION!$C$10),0)</f>
        <v>#REF!</v>
      </c>
      <c r="J401" t="e">
        <f t="shared" ca="1" si="14"/>
        <v>#REF!</v>
      </c>
      <c r="K401" t="e">
        <f ca="1">IF(H401+SIMULATION!$E$6&gt;'CBB SIM'!I401,"W","L")</f>
        <v>#REF!</v>
      </c>
      <c r="L401" t="e">
        <f ca="1">IF(I401+SIMULATION!$E$10&gt;'CBB SIM'!H401,"W","L")</f>
        <v>#REF!</v>
      </c>
      <c r="M401" t="e">
        <f t="shared" ca="1" si="15"/>
        <v>#REF!</v>
      </c>
      <c r="N401" t="e">
        <f ca="1">IF((H401+I401)&gt;SIMULATION!$F$6,"Over","Under")</f>
        <v>#REF!</v>
      </c>
    </row>
    <row r="402" spans="8:14" x14ac:dyDescent="0.25">
      <c r="H402" t="e">
        <f ca="1">ROUND(NORMINV(RAND(),SIMULATION!$G$6,SIMULATION!$C$6),0)</f>
        <v>#REF!</v>
      </c>
      <c r="I402" t="e">
        <f ca="1">ROUND(NORMINV(RAND(),SIMULATION!$G$10,SIMULATION!$C$10),0)</f>
        <v>#REF!</v>
      </c>
      <c r="J402" t="e">
        <f t="shared" ca="1" si="14"/>
        <v>#REF!</v>
      </c>
      <c r="K402" t="e">
        <f ca="1">IF(H402+SIMULATION!$E$6&gt;'CBB SIM'!I402,"W","L")</f>
        <v>#REF!</v>
      </c>
      <c r="L402" t="e">
        <f ca="1">IF(I402+SIMULATION!$E$10&gt;'CBB SIM'!H402,"W","L")</f>
        <v>#REF!</v>
      </c>
      <c r="M402" t="e">
        <f t="shared" ca="1" si="15"/>
        <v>#REF!</v>
      </c>
      <c r="N402" t="e">
        <f ca="1">IF((H402+I402)&gt;SIMULATION!$F$6,"Over","Under")</f>
        <v>#REF!</v>
      </c>
    </row>
    <row r="403" spans="8:14" x14ac:dyDescent="0.25">
      <c r="H403" t="e">
        <f ca="1">ROUND(NORMINV(RAND(),SIMULATION!$G$6,SIMULATION!$C$6),0)</f>
        <v>#REF!</v>
      </c>
      <c r="I403" t="e">
        <f ca="1">ROUND(NORMINV(RAND(),SIMULATION!$G$10,SIMULATION!$C$10),0)</f>
        <v>#REF!</v>
      </c>
      <c r="J403" t="e">
        <f t="shared" ca="1" si="14"/>
        <v>#REF!</v>
      </c>
      <c r="K403" t="e">
        <f ca="1">IF(H403+SIMULATION!$E$6&gt;'CBB SIM'!I403,"W","L")</f>
        <v>#REF!</v>
      </c>
      <c r="L403" t="e">
        <f ca="1">IF(I403+SIMULATION!$E$10&gt;'CBB SIM'!H403,"W","L")</f>
        <v>#REF!</v>
      </c>
      <c r="M403" t="e">
        <f t="shared" ca="1" si="15"/>
        <v>#REF!</v>
      </c>
      <c r="N403" t="e">
        <f ca="1">IF((H403+I403)&gt;SIMULATION!$F$6,"Over","Under")</f>
        <v>#REF!</v>
      </c>
    </row>
    <row r="404" spans="8:14" x14ac:dyDescent="0.25">
      <c r="H404" t="e">
        <f ca="1">ROUND(NORMINV(RAND(),SIMULATION!$G$6,SIMULATION!$C$6),0)</f>
        <v>#REF!</v>
      </c>
      <c r="I404" t="e">
        <f ca="1">ROUND(NORMINV(RAND(),SIMULATION!$G$10,SIMULATION!$C$10),0)</f>
        <v>#REF!</v>
      </c>
      <c r="J404" t="e">
        <f t="shared" ca="1" si="14"/>
        <v>#REF!</v>
      </c>
      <c r="K404" t="e">
        <f ca="1">IF(H404+SIMULATION!$E$6&gt;'CBB SIM'!I404,"W","L")</f>
        <v>#REF!</v>
      </c>
      <c r="L404" t="e">
        <f ca="1">IF(I404+SIMULATION!$E$10&gt;'CBB SIM'!H404,"W","L")</f>
        <v>#REF!</v>
      </c>
      <c r="M404" t="e">
        <f t="shared" ca="1" si="15"/>
        <v>#REF!</v>
      </c>
      <c r="N404" t="e">
        <f ca="1">IF((H404+I404)&gt;SIMULATION!$F$6,"Over","Under")</f>
        <v>#REF!</v>
      </c>
    </row>
    <row r="405" spans="8:14" x14ac:dyDescent="0.25">
      <c r="H405" t="e">
        <f ca="1">ROUND(NORMINV(RAND(),SIMULATION!$G$6,SIMULATION!$C$6),0)</f>
        <v>#REF!</v>
      </c>
      <c r="I405" t="e">
        <f ca="1">ROUND(NORMINV(RAND(),SIMULATION!$G$10,SIMULATION!$C$10),0)</f>
        <v>#REF!</v>
      </c>
      <c r="J405" t="e">
        <f t="shared" ca="1" si="14"/>
        <v>#REF!</v>
      </c>
      <c r="K405" t="e">
        <f ca="1">IF(H405+SIMULATION!$E$6&gt;'CBB SIM'!I405,"W","L")</f>
        <v>#REF!</v>
      </c>
      <c r="L405" t="e">
        <f ca="1">IF(I405+SIMULATION!$E$10&gt;'CBB SIM'!H405,"W","L")</f>
        <v>#REF!</v>
      </c>
      <c r="M405" t="e">
        <f t="shared" ca="1" si="15"/>
        <v>#REF!</v>
      </c>
      <c r="N405" t="e">
        <f ca="1">IF((H405+I405)&gt;SIMULATION!$F$6,"Over","Under")</f>
        <v>#REF!</v>
      </c>
    </row>
    <row r="406" spans="8:14" x14ac:dyDescent="0.25">
      <c r="H406" t="e">
        <f ca="1">ROUND(NORMINV(RAND(),SIMULATION!$G$6,SIMULATION!$C$6),0)</f>
        <v>#REF!</v>
      </c>
      <c r="I406" t="e">
        <f ca="1">ROUND(NORMINV(RAND(),SIMULATION!$G$10,SIMULATION!$C$10),0)</f>
        <v>#REF!</v>
      </c>
      <c r="J406" t="e">
        <f t="shared" ca="1" si="14"/>
        <v>#REF!</v>
      </c>
      <c r="K406" t="e">
        <f ca="1">IF(H406+SIMULATION!$E$6&gt;'CBB SIM'!I406,"W","L")</f>
        <v>#REF!</v>
      </c>
      <c r="L406" t="e">
        <f ca="1">IF(I406+SIMULATION!$E$10&gt;'CBB SIM'!H406,"W","L")</f>
        <v>#REF!</v>
      </c>
      <c r="M406" t="e">
        <f t="shared" ca="1" si="15"/>
        <v>#REF!</v>
      </c>
      <c r="N406" t="e">
        <f ca="1">IF((H406+I406)&gt;SIMULATION!$F$6,"Over","Under")</f>
        <v>#REF!</v>
      </c>
    </row>
    <row r="407" spans="8:14" x14ac:dyDescent="0.25">
      <c r="H407" t="e">
        <f ca="1">ROUND(NORMINV(RAND(),SIMULATION!$G$6,SIMULATION!$C$6),0)</f>
        <v>#REF!</v>
      </c>
      <c r="I407" t="e">
        <f ca="1">ROUND(NORMINV(RAND(),SIMULATION!$G$10,SIMULATION!$C$10),0)</f>
        <v>#REF!</v>
      </c>
      <c r="J407" t="e">
        <f t="shared" ca="1" si="14"/>
        <v>#REF!</v>
      </c>
      <c r="K407" t="e">
        <f ca="1">IF(H407+SIMULATION!$E$6&gt;'CBB SIM'!I407,"W","L")</f>
        <v>#REF!</v>
      </c>
      <c r="L407" t="e">
        <f ca="1">IF(I407+SIMULATION!$E$10&gt;'CBB SIM'!H407,"W","L")</f>
        <v>#REF!</v>
      </c>
      <c r="M407" t="e">
        <f t="shared" ca="1" si="15"/>
        <v>#REF!</v>
      </c>
      <c r="N407" t="e">
        <f ca="1">IF((H407+I407)&gt;SIMULATION!$F$6,"Over","Under")</f>
        <v>#REF!</v>
      </c>
    </row>
    <row r="408" spans="8:14" x14ac:dyDescent="0.25">
      <c r="H408" t="e">
        <f ca="1">ROUND(NORMINV(RAND(),SIMULATION!$G$6,SIMULATION!$C$6),0)</f>
        <v>#REF!</v>
      </c>
      <c r="I408" t="e">
        <f ca="1">ROUND(NORMINV(RAND(),SIMULATION!$G$10,SIMULATION!$C$10),0)</f>
        <v>#REF!</v>
      </c>
      <c r="J408" t="e">
        <f t="shared" ca="1" si="14"/>
        <v>#REF!</v>
      </c>
      <c r="K408" t="e">
        <f ca="1">IF(H408+SIMULATION!$E$6&gt;'CBB SIM'!I408,"W","L")</f>
        <v>#REF!</v>
      </c>
      <c r="L408" t="e">
        <f ca="1">IF(I408+SIMULATION!$E$10&gt;'CBB SIM'!H408,"W","L")</f>
        <v>#REF!</v>
      </c>
      <c r="M408" t="e">
        <f t="shared" ca="1" si="15"/>
        <v>#REF!</v>
      </c>
      <c r="N408" t="e">
        <f ca="1">IF((H408+I408)&gt;SIMULATION!$F$6,"Over","Under")</f>
        <v>#REF!</v>
      </c>
    </row>
    <row r="409" spans="8:14" x14ac:dyDescent="0.25">
      <c r="H409" t="e">
        <f ca="1">ROUND(NORMINV(RAND(),SIMULATION!$G$6,SIMULATION!$C$6),0)</f>
        <v>#REF!</v>
      </c>
      <c r="I409" t="e">
        <f ca="1">ROUND(NORMINV(RAND(),SIMULATION!$G$10,SIMULATION!$C$10),0)</f>
        <v>#REF!</v>
      </c>
      <c r="J409" t="e">
        <f t="shared" ca="1" si="14"/>
        <v>#REF!</v>
      </c>
      <c r="K409" t="e">
        <f ca="1">IF(H409+SIMULATION!$E$6&gt;'CBB SIM'!I409,"W","L")</f>
        <v>#REF!</v>
      </c>
      <c r="L409" t="e">
        <f ca="1">IF(I409+SIMULATION!$E$10&gt;'CBB SIM'!H409,"W","L")</f>
        <v>#REF!</v>
      </c>
      <c r="M409" t="e">
        <f t="shared" ca="1" si="15"/>
        <v>#REF!</v>
      </c>
      <c r="N409" t="e">
        <f ca="1">IF((H409+I409)&gt;SIMULATION!$F$6,"Over","Under")</f>
        <v>#REF!</v>
      </c>
    </row>
    <row r="410" spans="8:14" x14ac:dyDescent="0.25">
      <c r="H410" t="e">
        <f ca="1">ROUND(NORMINV(RAND(),SIMULATION!$G$6,SIMULATION!$C$6),0)</f>
        <v>#REF!</v>
      </c>
      <c r="I410" t="e">
        <f ca="1">ROUND(NORMINV(RAND(),SIMULATION!$G$10,SIMULATION!$C$10),0)</f>
        <v>#REF!</v>
      </c>
      <c r="J410" t="e">
        <f t="shared" ca="1" si="14"/>
        <v>#REF!</v>
      </c>
      <c r="K410" t="e">
        <f ca="1">IF(H410+SIMULATION!$E$6&gt;'CBB SIM'!I410,"W","L")</f>
        <v>#REF!</v>
      </c>
      <c r="L410" t="e">
        <f ca="1">IF(I410+SIMULATION!$E$10&gt;'CBB SIM'!H410,"W","L")</f>
        <v>#REF!</v>
      </c>
      <c r="M410" t="e">
        <f t="shared" ca="1" si="15"/>
        <v>#REF!</v>
      </c>
      <c r="N410" t="e">
        <f ca="1">IF((H410+I410)&gt;SIMULATION!$F$6,"Over","Under")</f>
        <v>#REF!</v>
      </c>
    </row>
    <row r="411" spans="8:14" x14ac:dyDescent="0.25">
      <c r="H411" t="e">
        <f ca="1">ROUND(NORMINV(RAND(),SIMULATION!$G$6,SIMULATION!$C$6),0)</f>
        <v>#REF!</v>
      </c>
      <c r="I411" t="e">
        <f ca="1">ROUND(NORMINV(RAND(),SIMULATION!$G$10,SIMULATION!$C$10),0)</f>
        <v>#REF!</v>
      </c>
      <c r="J411" t="e">
        <f t="shared" ca="1" si="14"/>
        <v>#REF!</v>
      </c>
      <c r="K411" t="e">
        <f ca="1">IF(H411+SIMULATION!$E$6&gt;'CBB SIM'!I411,"W","L")</f>
        <v>#REF!</v>
      </c>
      <c r="L411" t="e">
        <f ca="1">IF(I411+SIMULATION!$E$10&gt;'CBB SIM'!H411,"W","L")</f>
        <v>#REF!</v>
      </c>
      <c r="M411" t="e">
        <f t="shared" ca="1" si="15"/>
        <v>#REF!</v>
      </c>
      <c r="N411" t="e">
        <f ca="1">IF((H411+I411)&gt;SIMULATION!$F$6,"Over","Under")</f>
        <v>#REF!</v>
      </c>
    </row>
    <row r="412" spans="8:14" x14ac:dyDescent="0.25">
      <c r="H412" t="e">
        <f ca="1">ROUND(NORMINV(RAND(),SIMULATION!$G$6,SIMULATION!$C$6),0)</f>
        <v>#REF!</v>
      </c>
      <c r="I412" t="e">
        <f ca="1">ROUND(NORMINV(RAND(),SIMULATION!$G$10,SIMULATION!$C$10),0)</f>
        <v>#REF!</v>
      </c>
      <c r="J412" t="e">
        <f t="shared" ca="1" si="14"/>
        <v>#REF!</v>
      </c>
      <c r="K412" t="e">
        <f ca="1">IF(H412+SIMULATION!$E$6&gt;'CBB SIM'!I412,"W","L")</f>
        <v>#REF!</v>
      </c>
      <c r="L412" t="e">
        <f ca="1">IF(I412+SIMULATION!$E$10&gt;'CBB SIM'!H412,"W","L")</f>
        <v>#REF!</v>
      </c>
      <c r="M412" t="e">
        <f t="shared" ca="1" si="15"/>
        <v>#REF!</v>
      </c>
      <c r="N412" t="e">
        <f ca="1">IF((H412+I412)&gt;SIMULATION!$F$6,"Over","Under")</f>
        <v>#REF!</v>
      </c>
    </row>
    <row r="413" spans="8:14" x14ac:dyDescent="0.25">
      <c r="H413" t="e">
        <f ca="1">ROUND(NORMINV(RAND(),SIMULATION!$G$6,SIMULATION!$C$6),0)</f>
        <v>#REF!</v>
      </c>
      <c r="I413" t="e">
        <f ca="1">ROUND(NORMINV(RAND(),SIMULATION!$G$10,SIMULATION!$C$10),0)</f>
        <v>#REF!</v>
      </c>
      <c r="J413" t="e">
        <f t="shared" ca="1" si="14"/>
        <v>#REF!</v>
      </c>
      <c r="K413" t="e">
        <f ca="1">IF(H413+SIMULATION!$E$6&gt;'CBB SIM'!I413,"W","L")</f>
        <v>#REF!</v>
      </c>
      <c r="L413" t="e">
        <f ca="1">IF(I413+SIMULATION!$E$10&gt;'CBB SIM'!H413,"W","L")</f>
        <v>#REF!</v>
      </c>
      <c r="M413" t="e">
        <f t="shared" ca="1" si="15"/>
        <v>#REF!</v>
      </c>
      <c r="N413" t="e">
        <f ca="1">IF((H413+I413)&gt;SIMULATION!$F$6,"Over","Under")</f>
        <v>#REF!</v>
      </c>
    </row>
    <row r="414" spans="8:14" x14ac:dyDescent="0.25">
      <c r="H414" t="e">
        <f ca="1">ROUND(NORMINV(RAND(),SIMULATION!$G$6,SIMULATION!$C$6),0)</f>
        <v>#REF!</v>
      </c>
      <c r="I414" t="e">
        <f ca="1">ROUND(NORMINV(RAND(),SIMULATION!$G$10,SIMULATION!$C$10),0)</f>
        <v>#REF!</v>
      </c>
      <c r="J414" t="e">
        <f t="shared" ca="1" si="14"/>
        <v>#REF!</v>
      </c>
      <c r="K414" t="e">
        <f ca="1">IF(H414+SIMULATION!$E$6&gt;'CBB SIM'!I414,"W","L")</f>
        <v>#REF!</v>
      </c>
      <c r="L414" t="e">
        <f ca="1">IF(I414+SIMULATION!$E$10&gt;'CBB SIM'!H414,"W","L")</f>
        <v>#REF!</v>
      </c>
      <c r="M414" t="e">
        <f t="shared" ca="1" si="15"/>
        <v>#REF!</v>
      </c>
      <c r="N414" t="e">
        <f ca="1">IF((H414+I414)&gt;SIMULATION!$F$6,"Over","Under")</f>
        <v>#REF!</v>
      </c>
    </row>
    <row r="415" spans="8:14" x14ac:dyDescent="0.25">
      <c r="H415" t="e">
        <f ca="1">ROUND(NORMINV(RAND(),SIMULATION!$G$6,SIMULATION!$C$6),0)</f>
        <v>#REF!</v>
      </c>
      <c r="I415" t="e">
        <f ca="1">ROUND(NORMINV(RAND(),SIMULATION!$G$10,SIMULATION!$C$10),0)</f>
        <v>#REF!</v>
      </c>
      <c r="J415" t="e">
        <f t="shared" ca="1" si="14"/>
        <v>#REF!</v>
      </c>
      <c r="K415" t="e">
        <f ca="1">IF(H415+SIMULATION!$E$6&gt;'CBB SIM'!I415,"W","L")</f>
        <v>#REF!</v>
      </c>
      <c r="L415" t="e">
        <f ca="1">IF(I415+SIMULATION!$E$10&gt;'CBB SIM'!H415,"W","L")</f>
        <v>#REF!</v>
      </c>
      <c r="M415" t="e">
        <f t="shared" ca="1" si="15"/>
        <v>#REF!</v>
      </c>
      <c r="N415" t="e">
        <f ca="1">IF((H415+I415)&gt;SIMULATION!$F$6,"Over","Under")</f>
        <v>#REF!</v>
      </c>
    </row>
    <row r="416" spans="8:14" x14ac:dyDescent="0.25">
      <c r="H416" t="e">
        <f ca="1">ROUND(NORMINV(RAND(),SIMULATION!$G$6,SIMULATION!$C$6),0)</f>
        <v>#REF!</v>
      </c>
      <c r="I416" t="e">
        <f ca="1">ROUND(NORMINV(RAND(),SIMULATION!$G$10,SIMULATION!$C$10),0)</f>
        <v>#REF!</v>
      </c>
      <c r="J416" t="e">
        <f t="shared" ca="1" si="14"/>
        <v>#REF!</v>
      </c>
      <c r="K416" t="e">
        <f ca="1">IF(H416+SIMULATION!$E$6&gt;'CBB SIM'!I416,"W","L")</f>
        <v>#REF!</v>
      </c>
      <c r="L416" t="e">
        <f ca="1">IF(I416+SIMULATION!$E$10&gt;'CBB SIM'!H416,"W","L")</f>
        <v>#REF!</v>
      </c>
      <c r="M416" t="e">
        <f t="shared" ca="1" si="15"/>
        <v>#REF!</v>
      </c>
      <c r="N416" t="e">
        <f ca="1">IF((H416+I416)&gt;SIMULATION!$F$6,"Over","Under")</f>
        <v>#REF!</v>
      </c>
    </row>
    <row r="417" spans="8:14" x14ac:dyDescent="0.25">
      <c r="H417" t="e">
        <f ca="1">ROUND(NORMINV(RAND(),SIMULATION!$G$6,SIMULATION!$C$6),0)</f>
        <v>#REF!</v>
      </c>
      <c r="I417" t="e">
        <f ca="1">ROUND(NORMINV(RAND(),SIMULATION!$G$10,SIMULATION!$C$10),0)</f>
        <v>#REF!</v>
      </c>
      <c r="J417" t="e">
        <f t="shared" ca="1" si="14"/>
        <v>#REF!</v>
      </c>
      <c r="K417" t="e">
        <f ca="1">IF(H417+SIMULATION!$E$6&gt;'CBB SIM'!I417,"W","L")</f>
        <v>#REF!</v>
      </c>
      <c r="L417" t="e">
        <f ca="1">IF(I417+SIMULATION!$E$10&gt;'CBB SIM'!H417,"W","L")</f>
        <v>#REF!</v>
      </c>
      <c r="M417" t="e">
        <f t="shared" ca="1" si="15"/>
        <v>#REF!</v>
      </c>
      <c r="N417" t="e">
        <f ca="1">IF((H417+I417)&gt;SIMULATION!$F$6,"Over","Under")</f>
        <v>#REF!</v>
      </c>
    </row>
    <row r="418" spans="8:14" x14ac:dyDescent="0.25">
      <c r="H418" t="e">
        <f ca="1">ROUND(NORMINV(RAND(),SIMULATION!$G$6,SIMULATION!$C$6),0)</f>
        <v>#REF!</v>
      </c>
      <c r="I418" t="e">
        <f ca="1">ROUND(NORMINV(RAND(),SIMULATION!$G$10,SIMULATION!$C$10),0)</f>
        <v>#REF!</v>
      </c>
      <c r="J418" t="e">
        <f t="shared" ca="1" si="14"/>
        <v>#REF!</v>
      </c>
      <c r="K418" t="e">
        <f ca="1">IF(H418+SIMULATION!$E$6&gt;'CBB SIM'!I418,"W","L")</f>
        <v>#REF!</v>
      </c>
      <c r="L418" t="e">
        <f ca="1">IF(I418+SIMULATION!$E$10&gt;'CBB SIM'!H418,"W","L")</f>
        <v>#REF!</v>
      </c>
      <c r="M418" t="e">
        <f t="shared" ca="1" si="15"/>
        <v>#REF!</v>
      </c>
      <c r="N418" t="e">
        <f ca="1">IF((H418+I418)&gt;SIMULATION!$F$6,"Over","Under")</f>
        <v>#REF!</v>
      </c>
    </row>
    <row r="419" spans="8:14" x14ac:dyDescent="0.25">
      <c r="H419" t="e">
        <f ca="1">ROUND(NORMINV(RAND(),SIMULATION!$G$6,SIMULATION!$C$6),0)</f>
        <v>#REF!</v>
      </c>
      <c r="I419" t="e">
        <f ca="1">ROUND(NORMINV(RAND(),SIMULATION!$G$10,SIMULATION!$C$10),0)</f>
        <v>#REF!</v>
      </c>
      <c r="J419" t="e">
        <f t="shared" ca="1" si="14"/>
        <v>#REF!</v>
      </c>
      <c r="K419" t="e">
        <f ca="1">IF(H419+SIMULATION!$E$6&gt;'CBB SIM'!I419,"W","L")</f>
        <v>#REF!</v>
      </c>
      <c r="L419" t="e">
        <f ca="1">IF(I419+SIMULATION!$E$10&gt;'CBB SIM'!H419,"W","L")</f>
        <v>#REF!</v>
      </c>
      <c r="M419" t="e">
        <f t="shared" ca="1" si="15"/>
        <v>#REF!</v>
      </c>
      <c r="N419" t="e">
        <f ca="1">IF((H419+I419)&gt;SIMULATION!$F$6,"Over","Under")</f>
        <v>#REF!</v>
      </c>
    </row>
    <row r="420" spans="8:14" x14ac:dyDescent="0.25">
      <c r="H420" t="e">
        <f ca="1">ROUND(NORMINV(RAND(),SIMULATION!$G$6,SIMULATION!$C$6),0)</f>
        <v>#REF!</v>
      </c>
      <c r="I420" t="e">
        <f ca="1">ROUND(NORMINV(RAND(),SIMULATION!$G$10,SIMULATION!$C$10),0)</f>
        <v>#REF!</v>
      </c>
      <c r="J420" t="e">
        <f t="shared" ca="1" si="14"/>
        <v>#REF!</v>
      </c>
      <c r="K420" t="e">
        <f ca="1">IF(H420+SIMULATION!$E$6&gt;'CBB SIM'!I420,"W","L")</f>
        <v>#REF!</v>
      </c>
      <c r="L420" t="e">
        <f ca="1">IF(I420+SIMULATION!$E$10&gt;'CBB SIM'!H420,"W","L")</f>
        <v>#REF!</v>
      </c>
      <c r="M420" t="e">
        <f t="shared" ca="1" si="15"/>
        <v>#REF!</v>
      </c>
      <c r="N420" t="e">
        <f ca="1">IF((H420+I420)&gt;SIMULATION!$F$6,"Over","Under")</f>
        <v>#REF!</v>
      </c>
    </row>
    <row r="421" spans="8:14" x14ac:dyDescent="0.25">
      <c r="H421" t="e">
        <f ca="1">ROUND(NORMINV(RAND(),SIMULATION!$G$6,SIMULATION!$C$6),0)</f>
        <v>#REF!</v>
      </c>
      <c r="I421" t="e">
        <f ca="1">ROUND(NORMINV(RAND(),SIMULATION!$G$10,SIMULATION!$C$10),0)</f>
        <v>#REF!</v>
      </c>
      <c r="J421" t="e">
        <f t="shared" ca="1" si="14"/>
        <v>#REF!</v>
      </c>
      <c r="K421" t="e">
        <f ca="1">IF(H421+SIMULATION!$E$6&gt;'CBB SIM'!I421,"W","L")</f>
        <v>#REF!</v>
      </c>
      <c r="L421" t="e">
        <f ca="1">IF(I421+SIMULATION!$E$10&gt;'CBB SIM'!H421,"W","L")</f>
        <v>#REF!</v>
      </c>
      <c r="M421" t="e">
        <f t="shared" ca="1" si="15"/>
        <v>#REF!</v>
      </c>
      <c r="N421" t="e">
        <f ca="1">IF((H421+I421)&gt;SIMULATION!$F$6,"Over","Under")</f>
        <v>#REF!</v>
      </c>
    </row>
    <row r="422" spans="8:14" x14ac:dyDescent="0.25">
      <c r="H422" t="e">
        <f ca="1">ROUND(NORMINV(RAND(),SIMULATION!$G$6,SIMULATION!$C$6),0)</f>
        <v>#REF!</v>
      </c>
      <c r="I422" t="e">
        <f ca="1">ROUND(NORMINV(RAND(),SIMULATION!$G$10,SIMULATION!$C$10),0)</f>
        <v>#REF!</v>
      </c>
      <c r="J422" t="e">
        <f t="shared" ca="1" si="14"/>
        <v>#REF!</v>
      </c>
      <c r="K422" t="e">
        <f ca="1">IF(H422+SIMULATION!$E$6&gt;'CBB SIM'!I422,"W","L")</f>
        <v>#REF!</v>
      </c>
      <c r="L422" t="e">
        <f ca="1">IF(I422+SIMULATION!$E$10&gt;'CBB SIM'!H422,"W","L")</f>
        <v>#REF!</v>
      </c>
      <c r="M422" t="e">
        <f t="shared" ca="1" si="15"/>
        <v>#REF!</v>
      </c>
      <c r="N422" t="e">
        <f ca="1">IF((H422+I422)&gt;SIMULATION!$F$6,"Over","Under")</f>
        <v>#REF!</v>
      </c>
    </row>
    <row r="423" spans="8:14" x14ac:dyDescent="0.25">
      <c r="H423" t="e">
        <f ca="1">ROUND(NORMINV(RAND(),SIMULATION!$G$6,SIMULATION!$C$6),0)</f>
        <v>#REF!</v>
      </c>
      <c r="I423" t="e">
        <f ca="1">ROUND(NORMINV(RAND(),SIMULATION!$G$10,SIMULATION!$C$10),0)</f>
        <v>#REF!</v>
      </c>
      <c r="J423" t="e">
        <f t="shared" ca="1" si="14"/>
        <v>#REF!</v>
      </c>
      <c r="K423" t="e">
        <f ca="1">IF(H423+SIMULATION!$E$6&gt;'CBB SIM'!I423,"W","L")</f>
        <v>#REF!</v>
      </c>
      <c r="L423" t="e">
        <f ca="1">IF(I423+SIMULATION!$E$10&gt;'CBB SIM'!H423,"W","L")</f>
        <v>#REF!</v>
      </c>
      <c r="M423" t="e">
        <f t="shared" ca="1" si="15"/>
        <v>#REF!</v>
      </c>
      <c r="N423" t="e">
        <f ca="1">IF((H423+I423)&gt;SIMULATION!$F$6,"Over","Under")</f>
        <v>#REF!</v>
      </c>
    </row>
    <row r="424" spans="8:14" x14ac:dyDescent="0.25">
      <c r="H424" t="e">
        <f ca="1">ROUND(NORMINV(RAND(),SIMULATION!$G$6,SIMULATION!$C$6),0)</f>
        <v>#REF!</v>
      </c>
      <c r="I424" t="e">
        <f ca="1">ROUND(NORMINV(RAND(),SIMULATION!$G$10,SIMULATION!$C$10),0)</f>
        <v>#REF!</v>
      </c>
      <c r="J424" t="e">
        <f t="shared" ca="1" si="14"/>
        <v>#REF!</v>
      </c>
      <c r="K424" t="e">
        <f ca="1">IF(H424+SIMULATION!$E$6&gt;'CBB SIM'!I424,"W","L")</f>
        <v>#REF!</v>
      </c>
      <c r="L424" t="e">
        <f ca="1">IF(I424+SIMULATION!$E$10&gt;'CBB SIM'!H424,"W","L")</f>
        <v>#REF!</v>
      </c>
      <c r="M424" t="e">
        <f t="shared" ca="1" si="15"/>
        <v>#REF!</v>
      </c>
      <c r="N424" t="e">
        <f ca="1">IF((H424+I424)&gt;SIMULATION!$F$6,"Over","Under")</f>
        <v>#REF!</v>
      </c>
    </row>
    <row r="425" spans="8:14" x14ac:dyDescent="0.25">
      <c r="H425" t="e">
        <f ca="1">ROUND(NORMINV(RAND(),SIMULATION!$G$6,SIMULATION!$C$6),0)</f>
        <v>#REF!</v>
      </c>
      <c r="I425" t="e">
        <f ca="1">ROUND(NORMINV(RAND(),SIMULATION!$G$10,SIMULATION!$C$10),0)</f>
        <v>#REF!</v>
      </c>
      <c r="J425" t="e">
        <f t="shared" ca="1" si="14"/>
        <v>#REF!</v>
      </c>
      <c r="K425" t="e">
        <f ca="1">IF(H425+SIMULATION!$E$6&gt;'CBB SIM'!I425,"W","L")</f>
        <v>#REF!</v>
      </c>
      <c r="L425" t="e">
        <f ca="1">IF(I425+SIMULATION!$E$10&gt;'CBB SIM'!H425,"W","L")</f>
        <v>#REF!</v>
      </c>
      <c r="M425" t="e">
        <f t="shared" ca="1" si="15"/>
        <v>#REF!</v>
      </c>
      <c r="N425" t="e">
        <f ca="1">IF((H425+I425)&gt;SIMULATION!$F$6,"Over","Under")</f>
        <v>#REF!</v>
      </c>
    </row>
    <row r="426" spans="8:14" x14ac:dyDescent="0.25">
      <c r="H426" t="e">
        <f ca="1">ROUND(NORMINV(RAND(),SIMULATION!$G$6,SIMULATION!$C$6),0)</f>
        <v>#REF!</v>
      </c>
      <c r="I426" t="e">
        <f ca="1">ROUND(NORMINV(RAND(),SIMULATION!$G$10,SIMULATION!$C$10),0)</f>
        <v>#REF!</v>
      </c>
      <c r="J426" t="e">
        <f t="shared" ca="1" si="14"/>
        <v>#REF!</v>
      </c>
      <c r="K426" t="e">
        <f ca="1">IF(H426+SIMULATION!$E$6&gt;'CBB SIM'!I426,"W","L")</f>
        <v>#REF!</v>
      </c>
      <c r="L426" t="e">
        <f ca="1">IF(I426+SIMULATION!$E$10&gt;'CBB SIM'!H426,"W","L")</f>
        <v>#REF!</v>
      </c>
      <c r="M426" t="e">
        <f t="shared" ca="1" si="15"/>
        <v>#REF!</v>
      </c>
      <c r="N426" t="e">
        <f ca="1">IF((H426+I426)&gt;SIMULATION!$F$6,"Over","Under")</f>
        <v>#REF!</v>
      </c>
    </row>
    <row r="427" spans="8:14" x14ac:dyDescent="0.25">
      <c r="H427" t="e">
        <f ca="1">ROUND(NORMINV(RAND(),SIMULATION!$G$6,SIMULATION!$C$6),0)</f>
        <v>#REF!</v>
      </c>
      <c r="I427" t="e">
        <f ca="1">ROUND(NORMINV(RAND(),SIMULATION!$G$10,SIMULATION!$C$10),0)</f>
        <v>#REF!</v>
      </c>
      <c r="J427" t="e">
        <f t="shared" ca="1" si="14"/>
        <v>#REF!</v>
      </c>
      <c r="K427" t="e">
        <f ca="1">IF(H427+SIMULATION!$E$6&gt;'CBB SIM'!I427,"W","L")</f>
        <v>#REF!</v>
      </c>
      <c r="L427" t="e">
        <f ca="1">IF(I427+SIMULATION!$E$10&gt;'CBB SIM'!H427,"W","L")</f>
        <v>#REF!</v>
      </c>
      <c r="M427" t="e">
        <f t="shared" ca="1" si="15"/>
        <v>#REF!</v>
      </c>
      <c r="N427" t="e">
        <f ca="1">IF((H427+I427)&gt;SIMULATION!$F$6,"Over","Under")</f>
        <v>#REF!</v>
      </c>
    </row>
    <row r="428" spans="8:14" x14ac:dyDescent="0.25">
      <c r="H428" t="e">
        <f ca="1">ROUND(NORMINV(RAND(),SIMULATION!$G$6,SIMULATION!$C$6),0)</f>
        <v>#REF!</v>
      </c>
      <c r="I428" t="e">
        <f ca="1">ROUND(NORMINV(RAND(),SIMULATION!$G$10,SIMULATION!$C$10),0)</f>
        <v>#REF!</v>
      </c>
      <c r="J428" t="e">
        <f t="shared" ca="1" si="14"/>
        <v>#REF!</v>
      </c>
      <c r="K428" t="e">
        <f ca="1">IF(H428+SIMULATION!$E$6&gt;'CBB SIM'!I428,"W","L")</f>
        <v>#REF!</v>
      </c>
      <c r="L428" t="e">
        <f ca="1">IF(I428+SIMULATION!$E$10&gt;'CBB SIM'!H428,"W","L")</f>
        <v>#REF!</v>
      </c>
      <c r="M428" t="e">
        <f t="shared" ca="1" si="15"/>
        <v>#REF!</v>
      </c>
      <c r="N428" t="e">
        <f ca="1">IF((H428+I428)&gt;SIMULATION!$F$6,"Over","Under")</f>
        <v>#REF!</v>
      </c>
    </row>
    <row r="429" spans="8:14" x14ac:dyDescent="0.25">
      <c r="H429" t="e">
        <f ca="1">ROUND(NORMINV(RAND(),SIMULATION!$G$6,SIMULATION!$C$6),0)</f>
        <v>#REF!</v>
      </c>
      <c r="I429" t="e">
        <f ca="1">ROUND(NORMINV(RAND(),SIMULATION!$G$10,SIMULATION!$C$10),0)</f>
        <v>#REF!</v>
      </c>
      <c r="J429" t="e">
        <f t="shared" ca="1" si="14"/>
        <v>#REF!</v>
      </c>
      <c r="K429" t="e">
        <f ca="1">IF(H429+SIMULATION!$E$6&gt;'CBB SIM'!I429,"W","L")</f>
        <v>#REF!</v>
      </c>
      <c r="L429" t="e">
        <f ca="1">IF(I429+SIMULATION!$E$10&gt;'CBB SIM'!H429,"W","L")</f>
        <v>#REF!</v>
      </c>
      <c r="M429" t="e">
        <f t="shared" ca="1" si="15"/>
        <v>#REF!</v>
      </c>
      <c r="N429" t="e">
        <f ca="1">IF((H429+I429)&gt;SIMULATION!$F$6,"Over","Under")</f>
        <v>#REF!</v>
      </c>
    </row>
    <row r="430" spans="8:14" x14ac:dyDescent="0.25">
      <c r="H430" t="e">
        <f ca="1">ROUND(NORMINV(RAND(),SIMULATION!$G$6,SIMULATION!$C$6),0)</f>
        <v>#REF!</v>
      </c>
      <c r="I430" t="e">
        <f ca="1">ROUND(NORMINV(RAND(),SIMULATION!$G$10,SIMULATION!$C$10),0)</f>
        <v>#REF!</v>
      </c>
      <c r="J430" t="e">
        <f t="shared" ca="1" si="14"/>
        <v>#REF!</v>
      </c>
      <c r="K430" t="e">
        <f ca="1">IF(H430+SIMULATION!$E$6&gt;'CBB SIM'!I430,"W","L")</f>
        <v>#REF!</v>
      </c>
      <c r="L430" t="e">
        <f ca="1">IF(I430+SIMULATION!$E$10&gt;'CBB SIM'!H430,"W","L")</f>
        <v>#REF!</v>
      </c>
      <c r="M430" t="e">
        <f t="shared" ca="1" si="15"/>
        <v>#REF!</v>
      </c>
      <c r="N430" t="e">
        <f ca="1">IF((H430+I430)&gt;SIMULATION!$F$6,"Over","Under")</f>
        <v>#REF!</v>
      </c>
    </row>
    <row r="431" spans="8:14" x14ac:dyDescent="0.25">
      <c r="H431" t="e">
        <f ca="1">ROUND(NORMINV(RAND(),SIMULATION!$G$6,SIMULATION!$C$6),0)</f>
        <v>#REF!</v>
      </c>
      <c r="I431" t="e">
        <f ca="1">ROUND(NORMINV(RAND(),SIMULATION!$G$10,SIMULATION!$C$10),0)</f>
        <v>#REF!</v>
      </c>
      <c r="J431" t="e">
        <f t="shared" ca="1" si="14"/>
        <v>#REF!</v>
      </c>
      <c r="K431" t="e">
        <f ca="1">IF(H431+SIMULATION!$E$6&gt;'CBB SIM'!I431,"W","L")</f>
        <v>#REF!</v>
      </c>
      <c r="L431" t="e">
        <f ca="1">IF(I431+SIMULATION!$E$10&gt;'CBB SIM'!H431,"W","L")</f>
        <v>#REF!</v>
      </c>
      <c r="M431" t="e">
        <f t="shared" ca="1" si="15"/>
        <v>#REF!</v>
      </c>
      <c r="N431" t="e">
        <f ca="1">IF((H431+I431)&gt;SIMULATION!$F$6,"Over","Under")</f>
        <v>#REF!</v>
      </c>
    </row>
    <row r="432" spans="8:14" x14ac:dyDescent="0.25">
      <c r="H432" t="e">
        <f ca="1">ROUND(NORMINV(RAND(),SIMULATION!$G$6,SIMULATION!$C$6),0)</f>
        <v>#REF!</v>
      </c>
      <c r="I432" t="e">
        <f ca="1">ROUND(NORMINV(RAND(),SIMULATION!$G$10,SIMULATION!$C$10),0)</f>
        <v>#REF!</v>
      </c>
      <c r="J432" t="e">
        <f t="shared" ca="1" si="14"/>
        <v>#REF!</v>
      </c>
      <c r="K432" t="e">
        <f ca="1">IF(H432+SIMULATION!$E$6&gt;'CBB SIM'!I432,"W","L")</f>
        <v>#REF!</v>
      </c>
      <c r="L432" t="e">
        <f ca="1">IF(I432+SIMULATION!$E$10&gt;'CBB SIM'!H432,"W","L")</f>
        <v>#REF!</v>
      </c>
      <c r="M432" t="e">
        <f t="shared" ca="1" si="15"/>
        <v>#REF!</v>
      </c>
      <c r="N432" t="e">
        <f ca="1">IF((H432+I432)&gt;SIMULATION!$F$6,"Over","Under")</f>
        <v>#REF!</v>
      </c>
    </row>
    <row r="433" spans="8:14" x14ac:dyDescent="0.25">
      <c r="H433" t="e">
        <f ca="1">ROUND(NORMINV(RAND(),SIMULATION!$G$6,SIMULATION!$C$6),0)</f>
        <v>#REF!</v>
      </c>
      <c r="I433" t="e">
        <f ca="1">ROUND(NORMINV(RAND(),SIMULATION!$G$10,SIMULATION!$C$10),0)</f>
        <v>#REF!</v>
      </c>
      <c r="J433" t="e">
        <f t="shared" ca="1" si="14"/>
        <v>#REF!</v>
      </c>
      <c r="K433" t="e">
        <f ca="1">IF(H433+SIMULATION!$E$6&gt;'CBB SIM'!I433,"W","L")</f>
        <v>#REF!</v>
      </c>
      <c r="L433" t="e">
        <f ca="1">IF(I433+SIMULATION!$E$10&gt;'CBB SIM'!H433,"W","L")</f>
        <v>#REF!</v>
      </c>
      <c r="M433" t="e">
        <f t="shared" ca="1" si="15"/>
        <v>#REF!</v>
      </c>
      <c r="N433" t="e">
        <f ca="1">IF((H433+I433)&gt;SIMULATION!$F$6,"Over","Under")</f>
        <v>#REF!</v>
      </c>
    </row>
    <row r="434" spans="8:14" x14ac:dyDescent="0.25">
      <c r="H434" t="e">
        <f ca="1">ROUND(NORMINV(RAND(),SIMULATION!$G$6,SIMULATION!$C$6),0)</f>
        <v>#REF!</v>
      </c>
      <c r="I434" t="e">
        <f ca="1">ROUND(NORMINV(RAND(),SIMULATION!$G$10,SIMULATION!$C$10),0)</f>
        <v>#REF!</v>
      </c>
      <c r="J434" t="e">
        <f t="shared" ca="1" si="14"/>
        <v>#REF!</v>
      </c>
      <c r="K434" t="e">
        <f ca="1">IF(H434+SIMULATION!$E$6&gt;'CBB SIM'!I434,"W","L")</f>
        <v>#REF!</v>
      </c>
      <c r="L434" t="e">
        <f ca="1">IF(I434+SIMULATION!$E$10&gt;'CBB SIM'!H434,"W","L")</f>
        <v>#REF!</v>
      </c>
      <c r="M434" t="e">
        <f t="shared" ca="1" si="15"/>
        <v>#REF!</v>
      </c>
      <c r="N434" t="e">
        <f ca="1">IF((H434+I434)&gt;SIMULATION!$F$6,"Over","Under")</f>
        <v>#REF!</v>
      </c>
    </row>
    <row r="435" spans="8:14" x14ac:dyDescent="0.25">
      <c r="H435" t="e">
        <f ca="1">ROUND(NORMINV(RAND(),SIMULATION!$G$6,SIMULATION!$C$6),0)</f>
        <v>#REF!</v>
      </c>
      <c r="I435" t="e">
        <f ca="1">ROUND(NORMINV(RAND(),SIMULATION!$G$10,SIMULATION!$C$10),0)</f>
        <v>#REF!</v>
      </c>
      <c r="J435" t="e">
        <f t="shared" ca="1" si="14"/>
        <v>#REF!</v>
      </c>
      <c r="K435" t="e">
        <f ca="1">IF(H435+SIMULATION!$E$6&gt;'CBB SIM'!I435,"W","L")</f>
        <v>#REF!</v>
      </c>
      <c r="L435" t="e">
        <f ca="1">IF(I435+SIMULATION!$E$10&gt;'CBB SIM'!H435,"W","L")</f>
        <v>#REF!</v>
      </c>
      <c r="M435" t="e">
        <f t="shared" ca="1" si="15"/>
        <v>#REF!</v>
      </c>
      <c r="N435" t="e">
        <f ca="1">IF((H435+I435)&gt;SIMULATION!$F$6,"Over","Under")</f>
        <v>#REF!</v>
      </c>
    </row>
    <row r="436" spans="8:14" x14ac:dyDescent="0.25">
      <c r="H436" t="e">
        <f ca="1">ROUND(NORMINV(RAND(),SIMULATION!$G$6,SIMULATION!$C$6),0)</f>
        <v>#REF!</v>
      </c>
      <c r="I436" t="e">
        <f ca="1">ROUND(NORMINV(RAND(),SIMULATION!$G$10,SIMULATION!$C$10),0)</f>
        <v>#REF!</v>
      </c>
      <c r="J436" t="e">
        <f t="shared" ca="1" si="14"/>
        <v>#REF!</v>
      </c>
      <c r="K436" t="e">
        <f ca="1">IF(H436+SIMULATION!$E$6&gt;'CBB SIM'!I436,"W","L")</f>
        <v>#REF!</v>
      </c>
      <c r="L436" t="e">
        <f ca="1">IF(I436+SIMULATION!$E$10&gt;'CBB SIM'!H436,"W","L")</f>
        <v>#REF!</v>
      </c>
      <c r="M436" t="e">
        <f t="shared" ca="1" si="15"/>
        <v>#REF!</v>
      </c>
      <c r="N436" t="e">
        <f ca="1">IF((H436+I436)&gt;SIMULATION!$F$6,"Over","Under")</f>
        <v>#REF!</v>
      </c>
    </row>
    <row r="437" spans="8:14" x14ac:dyDescent="0.25">
      <c r="H437" t="e">
        <f ca="1">ROUND(NORMINV(RAND(),SIMULATION!$G$6,SIMULATION!$C$6),0)</f>
        <v>#REF!</v>
      </c>
      <c r="I437" t="e">
        <f ca="1">ROUND(NORMINV(RAND(),SIMULATION!$G$10,SIMULATION!$C$10),0)</f>
        <v>#REF!</v>
      </c>
      <c r="J437" t="e">
        <f t="shared" ca="1" si="14"/>
        <v>#REF!</v>
      </c>
      <c r="K437" t="e">
        <f ca="1">IF(H437+SIMULATION!$E$6&gt;'CBB SIM'!I437,"W","L")</f>
        <v>#REF!</v>
      </c>
      <c r="L437" t="e">
        <f ca="1">IF(I437+SIMULATION!$E$10&gt;'CBB SIM'!H437,"W","L")</f>
        <v>#REF!</v>
      </c>
      <c r="M437" t="e">
        <f t="shared" ca="1" si="15"/>
        <v>#REF!</v>
      </c>
      <c r="N437" t="e">
        <f ca="1">IF((H437+I437)&gt;SIMULATION!$F$6,"Over","Under")</f>
        <v>#REF!</v>
      </c>
    </row>
    <row r="438" spans="8:14" x14ac:dyDescent="0.25">
      <c r="H438" t="e">
        <f ca="1">ROUND(NORMINV(RAND(),SIMULATION!$G$6,SIMULATION!$C$6),0)</f>
        <v>#REF!</v>
      </c>
      <c r="I438" t="e">
        <f ca="1">ROUND(NORMINV(RAND(),SIMULATION!$G$10,SIMULATION!$C$10),0)</f>
        <v>#REF!</v>
      </c>
      <c r="J438" t="e">
        <f t="shared" ca="1" si="14"/>
        <v>#REF!</v>
      </c>
      <c r="K438" t="e">
        <f ca="1">IF(H438+SIMULATION!$E$6&gt;'CBB SIM'!I438,"W","L")</f>
        <v>#REF!</v>
      </c>
      <c r="L438" t="e">
        <f ca="1">IF(I438+SIMULATION!$E$10&gt;'CBB SIM'!H438,"W","L")</f>
        <v>#REF!</v>
      </c>
      <c r="M438" t="e">
        <f t="shared" ca="1" si="15"/>
        <v>#REF!</v>
      </c>
      <c r="N438" t="e">
        <f ca="1">IF((H438+I438)&gt;SIMULATION!$F$6,"Over","Under")</f>
        <v>#REF!</v>
      </c>
    </row>
    <row r="439" spans="8:14" x14ac:dyDescent="0.25">
      <c r="H439" t="e">
        <f ca="1">ROUND(NORMINV(RAND(),SIMULATION!$G$6,SIMULATION!$C$6),0)</f>
        <v>#REF!</v>
      </c>
      <c r="I439" t="e">
        <f ca="1">ROUND(NORMINV(RAND(),SIMULATION!$G$10,SIMULATION!$C$10),0)</f>
        <v>#REF!</v>
      </c>
      <c r="J439" t="e">
        <f t="shared" ca="1" si="14"/>
        <v>#REF!</v>
      </c>
      <c r="K439" t="e">
        <f ca="1">IF(H439+SIMULATION!$E$6&gt;'CBB SIM'!I439,"W","L")</f>
        <v>#REF!</v>
      </c>
      <c r="L439" t="e">
        <f ca="1">IF(I439+SIMULATION!$E$10&gt;'CBB SIM'!H439,"W","L")</f>
        <v>#REF!</v>
      </c>
      <c r="M439" t="e">
        <f t="shared" ca="1" si="15"/>
        <v>#REF!</v>
      </c>
      <c r="N439" t="e">
        <f ca="1">IF((H439+I439)&gt;SIMULATION!$F$6,"Over","Under")</f>
        <v>#REF!</v>
      </c>
    </row>
    <row r="440" spans="8:14" x14ac:dyDescent="0.25">
      <c r="H440" t="e">
        <f ca="1">ROUND(NORMINV(RAND(),SIMULATION!$G$6,SIMULATION!$C$6),0)</f>
        <v>#REF!</v>
      </c>
      <c r="I440" t="e">
        <f ca="1">ROUND(NORMINV(RAND(),SIMULATION!$G$10,SIMULATION!$C$10),0)</f>
        <v>#REF!</v>
      </c>
      <c r="J440" t="e">
        <f t="shared" ca="1" si="14"/>
        <v>#REF!</v>
      </c>
      <c r="K440" t="e">
        <f ca="1">IF(H440+SIMULATION!$E$6&gt;'CBB SIM'!I440,"W","L")</f>
        <v>#REF!</v>
      </c>
      <c r="L440" t="e">
        <f ca="1">IF(I440+SIMULATION!$E$10&gt;'CBB SIM'!H440,"W","L")</f>
        <v>#REF!</v>
      </c>
      <c r="M440" t="e">
        <f t="shared" ca="1" si="15"/>
        <v>#REF!</v>
      </c>
      <c r="N440" t="e">
        <f ca="1">IF((H440+I440)&gt;SIMULATION!$F$6,"Over","Under")</f>
        <v>#REF!</v>
      </c>
    </row>
    <row r="441" spans="8:14" x14ac:dyDescent="0.25">
      <c r="H441" t="e">
        <f ca="1">ROUND(NORMINV(RAND(),SIMULATION!$G$6,SIMULATION!$C$6),0)</f>
        <v>#REF!</v>
      </c>
      <c r="I441" t="e">
        <f ca="1">ROUND(NORMINV(RAND(),SIMULATION!$G$10,SIMULATION!$C$10),0)</f>
        <v>#REF!</v>
      </c>
      <c r="J441" t="e">
        <f t="shared" ca="1" si="14"/>
        <v>#REF!</v>
      </c>
      <c r="K441" t="e">
        <f ca="1">IF(H441+SIMULATION!$E$6&gt;'CBB SIM'!I441,"W","L")</f>
        <v>#REF!</v>
      </c>
      <c r="L441" t="e">
        <f ca="1">IF(I441+SIMULATION!$E$10&gt;'CBB SIM'!H441,"W","L")</f>
        <v>#REF!</v>
      </c>
      <c r="M441" t="e">
        <f t="shared" ca="1" si="15"/>
        <v>#REF!</v>
      </c>
      <c r="N441" t="e">
        <f ca="1">IF((H441+I441)&gt;SIMULATION!$F$6,"Over","Under")</f>
        <v>#REF!</v>
      </c>
    </row>
    <row r="442" spans="8:14" x14ac:dyDescent="0.25">
      <c r="H442" t="e">
        <f ca="1">ROUND(NORMINV(RAND(),SIMULATION!$G$6,SIMULATION!$C$6),0)</f>
        <v>#REF!</v>
      </c>
      <c r="I442" t="e">
        <f ca="1">ROUND(NORMINV(RAND(),SIMULATION!$G$10,SIMULATION!$C$10),0)</f>
        <v>#REF!</v>
      </c>
      <c r="J442" t="e">
        <f t="shared" ca="1" si="14"/>
        <v>#REF!</v>
      </c>
      <c r="K442" t="e">
        <f ca="1">IF(H442+SIMULATION!$E$6&gt;'CBB SIM'!I442,"W","L")</f>
        <v>#REF!</v>
      </c>
      <c r="L442" t="e">
        <f ca="1">IF(I442+SIMULATION!$E$10&gt;'CBB SIM'!H442,"W","L")</f>
        <v>#REF!</v>
      </c>
      <c r="M442" t="e">
        <f t="shared" ca="1" si="15"/>
        <v>#REF!</v>
      </c>
      <c r="N442" t="e">
        <f ca="1">IF((H442+I442)&gt;SIMULATION!$F$6,"Over","Under")</f>
        <v>#REF!</v>
      </c>
    </row>
    <row r="443" spans="8:14" x14ac:dyDescent="0.25">
      <c r="H443" t="e">
        <f ca="1">ROUND(NORMINV(RAND(),SIMULATION!$G$6,SIMULATION!$C$6),0)</f>
        <v>#REF!</v>
      </c>
      <c r="I443" t="e">
        <f ca="1">ROUND(NORMINV(RAND(),SIMULATION!$G$10,SIMULATION!$C$10),0)</f>
        <v>#REF!</v>
      </c>
      <c r="J443" t="e">
        <f t="shared" ca="1" si="14"/>
        <v>#REF!</v>
      </c>
      <c r="K443" t="e">
        <f ca="1">IF(H443+SIMULATION!$E$6&gt;'CBB SIM'!I443,"W","L")</f>
        <v>#REF!</v>
      </c>
      <c r="L443" t="e">
        <f ca="1">IF(I443+SIMULATION!$E$10&gt;'CBB SIM'!H443,"W","L")</f>
        <v>#REF!</v>
      </c>
      <c r="M443" t="e">
        <f t="shared" ca="1" si="15"/>
        <v>#REF!</v>
      </c>
      <c r="N443" t="e">
        <f ca="1">IF((H443+I443)&gt;SIMULATION!$F$6,"Over","Under")</f>
        <v>#REF!</v>
      </c>
    </row>
    <row r="444" spans="8:14" x14ac:dyDescent="0.25">
      <c r="H444" t="e">
        <f ca="1">ROUND(NORMINV(RAND(),SIMULATION!$G$6,SIMULATION!$C$6),0)</f>
        <v>#REF!</v>
      </c>
      <c r="I444" t="e">
        <f ca="1">ROUND(NORMINV(RAND(),SIMULATION!$G$10,SIMULATION!$C$10),0)</f>
        <v>#REF!</v>
      </c>
      <c r="J444" t="e">
        <f t="shared" ca="1" si="14"/>
        <v>#REF!</v>
      </c>
      <c r="K444" t="e">
        <f ca="1">IF(H444+SIMULATION!$E$6&gt;'CBB SIM'!I444,"W","L")</f>
        <v>#REF!</v>
      </c>
      <c r="L444" t="e">
        <f ca="1">IF(I444+SIMULATION!$E$10&gt;'CBB SIM'!H444,"W","L")</f>
        <v>#REF!</v>
      </c>
      <c r="M444" t="e">
        <f t="shared" ca="1" si="15"/>
        <v>#REF!</v>
      </c>
      <c r="N444" t="e">
        <f ca="1">IF((H444+I444)&gt;SIMULATION!$F$6,"Over","Under")</f>
        <v>#REF!</v>
      </c>
    </row>
    <row r="445" spans="8:14" x14ac:dyDescent="0.25">
      <c r="H445" t="e">
        <f ca="1">ROUND(NORMINV(RAND(),SIMULATION!$G$6,SIMULATION!$C$6),0)</f>
        <v>#REF!</v>
      </c>
      <c r="I445" t="e">
        <f ca="1">ROUND(NORMINV(RAND(),SIMULATION!$G$10,SIMULATION!$C$10),0)</f>
        <v>#REF!</v>
      </c>
      <c r="J445" t="e">
        <f t="shared" ca="1" si="14"/>
        <v>#REF!</v>
      </c>
      <c r="K445" t="e">
        <f ca="1">IF(H445+SIMULATION!$E$6&gt;'CBB SIM'!I445,"W","L")</f>
        <v>#REF!</v>
      </c>
      <c r="L445" t="e">
        <f ca="1">IF(I445+SIMULATION!$E$10&gt;'CBB SIM'!H445,"W","L")</f>
        <v>#REF!</v>
      </c>
      <c r="M445" t="e">
        <f t="shared" ca="1" si="15"/>
        <v>#REF!</v>
      </c>
      <c r="N445" t="e">
        <f ca="1">IF((H445+I445)&gt;SIMULATION!$F$6,"Over","Under")</f>
        <v>#REF!</v>
      </c>
    </row>
    <row r="446" spans="8:14" x14ac:dyDescent="0.25">
      <c r="H446" t="e">
        <f ca="1">ROUND(NORMINV(RAND(),SIMULATION!$G$6,SIMULATION!$C$6),0)</f>
        <v>#REF!</v>
      </c>
      <c r="I446" t="e">
        <f ca="1">ROUND(NORMINV(RAND(),SIMULATION!$G$10,SIMULATION!$C$10),0)</f>
        <v>#REF!</v>
      </c>
      <c r="J446" t="e">
        <f t="shared" ca="1" si="14"/>
        <v>#REF!</v>
      </c>
      <c r="K446" t="e">
        <f ca="1">IF(H446+SIMULATION!$E$6&gt;'CBB SIM'!I446,"W","L")</f>
        <v>#REF!</v>
      </c>
      <c r="L446" t="e">
        <f ca="1">IF(I446+SIMULATION!$E$10&gt;'CBB SIM'!H446,"W","L")</f>
        <v>#REF!</v>
      </c>
      <c r="M446" t="e">
        <f t="shared" ca="1" si="15"/>
        <v>#REF!</v>
      </c>
      <c r="N446" t="e">
        <f ca="1">IF((H446+I446)&gt;SIMULATION!$F$6,"Over","Under")</f>
        <v>#REF!</v>
      </c>
    </row>
    <row r="447" spans="8:14" x14ac:dyDescent="0.25">
      <c r="H447" t="e">
        <f ca="1">ROUND(NORMINV(RAND(),SIMULATION!$G$6,SIMULATION!$C$6),0)</f>
        <v>#REF!</v>
      </c>
      <c r="I447" t="e">
        <f ca="1">ROUND(NORMINV(RAND(),SIMULATION!$G$10,SIMULATION!$C$10),0)</f>
        <v>#REF!</v>
      </c>
      <c r="J447" t="e">
        <f t="shared" ca="1" si="14"/>
        <v>#REF!</v>
      </c>
      <c r="K447" t="e">
        <f ca="1">IF(H447+SIMULATION!$E$6&gt;'CBB SIM'!I447,"W","L")</f>
        <v>#REF!</v>
      </c>
      <c r="L447" t="e">
        <f ca="1">IF(I447+SIMULATION!$E$10&gt;'CBB SIM'!H447,"W","L")</f>
        <v>#REF!</v>
      </c>
      <c r="M447" t="e">
        <f t="shared" ca="1" si="15"/>
        <v>#REF!</v>
      </c>
      <c r="N447" t="e">
        <f ca="1">IF((H447+I447)&gt;SIMULATION!$F$6,"Over","Under")</f>
        <v>#REF!</v>
      </c>
    </row>
    <row r="448" spans="8:14" x14ac:dyDescent="0.25">
      <c r="H448" t="e">
        <f ca="1">ROUND(NORMINV(RAND(),SIMULATION!$G$6,SIMULATION!$C$6),0)</f>
        <v>#REF!</v>
      </c>
      <c r="I448" t="e">
        <f ca="1">ROUND(NORMINV(RAND(),SIMULATION!$G$10,SIMULATION!$C$10),0)</f>
        <v>#REF!</v>
      </c>
      <c r="J448" t="e">
        <f t="shared" ca="1" si="14"/>
        <v>#REF!</v>
      </c>
      <c r="K448" t="e">
        <f ca="1">IF(H448+SIMULATION!$E$6&gt;'CBB SIM'!I448,"W","L")</f>
        <v>#REF!</v>
      </c>
      <c r="L448" t="e">
        <f ca="1">IF(I448+SIMULATION!$E$10&gt;'CBB SIM'!H448,"W","L")</f>
        <v>#REF!</v>
      </c>
      <c r="M448" t="e">
        <f t="shared" ca="1" si="15"/>
        <v>#REF!</v>
      </c>
      <c r="N448" t="e">
        <f ca="1">IF((H448+I448)&gt;SIMULATION!$F$6,"Over","Under")</f>
        <v>#REF!</v>
      </c>
    </row>
    <row r="449" spans="8:14" x14ac:dyDescent="0.25">
      <c r="H449" t="e">
        <f ca="1">ROUND(NORMINV(RAND(),SIMULATION!$G$6,SIMULATION!$C$6),0)</f>
        <v>#REF!</v>
      </c>
      <c r="I449" t="e">
        <f ca="1">ROUND(NORMINV(RAND(),SIMULATION!$G$10,SIMULATION!$C$10),0)</f>
        <v>#REF!</v>
      </c>
      <c r="J449" t="e">
        <f t="shared" ca="1" si="14"/>
        <v>#REF!</v>
      </c>
      <c r="K449" t="e">
        <f ca="1">IF(H449+SIMULATION!$E$6&gt;'CBB SIM'!I449,"W","L")</f>
        <v>#REF!</v>
      </c>
      <c r="L449" t="e">
        <f ca="1">IF(I449+SIMULATION!$E$10&gt;'CBB SIM'!H449,"W","L")</f>
        <v>#REF!</v>
      </c>
      <c r="M449" t="e">
        <f t="shared" ca="1" si="15"/>
        <v>#REF!</v>
      </c>
      <c r="N449" t="e">
        <f ca="1">IF((H449+I449)&gt;SIMULATION!$F$6,"Over","Under")</f>
        <v>#REF!</v>
      </c>
    </row>
    <row r="450" spans="8:14" x14ac:dyDescent="0.25">
      <c r="H450" t="e">
        <f ca="1">ROUND(NORMINV(RAND(),SIMULATION!$G$6,SIMULATION!$C$6),0)</f>
        <v>#REF!</v>
      </c>
      <c r="I450" t="e">
        <f ca="1">ROUND(NORMINV(RAND(),SIMULATION!$G$10,SIMULATION!$C$10),0)</f>
        <v>#REF!</v>
      </c>
      <c r="J450" t="e">
        <f t="shared" ca="1" si="14"/>
        <v>#REF!</v>
      </c>
      <c r="K450" t="e">
        <f ca="1">IF(H450+SIMULATION!$E$6&gt;'CBB SIM'!I450,"W","L")</f>
        <v>#REF!</v>
      </c>
      <c r="L450" t="e">
        <f ca="1">IF(I450+SIMULATION!$E$10&gt;'CBB SIM'!H450,"W","L")</f>
        <v>#REF!</v>
      </c>
      <c r="M450" t="e">
        <f t="shared" ca="1" si="15"/>
        <v>#REF!</v>
      </c>
      <c r="N450" t="e">
        <f ca="1">IF((H450+I450)&gt;SIMULATION!$F$6,"Over","Under")</f>
        <v>#REF!</v>
      </c>
    </row>
    <row r="451" spans="8:14" x14ac:dyDescent="0.25">
      <c r="H451" t="e">
        <f ca="1">ROUND(NORMINV(RAND(),SIMULATION!$G$6,SIMULATION!$C$6),0)</f>
        <v>#REF!</v>
      </c>
      <c r="I451" t="e">
        <f ca="1">ROUND(NORMINV(RAND(),SIMULATION!$G$10,SIMULATION!$C$10),0)</f>
        <v>#REF!</v>
      </c>
      <c r="J451" t="e">
        <f t="shared" ca="1" si="14"/>
        <v>#REF!</v>
      </c>
      <c r="K451" t="e">
        <f ca="1">IF(H451+SIMULATION!$E$6&gt;'CBB SIM'!I451,"W","L")</f>
        <v>#REF!</v>
      </c>
      <c r="L451" t="e">
        <f ca="1">IF(I451+SIMULATION!$E$10&gt;'CBB SIM'!H451,"W","L")</f>
        <v>#REF!</v>
      </c>
      <c r="M451" t="e">
        <f t="shared" ca="1" si="15"/>
        <v>#REF!</v>
      </c>
      <c r="N451" t="e">
        <f ca="1">IF((H451+I451)&gt;SIMULATION!$F$6,"Over","Under")</f>
        <v>#REF!</v>
      </c>
    </row>
    <row r="452" spans="8:14" x14ac:dyDescent="0.25">
      <c r="H452" t="e">
        <f ca="1">ROUND(NORMINV(RAND(),SIMULATION!$G$6,SIMULATION!$C$6),0)</f>
        <v>#REF!</v>
      </c>
      <c r="I452" t="e">
        <f ca="1">ROUND(NORMINV(RAND(),SIMULATION!$G$10,SIMULATION!$C$10),0)</f>
        <v>#REF!</v>
      </c>
      <c r="J452" t="e">
        <f t="shared" ca="1" si="14"/>
        <v>#REF!</v>
      </c>
      <c r="K452" t="e">
        <f ca="1">IF(H452+SIMULATION!$E$6&gt;'CBB SIM'!I452,"W","L")</f>
        <v>#REF!</v>
      </c>
      <c r="L452" t="e">
        <f ca="1">IF(I452+SIMULATION!$E$10&gt;'CBB SIM'!H452,"W","L")</f>
        <v>#REF!</v>
      </c>
      <c r="M452" t="e">
        <f t="shared" ca="1" si="15"/>
        <v>#REF!</v>
      </c>
      <c r="N452" t="e">
        <f ca="1">IF((H452+I452)&gt;SIMULATION!$F$6,"Over","Under")</f>
        <v>#REF!</v>
      </c>
    </row>
    <row r="453" spans="8:14" x14ac:dyDescent="0.25">
      <c r="H453" t="e">
        <f ca="1">ROUND(NORMINV(RAND(),SIMULATION!$G$6,SIMULATION!$C$6),0)</f>
        <v>#REF!</v>
      </c>
      <c r="I453" t="e">
        <f ca="1">ROUND(NORMINV(RAND(),SIMULATION!$G$10,SIMULATION!$C$10),0)</f>
        <v>#REF!</v>
      </c>
      <c r="J453" t="e">
        <f t="shared" ca="1" si="14"/>
        <v>#REF!</v>
      </c>
      <c r="K453" t="e">
        <f ca="1">IF(H453+SIMULATION!$E$6&gt;'CBB SIM'!I453,"W","L")</f>
        <v>#REF!</v>
      </c>
      <c r="L453" t="e">
        <f ca="1">IF(I453+SIMULATION!$E$10&gt;'CBB SIM'!H453,"W","L")</f>
        <v>#REF!</v>
      </c>
      <c r="M453" t="e">
        <f t="shared" ca="1" si="15"/>
        <v>#REF!</v>
      </c>
      <c r="N453" t="e">
        <f ca="1">IF((H453+I453)&gt;SIMULATION!$F$6,"Over","Under")</f>
        <v>#REF!</v>
      </c>
    </row>
    <row r="454" spans="8:14" x14ac:dyDescent="0.25">
      <c r="H454" t="e">
        <f ca="1">ROUND(NORMINV(RAND(),SIMULATION!$G$6,SIMULATION!$C$6),0)</f>
        <v>#REF!</v>
      </c>
      <c r="I454" t="e">
        <f ca="1">ROUND(NORMINV(RAND(),SIMULATION!$G$10,SIMULATION!$C$10),0)</f>
        <v>#REF!</v>
      </c>
      <c r="J454" t="e">
        <f t="shared" ca="1" si="14"/>
        <v>#REF!</v>
      </c>
      <c r="K454" t="e">
        <f ca="1">IF(H454+SIMULATION!$E$6&gt;'CBB SIM'!I454,"W","L")</f>
        <v>#REF!</v>
      </c>
      <c r="L454" t="e">
        <f ca="1">IF(I454+SIMULATION!$E$10&gt;'CBB SIM'!H454,"W","L")</f>
        <v>#REF!</v>
      </c>
      <c r="M454" t="e">
        <f t="shared" ca="1" si="15"/>
        <v>#REF!</v>
      </c>
      <c r="N454" t="e">
        <f ca="1">IF((H454+I454)&gt;SIMULATION!$F$6,"Over","Under")</f>
        <v>#REF!</v>
      </c>
    </row>
    <row r="455" spans="8:14" x14ac:dyDescent="0.25">
      <c r="H455" t="e">
        <f ca="1">ROUND(NORMINV(RAND(),SIMULATION!$G$6,SIMULATION!$C$6),0)</f>
        <v>#REF!</v>
      </c>
      <c r="I455" t="e">
        <f ca="1">ROUND(NORMINV(RAND(),SIMULATION!$G$10,SIMULATION!$C$10),0)</f>
        <v>#REF!</v>
      </c>
      <c r="J455" t="e">
        <f t="shared" ca="1" si="14"/>
        <v>#REF!</v>
      </c>
      <c r="K455" t="e">
        <f ca="1">IF(H455+SIMULATION!$E$6&gt;'CBB SIM'!I455,"W","L")</f>
        <v>#REF!</v>
      </c>
      <c r="L455" t="e">
        <f ca="1">IF(I455+SIMULATION!$E$10&gt;'CBB SIM'!H455,"W","L")</f>
        <v>#REF!</v>
      </c>
      <c r="M455" t="e">
        <f t="shared" ca="1" si="15"/>
        <v>#REF!</v>
      </c>
      <c r="N455" t="e">
        <f ca="1">IF((H455+I455)&gt;SIMULATION!$F$6,"Over","Under")</f>
        <v>#REF!</v>
      </c>
    </row>
    <row r="456" spans="8:14" x14ac:dyDescent="0.25">
      <c r="H456" t="e">
        <f ca="1">ROUND(NORMINV(RAND(),SIMULATION!$G$6,SIMULATION!$C$6),0)</f>
        <v>#REF!</v>
      </c>
      <c r="I456" t="e">
        <f ca="1">ROUND(NORMINV(RAND(),SIMULATION!$G$10,SIMULATION!$C$10),0)</f>
        <v>#REF!</v>
      </c>
      <c r="J456" t="e">
        <f t="shared" ca="1" si="14"/>
        <v>#REF!</v>
      </c>
      <c r="K456" t="e">
        <f ca="1">IF(H456+SIMULATION!$E$6&gt;'CBB SIM'!I456,"W","L")</f>
        <v>#REF!</v>
      </c>
      <c r="L456" t="e">
        <f ca="1">IF(I456+SIMULATION!$E$10&gt;'CBB SIM'!H456,"W","L")</f>
        <v>#REF!</v>
      </c>
      <c r="M456" t="e">
        <f t="shared" ca="1" si="15"/>
        <v>#REF!</v>
      </c>
      <c r="N456" t="e">
        <f ca="1">IF((H456+I456)&gt;SIMULATION!$F$6,"Over","Under")</f>
        <v>#REF!</v>
      </c>
    </row>
    <row r="457" spans="8:14" x14ac:dyDescent="0.25">
      <c r="H457" t="e">
        <f ca="1">ROUND(NORMINV(RAND(),SIMULATION!$G$6,SIMULATION!$C$6),0)</f>
        <v>#REF!</v>
      </c>
      <c r="I457" t="e">
        <f ca="1">ROUND(NORMINV(RAND(),SIMULATION!$G$10,SIMULATION!$C$10),0)</f>
        <v>#REF!</v>
      </c>
      <c r="J457" t="e">
        <f t="shared" ca="1" si="14"/>
        <v>#REF!</v>
      </c>
      <c r="K457" t="e">
        <f ca="1">IF(H457+SIMULATION!$E$6&gt;'CBB SIM'!I457,"W","L")</f>
        <v>#REF!</v>
      </c>
      <c r="L457" t="e">
        <f ca="1">IF(I457+SIMULATION!$E$10&gt;'CBB SIM'!H457,"W","L")</f>
        <v>#REF!</v>
      </c>
      <c r="M457" t="e">
        <f t="shared" ca="1" si="15"/>
        <v>#REF!</v>
      </c>
      <c r="N457" t="e">
        <f ca="1">IF((H457+I457)&gt;SIMULATION!$F$6,"Over","Under")</f>
        <v>#REF!</v>
      </c>
    </row>
    <row r="458" spans="8:14" x14ac:dyDescent="0.25">
      <c r="H458" t="e">
        <f ca="1">ROUND(NORMINV(RAND(),SIMULATION!$G$6,SIMULATION!$C$6),0)</f>
        <v>#REF!</v>
      </c>
      <c r="I458" t="e">
        <f ca="1">ROUND(NORMINV(RAND(),SIMULATION!$G$10,SIMULATION!$C$10),0)</f>
        <v>#REF!</v>
      </c>
      <c r="J458" t="e">
        <f t="shared" ref="J458:J500" ca="1" si="16">IF(H458=I458,"OT",IF(H458&gt;I458,"Away","Home"))</f>
        <v>#REF!</v>
      </c>
      <c r="K458" t="e">
        <f ca="1">IF(H458+SIMULATION!$E$6&gt;'CBB SIM'!I458,"W","L")</f>
        <v>#REF!</v>
      </c>
      <c r="L458" t="e">
        <f ca="1">IF(I458+SIMULATION!$E$10&gt;'CBB SIM'!H458,"W","L")</f>
        <v>#REF!</v>
      </c>
      <c r="M458" t="e">
        <f t="shared" ref="M458:M500" ca="1" si="17">H458+I458</f>
        <v>#REF!</v>
      </c>
      <c r="N458" t="e">
        <f ca="1">IF((H458+I458)&gt;SIMULATION!$F$6,"Over","Under")</f>
        <v>#REF!</v>
      </c>
    </row>
    <row r="459" spans="8:14" x14ac:dyDescent="0.25">
      <c r="H459" t="e">
        <f ca="1">ROUND(NORMINV(RAND(),SIMULATION!$G$6,SIMULATION!$C$6),0)</f>
        <v>#REF!</v>
      </c>
      <c r="I459" t="e">
        <f ca="1">ROUND(NORMINV(RAND(),SIMULATION!$G$10,SIMULATION!$C$10),0)</f>
        <v>#REF!</v>
      </c>
      <c r="J459" t="e">
        <f t="shared" ca="1" si="16"/>
        <v>#REF!</v>
      </c>
      <c r="K459" t="e">
        <f ca="1">IF(H459+SIMULATION!$E$6&gt;'CBB SIM'!I459,"W","L")</f>
        <v>#REF!</v>
      </c>
      <c r="L459" t="e">
        <f ca="1">IF(I459+SIMULATION!$E$10&gt;'CBB SIM'!H459,"W","L")</f>
        <v>#REF!</v>
      </c>
      <c r="M459" t="e">
        <f t="shared" ca="1" si="17"/>
        <v>#REF!</v>
      </c>
      <c r="N459" t="e">
        <f ca="1">IF((H459+I459)&gt;SIMULATION!$F$6,"Over","Under")</f>
        <v>#REF!</v>
      </c>
    </row>
    <row r="460" spans="8:14" x14ac:dyDescent="0.25">
      <c r="H460" t="e">
        <f ca="1">ROUND(NORMINV(RAND(),SIMULATION!$G$6,SIMULATION!$C$6),0)</f>
        <v>#REF!</v>
      </c>
      <c r="I460" t="e">
        <f ca="1">ROUND(NORMINV(RAND(),SIMULATION!$G$10,SIMULATION!$C$10),0)</f>
        <v>#REF!</v>
      </c>
      <c r="J460" t="e">
        <f t="shared" ca="1" si="16"/>
        <v>#REF!</v>
      </c>
      <c r="K460" t="e">
        <f ca="1">IF(H460+SIMULATION!$E$6&gt;'CBB SIM'!I460,"W","L")</f>
        <v>#REF!</v>
      </c>
      <c r="L460" t="e">
        <f ca="1">IF(I460+SIMULATION!$E$10&gt;'CBB SIM'!H460,"W","L")</f>
        <v>#REF!</v>
      </c>
      <c r="M460" t="e">
        <f t="shared" ca="1" si="17"/>
        <v>#REF!</v>
      </c>
      <c r="N460" t="e">
        <f ca="1">IF((H460+I460)&gt;SIMULATION!$F$6,"Over","Under")</f>
        <v>#REF!</v>
      </c>
    </row>
    <row r="461" spans="8:14" x14ac:dyDescent="0.25">
      <c r="H461" t="e">
        <f ca="1">ROUND(NORMINV(RAND(),SIMULATION!$G$6,SIMULATION!$C$6),0)</f>
        <v>#REF!</v>
      </c>
      <c r="I461" t="e">
        <f ca="1">ROUND(NORMINV(RAND(),SIMULATION!$G$10,SIMULATION!$C$10),0)</f>
        <v>#REF!</v>
      </c>
      <c r="J461" t="e">
        <f t="shared" ca="1" si="16"/>
        <v>#REF!</v>
      </c>
      <c r="K461" t="e">
        <f ca="1">IF(H461+SIMULATION!$E$6&gt;'CBB SIM'!I461,"W","L")</f>
        <v>#REF!</v>
      </c>
      <c r="L461" t="e">
        <f ca="1">IF(I461+SIMULATION!$E$10&gt;'CBB SIM'!H461,"W","L")</f>
        <v>#REF!</v>
      </c>
      <c r="M461" t="e">
        <f t="shared" ca="1" si="17"/>
        <v>#REF!</v>
      </c>
      <c r="N461" t="e">
        <f ca="1">IF((H461+I461)&gt;SIMULATION!$F$6,"Over","Under")</f>
        <v>#REF!</v>
      </c>
    </row>
    <row r="462" spans="8:14" x14ac:dyDescent="0.25">
      <c r="H462" t="e">
        <f ca="1">ROUND(NORMINV(RAND(),SIMULATION!$G$6,SIMULATION!$C$6),0)</f>
        <v>#REF!</v>
      </c>
      <c r="I462" t="e">
        <f ca="1">ROUND(NORMINV(RAND(),SIMULATION!$G$10,SIMULATION!$C$10),0)</f>
        <v>#REF!</v>
      </c>
      <c r="J462" t="e">
        <f t="shared" ca="1" si="16"/>
        <v>#REF!</v>
      </c>
      <c r="K462" t="e">
        <f ca="1">IF(H462+SIMULATION!$E$6&gt;'CBB SIM'!I462,"W","L")</f>
        <v>#REF!</v>
      </c>
      <c r="L462" t="e">
        <f ca="1">IF(I462+SIMULATION!$E$10&gt;'CBB SIM'!H462,"W","L")</f>
        <v>#REF!</v>
      </c>
      <c r="M462" t="e">
        <f t="shared" ca="1" si="17"/>
        <v>#REF!</v>
      </c>
      <c r="N462" t="e">
        <f ca="1">IF((H462+I462)&gt;SIMULATION!$F$6,"Over","Under")</f>
        <v>#REF!</v>
      </c>
    </row>
    <row r="463" spans="8:14" x14ac:dyDescent="0.25">
      <c r="H463" t="e">
        <f ca="1">ROUND(NORMINV(RAND(),SIMULATION!$G$6,SIMULATION!$C$6),0)</f>
        <v>#REF!</v>
      </c>
      <c r="I463" t="e">
        <f ca="1">ROUND(NORMINV(RAND(),SIMULATION!$G$10,SIMULATION!$C$10),0)</f>
        <v>#REF!</v>
      </c>
      <c r="J463" t="e">
        <f t="shared" ca="1" si="16"/>
        <v>#REF!</v>
      </c>
      <c r="K463" t="e">
        <f ca="1">IF(H463+SIMULATION!$E$6&gt;'CBB SIM'!I463,"W","L")</f>
        <v>#REF!</v>
      </c>
      <c r="L463" t="e">
        <f ca="1">IF(I463+SIMULATION!$E$10&gt;'CBB SIM'!H463,"W","L")</f>
        <v>#REF!</v>
      </c>
      <c r="M463" t="e">
        <f t="shared" ca="1" si="17"/>
        <v>#REF!</v>
      </c>
      <c r="N463" t="e">
        <f ca="1">IF((H463+I463)&gt;SIMULATION!$F$6,"Over","Under")</f>
        <v>#REF!</v>
      </c>
    </row>
    <row r="464" spans="8:14" x14ac:dyDescent="0.25">
      <c r="H464" t="e">
        <f ca="1">ROUND(NORMINV(RAND(),SIMULATION!$G$6,SIMULATION!$C$6),0)</f>
        <v>#REF!</v>
      </c>
      <c r="I464" t="e">
        <f ca="1">ROUND(NORMINV(RAND(),SIMULATION!$G$10,SIMULATION!$C$10),0)</f>
        <v>#REF!</v>
      </c>
      <c r="J464" t="e">
        <f t="shared" ca="1" si="16"/>
        <v>#REF!</v>
      </c>
      <c r="K464" t="e">
        <f ca="1">IF(H464+SIMULATION!$E$6&gt;'CBB SIM'!I464,"W","L")</f>
        <v>#REF!</v>
      </c>
      <c r="L464" t="e">
        <f ca="1">IF(I464+SIMULATION!$E$10&gt;'CBB SIM'!H464,"W","L")</f>
        <v>#REF!</v>
      </c>
      <c r="M464" t="e">
        <f t="shared" ca="1" si="17"/>
        <v>#REF!</v>
      </c>
      <c r="N464" t="e">
        <f ca="1">IF((H464+I464)&gt;SIMULATION!$F$6,"Over","Under")</f>
        <v>#REF!</v>
      </c>
    </row>
    <row r="465" spans="8:14" x14ac:dyDescent="0.25">
      <c r="H465" t="e">
        <f ca="1">ROUND(NORMINV(RAND(),SIMULATION!$G$6,SIMULATION!$C$6),0)</f>
        <v>#REF!</v>
      </c>
      <c r="I465" t="e">
        <f ca="1">ROUND(NORMINV(RAND(),SIMULATION!$G$10,SIMULATION!$C$10),0)</f>
        <v>#REF!</v>
      </c>
      <c r="J465" t="e">
        <f t="shared" ca="1" si="16"/>
        <v>#REF!</v>
      </c>
      <c r="K465" t="e">
        <f ca="1">IF(H465+SIMULATION!$E$6&gt;'CBB SIM'!I465,"W","L")</f>
        <v>#REF!</v>
      </c>
      <c r="L465" t="e">
        <f ca="1">IF(I465+SIMULATION!$E$10&gt;'CBB SIM'!H465,"W","L")</f>
        <v>#REF!</v>
      </c>
      <c r="M465" t="e">
        <f t="shared" ca="1" si="17"/>
        <v>#REF!</v>
      </c>
      <c r="N465" t="e">
        <f ca="1">IF((H465+I465)&gt;SIMULATION!$F$6,"Over","Under")</f>
        <v>#REF!</v>
      </c>
    </row>
    <row r="466" spans="8:14" x14ac:dyDescent="0.25">
      <c r="H466" t="e">
        <f ca="1">ROUND(NORMINV(RAND(),SIMULATION!$G$6,SIMULATION!$C$6),0)</f>
        <v>#REF!</v>
      </c>
      <c r="I466" t="e">
        <f ca="1">ROUND(NORMINV(RAND(),SIMULATION!$G$10,SIMULATION!$C$10),0)</f>
        <v>#REF!</v>
      </c>
      <c r="J466" t="e">
        <f t="shared" ca="1" si="16"/>
        <v>#REF!</v>
      </c>
      <c r="K466" t="e">
        <f ca="1">IF(H466+SIMULATION!$E$6&gt;'CBB SIM'!I466,"W","L")</f>
        <v>#REF!</v>
      </c>
      <c r="L466" t="e">
        <f ca="1">IF(I466+SIMULATION!$E$10&gt;'CBB SIM'!H466,"W","L")</f>
        <v>#REF!</v>
      </c>
      <c r="M466" t="e">
        <f t="shared" ca="1" si="17"/>
        <v>#REF!</v>
      </c>
      <c r="N466" t="e">
        <f ca="1">IF((H466+I466)&gt;SIMULATION!$F$6,"Over","Under")</f>
        <v>#REF!</v>
      </c>
    </row>
    <row r="467" spans="8:14" x14ac:dyDescent="0.25">
      <c r="H467" t="e">
        <f ca="1">ROUND(NORMINV(RAND(),SIMULATION!$G$6,SIMULATION!$C$6),0)</f>
        <v>#REF!</v>
      </c>
      <c r="I467" t="e">
        <f ca="1">ROUND(NORMINV(RAND(),SIMULATION!$G$10,SIMULATION!$C$10),0)</f>
        <v>#REF!</v>
      </c>
      <c r="J467" t="e">
        <f t="shared" ca="1" si="16"/>
        <v>#REF!</v>
      </c>
      <c r="K467" t="e">
        <f ca="1">IF(H467+SIMULATION!$E$6&gt;'CBB SIM'!I467,"W","L")</f>
        <v>#REF!</v>
      </c>
      <c r="L467" t="e">
        <f ca="1">IF(I467+SIMULATION!$E$10&gt;'CBB SIM'!H467,"W","L")</f>
        <v>#REF!</v>
      </c>
      <c r="M467" t="e">
        <f t="shared" ca="1" si="17"/>
        <v>#REF!</v>
      </c>
      <c r="N467" t="e">
        <f ca="1">IF((H467+I467)&gt;SIMULATION!$F$6,"Over","Under")</f>
        <v>#REF!</v>
      </c>
    </row>
    <row r="468" spans="8:14" x14ac:dyDescent="0.25">
      <c r="H468" t="e">
        <f ca="1">ROUND(NORMINV(RAND(),SIMULATION!$G$6,SIMULATION!$C$6),0)</f>
        <v>#REF!</v>
      </c>
      <c r="I468" t="e">
        <f ca="1">ROUND(NORMINV(RAND(),SIMULATION!$G$10,SIMULATION!$C$10),0)</f>
        <v>#REF!</v>
      </c>
      <c r="J468" t="e">
        <f t="shared" ca="1" si="16"/>
        <v>#REF!</v>
      </c>
      <c r="K468" t="e">
        <f ca="1">IF(H468+SIMULATION!$E$6&gt;'CBB SIM'!I468,"W","L")</f>
        <v>#REF!</v>
      </c>
      <c r="L468" t="e">
        <f ca="1">IF(I468+SIMULATION!$E$10&gt;'CBB SIM'!H468,"W","L")</f>
        <v>#REF!</v>
      </c>
      <c r="M468" t="e">
        <f t="shared" ca="1" si="17"/>
        <v>#REF!</v>
      </c>
      <c r="N468" t="e">
        <f ca="1">IF((H468+I468)&gt;SIMULATION!$F$6,"Over","Under")</f>
        <v>#REF!</v>
      </c>
    </row>
    <row r="469" spans="8:14" x14ac:dyDescent="0.25">
      <c r="H469" t="e">
        <f ca="1">ROUND(NORMINV(RAND(),SIMULATION!$G$6,SIMULATION!$C$6),0)</f>
        <v>#REF!</v>
      </c>
      <c r="I469" t="e">
        <f ca="1">ROUND(NORMINV(RAND(),SIMULATION!$G$10,SIMULATION!$C$10),0)</f>
        <v>#REF!</v>
      </c>
      <c r="J469" t="e">
        <f t="shared" ca="1" si="16"/>
        <v>#REF!</v>
      </c>
      <c r="K469" t="e">
        <f ca="1">IF(H469+SIMULATION!$E$6&gt;'CBB SIM'!I469,"W","L")</f>
        <v>#REF!</v>
      </c>
      <c r="L469" t="e">
        <f ca="1">IF(I469+SIMULATION!$E$10&gt;'CBB SIM'!H469,"W","L")</f>
        <v>#REF!</v>
      </c>
      <c r="M469" t="e">
        <f t="shared" ca="1" si="17"/>
        <v>#REF!</v>
      </c>
      <c r="N469" t="e">
        <f ca="1">IF((H469+I469)&gt;SIMULATION!$F$6,"Over","Under")</f>
        <v>#REF!</v>
      </c>
    </row>
    <row r="470" spans="8:14" x14ac:dyDescent="0.25">
      <c r="H470" t="e">
        <f ca="1">ROUND(NORMINV(RAND(),SIMULATION!$G$6,SIMULATION!$C$6),0)</f>
        <v>#REF!</v>
      </c>
      <c r="I470" t="e">
        <f ca="1">ROUND(NORMINV(RAND(),SIMULATION!$G$10,SIMULATION!$C$10),0)</f>
        <v>#REF!</v>
      </c>
      <c r="J470" t="e">
        <f t="shared" ca="1" si="16"/>
        <v>#REF!</v>
      </c>
      <c r="K470" t="e">
        <f ca="1">IF(H470+SIMULATION!$E$6&gt;'CBB SIM'!I470,"W","L")</f>
        <v>#REF!</v>
      </c>
      <c r="L470" t="e">
        <f ca="1">IF(I470+SIMULATION!$E$10&gt;'CBB SIM'!H470,"W","L")</f>
        <v>#REF!</v>
      </c>
      <c r="M470" t="e">
        <f t="shared" ca="1" si="17"/>
        <v>#REF!</v>
      </c>
      <c r="N470" t="e">
        <f ca="1">IF((H470+I470)&gt;SIMULATION!$F$6,"Over","Under")</f>
        <v>#REF!</v>
      </c>
    </row>
    <row r="471" spans="8:14" x14ac:dyDescent="0.25">
      <c r="H471" t="e">
        <f ca="1">ROUND(NORMINV(RAND(),SIMULATION!$G$6,SIMULATION!$C$6),0)</f>
        <v>#REF!</v>
      </c>
      <c r="I471" t="e">
        <f ca="1">ROUND(NORMINV(RAND(),SIMULATION!$G$10,SIMULATION!$C$10),0)</f>
        <v>#REF!</v>
      </c>
      <c r="J471" t="e">
        <f t="shared" ca="1" si="16"/>
        <v>#REF!</v>
      </c>
      <c r="K471" t="e">
        <f ca="1">IF(H471+SIMULATION!$E$6&gt;'CBB SIM'!I471,"W","L")</f>
        <v>#REF!</v>
      </c>
      <c r="L471" t="e">
        <f ca="1">IF(I471+SIMULATION!$E$10&gt;'CBB SIM'!H471,"W","L")</f>
        <v>#REF!</v>
      </c>
      <c r="M471" t="e">
        <f t="shared" ca="1" si="17"/>
        <v>#REF!</v>
      </c>
      <c r="N471" t="e">
        <f ca="1">IF((H471+I471)&gt;SIMULATION!$F$6,"Over","Under")</f>
        <v>#REF!</v>
      </c>
    </row>
    <row r="472" spans="8:14" x14ac:dyDescent="0.25">
      <c r="H472" t="e">
        <f ca="1">ROUND(NORMINV(RAND(),SIMULATION!$G$6,SIMULATION!$C$6),0)</f>
        <v>#REF!</v>
      </c>
      <c r="I472" t="e">
        <f ca="1">ROUND(NORMINV(RAND(),SIMULATION!$G$10,SIMULATION!$C$10),0)</f>
        <v>#REF!</v>
      </c>
      <c r="J472" t="e">
        <f t="shared" ca="1" si="16"/>
        <v>#REF!</v>
      </c>
      <c r="K472" t="e">
        <f ca="1">IF(H472+SIMULATION!$E$6&gt;'CBB SIM'!I472,"W","L")</f>
        <v>#REF!</v>
      </c>
      <c r="L472" t="e">
        <f ca="1">IF(I472+SIMULATION!$E$10&gt;'CBB SIM'!H472,"W","L")</f>
        <v>#REF!</v>
      </c>
      <c r="M472" t="e">
        <f t="shared" ca="1" si="17"/>
        <v>#REF!</v>
      </c>
      <c r="N472" t="e">
        <f ca="1">IF((H472+I472)&gt;SIMULATION!$F$6,"Over","Under")</f>
        <v>#REF!</v>
      </c>
    </row>
    <row r="473" spans="8:14" x14ac:dyDescent="0.25">
      <c r="H473" t="e">
        <f ca="1">ROUND(NORMINV(RAND(),SIMULATION!$G$6,SIMULATION!$C$6),0)</f>
        <v>#REF!</v>
      </c>
      <c r="I473" t="e">
        <f ca="1">ROUND(NORMINV(RAND(),SIMULATION!$G$10,SIMULATION!$C$10),0)</f>
        <v>#REF!</v>
      </c>
      <c r="J473" t="e">
        <f t="shared" ca="1" si="16"/>
        <v>#REF!</v>
      </c>
      <c r="K473" t="e">
        <f ca="1">IF(H473+SIMULATION!$E$6&gt;'CBB SIM'!I473,"W","L")</f>
        <v>#REF!</v>
      </c>
      <c r="L473" t="e">
        <f ca="1">IF(I473+SIMULATION!$E$10&gt;'CBB SIM'!H473,"W","L")</f>
        <v>#REF!</v>
      </c>
      <c r="M473" t="e">
        <f t="shared" ca="1" si="17"/>
        <v>#REF!</v>
      </c>
      <c r="N473" t="e">
        <f ca="1">IF((H473+I473)&gt;SIMULATION!$F$6,"Over","Under")</f>
        <v>#REF!</v>
      </c>
    </row>
    <row r="474" spans="8:14" x14ac:dyDescent="0.25">
      <c r="H474" t="e">
        <f ca="1">ROUND(NORMINV(RAND(),SIMULATION!$G$6,SIMULATION!$C$6),0)</f>
        <v>#REF!</v>
      </c>
      <c r="I474" t="e">
        <f ca="1">ROUND(NORMINV(RAND(),SIMULATION!$G$10,SIMULATION!$C$10),0)</f>
        <v>#REF!</v>
      </c>
      <c r="J474" t="e">
        <f t="shared" ca="1" si="16"/>
        <v>#REF!</v>
      </c>
      <c r="K474" t="e">
        <f ca="1">IF(H474+SIMULATION!$E$6&gt;'CBB SIM'!I474,"W","L")</f>
        <v>#REF!</v>
      </c>
      <c r="L474" t="e">
        <f ca="1">IF(I474+SIMULATION!$E$10&gt;'CBB SIM'!H474,"W","L")</f>
        <v>#REF!</v>
      </c>
      <c r="M474" t="e">
        <f t="shared" ca="1" si="17"/>
        <v>#REF!</v>
      </c>
      <c r="N474" t="e">
        <f ca="1">IF((H474+I474)&gt;SIMULATION!$F$6,"Over","Under")</f>
        <v>#REF!</v>
      </c>
    </row>
    <row r="475" spans="8:14" x14ac:dyDescent="0.25">
      <c r="H475" t="e">
        <f ca="1">ROUND(NORMINV(RAND(),SIMULATION!$G$6,SIMULATION!$C$6),0)</f>
        <v>#REF!</v>
      </c>
      <c r="I475" t="e">
        <f ca="1">ROUND(NORMINV(RAND(),SIMULATION!$G$10,SIMULATION!$C$10),0)</f>
        <v>#REF!</v>
      </c>
      <c r="J475" t="e">
        <f t="shared" ca="1" si="16"/>
        <v>#REF!</v>
      </c>
      <c r="K475" t="e">
        <f ca="1">IF(H475+SIMULATION!$E$6&gt;'CBB SIM'!I475,"W","L")</f>
        <v>#REF!</v>
      </c>
      <c r="L475" t="e">
        <f ca="1">IF(I475+SIMULATION!$E$10&gt;'CBB SIM'!H475,"W","L")</f>
        <v>#REF!</v>
      </c>
      <c r="M475" t="e">
        <f t="shared" ca="1" si="17"/>
        <v>#REF!</v>
      </c>
      <c r="N475" t="e">
        <f ca="1">IF((H475+I475)&gt;SIMULATION!$F$6,"Over","Under")</f>
        <v>#REF!</v>
      </c>
    </row>
    <row r="476" spans="8:14" x14ac:dyDescent="0.25">
      <c r="H476" t="e">
        <f ca="1">ROUND(NORMINV(RAND(),SIMULATION!$G$6,SIMULATION!$C$6),0)</f>
        <v>#REF!</v>
      </c>
      <c r="I476" t="e">
        <f ca="1">ROUND(NORMINV(RAND(),SIMULATION!$G$10,SIMULATION!$C$10),0)</f>
        <v>#REF!</v>
      </c>
      <c r="J476" t="e">
        <f t="shared" ca="1" si="16"/>
        <v>#REF!</v>
      </c>
      <c r="K476" t="e">
        <f ca="1">IF(H476+SIMULATION!$E$6&gt;'CBB SIM'!I476,"W","L")</f>
        <v>#REF!</v>
      </c>
      <c r="L476" t="e">
        <f ca="1">IF(I476+SIMULATION!$E$10&gt;'CBB SIM'!H476,"W","L")</f>
        <v>#REF!</v>
      </c>
      <c r="M476" t="e">
        <f t="shared" ca="1" si="17"/>
        <v>#REF!</v>
      </c>
      <c r="N476" t="e">
        <f ca="1">IF((H476+I476)&gt;SIMULATION!$F$6,"Over","Under")</f>
        <v>#REF!</v>
      </c>
    </row>
    <row r="477" spans="8:14" x14ac:dyDescent="0.25">
      <c r="H477" t="e">
        <f ca="1">ROUND(NORMINV(RAND(),SIMULATION!$G$6,SIMULATION!$C$6),0)</f>
        <v>#REF!</v>
      </c>
      <c r="I477" t="e">
        <f ca="1">ROUND(NORMINV(RAND(),SIMULATION!$G$10,SIMULATION!$C$10),0)</f>
        <v>#REF!</v>
      </c>
      <c r="J477" t="e">
        <f t="shared" ca="1" si="16"/>
        <v>#REF!</v>
      </c>
      <c r="K477" t="e">
        <f ca="1">IF(H477+SIMULATION!$E$6&gt;'CBB SIM'!I477,"W","L")</f>
        <v>#REF!</v>
      </c>
      <c r="L477" t="e">
        <f ca="1">IF(I477+SIMULATION!$E$10&gt;'CBB SIM'!H477,"W","L")</f>
        <v>#REF!</v>
      </c>
      <c r="M477" t="e">
        <f t="shared" ca="1" si="17"/>
        <v>#REF!</v>
      </c>
      <c r="N477" t="e">
        <f ca="1">IF((H477+I477)&gt;SIMULATION!$F$6,"Over","Under")</f>
        <v>#REF!</v>
      </c>
    </row>
    <row r="478" spans="8:14" x14ac:dyDescent="0.25">
      <c r="H478" t="e">
        <f ca="1">ROUND(NORMINV(RAND(),SIMULATION!$G$6,SIMULATION!$C$6),0)</f>
        <v>#REF!</v>
      </c>
      <c r="I478" t="e">
        <f ca="1">ROUND(NORMINV(RAND(),SIMULATION!$G$10,SIMULATION!$C$10),0)</f>
        <v>#REF!</v>
      </c>
      <c r="J478" t="e">
        <f t="shared" ca="1" si="16"/>
        <v>#REF!</v>
      </c>
      <c r="K478" t="e">
        <f ca="1">IF(H478+SIMULATION!$E$6&gt;'CBB SIM'!I478,"W","L")</f>
        <v>#REF!</v>
      </c>
      <c r="L478" t="e">
        <f ca="1">IF(I478+SIMULATION!$E$10&gt;'CBB SIM'!H478,"W","L")</f>
        <v>#REF!</v>
      </c>
      <c r="M478" t="e">
        <f t="shared" ca="1" si="17"/>
        <v>#REF!</v>
      </c>
      <c r="N478" t="e">
        <f ca="1">IF((H478+I478)&gt;SIMULATION!$F$6,"Over","Under")</f>
        <v>#REF!</v>
      </c>
    </row>
    <row r="479" spans="8:14" x14ac:dyDescent="0.25">
      <c r="H479" t="e">
        <f ca="1">ROUND(NORMINV(RAND(),SIMULATION!$G$6,SIMULATION!$C$6),0)</f>
        <v>#REF!</v>
      </c>
      <c r="I479" t="e">
        <f ca="1">ROUND(NORMINV(RAND(),SIMULATION!$G$10,SIMULATION!$C$10),0)</f>
        <v>#REF!</v>
      </c>
      <c r="J479" t="e">
        <f t="shared" ca="1" si="16"/>
        <v>#REF!</v>
      </c>
      <c r="K479" t="e">
        <f ca="1">IF(H479+SIMULATION!$E$6&gt;'CBB SIM'!I479,"W","L")</f>
        <v>#REF!</v>
      </c>
      <c r="L479" t="e">
        <f ca="1">IF(I479+SIMULATION!$E$10&gt;'CBB SIM'!H479,"W","L")</f>
        <v>#REF!</v>
      </c>
      <c r="M479" t="e">
        <f t="shared" ca="1" si="17"/>
        <v>#REF!</v>
      </c>
      <c r="N479" t="e">
        <f ca="1">IF((H479+I479)&gt;SIMULATION!$F$6,"Over","Under")</f>
        <v>#REF!</v>
      </c>
    </row>
    <row r="480" spans="8:14" x14ac:dyDescent="0.25">
      <c r="H480" t="e">
        <f ca="1">ROUND(NORMINV(RAND(),SIMULATION!$G$6,SIMULATION!$C$6),0)</f>
        <v>#REF!</v>
      </c>
      <c r="I480" t="e">
        <f ca="1">ROUND(NORMINV(RAND(),SIMULATION!$G$10,SIMULATION!$C$10),0)</f>
        <v>#REF!</v>
      </c>
      <c r="J480" t="e">
        <f t="shared" ca="1" si="16"/>
        <v>#REF!</v>
      </c>
      <c r="K480" t="e">
        <f ca="1">IF(H480+SIMULATION!$E$6&gt;'CBB SIM'!I480,"W","L")</f>
        <v>#REF!</v>
      </c>
      <c r="L480" t="e">
        <f ca="1">IF(I480+SIMULATION!$E$10&gt;'CBB SIM'!H480,"W","L")</f>
        <v>#REF!</v>
      </c>
      <c r="M480" t="e">
        <f t="shared" ca="1" si="17"/>
        <v>#REF!</v>
      </c>
      <c r="N480" t="e">
        <f ca="1">IF((H480+I480)&gt;SIMULATION!$F$6,"Over","Under")</f>
        <v>#REF!</v>
      </c>
    </row>
    <row r="481" spans="8:14" x14ac:dyDescent="0.25">
      <c r="H481" t="e">
        <f ca="1">ROUND(NORMINV(RAND(),SIMULATION!$G$6,SIMULATION!$C$6),0)</f>
        <v>#REF!</v>
      </c>
      <c r="I481" t="e">
        <f ca="1">ROUND(NORMINV(RAND(),SIMULATION!$G$10,SIMULATION!$C$10),0)</f>
        <v>#REF!</v>
      </c>
      <c r="J481" t="e">
        <f t="shared" ca="1" si="16"/>
        <v>#REF!</v>
      </c>
      <c r="K481" t="e">
        <f ca="1">IF(H481+SIMULATION!$E$6&gt;'CBB SIM'!I481,"W","L")</f>
        <v>#REF!</v>
      </c>
      <c r="L481" t="e">
        <f ca="1">IF(I481+SIMULATION!$E$10&gt;'CBB SIM'!H481,"W","L")</f>
        <v>#REF!</v>
      </c>
      <c r="M481" t="e">
        <f t="shared" ca="1" si="17"/>
        <v>#REF!</v>
      </c>
      <c r="N481" t="e">
        <f ca="1">IF((H481+I481)&gt;SIMULATION!$F$6,"Over","Under")</f>
        <v>#REF!</v>
      </c>
    </row>
    <row r="482" spans="8:14" x14ac:dyDescent="0.25">
      <c r="H482" t="e">
        <f ca="1">ROUND(NORMINV(RAND(),SIMULATION!$G$6,SIMULATION!$C$6),0)</f>
        <v>#REF!</v>
      </c>
      <c r="I482" t="e">
        <f ca="1">ROUND(NORMINV(RAND(),SIMULATION!$G$10,SIMULATION!$C$10),0)</f>
        <v>#REF!</v>
      </c>
      <c r="J482" t="e">
        <f t="shared" ca="1" si="16"/>
        <v>#REF!</v>
      </c>
      <c r="K482" t="e">
        <f ca="1">IF(H482+SIMULATION!$E$6&gt;'CBB SIM'!I482,"W","L")</f>
        <v>#REF!</v>
      </c>
      <c r="L482" t="e">
        <f ca="1">IF(I482+SIMULATION!$E$10&gt;'CBB SIM'!H482,"W","L")</f>
        <v>#REF!</v>
      </c>
      <c r="M482" t="e">
        <f t="shared" ca="1" si="17"/>
        <v>#REF!</v>
      </c>
      <c r="N482" t="e">
        <f ca="1">IF((H482+I482)&gt;SIMULATION!$F$6,"Over","Under")</f>
        <v>#REF!</v>
      </c>
    </row>
    <row r="483" spans="8:14" x14ac:dyDescent="0.25">
      <c r="H483" t="e">
        <f ca="1">ROUND(NORMINV(RAND(),SIMULATION!$G$6,SIMULATION!$C$6),0)</f>
        <v>#REF!</v>
      </c>
      <c r="I483" t="e">
        <f ca="1">ROUND(NORMINV(RAND(),SIMULATION!$G$10,SIMULATION!$C$10),0)</f>
        <v>#REF!</v>
      </c>
      <c r="J483" t="e">
        <f t="shared" ca="1" si="16"/>
        <v>#REF!</v>
      </c>
      <c r="K483" t="e">
        <f ca="1">IF(H483+SIMULATION!$E$6&gt;'CBB SIM'!I483,"W","L")</f>
        <v>#REF!</v>
      </c>
      <c r="L483" t="e">
        <f ca="1">IF(I483+SIMULATION!$E$10&gt;'CBB SIM'!H483,"W","L")</f>
        <v>#REF!</v>
      </c>
      <c r="M483" t="e">
        <f t="shared" ca="1" si="17"/>
        <v>#REF!</v>
      </c>
      <c r="N483" t="e">
        <f ca="1">IF((H483+I483)&gt;SIMULATION!$F$6,"Over","Under")</f>
        <v>#REF!</v>
      </c>
    </row>
    <row r="484" spans="8:14" x14ac:dyDescent="0.25">
      <c r="H484" t="e">
        <f ca="1">ROUND(NORMINV(RAND(),SIMULATION!$G$6,SIMULATION!$C$6),0)</f>
        <v>#REF!</v>
      </c>
      <c r="I484" t="e">
        <f ca="1">ROUND(NORMINV(RAND(),SIMULATION!$G$10,SIMULATION!$C$10),0)</f>
        <v>#REF!</v>
      </c>
      <c r="J484" t="e">
        <f t="shared" ca="1" si="16"/>
        <v>#REF!</v>
      </c>
      <c r="K484" t="e">
        <f ca="1">IF(H484+SIMULATION!$E$6&gt;'CBB SIM'!I484,"W","L")</f>
        <v>#REF!</v>
      </c>
      <c r="L484" t="e">
        <f ca="1">IF(I484+SIMULATION!$E$10&gt;'CBB SIM'!H484,"W","L")</f>
        <v>#REF!</v>
      </c>
      <c r="M484" t="e">
        <f t="shared" ca="1" si="17"/>
        <v>#REF!</v>
      </c>
      <c r="N484" t="e">
        <f ca="1">IF((H484+I484)&gt;SIMULATION!$F$6,"Over","Under")</f>
        <v>#REF!</v>
      </c>
    </row>
    <row r="485" spans="8:14" x14ac:dyDescent="0.25">
      <c r="H485" t="e">
        <f ca="1">ROUND(NORMINV(RAND(),SIMULATION!$G$6,SIMULATION!$C$6),0)</f>
        <v>#REF!</v>
      </c>
      <c r="I485" t="e">
        <f ca="1">ROUND(NORMINV(RAND(),SIMULATION!$G$10,SIMULATION!$C$10),0)</f>
        <v>#REF!</v>
      </c>
      <c r="J485" t="e">
        <f t="shared" ca="1" si="16"/>
        <v>#REF!</v>
      </c>
      <c r="K485" t="e">
        <f ca="1">IF(H485+SIMULATION!$E$6&gt;'CBB SIM'!I485,"W","L")</f>
        <v>#REF!</v>
      </c>
      <c r="L485" t="e">
        <f ca="1">IF(I485+SIMULATION!$E$10&gt;'CBB SIM'!H485,"W","L")</f>
        <v>#REF!</v>
      </c>
      <c r="M485" t="e">
        <f t="shared" ca="1" si="17"/>
        <v>#REF!</v>
      </c>
      <c r="N485" t="e">
        <f ca="1">IF((H485+I485)&gt;SIMULATION!$F$6,"Over","Under")</f>
        <v>#REF!</v>
      </c>
    </row>
    <row r="486" spans="8:14" x14ac:dyDescent="0.25">
      <c r="H486" t="e">
        <f ca="1">ROUND(NORMINV(RAND(),SIMULATION!$G$6,SIMULATION!$C$6),0)</f>
        <v>#REF!</v>
      </c>
      <c r="I486" t="e">
        <f ca="1">ROUND(NORMINV(RAND(),SIMULATION!$G$10,SIMULATION!$C$10),0)</f>
        <v>#REF!</v>
      </c>
      <c r="J486" t="e">
        <f t="shared" ca="1" si="16"/>
        <v>#REF!</v>
      </c>
      <c r="K486" t="e">
        <f ca="1">IF(H486+SIMULATION!$E$6&gt;'CBB SIM'!I486,"W","L")</f>
        <v>#REF!</v>
      </c>
      <c r="L486" t="e">
        <f ca="1">IF(I486+SIMULATION!$E$10&gt;'CBB SIM'!H486,"W","L")</f>
        <v>#REF!</v>
      </c>
      <c r="M486" t="e">
        <f t="shared" ca="1" si="17"/>
        <v>#REF!</v>
      </c>
      <c r="N486" t="e">
        <f ca="1">IF((H486+I486)&gt;SIMULATION!$F$6,"Over","Under")</f>
        <v>#REF!</v>
      </c>
    </row>
    <row r="487" spans="8:14" x14ac:dyDescent="0.25">
      <c r="H487" t="e">
        <f ca="1">ROUND(NORMINV(RAND(),SIMULATION!$G$6,SIMULATION!$C$6),0)</f>
        <v>#REF!</v>
      </c>
      <c r="I487" t="e">
        <f ca="1">ROUND(NORMINV(RAND(),SIMULATION!$G$10,SIMULATION!$C$10),0)</f>
        <v>#REF!</v>
      </c>
      <c r="J487" t="e">
        <f t="shared" ca="1" si="16"/>
        <v>#REF!</v>
      </c>
      <c r="K487" t="e">
        <f ca="1">IF(H487+SIMULATION!$E$6&gt;'CBB SIM'!I487,"W","L")</f>
        <v>#REF!</v>
      </c>
      <c r="L487" t="e">
        <f ca="1">IF(I487+SIMULATION!$E$10&gt;'CBB SIM'!H487,"W","L")</f>
        <v>#REF!</v>
      </c>
      <c r="M487" t="e">
        <f t="shared" ca="1" si="17"/>
        <v>#REF!</v>
      </c>
      <c r="N487" t="e">
        <f ca="1">IF((H487+I487)&gt;SIMULATION!$F$6,"Over","Under")</f>
        <v>#REF!</v>
      </c>
    </row>
    <row r="488" spans="8:14" x14ac:dyDescent="0.25">
      <c r="H488" t="e">
        <f ca="1">ROUND(NORMINV(RAND(),SIMULATION!$G$6,SIMULATION!$C$6),0)</f>
        <v>#REF!</v>
      </c>
      <c r="I488" t="e">
        <f ca="1">ROUND(NORMINV(RAND(),SIMULATION!$G$10,SIMULATION!$C$10),0)</f>
        <v>#REF!</v>
      </c>
      <c r="J488" t="e">
        <f t="shared" ca="1" si="16"/>
        <v>#REF!</v>
      </c>
      <c r="K488" t="e">
        <f ca="1">IF(H488+SIMULATION!$E$6&gt;'CBB SIM'!I488,"W","L")</f>
        <v>#REF!</v>
      </c>
      <c r="L488" t="e">
        <f ca="1">IF(I488+SIMULATION!$E$10&gt;'CBB SIM'!H488,"W","L")</f>
        <v>#REF!</v>
      </c>
      <c r="M488" t="e">
        <f t="shared" ca="1" si="17"/>
        <v>#REF!</v>
      </c>
      <c r="N488" t="e">
        <f ca="1">IF((H488+I488)&gt;SIMULATION!$F$6,"Over","Under")</f>
        <v>#REF!</v>
      </c>
    </row>
    <row r="489" spans="8:14" x14ac:dyDescent="0.25">
      <c r="H489" t="e">
        <f ca="1">ROUND(NORMINV(RAND(),SIMULATION!$G$6,SIMULATION!$C$6),0)</f>
        <v>#REF!</v>
      </c>
      <c r="I489" t="e">
        <f ca="1">ROUND(NORMINV(RAND(),SIMULATION!$G$10,SIMULATION!$C$10),0)</f>
        <v>#REF!</v>
      </c>
      <c r="J489" t="e">
        <f t="shared" ca="1" si="16"/>
        <v>#REF!</v>
      </c>
      <c r="K489" t="e">
        <f ca="1">IF(H489+SIMULATION!$E$6&gt;'CBB SIM'!I489,"W","L")</f>
        <v>#REF!</v>
      </c>
      <c r="L489" t="e">
        <f ca="1">IF(I489+SIMULATION!$E$10&gt;'CBB SIM'!H489,"W","L")</f>
        <v>#REF!</v>
      </c>
      <c r="M489" t="e">
        <f t="shared" ca="1" si="17"/>
        <v>#REF!</v>
      </c>
      <c r="N489" t="e">
        <f ca="1">IF((H489+I489)&gt;SIMULATION!$F$6,"Over","Under")</f>
        <v>#REF!</v>
      </c>
    </row>
    <row r="490" spans="8:14" x14ac:dyDescent="0.25">
      <c r="H490" t="e">
        <f ca="1">ROUND(NORMINV(RAND(),SIMULATION!$G$6,SIMULATION!$C$6),0)</f>
        <v>#REF!</v>
      </c>
      <c r="I490" t="e">
        <f ca="1">ROUND(NORMINV(RAND(),SIMULATION!$G$10,SIMULATION!$C$10),0)</f>
        <v>#REF!</v>
      </c>
      <c r="J490" t="e">
        <f t="shared" ca="1" si="16"/>
        <v>#REF!</v>
      </c>
      <c r="K490" t="e">
        <f ca="1">IF(H490+SIMULATION!$E$6&gt;'CBB SIM'!I490,"W","L")</f>
        <v>#REF!</v>
      </c>
      <c r="L490" t="e">
        <f ca="1">IF(I490+SIMULATION!$E$10&gt;'CBB SIM'!H490,"W","L")</f>
        <v>#REF!</v>
      </c>
      <c r="M490" t="e">
        <f t="shared" ca="1" si="17"/>
        <v>#REF!</v>
      </c>
      <c r="N490" t="e">
        <f ca="1">IF((H490+I490)&gt;SIMULATION!$F$6,"Over","Under")</f>
        <v>#REF!</v>
      </c>
    </row>
    <row r="491" spans="8:14" x14ac:dyDescent="0.25">
      <c r="H491" t="e">
        <f ca="1">ROUND(NORMINV(RAND(),SIMULATION!$G$6,SIMULATION!$C$6),0)</f>
        <v>#REF!</v>
      </c>
      <c r="I491" t="e">
        <f ca="1">ROUND(NORMINV(RAND(),SIMULATION!$G$10,SIMULATION!$C$10),0)</f>
        <v>#REF!</v>
      </c>
      <c r="J491" t="e">
        <f t="shared" ca="1" si="16"/>
        <v>#REF!</v>
      </c>
      <c r="K491" t="e">
        <f ca="1">IF(H491+SIMULATION!$E$6&gt;'CBB SIM'!I491,"W","L")</f>
        <v>#REF!</v>
      </c>
      <c r="L491" t="e">
        <f ca="1">IF(I491+SIMULATION!$E$10&gt;'CBB SIM'!H491,"W","L")</f>
        <v>#REF!</v>
      </c>
      <c r="M491" t="e">
        <f t="shared" ca="1" si="17"/>
        <v>#REF!</v>
      </c>
      <c r="N491" t="e">
        <f ca="1">IF((H491+I491)&gt;SIMULATION!$F$6,"Over","Under")</f>
        <v>#REF!</v>
      </c>
    </row>
    <row r="492" spans="8:14" x14ac:dyDescent="0.25">
      <c r="H492" t="e">
        <f ca="1">ROUND(NORMINV(RAND(),SIMULATION!$G$6,SIMULATION!$C$6),0)</f>
        <v>#REF!</v>
      </c>
      <c r="I492" t="e">
        <f ca="1">ROUND(NORMINV(RAND(),SIMULATION!$G$10,SIMULATION!$C$10),0)</f>
        <v>#REF!</v>
      </c>
      <c r="J492" t="e">
        <f t="shared" ca="1" si="16"/>
        <v>#REF!</v>
      </c>
      <c r="K492" t="e">
        <f ca="1">IF(H492+SIMULATION!$E$6&gt;'CBB SIM'!I492,"W","L")</f>
        <v>#REF!</v>
      </c>
      <c r="L492" t="e">
        <f ca="1">IF(I492+SIMULATION!$E$10&gt;'CBB SIM'!H492,"W","L")</f>
        <v>#REF!</v>
      </c>
      <c r="M492" t="e">
        <f t="shared" ca="1" si="17"/>
        <v>#REF!</v>
      </c>
      <c r="N492" t="e">
        <f ca="1">IF((H492+I492)&gt;SIMULATION!$F$6,"Over","Under")</f>
        <v>#REF!</v>
      </c>
    </row>
    <row r="493" spans="8:14" x14ac:dyDescent="0.25">
      <c r="H493" t="e">
        <f ca="1">ROUND(NORMINV(RAND(),SIMULATION!$G$6,SIMULATION!$C$6),0)</f>
        <v>#REF!</v>
      </c>
      <c r="I493" t="e">
        <f ca="1">ROUND(NORMINV(RAND(),SIMULATION!$G$10,SIMULATION!$C$10),0)</f>
        <v>#REF!</v>
      </c>
      <c r="J493" t="e">
        <f t="shared" ca="1" si="16"/>
        <v>#REF!</v>
      </c>
      <c r="K493" t="e">
        <f ca="1">IF(H493+SIMULATION!$E$6&gt;'CBB SIM'!I493,"W","L")</f>
        <v>#REF!</v>
      </c>
      <c r="L493" t="e">
        <f ca="1">IF(I493+SIMULATION!$E$10&gt;'CBB SIM'!H493,"W","L")</f>
        <v>#REF!</v>
      </c>
      <c r="M493" t="e">
        <f t="shared" ca="1" si="17"/>
        <v>#REF!</v>
      </c>
      <c r="N493" t="e">
        <f ca="1">IF((H493+I493)&gt;SIMULATION!$F$6,"Over","Under")</f>
        <v>#REF!</v>
      </c>
    </row>
    <row r="494" spans="8:14" x14ac:dyDescent="0.25">
      <c r="H494" t="e">
        <f ca="1">ROUND(NORMINV(RAND(),SIMULATION!$G$6,SIMULATION!$C$6),0)</f>
        <v>#REF!</v>
      </c>
      <c r="I494" t="e">
        <f ca="1">ROUND(NORMINV(RAND(),SIMULATION!$G$10,SIMULATION!$C$10),0)</f>
        <v>#REF!</v>
      </c>
      <c r="J494" t="e">
        <f t="shared" ca="1" si="16"/>
        <v>#REF!</v>
      </c>
      <c r="K494" t="e">
        <f ca="1">IF(H494+SIMULATION!$E$6&gt;'CBB SIM'!I494,"W","L")</f>
        <v>#REF!</v>
      </c>
      <c r="L494" t="e">
        <f ca="1">IF(I494+SIMULATION!$E$10&gt;'CBB SIM'!H494,"W","L")</f>
        <v>#REF!</v>
      </c>
      <c r="M494" t="e">
        <f t="shared" ca="1" si="17"/>
        <v>#REF!</v>
      </c>
      <c r="N494" t="e">
        <f ca="1">IF((H494+I494)&gt;SIMULATION!$F$6,"Over","Under")</f>
        <v>#REF!</v>
      </c>
    </row>
    <row r="495" spans="8:14" x14ac:dyDescent="0.25">
      <c r="H495" t="e">
        <f ca="1">ROUND(NORMINV(RAND(),SIMULATION!$G$6,SIMULATION!$C$6),0)</f>
        <v>#REF!</v>
      </c>
      <c r="I495" t="e">
        <f ca="1">ROUND(NORMINV(RAND(),SIMULATION!$G$10,SIMULATION!$C$10),0)</f>
        <v>#REF!</v>
      </c>
      <c r="J495" t="e">
        <f t="shared" ca="1" si="16"/>
        <v>#REF!</v>
      </c>
      <c r="K495" t="e">
        <f ca="1">IF(H495+SIMULATION!$E$6&gt;'CBB SIM'!I495,"W","L")</f>
        <v>#REF!</v>
      </c>
      <c r="L495" t="e">
        <f ca="1">IF(I495+SIMULATION!$E$10&gt;'CBB SIM'!H495,"W","L")</f>
        <v>#REF!</v>
      </c>
      <c r="M495" t="e">
        <f t="shared" ca="1" si="17"/>
        <v>#REF!</v>
      </c>
      <c r="N495" t="e">
        <f ca="1">IF((H495+I495)&gt;SIMULATION!$F$6,"Over","Under")</f>
        <v>#REF!</v>
      </c>
    </row>
    <row r="496" spans="8:14" x14ac:dyDescent="0.25">
      <c r="H496" t="e">
        <f ca="1">ROUND(NORMINV(RAND(),SIMULATION!$G$6,SIMULATION!$C$6),0)</f>
        <v>#REF!</v>
      </c>
      <c r="I496" t="e">
        <f ca="1">ROUND(NORMINV(RAND(),SIMULATION!$G$10,SIMULATION!$C$10),0)</f>
        <v>#REF!</v>
      </c>
      <c r="J496" t="e">
        <f t="shared" ca="1" si="16"/>
        <v>#REF!</v>
      </c>
      <c r="K496" t="e">
        <f ca="1">IF(H496+SIMULATION!$E$6&gt;'CBB SIM'!I496,"W","L")</f>
        <v>#REF!</v>
      </c>
      <c r="L496" t="e">
        <f ca="1">IF(I496+SIMULATION!$E$10&gt;'CBB SIM'!H496,"W","L")</f>
        <v>#REF!</v>
      </c>
      <c r="M496" t="e">
        <f t="shared" ca="1" si="17"/>
        <v>#REF!</v>
      </c>
      <c r="N496" t="e">
        <f ca="1">IF((H496+I496)&gt;SIMULATION!$F$6,"Over","Under")</f>
        <v>#REF!</v>
      </c>
    </row>
    <row r="497" spans="8:14" x14ac:dyDescent="0.25">
      <c r="H497" t="e">
        <f ca="1">ROUND(NORMINV(RAND(),SIMULATION!$G$6,SIMULATION!$C$6),0)</f>
        <v>#REF!</v>
      </c>
      <c r="I497" t="e">
        <f ca="1">ROUND(NORMINV(RAND(),SIMULATION!$G$10,SIMULATION!$C$10),0)</f>
        <v>#REF!</v>
      </c>
      <c r="J497" t="e">
        <f t="shared" ca="1" si="16"/>
        <v>#REF!</v>
      </c>
      <c r="K497" t="e">
        <f ca="1">IF(H497+SIMULATION!$E$6&gt;'CBB SIM'!I497,"W","L")</f>
        <v>#REF!</v>
      </c>
      <c r="L497" t="e">
        <f ca="1">IF(I497+SIMULATION!$E$10&gt;'CBB SIM'!H497,"W","L")</f>
        <v>#REF!</v>
      </c>
      <c r="M497" t="e">
        <f t="shared" ca="1" si="17"/>
        <v>#REF!</v>
      </c>
      <c r="N497" t="e">
        <f ca="1">IF((H497+I497)&gt;SIMULATION!$F$6,"Over","Under")</f>
        <v>#REF!</v>
      </c>
    </row>
    <row r="498" spans="8:14" x14ac:dyDescent="0.25">
      <c r="H498" t="e">
        <f ca="1">ROUND(NORMINV(RAND(),SIMULATION!$G$6,SIMULATION!$C$6),0)</f>
        <v>#REF!</v>
      </c>
      <c r="I498" t="e">
        <f ca="1">ROUND(NORMINV(RAND(),SIMULATION!$G$10,SIMULATION!$C$10),0)</f>
        <v>#REF!</v>
      </c>
      <c r="J498" t="e">
        <f t="shared" ca="1" si="16"/>
        <v>#REF!</v>
      </c>
      <c r="K498" t="e">
        <f ca="1">IF(H498+SIMULATION!$E$6&gt;'CBB SIM'!I498,"W","L")</f>
        <v>#REF!</v>
      </c>
      <c r="L498" t="e">
        <f ca="1">IF(I498+SIMULATION!$E$10&gt;'CBB SIM'!H498,"W","L")</f>
        <v>#REF!</v>
      </c>
      <c r="M498" t="e">
        <f t="shared" ca="1" si="17"/>
        <v>#REF!</v>
      </c>
      <c r="N498" t="e">
        <f ca="1">IF((H498+I498)&gt;SIMULATION!$F$6,"Over","Under")</f>
        <v>#REF!</v>
      </c>
    </row>
    <row r="499" spans="8:14" x14ac:dyDescent="0.25">
      <c r="H499" t="e">
        <f ca="1">ROUND(NORMINV(RAND(),SIMULATION!$G$6,SIMULATION!$C$6),0)</f>
        <v>#REF!</v>
      </c>
      <c r="I499" t="e">
        <f ca="1">ROUND(NORMINV(RAND(),SIMULATION!$G$10,SIMULATION!$C$10),0)</f>
        <v>#REF!</v>
      </c>
      <c r="J499" t="e">
        <f t="shared" ca="1" si="16"/>
        <v>#REF!</v>
      </c>
      <c r="K499" t="e">
        <f ca="1">IF(H499+SIMULATION!$E$6&gt;'CBB SIM'!I499,"W","L")</f>
        <v>#REF!</v>
      </c>
      <c r="L499" t="e">
        <f ca="1">IF(I499+SIMULATION!$E$10&gt;'CBB SIM'!H499,"W","L")</f>
        <v>#REF!</v>
      </c>
      <c r="M499" t="e">
        <f t="shared" ca="1" si="17"/>
        <v>#REF!</v>
      </c>
      <c r="N499" t="e">
        <f ca="1">IF((H499+I499)&gt;SIMULATION!$F$6,"Over","Under")</f>
        <v>#REF!</v>
      </c>
    </row>
    <row r="500" spans="8:14" x14ac:dyDescent="0.25">
      <c r="H500" t="e">
        <f ca="1">ROUND(NORMINV(RAND(),SIMULATION!$G$6,SIMULATION!$C$6),0)</f>
        <v>#REF!</v>
      </c>
      <c r="I500" t="e">
        <f ca="1">ROUND(NORMINV(RAND(),SIMULATION!$G$10,SIMULATION!$C$10),0)</f>
        <v>#REF!</v>
      </c>
      <c r="J500" t="e">
        <f t="shared" ca="1" si="16"/>
        <v>#REF!</v>
      </c>
      <c r="K500" t="e">
        <f ca="1">IF(H500+SIMULATION!$E$6&gt;'CBB SIM'!I500,"W","L")</f>
        <v>#REF!</v>
      </c>
      <c r="L500" t="e">
        <f ca="1">IF(I500+SIMULATION!$E$10&gt;'CBB SIM'!H500,"W","L")</f>
        <v>#REF!</v>
      </c>
      <c r="M500" t="e">
        <f t="shared" ca="1" si="17"/>
        <v>#REF!</v>
      </c>
      <c r="N500" t="e">
        <f ca="1">IF((H500+I500)&gt;SIMULATION!$F$6,"Over","Under")</f>
        <v>#REF!</v>
      </c>
    </row>
    <row r="501" spans="8:14" x14ac:dyDescent="0.25">
      <c r="H501" t="e">
        <f ca="1">ROUND(NORMINV(RAND(),SIMULATION!$G$6,SIMULATION!$C$6),0)</f>
        <v>#REF!</v>
      </c>
      <c r="I501" t="e">
        <f ca="1">ROUND(NORMINV(RAND(),SIMULATION!$G$10,SIMULATION!$C$10),0)</f>
        <v>#REF!</v>
      </c>
      <c r="J501" t="e">
        <f t="shared" ref="J501:J564" ca="1" si="18">IF(H501=I501,"OT",IF(H501&gt;I501,"Away","Home"))</f>
        <v>#REF!</v>
      </c>
      <c r="K501" t="e">
        <f ca="1">IF(H501+SIMULATION!$E$6&gt;'CBB SIM'!I501,"W","L")</f>
        <v>#REF!</v>
      </c>
      <c r="L501" t="e">
        <f ca="1">IF(I501+SIMULATION!$E$10&gt;'CBB SIM'!H501,"W","L")</f>
        <v>#REF!</v>
      </c>
      <c r="M501" t="e">
        <f t="shared" ref="M501:M564" ca="1" si="19">H501+I501</f>
        <v>#REF!</v>
      </c>
      <c r="N501" t="e">
        <f ca="1">IF((H501+I501)&gt;SIMULATION!$F$6,"Over","Under")</f>
        <v>#REF!</v>
      </c>
    </row>
    <row r="502" spans="8:14" x14ac:dyDescent="0.25">
      <c r="H502" t="e">
        <f ca="1">ROUND(NORMINV(RAND(),SIMULATION!$G$6,SIMULATION!$C$6),0)</f>
        <v>#REF!</v>
      </c>
      <c r="I502" t="e">
        <f ca="1">ROUND(NORMINV(RAND(),SIMULATION!$G$10,SIMULATION!$C$10),0)</f>
        <v>#REF!</v>
      </c>
      <c r="J502" t="e">
        <f t="shared" ca="1" si="18"/>
        <v>#REF!</v>
      </c>
      <c r="K502" t="e">
        <f ca="1">IF(H502+SIMULATION!$E$6&gt;'CBB SIM'!I502,"W","L")</f>
        <v>#REF!</v>
      </c>
      <c r="L502" t="e">
        <f ca="1">IF(I502+SIMULATION!$E$10&gt;'CBB SIM'!H502,"W","L")</f>
        <v>#REF!</v>
      </c>
      <c r="M502" t="e">
        <f t="shared" ca="1" si="19"/>
        <v>#REF!</v>
      </c>
      <c r="N502" t="e">
        <f ca="1">IF((H502+I502)&gt;SIMULATION!$F$6,"Over","Under")</f>
        <v>#REF!</v>
      </c>
    </row>
    <row r="503" spans="8:14" x14ac:dyDescent="0.25">
      <c r="H503" t="e">
        <f ca="1">ROUND(NORMINV(RAND(),SIMULATION!$G$6,SIMULATION!$C$6),0)</f>
        <v>#REF!</v>
      </c>
      <c r="I503" t="e">
        <f ca="1">ROUND(NORMINV(RAND(),SIMULATION!$G$10,SIMULATION!$C$10),0)</f>
        <v>#REF!</v>
      </c>
      <c r="J503" t="e">
        <f t="shared" ca="1" si="18"/>
        <v>#REF!</v>
      </c>
      <c r="K503" t="e">
        <f ca="1">IF(H503+SIMULATION!$E$6&gt;'CBB SIM'!I503,"W","L")</f>
        <v>#REF!</v>
      </c>
      <c r="L503" t="e">
        <f ca="1">IF(I503+SIMULATION!$E$10&gt;'CBB SIM'!H503,"W","L")</f>
        <v>#REF!</v>
      </c>
      <c r="M503" t="e">
        <f t="shared" ca="1" si="19"/>
        <v>#REF!</v>
      </c>
      <c r="N503" t="e">
        <f ca="1">IF((H503+I503)&gt;SIMULATION!$F$6,"Over","Under")</f>
        <v>#REF!</v>
      </c>
    </row>
    <row r="504" spans="8:14" x14ac:dyDescent="0.25">
      <c r="H504" t="e">
        <f ca="1">ROUND(NORMINV(RAND(),SIMULATION!$G$6,SIMULATION!$C$6),0)</f>
        <v>#REF!</v>
      </c>
      <c r="I504" t="e">
        <f ca="1">ROUND(NORMINV(RAND(),SIMULATION!$G$10,SIMULATION!$C$10),0)</f>
        <v>#REF!</v>
      </c>
      <c r="J504" t="e">
        <f t="shared" ca="1" si="18"/>
        <v>#REF!</v>
      </c>
      <c r="K504" t="e">
        <f ca="1">IF(H504+SIMULATION!$E$6&gt;'CBB SIM'!I504,"W","L")</f>
        <v>#REF!</v>
      </c>
      <c r="L504" t="e">
        <f ca="1">IF(I504+SIMULATION!$E$10&gt;'CBB SIM'!H504,"W","L")</f>
        <v>#REF!</v>
      </c>
      <c r="M504" t="e">
        <f t="shared" ca="1" si="19"/>
        <v>#REF!</v>
      </c>
      <c r="N504" t="e">
        <f ca="1">IF((H504+I504)&gt;SIMULATION!$F$6,"Over","Under")</f>
        <v>#REF!</v>
      </c>
    </row>
    <row r="505" spans="8:14" x14ac:dyDescent="0.25">
      <c r="H505" t="e">
        <f ca="1">ROUND(NORMINV(RAND(),SIMULATION!$G$6,SIMULATION!$C$6),0)</f>
        <v>#REF!</v>
      </c>
      <c r="I505" t="e">
        <f ca="1">ROUND(NORMINV(RAND(),SIMULATION!$G$10,SIMULATION!$C$10),0)</f>
        <v>#REF!</v>
      </c>
      <c r="J505" t="e">
        <f t="shared" ca="1" si="18"/>
        <v>#REF!</v>
      </c>
      <c r="K505" t="e">
        <f ca="1">IF(H505+SIMULATION!$E$6&gt;'CBB SIM'!I505,"W","L")</f>
        <v>#REF!</v>
      </c>
      <c r="L505" t="e">
        <f ca="1">IF(I505+SIMULATION!$E$10&gt;'CBB SIM'!H505,"W","L")</f>
        <v>#REF!</v>
      </c>
      <c r="M505" t="e">
        <f t="shared" ca="1" si="19"/>
        <v>#REF!</v>
      </c>
      <c r="N505" t="e">
        <f ca="1">IF((H505+I505)&gt;SIMULATION!$F$6,"Over","Under")</f>
        <v>#REF!</v>
      </c>
    </row>
    <row r="506" spans="8:14" x14ac:dyDescent="0.25">
      <c r="H506" t="e">
        <f ca="1">ROUND(NORMINV(RAND(),SIMULATION!$G$6,SIMULATION!$C$6),0)</f>
        <v>#REF!</v>
      </c>
      <c r="I506" t="e">
        <f ca="1">ROUND(NORMINV(RAND(),SIMULATION!$G$10,SIMULATION!$C$10),0)</f>
        <v>#REF!</v>
      </c>
      <c r="J506" t="e">
        <f t="shared" ca="1" si="18"/>
        <v>#REF!</v>
      </c>
      <c r="K506" t="e">
        <f ca="1">IF(H506+SIMULATION!$E$6&gt;'CBB SIM'!I506,"W","L")</f>
        <v>#REF!</v>
      </c>
      <c r="L506" t="e">
        <f ca="1">IF(I506+SIMULATION!$E$10&gt;'CBB SIM'!H506,"W","L")</f>
        <v>#REF!</v>
      </c>
      <c r="M506" t="e">
        <f t="shared" ca="1" si="19"/>
        <v>#REF!</v>
      </c>
      <c r="N506" t="e">
        <f ca="1">IF((H506+I506)&gt;SIMULATION!$F$6,"Over","Under")</f>
        <v>#REF!</v>
      </c>
    </row>
    <row r="507" spans="8:14" x14ac:dyDescent="0.25">
      <c r="H507" t="e">
        <f ca="1">ROUND(NORMINV(RAND(),SIMULATION!$G$6,SIMULATION!$C$6),0)</f>
        <v>#REF!</v>
      </c>
      <c r="I507" t="e">
        <f ca="1">ROUND(NORMINV(RAND(),SIMULATION!$G$10,SIMULATION!$C$10),0)</f>
        <v>#REF!</v>
      </c>
      <c r="J507" t="e">
        <f t="shared" ca="1" si="18"/>
        <v>#REF!</v>
      </c>
      <c r="K507" t="e">
        <f ca="1">IF(H507+SIMULATION!$E$6&gt;'CBB SIM'!I507,"W","L")</f>
        <v>#REF!</v>
      </c>
      <c r="L507" t="e">
        <f ca="1">IF(I507+SIMULATION!$E$10&gt;'CBB SIM'!H507,"W","L")</f>
        <v>#REF!</v>
      </c>
      <c r="M507" t="e">
        <f t="shared" ca="1" si="19"/>
        <v>#REF!</v>
      </c>
      <c r="N507" t="e">
        <f ca="1">IF((H507+I507)&gt;SIMULATION!$F$6,"Over","Under")</f>
        <v>#REF!</v>
      </c>
    </row>
    <row r="508" spans="8:14" x14ac:dyDescent="0.25">
      <c r="H508" t="e">
        <f ca="1">ROUND(NORMINV(RAND(),SIMULATION!$G$6,SIMULATION!$C$6),0)</f>
        <v>#REF!</v>
      </c>
      <c r="I508" t="e">
        <f ca="1">ROUND(NORMINV(RAND(),SIMULATION!$G$10,SIMULATION!$C$10),0)</f>
        <v>#REF!</v>
      </c>
      <c r="J508" t="e">
        <f t="shared" ca="1" si="18"/>
        <v>#REF!</v>
      </c>
      <c r="K508" t="e">
        <f ca="1">IF(H508+SIMULATION!$E$6&gt;'CBB SIM'!I508,"W","L")</f>
        <v>#REF!</v>
      </c>
      <c r="L508" t="e">
        <f ca="1">IF(I508+SIMULATION!$E$10&gt;'CBB SIM'!H508,"W","L")</f>
        <v>#REF!</v>
      </c>
      <c r="M508" t="e">
        <f t="shared" ca="1" si="19"/>
        <v>#REF!</v>
      </c>
      <c r="N508" t="e">
        <f ca="1">IF((H508+I508)&gt;SIMULATION!$F$6,"Over","Under")</f>
        <v>#REF!</v>
      </c>
    </row>
    <row r="509" spans="8:14" x14ac:dyDescent="0.25">
      <c r="H509" t="e">
        <f ca="1">ROUND(NORMINV(RAND(),SIMULATION!$G$6,SIMULATION!$C$6),0)</f>
        <v>#REF!</v>
      </c>
      <c r="I509" t="e">
        <f ca="1">ROUND(NORMINV(RAND(),SIMULATION!$G$10,SIMULATION!$C$10),0)</f>
        <v>#REF!</v>
      </c>
      <c r="J509" t="e">
        <f t="shared" ca="1" si="18"/>
        <v>#REF!</v>
      </c>
      <c r="K509" t="e">
        <f ca="1">IF(H509+SIMULATION!$E$6&gt;'CBB SIM'!I509,"W","L")</f>
        <v>#REF!</v>
      </c>
      <c r="L509" t="e">
        <f ca="1">IF(I509+SIMULATION!$E$10&gt;'CBB SIM'!H509,"W","L")</f>
        <v>#REF!</v>
      </c>
      <c r="M509" t="e">
        <f t="shared" ca="1" si="19"/>
        <v>#REF!</v>
      </c>
      <c r="N509" t="e">
        <f ca="1">IF((H509+I509)&gt;SIMULATION!$F$6,"Over","Under")</f>
        <v>#REF!</v>
      </c>
    </row>
    <row r="510" spans="8:14" x14ac:dyDescent="0.25">
      <c r="H510" t="e">
        <f ca="1">ROUND(NORMINV(RAND(),SIMULATION!$G$6,SIMULATION!$C$6),0)</f>
        <v>#REF!</v>
      </c>
      <c r="I510" t="e">
        <f ca="1">ROUND(NORMINV(RAND(),SIMULATION!$G$10,SIMULATION!$C$10),0)</f>
        <v>#REF!</v>
      </c>
      <c r="J510" t="e">
        <f t="shared" ca="1" si="18"/>
        <v>#REF!</v>
      </c>
      <c r="K510" t="e">
        <f ca="1">IF(H510+SIMULATION!$E$6&gt;'CBB SIM'!I510,"W","L")</f>
        <v>#REF!</v>
      </c>
      <c r="L510" t="e">
        <f ca="1">IF(I510+SIMULATION!$E$10&gt;'CBB SIM'!H510,"W","L")</f>
        <v>#REF!</v>
      </c>
      <c r="M510" t="e">
        <f t="shared" ca="1" si="19"/>
        <v>#REF!</v>
      </c>
      <c r="N510" t="e">
        <f ca="1">IF((H510+I510)&gt;SIMULATION!$F$6,"Over","Under")</f>
        <v>#REF!</v>
      </c>
    </row>
    <row r="511" spans="8:14" x14ac:dyDescent="0.25">
      <c r="H511" t="e">
        <f ca="1">ROUND(NORMINV(RAND(),SIMULATION!$G$6,SIMULATION!$C$6),0)</f>
        <v>#REF!</v>
      </c>
      <c r="I511" t="e">
        <f ca="1">ROUND(NORMINV(RAND(),SIMULATION!$G$10,SIMULATION!$C$10),0)</f>
        <v>#REF!</v>
      </c>
      <c r="J511" t="e">
        <f t="shared" ca="1" si="18"/>
        <v>#REF!</v>
      </c>
      <c r="K511" t="e">
        <f ca="1">IF(H511+SIMULATION!$E$6&gt;'CBB SIM'!I511,"W","L")</f>
        <v>#REF!</v>
      </c>
      <c r="L511" t="e">
        <f ca="1">IF(I511+SIMULATION!$E$10&gt;'CBB SIM'!H511,"W","L")</f>
        <v>#REF!</v>
      </c>
      <c r="M511" t="e">
        <f t="shared" ca="1" si="19"/>
        <v>#REF!</v>
      </c>
      <c r="N511" t="e">
        <f ca="1">IF((H511+I511)&gt;SIMULATION!$F$6,"Over","Under")</f>
        <v>#REF!</v>
      </c>
    </row>
    <row r="512" spans="8:14" x14ac:dyDescent="0.25">
      <c r="H512" t="e">
        <f ca="1">ROUND(NORMINV(RAND(),SIMULATION!$G$6,SIMULATION!$C$6),0)</f>
        <v>#REF!</v>
      </c>
      <c r="I512" t="e">
        <f ca="1">ROUND(NORMINV(RAND(),SIMULATION!$G$10,SIMULATION!$C$10),0)</f>
        <v>#REF!</v>
      </c>
      <c r="J512" t="e">
        <f t="shared" ca="1" si="18"/>
        <v>#REF!</v>
      </c>
      <c r="K512" t="e">
        <f ca="1">IF(H512+SIMULATION!$E$6&gt;'CBB SIM'!I512,"W","L")</f>
        <v>#REF!</v>
      </c>
      <c r="L512" t="e">
        <f ca="1">IF(I512+SIMULATION!$E$10&gt;'CBB SIM'!H512,"W","L")</f>
        <v>#REF!</v>
      </c>
      <c r="M512" t="e">
        <f t="shared" ca="1" si="19"/>
        <v>#REF!</v>
      </c>
      <c r="N512" t="e">
        <f ca="1">IF((H512+I512)&gt;SIMULATION!$F$6,"Over","Under")</f>
        <v>#REF!</v>
      </c>
    </row>
    <row r="513" spans="8:14" x14ac:dyDescent="0.25">
      <c r="H513" t="e">
        <f ca="1">ROUND(NORMINV(RAND(),SIMULATION!$G$6,SIMULATION!$C$6),0)</f>
        <v>#REF!</v>
      </c>
      <c r="I513" t="e">
        <f ca="1">ROUND(NORMINV(RAND(),SIMULATION!$G$10,SIMULATION!$C$10),0)</f>
        <v>#REF!</v>
      </c>
      <c r="J513" t="e">
        <f t="shared" ca="1" si="18"/>
        <v>#REF!</v>
      </c>
      <c r="K513" t="e">
        <f ca="1">IF(H513+SIMULATION!$E$6&gt;'CBB SIM'!I513,"W","L")</f>
        <v>#REF!</v>
      </c>
      <c r="L513" t="e">
        <f ca="1">IF(I513+SIMULATION!$E$10&gt;'CBB SIM'!H513,"W","L")</f>
        <v>#REF!</v>
      </c>
      <c r="M513" t="e">
        <f t="shared" ca="1" si="19"/>
        <v>#REF!</v>
      </c>
      <c r="N513" t="e">
        <f ca="1">IF((H513+I513)&gt;SIMULATION!$F$6,"Over","Under")</f>
        <v>#REF!</v>
      </c>
    </row>
    <row r="514" spans="8:14" x14ac:dyDescent="0.25">
      <c r="H514" t="e">
        <f ca="1">ROUND(NORMINV(RAND(),SIMULATION!$G$6,SIMULATION!$C$6),0)</f>
        <v>#REF!</v>
      </c>
      <c r="I514" t="e">
        <f ca="1">ROUND(NORMINV(RAND(),SIMULATION!$G$10,SIMULATION!$C$10),0)</f>
        <v>#REF!</v>
      </c>
      <c r="J514" t="e">
        <f t="shared" ca="1" si="18"/>
        <v>#REF!</v>
      </c>
      <c r="K514" t="e">
        <f ca="1">IF(H514+SIMULATION!$E$6&gt;'CBB SIM'!I514,"W","L")</f>
        <v>#REF!</v>
      </c>
      <c r="L514" t="e">
        <f ca="1">IF(I514+SIMULATION!$E$10&gt;'CBB SIM'!H514,"W","L")</f>
        <v>#REF!</v>
      </c>
      <c r="M514" t="e">
        <f t="shared" ca="1" si="19"/>
        <v>#REF!</v>
      </c>
      <c r="N514" t="e">
        <f ca="1">IF((H514+I514)&gt;SIMULATION!$F$6,"Over","Under")</f>
        <v>#REF!</v>
      </c>
    </row>
    <row r="515" spans="8:14" x14ac:dyDescent="0.25">
      <c r="H515" t="e">
        <f ca="1">ROUND(NORMINV(RAND(),SIMULATION!$G$6,SIMULATION!$C$6),0)</f>
        <v>#REF!</v>
      </c>
      <c r="I515" t="e">
        <f ca="1">ROUND(NORMINV(RAND(),SIMULATION!$G$10,SIMULATION!$C$10),0)</f>
        <v>#REF!</v>
      </c>
      <c r="J515" t="e">
        <f t="shared" ca="1" si="18"/>
        <v>#REF!</v>
      </c>
      <c r="K515" t="e">
        <f ca="1">IF(H515+SIMULATION!$E$6&gt;'CBB SIM'!I515,"W","L")</f>
        <v>#REF!</v>
      </c>
      <c r="L515" t="e">
        <f ca="1">IF(I515+SIMULATION!$E$10&gt;'CBB SIM'!H515,"W","L")</f>
        <v>#REF!</v>
      </c>
      <c r="M515" t="e">
        <f t="shared" ca="1" si="19"/>
        <v>#REF!</v>
      </c>
      <c r="N515" t="e">
        <f ca="1">IF((H515+I515)&gt;SIMULATION!$F$6,"Over","Under")</f>
        <v>#REF!</v>
      </c>
    </row>
    <row r="516" spans="8:14" x14ac:dyDescent="0.25">
      <c r="H516" t="e">
        <f ca="1">ROUND(NORMINV(RAND(),SIMULATION!$G$6,SIMULATION!$C$6),0)</f>
        <v>#REF!</v>
      </c>
      <c r="I516" t="e">
        <f ca="1">ROUND(NORMINV(RAND(),SIMULATION!$G$10,SIMULATION!$C$10),0)</f>
        <v>#REF!</v>
      </c>
      <c r="J516" t="e">
        <f t="shared" ca="1" si="18"/>
        <v>#REF!</v>
      </c>
      <c r="K516" t="e">
        <f ca="1">IF(H516+SIMULATION!$E$6&gt;'CBB SIM'!I516,"W","L")</f>
        <v>#REF!</v>
      </c>
      <c r="L516" t="e">
        <f ca="1">IF(I516+SIMULATION!$E$10&gt;'CBB SIM'!H516,"W","L")</f>
        <v>#REF!</v>
      </c>
      <c r="M516" t="e">
        <f t="shared" ca="1" si="19"/>
        <v>#REF!</v>
      </c>
      <c r="N516" t="e">
        <f ca="1">IF((H516+I516)&gt;SIMULATION!$F$6,"Over","Under")</f>
        <v>#REF!</v>
      </c>
    </row>
    <row r="517" spans="8:14" x14ac:dyDescent="0.25">
      <c r="H517" t="e">
        <f ca="1">ROUND(NORMINV(RAND(),SIMULATION!$G$6,SIMULATION!$C$6),0)</f>
        <v>#REF!</v>
      </c>
      <c r="I517" t="e">
        <f ca="1">ROUND(NORMINV(RAND(),SIMULATION!$G$10,SIMULATION!$C$10),0)</f>
        <v>#REF!</v>
      </c>
      <c r="J517" t="e">
        <f t="shared" ca="1" si="18"/>
        <v>#REF!</v>
      </c>
      <c r="K517" t="e">
        <f ca="1">IF(H517+SIMULATION!$E$6&gt;'CBB SIM'!I517,"W","L")</f>
        <v>#REF!</v>
      </c>
      <c r="L517" t="e">
        <f ca="1">IF(I517+SIMULATION!$E$10&gt;'CBB SIM'!H517,"W","L")</f>
        <v>#REF!</v>
      </c>
      <c r="M517" t="e">
        <f t="shared" ca="1" si="19"/>
        <v>#REF!</v>
      </c>
      <c r="N517" t="e">
        <f ca="1">IF((H517+I517)&gt;SIMULATION!$F$6,"Over","Under")</f>
        <v>#REF!</v>
      </c>
    </row>
    <row r="518" spans="8:14" x14ac:dyDescent="0.25">
      <c r="H518" t="e">
        <f ca="1">ROUND(NORMINV(RAND(),SIMULATION!$G$6,SIMULATION!$C$6),0)</f>
        <v>#REF!</v>
      </c>
      <c r="I518" t="e">
        <f ca="1">ROUND(NORMINV(RAND(),SIMULATION!$G$10,SIMULATION!$C$10),0)</f>
        <v>#REF!</v>
      </c>
      <c r="J518" t="e">
        <f t="shared" ca="1" si="18"/>
        <v>#REF!</v>
      </c>
      <c r="K518" t="e">
        <f ca="1">IF(H518+SIMULATION!$E$6&gt;'CBB SIM'!I518,"W","L")</f>
        <v>#REF!</v>
      </c>
      <c r="L518" t="e">
        <f ca="1">IF(I518+SIMULATION!$E$10&gt;'CBB SIM'!H518,"W","L")</f>
        <v>#REF!</v>
      </c>
      <c r="M518" t="e">
        <f t="shared" ca="1" si="19"/>
        <v>#REF!</v>
      </c>
      <c r="N518" t="e">
        <f ca="1">IF((H518+I518)&gt;SIMULATION!$F$6,"Over","Under")</f>
        <v>#REF!</v>
      </c>
    </row>
    <row r="519" spans="8:14" x14ac:dyDescent="0.25">
      <c r="H519" t="e">
        <f ca="1">ROUND(NORMINV(RAND(),SIMULATION!$G$6,SIMULATION!$C$6),0)</f>
        <v>#REF!</v>
      </c>
      <c r="I519" t="e">
        <f ca="1">ROUND(NORMINV(RAND(),SIMULATION!$G$10,SIMULATION!$C$10),0)</f>
        <v>#REF!</v>
      </c>
      <c r="J519" t="e">
        <f t="shared" ca="1" si="18"/>
        <v>#REF!</v>
      </c>
      <c r="K519" t="e">
        <f ca="1">IF(H519+SIMULATION!$E$6&gt;'CBB SIM'!I519,"W","L")</f>
        <v>#REF!</v>
      </c>
      <c r="L519" t="e">
        <f ca="1">IF(I519+SIMULATION!$E$10&gt;'CBB SIM'!H519,"W","L")</f>
        <v>#REF!</v>
      </c>
      <c r="M519" t="e">
        <f t="shared" ca="1" si="19"/>
        <v>#REF!</v>
      </c>
      <c r="N519" t="e">
        <f ca="1">IF((H519+I519)&gt;SIMULATION!$F$6,"Over","Under")</f>
        <v>#REF!</v>
      </c>
    </row>
    <row r="520" spans="8:14" x14ac:dyDescent="0.25">
      <c r="H520" t="e">
        <f ca="1">ROUND(NORMINV(RAND(),SIMULATION!$G$6,SIMULATION!$C$6),0)</f>
        <v>#REF!</v>
      </c>
      <c r="I520" t="e">
        <f ca="1">ROUND(NORMINV(RAND(),SIMULATION!$G$10,SIMULATION!$C$10),0)</f>
        <v>#REF!</v>
      </c>
      <c r="J520" t="e">
        <f t="shared" ca="1" si="18"/>
        <v>#REF!</v>
      </c>
      <c r="K520" t="e">
        <f ca="1">IF(H520+SIMULATION!$E$6&gt;'CBB SIM'!I520,"W","L")</f>
        <v>#REF!</v>
      </c>
      <c r="L520" t="e">
        <f ca="1">IF(I520+SIMULATION!$E$10&gt;'CBB SIM'!H520,"W","L")</f>
        <v>#REF!</v>
      </c>
      <c r="M520" t="e">
        <f t="shared" ca="1" si="19"/>
        <v>#REF!</v>
      </c>
      <c r="N520" t="e">
        <f ca="1">IF((H520+I520)&gt;SIMULATION!$F$6,"Over","Under")</f>
        <v>#REF!</v>
      </c>
    </row>
    <row r="521" spans="8:14" x14ac:dyDescent="0.25">
      <c r="H521" t="e">
        <f ca="1">ROUND(NORMINV(RAND(),SIMULATION!$G$6,SIMULATION!$C$6),0)</f>
        <v>#REF!</v>
      </c>
      <c r="I521" t="e">
        <f ca="1">ROUND(NORMINV(RAND(),SIMULATION!$G$10,SIMULATION!$C$10),0)</f>
        <v>#REF!</v>
      </c>
      <c r="J521" t="e">
        <f t="shared" ca="1" si="18"/>
        <v>#REF!</v>
      </c>
      <c r="K521" t="e">
        <f ca="1">IF(H521+SIMULATION!$E$6&gt;'CBB SIM'!I521,"W","L")</f>
        <v>#REF!</v>
      </c>
      <c r="L521" t="e">
        <f ca="1">IF(I521+SIMULATION!$E$10&gt;'CBB SIM'!H521,"W","L")</f>
        <v>#REF!</v>
      </c>
      <c r="M521" t="e">
        <f t="shared" ca="1" si="19"/>
        <v>#REF!</v>
      </c>
      <c r="N521" t="e">
        <f ca="1">IF((H521+I521)&gt;SIMULATION!$F$6,"Over","Under")</f>
        <v>#REF!</v>
      </c>
    </row>
    <row r="522" spans="8:14" x14ac:dyDescent="0.25">
      <c r="H522" t="e">
        <f ca="1">ROUND(NORMINV(RAND(),SIMULATION!$G$6,SIMULATION!$C$6),0)</f>
        <v>#REF!</v>
      </c>
      <c r="I522" t="e">
        <f ca="1">ROUND(NORMINV(RAND(),SIMULATION!$G$10,SIMULATION!$C$10),0)</f>
        <v>#REF!</v>
      </c>
      <c r="J522" t="e">
        <f t="shared" ca="1" si="18"/>
        <v>#REF!</v>
      </c>
      <c r="K522" t="e">
        <f ca="1">IF(H522+SIMULATION!$E$6&gt;'CBB SIM'!I522,"W","L")</f>
        <v>#REF!</v>
      </c>
      <c r="L522" t="e">
        <f ca="1">IF(I522+SIMULATION!$E$10&gt;'CBB SIM'!H522,"W","L")</f>
        <v>#REF!</v>
      </c>
      <c r="M522" t="e">
        <f t="shared" ca="1" si="19"/>
        <v>#REF!</v>
      </c>
      <c r="N522" t="e">
        <f ca="1">IF((H522+I522)&gt;SIMULATION!$F$6,"Over","Under")</f>
        <v>#REF!</v>
      </c>
    </row>
    <row r="523" spans="8:14" x14ac:dyDescent="0.25">
      <c r="H523" t="e">
        <f ca="1">ROUND(NORMINV(RAND(),SIMULATION!$G$6,SIMULATION!$C$6),0)</f>
        <v>#REF!</v>
      </c>
      <c r="I523" t="e">
        <f ca="1">ROUND(NORMINV(RAND(),SIMULATION!$G$10,SIMULATION!$C$10),0)</f>
        <v>#REF!</v>
      </c>
      <c r="J523" t="e">
        <f t="shared" ca="1" si="18"/>
        <v>#REF!</v>
      </c>
      <c r="K523" t="e">
        <f ca="1">IF(H523+SIMULATION!$E$6&gt;'CBB SIM'!I523,"W","L")</f>
        <v>#REF!</v>
      </c>
      <c r="L523" t="e">
        <f ca="1">IF(I523+SIMULATION!$E$10&gt;'CBB SIM'!H523,"W","L")</f>
        <v>#REF!</v>
      </c>
      <c r="M523" t="e">
        <f t="shared" ca="1" si="19"/>
        <v>#REF!</v>
      </c>
      <c r="N523" t="e">
        <f ca="1">IF((H523+I523)&gt;SIMULATION!$F$6,"Over","Under")</f>
        <v>#REF!</v>
      </c>
    </row>
    <row r="524" spans="8:14" x14ac:dyDescent="0.25">
      <c r="H524" t="e">
        <f ca="1">ROUND(NORMINV(RAND(),SIMULATION!$G$6,SIMULATION!$C$6),0)</f>
        <v>#REF!</v>
      </c>
      <c r="I524" t="e">
        <f ca="1">ROUND(NORMINV(RAND(),SIMULATION!$G$10,SIMULATION!$C$10),0)</f>
        <v>#REF!</v>
      </c>
      <c r="J524" t="e">
        <f t="shared" ca="1" si="18"/>
        <v>#REF!</v>
      </c>
      <c r="K524" t="e">
        <f ca="1">IF(H524+SIMULATION!$E$6&gt;'CBB SIM'!I524,"W","L")</f>
        <v>#REF!</v>
      </c>
      <c r="L524" t="e">
        <f ca="1">IF(I524+SIMULATION!$E$10&gt;'CBB SIM'!H524,"W","L")</f>
        <v>#REF!</v>
      </c>
      <c r="M524" t="e">
        <f t="shared" ca="1" si="19"/>
        <v>#REF!</v>
      </c>
      <c r="N524" t="e">
        <f ca="1">IF((H524+I524)&gt;SIMULATION!$F$6,"Over","Under")</f>
        <v>#REF!</v>
      </c>
    </row>
    <row r="525" spans="8:14" x14ac:dyDescent="0.25">
      <c r="H525" t="e">
        <f ca="1">ROUND(NORMINV(RAND(),SIMULATION!$G$6,SIMULATION!$C$6),0)</f>
        <v>#REF!</v>
      </c>
      <c r="I525" t="e">
        <f ca="1">ROUND(NORMINV(RAND(),SIMULATION!$G$10,SIMULATION!$C$10),0)</f>
        <v>#REF!</v>
      </c>
      <c r="J525" t="e">
        <f t="shared" ca="1" si="18"/>
        <v>#REF!</v>
      </c>
      <c r="K525" t="e">
        <f ca="1">IF(H525+SIMULATION!$E$6&gt;'CBB SIM'!I525,"W","L")</f>
        <v>#REF!</v>
      </c>
      <c r="L525" t="e">
        <f ca="1">IF(I525+SIMULATION!$E$10&gt;'CBB SIM'!H525,"W","L")</f>
        <v>#REF!</v>
      </c>
      <c r="M525" t="e">
        <f t="shared" ca="1" si="19"/>
        <v>#REF!</v>
      </c>
      <c r="N525" t="e">
        <f ca="1">IF((H525+I525)&gt;SIMULATION!$F$6,"Over","Under")</f>
        <v>#REF!</v>
      </c>
    </row>
    <row r="526" spans="8:14" x14ac:dyDescent="0.25">
      <c r="H526" t="e">
        <f ca="1">ROUND(NORMINV(RAND(),SIMULATION!$G$6,SIMULATION!$C$6),0)</f>
        <v>#REF!</v>
      </c>
      <c r="I526" t="e">
        <f ca="1">ROUND(NORMINV(RAND(),SIMULATION!$G$10,SIMULATION!$C$10),0)</f>
        <v>#REF!</v>
      </c>
      <c r="J526" t="e">
        <f t="shared" ca="1" si="18"/>
        <v>#REF!</v>
      </c>
      <c r="K526" t="e">
        <f ca="1">IF(H526+SIMULATION!$E$6&gt;'CBB SIM'!I526,"W","L")</f>
        <v>#REF!</v>
      </c>
      <c r="L526" t="e">
        <f ca="1">IF(I526+SIMULATION!$E$10&gt;'CBB SIM'!H526,"W","L")</f>
        <v>#REF!</v>
      </c>
      <c r="M526" t="e">
        <f t="shared" ca="1" si="19"/>
        <v>#REF!</v>
      </c>
      <c r="N526" t="e">
        <f ca="1">IF((H526+I526)&gt;SIMULATION!$F$6,"Over","Under")</f>
        <v>#REF!</v>
      </c>
    </row>
    <row r="527" spans="8:14" x14ac:dyDescent="0.25">
      <c r="H527" t="e">
        <f ca="1">ROUND(NORMINV(RAND(),SIMULATION!$G$6,SIMULATION!$C$6),0)</f>
        <v>#REF!</v>
      </c>
      <c r="I527" t="e">
        <f ca="1">ROUND(NORMINV(RAND(),SIMULATION!$G$10,SIMULATION!$C$10),0)</f>
        <v>#REF!</v>
      </c>
      <c r="J527" t="e">
        <f t="shared" ca="1" si="18"/>
        <v>#REF!</v>
      </c>
      <c r="K527" t="e">
        <f ca="1">IF(H527+SIMULATION!$E$6&gt;'CBB SIM'!I527,"W","L")</f>
        <v>#REF!</v>
      </c>
      <c r="L527" t="e">
        <f ca="1">IF(I527+SIMULATION!$E$10&gt;'CBB SIM'!H527,"W","L")</f>
        <v>#REF!</v>
      </c>
      <c r="M527" t="e">
        <f t="shared" ca="1" si="19"/>
        <v>#REF!</v>
      </c>
      <c r="N527" t="e">
        <f ca="1">IF((H527+I527)&gt;SIMULATION!$F$6,"Over","Under")</f>
        <v>#REF!</v>
      </c>
    </row>
    <row r="528" spans="8:14" x14ac:dyDescent="0.25">
      <c r="H528" t="e">
        <f ca="1">ROUND(NORMINV(RAND(),SIMULATION!$G$6,SIMULATION!$C$6),0)</f>
        <v>#REF!</v>
      </c>
      <c r="I528" t="e">
        <f ca="1">ROUND(NORMINV(RAND(),SIMULATION!$G$10,SIMULATION!$C$10),0)</f>
        <v>#REF!</v>
      </c>
      <c r="J528" t="e">
        <f t="shared" ca="1" si="18"/>
        <v>#REF!</v>
      </c>
      <c r="K528" t="e">
        <f ca="1">IF(H528+SIMULATION!$E$6&gt;'CBB SIM'!I528,"W","L")</f>
        <v>#REF!</v>
      </c>
      <c r="L528" t="e">
        <f ca="1">IF(I528+SIMULATION!$E$10&gt;'CBB SIM'!H528,"W","L")</f>
        <v>#REF!</v>
      </c>
      <c r="M528" t="e">
        <f t="shared" ca="1" si="19"/>
        <v>#REF!</v>
      </c>
      <c r="N528" t="e">
        <f ca="1">IF((H528+I528)&gt;SIMULATION!$F$6,"Over","Under")</f>
        <v>#REF!</v>
      </c>
    </row>
    <row r="529" spans="8:14" x14ac:dyDescent="0.25">
      <c r="H529" t="e">
        <f ca="1">ROUND(NORMINV(RAND(),SIMULATION!$G$6,SIMULATION!$C$6),0)</f>
        <v>#REF!</v>
      </c>
      <c r="I529" t="e">
        <f ca="1">ROUND(NORMINV(RAND(),SIMULATION!$G$10,SIMULATION!$C$10),0)</f>
        <v>#REF!</v>
      </c>
      <c r="J529" t="e">
        <f t="shared" ca="1" si="18"/>
        <v>#REF!</v>
      </c>
      <c r="K529" t="e">
        <f ca="1">IF(H529+SIMULATION!$E$6&gt;'CBB SIM'!I529,"W","L")</f>
        <v>#REF!</v>
      </c>
      <c r="L529" t="e">
        <f ca="1">IF(I529+SIMULATION!$E$10&gt;'CBB SIM'!H529,"W","L")</f>
        <v>#REF!</v>
      </c>
      <c r="M529" t="e">
        <f t="shared" ca="1" si="19"/>
        <v>#REF!</v>
      </c>
      <c r="N529" t="e">
        <f ca="1">IF((H529+I529)&gt;SIMULATION!$F$6,"Over","Under")</f>
        <v>#REF!</v>
      </c>
    </row>
    <row r="530" spans="8:14" x14ac:dyDescent="0.25">
      <c r="H530" t="e">
        <f ca="1">ROUND(NORMINV(RAND(),SIMULATION!$G$6,SIMULATION!$C$6),0)</f>
        <v>#REF!</v>
      </c>
      <c r="I530" t="e">
        <f ca="1">ROUND(NORMINV(RAND(),SIMULATION!$G$10,SIMULATION!$C$10),0)</f>
        <v>#REF!</v>
      </c>
      <c r="J530" t="e">
        <f t="shared" ca="1" si="18"/>
        <v>#REF!</v>
      </c>
      <c r="K530" t="e">
        <f ca="1">IF(H530+SIMULATION!$E$6&gt;'CBB SIM'!I530,"W","L")</f>
        <v>#REF!</v>
      </c>
      <c r="L530" t="e">
        <f ca="1">IF(I530+SIMULATION!$E$10&gt;'CBB SIM'!H530,"W","L")</f>
        <v>#REF!</v>
      </c>
      <c r="M530" t="e">
        <f t="shared" ca="1" si="19"/>
        <v>#REF!</v>
      </c>
      <c r="N530" t="e">
        <f ca="1">IF((H530+I530)&gt;SIMULATION!$F$6,"Over","Under")</f>
        <v>#REF!</v>
      </c>
    </row>
    <row r="531" spans="8:14" x14ac:dyDescent="0.25">
      <c r="H531" t="e">
        <f ca="1">ROUND(NORMINV(RAND(),SIMULATION!$G$6,SIMULATION!$C$6),0)</f>
        <v>#REF!</v>
      </c>
      <c r="I531" t="e">
        <f ca="1">ROUND(NORMINV(RAND(),SIMULATION!$G$10,SIMULATION!$C$10),0)</f>
        <v>#REF!</v>
      </c>
      <c r="J531" t="e">
        <f t="shared" ca="1" si="18"/>
        <v>#REF!</v>
      </c>
      <c r="K531" t="e">
        <f ca="1">IF(H531+SIMULATION!$E$6&gt;'CBB SIM'!I531,"W","L")</f>
        <v>#REF!</v>
      </c>
      <c r="L531" t="e">
        <f ca="1">IF(I531+SIMULATION!$E$10&gt;'CBB SIM'!H531,"W","L")</f>
        <v>#REF!</v>
      </c>
      <c r="M531" t="e">
        <f t="shared" ca="1" si="19"/>
        <v>#REF!</v>
      </c>
      <c r="N531" t="e">
        <f ca="1">IF((H531+I531)&gt;SIMULATION!$F$6,"Over","Under")</f>
        <v>#REF!</v>
      </c>
    </row>
    <row r="532" spans="8:14" x14ac:dyDescent="0.25">
      <c r="H532" t="e">
        <f ca="1">ROUND(NORMINV(RAND(),SIMULATION!$G$6,SIMULATION!$C$6),0)</f>
        <v>#REF!</v>
      </c>
      <c r="I532" t="e">
        <f ca="1">ROUND(NORMINV(RAND(),SIMULATION!$G$10,SIMULATION!$C$10),0)</f>
        <v>#REF!</v>
      </c>
      <c r="J532" t="e">
        <f t="shared" ca="1" si="18"/>
        <v>#REF!</v>
      </c>
      <c r="K532" t="e">
        <f ca="1">IF(H532+SIMULATION!$E$6&gt;'CBB SIM'!I532,"W","L")</f>
        <v>#REF!</v>
      </c>
      <c r="L532" t="e">
        <f ca="1">IF(I532+SIMULATION!$E$10&gt;'CBB SIM'!H532,"W","L")</f>
        <v>#REF!</v>
      </c>
      <c r="M532" t="e">
        <f t="shared" ca="1" si="19"/>
        <v>#REF!</v>
      </c>
      <c r="N532" t="e">
        <f ca="1">IF((H532+I532)&gt;SIMULATION!$F$6,"Over","Under")</f>
        <v>#REF!</v>
      </c>
    </row>
    <row r="533" spans="8:14" x14ac:dyDescent="0.25">
      <c r="H533" t="e">
        <f ca="1">ROUND(NORMINV(RAND(),SIMULATION!$G$6,SIMULATION!$C$6),0)</f>
        <v>#REF!</v>
      </c>
      <c r="I533" t="e">
        <f ca="1">ROUND(NORMINV(RAND(),SIMULATION!$G$10,SIMULATION!$C$10),0)</f>
        <v>#REF!</v>
      </c>
      <c r="J533" t="e">
        <f t="shared" ca="1" si="18"/>
        <v>#REF!</v>
      </c>
      <c r="K533" t="e">
        <f ca="1">IF(H533+SIMULATION!$E$6&gt;'CBB SIM'!I533,"W","L")</f>
        <v>#REF!</v>
      </c>
      <c r="L533" t="e">
        <f ca="1">IF(I533+SIMULATION!$E$10&gt;'CBB SIM'!H533,"W","L")</f>
        <v>#REF!</v>
      </c>
      <c r="M533" t="e">
        <f t="shared" ca="1" si="19"/>
        <v>#REF!</v>
      </c>
      <c r="N533" t="e">
        <f ca="1">IF((H533+I533)&gt;SIMULATION!$F$6,"Over","Under")</f>
        <v>#REF!</v>
      </c>
    </row>
    <row r="534" spans="8:14" x14ac:dyDescent="0.25">
      <c r="H534" t="e">
        <f ca="1">ROUND(NORMINV(RAND(),SIMULATION!$G$6,SIMULATION!$C$6),0)</f>
        <v>#REF!</v>
      </c>
      <c r="I534" t="e">
        <f ca="1">ROUND(NORMINV(RAND(),SIMULATION!$G$10,SIMULATION!$C$10),0)</f>
        <v>#REF!</v>
      </c>
      <c r="J534" t="e">
        <f t="shared" ca="1" si="18"/>
        <v>#REF!</v>
      </c>
      <c r="K534" t="e">
        <f ca="1">IF(H534+SIMULATION!$E$6&gt;'CBB SIM'!I534,"W","L")</f>
        <v>#REF!</v>
      </c>
      <c r="L534" t="e">
        <f ca="1">IF(I534+SIMULATION!$E$10&gt;'CBB SIM'!H534,"W","L")</f>
        <v>#REF!</v>
      </c>
      <c r="M534" t="e">
        <f t="shared" ca="1" si="19"/>
        <v>#REF!</v>
      </c>
      <c r="N534" t="e">
        <f ca="1">IF((H534+I534)&gt;SIMULATION!$F$6,"Over","Under")</f>
        <v>#REF!</v>
      </c>
    </row>
    <row r="535" spans="8:14" x14ac:dyDescent="0.25">
      <c r="H535" t="e">
        <f ca="1">ROUND(NORMINV(RAND(),SIMULATION!$G$6,SIMULATION!$C$6),0)</f>
        <v>#REF!</v>
      </c>
      <c r="I535" t="e">
        <f ca="1">ROUND(NORMINV(RAND(),SIMULATION!$G$10,SIMULATION!$C$10),0)</f>
        <v>#REF!</v>
      </c>
      <c r="J535" t="e">
        <f t="shared" ca="1" si="18"/>
        <v>#REF!</v>
      </c>
      <c r="K535" t="e">
        <f ca="1">IF(H535+SIMULATION!$E$6&gt;'CBB SIM'!I535,"W","L")</f>
        <v>#REF!</v>
      </c>
      <c r="L535" t="e">
        <f ca="1">IF(I535+SIMULATION!$E$10&gt;'CBB SIM'!H535,"W","L")</f>
        <v>#REF!</v>
      </c>
      <c r="M535" t="e">
        <f t="shared" ca="1" si="19"/>
        <v>#REF!</v>
      </c>
      <c r="N535" t="e">
        <f ca="1">IF((H535+I535)&gt;SIMULATION!$F$6,"Over","Under")</f>
        <v>#REF!</v>
      </c>
    </row>
    <row r="536" spans="8:14" x14ac:dyDescent="0.25">
      <c r="H536" t="e">
        <f ca="1">ROUND(NORMINV(RAND(),SIMULATION!$G$6,SIMULATION!$C$6),0)</f>
        <v>#REF!</v>
      </c>
      <c r="I536" t="e">
        <f ca="1">ROUND(NORMINV(RAND(),SIMULATION!$G$10,SIMULATION!$C$10),0)</f>
        <v>#REF!</v>
      </c>
      <c r="J536" t="e">
        <f t="shared" ca="1" si="18"/>
        <v>#REF!</v>
      </c>
      <c r="K536" t="e">
        <f ca="1">IF(H536+SIMULATION!$E$6&gt;'CBB SIM'!I536,"W","L")</f>
        <v>#REF!</v>
      </c>
      <c r="L536" t="e">
        <f ca="1">IF(I536+SIMULATION!$E$10&gt;'CBB SIM'!H536,"W","L")</f>
        <v>#REF!</v>
      </c>
      <c r="M536" t="e">
        <f t="shared" ca="1" si="19"/>
        <v>#REF!</v>
      </c>
      <c r="N536" t="e">
        <f ca="1">IF((H536+I536)&gt;SIMULATION!$F$6,"Over","Under")</f>
        <v>#REF!</v>
      </c>
    </row>
    <row r="537" spans="8:14" x14ac:dyDescent="0.25">
      <c r="H537" t="e">
        <f ca="1">ROUND(NORMINV(RAND(),SIMULATION!$G$6,SIMULATION!$C$6),0)</f>
        <v>#REF!</v>
      </c>
      <c r="I537" t="e">
        <f ca="1">ROUND(NORMINV(RAND(),SIMULATION!$G$10,SIMULATION!$C$10),0)</f>
        <v>#REF!</v>
      </c>
      <c r="J537" t="e">
        <f t="shared" ca="1" si="18"/>
        <v>#REF!</v>
      </c>
      <c r="K537" t="e">
        <f ca="1">IF(H537+SIMULATION!$E$6&gt;'CBB SIM'!I537,"W","L")</f>
        <v>#REF!</v>
      </c>
      <c r="L537" t="e">
        <f ca="1">IF(I537+SIMULATION!$E$10&gt;'CBB SIM'!H537,"W","L")</f>
        <v>#REF!</v>
      </c>
      <c r="M537" t="e">
        <f t="shared" ca="1" si="19"/>
        <v>#REF!</v>
      </c>
      <c r="N537" t="e">
        <f ca="1">IF((H537+I537)&gt;SIMULATION!$F$6,"Over","Under")</f>
        <v>#REF!</v>
      </c>
    </row>
    <row r="538" spans="8:14" x14ac:dyDescent="0.25">
      <c r="H538" t="e">
        <f ca="1">ROUND(NORMINV(RAND(),SIMULATION!$G$6,SIMULATION!$C$6),0)</f>
        <v>#REF!</v>
      </c>
      <c r="I538" t="e">
        <f ca="1">ROUND(NORMINV(RAND(),SIMULATION!$G$10,SIMULATION!$C$10),0)</f>
        <v>#REF!</v>
      </c>
      <c r="J538" t="e">
        <f t="shared" ca="1" si="18"/>
        <v>#REF!</v>
      </c>
      <c r="K538" t="e">
        <f ca="1">IF(H538+SIMULATION!$E$6&gt;'CBB SIM'!I538,"W","L")</f>
        <v>#REF!</v>
      </c>
      <c r="L538" t="e">
        <f ca="1">IF(I538+SIMULATION!$E$10&gt;'CBB SIM'!H538,"W","L")</f>
        <v>#REF!</v>
      </c>
      <c r="M538" t="e">
        <f t="shared" ca="1" si="19"/>
        <v>#REF!</v>
      </c>
      <c r="N538" t="e">
        <f ca="1">IF((H538+I538)&gt;SIMULATION!$F$6,"Over","Under")</f>
        <v>#REF!</v>
      </c>
    </row>
    <row r="539" spans="8:14" x14ac:dyDescent="0.25">
      <c r="H539" t="e">
        <f ca="1">ROUND(NORMINV(RAND(),SIMULATION!$G$6,SIMULATION!$C$6),0)</f>
        <v>#REF!</v>
      </c>
      <c r="I539" t="e">
        <f ca="1">ROUND(NORMINV(RAND(),SIMULATION!$G$10,SIMULATION!$C$10),0)</f>
        <v>#REF!</v>
      </c>
      <c r="J539" t="e">
        <f t="shared" ca="1" si="18"/>
        <v>#REF!</v>
      </c>
      <c r="K539" t="e">
        <f ca="1">IF(H539+SIMULATION!$E$6&gt;'CBB SIM'!I539,"W","L")</f>
        <v>#REF!</v>
      </c>
      <c r="L539" t="e">
        <f ca="1">IF(I539+SIMULATION!$E$10&gt;'CBB SIM'!H539,"W","L")</f>
        <v>#REF!</v>
      </c>
      <c r="M539" t="e">
        <f t="shared" ca="1" si="19"/>
        <v>#REF!</v>
      </c>
      <c r="N539" t="e">
        <f ca="1">IF((H539+I539)&gt;SIMULATION!$F$6,"Over","Under")</f>
        <v>#REF!</v>
      </c>
    </row>
    <row r="540" spans="8:14" x14ac:dyDescent="0.25">
      <c r="H540" t="e">
        <f ca="1">ROUND(NORMINV(RAND(),SIMULATION!$G$6,SIMULATION!$C$6),0)</f>
        <v>#REF!</v>
      </c>
      <c r="I540" t="e">
        <f ca="1">ROUND(NORMINV(RAND(),SIMULATION!$G$10,SIMULATION!$C$10),0)</f>
        <v>#REF!</v>
      </c>
      <c r="J540" t="e">
        <f t="shared" ca="1" si="18"/>
        <v>#REF!</v>
      </c>
      <c r="K540" t="e">
        <f ca="1">IF(H540+SIMULATION!$E$6&gt;'CBB SIM'!I540,"W","L")</f>
        <v>#REF!</v>
      </c>
      <c r="L540" t="e">
        <f ca="1">IF(I540+SIMULATION!$E$10&gt;'CBB SIM'!H540,"W","L")</f>
        <v>#REF!</v>
      </c>
      <c r="M540" t="e">
        <f t="shared" ca="1" si="19"/>
        <v>#REF!</v>
      </c>
      <c r="N540" t="e">
        <f ca="1">IF((H540+I540)&gt;SIMULATION!$F$6,"Over","Under")</f>
        <v>#REF!</v>
      </c>
    </row>
    <row r="541" spans="8:14" x14ac:dyDescent="0.25">
      <c r="H541" t="e">
        <f ca="1">ROUND(NORMINV(RAND(),SIMULATION!$G$6,SIMULATION!$C$6),0)</f>
        <v>#REF!</v>
      </c>
      <c r="I541" t="e">
        <f ca="1">ROUND(NORMINV(RAND(),SIMULATION!$G$10,SIMULATION!$C$10),0)</f>
        <v>#REF!</v>
      </c>
      <c r="J541" t="e">
        <f t="shared" ca="1" si="18"/>
        <v>#REF!</v>
      </c>
      <c r="K541" t="e">
        <f ca="1">IF(H541+SIMULATION!$E$6&gt;'CBB SIM'!I541,"W","L")</f>
        <v>#REF!</v>
      </c>
      <c r="L541" t="e">
        <f ca="1">IF(I541+SIMULATION!$E$10&gt;'CBB SIM'!H541,"W","L")</f>
        <v>#REF!</v>
      </c>
      <c r="M541" t="e">
        <f t="shared" ca="1" si="19"/>
        <v>#REF!</v>
      </c>
      <c r="N541" t="e">
        <f ca="1">IF((H541+I541)&gt;SIMULATION!$F$6,"Over","Under")</f>
        <v>#REF!</v>
      </c>
    </row>
    <row r="542" spans="8:14" x14ac:dyDescent="0.25">
      <c r="H542" t="e">
        <f ca="1">ROUND(NORMINV(RAND(),SIMULATION!$G$6,SIMULATION!$C$6),0)</f>
        <v>#REF!</v>
      </c>
      <c r="I542" t="e">
        <f ca="1">ROUND(NORMINV(RAND(),SIMULATION!$G$10,SIMULATION!$C$10),0)</f>
        <v>#REF!</v>
      </c>
      <c r="J542" t="e">
        <f t="shared" ca="1" si="18"/>
        <v>#REF!</v>
      </c>
      <c r="K542" t="e">
        <f ca="1">IF(H542+SIMULATION!$E$6&gt;'CBB SIM'!I542,"W","L")</f>
        <v>#REF!</v>
      </c>
      <c r="L542" t="e">
        <f ca="1">IF(I542+SIMULATION!$E$10&gt;'CBB SIM'!H542,"W","L")</f>
        <v>#REF!</v>
      </c>
      <c r="M542" t="e">
        <f t="shared" ca="1" si="19"/>
        <v>#REF!</v>
      </c>
      <c r="N542" t="e">
        <f ca="1">IF((H542+I542)&gt;SIMULATION!$F$6,"Over","Under")</f>
        <v>#REF!</v>
      </c>
    </row>
    <row r="543" spans="8:14" x14ac:dyDescent="0.25">
      <c r="H543" t="e">
        <f ca="1">ROUND(NORMINV(RAND(),SIMULATION!$G$6,SIMULATION!$C$6),0)</f>
        <v>#REF!</v>
      </c>
      <c r="I543" t="e">
        <f ca="1">ROUND(NORMINV(RAND(),SIMULATION!$G$10,SIMULATION!$C$10),0)</f>
        <v>#REF!</v>
      </c>
      <c r="J543" t="e">
        <f t="shared" ca="1" si="18"/>
        <v>#REF!</v>
      </c>
      <c r="K543" t="e">
        <f ca="1">IF(H543+SIMULATION!$E$6&gt;'CBB SIM'!I543,"W","L")</f>
        <v>#REF!</v>
      </c>
      <c r="L543" t="e">
        <f ca="1">IF(I543+SIMULATION!$E$10&gt;'CBB SIM'!H543,"W","L")</f>
        <v>#REF!</v>
      </c>
      <c r="M543" t="e">
        <f t="shared" ca="1" si="19"/>
        <v>#REF!</v>
      </c>
      <c r="N543" t="e">
        <f ca="1">IF((H543+I543)&gt;SIMULATION!$F$6,"Over","Under")</f>
        <v>#REF!</v>
      </c>
    </row>
    <row r="544" spans="8:14" x14ac:dyDescent="0.25">
      <c r="H544" t="e">
        <f ca="1">ROUND(NORMINV(RAND(),SIMULATION!$G$6,SIMULATION!$C$6),0)</f>
        <v>#REF!</v>
      </c>
      <c r="I544" t="e">
        <f ca="1">ROUND(NORMINV(RAND(),SIMULATION!$G$10,SIMULATION!$C$10),0)</f>
        <v>#REF!</v>
      </c>
      <c r="J544" t="e">
        <f t="shared" ca="1" si="18"/>
        <v>#REF!</v>
      </c>
      <c r="K544" t="e">
        <f ca="1">IF(H544+SIMULATION!$E$6&gt;'CBB SIM'!I544,"W","L")</f>
        <v>#REF!</v>
      </c>
      <c r="L544" t="e">
        <f ca="1">IF(I544+SIMULATION!$E$10&gt;'CBB SIM'!H544,"W","L")</f>
        <v>#REF!</v>
      </c>
      <c r="M544" t="e">
        <f t="shared" ca="1" si="19"/>
        <v>#REF!</v>
      </c>
      <c r="N544" t="e">
        <f ca="1">IF((H544+I544)&gt;SIMULATION!$F$6,"Over","Under")</f>
        <v>#REF!</v>
      </c>
    </row>
    <row r="545" spans="8:14" x14ac:dyDescent="0.25">
      <c r="H545" t="e">
        <f ca="1">ROUND(NORMINV(RAND(),SIMULATION!$G$6,SIMULATION!$C$6),0)</f>
        <v>#REF!</v>
      </c>
      <c r="I545" t="e">
        <f ca="1">ROUND(NORMINV(RAND(),SIMULATION!$G$10,SIMULATION!$C$10),0)</f>
        <v>#REF!</v>
      </c>
      <c r="J545" t="e">
        <f t="shared" ca="1" si="18"/>
        <v>#REF!</v>
      </c>
      <c r="K545" t="e">
        <f ca="1">IF(H545+SIMULATION!$E$6&gt;'CBB SIM'!I545,"W","L")</f>
        <v>#REF!</v>
      </c>
      <c r="L545" t="e">
        <f ca="1">IF(I545+SIMULATION!$E$10&gt;'CBB SIM'!H545,"W","L")</f>
        <v>#REF!</v>
      </c>
      <c r="M545" t="e">
        <f t="shared" ca="1" si="19"/>
        <v>#REF!</v>
      </c>
      <c r="N545" t="e">
        <f ca="1">IF((H545+I545)&gt;SIMULATION!$F$6,"Over","Under")</f>
        <v>#REF!</v>
      </c>
    </row>
    <row r="546" spans="8:14" x14ac:dyDescent="0.25">
      <c r="H546" t="e">
        <f ca="1">ROUND(NORMINV(RAND(),SIMULATION!$G$6,SIMULATION!$C$6),0)</f>
        <v>#REF!</v>
      </c>
      <c r="I546" t="e">
        <f ca="1">ROUND(NORMINV(RAND(),SIMULATION!$G$10,SIMULATION!$C$10),0)</f>
        <v>#REF!</v>
      </c>
      <c r="J546" t="e">
        <f t="shared" ca="1" si="18"/>
        <v>#REF!</v>
      </c>
      <c r="K546" t="e">
        <f ca="1">IF(H546+SIMULATION!$E$6&gt;'CBB SIM'!I546,"W","L")</f>
        <v>#REF!</v>
      </c>
      <c r="L546" t="e">
        <f ca="1">IF(I546+SIMULATION!$E$10&gt;'CBB SIM'!H546,"W","L")</f>
        <v>#REF!</v>
      </c>
      <c r="M546" t="e">
        <f t="shared" ca="1" si="19"/>
        <v>#REF!</v>
      </c>
      <c r="N546" t="e">
        <f ca="1">IF((H546+I546)&gt;SIMULATION!$F$6,"Over","Under")</f>
        <v>#REF!</v>
      </c>
    </row>
    <row r="547" spans="8:14" x14ac:dyDescent="0.25">
      <c r="H547" t="e">
        <f ca="1">ROUND(NORMINV(RAND(),SIMULATION!$G$6,SIMULATION!$C$6),0)</f>
        <v>#REF!</v>
      </c>
      <c r="I547" t="e">
        <f ca="1">ROUND(NORMINV(RAND(),SIMULATION!$G$10,SIMULATION!$C$10),0)</f>
        <v>#REF!</v>
      </c>
      <c r="J547" t="e">
        <f t="shared" ca="1" si="18"/>
        <v>#REF!</v>
      </c>
      <c r="K547" t="e">
        <f ca="1">IF(H547+SIMULATION!$E$6&gt;'CBB SIM'!I547,"W","L")</f>
        <v>#REF!</v>
      </c>
      <c r="L547" t="e">
        <f ca="1">IF(I547+SIMULATION!$E$10&gt;'CBB SIM'!H547,"W","L")</f>
        <v>#REF!</v>
      </c>
      <c r="M547" t="e">
        <f t="shared" ca="1" si="19"/>
        <v>#REF!</v>
      </c>
      <c r="N547" t="e">
        <f ca="1">IF((H547+I547)&gt;SIMULATION!$F$6,"Over","Under")</f>
        <v>#REF!</v>
      </c>
    </row>
    <row r="548" spans="8:14" x14ac:dyDescent="0.25">
      <c r="H548" t="e">
        <f ca="1">ROUND(NORMINV(RAND(),SIMULATION!$G$6,SIMULATION!$C$6),0)</f>
        <v>#REF!</v>
      </c>
      <c r="I548" t="e">
        <f ca="1">ROUND(NORMINV(RAND(),SIMULATION!$G$10,SIMULATION!$C$10),0)</f>
        <v>#REF!</v>
      </c>
      <c r="J548" t="e">
        <f t="shared" ca="1" si="18"/>
        <v>#REF!</v>
      </c>
      <c r="K548" t="e">
        <f ca="1">IF(H548+SIMULATION!$E$6&gt;'CBB SIM'!I548,"W","L")</f>
        <v>#REF!</v>
      </c>
      <c r="L548" t="e">
        <f ca="1">IF(I548+SIMULATION!$E$10&gt;'CBB SIM'!H548,"W","L")</f>
        <v>#REF!</v>
      </c>
      <c r="M548" t="e">
        <f t="shared" ca="1" si="19"/>
        <v>#REF!</v>
      </c>
      <c r="N548" t="e">
        <f ca="1">IF((H548+I548)&gt;SIMULATION!$F$6,"Over","Under")</f>
        <v>#REF!</v>
      </c>
    </row>
    <row r="549" spans="8:14" x14ac:dyDescent="0.25">
      <c r="H549" t="e">
        <f ca="1">ROUND(NORMINV(RAND(),SIMULATION!$G$6,SIMULATION!$C$6),0)</f>
        <v>#REF!</v>
      </c>
      <c r="I549" t="e">
        <f ca="1">ROUND(NORMINV(RAND(),SIMULATION!$G$10,SIMULATION!$C$10),0)</f>
        <v>#REF!</v>
      </c>
      <c r="J549" t="e">
        <f t="shared" ca="1" si="18"/>
        <v>#REF!</v>
      </c>
      <c r="K549" t="e">
        <f ca="1">IF(H549+SIMULATION!$E$6&gt;'CBB SIM'!I549,"W","L")</f>
        <v>#REF!</v>
      </c>
      <c r="L549" t="e">
        <f ca="1">IF(I549+SIMULATION!$E$10&gt;'CBB SIM'!H549,"W","L")</f>
        <v>#REF!</v>
      </c>
      <c r="M549" t="e">
        <f t="shared" ca="1" si="19"/>
        <v>#REF!</v>
      </c>
      <c r="N549" t="e">
        <f ca="1">IF((H549+I549)&gt;SIMULATION!$F$6,"Over","Under")</f>
        <v>#REF!</v>
      </c>
    </row>
    <row r="550" spans="8:14" x14ac:dyDescent="0.25">
      <c r="H550" t="e">
        <f ca="1">ROUND(NORMINV(RAND(),SIMULATION!$G$6,SIMULATION!$C$6),0)</f>
        <v>#REF!</v>
      </c>
      <c r="I550" t="e">
        <f ca="1">ROUND(NORMINV(RAND(),SIMULATION!$G$10,SIMULATION!$C$10),0)</f>
        <v>#REF!</v>
      </c>
      <c r="J550" t="e">
        <f t="shared" ca="1" si="18"/>
        <v>#REF!</v>
      </c>
      <c r="K550" t="e">
        <f ca="1">IF(H550+SIMULATION!$E$6&gt;'CBB SIM'!I550,"W","L")</f>
        <v>#REF!</v>
      </c>
      <c r="L550" t="e">
        <f ca="1">IF(I550+SIMULATION!$E$10&gt;'CBB SIM'!H550,"W","L")</f>
        <v>#REF!</v>
      </c>
      <c r="M550" t="e">
        <f t="shared" ca="1" si="19"/>
        <v>#REF!</v>
      </c>
      <c r="N550" t="e">
        <f ca="1">IF((H550+I550)&gt;SIMULATION!$F$6,"Over","Under")</f>
        <v>#REF!</v>
      </c>
    </row>
    <row r="551" spans="8:14" x14ac:dyDescent="0.25">
      <c r="H551" t="e">
        <f ca="1">ROUND(NORMINV(RAND(),SIMULATION!$G$6,SIMULATION!$C$6),0)</f>
        <v>#REF!</v>
      </c>
      <c r="I551" t="e">
        <f ca="1">ROUND(NORMINV(RAND(),SIMULATION!$G$10,SIMULATION!$C$10),0)</f>
        <v>#REF!</v>
      </c>
      <c r="J551" t="e">
        <f t="shared" ca="1" si="18"/>
        <v>#REF!</v>
      </c>
      <c r="K551" t="e">
        <f ca="1">IF(H551+SIMULATION!$E$6&gt;'CBB SIM'!I551,"W","L")</f>
        <v>#REF!</v>
      </c>
      <c r="L551" t="e">
        <f ca="1">IF(I551+SIMULATION!$E$10&gt;'CBB SIM'!H551,"W","L")</f>
        <v>#REF!</v>
      </c>
      <c r="M551" t="e">
        <f t="shared" ca="1" si="19"/>
        <v>#REF!</v>
      </c>
      <c r="N551" t="e">
        <f ca="1">IF((H551+I551)&gt;SIMULATION!$F$6,"Over","Under")</f>
        <v>#REF!</v>
      </c>
    </row>
    <row r="552" spans="8:14" x14ac:dyDescent="0.25">
      <c r="H552" t="e">
        <f ca="1">ROUND(NORMINV(RAND(),SIMULATION!$G$6,SIMULATION!$C$6),0)</f>
        <v>#REF!</v>
      </c>
      <c r="I552" t="e">
        <f ca="1">ROUND(NORMINV(RAND(),SIMULATION!$G$10,SIMULATION!$C$10),0)</f>
        <v>#REF!</v>
      </c>
      <c r="J552" t="e">
        <f t="shared" ca="1" si="18"/>
        <v>#REF!</v>
      </c>
      <c r="K552" t="e">
        <f ca="1">IF(H552+SIMULATION!$E$6&gt;'CBB SIM'!I552,"W","L")</f>
        <v>#REF!</v>
      </c>
      <c r="L552" t="e">
        <f ca="1">IF(I552+SIMULATION!$E$10&gt;'CBB SIM'!H552,"W","L")</f>
        <v>#REF!</v>
      </c>
      <c r="M552" t="e">
        <f t="shared" ca="1" si="19"/>
        <v>#REF!</v>
      </c>
      <c r="N552" t="e">
        <f ca="1">IF((H552+I552)&gt;SIMULATION!$F$6,"Over","Under")</f>
        <v>#REF!</v>
      </c>
    </row>
    <row r="553" spans="8:14" x14ac:dyDescent="0.25">
      <c r="H553" t="e">
        <f ca="1">ROUND(NORMINV(RAND(),SIMULATION!$G$6,SIMULATION!$C$6),0)</f>
        <v>#REF!</v>
      </c>
      <c r="I553" t="e">
        <f ca="1">ROUND(NORMINV(RAND(),SIMULATION!$G$10,SIMULATION!$C$10),0)</f>
        <v>#REF!</v>
      </c>
      <c r="J553" t="e">
        <f t="shared" ca="1" si="18"/>
        <v>#REF!</v>
      </c>
      <c r="K553" t="e">
        <f ca="1">IF(H553+SIMULATION!$E$6&gt;'CBB SIM'!I553,"W","L")</f>
        <v>#REF!</v>
      </c>
      <c r="L553" t="e">
        <f ca="1">IF(I553+SIMULATION!$E$10&gt;'CBB SIM'!H553,"W","L")</f>
        <v>#REF!</v>
      </c>
      <c r="M553" t="e">
        <f t="shared" ca="1" si="19"/>
        <v>#REF!</v>
      </c>
      <c r="N553" t="e">
        <f ca="1">IF((H553+I553)&gt;SIMULATION!$F$6,"Over","Under")</f>
        <v>#REF!</v>
      </c>
    </row>
    <row r="554" spans="8:14" x14ac:dyDescent="0.25">
      <c r="H554" t="e">
        <f ca="1">ROUND(NORMINV(RAND(),SIMULATION!$G$6,SIMULATION!$C$6),0)</f>
        <v>#REF!</v>
      </c>
      <c r="I554" t="e">
        <f ca="1">ROUND(NORMINV(RAND(),SIMULATION!$G$10,SIMULATION!$C$10),0)</f>
        <v>#REF!</v>
      </c>
      <c r="J554" t="e">
        <f t="shared" ca="1" si="18"/>
        <v>#REF!</v>
      </c>
      <c r="K554" t="e">
        <f ca="1">IF(H554+SIMULATION!$E$6&gt;'CBB SIM'!I554,"W","L")</f>
        <v>#REF!</v>
      </c>
      <c r="L554" t="e">
        <f ca="1">IF(I554+SIMULATION!$E$10&gt;'CBB SIM'!H554,"W","L")</f>
        <v>#REF!</v>
      </c>
      <c r="M554" t="e">
        <f t="shared" ca="1" si="19"/>
        <v>#REF!</v>
      </c>
      <c r="N554" t="e">
        <f ca="1">IF((H554+I554)&gt;SIMULATION!$F$6,"Over","Under")</f>
        <v>#REF!</v>
      </c>
    </row>
    <row r="555" spans="8:14" x14ac:dyDescent="0.25">
      <c r="H555" t="e">
        <f ca="1">ROUND(NORMINV(RAND(),SIMULATION!$G$6,SIMULATION!$C$6),0)</f>
        <v>#REF!</v>
      </c>
      <c r="I555" t="e">
        <f ca="1">ROUND(NORMINV(RAND(),SIMULATION!$G$10,SIMULATION!$C$10),0)</f>
        <v>#REF!</v>
      </c>
      <c r="J555" t="e">
        <f t="shared" ca="1" si="18"/>
        <v>#REF!</v>
      </c>
      <c r="K555" t="e">
        <f ca="1">IF(H555+SIMULATION!$E$6&gt;'CBB SIM'!I555,"W","L")</f>
        <v>#REF!</v>
      </c>
      <c r="L555" t="e">
        <f ca="1">IF(I555+SIMULATION!$E$10&gt;'CBB SIM'!H555,"W","L")</f>
        <v>#REF!</v>
      </c>
      <c r="M555" t="e">
        <f t="shared" ca="1" si="19"/>
        <v>#REF!</v>
      </c>
      <c r="N555" t="e">
        <f ca="1">IF((H555+I555)&gt;SIMULATION!$F$6,"Over","Under")</f>
        <v>#REF!</v>
      </c>
    </row>
    <row r="556" spans="8:14" x14ac:dyDescent="0.25">
      <c r="H556" t="e">
        <f ca="1">ROUND(NORMINV(RAND(),SIMULATION!$G$6,SIMULATION!$C$6),0)</f>
        <v>#REF!</v>
      </c>
      <c r="I556" t="e">
        <f ca="1">ROUND(NORMINV(RAND(),SIMULATION!$G$10,SIMULATION!$C$10),0)</f>
        <v>#REF!</v>
      </c>
      <c r="J556" t="e">
        <f t="shared" ca="1" si="18"/>
        <v>#REF!</v>
      </c>
      <c r="K556" t="e">
        <f ca="1">IF(H556+SIMULATION!$E$6&gt;'CBB SIM'!I556,"W","L")</f>
        <v>#REF!</v>
      </c>
      <c r="L556" t="e">
        <f ca="1">IF(I556+SIMULATION!$E$10&gt;'CBB SIM'!H556,"W","L")</f>
        <v>#REF!</v>
      </c>
      <c r="M556" t="e">
        <f t="shared" ca="1" si="19"/>
        <v>#REF!</v>
      </c>
      <c r="N556" t="e">
        <f ca="1">IF((H556+I556)&gt;SIMULATION!$F$6,"Over","Under")</f>
        <v>#REF!</v>
      </c>
    </row>
    <row r="557" spans="8:14" x14ac:dyDescent="0.25">
      <c r="H557" t="e">
        <f ca="1">ROUND(NORMINV(RAND(),SIMULATION!$G$6,SIMULATION!$C$6),0)</f>
        <v>#REF!</v>
      </c>
      <c r="I557" t="e">
        <f ca="1">ROUND(NORMINV(RAND(),SIMULATION!$G$10,SIMULATION!$C$10),0)</f>
        <v>#REF!</v>
      </c>
      <c r="J557" t="e">
        <f t="shared" ca="1" si="18"/>
        <v>#REF!</v>
      </c>
      <c r="K557" t="e">
        <f ca="1">IF(H557+SIMULATION!$E$6&gt;'CBB SIM'!I557,"W","L")</f>
        <v>#REF!</v>
      </c>
      <c r="L557" t="e">
        <f ca="1">IF(I557+SIMULATION!$E$10&gt;'CBB SIM'!H557,"W","L")</f>
        <v>#REF!</v>
      </c>
      <c r="M557" t="e">
        <f t="shared" ca="1" si="19"/>
        <v>#REF!</v>
      </c>
      <c r="N557" t="e">
        <f ca="1">IF((H557+I557)&gt;SIMULATION!$F$6,"Over","Under")</f>
        <v>#REF!</v>
      </c>
    </row>
    <row r="558" spans="8:14" x14ac:dyDescent="0.25">
      <c r="H558" t="e">
        <f ca="1">ROUND(NORMINV(RAND(),SIMULATION!$G$6,SIMULATION!$C$6),0)</f>
        <v>#REF!</v>
      </c>
      <c r="I558" t="e">
        <f ca="1">ROUND(NORMINV(RAND(),SIMULATION!$G$10,SIMULATION!$C$10),0)</f>
        <v>#REF!</v>
      </c>
      <c r="J558" t="e">
        <f t="shared" ca="1" si="18"/>
        <v>#REF!</v>
      </c>
      <c r="K558" t="e">
        <f ca="1">IF(H558+SIMULATION!$E$6&gt;'CBB SIM'!I558,"W","L")</f>
        <v>#REF!</v>
      </c>
      <c r="L558" t="e">
        <f ca="1">IF(I558+SIMULATION!$E$10&gt;'CBB SIM'!H558,"W","L")</f>
        <v>#REF!</v>
      </c>
      <c r="M558" t="e">
        <f t="shared" ca="1" si="19"/>
        <v>#REF!</v>
      </c>
      <c r="N558" t="e">
        <f ca="1">IF((H558+I558)&gt;SIMULATION!$F$6,"Over","Under")</f>
        <v>#REF!</v>
      </c>
    </row>
    <row r="559" spans="8:14" x14ac:dyDescent="0.25">
      <c r="H559" t="e">
        <f ca="1">ROUND(NORMINV(RAND(),SIMULATION!$G$6,SIMULATION!$C$6),0)</f>
        <v>#REF!</v>
      </c>
      <c r="I559" t="e">
        <f ca="1">ROUND(NORMINV(RAND(),SIMULATION!$G$10,SIMULATION!$C$10),0)</f>
        <v>#REF!</v>
      </c>
      <c r="J559" t="e">
        <f t="shared" ca="1" si="18"/>
        <v>#REF!</v>
      </c>
      <c r="K559" t="e">
        <f ca="1">IF(H559+SIMULATION!$E$6&gt;'CBB SIM'!I559,"W","L")</f>
        <v>#REF!</v>
      </c>
      <c r="L559" t="e">
        <f ca="1">IF(I559+SIMULATION!$E$10&gt;'CBB SIM'!H559,"W","L")</f>
        <v>#REF!</v>
      </c>
      <c r="M559" t="e">
        <f t="shared" ca="1" si="19"/>
        <v>#REF!</v>
      </c>
      <c r="N559" t="e">
        <f ca="1">IF((H559+I559)&gt;SIMULATION!$F$6,"Over","Under")</f>
        <v>#REF!</v>
      </c>
    </row>
    <row r="560" spans="8:14" x14ac:dyDescent="0.25">
      <c r="H560" t="e">
        <f ca="1">ROUND(NORMINV(RAND(),SIMULATION!$G$6,SIMULATION!$C$6),0)</f>
        <v>#REF!</v>
      </c>
      <c r="I560" t="e">
        <f ca="1">ROUND(NORMINV(RAND(),SIMULATION!$G$10,SIMULATION!$C$10),0)</f>
        <v>#REF!</v>
      </c>
      <c r="J560" t="e">
        <f t="shared" ca="1" si="18"/>
        <v>#REF!</v>
      </c>
      <c r="K560" t="e">
        <f ca="1">IF(H560+SIMULATION!$E$6&gt;'CBB SIM'!I560,"W","L")</f>
        <v>#REF!</v>
      </c>
      <c r="L560" t="e">
        <f ca="1">IF(I560+SIMULATION!$E$10&gt;'CBB SIM'!H560,"W","L")</f>
        <v>#REF!</v>
      </c>
      <c r="M560" t="e">
        <f t="shared" ca="1" si="19"/>
        <v>#REF!</v>
      </c>
      <c r="N560" t="e">
        <f ca="1">IF((H560+I560)&gt;SIMULATION!$F$6,"Over","Under")</f>
        <v>#REF!</v>
      </c>
    </row>
    <row r="561" spans="8:14" x14ac:dyDescent="0.25">
      <c r="H561" t="e">
        <f ca="1">ROUND(NORMINV(RAND(),SIMULATION!$G$6,SIMULATION!$C$6),0)</f>
        <v>#REF!</v>
      </c>
      <c r="I561" t="e">
        <f ca="1">ROUND(NORMINV(RAND(),SIMULATION!$G$10,SIMULATION!$C$10),0)</f>
        <v>#REF!</v>
      </c>
      <c r="J561" t="e">
        <f t="shared" ca="1" si="18"/>
        <v>#REF!</v>
      </c>
      <c r="K561" t="e">
        <f ca="1">IF(H561+SIMULATION!$E$6&gt;'CBB SIM'!I561,"W","L")</f>
        <v>#REF!</v>
      </c>
      <c r="L561" t="e">
        <f ca="1">IF(I561+SIMULATION!$E$10&gt;'CBB SIM'!H561,"W","L")</f>
        <v>#REF!</v>
      </c>
      <c r="M561" t="e">
        <f t="shared" ca="1" si="19"/>
        <v>#REF!</v>
      </c>
      <c r="N561" t="e">
        <f ca="1">IF((H561+I561)&gt;SIMULATION!$F$6,"Over","Under")</f>
        <v>#REF!</v>
      </c>
    </row>
    <row r="562" spans="8:14" x14ac:dyDescent="0.25">
      <c r="H562" t="e">
        <f ca="1">ROUND(NORMINV(RAND(),SIMULATION!$G$6,SIMULATION!$C$6),0)</f>
        <v>#REF!</v>
      </c>
      <c r="I562" t="e">
        <f ca="1">ROUND(NORMINV(RAND(),SIMULATION!$G$10,SIMULATION!$C$10),0)</f>
        <v>#REF!</v>
      </c>
      <c r="J562" t="e">
        <f t="shared" ca="1" si="18"/>
        <v>#REF!</v>
      </c>
      <c r="K562" t="e">
        <f ca="1">IF(H562+SIMULATION!$E$6&gt;'CBB SIM'!I562,"W","L")</f>
        <v>#REF!</v>
      </c>
      <c r="L562" t="e">
        <f ca="1">IF(I562+SIMULATION!$E$10&gt;'CBB SIM'!H562,"W","L")</f>
        <v>#REF!</v>
      </c>
      <c r="M562" t="e">
        <f t="shared" ca="1" si="19"/>
        <v>#REF!</v>
      </c>
      <c r="N562" t="e">
        <f ca="1">IF((H562+I562)&gt;SIMULATION!$F$6,"Over","Under")</f>
        <v>#REF!</v>
      </c>
    </row>
    <row r="563" spans="8:14" x14ac:dyDescent="0.25">
      <c r="H563" t="e">
        <f ca="1">ROUND(NORMINV(RAND(),SIMULATION!$G$6,SIMULATION!$C$6),0)</f>
        <v>#REF!</v>
      </c>
      <c r="I563" t="e">
        <f ca="1">ROUND(NORMINV(RAND(),SIMULATION!$G$10,SIMULATION!$C$10),0)</f>
        <v>#REF!</v>
      </c>
      <c r="J563" t="e">
        <f t="shared" ca="1" si="18"/>
        <v>#REF!</v>
      </c>
      <c r="K563" t="e">
        <f ca="1">IF(H563+SIMULATION!$E$6&gt;'CBB SIM'!I563,"W","L")</f>
        <v>#REF!</v>
      </c>
      <c r="L563" t="e">
        <f ca="1">IF(I563+SIMULATION!$E$10&gt;'CBB SIM'!H563,"W","L")</f>
        <v>#REF!</v>
      </c>
      <c r="M563" t="e">
        <f t="shared" ca="1" si="19"/>
        <v>#REF!</v>
      </c>
      <c r="N563" t="e">
        <f ca="1">IF((H563+I563)&gt;SIMULATION!$F$6,"Over","Under")</f>
        <v>#REF!</v>
      </c>
    </row>
    <row r="564" spans="8:14" x14ac:dyDescent="0.25">
      <c r="H564" t="e">
        <f ca="1">ROUND(NORMINV(RAND(),SIMULATION!$G$6,SIMULATION!$C$6),0)</f>
        <v>#REF!</v>
      </c>
      <c r="I564" t="e">
        <f ca="1">ROUND(NORMINV(RAND(),SIMULATION!$G$10,SIMULATION!$C$10),0)</f>
        <v>#REF!</v>
      </c>
      <c r="J564" t="e">
        <f t="shared" ca="1" si="18"/>
        <v>#REF!</v>
      </c>
      <c r="K564" t="e">
        <f ca="1">IF(H564+SIMULATION!$E$6&gt;'CBB SIM'!I564,"W","L")</f>
        <v>#REF!</v>
      </c>
      <c r="L564" t="e">
        <f ca="1">IF(I564+SIMULATION!$E$10&gt;'CBB SIM'!H564,"W","L")</f>
        <v>#REF!</v>
      </c>
      <c r="M564" t="e">
        <f t="shared" ca="1" si="19"/>
        <v>#REF!</v>
      </c>
      <c r="N564" t="e">
        <f ca="1">IF((H564+I564)&gt;SIMULATION!$F$6,"Over","Under")</f>
        <v>#REF!</v>
      </c>
    </row>
    <row r="565" spans="8:14" x14ac:dyDescent="0.25">
      <c r="H565" t="e">
        <f ca="1">ROUND(NORMINV(RAND(),SIMULATION!$G$6,SIMULATION!$C$6),0)</f>
        <v>#REF!</v>
      </c>
      <c r="I565" t="e">
        <f ca="1">ROUND(NORMINV(RAND(),SIMULATION!$G$10,SIMULATION!$C$10),0)</f>
        <v>#REF!</v>
      </c>
      <c r="J565" t="e">
        <f t="shared" ref="J565:J628" ca="1" si="20">IF(H565=I565,"OT",IF(H565&gt;I565,"Away","Home"))</f>
        <v>#REF!</v>
      </c>
      <c r="K565" t="e">
        <f ca="1">IF(H565+SIMULATION!$E$6&gt;'CBB SIM'!I565,"W","L")</f>
        <v>#REF!</v>
      </c>
      <c r="L565" t="e">
        <f ca="1">IF(I565+SIMULATION!$E$10&gt;'CBB SIM'!H565,"W","L")</f>
        <v>#REF!</v>
      </c>
      <c r="M565" t="e">
        <f t="shared" ref="M565:M628" ca="1" si="21">H565+I565</f>
        <v>#REF!</v>
      </c>
      <c r="N565" t="e">
        <f ca="1">IF((H565+I565)&gt;SIMULATION!$F$6,"Over","Under")</f>
        <v>#REF!</v>
      </c>
    </row>
    <row r="566" spans="8:14" x14ac:dyDescent="0.25">
      <c r="H566" t="e">
        <f ca="1">ROUND(NORMINV(RAND(),SIMULATION!$G$6,SIMULATION!$C$6),0)</f>
        <v>#REF!</v>
      </c>
      <c r="I566" t="e">
        <f ca="1">ROUND(NORMINV(RAND(),SIMULATION!$G$10,SIMULATION!$C$10),0)</f>
        <v>#REF!</v>
      </c>
      <c r="J566" t="e">
        <f t="shared" ca="1" si="20"/>
        <v>#REF!</v>
      </c>
      <c r="K566" t="e">
        <f ca="1">IF(H566+SIMULATION!$E$6&gt;'CBB SIM'!I566,"W","L")</f>
        <v>#REF!</v>
      </c>
      <c r="L566" t="e">
        <f ca="1">IF(I566+SIMULATION!$E$10&gt;'CBB SIM'!H566,"W","L")</f>
        <v>#REF!</v>
      </c>
      <c r="M566" t="e">
        <f t="shared" ca="1" si="21"/>
        <v>#REF!</v>
      </c>
      <c r="N566" t="e">
        <f ca="1">IF((H566+I566)&gt;SIMULATION!$F$6,"Over","Under")</f>
        <v>#REF!</v>
      </c>
    </row>
    <row r="567" spans="8:14" x14ac:dyDescent="0.25">
      <c r="H567" t="e">
        <f ca="1">ROUND(NORMINV(RAND(),SIMULATION!$G$6,SIMULATION!$C$6),0)</f>
        <v>#REF!</v>
      </c>
      <c r="I567" t="e">
        <f ca="1">ROUND(NORMINV(RAND(),SIMULATION!$G$10,SIMULATION!$C$10),0)</f>
        <v>#REF!</v>
      </c>
      <c r="J567" t="e">
        <f t="shared" ca="1" si="20"/>
        <v>#REF!</v>
      </c>
      <c r="K567" t="e">
        <f ca="1">IF(H567+SIMULATION!$E$6&gt;'CBB SIM'!I567,"W","L")</f>
        <v>#REF!</v>
      </c>
      <c r="L567" t="e">
        <f ca="1">IF(I567+SIMULATION!$E$10&gt;'CBB SIM'!H567,"W","L")</f>
        <v>#REF!</v>
      </c>
      <c r="M567" t="e">
        <f t="shared" ca="1" si="21"/>
        <v>#REF!</v>
      </c>
      <c r="N567" t="e">
        <f ca="1">IF((H567+I567)&gt;SIMULATION!$F$6,"Over","Under")</f>
        <v>#REF!</v>
      </c>
    </row>
    <row r="568" spans="8:14" x14ac:dyDescent="0.25">
      <c r="H568" t="e">
        <f ca="1">ROUND(NORMINV(RAND(),SIMULATION!$G$6,SIMULATION!$C$6),0)</f>
        <v>#REF!</v>
      </c>
      <c r="I568" t="e">
        <f ca="1">ROUND(NORMINV(RAND(),SIMULATION!$G$10,SIMULATION!$C$10),0)</f>
        <v>#REF!</v>
      </c>
      <c r="J568" t="e">
        <f t="shared" ca="1" si="20"/>
        <v>#REF!</v>
      </c>
      <c r="K568" t="e">
        <f ca="1">IF(H568+SIMULATION!$E$6&gt;'CBB SIM'!I568,"W","L")</f>
        <v>#REF!</v>
      </c>
      <c r="L568" t="e">
        <f ca="1">IF(I568+SIMULATION!$E$10&gt;'CBB SIM'!H568,"W","L")</f>
        <v>#REF!</v>
      </c>
      <c r="M568" t="e">
        <f t="shared" ca="1" si="21"/>
        <v>#REF!</v>
      </c>
      <c r="N568" t="e">
        <f ca="1">IF((H568+I568)&gt;SIMULATION!$F$6,"Over","Under")</f>
        <v>#REF!</v>
      </c>
    </row>
    <row r="569" spans="8:14" x14ac:dyDescent="0.25">
      <c r="H569" t="e">
        <f ca="1">ROUND(NORMINV(RAND(),SIMULATION!$G$6,SIMULATION!$C$6),0)</f>
        <v>#REF!</v>
      </c>
      <c r="I569" t="e">
        <f ca="1">ROUND(NORMINV(RAND(),SIMULATION!$G$10,SIMULATION!$C$10),0)</f>
        <v>#REF!</v>
      </c>
      <c r="J569" t="e">
        <f t="shared" ca="1" si="20"/>
        <v>#REF!</v>
      </c>
      <c r="K569" t="e">
        <f ca="1">IF(H569+SIMULATION!$E$6&gt;'CBB SIM'!I569,"W","L")</f>
        <v>#REF!</v>
      </c>
      <c r="L569" t="e">
        <f ca="1">IF(I569+SIMULATION!$E$10&gt;'CBB SIM'!H569,"W","L")</f>
        <v>#REF!</v>
      </c>
      <c r="M569" t="e">
        <f t="shared" ca="1" si="21"/>
        <v>#REF!</v>
      </c>
      <c r="N569" t="e">
        <f ca="1">IF((H569+I569)&gt;SIMULATION!$F$6,"Over","Under")</f>
        <v>#REF!</v>
      </c>
    </row>
    <row r="570" spans="8:14" x14ac:dyDescent="0.25">
      <c r="H570" t="e">
        <f ca="1">ROUND(NORMINV(RAND(),SIMULATION!$G$6,SIMULATION!$C$6),0)</f>
        <v>#REF!</v>
      </c>
      <c r="I570" t="e">
        <f ca="1">ROUND(NORMINV(RAND(),SIMULATION!$G$10,SIMULATION!$C$10),0)</f>
        <v>#REF!</v>
      </c>
      <c r="J570" t="e">
        <f t="shared" ca="1" si="20"/>
        <v>#REF!</v>
      </c>
      <c r="K570" t="e">
        <f ca="1">IF(H570+SIMULATION!$E$6&gt;'CBB SIM'!I570,"W","L")</f>
        <v>#REF!</v>
      </c>
      <c r="L570" t="e">
        <f ca="1">IF(I570+SIMULATION!$E$10&gt;'CBB SIM'!H570,"W","L")</f>
        <v>#REF!</v>
      </c>
      <c r="M570" t="e">
        <f t="shared" ca="1" si="21"/>
        <v>#REF!</v>
      </c>
      <c r="N570" t="e">
        <f ca="1">IF((H570+I570)&gt;SIMULATION!$F$6,"Over","Under")</f>
        <v>#REF!</v>
      </c>
    </row>
    <row r="571" spans="8:14" x14ac:dyDescent="0.25">
      <c r="H571" t="e">
        <f ca="1">ROUND(NORMINV(RAND(),SIMULATION!$G$6,SIMULATION!$C$6),0)</f>
        <v>#REF!</v>
      </c>
      <c r="I571" t="e">
        <f ca="1">ROUND(NORMINV(RAND(),SIMULATION!$G$10,SIMULATION!$C$10),0)</f>
        <v>#REF!</v>
      </c>
      <c r="J571" t="e">
        <f t="shared" ca="1" si="20"/>
        <v>#REF!</v>
      </c>
      <c r="K571" t="e">
        <f ca="1">IF(H571+SIMULATION!$E$6&gt;'CBB SIM'!I571,"W","L")</f>
        <v>#REF!</v>
      </c>
      <c r="L571" t="e">
        <f ca="1">IF(I571+SIMULATION!$E$10&gt;'CBB SIM'!H571,"W","L")</f>
        <v>#REF!</v>
      </c>
      <c r="M571" t="e">
        <f t="shared" ca="1" si="21"/>
        <v>#REF!</v>
      </c>
      <c r="N571" t="e">
        <f ca="1">IF((H571+I571)&gt;SIMULATION!$F$6,"Over","Under")</f>
        <v>#REF!</v>
      </c>
    </row>
    <row r="572" spans="8:14" x14ac:dyDescent="0.25">
      <c r="H572" t="e">
        <f ca="1">ROUND(NORMINV(RAND(),SIMULATION!$G$6,SIMULATION!$C$6),0)</f>
        <v>#REF!</v>
      </c>
      <c r="I572" t="e">
        <f ca="1">ROUND(NORMINV(RAND(),SIMULATION!$G$10,SIMULATION!$C$10),0)</f>
        <v>#REF!</v>
      </c>
      <c r="J572" t="e">
        <f t="shared" ca="1" si="20"/>
        <v>#REF!</v>
      </c>
      <c r="K572" t="e">
        <f ca="1">IF(H572+SIMULATION!$E$6&gt;'CBB SIM'!I572,"W","L")</f>
        <v>#REF!</v>
      </c>
      <c r="L572" t="e">
        <f ca="1">IF(I572+SIMULATION!$E$10&gt;'CBB SIM'!H572,"W","L")</f>
        <v>#REF!</v>
      </c>
      <c r="M572" t="e">
        <f t="shared" ca="1" si="21"/>
        <v>#REF!</v>
      </c>
      <c r="N572" t="e">
        <f ca="1">IF((H572+I572)&gt;SIMULATION!$F$6,"Over","Under")</f>
        <v>#REF!</v>
      </c>
    </row>
    <row r="573" spans="8:14" x14ac:dyDescent="0.25">
      <c r="H573" t="e">
        <f ca="1">ROUND(NORMINV(RAND(),SIMULATION!$G$6,SIMULATION!$C$6),0)</f>
        <v>#REF!</v>
      </c>
      <c r="I573" t="e">
        <f ca="1">ROUND(NORMINV(RAND(),SIMULATION!$G$10,SIMULATION!$C$10),0)</f>
        <v>#REF!</v>
      </c>
      <c r="J573" t="e">
        <f t="shared" ca="1" si="20"/>
        <v>#REF!</v>
      </c>
      <c r="K573" t="e">
        <f ca="1">IF(H573+SIMULATION!$E$6&gt;'CBB SIM'!I573,"W","L")</f>
        <v>#REF!</v>
      </c>
      <c r="L573" t="e">
        <f ca="1">IF(I573+SIMULATION!$E$10&gt;'CBB SIM'!H573,"W","L")</f>
        <v>#REF!</v>
      </c>
      <c r="M573" t="e">
        <f t="shared" ca="1" si="21"/>
        <v>#REF!</v>
      </c>
      <c r="N573" t="e">
        <f ca="1">IF((H573+I573)&gt;SIMULATION!$F$6,"Over","Under")</f>
        <v>#REF!</v>
      </c>
    </row>
    <row r="574" spans="8:14" x14ac:dyDescent="0.25">
      <c r="H574" t="e">
        <f ca="1">ROUND(NORMINV(RAND(),SIMULATION!$G$6,SIMULATION!$C$6),0)</f>
        <v>#REF!</v>
      </c>
      <c r="I574" t="e">
        <f ca="1">ROUND(NORMINV(RAND(),SIMULATION!$G$10,SIMULATION!$C$10),0)</f>
        <v>#REF!</v>
      </c>
      <c r="J574" t="e">
        <f t="shared" ca="1" si="20"/>
        <v>#REF!</v>
      </c>
      <c r="K574" t="e">
        <f ca="1">IF(H574+SIMULATION!$E$6&gt;'CBB SIM'!I574,"W","L")</f>
        <v>#REF!</v>
      </c>
      <c r="L574" t="e">
        <f ca="1">IF(I574+SIMULATION!$E$10&gt;'CBB SIM'!H574,"W","L")</f>
        <v>#REF!</v>
      </c>
      <c r="M574" t="e">
        <f t="shared" ca="1" si="21"/>
        <v>#REF!</v>
      </c>
      <c r="N574" t="e">
        <f ca="1">IF((H574+I574)&gt;SIMULATION!$F$6,"Over","Under")</f>
        <v>#REF!</v>
      </c>
    </row>
    <row r="575" spans="8:14" x14ac:dyDescent="0.25">
      <c r="H575" t="e">
        <f ca="1">ROUND(NORMINV(RAND(),SIMULATION!$G$6,SIMULATION!$C$6),0)</f>
        <v>#REF!</v>
      </c>
      <c r="I575" t="e">
        <f ca="1">ROUND(NORMINV(RAND(),SIMULATION!$G$10,SIMULATION!$C$10),0)</f>
        <v>#REF!</v>
      </c>
      <c r="J575" t="e">
        <f t="shared" ca="1" si="20"/>
        <v>#REF!</v>
      </c>
      <c r="K575" t="e">
        <f ca="1">IF(H575+SIMULATION!$E$6&gt;'CBB SIM'!I575,"W","L")</f>
        <v>#REF!</v>
      </c>
      <c r="L575" t="e">
        <f ca="1">IF(I575+SIMULATION!$E$10&gt;'CBB SIM'!H575,"W","L")</f>
        <v>#REF!</v>
      </c>
      <c r="M575" t="e">
        <f t="shared" ca="1" si="21"/>
        <v>#REF!</v>
      </c>
      <c r="N575" t="e">
        <f ca="1">IF((H575+I575)&gt;SIMULATION!$F$6,"Over","Under")</f>
        <v>#REF!</v>
      </c>
    </row>
    <row r="576" spans="8:14" x14ac:dyDescent="0.25">
      <c r="H576" t="e">
        <f ca="1">ROUND(NORMINV(RAND(),SIMULATION!$G$6,SIMULATION!$C$6),0)</f>
        <v>#REF!</v>
      </c>
      <c r="I576" t="e">
        <f ca="1">ROUND(NORMINV(RAND(),SIMULATION!$G$10,SIMULATION!$C$10),0)</f>
        <v>#REF!</v>
      </c>
      <c r="J576" t="e">
        <f t="shared" ca="1" si="20"/>
        <v>#REF!</v>
      </c>
      <c r="K576" t="e">
        <f ca="1">IF(H576+SIMULATION!$E$6&gt;'CBB SIM'!I576,"W","L")</f>
        <v>#REF!</v>
      </c>
      <c r="L576" t="e">
        <f ca="1">IF(I576+SIMULATION!$E$10&gt;'CBB SIM'!H576,"W","L")</f>
        <v>#REF!</v>
      </c>
      <c r="M576" t="e">
        <f t="shared" ca="1" si="21"/>
        <v>#REF!</v>
      </c>
      <c r="N576" t="e">
        <f ca="1">IF((H576+I576)&gt;SIMULATION!$F$6,"Over","Under")</f>
        <v>#REF!</v>
      </c>
    </row>
    <row r="577" spans="8:14" x14ac:dyDescent="0.25">
      <c r="H577" t="e">
        <f ca="1">ROUND(NORMINV(RAND(),SIMULATION!$G$6,SIMULATION!$C$6),0)</f>
        <v>#REF!</v>
      </c>
      <c r="I577" t="e">
        <f ca="1">ROUND(NORMINV(RAND(),SIMULATION!$G$10,SIMULATION!$C$10),0)</f>
        <v>#REF!</v>
      </c>
      <c r="J577" t="e">
        <f t="shared" ca="1" si="20"/>
        <v>#REF!</v>
      </c>
      <c r="K577" t="e">
        <f ca="1">IF(H577+SIMULATION!$E$6&gt;'CBB SIM'!I577,"W","L")</f>
        <v>#REF!</v>
      </c>
      <c r="L577" t="e">
        <f ca="1">IF(I577+SIMULATION!$E$10&gt;'CBB SIM'!H577,"W","L")</f>
        <v>#REF!</v>
      </c>
      <c r="M577" t="e">
        <f t="shared" ca="1" si="21"/>
        <v>#REF!</v>
      </c>
      <c r="N577" t="e">
        <f ca="1">IF((H577+I577)&gt;SIMULATION!$F$6,"Over","Under")</f>
        <v>#REF!</v>
      </c>
    </row>
    <row r="578" spans="8:14" x14ac:dyDescent="0.25">
      <c r="H578" t="e">
        <f ca="1">ROUND(NORMINV(RAND(),SIMULATION!$G$6,SIMULATION!$C$6),0)</f>
        <v>#REF!</v>
      </c>
      <c r="I578" t="e">
        <f ca="1">ROUND(NORMINV(RAND(),SIMULATION!$G$10,SIMULATION!$C$10),0)</f>
        <v>#REF!</v>
      </c>
      <c r="J578" t="e">
        <f t="shared" ca="1" si="20"/>
        <v>#REF!</v>
      </c>
      <c r="K578" t="e">
        <f ca="1">IF(H578+SIMULATION!$E$6&gt;'CBB SIM'!I578,"W","L")</f>
        <v>#REF!</v>
      </c>
      <c r="L578" t="e">
        <f ca="1">IF(I578+SIMULATION!$E$10&gt;'CBB SIM'!H578,"W","L")</f>
        <v>#REF!</v>
      </c>
      <c r="M578" t="e">
        <f t="shared" ca="1" si="21"/>
        <v>#REF!</v>
      </c>
      <c r="N578" t="e">
        <f ca="1">IF((H578+I578)&gt;SIMULATION!$F$6,"Over","Under")</f>
        <v>#REF!</v>
      </c>
    </row>
    <row r="579" spans="8:14" x14ac:dyDescent="0.25">
      <c r="H579" t="e">
        <f ca="1">ROUND(NORMINV(RAND(),SIMULATION!$G$6,SIMULATION!$C$6),0)</f>
        <v>#REF!</v>
      </c>
      <c r="I579" t="e">
        <f ca="1">ROUND(NORMINV(RAND(),SIMULATION!$G$10,SIMULATION!$C$10),0)</f>
        <v>#REF!</v>
      </c>
      <c r="J579" t="e">
        <f t="shared" ca="1" si="20"/>
        <v>#REF!</v>
      </c>
      <c r="K579" t="e">
        <f ca="1">IF(H579+SIMULATION!$E$6&gt;'CBB SIM'!I579,"W","L")</f>
        <v>#REF!</v>
      </c>
      <c r="L579" t="e">
        <f ca="1">IF(I579+SIMULATION!$E$10&gt;'CBB SIM'!H579,"W","L")</f>
        <v>#REF!</v>
      </c>
      <c r="M579" t="e">
        <f t="shared" ca="1" si="21"/>
        <v>#REF!</v>
      </c>
      <c r="N579" t="e">
        <f ca="1">IF((H579+I579)&gt;SIMULATION!$F$6,"Over","Under")</f>
        <v>#REF!</v>
      </c>
    </row>
    <row r="580" spans="8:14" x14ac:dyDescent="0.25">
      <c r="H580" t="e">
        <f ca="1">ROUND(NORMINV(RAND(),SIMULATION!$G$6,SIMULATION!$C$6),0)</f>
        <v>#REF!</v>
      </c>
      <c r="I580" t="e">
        <f ca="1">ROUND(NORMINV(RAND(),SIMULATION!$G$10,SIMULATION!$C$10),0)</f>
        <v>#REF!</v>
      </c>
      <c r="J580" t="e">
        <f t="shared" ca="1" si="20"/>
        <v>#REF!</v>
      </c>
      <c r="K580" t="e">
        <f ca="1">IF(H580+SIMULATION!$E$6&gt;'CBB SIM'!I580,"W","L")</f>
        <v>#REF!</v>
      </c>
      <c r="L580" t="e">
        <f ca="1">IF(I580+SIMULATION!$E$10&gt;'CBB SIM'!H580,"W","L")</f>
        <v>#REF!</v>
      </c>
      <c r="M580" t="e">
        <f t="shared" ca="1" si="21"/>
        <v>#REF!</v>
      </c>
      <c r="N580" t="e">
        <f ca="1">IF((H580+I580)&gt;SIMULATION!$F$6,"Over","Under")</f>
        <v>#REF!</v>
      </c>
    </row>
    <row r="581" spans="8:14" x14ac:dyDescent="0.25">
      <c r="H581" t="e">
        <f ca="1">ROUND(NORMINV(RAND(),SIMULATION!$G$6,SIMULATION!$C$6),0)</f>
        <v>#REF!</v>
      </c>
      <c r="I581" t="e">
        <f ca="1">ROUND(NORMINV(RAND(),SIMULATION!$G$10,SIMULATION!$C$10),0)</f>
        <v>#REF!</v>
      </c>
      <c r="J581" t="e">
        <f t="shared" ca="1" si="20"/>
        <v>#REF!</v>
      </c>
      <c r="K581" t="e">
        <f ca="1">IF(H581+SIMULATION!$E$6&gt;'CBB SIM'!I581,"W","L")</f>
        <v>#REF!</v>
      </c>
      <c r="L581" t="e">
        <f ca="1">IF(I581+SIMULATION!$E$10&gt;'CBB SIM'!H581,"W","L")</f>
        <v>#REF!</v>
      </c>
      <c r="M581" t="e">
        <f t="shared" ca="1" si="21"/>
        <v>#REF!</v>
      </c>
      <c r="N581" t="e">
        <f ca="1">IF((H581+I581)&gt;SIMULATION!$F$6,"Over","Under")</f>
        <v>#REF!</v>
      </c>
    </row>
    <row r="582" spans="8:14" x14ac:dyDescent="0.25">
      <c r="H582" t="e">
        <f ca="1">ROUND(NORMINV(RAND(),SIMULATION!$G$6,SIMULATION!$C$6),0)</f>
        <v>#REF!</v>
      </c>
      <c r="I582" t="e">
        <f ca="1">ROUND(NORMINV(RAND(),SIMULATION!$G$10,SIMULATION!$C$10),0)</f>
        <v>#REF!</v>
      </c>
      <c r="J582" t="e">
        <f t="shared" ca="1" si="20"/>
        <v>#REF!</v>
      </c>
      <c r="K582" t="e">
        <f ca="1">IF(H582+SIMULATION!$E$6&gt;'CBB SIM'!I582,"W","L")</f>
        <v>#REF!</v>
      </c>
      <c r="L582" t="e">
        <f ca="1">IF(I582+SIMULATION!$E$10&gt;'CBB SIM'!H582,"W","L")</f>
        <v>#REF!</v>
      </c>
      <c r="M582" t="e">
        <f t="shared" ca="1" si="21"/>
        <v>#REF!</v>
      </c>
      <c r="N582" t="e">
        <f ca="1">IF((H582+I582)&gt;SIMULATION!$F$6,"Over","Under")</f>
        <v>#REF!</v>
      </c>
    </row>
    <row r="583" spans="8:14" x14ac:dyDescent="0.25">
      <c r="H583" t="e">
        <f ca="1">ROUND(NORMINV(RAND(),SIMULATION!$G$6,SIMULATION!$C$6),0)</f>
        <v>#REF!</v>
      </c>
      <c r="I583" t="e">
        <f ca="1">ROUND(NORMINV(RAND(),SIMULATION!$G$10,SIMULATION!$C$10),0)</f>
        <v>#REF!</v>
      </c>
      <c r="J583" t="e">
        <f t="shared" ca="1" si="20"/>
        <v>#REF!</v>
      </c>
      <c r="K583" t="e">
        <f ca="1">IF(H583+SIMULATION!$E$6&gt;'CBB SIM'!I583,"W","L")</f>
        <v>#REF!</v>
      </c>
      <c r="L583" t="e">
        <f ca="1">IF(I583+SIMULATION!$E$10&gt;'CBB SIM'!H583,"W","L")</f>
        <v>#REF!</v>
      </c>
      <c r="M583" t="e">
        <f t="shared" ca="1" si="21"/>
        <v>#REF!</v>
      </c>
      <c r="N583" t="e">
        <f ca="1">IF((H583+I583)&gt;SIMULATION!$F$6,"Over","Under")</f>
        <v>#REF!</v>
      </c>
    </row>
    <row r="584" spans="8:14" x14ac:dyDescent="0.25">
      <c r="H584" t="e">
        <f ca="1">ROUND(NORMINV(RAND(),SIMULATION!$G$6,SIMULATION!$C$6),0)</f>
        <v>#REF!</v>
      </c>
      <c r="I584" t="e">
        <f ca="1">ROUND(NORMINV(RAND(),SIMULATION!$G$10,SIMULATION!$C$10),0)</f>
        <v>#REF!</v>
      </c>
      <c r="J584" t="e">
        <f t="shared" ca="1" si="20"/>
        <v>#REF!</v>
      </c>
      <c r="K584" t="e">
        <f ca="1">IF(H584+SIMULATION!$E$6&gt;'CBB SIM'!I584,"W","L")</f>
        <v>#REF!</v>
      </c>
      <c r="L584" t="e">
        <f ca="1">IF(I584+SIMULATION!$E$10&gt;'CBB SIM'!H584,"W","L")</f>
        <v>#REF!</v>
      </c>
      <c r="M584" t="e">
        <f t="shared" ca="1" si="21"/>
        <v>#REF!</v>
      </c>
      <c r="N584" t="e">
        <f ca="1">IF((H584+I584)&gt;SIMULATION!$F$6,"Over","Under")</f>
        <v>#REF!</v>
      </c>
    </row>
    <row r="585" spans="8:14" x14ac:dyDescent="0.25">
      <c r="H585" t="e">
        <f ca="1">ROUND(NORMINV(RAND(),SIMULATION!$G$6,SIMULATION!$C$6),0)</f>
        <v>#REF!</v>
      </c>
      <c r="I585" t="e">
        <f ca="1">ROUND(NORMINV(RAND(),SIMULATION!$G$10,SIMULATION!$C$10),0)</f>
        <v>#REF!</v>
      </c>
      <c r="J585" t="e">
        <f t="shared" ca="1" si="20"/>
        <v>#REF!</v>
      </c>
      <c r="K585" t="e">
        <f ca="1">IF(H585+SIMULATION!$E$6&gt;'CBB SIM'!I585,"W","L")</f>
        <v>#REF!</v>
      </c>
      <c r="L585" t="e">
        <f ca="1">IF(I585+SIMULATION!$E$10&gt;'CBB SIM'!H585,"W","L")</f>
        <v>#REF!</v>
      </c>
      <c r="M585" t="e">
        <f t="shared" ca="1" si="21"/>
        <v>#REF!</v>
      </c>
      <c r="N585" t="e">
        <f ca="1">IF((H585+I585)&gt;SIMULATION!$F$6,"Over","Under")</f>
        <v>#REF!</v>
      </c>
    </row>
    <row r="586" spans="8:14" x14ac:dyDescent="0.25">
      <c r="H586" t="e">
        <f ca="1">ROUND(NORMINV(RAND(),SIMULATION!$G$6,SIMULATION!$C$6),0)</f>
        <v>#REF!</v>
      </c>
      <c r="I586" t="e">
        <f ca="1">ROUND(NORMINV(RAND(),SIMULATION!$G$10,SIMULATION!$C$10),0)</f>
        <v>#REF!</v>
      </c>
      <c r="J586" t="e">
        <f t="shared" ca="1" si="20"/>
        <v>#REF!</v>
      </c>
      <c r="K586" t="e">
        <f ca="1">IF(H586+SIMULATION!$E$6&gt;'CBB SIM'!I586,"W","L")</f>
        <v>#REF!</v>
      </c>
      <c r="L586" t="e">
        <f ca="1">IF(I586+SIMULATION!$E$10&gt;'CBB SIM'!H586,"W","L")</f>
        <v>#REF!</v>
      </c>
      <c r="M586" t="e">
        <f t="shared" ca="1" si="21"/>
        <v>#REF!</v>
      </c>
      <c r="N586" t="e">
        <f ca="1">IF((H586+I586)&gt;SIMULATION!$F$6,"Over","Under")</f>
        <v>#REF!</v>
      </c>
    </row>
    <row r="587" spans="8:14" x14ac:dyDescent="0.25">
      <c r="H587" t="e">
        <f ca="1">ROUND(NORMINV(RAND(),SIMULATION!$G$6,SIMULATION!$C$6),0)</f>
        <v>#REF!</v>
      </c>
      <c r="I587" t="e">
        <f ca="1">ROUND(NORMINV(RAND(),SIMULATION!$G$10,SIMULATION!$C$10),0)</f>
        <v>#REF!</v>
      </c>
      <c r="J587" t="e">
        <f t="shared" ca="1" si="20"/>
        <v>#REF!</v>
      </c>
      <c r="K587" t="e">
        <f ca="1">IF(H587+SIMULATION!$E$6&gt;'CBB SIM'!I587,"W","L")</f>
        <v>#REF!</v>
      </c>
      <c r="L587" t="e">
        <f ca="1">IF(I587+SIMULATION!$E$10&gt;'CBB SIM'!H587,"W","L")</f>
        <v>#REF!</v>
      </c>
      <c r="M587" t="e">
        <f t="shared" ca="1" si="21"/>
        <v>#REF!</v>
      </c>
      <c r="N587" t="e">
        <f ca="1">IF((H587+I587)&gt;SIMULATION!$F$6,"Over","Under")</f>
        <v>#REF!</v>
      </c>
    </row>
    <row r="588" spans="8:14" x14ac:dyDescent="0.25">
      <c r="H588" t="e">
        <f ca="1">ROUND(NORMINV(RAND(),SIMULATION!$G$6,SIMULATION!$C$6),0)</f>
        <v>#REF!</v>
      </c>
      <c r="I588" t="e">
        <f ca="1">ROUND(NORMINV(RAND(),SIMULATION!$G$10,SIMULATION!$C$10),0)</f>
        <v>#REF!</v>
      </c>
      <c r="J588" t="e">
        <f t="shared" ca="1" si="20"/>
        <v>#REF!</v>
      </c>
      <c r="K588" t="e">
        <f ca="1">IF(H588+SIMULATION!$E$6&gt;'CBB SIM'!I588,"W","L")</f>
        <v>#REF!</v>
      </c>
      <c r="L588" t="e">
        <f ca="1">IF(I588+SIMULATION!$E$10&gt;'CBB SIM'!H588,"W","L")</f>
        <v>#REF!</v>
      </c>
      <c r="M588" t="e">
        <f t="shared" ca="1" si="21"/>
        <v>#REF!</v>
      </c>
      <c r="N588" t="e">
        <f ca="1">IF((H588+I588)&gt;SIMULATION!$F$6,"Over","Under")</f>
        <v>#REF!</v>
      </c>
    </row>
    <row r="589" spans="8:14" x14ac:dyDescent="0.25">
      <c r="H589" t="e">
        <f ca="1">ROUND(NORMINV(RAND(),SIMULATION!$G$6,SIMULATION!$C$6),0)</f>
        <v>#REF!</v>
      </c>
      <c r="I589" t="e">
        <f ca="1">ROUND(NORMINV(RAND(),SIMULATION!$G$10,SIMULATION!$C$10),0)</f>
        <v>#REF!</v>
      </c>
      <c r="J589" t="e">
        <f t="shared" ca="1" si="20"/>
        <v>#REF!</v>
      </c>
      <c r="K589" t="e">
        <f ca="1">IF(H589+SIMULATION!$E$6&gt;'CBB SIM'!I589,"W","L")</f>
        <v>#REF!</v>
      </c>
      <c r="L589" t="e">
        <f ca="1">IF(I589+SIMULATION!$E$10&gt;'CBB SIM'!H589,"W","L")</f>
        <v>#REF!</v>
      </c>
      <c r="M589" t="e">
        <f t="shared" ca="1" si="21"/>
        <v>#REF!</v>
      </c>
      <c r="N589" t="e">
        <f ca="1">IF((H589+I589)&gt;SIMULATION!$F$6,"Over","Under")</f>
        <v>#REF!</v>
      </c>
    </row>
    <row r="590" spans="8:14" x14ac:dyDescent="0.25">
      <c r="H590" t="e">
        <f ca="1">ROUND(NORMINV(RAND(),SIMULATION!$G$6,SIMULATION!$C$6),0)</f>
        <v>#REF!</v>
      </c>
      <c r="I590" t="e">
        <f ca="1">ROUND(NORMINV(RAND(),SIMULATION!$G$10,SIMULATION!$C$10),0)</f>
        <v>#REF!</v>
      </c>
      <c r="J590" t="e">
        <f t="shared" ca="1" si="20"/>
        <v>#REF!</v>
      </c>
      <c r="K590" t="e">
        <f ca="1">IF(H590+SIMULATION!$E$6&gt;'CBB SIM'!I590,"W","L")</f>
        <v>#REF!</v>
      </c>
      <c r="L590" t="e">
        <f ca="1">IF(I590+SIMULATION!$E$10&gt;'CBB SIM'!H590,"W","L")</f>
        <v>#REF!</v>
      </c>
      <c r="M590" t="e">
        <f t="shared" ca="1" si="21"/>
        <v>#REF!</v>
      </c>
      <c r="N590" t="e">
        <f ca="1">IF((H590+I590)&gt;SIMULATION!$F$6,"Over","Under")</f>
        <v>#REF!</v>
      </c>
    </row>
    <row r="591" spans="8:14" x14ac:dyDescent="0.25">
      <c r="H591" t="e">
        <f ca="1">ROUND(NORMINV(RAND(),SIMULATION!$G$6,SIMULATION!$C$6),0)</f>
        <v>#REF!</v>
      </c>
      <c r="I591" t="e">
        <f ca="1">ROUND(NORMINV(RAND(),SIMULATION!$G$10,SIMULATION!$C$10),0)</f>
        <v>#REF!</v>
      </c>
      <c r="J591" t="e">
        <f t="shared" ca="1" si="20"/>
        <v>#REF!</v>
      </c>
      <c r="K591" t="e">
        <f ca="1">IF(H591+SIMULATION!$E$6&gt;'CBB SIM'!I591,"W","L")</f>
        <v>#REF!</v>
      </c>
      <c r="L591" t="e">
        <f ca="1">IF(I591+SIMULATION!$E$10&gt;'CBB SIM'!H591,"W","L")</f>
        <v>#REF!</v>
      </c>
      <c r="M591" t="e">
        <f t="shared" ca="1" si="21"/>
        <v>#REF!</v>
      </c>
      <c r="N591" t="e">
        <f ca="1">IF((H591+I591)&gt;SIMULATION!$F$6,"Over","Under")</f>
        <v>#REF!</v>
      </c>
    </row>
    <row r="592" spans="8:14" x14ac:dyDescent="0.25">
      <c r="H592" t="e">
        <f ca="1">ROUND(NORMINV(RAND(),SIMULATION!$G$6,SIMULATION!$C$6),0)</f>
        <v>#REF!</v>
      </c>
      <c r="I592" t="e">
        <f ca="1">ROUND(NORMINV(RAND(),SIMULATION!$G$10,SIMULATION!$C$10),0)</f>
        <v>#REF!</v>
      </c>
      <c r="J592" t="e">
        <f t="shared" ca="1" si="20"/>
        <v>#REF!</v>
      </c>
      <c r="K592" t="e">
        <f ca="1">IF(H592+SIMULATION!$E$6&gt;'CBB SIM'!I592,"W","L")</f>
        <v>#REF!</v>
      </c>
      <c r="L592" t="e">
        <f ca="1">IF(I592+SIMULATION!$E$10&gt;'CBB SIM'!H592,"W","L")</f>
        <v>#REF!</v>
      </c>
      <c r="M592" t="e">
        <f t="shared" ca="1" si="21"/>
        <v>#REF!</v>
      </c>
      <c r="N592" t="e">
        <f ca="1">IF((H592+I592)&gt;SIMULATION!$F$6,"Over","Under")</f>
        <v>#REF!</v>
      </c>
    </row>
    <row r="593" spans="8:14" x14ac:dyDescent="0.25">
      <c r="H593" t="e">
        <f ca="1">ROUND(NORMINV(RAND(),SIMULATION!$G$6,SIMULATION!$C$6),0)</f>
        <v>#REF!</v>
      </c>
      <c r="I593" t="e">
        <f ca="1">ROUND(NORMINV(RAND(),SIMULATION!$G$10,SIMULATION!$C$10),0)</f>
        <v>#REF!</v>
      </c>
      <c r="J593" t="e">
        <f t="shared" ca="1" si="20"/>
        <v>#REF!</v>
      </c>
      <c r="K593" t="e">
        <f ca="1">IF(H593+SIMULATION!$E$6&gt;'CBB SIM'!I593,"W","L")</f>
        <v>#REF!</v>
      </c>
      <c r="L593" t="e">
        <f ca="1">IF(I593+SIMULATION!$E$10&gt;'CBB SIM'!H593,"W","L")</f>
        <v>#REF!</v>
      </c>
      <c r="M593" t="e">
        <f t="shared" ca="1" si="21"/>
        <v>#REF!</v>
      </c>
      <c r="N593" t="e">
        <f ca="1">IF((H593+I593)&gt;SIMULATION!$F$6,"Over","Under")</f>
        <v>#REF!</v>
      </c>
    </row>
    <row r="594" spans="8:14" x14ac:dyDescent="0.25">
      <c r="H594" t="e">
        <f ca="1">ROUND(NORMINV(RAND(),SIMULATION!$G$6,SIMULATION!$C$6),0)</f>
        <v>#REF!</v>
      </c>
      <c r="I594" t="e">
        <f ca="1">ROUND(NORMINV(RAND(),SIMULATION!$G$10,SIMULATION!$C$10),0)</f>
        <v>#REF!</v>
      </c>
      <c r="J594" t="e">
        <f t="shared" ca="1" si="20"/>
        <v>#REF!</v>
      </c>
      <c r="K594" t="e">
        <f ca="1">IF(H594+SIMULATION!$E$6&gt;'CBB SIM'!I594,"W","L")</f>
        <v>#REF!</v>
      </c>
      <c r="L594" t="e">
        <f ca="1">IF(I594+SIMULATION!$E$10&gt;'CBB SIM'!H594,"W","L")</f>
        <v>#REF!</v>
      </c>
      <c r="M594" t="e">
        <f t="shared" ca="1" si="21"/>
        <v>#REF!</v>
      </c>
      <c r="N594" t="e">
        <f ca="1">IF((H594+I594)&gt;SIMULATION!$F$6,"Over","Under")</f>
        <v>#REF!</v>
      </c>
    </row>
    <row r="595" spans="8:14" x14ac:dyDescent="0.25">
      <c r="H595" t="e">
        <f ca="1">ROUND(NORMINV(RAND(),SIMULATION!$G$6,SIMULATION!$C$6),0)</f>
        <v>#REF!</v>
      </c>
      <c r="I595" t="e">
        <f ca="1">ROUND(NORMINV(RAND(),SIMULATION!$G$10,SIMULATION!$C$10),0)</f>
        <v>#REF!</v>
      </c>
      <c r="J595" t="e">
        <f t="shared" ca="1" si="20"/>
        <v>#REF!</v>
      </c>
      <c r="K595" t="e">
        <f ca="1">IF(H595+SIMULATION!$E$6&gt;'CBB SIM'!I595,"W","L")</f>
        <v>#REF!</v>
      </c>
      <c r="L595" t="e">
        <f ca="1">IF(I595+SIMULATION!$E$10&gt;'CBB SIM'!H595,"W","L")</f>
        <v>#REF!</v>
      </c>
      <c r="M595" t="e">
        <f t="shared" ca="1" si="21"/>
        <v>#REF!</v>
      </c>
      <c r="N595" t="e">
        <f ca="1">IF((H595+I595)&gt;SIMULATION!$F$6,"Over","Under")</f>
        <v>#REF!</v>
      </c>
    </row>
    <row r="596" spans="8:14" x14ac:dyDescent="0.25">
      <c r="H596" t="e">
        <f ca="1">ROUND(NORMINV(RAND(),SIMULATION!$G$6,SIMULATION!$C$6),0)</f>
        <v>#REF!</v>
      </c>
      <c r="I596" t="e">
        <f ca="1">ROUND(NORMINV(RAND(),SIMULATION!$G$10,SIMULATION!$C$10),0)</f>
        <v>#REF!</v>
      </c>
      <c r="J596" t="e">
        <f t="shared" ca="1" si="20"/>
        <v>#REF!</v>
      </c>
      <c r="K596" t="e">
        <f ca="1">IF(H596+SIMULATION!$E$6&gt;'CBB SIM'!I596,"W","L")</f>
        <v>#REF!</v>
      </c>
      <c r="L596" t="e">
        <f ca="1">IF(I596+SIMULATION!$E$10&gt;'CBB SIM'!H596,"W","L")</f>
        <v>#REF!</v>
      </c>
      <c r="M596" t="e">
        <f t="shared" ca="1" si="21"/>
        <v>#REF!</v>
      </c>
      <c r="N596" t="e">
        <f ca="1">IF((H596+I596)&gt;SIMULATION!$F$6,"Over","Under")</f>
        <v>#REF!</v>
      </c>
    </row>
    <row r="597" spans="8:14" x14ac:dyDescent="0.25">
      <c r="H597" t="e">
        <f ca="1">ROUND(NORMINV(RAND(),SIMULATION!$G$6,SIMULATION!$C$6),0)</f>
        <v>#REF!</v>
      </c>
      <c r="I597" t="e">
        <f ca="1">ROUND(NORMINV(RAND(),SIMULATION!$G$10,SIMULATION!$C$10),0)</f>
        <v>#REF!</v>
      </c>
      <c r="J597" t="e">
        <f t="shared" ca="1" si="20"/>
        <v>#REF!</v>
      </c>
      <c r="K597" t="e">
        <f ca="1">IF(H597+SIMULATION!$E$6&gt;'CBB SIM'!I597,"W","L")</f>
        <v>#REF!</v>
      </c>
      <c r="L597" t="e">
        <f ca="1">IF(I597+SIMULATION!$E$10&gt;'CBB SIM'!H597,"W","L")</f>
        <v>#REF!</v>
      </c>
      <c r="M597" t="e">
        <f t="shared" ca="1" si="21"/>
        <v>#REF!</v>
      </c>
      <c r="N597" t="e">
        <f ca="1">IF((H597+I597)&gt;SIMULATION!$F$6,"Over","Under")</f>
        <v>#REF!</v>
      </c>
    </row>
    <row r="598" spans="8:14" x14ac:dyDescent="0.25">
      <c r="H598" t="e">
        <f ca="1">ROUND(NORMINV(RAND(),SIMULATION!$G$6,SIMULATION!$C$6),0)</f>
        <v>#REF!</v>
      </c>
      <c r="I598" t="e">
        <f ca="1">ROUND(NORMINV(RAND(),SIMULATION!$G$10,SIMULATION!$C$10),0)</f>
        <v>#REF!</v>
      </c>
      <c r="J598" t="e">
        <f t="shared" ca="1" si="20"/>
        <v>#REF!</v>
      </c>
      <c r="K598" t="e">
        <f ca="1">IF(H598+SIMULATION!$E$6&gt;'CBB SIM'!I598,"W","L")</f>
        <v>#REF!</v>
      </c>
      <c r="L598" t="e">
        <f ca="1">IF(I598+SIMULATION!$E$10&gt;'CBB SIM'!H598,"W","L")</f>
        <v>#REF!</v>
      </c>
      <c r="M598" t="e">
        <f t="shared" ca="1" si="21"/>
        <v>#REF!</v>
      </c>
      <c r="N598" t="e">
        <f ca="1">IF((H598+I598)&gt;SIMULATION!$F$6,"Over","Under")</f>
        <v>#REF!</v>
      </c>
    </row>
    <row r="599" spans="8:14" x14ac:dyDescent="0.25">
      <c r="H599" t="e">
        <f ca="1">ROUND(NORMINV(RAND(),SIMULATION!$G$6,SIMULATION!$C$6),0)</f>
        <v>#REF!</v>
      </c>
      <c r="I599" t="e">
        <f ca="1">ROUND(NORMINV(RAND(),SIMULATION!$G$10,SIMULATION!$C$10),0)</f>
        <v>#REF!</v>
      </c>
      <c r="J599" t="e">
        <f t="shared" ca="1" si="20"/>
        <v>#REF!</v>
      </c>
      <c r="K599" t="e">
        <f ca="1">IF(H599+SIMULATION!$E$6&gt;'CBB SIM'!I599,"W","L")</f>
        <v>#REF!</v>
      </c>
      <c r="L599" t="e">
        <f ca="1">IF(I599+SIMULATION!$E$10&gt;'CBB SIM'!H599,"W","L")</f>
        <v>#REF!</v>
      </c>
      <c r="M599" t="e">
        <f t="shared" ca="1" si="21"/>
        <v>#REF!</v>
      </c>
      <c r="N599" t="e">
        <f ca="1">IF((H599+I599)&gt;SIMULATION!$F$6,"Over","Under")</f>
        <v>#REF!</v>
      </c>
    </row>
    <row r="600" spans="8:14" x14ac:dyDescent="0.25">
      <c r="H600" t="e">
        <f ca="1">ROUND(NORMINV(RAND(),SIMULATION!$G$6,SIMULATION!$C$6),0)</f>
        <v>#REF!</v>
      </c>
      <c r="I600" t="e">
        <f ca="1">ROUND(NORMINV(RAND(),SIMULATION!$G$10,SIMULATION!$C$10),0)</f>
        <v>#REF!</v>
      </c>
      <c r="J600" t="e">
        <f t="shared" ca="1" si="20"/>
        <v>#REF!</v>
      </c>
      <c r="K600" t="e">
        <f ca="1">IF(H600+SIMULATION!$E$6&gt;'CBB SIM'!I600,"W","L")</f>
        <v>#REF!</v>
      </c>
      <c r="L600" t="e">
        <f ca="1">IF(I600+SIMULATION!$E$10&gt;'CBB SIM'!H600,"W","L")</f>
        <v>#REF!</v>
      </c>
      <c r="M600" t="e">
        <f t="shared" ca="1" si="21"/>
        <v>#REF!</v>
      </c>
      <c r="N600" t="e">
        <f ca="1">IF((H600+I600)&gt;SIMULATION!$F$6,"Over","Under")</f>
        <v>#REF!</v>
      </c>
    </row>
    <row r="601" spans="8:14" x14ac:dyDescent="0.25">
      <c r="H601" t="e">
        <f ca="1">ROUND(NORMINV(RAND(),SIMULATION!$G$6,SIMULATION!$C$6),0)</f>
        <v>#REF!</v>
      </c>
      <c r="I601" t="e">
        <f ca="1">ROUND(NORMINV(RAND(),SIMULATION!$G$10,SIMULATION!$C$10),0)</f>
        <v>#REF!</v>
      </c>
      <c r="J601" t="e">
        <f t="shared" ca="1" si="20"/>
        <v>#REF!</v>
      </c>
      <c r="K601" t="e">
        <f ca="1">IF(H601+SIMULATION!$E$6&gt;'CBB SIM'!I601,"W","L")</f>
        <v>#REF!</v>
      </c>
      <c r="L601" t="e">
        <f ca="1">IF(I601+SIMULATION!$E$10&gt;'CBB SIM'!H601,"W","L")</f>
        <v>#REF!</v>
      </c>
      <c r="M601" t="e">
        <f t="shared" ca="1" si="21"/>
        <v>#REF!</v>
      </c>
      <c r="N601" t="e">
        <f ca="1">IF((H601+I601)&gt;SIMULATION!$F$6,"Over","Under")</f>
        <v>#REF!</v>
      </c>
    </row>
    <row r="602" spans="8:14" x14ac:dyDescent="0.25">
      <c r="H602" t="e">
        <f ca="1">ROUND(NORMINV(RAND(),SIMULATION!$G$6,SIMULATION!$C$6),0)</f>
        <v>#REF!</v>
      </c>
      <c r="I602" t="e">
        <f ca="1">ROUND(NORMINV(RAND(),SIMULATION!$G$10,SIMULATION!$C$10),0)</f>
        <v>#REF!</v>
      </c>
      <c r="J602" t="e">
        <f t="shared" ca="1" si="20"/>
        <v>#REF!</v>
      </c>
      <c r="K602" t="e">
        <f ca="1">IF(H602+SIMULATION!$E$6&gt;'CBB SIM'!I602,"W","L")</f>
        <v>#REF!</v>
      </c>
      <c r="L602" t="e">
        <f ca="1">IF(I602+SIMULATION!$E$10&gt;'CBB SIM'!H602,"W","L")</f>
        <v>#REF!</v>
      </c>
      <c r="M602" t="e">
        <f t="shared" ca="1" si="21"/>
        <v>#REF!</v>
      </c>
      <c r="N602" t="e">
        <f ca="1">IF((H602+I602)&gt;SIMULATION!$F$6,"Over","Under")</f>
        <v>#REF!</v>
      </c>
    </row>
    <row r="603" spans="8:14" x14ac:dyDescent="0.25">
      <c r="H603" t="e">
        <f ca="1">ROUND(NORMINV(RAND(),SIMULATION!$G$6,SIMULATION!$C$6),0)</f>
        <v>#REF!</v>
      </c>
      <c r="I603" t="e">
        <f ca="1">ROUND(NORMINV(RAND(),SIMULATION!$G$10,SIMULATION!$C$10),0)</f>
        <v>#REF!</v>
      </c>
      <c r="J603" t="e">
        <f t="shared" ca="1" si="20"/>
        <v>#REF!</v>
      </c>
      <c r="K603" t="e">
        <f ca="1">IF(H603+SIMULATION!$E$6&gt;'CBB SIM'!I603,"W","L")</f>
        <v>#REF!</v>
      </c>
      <c r="L603" t="e">
        <f ca="1">IF(I603+SIMULATION!$E$10&gt;'CBB SIM'!H603,"W","L")</f>
        <v>#REF!</v>
      </c>
      <c r="M603" t="e">
        <f t="shared" ca="1" si="21"/>
        <v>#REF!</v>
      </c>
      <c r="N603" t="e">
        <f ca="1">IF((H603+I603)&gt;SIMULATION!$F$6,"Over","Under")</f>
        <v>#REF!</v>
      </c>
    </row>
    <row r="604" spans="8:14" x14ac:dyDescent="0.25">
      <c r="H604" t="e">
        <f ca="1">ROUND(NORMINV(RAND(),SIMULATION!$G$6,SIMULATION!$C$6),0)</f>
        <v>#REF!</v>
      </c>
      <c r="I604" t="e">
        <f ca="1">ROUND(NORMINV(RAND(),SIMULATION!$G$10,SIMULATION!$C$10),0)</f>
        <v>#REF!</v>
      </c>
      <c r="J604" t="e">
        <f t="shared" ca="1" si="20"/>
        <v>#REF!</v>
      </c>
      <c r="K604" t="e">
        <f ca="1">IF(H604+SIMULATION!$E$6&gt;'CBB SIM'!I604,"W","L")</f>
        <v>#REF!</v>
      </c>
      <c r="L604" t="e">
        <f ca="1">IF(I604+SIMULATION!$E$10&gt;'CBB SIM'!H604,"W","L")</f>
        <v>#REF!</v>
      </c>
      <c r="M604" t="e">
        <f t="shared" ca="1" si="21"/>
        <v>#REF!</v>
      </c>
      <c r="N604" t="e">
        <f ca="1">IF((H604+I604)&gt;SIMULATION!$F$6,"Over","Under")</f>
        <v>#REF!</v>
      </c>
    </row>
    <row r="605" spans="8:14" x14ac:dyDescent="0.25">
      <c r="H605" t="e">
        <f ca="1">ROUND(NORMINV(RAND(),SIMULATION!$G$6,SIMULATION!$C$6),0)</f>
        <v>#REF!</v>
      </c>
      <c r="I605" t="e">
        <f ca="1">ROUND(NORMINV(RAND(),SIMULATION!$G$10,SIMULATION!$C$10),0)</f>
        <v>#REF!</v>
      </c>
      <c r="J605" t="e">
        <f t="shared" ca="1" si="20"/>
        <v>#REF!</v>
      </c>
      <c r="K605" t="e">
        <f ca="1">IF(H605+SIMULATION!$E$6&gt;'CBB SIM'!I605,"W","L")</f>
        <v>#REF!</v>
      </c>
      <c r="L605" t="e">
        <f ca="1">IF(I605+SIMULATION!$E$10&gt;'CBB SIM'!H605,"W","L")</f>
        <v>#REF!</v>
      </c>
      <c r="M605" t="e">
        <f t="shared" ca="1" si="21"/>
        <v>#REF!</v>
      </c>
      <c r="N605" t="e">
        <f ca="1">IF((H605+I605)&gt;SIMULATION!$F$6,"Over","Under")</f>
        <v>#REF!</v>
      </c>
    </row>
    <row r="606" spans="8:14" x14ac:dyDescent="0.25">
      <c r="H606" t="e">
        <f ca="1">ROUND(NORMINV(RAND(),SIMULATION!$G$6,SIMULATION!$C$6),0)</f>
        <v>#REF!</v>
      </c>
      <c r="I606" t="e">
        <f ca="1">ROUND(NORMINV(RAND(),SIMULATION!$G$10,SIMULATION!$C$10),0)</f>
        <v>#REF!</v>
      </c>
      <c r="J606" t="e">
        <f t="shared" ca="1" si="20"/>
        <v>#REF!</v>
      </c>
      <c r="K606" t="e">
        <f ca="1">IF(H606+SIMULATION!$E$6&gt;'CBB SIM'!I606,"W","L")</f>
        <v>#REF!</v>
      </c>
      <c r="L606" t="e">
        <f ca="1">IF(I606+SIMULATION!$E$10&gt;'CBB SIM'!H606,"W","L")</f>
        <v>#REF!</v>
      </c>
      <c r="M606" t="e">
        <f t="shared" ca="1" si="21"/>
        <v>#REF!</v>
      </c>
      <c r="N606" t="e">
        <f ca="1">IF((H606+I606)&gt;SIMULATION!$F$6,"Over","Under")</f>
        <v>#REF!</v>
      </c>
    </row>
    <row r="607" spans="8:14" x14ac:dyDescent="0.25">
      <c r="H607" t="e">
        <f ca="1">ROUND(NORMINV(RAND(),SIMULATION!$G$6,SIMULATION!$C$6),0)</f>
        <v>#REF!</v>
      </c>
      <c r="I607" t="e">
        <f ca="1">ROUND(NORMINV(RAND(),SIMULATION!$G$10,SIMULATION!$C$10),0)</f>
        <v>#REF!</v>
      </c>
      <c r="J607" t="e">
        <f t="shared" ca="1" si="20"/>
        <v>#REF!</v>
      </c>
      <c r="K607" t="e">
        <f ca="1">IF(H607+SIMULATION!$E$6&gt;'CBB SIM'!I607,"W","L")</f>
        <v>#REF!</v>
      </c>
      <c r="L607" t="e">
        <f ca="1">IF(I607+SIMULATION!$E$10&gt;'CBB SIM'!H607,"W","L")</f>
        <v>#REF!</v>
      </c>
      <c r="M607" t="e">
        <f t="shared" ca="1" si="21"/>
        <v>#REF!</v>
      </c>
      <c r="N607" t="e">
        <f ca="1">IF((H607+I607)&gt;SIMULATION!$F$6,"Over","Under")</f>
        <v>#REF!</v>
      </c>
    </row>
    <row r="608" spans="8:14" x14ac:dyDescent="0.25">
      <c r="H608" t="e">
        <f ca="1">ROUND(NORMINV(RAND(),SIMULATION!$G$6,SIMULATION!$C$6),0)</f>
        <v>#REF!</v>
      </c>
      <c r="I608" t="e">
        <f ca="1">ROUND(NORMINV(RAND(),SIMULATION!$G$10,SIMULATION!$C$10),0)</f>
        <v>#REF!</v>
      </c>
      <c r="J608" t="e">
        <f t="shared" ca="1" si="20"/>
        <v>#REF!</v>
      </c>
      <c r="K608" t="e">
        <f ca="1">IF(H608+SIMULATION!$E$6&gt;'CBB SIM'!I608,"W","L")</f>
        <v>#REF!</v>
      </c>
      <c r="L608" t="e">
        <f ca="1">IF(I608+SIMULATION!$E$10&gt;'CBB SIM'!H608,"W","L")</f>
        <v>#REF!</v>
      </c>
      <c r="M608" t="e">
        <f t="shared" ca="1" si="21"/>
        <v>#REF!</v>
      </c>
      <c r="N608" t="e">
        <f ca="1">IF((H608+I608)&gt;SIMULATION!$F$6,"Over","Under")</f>
        <v>#REF!</v>
      </c>
    </row>
    <row r="609" spans="8:14" x14ac:dyDescent="0.25">
      <c r="H609" t="e">
        <f ca="1">ROUND(NORMINV(RAND(),SIMULATION!$G$6,SIMULATION!$C$6),0)</f>
        <v>#REF!</v>
      </c>
      <c r="I609" t="e">
        <f ca="1">ROUND(NORMINV(RAND(),SIMULATION!$G$10,SIMULATION!$C$10),0)</f>
        <v>#REF!</v>
      </c>
      <c r="J609" t="e">
        <f t="shared" ca="1" si="20"/>
        <v>#REF!</v>
      </c>
      <c r="K609" t="e">
        <f ca="1">IF(H609+SIMULATION!$E$6&gt;'CBB SIM'!I609,"W","L")</f>
        <v>#REF!</v>
      </c>
      <c r="L609" t="e">
        <f ca="1">IF(I609+SIMULATION!$E$10&gt;'CBB SIM'!H609,"W","L")</f>
        <v>#REF!</v>
      </c>
      <c r="M609" t="e">
        <f t="shared" ca="1" si="21"/>
        <v>#REF!</v>
      </c>
      <c r="N609" t="e">
        <f ca="1">IF((H609+I609)&gt;SIMULATION!$F$6,"Over","Under")</f>
        <v>#REF!</v>
      </c>
    </row>
    <row r="610" spans="8:14" x14ac:dyDescent="0.25">
      <c r="H610" t="e">
        <f ca="1">ROUND(NORMINV(RAND(),SIMULATION!$G$6,SIMULATION!$C$6),0)</f>
        <v>#REF!</v>
      </c>
      <c r="I610" t="e">
        <f ca="1">ROUND(NORMINV(RAND(),SIMULATION!$G$10,SIMULATION!$C$10),0)</f>
        <v>#REF!</v>
      </c>
      <c r="J610" t="e">
        <f t="shared" ca="1" si="20"/>
        <v>#REF!</v>
      </c>
      <c r="K610" t="e">
        <f ca="1">IF(H610+SIMULATION!$E$6&gt;'CBB SIM'!I610,"W","L")</f>
        <v>#REF!</v>
      </c>
      <c r="L610" t="e">
        <f ca="1">IF(I610+SIMULATION!$E$10&gt;'CBB SIM'!H610,"W","L")</f>
        <v>#REF!</v>
      </c>
      <c r="M610" t="e">
        <f t="shared" ca="1" si="21"/>
        <v>#REF!</v>
      </c>
      <c r="N610" t="e">
        <f ca="1">IF((H610+I610)&gt;SIMULATION!$F$6,"Over","Under")</f>
        <v>#REF!</v>
      </c>
    </row>
    <row r="611" spans="8:14" x14ac:dyDescent="0.25">
      <c r="H611" t="e">
        <f ca="1">ROUND(NORMINV(RAND(),SIMULATION!$G$6,SIMULATION!$C$6),0)</f>
        <v>#REF!</v>
      </c>
      <c r="I611" t="e">
        <f ca="1">ROUND(NORMINV(RAND(),SIMULATION!$G$10,SIMULATION!$C$10),0)</f>
        <v>#REF!</v>
      </c>
      <c r="J611" t="e">
        <f t="shared" ca="1" si="20"/>
        <v>#REF!</v>
      </c>
      <c r="K611" t="e">
        <f ca="1">IF(H611+SIMULATION!$E$6&gt;'CBB SIM'!I611,"W","L")</f>
        <v>#REF!</v>
      </c>
      <c r="L611" t="e">
        <f ca="1">IF(I611+SIMULATION!$E$10&gt;'CBB SIM'!H611,"W","L")</f>
        <v>#REF!</v>
      </c>
      <c r="M611" t="e">
        <f t="shared" ca="1" si="21"/>
        <v>#REF!</v>
      </c>
      <c r="N611" t="e">
        <f ca="1">IF((H611+I611)&gt;SIMULATION!$F$6,"Over","Under")</f>
        <v>#REF!</v>
      </c>
    </row>
    <row r="612" spans="8:14" x14ac:dyDescent="0.25">
      <c r="H612" t="e">
        <f ca="1">ROUND(NORMINV(RAND(),SIMULATION!$G$6,SIMULATION!$C$6),0)</f>
        <v>#REF!</v>
      </c>
      <c r="I612" t="e">
        <f ca="1">ROUND(NORMINV(RAND(),SIMULATION!$G$10,SIMULATION!$C$10),0)</f>
        <v>#REF!</v>
      </c>
      <c r="J612" t="e">
        <f t="shared" ca="1" si="20"/>
        <v>#REF!</v>
      </c>
      <c r="K612" t="e">
        <f ca="1">IF(H612+SIMULATION!$E$6&gt;'CBB SIM'!I612,"W","L")</f>
        <v>#REF!</v>
      </c>
      <c r="L612" t="e">
        <f ca="1">IF(I612+SIMULATION!$E$10&gt;'CBB SIM'!H612,"W","L")</f>
        <v>#REF!</v>
      </c>
      <c r="M612" t="e">
        <f t="shared" ca="1" si="21"/>
        <v>#REF!</v>
      </c>
      <c r="N612" t="e">
        <f ca="1">IF((H612+I612)&gt;SIMULATION!$F$6,"Over","Under")</f>
        <v>#REF!</v>
      </c>
    </row>
    <row r="613" spans="8:14" x14ac:dyDescent="0.25">
      <c r="H613" t="e">
        <f ca="1">ROUND(NORMINV(RAND(),SIMULATION!$G$6,SIMULATION!$C$6),0)</f>
        <v>#REF!</v>
      </c>
      <c r="I613" t="e">
        <f ca="1">ROUND(NORMINV(RAND(),SIMULATION!$G$10,SIMULATION!$C$10),0)</f>
        <v>#REF!</v>
      </c>
      <c r="J613" t="e">
        <f t="shared" ca="1" si="20"/>
        <v>#REF!</v>
      </c>
      <c r="K613" t="e">
        <f ca="1">IF(H613+SIMULATION!$E$6&gt;'CBB SIM'!I613,"W","L")</f>
        <v>#REF!</v>
      </c>
      <c r="L613" t="e">
        <f ca="1">IF(I613+SIMULATION!$E$10&gt;'CBB SIM'!H613,"W","L")</f>
        <v>#REF!</v>
      </c>
      <c r="M613" t="e">
        <f t="shared" ca="1" si="21"/>
        <v>#REF!</v>
      </c>
      <c r="N613" t="e">
        <f ca="1">IF((H613+I613)&gt;SIMULATION!$F$6,"Over","Under")</f>
        <v>#REF!</v>
      </c>
    </row>
    <row r="614" spans="8:14" x14ac:dyDescent="0.25">
      <c r="H614" t="e">
        <f ca="1">ROUND(NORMINV(RAND(),SIMULATION!$G$6,SIMULATION!$C$6),0)</f>
        <v>#REF!</v>
      </c>
      <c r="I614" t="e">
        <f ca="1">ROUND(NORMINV(RAND(),SIMULATION!$G$10,SIMULATION!$C$10),0)</f>
        <v>#REF!</v>
      </c>
      <c r="J614" t="e">
        <f t="shared" ca="1" si="20"/>
        <v>#REF!</v>
      </c>
      <c r="K614" t="e">
        <f ca="1">IF(H614+SIMULATION!$E$6&gt;'CBB SIM'!I614,"W","L")</f>
        <v>#REF!</v>
      </c>
      <c r="L614" t="e">
        <f ca="1">IF(I614+SIMULATION!$E$10&gt;'CBB SIM'!H614,"W","L")</f>
        <v>#REF!</v>
      </c>
      <c r="M614" t="e">
        <f t="shared" ca="1" si="21"/>
        <v>#REF!</v>
      </c>
      <c r="N614" t="e">
        <f ca="1">IF((H614+I614)&gt;SIMULATION!$F$6,"Over","Under")</f>
        <v>#REF!</v>
      </c>
    </row>
    <row r="615" spans="8:14" x14ac:dyDescent="0.25">
      <c r="H615" t="e">
        <f ca="1">ROUND(NORMINV(RAND(),SIMULATION!$G$6,SIMULATION!$C$6),0)</f>
        <v>#REF!</v>
      </c>
      <c r="I615" t="e">
        <f ca="1">ROUND(NORMINV(RAND(),SIMULATION!$G$10,SIMULATION!$C$10),0)</f>
        <v>#REF!</v>
      </c>
      <c r="J615" t="e">
        <f t="shared" ca="1" si="20"/>
        <v>#REF!</v>
      </c>
      <c r="K615" t="e">
        <f ca="1">IF(H615+SIMULATION!$E$6&gt;'CBB SIM'!I615,"W","L")</f>
        <v>#REF!</v>
      </c>
      <c r="L615" t="e">
        <f ca="1">IF(I615+SIMULATION!$E$10&gt;'CBB SIM'!H615,"W","L")</f>
        <v>#REF!</v>
      </c>
      <c r="M615" t="e">
        <f t="shared" ca="1" si="21"/>
        <v>#REF!</v>
      </c>
      <c r="N615" t="e">
        <f ca="1">IF((H615+I615)&gt;SIMULATION!$F$6,"Over","Under")</f>
        <v>#REF!</v>
      </c>
    </row>
    <row r="616" spans="8:14" x14ac:dyDescent="0.25">
      <c r="H616" t="e">
        <f ca="1">ROUND(NORMINV(RAND(),SIMULATION!$G$6,SIMULATION!$C$6),0)</f>
        <v>#REF!</v>
      </c>
      <c r="I616" t="e">
        <f ca="1">ROUND(NORMINV(RAND(),SIMULATION!$G$10,SIMULATION!$C$10),0)</f>
        <v>#REF!</v>
      </c>
      <c r="J616" t="e">
        <f t="shared" ca="1" si="20"/>
        <v>#REF!</v>
      </c>
      <c r="K616" t="e">
        <f ca="1">IF(H616+SIMULATION!$E$6&gt;'CBB SIM'!I616,"W","L")</f>
        <v>#REF!</v>
      </c>
      <c r="L616" t="e">
        <f ca="1">IF(I616+SIMULATION!$E$10&gt;'CBB SIM'!H616,"W","L")</f>
        <v>#REF!</v>
      </c>
      <c r="M616" t="e">
        <f t="shared" ca="1" si="21"/>
        <v>#REF!</v>
      </c>
      <c r="N616" t="e">
        <f ca="1">IF((H616+I616)&gt;SIMULATION!$F$6,"Over","Under")</f>
        <v>#REF!</v>
      </c>
    </row>
    <row r="617" spans="8:14" x14ac:dyDescent="0.25">
      <c r="H617" t="e">
        <f ca="1">ROUND(NORMINV(RAND(),SIMULATION!$G$6,SIMULATION!$C$6),0)</f>
        <v>#REF!</v>
      </c>
      <c r="I617" t="e">
        <f ca="1">ROUND(NORMINV(RAND(),SIMULATION!$G$10,SIMULATION!$C$10),0)</f>
        <v>#REF!</v>
      </c>
      <c r="J617" t="e">
        <f t="shared" ca="1" si="20"/>
        <v>#REF!</v>
      </c>
      <c r="K617" t="e">
        <f ca="1">IF(H617+SIMULATION!$E$6&gt;'CBB SIM'!I617,"W","L")</f>
        <v>#REF!</v>
      </c>
      <c r="L617" t="e">
        <f ca="1">IF(I617+SIMULATION!$E$10&gt;'CBB SIM'!H617,"W","L")</f>
        <v>#REF!</v>
      </c>
      <c r="M617" t="e">
        <f t="shared" ca="1" si="21"/>
        <v>#REF!</v>
      </c>
      <c r="N617" t="e">
        <f ca="1">IF((H617+I617)&gt;SIMULATION!$F$6,"Over","Under")</f>
        <v>#REF!</v>
      </c>
    </row>
    <row r="618" spans="8:14" x14ac:dyDescent="0.25">
      <c r="H618" t="e">
        <f ca="1">ROUND(NORMINV(RAND(),SIMULATION!$G$6,SIMULATION!$C$6),0)</f>
        <v>#REF!</v>
      </c>
      <c r="I618" t="e">
        <f ca="1">ROUND(NORMINV(RAND(),SIMULATION!$G$10,SIMULATION!$C$10),0)</f>
        <v>#REF!</v>
      </c>
      <c r="J618" t="e">
        <f t="shared" ca="1" si="20"/>
        <v>#REF!</v>
      </c>
      <c r="K618" t="e">
        <f ca="1">IF(H618+SIMULATION!$E$6&gt;'CBB SIM'!I618,"W","L")</f>
        <v>#REF!</v>
      </c>
      <c r="L618" t="e">
        <f ca="1">IF(I618+SIMULATION!$E$10&gt;'CBB SIM'!H618,"W","L")</f>
        <v>#REF!</v>
      </c>
      <c r="M618" t="e">
        <f t="shared" ca="1" si="21"/>
        <v>#REF!</v>
      </c>
      <c r="N618" t="e">
        <f ca="1">IF((H618+I618)&gt;SIMULATION!$F$6,"Over","Under")</f>
        <v>#REF!</v>
      </c>
    </row>
    <row r="619" spans="8:14" x14ac:dyDescent="0.25">
      <c r="H619" t="e">
        <f ca="1">ROUND(NORMINV(RAND(),SIMULATION!$G$6,SIMULATION!$C$6),0)</f>
        <v>#REF!</v>
      </c>
      <c r="I619" t="e">
        <f ca="1">ROUND(NORMINV(RAND(),SIMULATION!$G$10,SIMULATION!$C$10),0)</f>
        <v>#REF!</v>
      </c>
      <c r="J619" t="e">
        <f t="shared" ca="1" si="20"/>
        <v>#REF!</v>
      </c>
      <c r="K619" t="e">
        <f ca="1">IF(H619+SIMULATION!$E$6&gt;'CBB SIM'!I619,"W","L")</f>
        <v>#REF!</v>
      </c>
      <c r="L619" t="e">
        <f ca="1">IF(I619+SIMULATION!$E$10&gt;'CBB SIM'!H619,"W","L")</f>
        <v>#REF!</v>
      </c>
      <c r="M619" t="e">
        <f t="shared" ca="1" si="21"/>
        <v>#REF!</v>
      </c>
      <c r="N619" t="e">
        <f ca="1">IF((H619+I619)&gt;SIMULATION!$F$6,"Over","Under")</f>
        <v>#REF!</v>
      </c>
    </row>
    <row r="620" spans="8:14" x14ac:dyDescent="0.25">
      <c r="H620" t="e">
        <f ca="1">ROUND(NORMINV(RAND(),SIMULATION!$G$6,SIMULATION!$C$6),0)</f>
        <v>#REF!</v>
      </c>
      <c r="I620" t="e">
        <f ca="1">ROUND(NORMINV(RAND(),SIMULATION!$G$10,SIMULATION!$C$10),0)</f>
        <v>#REF!</v>
      </c>
      <c r="J620" t="e">
        <f t="shared" ca="1" si="20"/>
        <v>#REF!</v>
      </c>
      <c r="K620" t="e">
        <f ca="1">IF(H620+SIMULATION!$E$6&gt;'CBB SIM'!I620,"W","L")</f>
        <v>#REF!</v>
      </c>
      <c r="L620" t="e">
        <f ca="1">IF(I620+SIMULATION!$E$10&gt;'CBB SIM'!H620,"W","L")</f>
        <v>#REF!</v>
      </c>
      <c r="M620" t="e">
        <f t="shared" ca="1" si="21"/>
        <v>#REF!</v>
      </c>
      <c r="N620" t="e">
        <f ca="1">IF((H620+I620)&gt;SIMULATION!$F$6,"Over","Under")</f>
        <v>#REF!</v>
      </c>
    </row>
    <row r="621" spans="8:14" x14ac:dyDescent="0.25">
      <c r="H621" t="e">
        <f ca="1">ROUND(NORMINV(RAND(),SIMULATION!$G$6,SIMULATION!$C$6),0)</f>
        <v>#REF!</v>
      </c>
      <c r="I621" t="e">
        <f ca="1">ROUND(NORMINV(RAND(),SIMULATION!$G$10,SIMULATION!$C$10),0)</f>
        <v>#REF!</v>
      </c>
      <c r="J621" t="e">
        <f t="shared" ca="1" si="20"/>
        <v>#REF!</v>
      </c>
      <c r="K621" t="e">
        <f ca="1">IF(H621+SIMULATION!$E$6&gt;'CBB SIM'!I621,"W","L")</f>
        <v>#REF!</v>
      </c>
      <c r="L621" t="e">
        <f ca="1">IF(I621+SIMULATION!$E$10&gt;'CBB SIM'!H621,"W","L")</f>
        <v>#REF!</v>
      </c>
      <c r="M621" t="e">
        <f t="shared" ca="1" si="21"/>
        <v>#REF!</v>
      </c>
      <c r="N621" t="e">
        <f ca="1">IF((H621+I621)&gt;SIMULATION!$F$6,"Over","Under")</f>
        <v>#REF!</v>
      </c>
    </row>
    <row r="622" spans="8:14" x14ac:dyDescent="0.25">
      <c r="H622" t="e">
        <f ca="1">ROUND(NORMINV(RAND(),SIMULATION!$G$6,SIMULATION!$C$6),0)</f>
        <v>#REF!</v>
      </c>
      <c r="I622" t="e">
        <f ca="1">ROUND(NORMINV(RAND(),SIMULATION!$G$10,SIMULATION!$C$10),0)</f>
        <v>#REF!</v>
      </c>
      <c r="J622" t="e">
        <f t="shared" ca="1" si="20"/>
        <v>#REF!</v>
      </c>
      <c r="K622" t="e">
        <f ca="1">IF(H622+SIMULATION!$E$6&gt;'CBB SIM'!I622,"W","L")</f>
        <v>#REF!</v>
      </c>
      <c r="L622" t="e">
        <f ca="1">IF(I622+SIMULATION!$E$10&gt;'CBB SIM'!H622,"W","L")</f>
        <v>#REF!</v>
      </c>
      <c r="M622" t="e">
        <f t="shared" ca="1" si="21"/>
        <v>#REF!</v>
      </c>
      <c r="N622" t="e">
        <f ca="1">IF((H622+I622)&gt;SIMULATION!$F$6,"Over","Under")</f>
        <v>#REF!</v>
      </c>
    </row>
    <row r="623" spans="8:14" x14ac:dyDescent="0.25">
      <c r="H623" t="e">
        <f ca="1">ROUND(NORMINV(RAND(),SIMULATION!$G$6,SIMULATION!$C$6),0)</f>
        <v>#REF!</v>
      </c>
      <c r="I623" t="e">
        <f ca="1">ROUND(NORMINV(RAND(),SIMULATION!$G$10,SIMULATION!$C$10),0)</f>
        <v>#REF!</v>
      </c>
      <c r="J623" t="e">
        <f t="shared" ca="1" si="20"/>
        <v>#REF!</v>
      </c>
      <c r="K623" t="e">
        <f ca="1">IF(H623+SIMULATION!$E$6&gt;'CBB SIM'!I623,"W","L")</f>
        <v>#REF!</v>
      </c>
      <c r="L623" t="e">
        <f ca="1">IF(I623+SIMULATION!$E$10&gt;'CBB SIM'!H623,"W","L")</f>
        <v>#REF!</v>
      </c>
      <c r="M623" t="e">
        <f t="shared" ca="1" si="21"/>
        <v>#REF!</v>
      </c>
      <c r="N623" t="e">
        <f ca="1">IF((H623+I623)&gt;SIMULATION!$F$6,"Over","Under")</f>
        <v>#REF!</v>
      </c>
    </row>
    <row r="624" spans="8:14" x14ac:dyDescent="0.25">
      <c r="H624" t="e">
        <f ca="1">ROUND(NORMINV(RAND(),SIMULATION!$G$6,SIMULATION!$C$6),0)</f>
        <v>#REF!</v>
      </c>
      <c r="I624" t="e">
        <f ca="1">ROUND(NORMINV(RAND(),SIMULATION!$G$10,SIMULATION!$C$10),0)</f>
        <v>#REF!</v>
      </c>
      <c r="J624" t="e">
        <f t="shared" ca="1" si="20"/>
        <v>#REF!</v>
      </c>
      <c r="K624" t="e">
        <f ca="1">IF(H624+SIMULATION!$E$6&gt;'CBB SIM'!I624,"W","L")</f>
        <v>#REF!</v>
      </c>
      <c r="L624" t="e">
        <f ca="1">IF(I624+SIMULATION!$E$10&gt;'CBB SIM'!H624,"W","L")</f>
        <v>#REF!</v>
      </c>
      <c r="M624" t="e">
        <f t="shared" ca="1" si="21"/>
        <v>#REF!</v>
      </c>
      <c r="N624" t="e">
        <f ca="1">IF((H624+I624)&gt;SIMULATION!$F$6,"Over","Under")</f>
        <v>#REF!</v>
      </c>
    </row>
    <row r="625" spans="8:14" x14ac:dyDescent="0.25">
      <c r="H625" t="e">
        <f ca="1">ROUND(NORMINV(RAND(),SIMULATION!$G$6,SIMULATION!$C$6),0)</f>
        <v>#REF!</v>
      </c>
      <c r="I625" t="e">
        <f ca="1">ROUND(NORMINV(RAND(),SIMULATION!$G$10,SIMULATION!$C$10),0)</f>
        <v>#REF!</v>
      </c>
      <c r="J625" t="e">
        <f t="shared" ca="1" si="20"/>
        <v>#REF!</v>
      </c>
      <c r="K625" t="e">
        <f ca="1">IF(H625+SIMULATION!$E$6&gt;'CBB SIM'!I625,"W","L")</f>
        <v>#REF!</v>
      </c>
      <c r="L625" t="e">
        <f ca="1">IF(I625+SIMULATION!$E$10&gt;'CBB SIM'!H625,"W","L")</f>
        <v>#REF!</v>
      </c>
      <c r="M625" t="e">
        <f t="shared" ca="1" si="21"/>
        <v>#REF!</v>
      </c>
      <c r="N625" t="e">
        <f ca="1">IF((H625+I625)&gt;SIMULATION!$F$6,"Over","Under")</f>
        <v>#REF!</v>
      </c>
    </row>
    <row r="626" spans="8:14" x14ac:dyDescent="0.25">
      <c r="H626" t="e">
        <f ca="1">ROUND(NORMINV(RAND(),SIMULATION!$G$6,SIMULATION!$C$6),0)</f>
        <v>#REF!</v>
      </c>
      <c r="I626" t="e">
        <f ca="1">ROUND(NORMINV(RAND(),SIMULATION!$G$10,SIMULATION!$C$10),0)</f>
        <v>#REF!</v>
      </c>
      <c r="J626" t="e">
        <f t="shared" ca="1" si="20"/>
        <v>#REF!</v>
      </c>
      <c r="K626" t="e">
        <f ca="1">IF(H626+SIMULATION!$E$6&gt;'CBB SIM'!I626,"W","L")</f>
        <v>#REF!</v>
      </c>
      <c r="L626" t="e">
        <f ca="1">IF(I626+SIMULATION!$E$10&gt;'CBB SIM'!H626,"W","L")</f>
        <v>#REF!</v>
      </c>
      <c r="M626" t="e">
        <f t="shared" ca="1" si="21"/>
        <v>#REF!</v>
      </c>
      <c r="N626" t="e">
        <f ca="1">IF((H626+I626)&gt;SIMULATION!$F$6,"Over","Under")</f>
        <v>#REF!</v>
      </c>
    </row>
    <row r="627" spans="8:14" x14ac:dyDescent="0.25">
      <c r="H627" t="e">
        <f ca="1">ROUND(NORMINV(RAND(),SIMULATION!$G$6,SIMULATION!$C$6),0)</f>
        <v>#REF!</v>
      </c>
      <c r="I627" t="e">
        <f ca="1">ROUND(NORMINV(RAND(),SIMULATION!$G$10,SIMULATION!$C$10),0)</f>
        <v>#REF!</v>
      </c>
      <c r="J627" t="e">
        <f t="shared" ca="1" si="20"/>
        <v>#REF!</v>
      </c>
      <c r="K627" t="e">
        <f ca="1">IF(H627+SIMULATION!$E$6&gt;'CBB SIM'!I627,"W","L")</f>
        <v>#REF!</v>
      </c>
      <c r="L627" t="e">
        <f ca="1">IF(I627+SIMULATION!$E$10&gt;'CBB SIM'!H627,"W","L")</f>
        <v>#REF!</v>
      </c>
      <c r="M627" t="e">
        <f t="shared" ca="1" si="21"/>
        <v>#REF!</v>
      </c>
      <c r="N627" t="e">
        <f ca="1">IF((H627+I627)&gt;SIMULATION!$F$6,"Over","Under")</f>
        <v>#REF!</v>
      </c>
    </row>
    <row r="628" spans="8:14" x14ac:dyDescent="0.25">
      <c r="H628" t="e">
        <f ca="1">ROUND(NORMINV(RAND(),SIMULATION!$G$6,SIMULATION!$C$6),0)</f>
        <v>#REF!</v>
      </c>
      <c r="I628" t="e">
        <f ca="1">ROUND(NORMINV(RAND(),SIMULATION!$G$10,SIMULATION!$C$10),0)</f>
        <v>#REF!</v>
      </c>
      <c r="J628" t="e">
        <f t="shared" ca="1" si="20"/>
        <v>#REF!</v>
      </c>
      <c r="K628" t="e">
        <f ca="1">IF(H628+SIMULATION!$E$6&gt;'CBB SIM'!I628,"W","L")</f>
        <v>#REF!</v>
      </c>
      <c r="L628" t="e">
        <f ca="1">IF(I628+SIMULATION!$E$10&gt;'CBB SIM'!H628,"W","L")</f>
        <v>#REF!</v>
      </c>
      <c r="M628" t="e">
        <f t="shared" ca="1" si="21"/>
        <v>#REF!</v>
      </c>
      <c r="N628" t="e">
        <f ca="1">IF((H628+I628)&gt;SIMULATION!$F$6,"Over","Under")</f>
        <v>#REF!</v>
      </c>
    </row>
    <row r="629" spans="8:14" x14ac:dyDescent="0.25">
      <c r="H629" t="e">
        <f ca="1">ROUND(NORMINV(RAND(),SIMULATION!$G$6,SIMULATION!$C$6),0)</f>
        <v>#REF!</v>
      </c>
      <c r="I629" t="e">
        <f ca="1">ROUND(NORMINV(RAND(),SIMULATION!$G$10,SIMULATION!$C$10),0)</f>
        <v>#REF!</v>
      </c>
      <c r="J629" t="e">
        <f t="shared" ref="J629:J692" ca="1" si="22">IF(H629=I629,"OT",IF(H629&gt;I629,"Away","Home"))</f>
        <v>#REF!</v>
      </c>
      <c r="K629" t="e">
        <f ca="1">IF(H629+SIMULATION!$E$6&gt;'CBB SIM'!I629,"W","L")</f>
        <v>#REF!</v>
      </c>
      <c r="L629" t="e">
        <f ca="1">IF(I629+SIMULATION!$E$10&gt;'CBB SIM'!H629,"W","L")</f>
        <v>#REF!</v>
      </c>
      <c r="M629" t="e">
        <f t="shared" ref="M629:M692" ca="1" si="23">H629+I629</f>
        <v>#REF!</v>
      </c>
      <c r="N629" t="e">
        <f ca="1">IF((H629+I629)&gt;SIMULATION!$F$6,"Over","Under")</f>
        <v>#REF!</v>
      </c>
    </row>
    <row r="630" spans="8:14" x14ac:dyDescent="0.25">
      <c r="H630" t="e">
        <f ca="1">ROUND(NORMINV(RAND(),SIMULATION!$G$6,SIMULATION!$C$6),0)</f>
        <v>#REF!</v>
      </c>
      <c r="I630" t="e">
        <f ca="1">ROUND(NORMINV(RAND(),SIMULATION!$G$10,SIMULATION!$C$10),0)</f>
        <v>#REF!</v>
      </c>
      <c r="J630" t="e">
        <f t="shared" ca="1" si="22"/>
        <v>#REF!</v>
      </c>
      <c r="K630" t="e">
        <f ca="1">IF(H630+SIMULATION!$E$6&gt;'CBB SIM'!I630,"W","L")</f>
        <v>#REF!</v>
      </c>
      <c r="L630" t="e">
        <f ca="1">IF(I630+SIMULATION!$E$10&gt;'CBB SIM'!H630,"W","L")</f>
        <v>#REF!</v>
      </c>
      <c r="M630" t="e">
        <f t="shared" ca="1" si="23"/>
        <v>#REF!</v>
      </c>
      <c r="N630" t="e">
        <f ca="1">IF((H630+I630)&gt;SIMULATION!$F$6,"Over","Under")</f>
        <v>#REF!</v>
      </c>
    </row>
    <row r="631" spans="8:14" x14ac:dyDescent="0.25">
      <c r="H631" t="e">
        <f ca="1">ROUND(NORMINV(RAND(),SIMULATION!$G$6,SIMULATION!$C$6),0)</f>
        <v>#REF!</v>
      </c>
      <c r="I631" t="e">
        <f ca="1">ROUND(NORMINV(RAND(),SIMULATION!$G$10,SIMULATION!$C$10),0)</f>
        <v>#REF!</v>
      </c>
      <c r="J631" t="e">
        <f t="shared" ca="1" si="22"/>
        <v>#REF!</v>
      </c>
      <c r="K631" t="e">
        <f ca="1">IF(H631+SIMULATION!$E$6&gt;'CBB SIM'!I631,"W","L")</f>
        <v>#REF!</v>
      </c>
      <c r="L631" t="e">
        <f ca="1">IF(I631+SIMULATION!$E$10&gt;'CBB SIM'!H631,"W","L")</f>
        <v>#REF!</v>
      </c>
      <c r="M631" t="e">
        <f t="shared" ca="1" si="23"/>
        <v>#REF!</v>
      </c>
      <c r="N631" t="e">
        <f ca="1">IF((H631+I631)&gt;SIMULATION!$F$6,"Over","Under")</f>
        <v>#REF!</v>
      </c>
    </row>
    <row r="632" spans="8:14" x14ac:dyDescent="0.25">
      <c r="H632" t="e">
        <f ca="1">ROUND(NORMINV(RAND(),SIMULATION!$G$6,SIMULATION!$C$6),0)</f>
        <v>#REF!</v>
      </c>
      <c r="I632" t="e">
        <f ca="1">ROUND(NORMINV(RAND(),SIMULATION!$G$10,SIMULATION!$C$10),0)</f>
        <v>#REF!</v>
      </c>
      <c r="J632" t="e">
        <f t="shared" ca="1" si="22"/>
        <v>#REF!</v>
      </c>
      <c r="K632" t="e">
        <f ca="1">IF(H632+SIMULATION!$E$6&gt;'CBB SIM'!I632,"W","L")</f>
        <v>#REF!</v>
      </c>
      <c r="L632" t="e">
        <f ca="1">IF(I632+SIMULATION!$E$10&gt;'CBB SIM'!H632,"W","L")</f>
        <v>#REF!</v>
      </c>
      <c r="M632" t="e">
        <f t="shared" ca="1" si="23"/>
        <v>#REF!</v>
      </c>
      <c r="N632" t="e">
        <f ca="1">IF((H632+I632)&gt;SIMULATION!$F$6,"Over","Under")</f>
        <v>#REF!</v>
      </c>
    </row>
    <row r="633" spans="8:14" x14ac:dyDescent="0.25">
      <c r="H633" t="e">
        <f ca="1">ROUND(NORMINV(RAND(),SIMULATION!$G$6,SIMULATION!$C$6),0)</f>
        <v>#REF!</v>
      </c>
      <c r="I633" t="e">
        <f ca="1">ROUND(NORMINV(RAND(),SIMULATION!$G$10,SIMULATION!$C$10),0)</f>
        <v>#REF!</v>
      </c>
      <c r="J633" t="e">
        <f t="shared" ca="1" si="22"/>
        <v>#REF!</v>
      </c>
      <c r="K633" t="e">
        <f ca="1">IF(H633+SIMULATION!$E$6&gt;'CBB SIM'!I633,"W","L")</f>
        <v>#REF!</v>
      </c>
      <c r="L633" t="e">
        <f ca="1">IF(I633+SIMULATION!$E$10&gt;'CBB SIM'!H633,"W","L")</f>
        <v>#REF!</v>
      </c>
      <c r="M633" t="e">
        <f t="shared" ca="1" si="23"/>
        <v>#REF!</v>
      </c>
      <c r="N633" t="e">
        <f ca="1">IF((H633+I633)&gt;SIMULATION!$F$6,"Over","Under")</f>
        <v>#REF!</v>
      </c>
    </row>
    <row r="634" spans="8:14" x14ac:dyDescent="0.25">
      <c r="H634" t="e">
        <f ca="1">ROUND(NORMINV(RAND(),SIMULATION!$G$6,SIMULATION!$C$6),0)</f>
        <v>#REF!</v>
      </c>
      <c r="I634" t="e">
        <f ca="1">ROUND(NORMINV(RAND(),SIMULATION!$G$10,SIMULATION!$C$10),0)</f>
        <v>#REF!</v>
      </c>
      <c r="J634" t="e">
        <f t="shared" ca="1" si="22"/>
        <v>#REF!</v>
      </c>
      <c r="K634" t="e">
        <f ca="1">IF(H634+SIMULATION!$E$6&gt;'CBB SIM'!I634,"W","L")</f>
        <v>#REF!</v>
      </c>
      <c r="L634" t="e">
        <f ca="1">IF(I634+SIMULATION!$E$10&gt;'CBB SIM'!H634,"W","L")</f>
        <v>#REF!</v>
      </c>
      <c r="M634" t="e">
        <f t="shared" ca="1" si="23"/>
        <v>#REF!</v>
      </c>
      <c r="N634" t="e">
        <f ca="1">IF((H634+I634)&gt;SIMULATION!$F$6,"Over","Under")</f>
        <v>#REF!</v>
      </c>
    </row>
    <row r="635" spans="8:14" x14ac:dyDescent="0.25">
      <c r="H635" t="e">
        <f ca="1">ROUND(NORMINV(RAND(),SIMULATION!$G$6,SIMULATION!$C$6),0)</f>
        <v>#REF!</v>
      </c>
      <c r="I635" t="e">
        <f ca="1">ROUND(NORMINV(RAND(),SIMULATION!$G$10,SIMULATION!$C$10),0)</f>
        <v>#REF!</v>
      </c>
      <c r="J635" t="e">
        <f t="shared" ca="1" si="22"/>
        <v>#REF!</v>
      </c>
      <c r="K635" t="e">
        <f ca="1">IF(H635+SIMULATION!$E$6&gt;'CBB SIM'!I635,"W","L")</f>
        <v>#REF!</v>
      </c>
      <c r="L635" t="e">
        <f ca="1">IF(I635+SIMULATION!$E$10&gt;'CBB SIM'!H635,"W","L")</f>
        <v>#REF!</v>
      </c>
      <c r="M635" t="e">
        <f t="shared" ca="1" si="23"/>
        <v>#REF!</v>
      </c>
      <c r="N635" t="e">
        <f ca="1">IF((H635+I635)&gt;SIMULATION!$F$6,"Over","Under")</f>
        <v>#REF!</v>
      </c>
    </row>
    <row r="636" spans="8:14" x14ac:dyDescent="0.25">
      <c r="H636" t="e">
        <f ca="1">ROUND(NORMINV(RAND(),SIMULATION!$G$6,SIMULATION!$C$6),0)</f>
        <v>#REF!</v>
      </c>
      <c r="I636" t="e">
        <f ca="1">ROUND(NORMINV(RAND(),SIMULATION!$G$10,SIMULATION!$C$10),0)</f>
        <v>#REF!</v>
      </c>
      <c r="J636" t="e">
        <f t="shared" ca="1" si="22"/>
        <v>#REF!</v>
      </c>
      <c r="K636" t="e">
        <f ca="1">IF(H636+SIMULATION!$E$6&gt;'CBB SIM'!I636,"W","L")</f>
        <v>#REF!</v>
      </c>
      <c r="L636" t="e">
        <f ca="1">IF(I636+SIMULATION!$E$10&gt;'CBB SIM'!H636,"W","L")</f>
        <v>#REF!</v>
      </c>
      <c r="M636" t="e">
        <f t="shared" ca="1" si="23"/>
        <v>#REF!</v>
      </c>
      <c r="N636" t="e">
        <f ca="1">IF((H636+I636)&gt;SIMULATION!$F$6,"Over","Under")</f>
        <v>#REF!</v>
      </c>
    </row>
    <row r="637" spans="8:14" x14ac:dyDescent="0.25">
      <c r="H637" t="e">
        <f ca="1">ROUND(NORMINV(RAND(),SIMULATION!$G$6,SIMULATION!$C$6),0)</f>
        <v>#REF!</v>
      </c>
      <c r="I637" t="e">
        <f ca="1">ROUND(NORMINV(RAND(),SIMULATION!$G$10,SIMULATION!$C$10),0)</f>
        <v>#REF!</v>
      </c>
      <c r="J637" t="e">
        <f t="shared" ca="1" si="22"/>
        <v>#REF!</v>
      </c>
      <c r="K637" t="e">
        <f ca="1">IF(H637+SIMULATION!$E$6&gt;'CBB SIM'!I637,"W","L")</f>
        <v>#REF!</v>
      </c>
      <c r="L637" t="e">
        <f ca="1">IF(I637+SIMULATION!$E$10&gt;'CBB SIM'!H637,"W","L")</f>
        <v>#REF!</v>
      </c>
      <c r="M637" t="e">
        <f t="shared" ca="1" si="23"/>
        <v>#REF!</v>
      </c>
      <c r="N637" t="e">
        <f ca="1">IF((H637+I637)&gt;SIMULATION!$F$6,"Over","Under")</f>
        <v>#REF!</v>
      </c>
    </row>
    <row r="638" spans="8:14" x14ac:dyDescent="0.25">
      <c r="H638" t="e">
        <f ca="1">ROUND(NORMINV(RAND(),SIMULATION!$G$6,SIMULATION!$C$6),0)</f>
        <v>#REF!</v>
      </c>
      <c r="I638" t="e">
        <f ca="1">ROUND(NORMINV(RAND(),SIMULATION!$G$10,SIMULATION!$C$10),0)</f>
        <v>#REF!</v>
      </c>
      <c r="J638" t="e">
        <f t="shared" ca="1" si="22"/>
        <v>#REF!</v>
      </c>
      <c r="K638" t="e">
        <f ca="1">IF(H638+SIMULATION!$E$6&gt;'CBB SIM'!I638,"W","L")</f>
        <v>#REF!</v>
      </c>
      <c r="L638" t="e">
        <f ca="1">IF(I638+SIMULATION!$E$10&gt;'CBB SIM'!H638,"W","L")</f>
        <v>#REF!</v>
      </c>
      <c r="M638" t="e">
        <f t="shared" ca="1" si="23"/>
        <v>#REF!</v>
      </c>
      <c r="N638" t="e">
        <f ca="1">IF((H638+I638)&gt;SIMULATION!$F$6,"Over","Under")</f>
        <v>#REF!</v>
      </c>
    </row>
    <row r="639" spans="8:14" x14ac:dyDescent="0.25">
      <c r="H639" t="e">
        <f ca="1">ROUND(NORMINV(RAND(),SIMULATION!$G$6,SIMULATION!$C$6),0)</f>
        <v>#REF!</v>
      </c>
      <c r="I639" t="e">
        <f ca="1">ROUND(NORMINV(RAND(),SIMULATION!$G$10,SIMULATION!$C$10),0)</f>
        <v>#REF!</v>
      </c>
      <c r="J639" t="e">
        <f t="shared" ca="1" si="22"/>
        <v>#REF!</v>
      </c>
      <c r="K639" t="e">
        <f ca="1">IF(H639+SIMULATION!$E$6&gt;'CBB SIM'!I639,"W","L")</f>
        <v>#REF!</v>
      </c>
      <c r="L639" t="e">
        <f ca="1">IF(I639+SIMULATION!$E$10&gt;'CBB SIM'!H639,"W","L")</f>
        <v>#REF!</v>
      </c>
      <c r="M639" t="e">
        <f t="shared" ca="1" si="23"/>
        <v>#REF!</v>
      </c>
      <c r="N639" t="e">
        <f ca="1">IF((H639+I639)&gt;SIMULATION!$F$6,"Over","Under")</f>
        <v>#REF!</v>
      </c>
    </row>
    <row r="640" spans="8:14" x14ac:dyDescent="0.25">
      <c r="H640" t="e">
        <f ca="1">ROUND(NORMINV(RAND(),SIMULATION!$G$6,SIMULATION!$C$6),0)</f>
        <v>#REF!</v>
      </c>
      <c r="I640" t="e">
        <f ca="1">ROUND(NORMINV(RAND(),SIMULATION!$G$10,SIMULATION!$C$10),0)</f>
        <v>#REF!</v>
      </c>
      <c r="J640" t="e">
        <f t="shared" ca="1" si="22"/>
        <v>#REF!</v>
      </c>
      <c r="K640" t="e">
        <f ca="1">IF(H640+SIMULATION!$E$6&gt;'CBB SIM'!I640,"W","L")</f>
        <v>#REF!</v>
      </c>
      <c r="L640" t="e">
        <f ca="1">IF(I640+SIMULATION!$E$10&gt;'CBB SIM'!H640,"W","L")</f>
        <v>#REF!</v>
      </c>
      <c r="M640" t="e">
        <f t="shared" ca="1" si="23"/>
        <v>#REF!</v>
      </c>
      <c r="N640" t="e">
        <f ca="1">IF((H640+I640)&gt;SIMULATION!$F$6,"Over","Under")</f>
        <v>#REF!</v>
      </c>
    </row>
    <row r="641" spans="8:14" x14ac:dyDescent="0.25">
      <c r="H641" t="e">
        <f ca="1">ROUND(NORMINV(RAND(),SIMULATION!$G$6,SIMULATION!$C$6),0)</f>
        <v>#REF!</v>
      </c>
      <c r="I641" t="e">
        <f ca="1">ROUND(NORMINV(RAND(),SIMULATION!$G$10,SIMULATION!$C$10),0)</f>
        <v>#REF!</v>
      </c>
      <c r="J641" t="e">
        <f t="shared" ca="1" si="22"/>
        <v>#REF!</v>
      </c>
      <c r="K641" t="e">
        <f ca="1">IF(H641+SIMULATION!$E$6&gt;'CBB SIM'!I641,"W","L")</f>
        <v>#REF!</v>
      </c>
      <c r="L641" t="e">
        <f ca="1">IF(I641+SIMULATION!$E$10&gt;'CBB SIM'!H641,"W","L")</f>
        <v>#REF!</v>
      </c>
      <c r="M641" t="e">
        <f t="shared" ca="1" si="23"/>
        <v>#REF!</v>
      </c>
      <c r="N641" t="e">
        <f ca="1">IF((H641+I641)&gt;SIMULATION!$F$6,"Over","Under")</f>
        <v>#REF!</v>
      </c>
    </row>
    <row r="642" spans="8:14" x14ac:dyDescent="0.25">
      <c r="H642" t="e">
        <f ca="1">ROUND(NORMINV(RAND(),SIMULATION!$G$6,SIMULATION!$C$6),0)</f>
        <v>#REF!</v>
      </c>
      <c r="I642" t="e">
        <f ca="1">ROUND(NORMINV(RAND(),SIMULATION!$G$10,SIMULATION!$C$10),0)</f>
        <v>#REF!</v>
      </c>
      <c r="J642" t="e">
        <f t="shared" ca="1" si="22"/>
        <v>#REF!</v>
      </c>
      <c r="K642" t="e">
        <f ca="1">IF(H642+SIMULATION!$E$6&gt;'CBB SIM'!I642,"W","L")</f>
        <v>#REF!</v>
      </c>
      <c r="L642" t="e">
        <f ca="1">IF(I642+SIMULATION!$E$10&gt;'CBB SIM'!H642,"W","L")</f>
        <v>#REF!</v>
      </c>
      <c r="M642" t="e">
        <f t="shared" ca="1" si="23"/>
        <v>#REF!</v>
      </c>
      <c r="N642" t="e">
        <f ca="1">IF((H642+I642)&gt;SIMULATION!$F$6,"Over","Under")</f>
        <v>#REF!</v>
      </c>
    </row>
    <row r="643" spans="8:14" x14ac:dyDescent="0.25">
      <c r="H643" t="e">
        <f ca="1">ROUND(NORMINV(RAND(),SIMULATION!$G$6,SIMULATION!$C$6),0)</f>
        <v>#REF!</v>
      </c>
      <c r="I643" t="e">
        <f ca="1">ROUND(NORMINV(RAND(),SIMULATION!$G$10,SIMULATION!$C$10),0)</f>
        <v>#REF!</v>
      </c>
      <c r="J643" t="e">
        <f t="shared" ca="1" si="22"/>
        <v>#REF!</v>
      </c>
      <c r="K643" t="e">
        <f ca="1">IF(H643+SIMULATION!$E$6&gt;'CBB SIM'!I643,"W","L")</f>
        <v>#REF!</v>
      </c>
      <c r="L643" t="e">
        <f ca="1">IF(I643+SIMULATION!$E$10&gt;'CBB SIM'!H643,"W","L")</f>
        <v>#REF!</v>
      </c>
      <c r="M643" t="e">
        <f t="shared" ca="1" si="23"/>
        <v>#REF!</v>
      </c>
      <c r="N643" t="e">
        <f ca="1">IF((H643+I643)&gt;SIMULATION!$F$6,"Over","Under")</f>
        <v>#REF!</v>
      </c>
    </row>
    <row r="644" spans="8:14" x14ac:dyDescent="0.25">
      <c r="H644" t="e">
        <f ca="1">ROUND(NORMINV(RAND(),SIMULATION!$G$6,SIMULATION!$C$6),0)</f>
        <v>#REF!</v>
      </c>
      <c r="I644" t="e">
        <f ca="1">ROUND(NORMINV(RAND(),SIMULATION!$G$10,SIMULATION!$C$10),0)</f>
        <v>#REF!</v>
      </c>
      <c r="J644" t="e">
        <f t="shared" ca="1" si="22"/>
        <v>#REF!</v>
      </c>
      <c r="K644" t="e">
        <f ca="1">IF(H644+SIMULATION!$E$6&gt;'CBB SIM'!I644,"W","L")</f>
        <v>#REF!</v>
      </c>
      <c r="L644" t="e">
        <f ca="1">IF(I644+SIMULATION!$E$10&gt;'CBB SIM'!H644,"W","L")</f>
        <v>#REF!</v>
      </c>
      <c r="M644" t="e">
        <f t="shared" ca="1" si="23"/>
        <v>#REF!</v>
      </c>
      <c r="N644" t="e">
        <f ca="1">IF((H644+I644)&gt;SIMULATION!$F$6,"Over","Under")</f>
        <v>#REF!</v>
      </c>
    </row>
    <row r="645" spans="8:14" x14ac:dyDescent="0.25">
      <c r="H645" t="e">
        <f ca="1">ROUND(NORMINV(RAND(),SIMULATION!$G$6,SIMULATION!$C$6),0)</f>
        <v>#REF!</v>
      </c>
      <c r="I645" t="e">
        <f ca="1">ROUND(NORMINV(RAND(),SIMULATION!$G$10,SIMULATION!$C$10),0)</f>
        <v>#REF!</v>
      </c>
      <c r="J645" t="e">
        <f t="shared" ca="1" si="22"/>
        <v>#REF!</v>
      </c>
      <c r="K645" t="e">
        <f ca="1">IF(H645+SIMULATION!$E$6&gt;'CBB SIM'!I645,"W","L")</f>
        <v>#REF!</v>
      </c>
      <c r="L645" t="e">
        <f ca="1">IF(I645+SIMULATION!$E$10&gt;'CBB SIM'!H645,"W","L")</f>
        <v>#REF!</v>
      </c>
      <c r="M645" t="e">
        <f t="shared" ca="1" si="23"/>
        <v>#REF!</v>
      </c>
      <c r="N645" t="e">
        <f ca="1">IF((H645+I645)&gt;SIMULATION!$F$6,"Over","Under")</f>
        <v>#REF!</v>
      </c>
    </row>
    <row r="646" spans="8:14" x14ac:dyDescent="0.25">
      <c r="H646" t="e">
        <f ca="1">ROUND(NORMINV(RAND(),SIMULATION!$G$6,SIMULATION!$C$6),0)</f>
        <v>#REF!</v>
      </c>
      <c r="I646" t="e">
        <f ca="1">ROUND(NORMINV(RAND(),SIMULATION!$G$10,SIMULATION!$C$10),0)</f>
        <v>#REF!</v>
      </c>
      <c r="J646" t="e">
        <f t="shared" ca="1" si="22"/>
        <v>#REF!</v>
      </c>
      <c r="K646" t="e">
        <f ca="1">IF(H646+SIMULATION!$E$6&gt;'CBB SIM'!I646,"W","L")</f>
        <v>#REF!</v>
      </c>
      <c r="L646" t="e">
        <f ca="1">IF(I646+SIMULATION!$E$10&gt;'CBB SIM'!H646,"W","L")</f>
        <v>#REF!</v>
      </c>
      <c r="M646" t="e">
        <f t="shared" ca="1" si="23"/>
        <v>#REF!</v>
      </c>
      <c r="N646" t="e">
        <f ca="1">IF((H646+I646)&gt;SIMULATION!$F$6,"Over","Under")</f>
        <v>#REF!</v>
      </c>
    </row>
    <row r="647" spans="8:14" x14ac:dyDescent="0.25">
      <c r="H647" t="e">
        <f ca="1">ROUND(NORMINV(RAND(),SIMULATION!$G$6,SIMULATION!$C$6),0)</f>
        <v>#REF!</v>
      </c>
      <c r="I647" t="e">
        <f ca="1">ROUND(NORMINV(RAND(),SIMULATION!$G$10,SIMULATION!$C$10),0)</f>
        <v>#REF!</v>
      </c>
      <c r="J647" t="e">
        <f t="shared" ca="1" si="22"/>
        <v>#REF!</v>
      </c>
      <c r="K647" t="e">
        <f ca="1">IF(H647+SIMULATION!$E$6&gt;'CBB SIM'!I647,"W","L")</f>
        <v>#REF!</v>
      </c>
      <c r="L647" t="e">
        <f ca="1">IF(I647+SIMULATION!$E$10&gt;'CBB SIM'!H647,"W","L")</f>
        <v>#REF!</v>
      </c>
      <c r="M647" t="e">
        <f t="shared" ca="1" si="23"/>
        <v>#REF!</v>
      </c>
      <c r="N647" t="e">
        <f ca="1">IF((H647+I647)&gt;SIMULATION!$F$6,"Over","Under")</f>
        <v>#REF!</v>
      </c>
    </row>
    <row r="648" spans="8:14" x14ac:dyDescent="0.25">
      <c r="H648" t="e">
        <f ca="1">ROUND(NORMINV(RAND(),SIMULATION!$G$6,SIMULATION!$C$6),0)</f>
        <v>#REF!</v>
      </c>
      <c r="I648" t="e">
        <f ca="1">ROUND(NORMINV(RAND(),SIMULATION!$G$10,SIMULATION!$C$10),0)</f>
        <v>#REF!</v>
      </c>
      <c r="J648" t="e">
        <f t="shared" ca="1" si="22"/>
        <v>#REF!</v>
      </c>
      <c r="K648" t="e">
        <f ca="1">IF(H648+SIMULATION!$E$6&gt;'CBB SIM'!I648,"W","L")</f>
        <v>#REF!</v>
      </c>
      <c r="L648" t="e">
        <f ca="1">IF(I648+SIMULATION!$E$10&gt;'CBB SIM'!H648,"W","L")</f>
        <v>#REF!</v>
      </c>
      <c r="M648" t="e">
        <f t="shared" ca="1" si="23"/>
        <v>#REF!</v>
      </c>
      <c r="N648" t="e">
        <f ca="1">IF((H648+I648)&gt;SIMULATION!$F$6,"Over","Under")</f>
        <v>#REF!</v>
      </c>
    </row>
    <row r="649" spans="8:14" x14ac:dyDescent="0.25">
      <c r="H649" t="e">
        <f ca="1">ROUND(NORMINV(RAND(),SIMULATION!$G$6,SIMULATION!$C$6),0)</f>
        <v>#REF!</v>
      </c>
      <c r="I649" t="e">
        <f ca="1">ROUND(NORMINV(RAND(),SIMULATION!$G$10,SIMULATION!$C$10),0)</f>
        <v>#REF!</v>
      </c>
      <c r="J649" t="e">
        <f t="shared" ca="1" si="22"/>
        <v>#REF!</v>
      </c>
      <c r="K649" t="e">
        <f ca="1">IF(H649+SIMULATION!$E$6&gt;'CBB SIM'!I649,"W","L")</f>
        <v>#REF!</v>
      </c>
      <c r="L649" t="e">
        <f ca="1">IF(I649+SIMULATION!$E$10&gt;'CBB SIM'!H649,"W","L")</f>
        <v>#REF!</v>
      </c>
      <c r="M649" t="e">
        <f t="shared" ca="1" si="23"/>
        <v>#REF!</v>
      </c>
      <c r="N649" t="e">
        <f ca="1">IF((H649+I649)&gt;SIMULATION!$F$6,"Over","Under")</f>
        <v>#REF!</v>
      </c>
    </row>
    <row r="650" spans="8:14" x14ac:dyDescent="0.25">
      <c r="H650" t="e">
        <f ca="1">ROUND(NORMINV(RAND(),SIMULATION!$G$6,SIMULATION!$C$6),0)</f>
        <v>#REF!</v>
      </c>
      <c r="I650" t="e">
        <f ca="1">ROUND(NORMINV(RAND(),SIMULATION!$G$10,SIMULATION!$C$10),0)</f>
        <v>#REF!</v>
      </c>
      <c r="J650" t="e">
        <f t="shared" ca="1" si="22"/>
        <v>#REF!</v>
      </c>
      <c r="K650" t="e">
        <f ca="1">IF(H650+SIMULATION!$E$6&gt;'CBB SIM'!I650,"W","L")</f>
        <v>#REF!</v>
      </c>
      <c r="L650" t="e">
        <f ca="1">IF(I650+SIMULATION!$E$10&gt;'CBB SIM'!H650,"W","L")</f>
        <v>#REF!</v>
      </c>
      <c r="M650" t="e">
        <f t="shared" ca="1" si="23"/>
        <v>#REF!</v>
      </c>
      <c r="N650" t="e">
        <f ca="1">IF((H650+I650)&gt;SIMULATION!$F$6,"Over","Under")</f>
        <v>#REF!</v>
      </c>
    </row>
    <row r="651" spans="8:14" x14ac:dyDescent="0.25">
      <c r="H651" t="e">
        <f ca="1">ROUND(NORMINV(RAND(),SIMULATION!$G$6,SIMULATION!$C$6),0)</f>
        <v>#REF!</v>
      </c>
      <c r="I651" t="e">
        <f ca="1">ROUND(NORMINV(RAND(),SIMULATION!$G$10,SIMULATION!$C$10),0)</f>
        <v>#REF!</v>
      </c>
      <c r="J651" t="e">
        <f t="shared" ca="1" si="22"/>
        <v>#REF!</v>
      </c>
      <c r="K651" t="e">
        <f ca="1">IF(H651+SIMULATION!$E$6&gt;'CBB SIM'!I651,"W","L")</f>
        <v>#REF!</v>
      </c>
      <c r="L651" t="e">
        <f ca="1">IF(I651+SIMULATION!$E$10&gt;'CBB SIM'!H651,"W","L")</f>
        <v>#REF!</v>
      </c>
      <c r="M651" t="e">
        <f t="shared" ca="1" si="23"/>
        <v>#REF!</v>
      </c>
      <c r="N651" t="e">
        <f ca="1">IF((H651+I651)&gt;SIMULATION!$F$6,"Over","Under")</f>
        <v>#REF!</v>
      </c>
    </row>
    <row r="652" spans="8:14" x14ac:dyDescent="0.25">
      <c r="H652" t="e">
        <f ca="1">ROUND(NORMINV(RAND(),SIMULATION!$G$6,SIMULATION!$C$6),0)</f>
        <v>#REF!</v>
      </c>
      <c r="I652" t="e">
        <f ca="1">ROUND(NORMINV(RAND(),SIMULATION!$G$10,SIMULATION!$C$10),0)</f>
        <v>#REF!</v>
      </c>
      <c r="J652" t="e">
        <f t="shared" ca="1" si="22"/>
        <v>#REF!</v>
      </c>
      <c r="K652" t="e">
        <f ca="1">IF(H652+SIMULATION!$E$6&gt;'CBB SIM'!I652,"W","L")</f>
        <v>#REF!</v>
      </c>
      <c r="L652" t="e">
        <f ca="1">IF(I652+SIMULATION!$E$10&gt;'CBB SIM'!H652,"W","L")</f>
        <v>#REF!</v>
      </c>
      <c r="M652" t="e">
        <f t="shared" ca="1" si="23"/>
        <v>#REF!</v>
      </c>
      <c r="N652" t="e">
        <f ca="1">IF((H652+I652)&gt;SIMULATION!$F$6,"Over","Under")</f>
        <v>#REF!</v>
      </c>
    </row>
    <row r="653" spans="8:14" x14ac:dyDescent="0.25">
      <c r="H653" t="e">
        <f ca="1">ROUND(NORMINV(RAND(),SIMULATION!$G$6,SIMULATION!$C$6),0)</f>
        <v>#REF!</v>
      </c>
      <c r="I653" t="e">
        <f ca="1">ROUND(NORMINV(RAND(),SIMULATION!$G$10,SIMULATION!$C$10),0)</f>
        <v>#REF!</v>
      </c>
      <c r="J653" t="e">
        <f t="shared" ca="1" si="22"/>
        <v>#REF!</v>
      </c>
      <c r="K653" t="e">
        <f ca="1">IF(H653+SIMULATION!$E$6&gt;'CBB SIM'!I653,"W","L")</f>
        <v>#REF!</v>
      </c>
      <c r="L653" t="e">
        <f ca="1">IF(I653+SIMULATION!$E$10&gt;'CBB SIM'!H653,"W","L")</f>
        <v>#REF!</v>
      </c>
      <c r="M653" t="e">
        <f t="shared" ca="1" si="23"/>
        <v>#REF!</v>
      </c>
      <c r="N653" t="e">
        <f ca="1">IF((H653+I653)&gt;SIMULATION!$F$6,"Over","Under")</f>
        <v>#REF!</v>
      </c>
    </row>
    <row r="654" spans="8:14" x14ac:dyDescent="0.25">
      <c r="H654" t="e">
        <f ca="1">ROUND(NORMINV(RAND(),SIMULATION!$G$6,SIMULATION!$C$6),0)</f>
        <v>#REF!</v>
      </c>
      <c r="I654" t="e">
        <f ca="1">ROUND(NORMINV(RAND(),SIMULATION!$G$10,SIMULATION!$C$10),0)</f>
        <v>#REF!</v>
      </c>
      <c r="J654" t="e">
        <f t="shared" ca="1" si="22"/>
        <v>#REF!</v>
      </c>
      <c r="K654" t="e">
        <f ca="1">IF(H654+SIMULATION!$E$6&gt;'CBB SIM'!I654,"W","L")</f>
        <v>#REF!</v>
      </c>
      <c r="L654" t="e">
        <f ca="1">IF(I654+SIMULATION!$E$10&gt;'CBB SIM'!H654,"W","L")</f>
        <v>#REF!</v>
      </c>
      <c r="M654" t="e">
        <f t="shared" ca="1" si="23"/>
        <v>#REF!</v>
      </c>
      <c r="N654" t="e">
        <f ca="1">IF((H654+I654)&gt;SIMULATION!$F$6,"Over","Under")</f>
        <v>#REF!</v>
      </c>
    </row>
    <row r="655" spans="8:14" x14ac:dyDescent="0.25">
      <c r="H655" t="e">
        <f ca="1">ROUND(NORMINV(RAND(),SIMULATION!$G$6,SIMULATION!$C$6),0)</f>
        <v>#REF!</v>
      </c>
      <c r="I655" t="e">
        <f ca="1">ROUND(NORMINV(RAND(),SIMULATION!$G$10,SIMULATION!$C$10),0)</f>
        <v>#REF!</v>
      </c>
      <c r="J655" t="e">
        <f t="shared" ca="1" si="22"/>
        <v>#REF!</v>
      </c>
      <c r="K655" t="e">
        <f ca="1">IF(H655+SIMULATION!$E$6&gt;'CBB SIM'!I655,"W","L")</f>
        <v>#REF!</v>
      </c>
      <c r="L655" t="e">
        <f ca="1">IF(I655+SIMULATION!$E$10&gt;'CBB SIM'!H655,"W","L")</f>
        <v>#REF!</v>
      </c>
      <c r="M655" t="e">
        <f t="shared" ca="1" si="23"/>
        <v>#REF!</v>
      </c>
      <c r="N655" t="e">
        <f ca="1">IF((H655+I655)&gt;SIMULATION!$F$6,"Over","Under")</f>
        <v>#REF!</v>
      </c>
    </row>
    <row r="656" spans="8:14" x14ac:dyDescent="0.25">
      <c r="H656" t="e">
        <f ca="1">ROUND(NORMINV(RAND(),SIMULATION!$G$6,SIMULATION!$C$6),0)</f>
        <v>#REF!</v>
      </c>
      <c r="I656" t="e">
        <f ca="1">ROUND(NORMINV(RAND(),SIMULATION!$G$10,SIMULATION!$C$10),0)</f>
        <v>#REF!</v>
      </c>
      <c r="J656" t="e">
        <f t="shared" ca="1" si="22"/>
        <v>#REF!</v>
      </c>
      <c r="K656" t="e">
        <f ca="1">IF(H656+SIMULATION!$E$6&gt;'CBB SIM'!I656,"W","L")</f>
        <v>#REF!</v>
      </c>
      <c r="L656" t="e">
        <f ca="1">IF(I656+SIMULATION!$E$10&gt;'CBB SIM'!H656,"W","L")</f>
        <v>#REF!</v>
      </c>
      <c r="M656" t="e">
        <f t="shared" ca="1" si="23"/>
        <v>#REF!</v>
      </c>
      <c r="N656" t="e">
        <f ca="1">IF((H656+I656)&gt;SIMULATION!$F$6,"Over","Under")</f>
        <v>#REF!</v>
      </c>
    </row>
    <row r="657" spans="8:14" x14ac:dyDescent="0.25">
      <c r="H657" t="e">
        <f ca="1">ROUND(NORMINV(RAND(),SIMULATION!$G$6,SIMULATION!$C$6),0)</f>
        <v>#REF!</v>
      </c>
      <c r="I657" t="e">
        <f ca="1">ROUND(NORMINV(RAND(),SIMULATION!$G$10,SIMULATION!$C$10),0)</f>
        <v>#REF!</v>
      </c>
      <c r="J657" t="e">
        <f t="shared" ca="1" si="22"/>
        <v>#REF!</v>
      </c>
      <c r="K657" t="e">
        <f ca="1">IF(H657+SIMULATION!$E$6&gt;'CBB SIM'!I657,"W","L")</f>
        <v>#REF!</v>
      </c>
      <c r="L657" t="e">
        <f ca="1">IF(I657+SIMULATION!$E$10&gt;'CBB SIM'!H657,"W","L")</f>
        <v>#REF!</v>
      </c>
      <c r="M657" t="e">
        <f t="shared" ca="1" si="23"/>
        <v>#REF!</v>
      </c>
      <c r="N657" t="e">
        <f ca="1">IF((H657+I657)&gt;SIMULATION!$F$6,"Over","Under")</f>
        <v>#REF!</v>
      </c>
    </row>
    <row r="658" spans="8:14" x14ac:dyDescent="0.25">
      <c r="H658" t="e">
        <f ca="1">ROUND(NORMINV(RAND(),SIMULATION!$G$6,SIMULATION!$C$6),0)</f>
        <v>#REF!</v>
      </c>
      <c r="I658" t="e">
        <f ca="1">ROUND(NORMINV(RAND(),SIMULATION!$G$10,SIMULATION!$C$10),0)</f>
        <v>#REF!</v>
      </c>
      <c r="J658" t="e">
        <f t="shared" ca="1" si="22"/>
        <v>#REF!</v>
      </c>
      <c r="K658" t="e">
        <f ca="1">IF(H658+SIMULATION!$E$6&gt;'CBB SIM'!I658,"W","L")</f>
        <v>#REF!</v>
      </c>
      <c r="L658" t="e">
        <f ca="1">IF(I658+SIMULATION!$E$10&gt;'CBB SIM'!H658,"W","L")</f>
        <v>#REF!</v>
      </c>
      <c r="M658" t="e">
        <f t="shared" ca="1" si="23"/>
        <v>#REF!</v>
      </c>
      <c r="N658" t="e">
        <f ca="1">IF((H658+I658)&gt;SIMULATION!$F$6,"Over","Under")</f>
        <v>#REF!</v>
      </c>
    </row>
    <row r="659" spans="8:14" x14ac:dyDescent="0.25">
      <c r="H659" t="e">
        <f ca="1">ROUND(NORMINV(RAND(),SIMULATION!$G$6,SIMULATION!$C$6),0)</f>
        <v>#REF!</v>
      </c>
      <c r="I659" t="e">
        <f ca="1">ROUND(NORMINV(RAND(),SIMULATION!$G$10,SIMULATION!$C$10),0)</f>
        <v>#REF!</v>
      </c>
      <c r="J659" t="e">
        <f t="shared" ca="1" si="22"/>
        <v>#REF!</v>
      </c>
      <c r="K659" t="e">
        <f ca="1">IF(H659+SIMULATION!$E$6&gt;'CBB SIM'!I659,"W","L")</f>
        <v>#REF!</v>
      </c>
      <c r="L659" t="e">
        <f ca="1">IF(I659+SIMULATION!$E$10&gt;'CBB SIM'!H659,"W","L")</f>
        <v>#REF!</v>
      </c>
      <c r="M659" t="e">
        <f t="shared" ca="1" si="23"/>
        <v>#REF!</v>
      </c>
      <c r="N659" t="e">
        <f ca="1">IF((H659+I659)&gt;SIMULATION!$F$6,"Over","Under")</f>
        <v>#REF!</v>
      </c>
    </row>
    <row r="660" spans="8:14" x14ac:dyDescent="0.25">
      <c r="H660" t="e">
        <f ca="1">ROUND(NORMINV(RAND(),SIMULATION!$G$6,SIMULATION!$C$6),0)</f>
        <v>#REF!</v>
      </c>
      <c r="I660" t="e">
        <f ca="1">ROUND(NORMINV(RAND(),SIMULATION!$G$10,SIMULATION!$C$10),0)</f>
        <v>#REF!</v>
      </c>
      <c r="J660" t="e">
        <f t="shared" ca="1" si="22"/>
        <v>#REF!</v>
      </c>
      <c r="K660" t="e">
        <f ca="1">IF(H660+SIMULATION!$E$6&gt;'CBB SIM'!I660,"W","L")</f>
        <v>#REF!</v>
      </c>
      <c r="L660" t="e">
        <f ca="1">IF(I660+SIMULATION!$E$10&gt;'CBB SIM'!H660,"W","L")</f>
        <v>#REF!</v>
      </c>
      <c r="M660" t="e">
        <f t="shared" ca="1" si="23"/>
        <v>#REF!</v>
      </c>
      <c r="N660" t="e">
        <f ca="1">IF((H660+I660)&gt;SIMULATION!$F$6,"Over","Under")</f>
        <v>#REF!</v>
      </c>
    </row>
    <row r="661" spans="8:14" x14ac:dyDescent="0.25">
      <c r="H661" t="e">
        <f ca="1">ROUND(NORMINV(RAND(),SIMULATION!$G$6,SIMULATION!$C$6),0)</f>
        <v>#REF!</v>
      </c>
      <c r="I661" t="e">
        <f ca="1">ROUND(NORMINV(RAND(),SIMULATION!$G$10,SIMULATION!$C$10),0)</f>
        <v>#REF!</v>
      </c>
      <c r="J661" t="e">
        <f t="shared" ca="1" si="22"/>
        <v>#REF!</v>
      </c>
      <c r="K661" t="e">
        <f ca="1">IF(H661+SIMULATION!$E$6&gt;'CBB SIM'!I661,"W","L")</f>
        <v>#REF!</v>
      </c>
      <c r="L661" t="e">
        <f ca="1">IF(I661+SIMULATION!$E$10&gt;'CBB SIM'!H661,"W","L")</f>
        <v>#REF!</v>
      </c>
      <c r="M661" t="e">
        <f t="shared" ca="1" si="23"/>
        <v>#REF!</v>
      </c>
      <c r="N661" t="e">
        <f ca="1">IF((H661+I661)&gt;SIMULATION!$F$6,"Over","Under")</f>
        <v>#REF!</v>
      </c>
    </row>
    <row r="662" spans="8:14" x14ac:dyDescent="0.25">
      <c r="H662" t="e">
        <f ca="1">ROUND(NORMINV(RAND(),SIMULATION!$G$6,SIMULATION!$C$6),0)</f>
        <v>#REF!</v>
      </c>
      <c r="I662" t="e">
        <f ca="1">ROUND(NORMINV(RAND(),SIMULATION!$G$10,SIMULATION!$C$10),0)</f>
        <v>#REF!</v>
      </c>
      <c r="J662" t="e">
        <f t="shared" ca="1" si="22"/>
        <v>#REF!</v>
      </c>
      <c r="K662" t="e">
        <f ca="1">IF(H662+SIMULATION!$E$6&gt;'CBB SIM'!I662,"W","L")</f>
        <v>#REF!</v>
      </c>
      <c r="L662" t="e">
        <f ca="1">IF(I662+SIMULATION!$E$10&gt;'CBB SIM'!H662,"W","L")</f>
        <v>#REF!</v>
      </c>
      <c r="M662" t="e">
        <f t="shared" ca="1" si="23"/>
        <v>#REF!</v>
      </c>
      <c r="N662" t="e">
        <f ca="1">IF((H662+I662)&gt;SIMULATION!$F$6,"Over","Under")</f>
        <v>#REF!</v>
      </c>
    </row>
    <row r="663" spans="8:14" x14ac:dyDescent="0.25">
      <c r="H663" t="e">
        <f ca="1">ROUND(NORMINV(RAND(),SIMULATION!$G$6,SIMULATION!$C$6),0)</f>
        <v>#REF!</v>
      </c>
      <c r="I663" t="e">
        <f ca="1">ROUND(NORMINV(RAND(),SIMULATION!$G$10,SIMULATION!$C$10),0)</f>
        <v>#REF!</v>
      </c>
      <c r="J663" t="e">
        <f t="shared" ca="1" si="22"/>
        <v>#REF!</v>
      </c>
      <c r="K663" t="e">
        <f ca="1">IF(H663+SIMULATION!$E$6&gt;'CBB SIM'!I663,"W","L")</f>
        <v>#REF!</v>
      </c>
      <c r="L663" t="e">
        <f ca="1">IF(I663+SIMULATION!$E$10&gt;'CBB SIM'!H663,"W","L")</f>
        <v>#REF!</v>
      </c>
      <c r="M663" t="e">
        <f t="shared" ca="1" si="23"/>
        <v>#REF!</v>
      </c>
      <c r="N663" t="e">
        <f ca="1">IF((H663+I663)&gt;SIMULATION!$F$6,"Over","Under")</f>
        <v>#REF!</v>
      </c>
    </row>
    <row r="664" spans="8:14" x14ac:dyDescent="0.25">
      <c r="H664" t="e">
        <f ca="1">ROUND(NORMINV(RAND(),SIMULATION!$G$6,SIMULATION!$C$6),0)</f>
        <v>#REF!</v>
      </c>
      <c r="I664" t="e">
        <f ca="1">ROUND(NORMINV(RAND(),SIMULATION!$G$10,SIMULATION!$C$10),0)</f>
        <v>#REF!</v>
      </c>
      <c r="J664" t="e">
        <f t="shared" ca="1" si="22"/>
        <v>#REF!</v>
      </c>
      <c r="K664" t="e">
        <f ca="1">IF(H664+SIMULATION!$E$6&gt;'CBB SIM'!I664,"W","L")</f>
        <v>#REF!</v>
      </c>
      <c r="L664" t="e">
        <f ca="1">IF(I664+SIMULATION!$E$10&gt;'CBB SIM'!H664,"W","L")</f>
        <v>#REF!</v>
      </c>
      <c r="M664" t="e">
        <f t="shared" ca="1" si="23"/>
        <v>#REF!</v>
      </c>
      <c r="N664" t="e">
        <f ca="1">IF((H664+I664)&gt;SIMULATION!$F$6,"Over","Under")</f>
        <v>#REF!</v>
      </c>
    </row>
    <row r="665" spans="8:14" x14ac:dyDescent="0.25">
      <c r="H665" t="e">
        <f ca="1">ROUND(NORMINV(RAND(),SIMULATION!$G$6,SIMULATION!$C$6),0)</f>
        <v>#REF!</v>
      </c>
      <c r="I665" t="e">
        <f ca="1">ROUND(NORMINV(RAND(),SIMULATION!$G$10,SIMULATION!$C$10),0)</f>
        <v>#REF!</v>
      </c>
      <c r="J665" t="e">
        <f t="shared" ca="1" si="22"/>
        <v>#REF!</v>
      </c>
      <c r="K665" t="e">
        <f ca="1">IF(H665+SIMULATION!$E$6&gt;'CBB SIM'!I665,"W","L")</f>
        <v>#REF!</v>
      </c>
      <c r="L665" t="e">
        <f ca="1">IF(I665+SIMULATION!$E$10&gt;'CBB SIM'!H665,"W","L")</f>
        <v>#REF!</v>
      </c>
      <c r="M665" t="e">
        <f t="shared" ca="1" si="23"/>
        <v>#REF!</v>
      </c>
      <c r="N665" t="e">
        <f ca="1">IF((H665+I665)&gt;SIMULATION!$F$6,"Over","Under")</f>
        <v>#REF!</v>
      </c>
    </row>
    <row r="666" spans="8:14" x14ac:dyDescent="0.25">
      <c r="H666" t="e">
        <f ca="1">ROUND(NORMINV(RAND(),SIMULATION!$G$6,SIMULATION!$C$6),0)</f>
        <v>#REF!</v>
      </c>
      <c r="I666" t="e">
        <f ca="1">ROUND(NORMINV(RAND(),SIMULATION!$G$10,SIMULATION!$C$10),0)</f>
        <v>#REF!</v>
      </c>
      <c r="J666" t="e">
        <f t="shared" ca="1" si="22"/>
        <v>#REF!</v>
      </c>
      <c r="K666" t="e">
        <f ca="1">IF(H666+SIMULATION!$E$6&gt;'CBB SIM'!I666,"W","L")</f>
        <v>#REF!</v>
      </c>
      <c r="L666" t="e">
        <f ca="1">IF(I666+SIMULATION!$E$10&gt;'CBB SIM'!H666,"W","L")</f>
        <v>#REF!</v>
      </c>
      <c r="M666" t="e">
        <f t="shared" ca="1" si="23"/>
        <v>#REF!</v>
      </c>
      <c r="N666" t="e">
        <f ca="1">IF((H666+I666)&gt;SIMULATION!$F$6,"Over","Under")</f>
        <v>#REF!</v>
      </c>
    </row>
    <row r="667" spans="8:14" x14ac:dyDescent="0.25">
      <c r="H667" t="e">
        <f ca="1">ROUND(NORMINV(RAND(),SIMULATION!$G$6,SIMULATION!$C$6),0)</f>
        <v>#REF!</v>
      </c>
      <c r="I667" t="e">
        <f ca="1">ROUND(NORMINV(RAND(),SIMULATION!$G$10,SIMULATION!$C$10),0)</f>
        <v>#REF!</v>
      </c>
      <c r="J667" t="e">
        <f t="shared" ca="1" si="22"/>
        <v>#REF!</v>
      </c>
      <c r="K667" t="e">
        <f ca="1">IF(H667+SIMULATION!$E$6&gt;'CBB SIM'!I667,"W","L")</f>
        <v>#REF!</v>
      </c>
      <c r="L667" t="e">
        <f ca="1">IF(I667+SIMULATION!$E$10&gt;'CBB SIM'!H667,"W","L")</f>
        <v>#REF!</v>
      </c>
      <c r="M667" t="e">
        <f t="shared" ca="1" si="23"/>
        <v>#REF!</v>
      </c>
      <c r="N667" t="e">
        <f ca="1">IF((H667+I667)&gt;SIMULATION!$F$6,"Over","Under")</f>
        <v>#REF!</v>
      </c>
    </row>
    <row r="668" spans="8:14" x14ac:dyDescent="0.25">
      <c r="H668" t="e">
        <f ca="1">ROUND(NORMINV(RAND(),SIMULATION!$G$6,SIMULATION!$C$6),0)</f>
        <v>#REF!</v>
      </c>
      <c r="I668" t="e">
        <f ca="1">ROUND(NORMINV(RAND(),SIMULATION!$G$10,SIMULATION!$C$10),0)</f>
        <v>#REF!</v>
      </c>
      <c r="J668" t="e">
        <f t="shared" ca="1" si="22"/>
        <v>#REF!</v>
      </c>
      <c r="K668" t="e">
        <f ca="1">IF(H668+SIMULATION!$E$6&gt;'CBB SIM'!I668,"W","L")</f>
        <v>#REF!</v>
      </c>
      <c r="L668" t="e">
        <f ca="1">IF(I668+SIMULATION!$E$10&gt;'CBB SIM'!H668,"W","L")</f>
        <v>#REF!</v>
      </c>
      <c r="M668" t="e">
        <f t="shared" ca="1" si="23"/>
        <v>#REF!</v>
      </c>
      <c r="N668" t="e">
        <f ca="1">IF((H668+I668)&gt;SIMULATION!$F$6,"Over","Under")</f>
        <v>#REF!</v>
      </c>
    </row>
    <row r="669" spans="8:14" x14ac:dyDescent="0.25">
      <c r="H669" t="e">
        <f ca="1">ROUND(NORMINV(RAND(),SIMULATION!$G$6,SIMULATION!$C$6),0)</f>
        <v>#REF!</v>
      </c>
      <c r="I669" t="e">
        <f ca="1">ROUND(NORMINV(RAND(),SIMULATION!$G$10,SIMULATION!$C$10),0)</f>
        <v>#REF!</v>
      </c>
      <c r="J669" t="e">
        <f t="shared" ca="1" si="22"/>
        <v>#REF!</v>
      </c>
      <c r="K669" t="e">
        <f ca="1">IF(H669+SIMULATION!$E$6&gt;'CBB SIM'!I669,"W","L")</f>
        <v>#REF!</v>
      </c>
      <c r="L669" t="e">
        <f ca="1">IF(I669+SIMULATION!$E$10&gt;'CBB SIM'!H669,"W","L")</f>
        <v>#REF!</v>
      </c>
      <c r="M669" t="e">
        <f t="shared" ca="1" si="23"/>
        <v>#REF!</v>
      </c>
      <c r="N669" t="e">
        <f ca="1">IF((H669+I669)&gt;SIMULATION!$F$6,"Over","Under")</f>
        <v>#REF!</v>
      </c>
    </row>
    <row r="670" spans="8:14" x14ac:dyDescent="0.25">
      <c r="H670" t="e">
        <f ca="1">ROUND(NORMINV(RAND(),SIMULATION!$G$6,SIMULATION!$C$6),0)</f>
        <v>#REF!</v>
      </c>
      <c r="I670" t="e">
        <f ca="1">ROUND(NORMINV(RAND(),SIMULATION!$G$10,SIMULATION!$C$10),0)</f>
        <v>#REF!</v>
      </c>
      <c r="J670" t="e">
        <f t="shared" ca="1" si="22"/>
        <v>#REF!</v>
      </c>
      <c r="K670" t="e">
        <f ca="1">IF(H670+SIMULATION!$E$6&gt;'CBB SIM'!I670,"W","L")</f>
        <v>#REF!</v>
      </c>
      <c r="L670" t="e">
        <f ca="1">IF(I670+SIMULATION!$E$10&gt;'CBB SIM'!H670,"W","L")</f>
        <v>#REF!</v>
      </c>
      <c r="M670" t="e">
        <f t="shared" ca="1" si="23"/>
        <v>#REF!</v>
      </c>
      <c r="N670" t="e">
        <f ca="1">IF((H670+I670)&gt;SIMULATION!$F$6,"Over","Under")</f>
        <v>#REF!</v>
      </c>
    </row>
    <row r="671" spans="8:14" x14ac:dyDescent="0.25">
      <c r="H671" t="e">
        <f ca="1">ROUND(NORMINV(RAND(),SIMULATION!$G$6,SIMULATION!$C$6),0)</f>
        <v>#REF!</v>
      </c>
      <c r="I671" t="e">
        <f ca="1">ROUND(NORMINV(RAND(),SIMULATION!$G$10,SIMULATION!$C$10),0)</f>
        <v>#REF!</v>
      </c>
      <c r="J671" t="e">
        <f t="shared" ca="1" si="22"/>
        <v>#REF!</v>
      </c>
      <c r="K671" t="e">
        <f ca="1">IF(H671+SIMULATION!$E$6&gt;'CBB SIM'!I671,"W","L")</f>
        <v>#REF!</v>
      </c>
      <c r="L671" t="e">
        <f ca="1">IF(I671+SIMULATION!$E$10&gt;'CBB SIM'!H671,"W","L")</f>
        <v>#REF!</v>
      </c>
      <c r="M671" t="e">
        <f t="shared" ca="1" si="23"/>
        <v>#REF!</v>
      </c>
      <c r="N671" t="e">
        <f ca="1">IF((H671+I671)&gt;SIMULATION!$F$6,"Over","Under")</f>
        <v>#REF!</v>
      </c>
    </row>
    <row r="672" spans="8:14" x14ac:dyDescent="0.25">
      <c r="H672" t="e">
        <f ca="1">ROUND(NORMINV(RAND(),SIMULATION!$G$6,SIMULATION!$C$6),0)</f>
        <v>#REF!</v>
      </c>
      <c r="I672" t="e">
        <f ca="1">ROUND(NORMINV(RAND(),SIMULATION!$G$10,SIMULATION!$C$10),0)</f>
        <v>#REF!</v>
      </c>
      <c r="J672" t="e">
        <f t="shared" ca="1" si="22"/>
        <v>#REF!</v>
      </c>
      <c r="K672" t="e">
        <f ca="1">IF(H672+SIMULATION!$E$6&gt;'CBB SIM'!I672,"W","L")</f>
        <v>#REF!</v>
      </c>
      <c r="L672" t="e">
        <f ca="1">IF(I672+SIMULATION!$E$10&gt;'CBB SIM'!H672,"W","L")</f>
        <v>#REF!</v>
      </c>
      <c r="M672" t="e">
        <f t="shared" ca="1" si="23"/>
        <v>#REF!</v>
      </c>
      <c r="N672" t="e">
        <f ca="1">IF((H672+I672)&gt;SIMULATION!$F$6,"Over","Under")</f>
        <v>#REF!</v>
      </c>
    </row>
    <row r="673" spans="8:14" x14ac:dyDescent="0.25">
      <c r="H673" t="e">
        <f ca="1">ROUND(NORMINV(RAND(),SIMULATION!$G$6,SIMULATION!$C$6),0)</f>
        <v>#REF!</v>
      </c>
      <c r="I673" t="e">
        <f ca="1">ROUND(NORMINV(RAND(),SIMULATION!$G$10,SIMULATION!$C$10),0)</f>
        <v>#REF!</v>
      </c>
      <c r="J673" t="e">
        <f t="shared" ca="1" si="22"/>
        <v>#REF!</v>
      </c>
      <c r="K673" t="e">
        <f ca="1">IF(H673+SIMULATION!$E$6&gt;'CBB SIM'!I673,"W","L")</f>
        <v>#REF!</v>
      </c>
      <c r="L673" t="e">
        <f ca="1">IF(I673+SIMULATION!$E$10&gt;'CBB SIM'!H673,"W","L")</f>
        <v>#REF!</v>
      </c>
      <c r="M673" t="e">
        <f t="shared" ca="1" si="23"/>
        <v>#REF!</v>
      </c>
      <c r="N673" t="e">
        <f ca="1">IF((H673+I673)&gt;SIMULATION!$F$6,"Over","Under")</f>
        <v>#REF!</v>
      </c>
    </row>
    <row r="674" spans="8:14" x14ac:dyDescent="0.25">
      <c r="H674" t="e">
        <f ca="1">ROUND(NORMINV(RAND(),SIMULATION!$G$6,SIMULATION!$C$6),0)</f>
        <v>#REF!</v>
      </c>
      <c r="I674" t="e">
        <f ca="1">ROUND(NORMINV(RAND(),SIMULATION!$G$10,SIMULATION!$C$10),0)</f>
        <v>#REF!</v>
      </c>
      <c r="J674" t="e">
        <f t="shared" ca="1" si="22"/>
        <v>#REF!</v>
      </c>
      <c r="K674" t="e">
        <f ca="1">IF(H674+SIMULATION!$E$6&gt;'CBB SIM'!I674,"W","L")</f>
        <v>#REF!</v>
      </c>
      <c r="L674" t="e">
        <f ca="1">IF(I674+SIMULATION!$E$10&gt;'CBB SIM'!H674,"W","L")</f>
        <v>#REF!</v>
      </c>
      <c r="M674" t="e">
        <f t="shared" ca="1" si="23"/>
        <v>#REF!</v>
      </c>
      <c r="N674" t="e">
        <f ca="1">IF((H674+I674)&gt;SIMULATION!$F$6,"Over","Under")</f>
        <v>#REF!</v>
      </c>
    </row>
    <row r="675" spans="8:14" x14ac:dyDescent="0.25">
      <c r="H675" t="e">
        <f ca="1">ROUND(NORMINV(RAND(),SIMULATION!$G$6,SIMULATION!$C$6),0)</f>
        <v>#REF!</v>
      </c>
      <c r="I675" t="e">
        <f ca="1">ROUND(NORMINV(RAND(),SIMULATION!$G$10,SIMULATION!$C$10),0)</f>
        <v>#REF!</v>
      </c>
      <c r="J675" t="e">
        <f t="shared" ca="1" si="22"/>
        <v>#REF!</v>
      </c>
      <c r="K675" t="e">
        <f ca="1">IF(H675+SIMULATION!$E$6&gt;'CBB SIM'!I675,"W","L")</f>
        <v>#REF!</v>
      </c>
      <c r="L675" t="e">
        <f ca="1">IF(I675+SIMULATION!$E$10&gt;'CBB SIM'!H675,"W","L")</f>
        <v>#REF!</v>
      </c>
      <c r="M675" t="e">
        <f t="shared" ca="1" si="23"/>
        <v>#REF!</v>
      </c>
      <c r="N675" t="e">
        <f ca="1">IF((H675+I675)&gt;SIMULATION!$F$6,"Over","Under")</f>
        <v>#REF!</v>
      </c>
    </row>
    <row r="676" spans="8:14" x14ac:dyDescent="0.25">
      <c r="H676" t="e">
        <f ca="1">ROUND(NORMINV(RAND(),SIMULATION!$G$6,SIMULATION!$C$6),0)</f>
        <v>#REF!</v>
      </c>
      <c r="I676" t="e">
        <f ca="1">ROUND(NORMINV(RAND(),SIMULATION!$G$10,SIMULATION!$C$10),0)</f>
        <v>#REF!</v>
      </c>
      <c r="J676" t="e">
        <f t="shared" ca="1" si="22"/>
        <v>#REF!</v>
      </c>
      <c r="K676" t="e">
        <f ca="1">IF(H676+SIMULATION!$E$6&gt;'CBB SIM'!I676,"W","L")</f>
        <v>#REF!</v>
      </c>
      <c r="L676" t="e">
        <f ca="1">IF(I676+SIMULATION!$E$10&gt;'CBB SIM'!H676,"W","L")</f>
        <v>#REF!</v>
      </c>
      <c r="M676" t="e">
        <f t="shared" ca="1" si="23"/>
        <v>#REF!</v>
      </c>
      <c r="N676" t="e">
        <f ca="1">IF((H676+I676)&gt;SIMULATION!$F$6,"Over","Under")</f>
        <v>#REF!</v>
      </c>
    </row>
    <row r="677" spans="8:14" x14ac:dyDescent="0.25">
      <c r="H677" t="e">
        <f ca="1">ROUND(NORMINV(RAND(),SIMULATION!$G$6,SIMULATION!$C$6),0)</f>
        <v>#REF!</v>
      </c>
      <c r="I677" t="e">
        <f ca="1">ROUND(NORMINV(RAND(),SIMULATION!$G$10,SIMULATION!$C$10),0)</f>
        <v>#REF!</v>
      </c>
      <c r="J677" t="e">
        <f t="shared" ca="1" si="22"/>
        <v>#REF!</v>
      </c>
      <c r="K677" t="e">
        <f ca="1">IF(H677+SIMULATION!$E$6&gt;'CBB SIM'!I677,"W","L")</f>
        <v>#REF!</v>
      </c>
      <c r="L677" t="e">
        <f ca="1">IF(I677+SIMULATION!$E$10&gt;'CBB SIM'!H677,"W","L")</f>
        <v>#REF!</v>
      </c>
      <c r="M677" t="e">
        <f t="shared" ca="1" si="23"/>
        <v>#REF!</v>
      </c>
      <c r="N677" t="e">
        <f ca="1">IF((H677+I677)&gt;SIMULATION!$F$6,"Over","Under")</f>
        <v>#REF!</v>
      </c>
    </row>
    <row r="678" spans="8:14" x14ac:dyDescent="0.25">
      <c r="H678" t="e">
        <f ca="1">ROUND(NORMINV(RAND(),SIMULATION!$G$6,SIMULATION!$C$6),0)</f>
        <v>#REF!</v>
      </c>
      <c r="I678" t="e">
        <f ca="1">ROUND(NORMINV(RAND(),SIMULATION!$G$10,SIMULATION!$C$10),0)</f>
        <v>#REF!</v>
      </c>
      <c r="J678" t="e">
        <f t="shared" ca="1" si="22"/>
        <v>#REF!</v>
      </c>
      <c r="K678" t="e">
        <f ca="1">IF(H678+SIMULATION!$E$6&gt;'CBB SIM'!I678,"W","L")</f>
        <v>#REF!</v>
      </c>
      <c r="L678" t="e">
        <f ca="1">IF(I678+SIMULATION!$E$10&gt;'CBB SIM'!H678,"W","L")</f>
        <v>#REF!</v>
      </c>
      <c r="M678" t="e">
        <f t="shared" ca="1" si="23"/>
        <v>#REF!</v>
      </c>
      <c r="N678" t="e">
        <f ca="1">IF((H678+I678)&gt;SIMULATION!$F$6,"Over","Under")</f>
        <v>#REF!</v>
      </c>
    </row>
    <row r="679" spans="8:14" x14ac:dyDescent="0.25">
      <c r="H679" t="e">
        <f ca="1">ROUND(NORMINV(RAND(),SIMULATION!$G$6,SIMULATION!$C$6),0)</f>
        <v>#REF!</v>
      </c>
      <c r="I679" t="e">
        <f ca="1">ROUND(NORMINV(RAND(),SIMULATION!$G$10,SIMULATION!$C$10),0)</f>
        <v>#REF!</v>
      </c>
      <c r="J679" t="e">
        <f t="shared" ca="1" si="22"/>
        <v>#REF!</v>
      </c>
      <c r="K679" t="e">
        <f ca="1">IF(H679+SIMULATION!$E$6&gt;'CBB SIM'!I679,"W","L")</f>
        <v>#REF!</v>
      </c>
      <c r="L679" t="e">
        <f ca="1">IF(I679+SIMULATION!$E$10&gt;'CBB SIM'!H679,"W","L")</f>
        <v>#REF!</v>
      </c>
      <c r="M679" t="e">
        <f t="shared" ca="1" si="23"/>
        <v>#REF!</v>
      </c>
      <c r="N679" t="e">
        <f ca="1">IF((H679+I679)&gt;SIMULATION!$F$6,"Over","Under")</f>
        <v>#REF!</v>
      </c>
    </row>
    <row r="680" spans="8:14" x14ac:dyDescent="0.25">
      <c r="H680" t="e">
        <f ca="1">ROUND(NORMINV(RAND(),SIMULATION!$G$6,SIMULATION!$C$6),0)</f>
        <v>#REF!</v>
      </c>
      <c r="I680" t="e">
        <f ca="1">ROUND(NORMINV(RAND(),SIMULATION!$G$10,SIMULATION!$C$10),0)</f>
        <v>#REF!</v>
      </c>
      <c r="J680" t="e">
        <f t="shared" ca="1" si="22"/>
        <v>#REF!</v>
      </c>
      <c r="K680" t="e">
        <f ca="1">IF(H680+SIMULATION!$E$6&gt;'CBB SIM'!I680,"W","L")</f>
        <v>#REF!</v>
      </c>
      <c r="L680" t="e">
        <f ca="1">IF(I680+SIMULATION!$E$10&gt;'CBB SIM'!H680,"W","L")</f>
        <v>#REF!</v>
      </c>
      <c r="M680" t="e">
        <f t="shared" ca="1" si="23"/>
        <v>#REF!</v>
      </c>
      <c r="N680" t="e">
        <f ca="1">IF((H680+I680)&gt;SIMULATION!$F$6,"Over","Under")</f>
        <v>#REF!</v>
      </c>
    </row>
    <row r="681" spans="8:14" x14ac:dyDescent="0.25">
      <c r="H681" t="e">
        <f ca="1">ROUND(NORMINV(RAND(),SIMULATION!$G$6,SIMULATION!$C$6),0)</f>
        <v>#REF!</v>
      </c>
      <c r="I681" t="e">
        <f ca="1">ROUND(NORMINV(RAND(),SIMULATION!$G$10,SIMULATION!$C$10),0)</f>
        <v>#REF!</v>
      </c>
      <c r="J681" t="e">
        <f t="shared" ca="1" si="22"/>
        <v>#REF!</v>
      </c>
      <c r="K681" t="e">
        <f ca="1">IF(H681+SIMULATION!$E$6&gt;'CBB SIM'!I681,"W","L")</f>
        <v>#REF!</v>
      </c>
      <c r="L681" t="e">
        <f ca="1">IF(I681+SIMULATION!$E$10&gt;'CBB SIM'!H681,"W","L")</f>
        <v>#REF!</v>
      </c>
      <c r="M681" t="e">
        <f t="shared" ca="1" si="23"/>
        <v>#REF!</v>
      </c>
      <c r="N681" t="e">
        <f ca="1">IF((H681+I681)&gt;SIMULATION!$F$6,"Over","Under")</f>
        <v>#REF!</v>
      </c>
    </row>
    <row r="682" spans="8:14" x14ac:dyDescent="0.25">
      <c r="H682" t="e">
        <f ca="1">ROUND(NORMINV(RAND(),SIMULATION!$G$6,SIMULATION!$C$6),0)</f>
        <v>#REF!</v>
      </c>
      <c r="I682" t="e">
        <f ca="1">ROUND(NORMINV(RAND(),SIMULATION!$G$10,SIMULATION!$C$10),0)</f>
        <v>#REF!</v>
      </c>
      <c r="J682" t="e">
        <f t="shared" ca="1" si="22"/>
        <v>#REF!</v>
      </c>
      <c r="K682" t="e">
        <f ca="1">IF(H682+SIMULATION!$E$6&gt;'CBB SIM'!I682,"W","L")</f>
        <v>#REF!</v>
      </c>
      <c r="L682" t="e">
        <f ca="1">IF(I682+SIMULATION!$E$10&gt;'CBB SIM'!H682,"W","L")</f>
        <v>#REF!</v>
      </c>
      <c r="M682" t="e">
        <f t="shared" ca="1" si="23"/>
        <v>#REF!</v>
      </c>
      <c r="N682" t="e">
        <f ca="1">IF((H682+I682)&gt;SIMULATION!$F$6,"Over","Under")</f>
        <v>#REF!</v>
      </c>
    </row>
    <row r="683" spans="8:14" x14ac:dyDescent="0.25">
      <c r="H683" t="e">
        <f ca="1">ROUND(NORMINV(RAND(),SIMULATION!$G$6,SIMULATION!$C$6),0)</f>
        <v>#REF!</v>
      </c>
      <c r="I683" t="e">
        <f ca="1">ROUND(NORMINV(RAND(),SIMULATION!$G$10,SIMULATION!$C$10),0)</f>
        <v>#REF!</v>
      </c>
      <c r="J683" t="e">
        <f t="shared" ca="1" si="22"/>
        <v>#REF!</v>
      </c>
      <c r="K683" t="e">
        <f ca="1">IF(H683+SIMULATION!$E$6&gt;'CBB SIM'!I683,"W","L")</f>
        <v>#REF!</v>
      </c>
      <c r="L683" t="e">
        <f ca="1">IF(I683+SIMULATION!$E$10&gt;'CBB SIM'!H683,"W","L")</f>
        <v>#REF!</v>
      </c>
      <c r="M683" t="e">
        <f t="shared" ca="1" si="23"/>
        <v>#REF!</v>
      </c>
      <c r="N683" t="e">
        <f ca="1">IF((H683+I683)&gt;SIMULATION!$F$6,"Over","Under")</f>
        <v>#REF!</v>
      </c>
    </row>
    <row r="684" spans="8:14" x14ac:dyDescent="0.25">
      <c r="H684" t="e">
        <f ca="1">ROUND(NORMINV(RAND(),SIMULATION!$G$6,SIMULATION!$C$6),0)</f>
        <v>#REF!</v>
      </c>
      <c r="I684" t="e">
        <f ca="1">ROUND(NORMINV(RAND(),SIMULATION!$G$10,SIMULATION!$C$10),0)</f>
        <v>#REF!</v>
      </c>
      <c r="J684" t="e">
        <f t="shared" ca="1" si="22"/>
        <v>#REF!</v>
      </c>
      <c r="K684" t="e">
        <f ca="1">IF(H684+SIMULATION!$E$6&gt;'CBB SIM'!I684,"W","L")</f>
        <v>#REF!</v>
      </c>
      <c r="L684" t="e">
        <f ca="1">IF(I684+SIMULATION!$E$10&gt;'CBB SIM'!H684,"W","L")</f>
        <v>#REF!</v>
      </c>
      <c r="M684" t="e">
        <f t="shared" ca="1" si="23"/>
        <v>#REF!</v>
      </c>
      <c r="N684" t="e">
        <f ca="1">IF((H684+I684)&gt;SIMULATION!$F$6,"Over","Under")</f>
        <v>#REF!</v>
      </c>
    </row>
    <row r="685" spans="8:14" x14ac:dyDescent="0.25">
      <c r="H685" t="e">
        <f ca="1">ROUND(NORMINV(RAND(),SIMULATION!$G$6,SIMULATION!$C$6),0)</f>
        <v>#REF!</v>
      </c>
      <c r="I685" t="e">
        <f ca="1">ROUND(NORMINV(RAND(),SIMULATION!$G$10,SIMULATION!$C$10),0)</f>
        <v>#REF!</v>
      </c>
      <c r="J685" t="e">
        <f t="shared" ca="1" si="22"/>
        <v>#REF!</v>
      </c>
      <c r="K685" t="e">
        <f ca="1">IF(H685+SIMULATION!$E$6&gt;'CBB SIM'!I685,"W","L")</f>
        <v>#REF!</v>
      </c>
      <c r="L685" t="e">
        <f ca="1">IF(I685+SIMULATION!$E$10&gt;'CBB SIM'!H685,"W","L")</f>
        <v>#REF!</v>
      </c>
      <c r="M685" t="e">
        <f t="shared" ca="1" si="23"/>
        <v>#REF!</v>
      </c>
      <c r="N685" t="e">
        <f ca="1">IF((H685+I685)&gt;SIMULATION!$F$6,"Over","Under")</f>
        <v>#REF!</v>
      </c>
    </row>
    <row r="686" spans="8:14" x14ac:dyDescent="0.25">
      <c r="H686" t="e">
        <f ca="1">ROUND(NORMINV(RAND(),SIMULATION!$G$6,SIMULATION!$C$6),0)</f>
        <v>#REF!</v>
      </c>
      <c r="I686" t="e">
        <f ca="1">ROUND(NORMINV(RAND(),SIMULATION!$G$10,SIMULATION!$C$10),0)</f>
        <v>#REF!</v>
      </c>
      <c r="J686" t="e">
        <f t="shared" ca="1" si="22"/>
        <v>#REF!</v>
      </c>
      <c r="K686" t="e">
        <f ca="1">IF(H686+SIMULATION!$E$6&gt;'CBB SIM'!I686,"W","L")</f>
        <v>#REF!</v>
      </c>
      <c r="L686" t="e">
        <f ca="1">IF(I686+SIMULATION!$E$10&gt;'CBB SIM'!H686,"W","L")</f>
        <v>#REF!</v>
      </c>
      <c r="M686" t="e">
        <f t="shared" ca="1" si="23"/>
        <v>#REF!</v>
      </c>
      <c r="N686" t="e">
        <f ca="1">IF((H686+I686)&gt;SIMULATION!$F$6,"Over","Under")</f>
        <v>#REF!</v>
      </c>
    </row>
    <row r="687" spans="8:14" x14ac:dyDescent="0.25">
      <c r="H687" t="e">
        <f ca="1">ROUND(NORMINV(RAND(),SIMULATION!$G$6,SIMULATION!$C$6),0)</f>
        <v>#REF!</v>
      </c>
      <c r="I687" t="e">
        <f ca="1">ROUND(NORMINV(RAND(),SIMULATION!$G$10,SIMULATION!$C$10),0)</f>
        <v>#REF!</v>
      </c>
      <c r="J687" t="e">
        <f t="shared" ca="1" si="22"/>
        <v>#REF!</v>
      </c>
      <c r="K687" t="e">
        <f ca="1">IF(H687+SIMULATION!$E$6&gt;'CBB SIM'!I687,"W","L")</f>
        <v>#REF!</v>
      </c>
      <c r="L687" t="e">
        <f ca="1">IF(I687+SIMULATION!$E$10&gt;'CBB SIM'!H687,"W","L")</f>
        <v>#REF!</v>
      </c>
      <c r="M687" t="e">
        <f t="shared" ca="1" si="23"/>
        <v>#REF!</v>
      </c>
      <c r="N687" t="e">
        <f ca="1">IF((H687+I687)&gt;SIMULATION!$F$6,"Over","Under")</f>
        <v>#REF!</v>
      </c>
    </row>
    <row r="688" spans="8:14" x14ac:dyDescent="0.25">
      <c r="H688" t="e">
        <f ca="1">ROUND(NORMINV(RAND(),SIMULATION!$G$6,SIMULATION!$C$6),0)</f>
        <v>#REF!</v>
      </c>
      <c r="I688" t="e">
        <f ca="1">ROUND(NORMINV(RAND(),SIMULATION!$G$10,SIMULATION!$C$10),0)</f>
        <v>#REF!</v>
      </c>
      <c r="J688" t="e">
        <f t="shared" ca="1" si="22"/>
        <v>#REF!</v>
      </c>
      <c r="K688" t="e">
        <f ca="1">IF(H688+SIMULATION!$E$6&gt;'CBB SIM'!I688,"W","L")</f>
        <v>#REF!</v>
      </c>
      <c r="L688" t="e">
        <f ca="1">IF(I688+SIMULATION!$E$10&gt;'CBB SIM'!H688,"W","L")</f>
        <v>#REF!</v>
      </c>
      <c r="M688" t="e">
        <f t="shared" ca="1" si="23"/>
        <v>#REF!</v>
      </c>
      <c r="N688" t="e">
        <f ca="1">IF((H688+I688)&gt;SIMULATION!$F$6,"Over","Under")</f>
        <v>#REF!</v>
      </c>
    </row>
    <row r="689" spans="8:14" x14ac:dyDescent="0.25">
      <c r="H689" t="e">
        <f ca="1">ROUND(NORMINV(RAND(),SIMULATION!$G$6,SIMULATION!$C$6),0)</f>
        <v>#REF!</v>
      </c>
      <c r="I689" t="e">
        <f ca="1">ROUND(NORMINV(RAND(),SIMULATION!$G$10,SIMULATION!$C$10),0)</f>
        <v>#REF!</v>
      </c>
      <c r="J689" t="e">
        <f t="shared" ca="1" si="22"/>
        <v>#REF!</v>
      </c>
      <c r="K689" t="e">
        <f ca="1">IF(H689+SIMULATION!$E$6&gt;'CBB SIM'!I689,"W","L")</f>
        <v>#REF!</v>
      </c>
      <c r="L689" t="e">
        <f ca="1">IF(I689+SIMULATION!$E$10&gt;'CBB SIM'!H689,"W","L")</f>
        <v>#REF!</v>
      </c>
      <c r="M689" t="e">
        <f t="shared" ca="1" si="23"/>
        <v>#REF!</v>
      </c>
      <c r="N689" t="e">
        <f ca="1">IF((H689+I689)&gt;SIMULATION!$F$6,"Over","Under")</f>
        <v>#REF!</v>
      </c>
    </row>
    <row r="690" spans="8:14" x14ac:dyDescent="0.25">
      <c r="H690" t="e">
        <f ca="1">ROUND(NORMINV(RAND(),SIMULATION!$G$6,SIMULATION!$C$6),0)</f>
        <v>#REF!</v>
      </c>
      <c r="I690" t="e">
        <f ca="1">ROUND(NORMINV(RAND(),SIMULATION!$G$10,SIMULATION!$C$10),0)</f>
        <v>#REF!</v>
      </c>
      <c r="J690" t="e">
        <f t="shared" ca="1" si="22"/>
        <v>#REF!</v>
      </c>
      <c r="K690" t="e">
        <f ca="1">IF(H690+SIMULATION!$E$6&gt;'CBB SIM'!I690,"W","L")</f>
        <v>#REF!</v>
      </c>
      <c r="L690" t="e">
        <f ca="1">IF(I690+SIMULATION!$E$10&gt;'CBB SIM'!H690,"W","L")</f>
        <v>#REF!</v>
      </c>
      <c r="M690" t="e">
        <f t="shared" ca="1" si="23"/>
        <v>#REF!</v>
      </c>
      <c r="N690" t="e">
        <f ca="1">IF((H690+I690)&gt;SIMULATION!$F$6,"Over","Under")</f>
        <v>#REF!</v>
      </c>
    </row>
    <row r="691" spans="8:14" x14ac:dyDescent="0.25">
      <c r="H691" t="e">
        <f ca="1">ROUND(NORMINV(RAND(),SIMULATION!$G$6,SIMULATION!$C$6),0)</f>
        <v>#REF!</v>
      </c>
      <c r="I691" t="e">
        <f ca="1">ROUND(NORMINV(RAND(),SIMULATION!$G$10,SIMULATION!$C$10),0)</f>
        <v>#REF!</v>
      </c>
      <c r="J691" t="e">
        <f t="shared" ca="1" si="22"/>
        <v>#REF!</v>
      </c>
      <c r="K691" t="e">
        <f ca="1">IF(H691+SIMULATION!$E$6&gt;'CBB SIM'!I691,"W","L")</f>
        <v>#REF!</v>
      </c>
      <c r="L691" t="e">
        <f ca="1">IF(I691+SIMULATION!$E$10&gt;'CBB SIM'!H691,"W","L")</f>
        <v>#REF!</v>
      </c>
      <c r="M691" t="e">
        <f t="shared" ca="1" si="23"/>
        <v>#REF!</v>
      </c>
      <c r="N691" t="e">
        <f ca="1">IF((H691+I691)&gt;SIMULATION!$F$6,"Over","Under")</f>
        <v>#REF!</v>
      </c>
    </row>
    <row r="692" spans="8:14" x14ac:dyDescent="0.25">
      <c r="H692" t="e">
        <f ca="1">ROUND(NORMINV(RAND(),SIMULATION!$G$6,SIMULATION!$C$6),0)</f>
        <v>#REF!</v>
      </c>
      <c r="I692" t="e">
        <f ca="1">ROUND(NORMINV(RAND(),SIMULATION!$G$10,SIMULATION!$C$10),0)</f>
        <v>#REF!</v>
      </c>
      <c r="J692" t="e">
        <f t="shared" ca="1" si="22"/>
        <v>#REF!</v>
      </c>
      <c r="K692" t="e">
        <f ca="1">IF(H692+SIMULATION!$E$6&gt;'CBB SIM'!I692,"W","L")</f>
        <v>#REF!</v>
      </c>
      <c r="L692" t="e">
        <f ca="1">IF(I692+SIMULATION!$E$10&gt;'CBB SIM'!H692,"W","L")</f>
        <v>#REF!</v>
      </c>
      <c r="M692" t="e">
        <f t="shared" ca="1" si="23"/>
        <v>#REF!</v>
      </c>
      <c r="N692" t="e">
        <f ca="1">IF((H692+I692)&gt;SIMULATION!$F$6,"Over","Under")</f>
        <v>#REF!</v>
      </c>
    </row>
    <row r="693" spans="8:14" x14ac:dyDescent="0.25">
      <c r="H693" t="e">
        <f ca="1">ROUND(NORMINV(RAND(),SIMULATION!$G$6,SIMULATION!$C$6),0)</f>
        <v>#REF!</v>
      </c>
      <c r="I693" t="e">
        <f ca="1">ROUND(NORMINV(RAND(),SIMULATION!$G$10,SIMULATION!$C$10),0)</f>
        <v>#REF!</v>
      </c>
      <c r="J693" t="e">
        <f t="shared" ref="J693:J756" ca="1" si="24">IF(H693=I693,"OT",IF(H693&gt;I693,"Away","Home"))</f>
        <v>#REF!</v>
      </c>
      <c r="K693" t="e">
        <f ca="1">IF(H693+SIMULATION!$E$6&gt;'CBB SIM'!I693,"W","L")</f>
        <v>#REF!</v>
      </c>
      <c r="L693" t="e">
        <f ca="1">IF(I693+SIMULATION!$E$10&gt;'CBB SIM'!H693,"W","L")</f>
        <v>#REF!</v>
      </c>
      <c r="M693" t="e">
        <f t="shared" ref="M693:M756" ca="1" si="25">H693+I693</f>
        <v>#REF!</v>
      </c>
      <c r="N693" t="e">
        <f ca="1">IF((H693+I693)&gt;SIMULATION!$F$6,"Over","Under")</f>
        <v>#REF!</v>
      </c>
    </row>
    <row r="694" spans="8:14" x14ac:dyDescent="0.25">
      <c r="H694" t="e">
        <f ca="1">ROUND(NORMINV(RAND(),SIMULATION!$G$6,SIMULATION!$C$6),0)</f>
        <v>#REF!</v>
      </c>
      <c r="I694" t="e">
        <f ca="1">ROUND(NORMINV(RAND(),SIMULATION!$G$10,SIMULATION!$C$10),0)</f>
        <v>#REF!</v>
      </c>
      <c r="J694" t="e">
        <f t="shared" ca="1" si="24"/>
        <v>#REF!</v>
      </c>
      <c r="K694" t="e">
        <f ca="1">IF(H694+SIMULATION!$E$6&gt;'CBB SIM'!I694,"W","L")</f>
        <v>#REF!</v>
      </c>
      <c r="L694" t="e">
        <f ca="1">IF(I694+SIMULATION!$E$10&gt;'CBB SIM'!H694,"W","L")</f>
        <v>#REF!</v>
      </c>
      <c r="M694" t="e">
        <f t="shared" ca="1" si="25"/>
        <v>#REF!</v>
      </c>
      <c r="N694" t="e">
        <f ca="1">IF((H694+I694)&gt;SIMULATION!$F$6,"Over","Under")</f>
        <v>#REF!</v>
      </c>
    </row>
    <row r="695" spans="8:14" x14ac:dyDescent="0.25">
      <c r="H695" t="e">
        <f ca="1">ROUND(NORMINV(RAND(),SIMULATION!$G$6,SIMULATION!$C$6),0)</f>
        <v>#REF!</v>
      </c>
      <c r="I695" t="e">
        <f ca="1">ROUND(NORMINV(RAND(),SIMULATION!$G$10,SIMULATION!$C$10),0)</f>
        <v>#REF!</v>
      </c>
      <c r="J695" t="e">
        <f t="shared" ca="1" si="24"/>
        <v>#REF!</v>
      </c>
      <c r="K695" t="e">
        <f ca="1">IF(H695+SIMULATION!$E$6&gt;'CBB SIM'!I695,"W","L")</f>
        <v>#REF!</v>
      </c>
      <c r="L695" t="e">
        <f ca="1">IF(I695+SIMULATION!$E$10&gt;'CBB SIM'!H695,"W","L")</f>
        <v>#REF!</v>
      </c>
      <c r="M695" t="e">
        <f t="shared" ca="1" si="25"/>
        <v>#REF!</v>
      </c>
      <c r="N695" t="e">
        <f ca="1">IF((H695+I695)&gt;SIMULATION!$F$6,"Over","Under")</f>
        <v>#REF!</v>
      </c>
    </row>
    <row r="696" spans="8:14" x14ac:dyDescent="0.25">
      <c r="H696" t="e">
        <f ca="1">ROUND(NORMINV(RAND(),SIMULATION!$G$6,SIMULATION!$C$6),0)</f>
        <v>#REF!</v>
      </c>
      <c r="I696" t="e">
        <f ca="1">ROUND(NORMINV(RAND(),SIMULATION!$G$10,SIMULATION!$C$10),0)</f>
        <v>#REF!</v>
      </c>
      <c r="J696" t="e">
        <f t="shared" ca="1" si="24"/>
        <v>#REF!</v>
      </c>
      <c r="K696" t="e">
        <f ca="1">IF(H696+SIMULATION!$E$6&gt;'CBB SIM'!I696,"W","L")</f>
        <v>#REF!</v>
      </c>
      <c r="L696" t="e">
        <f ca="1">IF(I696+SIMULATION!$E$10&gt;'CBB SIM'!H696,"W","L")</f>
        <v>#REF!</v>
      </c>
      <c r="M696" t="e">
        <f t="shared" ca="1" si="25"/>
        <v>#REF!</v>
      </c>
      <c r="N696" t="e">
        <f ca="1">IF((H696+I696)&gt;SIMULATION!$F$6,"Over","Under")</f>
        <v>#REF!</v>
      </c>
    </row>
    <row r="697" spans="8:14" x14ac:dyDescent="0.25">
      <c r="H697" t="e">
        <f ca="1">ROUND(NORMINV(RAND(),SIMULATION!$G$6,SIMULATION!$C$6),0)</f>
        <v>#REF!</v>
      </c>
      <c r="I697" t="e">
        <f ca="1">ROUND(NORMINV(RAND(),SIMULATION!$G$10,SIMULATION!$C$10),0)</f>
        <v>#REF!</v>
      </c>
      <c r="J697" t="e">
        <f t="shared" ca="1" si="24"/>
        <v>#REF!</v>
      </c>
      <c r="K697" t="e">
        <f ca="1">IF(H697+SIMULATION!$E$6&gt;'CBB SIM'!I697,"W","L")</f>
        <v>#REF!</v>
      </c>
      <c r="L697" t="e">
        <f ca="1">IF(I697+SIMULATION!$E$10&gt;'CBB SIM'!H697,"W","L")</f>
        <v>#REF!</v>
      </c>
      <c r="M697" t="e">
        <f t="shared" ca="1" si="25"/>
        <v>#REF!</v>
      </c>
      <c r="N697" t="e">
        <f ca="1">IF((H697+I697)&gt;SIMULATION!$F$6,"Over","Under")</f>
        <v>#REF!</v>
      </c>
    </row>
    <row r="698" spans="8:14" x14ac:dyDescent="0.25">
      <c r="H698" t="e">
        <f ca="1">ROUND(NORMINV(RAND(),SIMULATION!$G$6,SIMULATION!$C$6),0)</f>
        <v>#REF!</v>
      </c>
      <c r="I698" t="e">
        <f ca="1">ROUND(NORMINV(RAND(),SIMULATION!$G$10,SIMULATION!$C$10),0)</f>
        <v>#REF!</v>
      </c>
      <c r="J698" t="e">
        <f t="shared" ca="1" si="24"/>
        <v>#REF!</v>
      </c>
      <c r="K698" t="e">
        <f ca="1">IF(H698+SIMULATION!$E$6&gt;'CBB SIM'!I698,"W","L")</f>
        <v>#REF!</v>
      </c>
      <c r="L698" t="e">
        <f ca="1">IF(I698+SIMULATION!$E$10&gt;'CBB SIM'!H698,"W","L")</f>
        <v>#REF!</v>
      </c>
      <c r="M698" t="e">
        <f t="shared" ca="1" si="25"/>
        <v>#REF!</v>
      </c>
      <c r="N698" t="e">
        <f ca="1">IF((H698+I698)&gt;SIMULATION!$F$6,"Over","Under")</f>
        <v>#REF!</v>
      </c>
    </row>
    <row r="699" spans="8:14" x14ac:dyDescent="0.25">
      <c r="H699" t="e">
        <f ca="1">ROUND(NORMINV(RAND(),SIMULATION!$G$6,SIMULATION!$C$6),0)</f>
        <v>#REF!</v>
      </c>
      <c r="I699" t="e">
        <f ca="1">ROUND(NORMINV(RAND(),SIMULATION!$G$10,SIMULATION!$C$10),0)</f>
        <v>#REF!</v>
      </c>
      <c r="J699" t="e">
        <f t="shared" ca="1" si="24"/>
        <v>#REF!</v>
      </c>
      <c r="K699" t="e">
        <f ca="1">IF(H699+SIMULATION!$E$6&gt;'CBB SIM'!I699,"W","L")</f>
        <v>#REF!</v>
      </c>
      <c r="L699" t="e">
        <f ca="1">IF(I699+SIMULATION!$E$10&gt;'CBB SIM'!H699,"W","L")</f>
        <v>#REF!</v>
      </c>
      <c r="M699" t="e">
        <f t="shared" ca="1" si="25"/>
        <v>#REF!</v>
      </c>
      <c r="N699" t="e">
        <f ca="1">IF((H699+I699)&gt;SIMULATION!$F$6,"Over","Under")</f>
        <v>#REF!</v>
      </c>
    </row>
    <row r="700" spans="8:14" x14ac:dyDescent="0.25">
      <c r="H700" t="e">
        <f ca="1">ROUND(NORMINV(RAND(),SIMULATION!$G$6,SIMULATION!$C$6),0)</f>
        <v>#REF!</v>
      </c>
      <c r="I700" t="e">
        <f ca="1">ROUND(NORMINV(RAND(),SIMULATION!$G$10,SIMULATION!$C$10),0)</f>
        <v>#REF!</v>
      </c>
      <c r="J700" t="e">
        <f t="shared" ca="1" si="24"/>
        <v>#REF!</v>
      </c>
      <c r="K700" t="e">
        <f ca="1">IF(H700+SIMULATION!$E$6&gt;'CBB SIM'!I700,"W","L")</f>
        <v>#REF!</v>
      </c>
      <c r="L700" t="e">
        <f ca="1">IF(I700+SIMULATION!$E$10&gt;'CBB SIM'!H700,"W","L")</f>
        <v>#REF!</v>
      </c>
      <c r="M700" t="e">
        <f t="shared" ca="1" si="25"/>
        <v>#REF!</v>
      </c>
      <c r="N700" t="e">
        <f ca="1">IF((H700+I700)&gt;SIMULATION!$F$6,"Over","Under")</f>
        <v>#REF!</v>
      </c>
    </row>
    <row r="701" spans="8:14" x14ac:dyDescent="0.25">
      <c r="H701" t="e">
        <f ca="1">ROUND(NORMINV(RAND(),SIMULATION!$G$6,SIMULATION!$C$6),0)</f>
        <v>#REF!</v>
      </c>
      <c r="I701" t="e">
        <f ca="1">ROUND(NORMINV(RAND(),SIMULATION!$G$10,SIMULATION!$C$10),0)</f>
        <v>#REF!</v>
      </c>
      <c r="J701" t="e">
        <f t="shared" ca="1" si="24"/>
        <v>#REF!</v>
      </c>
      <c r="K701" t="e">
        <f ca="1">IF(H701+SIMULATION!$E$6&gt;'CBB SIM'!I701,"W","L")</f>
        <v>#REF!</v>
      </c>
      <c r="L701" t="e">
        <f ca="1">IF(I701+SIMULATION!$E$10&gt;'CBB SIM'!H701,"W","L")</f>
        <v>#REF!</v>
      </c>
      <c r="M701" t="e">
        <f t="shared" ca="1" si="25"/>
        <v>#REF!</v>
      </c>
      <c r="N701" t="e">
        <f ca="1">IF((H701+I701)&gt;SIMULATION!$F$6,"Over","Under")</f>
        <v>#REF!</v>
      </c>
    </row>
    <row r="702" spans="8:14" x14ac:dyDescent="0.25">
      <c r="H702" t="e">
        <f ca="1">ROUND(NORMINV(RAND(),SIMULATION!$G$6,SIMULATION!$C$6),0)</f>
        <v>#REF!</v>
      </c>
      <c r="I702" t="e">
        <f ca="1">ROUND(NORMINV(RAND(),SIMULATION!$G$10,SIMULATION!$C$10),0)</f>
        <v>#REF!</v>
      </c>
      <c r="J702" t="e">
        <f t="shared" ca="1" si="24"/>
        <v>#REF!</v>
      </c>
      <c r="K702" t="e">
        <f ca="1">IF(H702+SIMULATION!$E$6&gt;'CBB SIM'!I702,"W","L")</f>
        <v>#REF!</v>
      </c>
      <c r="L702" t="e">
        <f ca="1">IF(I702+SIMULATION!$E$10&gt;'CBB SIM'!H702,"W","L")</f>
        <v>#REF!</v>
      </c>
      <c r="M702" t="e">
        <f t="shared" ca="1" si="25"/>
        <v>#REF!</v>
      </c>
      <c r="N702" t="e">
        <f ca="1">IF((H702+I702)&gt;SIMULATION!$F$6,"Over","Under")</f>
        <v>#REF!</v>
      </c>
    </row>
    <row r="703" spans="8:14" x14ac:dyDescent="0.25">
      <c r="H703" t="e">
        <f ca="1">ROUND(NORMINV(RAND(),SIMULATION!$G$6,SIMULATION!$C$6),0)</f>
        <v>#REF!</v>
      </c>
      <c r="I703" t="e">
        <f ca="1">ROUND(NORMINV(RAND(),SIMULATION!$G$10,SIMULATION!$C$10),0)</f>
        <v>#REF!</v>
      </c>
      <c r="J703" t="e">
        <f t="shared" ca="1" si="24"/>
        <v>#REF!</v>
      </c>
      <c r="K703" t="e">
        <f ca="1">IF(H703+SIMULATION!$E$6&gt;'CBB SIM'!I703,"W","L")</f>
        <v>#REF!</v>
      </c>
      <c r="L703" t="e">
        <f ca="1">IF(I703+SIMULATION!$E$10&gt;'CBB SIM'!H703,"W","L")</f>
        <v>#REF!</v>
      </c>
      <c r="M703" t="e">
        <f t="shared" ca="1" si="25"/>
        <v>#REF!</v>
      </c>
      <c r="N703" t="e">
        <f ca="1">IF((H703+I703)&gt;SIMULATION!$F$6,"Over","Under")</f>
        <v>#REF!</v>
      </c>
    </row>
    <row r="704" spans="8:14" x14ac:dyDescent="0.25">
      <c r="H704" t="e">
        <f ca="1">ROUND(NORMINV(RAND(),SIMULATION!$G$6,SIMULATION!$C$6),0)</f>
        <v>#REF!</v>
      </c>
      <c r="I704" t="e">
        <f ca="1">ROUND(NORMINV(RAND(),SIMULATION!$G$10,SIMULATION!$C$10),0)</f>
        <v>#REF!</v>
      </c>
      <c r="J704" t="e">
        <f t="shared" ca="1" si="24"/>
        <v>#REF!</v>
      </c>
      <c r="K704" t="e">
        <f ca="1">IF(H704+SIMULATION!$E$6&gt;'CBB SIM'!I704,"W","L")</f>
        <v>#REF!</v>
      </c>
      <c r="L704" t="e">
        <f ca="1">IF(I704+SIMULATION!$E$10&gt;'CBB SIM'!H704,"W","L")</f>
        <v>#REF!</v>
      </c>
      <c r="M704" t="e">
        <f t="shared" ca="1" si="25"/>
        <v>#REF!</v>
      </c>
      <c r="N704" t="e">
        <f ca="1">IF((H704+I704)&gt;SIMULATION!$F$6,"Over","Under")</f>
        <v>#REF!</v>
      </c>
    </row>
    <row r="705" spans="8:14" x14ac:dyDescent="0.25">
      <c r="H705" t="e">
        <f ca="1">ROUND(NORMINV(RAND(),SIMULATION!$G$6,SIMULATION!$C$6),0)</f>
        <v>#REF!</v>
      </c>
      <c r="I705" t="e">
        <f ca="1">ROUND(NORMINV(RAND(),SIMULATION!$G$10,SIMULATION!$C$10),0)</f>
        <v>#REF!</v>
      </c>
      <c r="J705" t="e">
        <f t="shared" ca="1" si="24"/>
        <v>#REF!</v>
      </c>
      <c r="K705" t="e">
        <f ca="1">IF(H705+SIMULATION!$E$6&gt;'CBB SIM'!I705,"W","L")</f>
        <v>#REF!</v>
      </c>
      <c r="L705" t="e">
        <f ca="1">IF(I705+SIMULATION!$E$10&gt;'CBB SIM'!H705,"W","L")</f>
        <v>#REF!</v>
      </c>
      <c r="M705" t="e">
        <f t="shared" ca="1" si="25"/>
        <v>#REF!</v>
      </c>
      <c r="N705" t="e">
        <f ca="1">IF((H705+I705)&gt;SIMULATION!$F$6,"Over","Under")</f>
        <v>#REF!</v>
      </c>
    </row>
    <row r="706" spans="8:14" x14ac:dyDescent="0.25">
      <c r="H706" t="e">
        <f ca="1">ROUND(NORMINV(RAND(),SIMULATION!$G$6,SIMULATION!$C$6),0)</f>
        <v>#REF!</v>
      </c>
      <c r="I706" t="e">
        <f ca="1">ROUND(NORMINV(RAND(),SIMULATION!$G$10,SIMULATION!$C$10),0)</f>
        <v>#REF!</v>
      </c>
      <c r="J706" t="e">
        <f t="shared" ca="1" si="24"/>
        <v>#REF!</v>
      </c>
      <c r="K706" t="e">
        <f ca="1">IF(H706+SIMULATION!$E$6&gt;'CBB SIM'!I706,"W","L")</f>
        <v>#REF!</v>
      </c>
      <c r="L706" t="e">
        <f ca="1">IF(I706+SIMULATION!$E$10&gt;'CBB SIM'!H706,"W","L")</f>
        <v>#REF!</v>
      </c>
      <c r="M706" t="e">
        <f t="shared" ca="1" si="25"/>
        <v>#REF!</v>
      </c>
      <c r="N706" t="e">
        <f ca="1">IF((H706+I706)&gt;SIMULATION!$F$6,"Over","Under")</f>
        <v>#REF!</v>
      </c>
    </row>
    <row r="707" spans="8:14" x14ac:dyDescent="0.25">
      <c r="H707" t="e">
        <f ca="1">ROUND(NORMINV(RAND(),SIMULATION!$G$6,SIMULATION!$C$6),0)</f>
        <v>#REF!</v>
      </c>
      <c r="I707" t="e">
        <f ca="1">ROUND(NORMINV(RAND(),SIMULATION!$G$10,SIMULATION!$C$10),0)</f>
        <v>#REF!</v>
      </c>
      <c r="J707" t="e">
        <f t="shared" ca="1" si="24"/>
        <v>#REF!</v>
      </c>
      <c r="K707" t="e">
        <f ca="1">IF(H707+SIMULATION!$E$6&gt;'CBB SIM'!I707,"W","L")</f>
        <v>#REF!</v>
      </c>
      <c r="L707" t="e">
        <f ca="1">IF(I707+SIMULATION!$E$10&gt;'CBB SIM'!H707,"W","L")</f>
        <v>#REF!</v>
      </c>
      <c r="M707" t="e">
        <f t="shared" ca="1" si="25"/>
        <v>#REF!</v>
      </c>
      <c r="N707" t="e">
        <f ca="1">IF((H707+I707)&gt;SIMULATION!$F$6,"Over","Under")</f>
        <v>#REF!</v>
      </c>
    </row>
    <row r="708" spans="8:14" x14ac:dyDescent="0.25">
      <c r="H708" t="e">
        <f ca="1">ROUND(NORMINV(RAND(),SIMULATION!$G$6,SIMULATION!$C$6),0)</f>
        <v>#REF!</v>
      </c>
      <c r="I708" t="e">
        <f ca="1">ROUND(NORMINV(RAND(),SIMULATION!$G$10,SIMULATION!$C$10),0)</f>
        <v>#REF!</v>
      </c>
      <c r="J708" t="e">
        <f t="shared" ca="1" si="24"/>
        <v>#REF!</v>
      </c>
      <c r="K708" t="e">
        <f ca="1">IF(H708+SIMULATION!$E$6&gt;'CBB SIM'!I708,"W","L")</f>
        <v>#REF!</v>
      </c>
      <c r="L708" t="e">
        <f ca="1">IF(I708+SIMULATION!$E$10&gt;'CBB SIM'!H708,"W","L")</f>
        <v>#REF!</v>
      </c>
      <c r="M708" t="e">
        <f t="shared" ca="1" si="25"/>
        <v>#REF!</v>
      </c>
      <c r="N708" t="e">
        <f ca="1">IF((H708+I708)&gt;SIMULATION!$F$6,"Over","Under")</f>
        <v>#REF!</v>
      </c>
    </row>
    <row r="709" spans="8:14" x14ac:dyDescent="0.25">
      <c r="H709" t="e">
        <f ca="1">ROUND(NORMINV(RAND(),SIMULATION!$G$6,SIMULATION!$C$6),0)</f>
        <v>#REF!</v>
      </c>
      <c r="I709" t="e">
        <f ca="1">ROUND(NORMINV(RAND(),SIMULATION!$G$10,SIMULATION!$C$10),0)</f>
        <v>#REF!</v>
      </c>
      <c r="J709" t="e">
        <f t="shared" ca="1" si="24"/>
        <v>#REF!</v>
      </c>
      <c r="K709" t="e">
        <f ca="1">IF(H709+SIMULATION!$E$6&gt;'CBB SIM'!I709,"W","L")</f>
        <v>#REF!</v>
      </c>
      <c r="L709" t="e">
        <f ca="1">IF(I709+SIMULATION!$E$10&gt;'CBB SIM'!H709,"W","L")</f>
        <v>#REF!</v>
      </c>
      <c r="M709" t="e">
        <f t="shared" ca="1" si="25"/>
        <v>#REF!</v>
      </c>
      <c r="N709" t="e">
        <f ca="1">IF((H709+I709)&gt;SIMULATION!$F$6,"Over","Under")</f>
        <v>#REF!</v>
      </c>
    </row>
    <row r="710" spans="8:14" x14ac:dyDescent="0.25">
      <c r="H710" t="e">
        <f ca="1">ROUND(NORMINV(RAND(),SIMULATION!$G$6,SIMULATION!$C$6),0)</f>
        <v>#REF!</v>
      </c>
      <c r="I710" t="e">
        <f ca="1">ROUND(NORMINV(RAND(),SIMULATION!$G$10,SIMULATION!$C$10),0)</f>
        <v>#REF!</v>
      </c>
      <c r="J710" t="e">
        <f t="shared" ca="1" si="24"/>
        <v>#REF!</v>
      </c>
      <c r="K710" t="e">
        <f ca="1">IF(H710+SIMULATION!$E$6&gt;'CBB SIM'!I710,"W","L")</f>
        <v>#REF!</v>
      </c>
      <c r="L710" t="e">
        <f ca="1">IF(I710+SIMULATION!$E$10&gt;'CBB SIM'!H710,"W","L")</f>
        <v>#REF!</v>
      </c>
      <c r="M710" t="e">
        <f t="shared" ca="1" si="25"/>
        <v>#REF!</v>
      </c>
      <c r="N710" t="e">
        <f ca="1">IF((H710+I710)&gt;SIMULATION!$F$6,"Over","Under")</f>
        <v>#REF!</v>
      </c>
    </row>
    <row r="711" spans="8:14" x14ac:dyDescent="0.25">
      <c r="H711" t="e">
        <f ca="1">ROUND(NORMINV(RAND(),SIMULATION!$G$6,SIMULATION!$C$6),0)</f>
        <v>#REF!</v>
      </c>
      <c r="I711" t="e">
        <f ca="1">ROUND(NORMINV(RAND(),SIMULATION!$G$10,SIMULATION!$C$10),0)</f>
        <v>#REF!</v>
      </c>
      <c r="J711" t="e">
        <f t="shared" ca="1" si="24"/>
        <v>#REF!</v>
      </c>
      <c r="K711" t="e">
        <f ca="1">IF(H711+SIMULATION!$E$6&gt;'CBB SIM'!I711,"W","L")</f>
        <v>#REF!</v>
      </c>
      <c r="L711" t="e">
        <f ca="1">IF(I711+SIMULATION!$E$10&gt;'CBB SIM'!H711,"W","L")</f>
        <v>#REF!</v>
      </c>
      <c r="M711" t="e">
        <f t="shared" ca="1" si="25"/>
        <v>#REF!</v>
      </c>
      <c r="N711" t="e">
        <f ca="1">IF((H711+I711)&gt;SIMULATION!$F$6,"Over","Under")</f>
        <v>#REF!</v>
      </c>
    </row>
    <row r="712" spans="8:14" x14ac:dyDescent="0.25">
      <c r="H712" t="e">
        <f ca="1">ROUND(NORMINV(RAND(),SIMULATION!$G$6,SIMULATION!$C$6),0)</f>
        <v>#REF!</v>
      </c>
      <c r="I712" t="e">
        <f ca="1">ROUND(NORMINV(RAND(),SIMULATION!$G$10,SIMULATION!$C$10),0)</f>
        <v>#REF!</v>
      </c>
      <c r="J712" t="e">
        <f t="shared" ca="1" si="24"/>
        <v>#REF!</v>
      </c>
      <c r="K712" t="e">
        <f ca="1">IF(H712+SIMULATION!$E$6&gt;'CBB SIM'!I712,"W","L")</f>
        <v>#REF!</v>
      </c>
      <c r="L712" t="e">
        <f ca="1">IF(I712+SIMULATION!$E$10&gt;'CBB SIM'!H712,"W","L")</f>
        <v>#REF!</v>
      </c>
      <c r="M712" t="e">
        <f t="shared" ca="1" si="25"/>
        <v>#REF!</v>
      </c>
      <c r="N712" t="e">
        <f ca="1">IF((H712+I712)&gt;SIMULATION!$F$6,"Over","Under")</f>
        <v>#REF!</v>
      </c>
    </row>
    <row r="713" spans="8:14" x14ac:dyDescent="0.25">
      <c r="H713" t="e">
        <f ca="1">ROUND(NORMINV(RAND(),SIMULATION!$G$6,SIMULATION!$C$6),0)</f>
        <v>#REF!</v>
      </c>
      <c r="I713" t="e">
        <f ca="1">ROUND(NORMINV(RAND(),SIMULATION!$G$10,SIMULATION!$C$10),0)</f>
        <v>#REF!</v>
      </c>
      <c r="J713" t="e">
        <f t="shared" ca="1" si="24"/>
        <v>#REF!</v>
      </c>
      <c r="K713" t="e">
        <f ca="1">IF(H713+SIMULATION!$E$6&gt;'CBB SIM'!I713,"W","L")</f>
        <v>#REF!</v>
      </c>
      <c r="L713" t="e">
        <f ca="1">IF(I713+SIMULATION!$E$10&gt;'CBB SIM'!H713,"W","L")</f>
        <v>#REF!</v>
      </c>
      <c r="M713" t="e">
        <f t="shared" ca="1" si="25"/>
        <v>#REF!</v>
      </c>
      <c r="N713" t="e">
        <f ca="1">IF((H713+I713)&gt;SIMULATION!$F$6,"Over","Under")</f>
        <v>#REF!</v>
      </c>
    </row>
    <row r="714" spans="8:14" x14ac:dyDescent="0.25">
      <c r="H714" t="e">
        <f ca="1">ROUND(NORMINV(RAND(),SIMULATION!$G$6,SIMULATION!$C$6),0)</f>
        <v>#REF!</v>
      </c>
      <c r="I714" t="e">
        <f ca="1">ROUND(NORMINV(RAND(),SIMULATION!$G$10,SIMULATION!$C$10),0)</f>
        <v>#REF!</v>
      </c>
      <c r="J714" t="e">
        <f t="shared" ca="1" si="24"/>
        <v>#REF!</v>
      </c>
      <c r="K714" t="e">
        <f ca="1">IF(H714+SIMULATION!$E$6&gt;'CBB SIM'!I714,"W","L")</f>
        <v>#REF!</v>
      </c>
      <c r="L714" t="e">
        <f ca="1">IF(I714+SIMULATION!$E$10&gt;'CBB SIM'!H714,"W","L")</f>
        <v>#REF!</v>
      </c>
      <c r="M714" t="e">
        <f t="shared" ca="1" si="25"/>
        <v>#REF!</v>
      </c>
      <c r="N714" t="e">
        <f ca="1">IF((H714+I714)&gt;SIMULATION!$F$6,"Over","Under")</f>
        <v>#REF!</v>
      </c>
    </row>
    <row r="715" spans="8:14" x14ac:dyDescent="0.25">
      <c r="H715" t="e">
        <f ca="1">ROUND(NORMINV(RAND(),SIMULATION!$G$6,SIMULATION!$C$6),0)</f>
        <v>#REF!</v>
      </c>
      <c r="I715" t="e">
        <f ca="1">ROUND(NORMINV(RAND(),SIMULATION!$G$10,SIMULATION!$C$10),0)</f>
        <v>#REF!</v>
      </c>
      <c r="J715" t="e">
        <f t="shared" ca="1" si="24"/>
        <v>#REF!</v>
      </c>
      <c r="K715" t="e">
        <f ca="1">IF(H715+SIMULATION!$E$6&gt;'CBB SIM'!I715,"W","L")</f>
        <v>#REF!</v>
      </c>
      <c r="L715" t="e">
        <f ca="1">IF(I715+SIMULATION!$E$10&gt;'CBB SIM'!H715,"W","L")</f>
        <v>#REF!</v>
      </c>
      <c r="M715" t="e">
        <f t="shared" ca="1" si="25"/>
        <v>#REF!</v>
      </c>
      <c r="N715" t="e">
        <f ca="1">IF((H715+I715)&gt;SIMULATION!$F$6,"Over","Under")</f>
        <v>#REF!</v>
      </c>
    </row>
    <row r="716" spans="8:14" x14ac:dyDescent="0.25">
      <c r="H716" t="e">
        <f ca="1">ROUND(NORMINV(RAND(),SIMULATION!$G$6,SIMULATION!$C$6),0)</f>
        <v>#REF!</v>
      </c>
      <c r="I716" t="e">
        <f ca="1">ROUND(NORMINV(RAND(),SIMULATION!$G$10,SIMULATION!$C$10),0)</f>
        <v>#REF!</v>
      </c>
      <c r="J716" t="e">
        <f t="shared" ca="1" si="24"/>
        <v>#REF!</v>
      </c>
      <c r="K716" t="e">
        <f ca="1">IF(H716+SIMULATION!$E$6&gt;'CBB SIM'!I716,"W","L")</f>
        <v>#REF!</v>
      </c>
      <c r="L716" t="e">
        <f ca="1">IF(I716+SIMULATION!$E$10&gt;'CBB SIM'!H716,"W","L")</f>
        <v>#REF!</v>
      </c>
      <c r="M716" t="e">
        <f t="shared" ca="1" si="25"/>
        <v>#REF!</v>
      </c>
      <c r="N716" t="e">
        <f ca="1">IF((H716+I716)&gt;SIMULATION!$F$6,"Over","Under")</f>
        <v>#REF!</v>
      </c>
    </row>
    <row r="717" spans="8:14" x14ac:dyDescent="0.25">
      <c r="H717" t="e">
        <f ca="1">ROUND(NORMINV(RAND(),SIMULATION!$G$6,SIMULATION!$C$6),0)</f>
        <v>#REF!</v>
      </c>
      <c r="I717" t="e">
        <f ca="1">ROUND(NORMINV(RAND(),SIMULATION!$G$10,SIMULATION!$C$10),0)</f>
        <v>#REF!</v>
      </c>
      <c r="J717" t="e">
        <f t="shared" ca="1" si="24"/>
        <v>#REF!</v>
      </c>
      <c r="K717" t="e">
        <f ca="1">IF(H717+SIMULATION!$E$6&gt;'CBB SIM'!I717,"W","L")</f>
        <v>#REF!</v>
      </c>
      <c r="L717" t="e">
        <f ca="1">IF(I717+SIMULATION!$E$10&gt;'CBB SIM'!H717,"W","L")</f>
        <v>#REF!</v>
      </c>
      <c r="M717" t="e">
        <f t="shared" ca="1" si="25"/>
        <v>#REF!</v>
      </c>
      <c r="N717" t="e">
        <f ca="1">IF((H717+I717)&gt;SIMULATION!$F$6,"Over","Under")</f>
        <v>#REF!</v>
      </c>
    </row>
    <row r="718" spans="8:14" x14ac:dyDescent="0.25">
      <c r="H718" t="e">
        <f ca="1">ROUND(NORMINV(RAND(),SIMULATION!$G$6,SIMULATION!$C$6),0)</f>
        <v>#REF!</v>
      </c>
      <c r="I718" t="e">
        <f ca="1">ROUND(NORMINV(RAND(),SIMULATION!$G$10,SIMULATION!$C$10),0)</f>
        <v>#REF!</v>
      </c>
      <c r="J718" t="e">
        <f t="shared" ca="1" si="24"/>
        <v>#REF!</v>
      </c>
      <c r="K718" t="e">
        <f ca="1">IF(H718+SIMULATION!$E$6&gt;'CBB SIM'!I718,"W","L")</f>
        <v>#REF!</v>
      </c>
      <c r="L718" t="e">
        <f ca="1">IF(I718+SIMULATION!$E$10&gt;'CBB SIM'!H718,"W","L")</f>
        <v>#REF!</v>
      </c>
      <c r="M718" t="e">
        <f t="shared" ca="1" si="25"/>
        <v>#REF!</v>
      </c>
      <c r="N718" t="e">
        <f ca="1">IF((H718+I718)&gt;SIMULATION!$F$6,"Over","Under")</f>
        <v>#REF!</v>
      </c>
    </row>
    <row r="719" spans="8:14" x14ac:dyDescent="0.25">
      <c r="H719" t="e">
        <f ca="1">ROUND(NORMINV(RAND(),SIMULATION!$G$6,SIMULATION!$C$6),0)</f>
        <v>#REF!</v>
      </c>
      <c r="I719" t="e">
        <f ca="1">ROUND(NORMINV(RAND(),SIMULATION!$G$10,SIMULATION!$C$10),0)</f>
        <v>#REF!</v>
      </c>
      <c r="J719" t="e">
        <f t="shared" ca="1" si="24"/>
        <v>#REF!</v>
      </c>
      <c r="K719" t="e">
        <f ca="1">IF(H719+SIMULATION!$E$6&gt;'CBB SIM'!I719,"W","L")</f>
        <v>#REF!</v>
      </c>
      <c r="L719" t="e">
        <f ca="1">IF(I719+SIMULATION!$E$10&gt;'CBB SIM'!H719,"W","L")</f>
        <v>#REF!</v>
      </c>
      <c r="M719" t="e">
        <f t="shared" ca="1" si="25"/>
        <v>#REF!</v>
      </c>
      <c r="N719" t="e">
        <f ca="1">IF((H719+I719)&gt;SIMULATION!$F$6,"Over","Under")</f>
        <v>#REF!</v>
      </c>
    </row>
    <row r="720" spans="8:14" x14ac:dyDescent="0.25">
      <c r="H720" t="e">
        <f ca="1">ROUND(NORMINV(RAND(),SIMULATION!$G$6,SIMULATION!$C$6),0)</f>
        <v>#REF!</v>
      </c>
      <c r="I720" t="e">
        <f ca="1">ROUND(NORMINV(RAND(),SIMULATION!$G$10,SIMULATION!$C$10),0)</f>
        <v>#REF!</v>
      </c>
      <c r="J720" t="e">
        <f t="shared" ca="1" si="24"/>
        <v>#REF!</v>
      </c>
      <c r="K720" t="e">
        <f ca="1">IF(H720+SIMULATION!$E$6&gt;'CBB SIM'!I720,"W","L")</f>
        <v>#REF!</v>
      </c>
      <c r="L720" t="e">
        <f ca="1">IF(I720+SIMULATION!$E$10&gt;'CBB SIM'!H720,"W","L")</f>
        <v>#REF!</v>
      </c>
      <c r="M720" t="e">
        <f t="shared" ca="1" si="25"/>
        <v>#REF!</v>
      </c>
      <c r="N720" t="e">
        <f ca="1">IF((H720+I720)&gt;SIMULATION!$F$6,"Over","Under")</f>
        <v>#REF!</v>
      </c>
    </row>
    <row r="721" spans="8:14" x14ac:dyDescent="0.25">
      <c r="H721" t="e">
        <f ca="1">ROUND(NORMINV(RAND(),SIMULATION!$G$6,SIMULATION!$C$6),0)</f>
        <v>#REF!</v>
      </c>
      <c r="I721" t="e">
        <f ca="1">ROUND(NORMINV(RAND(),SIMULATION!$G$10,SIMULATION!$C$10),0)</f>
        <v>#REF!</v>
      </c>
      <c r="J721" t="e">
        <f t="shared" ca="1" si="24"/>
        <v>#REF!</v>
      </c>
      <c r="K721" t="e">
        <f ca="1">IF(H721+SIMULATION!$E$6&gt;'CBB SIM'!I721,"W","L")</f>
        <v>#REF!</v>
      </c>
      <c r="L721" t="e">
        <f ca="1">IF(I721+SIMULATION!$E$10&gt;'CBB SIM'!H721,"W","L")</f>
        <v>#REF!</v>
      </c>
      <c r="M721" t="e">
        <f t="shared" ca="1" si="25"/>
        <v>#REF!</v>
      </c>
      <c r="N721" t="e">
        <f ca="1">IF((H721+I721)&gt;SIMULATION!$F$6,"Over","Under")</f>
        <v>#REF!</v>
      </c>
    </row>
    <row r="722" spans="8:14" x14ac:dyDescent="0.25">
      <c r="H722" t="e">
        <f ca="1">ROUND(NORMINV(RAND(),SIMULATION!$G$6,SIMULATION!$C$6),0)</f>
        <v>#REF!</v>
      </c>
      <c r="I722" t="e">
        <f ca="1">ROUND(NORMINV(RAND(),SIMULATION!$G$10,SIMULATION!$C$10),0)</f>
        <v>#REF!</v>
      </c>
      <c r="J722" t="e">
        <f t="shared" ca="1" si="24"/>
        <v>#REF!</v>
      </c>
      <c r="K722" t="e">
        <f ca="1">IF(H722+SIMULATION!$E$6&gt;'CBB SIM'!I722,"W","L")</f>
        <v>#REF!</v>
      </c>
      <c r="L722" t="e">
        <f ca="1">IF(I722+SIMULATION!$E$10&gt;'CBB SIM'!H722,"W","L")</f>
        <v>#REF!</v>
      </c>
      <c r="M722" t="e">
        <f t="shared" ca="1" si="25"/>
        <v>#REF!</v>
      </c>
      <c r="N722" t="e">
        <f ca="1">IF((H722+I722)&gt;SIMULATION!$F$6,"Over","Under")</f>
        <v>#REF!</v>
      </c>
    </row>
    <row r="723" spans="8:14" x14ac:dyDescent="0.25">
      <c r="H723" t="e">
        <f ca="1">ROUND(NORMINV(RAND(),SIMULATION!$G$6,SIMULATION!$C$6),0)</f>
        <v>#REF!</v>
      </c>
      <c r="I723" t="e">
        <f ca="1">ROUND(NORMINV(RAND(),SIMULATION!$G$10,SIMULATION!$C$10),0)</f>
        <v>#REF!</v>
      </c>
      <c r="J723" t="e">
        <f t="shared" ca="1" si="24"/>
        <v>#REF!</v>
      </c>
      <c r="K723" t="e">
        <f ca="1">IF(H723+SIMULATION!$E$6&gt;'CBB SIM'!I723,"W","L")</f>
        <v>#REF!</v>
      </c>
      <c r="L723" t="e">
        <f ca="1">IF(I723+SIMULATION!$E$10&gt;'CBB SIM'!H723,"W","L")</f>
        <v>#REF!</v>
      </c>
      <c r="M723" t="e">
        <f t="shared" ca="1" si="25"/>
        <v>#REF!</v>
      </c>
      <c r="N723" t="e">
        <f ca="1">IF((H723+I723)&gt;SIMULATION!$F$6,"Over","Under")</f>
        <v>#REF!</v>
      </c>
    </row>
    <row r="724" spans="8:14" x14ac:dyDescent="0.25">
      <c r="H724" t="e">
        <f ca="1">ROUND(NORMINV(RAND(),SIMULATION!$G$6,SIMULATION!$C$6),0)</f>
        <v>#REF!</v>
      </c>
      <c r="I724" t="e">
        <f ca="1">ROUND(NORMINV(RAND(),SIMULATION!$G$10,SIMULATION!$C$10),0)</f>
        <v>#REF!</v>
      </c>
      <c r="J724" t="e">
        <f t="shared" ca="1" si="24"/>
        <v>#REF!</v>
      </c>
      <c r="K724" t="e">
        <f ca="1">IF(H724+SIMULATION!$E$6&gt;'CBB SIM'!I724,"W","L")</f>
        <v>#REF!</v>
      </c>
      <c r="L724" t="e">
        <f ca="1">IF(I724+SIMULATION!$E$10&gt;'CBB SIM'!H724,"W","L")</f>
        <v>#REF!</v>
      </c>
      <c r="M724" t="e">
        <f t="shared" ca="1" si="25"/>
        <v>#REF!</v>
      </c>
      <c r="N724" t="e">
        <f ca="1">IF((H724+I724)&gt;SIMULATION!$F$6,"Over","Under")</f>
        <v>#REF!</v>
      </c>
    </row>
    <row r="725" spans="8:14" x14ac:dyDescent="0.25">
      <c r="H725" t="e">
        <f ca="1">ROUND(NORMINV(RAND(),SIMULATION!$G$6,SIMULATION!$C$6),0)</f>
        <v>#REF!</v>
      </c>
      <c r="I725" t="e">
        <f ca="1">ROUND(NORMINV(RAND(),SIMULATION!$G$10,SIMULATION!$C$10),0)</f>
        <v>#REF!</v>
      </c>
      <c r="J725" t="e">
        <f t="shared" ca="1" si="24"/>
        <v>#REF!</v>
      </c>
      <c r="K725" t="e">
        <f ca="1">IF(H725+SIMULATION!$E$6&gt;'CBB SIM'!I725,"W","L")</f>
        <v>#REF!</v>
      </c>
      <c r="L725" t="e">
        <f ca="1">IF(I725+SIMULATION!$E$10&gt;'CBB SIM'!H725,"W","L")</f>
        <v>#REF!</v>
      </c>
      <c r="M725" t="e">
        <f t="shared" ca="1" si="25"/>
        <v>#REF!</v>
      </c>
      <c r="N725" t="e">
        <f ca="1">IF((H725+I725)&gt;SIMULATION!$F$6,"Over","Under")</f>
        <v>#REF!</v>
      </c>
    </row>
    <row r="726" spans="8:14" x14ac:dyDescent="0.25">
      <c r="H726" t="e">
        <f ca="1">ROUND(NORMINV(RAND(),SIMULATION!$G$6,SIMULATION!$C$6),0)</f>
        <v>#REF!</v>
      </c>
      <c r="I726" t="e">
        <f ca="1">ROUND(NORMINV(RAND(),SIMULATION!$G$10,SIMULATION!$C$10),0)</f>
        <v>#REF!</v>
      </c>
      <c r="J726" t="e">
        <f t="shared" ca="1" si="24"/>
        <v>#REF!</v>
      </c>
      <c r="K726" t="e">
        <f ca="1">IF(H726+SIMULATION!$E$6&gt;'CBB SIM'!I726,"W","L")</f>
        <v>#REF!</v>
      </c>
      <c r="L726" t="e">
        <f ca="1">IF(I726+SIMULATION!$E$10&gt;'CBB SIM'!H726,"W","L")</f>
        <v>#REF!</v>
      </c>
      <c r="M726" t="e">
        <f t="shared" ca="1" si="25"/>
        <v>#REF!</v>
      </c>
      <c r="N726" t="e">
        <f ca="1">IF((H726+I726)&gt;SIMULATION!$F$6,"Over","Under")</f>
        <v>#REF!</v>
      </c>
    </row>
    <row r="727" spans="8:14" x14ac:dyDescent="0.25">
      <c r="H727" t="e">
        <f ca="1">ROUND(NORMINV(RAND(),SIMULATION!$G$6,SIMULATION!$C$6),0)</f>
        <v>#REF!</v>
      </c>
      <c r="I727" t="e">
        <f ca="1">ROUND(NORMINV(RAND(),SIMULATION!$G$10,SIMULATION!$C$10),0)</f>
        <v>#REF!</v>
      </c>
      <c r="J727" t="e">
        <f t="shared" ca="1" si="24"/>
        <v>#REF!</v>
      </c>
      <c r="K727" t="e">
        <f ca="1">IF(H727+SIMULATION!$E$6&gt;'CBB SIM'!I727,"W","L")</f>
        <v>#REF!</v>
      </c>
      <c r="L727" t="e">
        <f ca="1">IF(I727+SIMULATION!$E$10&gt;'CBB SIM'!H727,"W","L")</f>
        <v>#REF!</v>
      </c>
      <c r="M727" t="e">
        <f t="shared" ca="1" si="25"/>
        <v>#REF!</v>
      </c>
      <c r="N727" t="e">
        <f ca="1">IF((H727+I727)&gt;SIMULATION!$F$6,"Over","Under")</f>
        <v>#REF!</v>
      </c>
    </row>
    <row r="728" spans="8:14" x14ac:dyDescent="0.25">
      <c r="H728" t="e">
        <f ca="1">ROUND(NORMINV(RAND(),SIMULATION!$G$6,SIMULATION!$C$6),0)</f>
        <v>#REF!</v>
      </c>
      <c r="I728" t="e">
        <f ca="1">ROUND(NORMINV(RAND(),SIMULATION!$G$10,SIMULATION!$C$10),0)</f>
        <v>#REF!</v>
      </c>
      <c r="J728" t="e">
        <f t="shared" ca="1" si="24"/>
        <v>#REF!</v>
      </c>
      <c r="K728" t="e">
        <f ca="1">IF(H728+SIMULATION!$E$6&gt;'CBB SIM'!I728,"W","L")</f>
        <v>#REF!</v>
      </c>
      <c r="L728" t="e">
        <f ca="1">IF(I728+SIMULATION!$E$10&gt;'CBB SIM'!H728,"W","L")</f>
        <v>#REF!</v>
      </c>
      <c r="M728" t="e">
        <f t="shared" ca="1" si="25"/>
        <v>#REF!</v>
      </c>
      <c r="N728" t="e">
        <f ca="1">IF((H728+I728)&gt;SIMULATION!$F$6,"Over","Under")</f>
        <v>#REF!</v>
      </c>
    </row>
    <row r="729" spans="8:14" x14ac:dyDescent="0.25">
      <c r="H729" t="e">
        <f ca="1">ROUND(NORMINV(RAND(),SIMULATION!$G$6,SIMULATION!$C$6),0)</f>
        <v>#REF!</v>
      </c>
      <c r="I729" t="e">
        <f ca="1">ROUND(NORMINV(RAND(),SIMULATION!$G$10,SIMULATION!$C$10),0)</f>
        <v>#REF!</v>
      </c>
      <c r="J729" t="e">
        <f t="shared" ca="1" si="24"/>
        <v>#REF!</v>
      </c>
      <c r="K729" t="e">
        <f ca="1">IF(H729+SIMULATION!$E$6&gt;'CBB SIM'!I729,"W","L")</f>
        <v>#REF!</v>
      </c>
      <c r="L729" t="e">
        <f ca="1">IF(I729+SIMULATION!$E$10&gt;'CBB SIM'!H729,"W","L")</f>
        <v>#REF!</v>
      </c>
      <c r="M729" t="e">
        <f t="shared" ca="1" si="25"/>
        <v>#REF!</v>
      </c>
      <c r="N729" t="e">
        <f ca="1">IF((H729+I729)&gt;SIMULATION!$F$6,"Over","Under")</f>
        <v>#REF!</v>
      </c>
    </row>
    <row r="730" spans="8:14" x14ac:dyDescent="0.25">
      <c r="H730" t="e">
        <f ca="1">ROUND(NORMINV(RAND(),SIMULATION!$G$6,SIMULATION!$C$6),0)</f>
        <v>#REF!</v>
      </c>
      <c r="I730" t="e">
        <f ca="1">ROUND(NORMINV(RAND(),SIMULATION!$G$10,SIMULATION!$C$10),0)</f>
        <v>#REF!</v>
      </c>
      <c r="J730" t="e">
        <f t="shared" ca="1" si="24"/>
        <v>#REF!</v>
      </c>
      <c r="K730" t="e">
        <f ca="1">IF(H730+SIMULATION!$E$6&gt;'CBB SIM'!I730,"W","L")</f>
        <v>#REF!</v>
      </c>
      <c r="L730" t="e">
        <f ca="1">IF(I730+SIMULATION!$E$10&gt;'CBB SIM'!H730,"W","L")</f>
        <v>#REF!</v>
      </c>
      <c r="M730" t="e">
        <f t="shared" ca="1" si="25"/>
        <v>#REF!</v>
      </c>
      <c r="N730" t="e">
        <f ca="1">IF((H730+I730)&gt;SIMULATION!$F$6,"Over","Under")</f>
        <v>#REF!</v>
      </c>
    </row>
    <row r="731" spans="8:14" x14ac:dyDescent="0.25">
      <c r="H731" t="e">
        <f ca="1">ROUND(NORMINV(RAND(),SIMULATION!$G$6,SIMULATION!$C$6),0)</f>
        <v>#REF!</v>
      </c>
      <c r="I731" t="e">
        <f ca="1">ROUND(NORMINV(RAND(),SIMULATION!$G$10,SIMULATION!$C$10),0)</f>
        <v>#REF!</v>
      </c>
      <c r="J731" t="e">
        <f t="shared" ca="1" si="24"/>
        <v>#REF!</v>
      </c>
      <c r="K731" t="e">
        <f ca="1">IF(H731+SIMULATION!$E$6&gt;'CBB SIM'!I731,"W","L")</f>
        <v>#REF!</v>
      </c>
      <c r="L731" t="e">
        <f ca="1">IF(I731+SIMULATION!$E$10&gt;'CBB SIM'!H731,"W","L")</f>
        <v>#REF!</v>
      </c>
      <c r="M731" t="e">
        <f t="shared" ca="1" si="25"/>
        <v>#REF!</v>
      </c>
      <c r="N731" t="e">
        <f ca="1">IF((H731+I731)&gt;SIMULATION!$F$6,"Over","Under")</f>
        <v>#REF!</v>
      </c>
    </row>
    <row r="732" spans="8:14" x14ac:dyDescent="0.25">
      <c r="H732" t="e">
        <f ca="1">ROUND(NORMINV(RAND(),SIMULATION!$G$6,SIMULATION!$C$6),0)</f>
        <v>#REF!</v>
      </c>
      <c r="I732" t="e">
        <f ca="1">ROUND(NORMINV(RAND(),SIMULATION!$G$10,SIMULATION!$C$10),0)</f>
        <v>#REF!</v>
      </c>
      <c r="J732" t="e">
        <f t="shared" ca="1" si="24"/>
        <v>#REF!</v>
      </c>
      <c r="K732" t="e">
        <f ca="1">IF(H732+SIMULATION!$E$6&gt;'CBB SIM'!I732,"W","L")</f>
        <v>#REF!</v>
      </c>
      <c r="L732" t="e">
        <f ca="1">IF(I732+SIMULATION!$E$10&gt;'CBB SIM'!H732,"W","L")</f>
        <v>#REF!</v>
      </c>
      <c r="M732" t="e">
        <f t="shared" ca="1" si="25"/>
        <v>#REF!</v>
      </c>
      <c r="N732" t="e">
        <f ca="1">IF((H732+I732)&gt;SIMULATION!$F$6,"Over","Under")</f>
        <v>#REF!</v>
      </c>
    </row>
    <row r="733" spans="8:14" x14ac:dyDescent="0.25">
      <c r="H733" t="e">
        <f ca="1">ROUND(NORMINV(RAND(),SIMULATION!$G$6,SIMULATION!$C$6),0)</f>
        <v>#REF!</v>
      </c>
      <c r="I733" t="e">
        <f ca="1">ROUND(NORMINV(RAND(),SIMULATION!$G$10,SIMULATION!$C$10),0)</f>
        <v>#REF!</v>
      </c>
      <c r="J733" t="e">
        <f t="shared" ca="1" si="24"/>
        <v>#REF!</v>
      </c>
      <c r="K733" t="e">
        <f ca="1">IF(H733+SIMULATION!$E$6&gt;'CBB SIM'!I733,"W","L")</f>
        <v>#REF!</v>
      </c>
      <c r="L733" t="e">
        <f ca="1">IF(I733+SIMULATION!$E$10&gt;'CBB SIM'!H733,"W","L")</f>
        <v>#REF!</v>
      </c>
      <c r="M733" t="e">
        <f t="shared" ca="1" si="25"/>
        <v>#REF!</v>
      </c>
      <c r="N733" t="e">
        <f ca="1">IF((H733+I733)&gt;SIMULATION!$F$6,"Over","Under")</f>
        <v>#REF!</v>
      </c>
    </row>
    <row r="734" spans="8:14" x14ac:dyDescent="0.25">
      <c r="H734" t="e">
        <f ca="1">ROUND(NORMINV(RAND(),SIMULATION!$G$6,SIMULATION!$C$6),0)</f>
        <v>#REF!</v>
      </c>
      <c r="I734" t="e">
        <f ca="1">ROUND(NORMINV(RAND(),SIMULATION!$G$10,SIMULATION!$C$10),0)</f>
        <v>#REF!</v>
      </c>
      <c r="J734" t="e">
        <f t="shared" ca="1" si="24"/>
        <v>#REF!</v>
      </c>
      <c r="K734" t="e">
        <f ca="1">IF(H734+SIMULATION!$E$6&gt;'CBB SIM'!I734,"W","L")</f>
        <v>#REF!</v>
      </c>
      <c r="L734" t="e">
        <f ca="1">IF(I734+SIMULATION!$E$10&gt;'CBB SIM'!H734,"W","L")</f>
        <v>#REF!</v>
      </c>
      <c r="M734" t="e">
        <f t="shared" ca="1" si="25"/>
        <v>#REF!</v>
      </c>
      <c r="N734" t="e">
        <f ca="1">IF((H734+I734)&gt;SIMULATION!$F$6,"Over","Under")</f>
        <v>#REF!</v>
      </c>
    </row>
    <row r="735" spans="8:14" x14ac:dyDescent="0.25">
      <c r="H735" t="e">
        <f ca="1">ROUND(NORMINV(RAND(),SIMULATION!$G$6,SIMULATION!$C$6),0)</f>
        <v>#REF!</v>
      </c>
      <c r="I735" t="e">
        <f ca="1">ROUND(NORMINV(RAND(),SIMULATION!$G$10,SIMULATION!$C$10),0)</f>
        <v>#REF!</v>
      </c>
      <c r="J735" t="e">
        <f t="shared" ca="1" si="24"/>
        <v>#REF!</v>
      </c>
      <c r="K735" t="e">
        <f ca="1">IF(H735+SIMULATION!$E$6&gt;'CBB SIM'!I735,"W","L")</f>
        <v>#REF!</v>
      </c>
      <c r="L735" t="e">
        <f ca="1">IF(I735+SIMULATION!$E$10&gt;'CBB SIM'!H735,"W","L")</f>
        <v>#REF!</v>
      </c>
      <c r="M735" t="e">
        <f t="shared" ca="1" si="25"/>
        <v>#REF!</v>
      </c>
      <c r="N735" t="e">
        <f ca="1">IF((H735+I735)&gt;SIMULATION!$F$6,"Over","Under")</f>
        <v>#REF!</v>
      </c>
    </row>
    <row r="736" spans="8:14" x14ac:dyDescent="0.25">
      <c r="H736" t="e">
        <f ca="1">ROUND(NORMINV(RAND(),SIMULATION!$G$6,SIMULATION!$C$6),0)</f>
        <v>#REF!</v>
      </c>
      <c r="I736" t="e">
        <f ca="1">ROUND(NORMINV(RAND(),SIMULATION!$G$10,SIMULATION!$C$10),0)</f>
        <v>#REF!</v>
      </c>
      <c r="J736" t="e">
        <f t="shared" ca="1" si="24"/>
        <v>#REF!</v>
      </c>
      <c r="K736" t="e">
        <f ca="1">IF(H736+SIMULATION!$E$6&gt;'CBB SIM'!I736,"W","L")</f>
        <v>#REF!</v>
      </c>
      <c r="L736" t="e">
        <f ca="1">IF(I736+SIMULATION!$E$10&gt;'CBB SIM'!H736,"W","L")</f>
        <v>#REF!</v>
      </c>
      <c r="M736" t="e">
        <f t="shared" ca="1" si="25"/>
        <v>#REF!</v>
      </c>
      <c r="N736" t="e">
        <f ca="1">IF((H736+I736)&gt;SIMULATION!$F$6,"Over","Under")</f>
        <v>#REF!</v>
      </c>
    </row>
    <row r="737" spans="8:14" x14ac:dyDescent="0.25">
      <c r="H737" t="e">
        <f ca="1">ROUND(NORMINV(RAND(),SIMULATION!$G$6,SIMULATION!$C$6),0)</f>
        <v>#REF!</v>
      </c>
      <c r="I737" t="e">
        <f ca="1">ROUND(NORMINV(RAND(),SIMULATION!$G$10,SIMULATION!$C$10),0)</f>
        <v>#REF!</v>
      </c>
      <c r="J737" t="e">
        <f t="shared" ca="1" si="24"/>
        <v>#REF!</v>
      </c>
      <c r="K737" t="e">
        <f ca="1">IF(H737+SIMULATION!$E$6&gt;'CBB SIM'!I737,"W","L")</f>
        <v>#REF!</v>
      </c>
      <c r="L737" t="e">
        <f ca="1">IF(I737+SIMULATION!$E$10&gt;'CBB SIM'!H737,"W","L")</f>
        <v>#REF!</v>
      </c>
      <c r="M737" t="e">
        <f t="shared" ca="1" si="25"/>
        <v>#REF!</v>
      </c>
      <c r="N737" t="e">
        <f ca="1">IF((H737+I737)&gt;SIMULATION!$F$6,"Over","Under")</f>
        <v>#REF!</v>
      </c>
    </row>
    <row r="738" spans="8:14" x14ac:dyDescent="0.25">
      <c r="H738" t="e">
        <f ca="1">ROUND(NORMINV(RAND(),SIMULATION!$G$6,SIMULATION!$C$6),0)</f>
        <v>#REF!</v>
      </c>
      <c r="I738" t="e">
        <f ca="1">ROUND(NORMINV(RAND(),SIMULATION!$G$10,SIMULATION!$C$10),0)</f>
        <v>#REF!</v>
      </c>
      <c r="J738" t="e">
        <f t="shared" ca="1" si="24"/>
        <v>#REF!</v>
      </c>
      <c r="K738" t="e">
        <f ca="1">IF(H738+SIMULATION!$E$6&gt;'CBB SIM'!I738,"W","L")</f>
        <v>#REF!</v>
      </c>
      <c r="L738" t="e">
        <f ca="1">IF(I738+SIMULATION!$E$10&gt;'CBB SIM'!H738,"W","L")</f>
        <v>#REF!</v>
      </c>
      <c r="M738" t="e">
        <f t="shared" ca="1" si="25"/>
        <v>#REF!</v>
      </c>
      <c r="N738" t="e">
        <f ca="1">IF((H738+I738)&gt;SIMULATION!$F$6,"Over","Under")</f>
        <v>#REF!</v>
      </c>
    </row>
    <row r="739" spans="8:14" x14ac:dyDescent="0.25">
      <c r="H739" t="e">
        <f ca="1">ROUND(NORMINV(RAND(),SIMULATION!$G$6,SIMULATION!$C$6),0)</f>
        <v>#REF!</v>
      </c>
      <c r="I739" t="e">
        <f ca="1">ROUND(NORMINV(RAND(),SIMULATION!$G$10,SIMULATION!$C$10),0)</f>
        <v>#REF!</v>
      </c>
      <c r="J739" t="e">
        <f t="shared" ca="1" si="24"/>
        <v>#REF!</v>
      </c>
      <c r="K739" t="e">
        <f ca="1">IF(H739+SIMULATION!$E$6&gt;'CBB SIM'!I739,"W","L")</f>
        <v>#REF!</v>
      </c>
      <c r="L739" t="e">
        <f ca="1">IF(I739+SIMULATION!$E$10&gt;'CBB SIM'!H739,"W","L")</f>
        <v>#REF!</v>
      </c>
      <c r="M739" t="e">
        <f t="shared" ca="1" si="25"/>
        <v>#REF!</v>
      </c>
      <c r="N739" t="e">
        <f ca="1">IF((H739+I739)&gt;SIMULATION!$F$6,"Over","Under")</f>
        <v>#REF!</v>
      </c>
    </row>
    <row r="740" spans="8:14" x14ac:dyDescent="0.25">
      <c r="H740" t="e">
        <f ca="1">ROUND(NORMINV(RAND(),SIMULATION!$G$6,SIMULATION!$C$6),0)</f>
        <v>#REF!</v>
      </c>
      <c r="I740" t="e">
        <f ca="1">ROUND(NORMINV(RAND(),SIMULATION!$G$10,SIMULATION!$C$10),0)</f>
        <v>#REF!</v>
      </c>
      <c r="J740" t="e">
        <f t="shared" ca="1" si="24"/>
        <v>#REF!</v>
      </c>
      <c r="K740" t="e">
        <f ca="1">IF(H740+SIMULATION!$E$6&gt;'CBB SIM'!I740,"W","L")</f>
        <v>#REF!</v>
      </c>
      <c r="L740" t="e">
        <f ca="1">IF(I740+SIMULATION!$E$10&gt;'CBB SIM'!H740,"W","L")</f>
        <v>#REF!</v>
      </c>
      <c r="M740" t="e">
        <f t="shared" ca="1" si="25"/>
        <v>#REF!</v>
      </c>
      <c r="N740" t="e">
        <f ca="1">IF((H740+I740)&gt;SIMULATION!$F$6,"Over","Under")</f>
        <v>#REF!</v>
      </c>
    </row>
    <row r="741" spans="8:14" x14ac:dyDescent="0.25">
      <c r="H741" t="e">
        <f ca="1">ROUND(NORMINV(RAND(),SIMULATION!$G$6,SIMULATION!$C$6),0)</f>
        <v>#REF!</v>
      </c>
      <c r="I741" t="e">
        <f ca="1">ROUND(NORMINV(RAND(),SIMULATION!$G$10,SIMULATION!$C$10),0)</f>
        <v>#REF!</v>
      </c>
      <c r="J741" t="e">
        <f t="shared" ca="1" si="24"/>
        <v>#REF!</v>
      </c>
      <c r="K741" t="e">
        <f ca="1">IF(H741+SIMULATION!$E$6&gt;'CBB SIM'!I741,"W","L")</f>
        <v>#REF!</v>
      </c>
      <c r="L741" t="e">
        <f ca="1">IF(I741+SIMULATION!$E$10&gt;'CBB SIM'!H741,"W","L")</f>
        <v>#REF!</v>
      </c>
      <c r="M741" t="e">
        <f t="shared" ca="1" si="25"/>
        <v>#REF!</v>
      </c>
      <c r="N741" t="e">
        <f ca="1">IF((H741+I741)&gt;SIMULATION!$F$6,"Over","Under")</f>
        <v>#REF!</v>
      </c>
    </row>
    <row r="742" spans="8:14" x14ac:dyDescent="0.25">
      <c r="H742" t="e">
        <f ca="1">ROUND(NORMINV(RAND(),SIMULATION!$G$6,SIMULATION!$C$6),0)</f>
        <v>#REF!</v>
      </c>
      <c r="I742" t="e">
        <f ca="1">ROUND(NORMINV(RAND(),SIMULATION!$G$10,SIMULATION!$C$10),0)</f>
        <v>#REF!</v>
      </c>
      <c r="J742" t="e">
        <f t="shared" ca="1" si="24"/>
        <v>#REF!</v>
      </c>
      <c r="K742" t="e">
        <f ca="1">IF(H742+SIMULATION!$E$6&gt;'CBB SIM'!I742,"W","L")</f>
        <v>#REF!</v>
      </c>
      <c r="L742" t="e">
        <f ca="1">IF(I742+SIMULATION!$E$10&gt;'CBB SIM'!H742,"W","L")</f>
        <v>#REF!</v>
      </c>
      <c r="M742" t="e">
        <f t="shared" ca="1" si="25"/>
        <v>#REF!</v>
      </c>
      <c r="N742" t="e">
        <f ca="1">IF((H742+I742)&gt;SIMULATION!$F$6,"Over","Under")</f>
        <v>#REF!</v>
      </c>
    </row>
    <row r="743" spans="8:14" x14ac:dyDescent="0.25">
      <c r="H743" t="e">
        <f ca="1">ROUND(NORMINV(RAND(),SIMULATION!$G$6,SIMULATION!$C$6),0)</f>
        <v>#REF!</v>
      </c>
      <c r="I743" t="e">
        <f ca="1">ROUND(NORMINV(RAND(),SIMULATION!$G$10,SIMULATION!$C$10),0)</f>
        <v>#REF!</v>
      </c>
      <c r="J743" t="e">
        <f t="shared" ca="1" si="24"/>
        <v>#REF!</v>
      </c>
      <c r="K743" t="e">
        <f ca="1">IF(H743+SIMULATION!$E$6&gt;'CBB SIM'!I743,"W","L")</f>
        <v>#REF!</v>
      </c>
      <c r="L743" t="e">
        <f ca="1">IF(I743+SIMULATION!$E$10&gt;'CBB SIM'!H743,"W","L")</f>
        <v>#REF!</v>
      </c>
      <c r="M743" t="e">
        <f t="shared" ca="1" si="25"/>
        <v>#REF!</v>
      </c>
      <c r="N743" t="e">
        <f ca="1">IF((H743+I743)&gt;SIMULATION!$F$6,"Over","Under")</f>
        <v>#REF!</v>
      </c>
    </row>
    <row r="744" spans="8:14" x14ac:dyDescent="0.25">
      <c r="H744" t="e">
        <f ca="1">ROUND(NORMINV(RAND(),SIMULATION!$G$6,SIMULATION!$C$6),0)</f>
        <v>#REF!</v>
      </c>
      <c r="I744" t="e">
        <f ca="1">ROUND(NORMINV(RAND(),SIMULATION!$G$10,SIMULATION!$C$10),0)</f>
        <v>#REF!</v>
      </c>
      <c r="J744" t="e">
        <f t="shared" ca="1" si="24"/>
        <v>#REF!</v>
      </c>
      <c r="K744" t="e">
        <f ca="1">IF(H744+SIMULATION!$E$6&gt;'CBB SIM'!I744,"W","L")</f>
        <v>#REF!</v>
      </c>
      <c r="L744" t="e">
        <f ca="1">IF(I744+SIMULATION!$E$10&gt;'CBB SIM'!H744,"W","L")</f>
        <v>#REF!</v>
      </c>
      <c r="M744" t="e">
        <f t="shared" ca="1" si="25"/>
        <v>#REF!</v>
      </c>
      <c r="N744" t="e">
        <f ca="1">IF((H744+I744)&gt;SIMULATION!$F$6,"Over","Under")</f>
        <v>#REF!</v>
      </c>
    </row>
    <row r="745" spans="8:14" x14ac:dyDescent="0.25">
      <c r="H745" t="e">
        <f ca="1">ROUND(NORMINV(RAND(),SIMULATION!$G$6,SIMULATION!$C$6),0)</f>
        <v>#REF!</v>
      </c>
      <c r="I745" t="e">
        <f ca="1">ROUND(NORMINV(RAND(),SIMULATION!$G$10,SIMULATION!$C$10),0)</f>
        <v>#REF!</v>
      </c>
      <c r="J745" t="e">
        <f t="shared" ca="1" si="24"/>
        <v>#REF!</v>
      </c>
      <c r="K745" t="e">
        <f ca="1">IF(H745+SIMULATION!$E$6&gt;'CBB SIM'!I745,"W","L")</f>
        <v>#REF!</v>
      </c>
      <c r="L745" t="e">
        <f ca="1">IF(I745+SIMULATION!$E$10&gt;'CBB SIM'!H745,"W","L")</f>
        <v>#REF!</v>
      </c>
      <c r="M745" t="e">
        <f t="shared" ca="1" si="25"/>
        <v>#REF!</v>
      </c>
      <c r="N745" t="e">
        <f ca="1">IF((H745+I745)&gt;SIMULATION!$F$6,"Over","Under")</f>
        <v>#REF!</v>
      </c>
    </row>
    <row r="746" spans="8:14" x14ac:dyDescent="0.25">
      <c r="H746" t="e">
        <f ca="1">ROUND(NORMINV(RAND(),SIMULATION!$G$6,SIMULATION!$C$6),0)</f>
        <v>#REF!</v>
      </c>
      <c r="I746" t="e">
        <f ca="1">ROUND(NORMINV(RAND(),SIMULATION!$G$10,SIMULATION!$C$10),0)</f>
        <v>#REF!</v>
      </c>
      <c r="J746" t="e">
        <f t="shared" ca="1" si="24"/>
        <v>#REF!</v>
      </c>
      <c r="K746" t="e">
        <f ca="1">IF(H746+SIMULATION!$E$6&gt;'CBB SIM'!I746,"W","L")</f>
        <v>#REF!</v>
      </c>
      <c r="L746" t="e">
        <f ca="1">IF(I746+SIMULATION!$E$10&gt;'CBB SIM'!H746,"W","L")</f>
        <v>#REF!</v>
      </c>
      <c r="M746" t="e">
        <f t="shared" ca="1" si="25"/>
        <v>#REF!</v>
      </c>
      <c r="N746" t="e">
        <f ca="1">IF((H746+I746)&gt;SIMULATION!$F$6,"Over","Under")</f>
        <v>#REF!</v>
      </c>
    </row>
    <row r="747" spans="8:14" x14ac:dyDescent="0.25">
      <c r="H747" t="e">
        <f ca="1">ROUND(NORMINV(RAND(),SIMULATION!$G$6,SIMULATION!$C$6),0)</f>
        <v>#REF!</v>
      </c>
      <c r="I747" t="e">
        <f ca="1">ROUND(NORMINV(RAND(),SIMULATION!$G$10,SIMULATION!$C$10),0)</f>
        <v>#REF!</v>
      </c>
      <c r="J747" t="e">
        <f t="shared" ca="1" si="24"/>
        <v>#REF!</v>
      </c>
      <c r="K747" t="e">
        <f ca="1">IF(H747+SIMULATION!$E$6&gt;'CBB SIM'!I747,"W","L")</f>
        <v>#REF!</v>
      </c>
      <c r="L747" t="e">
        <f ca="1">IF(I747+SIMULATION!$E$10&gt;'CBB SIM'!H747,"W","L")</f>
        <v>#REF!</v>
      </c>
      <c r="M747" t="e">
        <f t="shared" ca="1" si="25"/>
        <v>#REF!</v>
      </c>
      <c r="N747" t="e">
        <f ca="1">IF((H747+I747)&gt;SIMULATION!$F$6,"Over","Under")</f>
        <v>#REF!</v>
      </c>
    </row>
    <row r="748" spans="8:14" x14ac:dyDescent="0.25">
      <c r="H748" t="e">
        <f ca="1">ROUND(NORMINV(RAND(),SIMULATION!$G$6,SIMULATION!$C$6),0)</f>
        <v>#REF!</v>
      </c>
      <c r="I748" t="e">
        <f ca="1">ROUND(NORMINV(RAND(),SIMULATION!$G$10,SIMULATION!$C$10),0)</f>
        <v>#REF!</v>
      </c>
      <c r="J748" t="e">
        <f t="shared" ca="1" si="24"/>
        <v>#REF!</v>
      </c>
      <c r="K748" t="e">
        <f ca="1">IF(H748+SIMULATION!$E$6&gt;'CBB SIM'!I748,"W","L")</f>
        <v>#REF!</v>
      </c>
      <c r="L748" t="e">
        <f ca="1">IF(I748+SIMULATION!$E$10&gt;'CBB SIM'!H748,"W","L")</f>
        <v>#REF!</v>
      </c>
      <c r="M748" t="e">
        <f t="shared" ca="1" si="25"/>
        <v>#REF!</v>
      </c>
      <c r="N748" t="e">
        <f ca="1">IF((H748+I748)&gt;SIMULATION!$F$6,"Over","Under")</f>
        <v>#REF!</v>
      </c>
    </row>
    <row r="749" spans="8:14" x14ac:dyDescent="0.25">
      <c r="H749" t="e">
        <f ca="1">ROUND(NORMINV(RAND(),SIMULATION!$G$6,SIMULATION!$C$6),0)</f>
        <v>#REF!</v>
      </c>
      <c r="I749" t="e">
        <f ca="1">ROUND(NORMINV(RAND(),SIMULATION!$G$10,SIMULATION!$C$10),0)</f>
        <v>#REF!</v>
      </c>
      <c r="J749" t="e">
        <f t="shared" ca="1" si="24"/>
        <v>#REF!</v>
      </c>
      <c r="K749" t="e">
        <f ca="1">IF(H749+SIMULATION!$E$6&gt;'CBB SIM'!I749,"W","L")</f>
        <v>#REF!</v>
      </c>
      <c r="L749" t="e">
        <f ca="1">IF(I749+SIMULATION!$E$10&gt;'CBB SIM'!H749,"W","L")</f>
        <v>#REF!</v>
      </c>
      <c r="M749" t="e">
        <f t="shared" ca="1" si="25"/>
        <v>#REF!</v>
      </c>
      <c r="N749" t="e">
        <f ca="1">IF((H749+I749)&gt;SIMULATION!$F$6,"Over","Under")</f>
        <v>#REF!</v>
      </c>
    </row>
    <row r="750" spans="8:14" x14ac:dyDescent="0.25">
      <c r="H750" t="e">
        <f ca="1">ROUND(NORMINV(RAND(),SIMULATION!$G$6,SIMULATION!$C$6),0)</f>
        <v>#REF!</v>
      </c>
      <c r="I750" t="e">
        <f ca="1">ROUND(NORMINV(RAND(),SIMULATION!$G$10,SIMULATION!$C$10),0)</f>
        <v>#REF!</v>
      </c>
      <c r="J750" t="e">
        <f t="shared" ca="1" si="24"/>
        <v>#REF!</v>
      </c>
      <c r="K750" t="e">
        <f ca="1">IF(H750+SIMULATION!$E$6&gt;'CBB SIM'!I750,"W","L")</f>
        <v>#REF!</v>
      </c>
      <c r="L750" t="e">
        <f ca="1">IF(I750+SIMULATION!$E$10&gt;'CBB SIM'!H750,"W","L")</f>
        <v>#REF!</v>
      </c>
      <c r="M750" t="e">
        <f t="shared" ca="1" si="25"/>
        <v>#REF!</v>
      </c>
      <c r="N750" t="e">
        <f ca="1">IF((H750+I750)&gt;SIMULATION!$F$6,"Over","Under")</f>
        <v>#REF!</v>
      </c>
    </row>
    <row r="751" spans="8:14" x14ac:dyDescent="0.25">
      <c r="H751" t="e">
        <f ca="1">ROUND(NORMINV(RAND(),SIMULATION!$G$6,SIMULATION!$C$6),0)</f>
        <v>#REF!</v>
      </c>
      <c r="I751" t="e">
        <f ca="1">ROUND(NORMINV(RAND(),SIMULATION!$G$10,SIMULATION!$C$10),0)</f>
        <v>#REF!</v>
      </c>
      <c r="J751" t="e">
        <f t="shared" ca="1" si="24"/>
        <v>#REF!</v>
      </c>
      <c r="K751" t="e">
        <f ca="1">IF(H751+SIMULATION!$E$6&gt;'CBB SIM'!I751,"W","L")</f>
        <v>#REF!</v>
      </c>
      <c r="L751" t="e">
        <f ca="1">IF(I751+SIMULATION!$E$10&gt;'CBB SIM'!H751,"W","L")</f>
        <v>#REF!</v>
      </c>
      <c r="M751" t="e">
        <f t="shared" ca="1" si="25"/>
        <v>#REF!</v>
      </c>
      <c r="N751" t="e">
        <f ca="1">IF((H751+I751)&gt;SIMULATION!$F$6,"Over","Under")</f>
        <v>#REF!</v>
      </c>
    </row>
    <row r="752" spans="8:14" x14ac:dyDescent="0.25">
      <c r="H752" t="e">
        <f ca="1">ROUND(NORMINV(RAND(),SIMULATION!$G$6,SIMULATION!$C$6),0)</f>
        <v>#REF!</v>
      </c>
      <c r="I752" t="e">
        <f ca="1">ROUND(NORMINV(RAND(),SIMULATION!$G$10,SIMULATION!$C$10),0)</f>
        <v>#REF!</v>
      </c>
      <c r="J752" t="e">
        <f t="shared" ca="1" si="24"/>
        <v>#REF!</v>
      </c>
      <c r="K752" t="e">
        <f ca="1">IF(H752+SIMULATION!$E$6&gt;'CBB SIM'!I752,"W","L")</f>
        <v>#REF!</v>
      </c>
      <c r="L752" t="e">
        <f ca="1">IF(I752+SIMULATION!$E$10&gt;'CBB SIM'!H752,"W","L")</f>
        <v>#REF!</v>
      </c>
      <c r="M752" t="e">
        <f t="shared" ca="1" si="25"/>
        <v>#REF!</v>
      </c>
      <c r="N752" t="e">
        <f ca="1">IF((H752+I752)&gt;SIMULATION!$F$6,"Over","Under")</f>
        <v>#REF!</v>
      </c>
    </row>
    <row r="753" spans="8:14" x14ac:dyDescent="0.25">
      <c r="H753" t="e">
        <f ca="1">ROUND(NORMINV(RAND(),SIMULATION!$G$6,SIMULATION!$C$6),0)</f>
        <v>#REF!</v>
      </c>
      <c r="I753" t="e">
        <f ca="1">ROUND(NORMINV(RAND(),SIMULATION!$G$10,SIMULATION!$C$10),0)</f>
        <v>#REF!</v>
      </c>
      <c r="J753" t="e">
        <f t="shared" ca="1" si="24"/>
        <v>#REF!</v>
      </c>
      <c r="K753" t="e">
        <f ca="1">IF(H753+SIMULATION!$E$6&gt;'CBB SIM'!I753,"W","L")</f>
        <v>#REF!</v>
      </c>
      <c r="L753" t="e">
        <f ca="1">IF(I753+SIMULATION!$E$10&gt;'CBB SIM'!H753,"W","L")</f>
        <v>#REF!</v>
      </c>
      <c r="M753" t="e">
        <f t="shared" ca="1" si="25"/>
        <v>#REF!</v>
      </c>
      <c r="N753" t="e">
        <f ca="1">IF((H753+I753)&gt;SIMULATION!$F$6,"Over","Under")</f>
        <v>#REF!</v>
      </c>
    </row>
    <row r="754" spans="8:14" x14ac:dyDescent="0.25">
      <c r="H754" t="e">
        <f ca="1">ROUND(NORMINV(RAND(),SIMULATION!$G$6,SIMULATION!$C$6),0)</f>
        <v>#REF!</v>
      </c>
      <c r="I754" t="e">
        <f ca="1">ROUND(NORMINV(RAND(),SIMULATION!$G$10,SIMULATION!$C$10),0)</f>
        <v>#REF!</v>
      </c>
      <c r="J754" t="e">
        <f t="shared" ca="1" si="24"/>
        <v>#REF!</v>
      </c>
      <c r="K754" t="e">
        <f ca="1">IF(H754+SIMULATION!$E$6&gt;'CBB SIM'!I754,"W","L")</f>
        <v>#REF!</v>
      </c>
      <c r="L754" t="e">
        <f ca="1">IF(I754+SIMULATION!$E$10&gt;'CBB SIM'!H754,"W","L")</f>
        <v>#REF!</v>
      </c>
      <c r="M754" t="e">
        <f t="shared" ca="1" si="25"/>
        <v>#REF!</v>
      </c>
      <c r="N754" t="e">
        <f ca="1">IF((H754+I754)&gt;SIMULATION!$F$6,"Over","Under")</f>
        <v>#REF!</v>
      </c>
    </row>
    <row r="755" spans="8:14" x14ac:dyDescent="0.25">
      <c r="H755" t="e">
        <f ca="1">ROUND(NORMINV(RAND(),SIMULATION!$G$6,SIMULATION!$C$6),0)</f>
        <v>#REF!</v>
      </c>
      <c r="I755" t="e">
        <f ca="1">ROUND(NORMINV(RAND(),SIMULATION!$G$10,SIMULATION!$C$10),0)</f>
        <v>#REF!</v>
      </c>
      <c r="J755" t="e">
        <f t="shared" ca="1" si="24"/>
        <v>#REF!</v>
      </c>
      <c r="K755" t="e">
        <f ca="1">IF(H755+SIMULATION!$E$6&gt;'CBB SIM'!I755,"W","L")</f>
        <v>#REF!</v>
      </c>
      <c r="L755" t="e">
        <f ca="1">IF(I755+SIMULATION!$E$10&gt;'CBB SIM'!H755,"W","L")</f>
        <v>#REF!</v>
      </c>
      <c r="M755" t="e">
        <f t="shared" ca="1" si="25"/>
        <v>#REF!</v>
      </c>
      <c r="N755" t="e">
        <f ca="1">IF((H755+I755)&gt;SIMULATION!$F$6,"Over","Under")</f>
        <v>#REF!</v>
      </c>
    </row>
    <row r="756" spans="8:14" x14ac:dyDescent="0.25">
      <c r="H756" t="e">
        <f ca="1">ROUND(NORMINV(RAND(),SIMULATION!$G$6,SIMULATION!$C$6),0)</f>
        <v>#REF!</v>
      </c>
      <c r="I756" t="e">
        <f ca="1">ROUND(NORMINV(RAND(),SIMULATION!$G$10,SIMULATION!$C$10),0)</f>
        <v>#REF!</v>
      </c>
      <c r="J756" t="e">
        <f t="shared" ca="1" si="24"/>
        <v>#REF!</v>
      </c>
      <c r="K756" t="e">
        <f ca="1">IF(H756+SIMULATION!$E$6&gt;'CBB SIM'!I756,"W","L")</f>
        <v>#REF!</v>
      </c>
      <c r="L756" t="e">
        <f ca="1">IF(I756+SIMULATION!$E$10&gt;'CBB SIM'!H756,"W","L")</f>
        <v>#REF!</v>
      </c>
      <c r="M756" t="e">
        <f t="shared" ca="1" si="25"/>
        <v>#REF!</v>
      </c>
      <c r="N756" t="e">
        <f ca="1">IF((H756+I756)&gt;SIMULATION!$F$6,"Over","Under")</f>
        <v>#REF!</v>
      </c>
    </row>
    <row r="757" spans="8:14" x14ac:dyDescent="0.25">
      <c r="H757" t="e">
        <f ca="1">ROUND(NORMINV(RAND(),SIMULATION!$G$6,SIMULATION!$C$6),0)</f>
        <v>#REF!</v>
      </c>
      <c r="I757" t="e">
        <f ca="1">ROUND(NORMINV(RAND(),SIMULATION!$G$10,SIMULATION!$C$10),0)</f>
        <v>#REF!</v>
      </c>
      <c r="J757" t="e">
        <f t="shared" ref="J757:J820" ca="1" si="26">IF(H757=I757,"OT",IF(H757&gt;I757,"Away","Home"))</f>
        <v>#REF!</v>
      </c>
      <c r="K757" t="e">
        <f ca="1">IF(H757+SIMULATION!$E$6&gt;'CBB SIM'!I757,"W","L")</f>
        <v>#REF!</v>
      </c>
      <c r="L757" t="e">
        <f ca="1">IF(I757+SIMULATION!$E$10&gt;'CBB SIM'!H757,"W","L")</f>
        <v>#REF!</v>
      </c>
      <c r="M757" t="e">
        <f t="shared" ref="M757:M820" ca="1" si="27">H757+I757</f>
        <v>#REF!</v>
      </c>
      <c r="N757" t="e">
        <f ca="1">IF((H757+I757)&gt;SIMULATION!$F$6,"Over","Under")</f>
        <v>#REF!</v>
      </c>
    </row>
    <row r="758" spans="8:14" x14ac:dyDescent="0.25">
      <c r="H758" t="e">
        <f ca="1">ROUND(NORMINV(RAND(),SIMULATION!$G$6,SIMULATION!$C$6),0)</f>
        <v>#REF!</v>
      </c>
      <c r="I758" t="e">
        <f ca="1">ROUND(NORMINV(RAND(),SIMULATION!$G$10,SIMULATION!$C$10),0)</f>
        <v>#REF!</v>
      </c>
      <c r="J758" t="e">
        <f t="shared" ca="1" si="26"/>
        <v>#REF!</v>
      </c>
      <c r="K758" t="e">
        <f ca="1">IF(H758+SIMULATION!$E$6&gt;'CBB SIM'!I758,"W","L")</f>
        <v>#REF!</v>
      </c>
      <c r="L758" t="e">
        <f ca="1">IF(I758+SIMULATION!$E$10&gt;'CBB SIM'!H758,"W","L")</f>
        <v>#REF!</v>
      </c>
      <c r="M758" t="e">
        <f t="shared" ca="1" si="27"/>
        <v>#REF!</v>
      </c>
      <c r="N758" t="e">
        <f ca="1">IF((H758+I758)&gt;SIMULATION!$F$6,"Over","Under")</f>
        <v>#REF!</v>
      </c>
    </row>
    <row r="759" spans="8:14" x14ac:dyDescent="0.25">
      <c r="H759" t="e">
        <f ca="1">ROUND(NORMINV(RAND(),SIMULATION!$G$6,SIMULATION!$C$6),0)</f>
        <v>#REF!</v>
      </c>
      <c r="I759" t="e">
        <f ca="1">ROUND(NORMINV(RAND(),SIMULATION!$G$10,SIMULATION!$C$10),0)</f>
        <v>#REF!</v>
      </c>
      <c r="J759" t="e">
        <f t="shared" ca="1" si="26"/>
        <v>#REF!</v>
      </c>
      <c r="K759" t="e">
        <f ca="1">IF(H759+SIMULATION!$E$6&gt;'CBB SIM'!I759,"W","L")</f>
        <v>#REF!</v>
      </c>
      <c r="L759" t="e">
        <f ca="1">IF(I759+SIMULATION!$E$10&gt;'CBB SIM'!H759,"W","L")</f>
        <v>#REF!</v>
      </c>
      <c r="M759" t="e">
        <f t="shared" ca="1" si="27"/>
        <v>#REF!</v>
      </c>
      <c r="N759" t="e">
        <f ca="1">IF((H759+I759)&gt;SIMULATION!$F$6,"Over","Under")</f>
        <v>#REF!</v>
      </c>
    </row>
    <row r="760" spans="8:14" x14ac:dyDescent="0.25">
      <c r="H760" t="e">
        <f ca="1">ROUND(NORMINV(RAND(),SIMULATION!$G$6,SIMULATION!$C$6),0)</f>
        <v>#REF!</v>
      </c>
      <c r="I760" t="e">
        <f ca="1">ROUND(NORMINV(RAND(),SIMULATION!$G$10,SIMULATION!$C$10),0)</f>
        <v>#REF!</v>
      </c>
      <c r="J760" t="e">
        <f t="shared" ca="1" si="26"/>
        <v>#REF!</v>
      </c>
      <c r="K760" t="e">
        <f ca="1">IF(H760+SIMULATION!$E$6&gt;'CBB SIM'!I760,"W","L")</f>
        <v>#REF!</v>
      </c>
      <c r="L760" t="e">
        <f ca="1">IF(I760+SIMULATION!$E$10&gt;'CBB SIM'!H760,"W","L")</f>
        <v>#REF!</v>
      </c>
      <c r="M760" t="e">
        <f t="shared" ca="1" si="27"/>
        <v>#REF!</v>
      </c>
      <c r="N760" t="e">
        <f ca="1">IF((H760+I760)&gt;SIMULATION!$F$6,"Over","Under")</f>
        <v>#REF!</v>
      </c>
    </row>
    <row r="761" spans="8:14" x14ac:dyDescent="0.25">
      <c r="H761" t="e">
        <f ca="1">ROUND(NORMINV(RAND(),SIMULATION!$G$6,SIMULATION!$C$6),0)</f>
        <v>#REF!</v>
      </c>
      <c r="I761" t="e">
        <f ca="1">ROUND(NORMINV(RAND(),SIMULATION!$G$10,SIMULATION!$C$10),0)</f>
        <v>#REF!</v>
      </c>
      <c r="J761" t="e">
        <f t="shared" ca="1" si="26"/>
        <v>#REF!</v>
      </c>
      <c r="K761" t="e">
        <f ca="1">IF(H761+SIMULATION!$E$6&gt;'CBB SIM'!I761,"W","L")</f>
        <v>#REF!</v>
      </c>
      <c r="L761" t="e">
        <f ca="1">IF(I761+SIMULATION!$E$10&gt;'CBB SIM'!H761,"W","L")</f>
        <v>#REF!</v>
      </c>
      <c r="M761" t="e">
        <f t="shared" ca="1" si="27"/>
        <v>#REF!</v>
      </c>
      <c r="N761" t="e">
        <f ca="1">IF((H761+I761)&gt;SIMULATION!$F$6,"Over","Under")</f>
        <v>#REF!</v>
      </c>
    </row>
    <row r="762" spans="8:14" x14ac:dyDescent="0.25">
      <c r="H762" t="e">
        <f ca="1">ROUND(NORMINV(RAND(),SIMULATION!$G$6,SIMULATION!$C$6),0)</f>
        <v>#REF!</v>
      </c>
      <c r="I762" t="e">
        <f ca="1">ROUND(NORMINV(RAND(),SIMULATION!$G$10,SIMULATION!$C$10),0)</f>
        <v>#REF!</v>
      </c>
      <c r="J762" t="e">
        <f t="shared" ca="1" si="26"/>
        <v>#REF!</v>
      </c>
      <c r="K762" t="e">
        <f ca="1">IF(H762+SIMULATION!$E$6&gt;'CBB SIM'!I762,"W","L")</f>
        <v>#REF!</v>
      </c>
      <c r="L762" t="e">
        <f ca="1">IF(I762+SIMULATION!$E$10&gt;'CBB SIM'!H762,"W","L")</f>
        <v>#REF!</v>
      </c>
      <c r="M762" t="e">
        <f t="shared" ca="1" si="27"/>
        <v>#REF!</v>
      </c>
      <c r="N762" t="e">
        <f ca="1">IF((H762+I762)&gt;SIMULATION!$F$6,"Over","Under")</f>
        <v>#REF!</v>
      </c>
    </row>
    <row r="763" spans="8:14" x14ac:dyDescent="0.25">
      <c r="H763" t="e">
        <f ca="1">ROUND(NORMINV(RAND(),SIMULATION!$G$6,SIMULATION!$C$6),0)</f>
        <v>#REF!</v>
      </c>
      <c r="I763" t="e">
        <f ca="1">ROUND(NORMINV(RAND(),SIMULATION!$G$10,SIMULATION!$C$10),0)</f>
        <v>#REF!</v>
      </c>
      <c r="J763" t="e">
        <f t="shared" ca="1" si="26"/>
        <v>#REF!</v>
      </c>
      <c r="K763" t="e">
        <f ca="1">IF(H763+SIMULATION!$E$6&gt;'CBB SIM'!I763,"W","L")</f>
        <v>#REF!</v>
      </c>
      <c r="L763" t="e">
        <f ca="1">IF(I763+SIMULATION!$E$10&gt;'CBB SIM'!H763,"W","L")</f>
        <v>#REF!</v>
      </c>
      <c r="M763" t="e">
        <f t="shared" ca="1" si="27"/>
        <v>#REF!</v>
      </c>
      <c r="N763" t="e">
        <f ca="1">IF((H763+I763)&gt;SIMULATION!$F$6,"Over","Under")</f>
        <v>#REF!</v>
      </c>
    </row>
    <row r="764" spans="8:14" x14ac:dyDescent="0.25">
      <c r="H764" t="e">
        <f ca="1">ROUND(NORMINV(RAND(),SIMULATION!$G$6,SIMULATION!$C$6),0)</f>
        <v>#REF!</v>
      </c>
      <c r="I764" t="e">
        <f ca="1">ROUND(NORMINV(RAND(),SIMULATION!$G$10,SIMULATION!$C$10),0)</f>
        <v>#REF!</v>
      </c>
      <c r="J764" t="e">
        <f t="shared" ca="1" si="26"/>
        <v>#REF!</v>
      </c>
      <c r="K764" t="e">
        <f ca="1">IF(H764+SIMULATION!$E$6&gt;'CBB SIM'!I764,"W","L")</f>
        <v>#REF!</v>
      </c>
      <c r="L764" t="e">
        <f ca="1">IF(I764+SIMULATION!$E$10&gt;'CBB SIM'!H764,"W","L")</f>
        <v>#REF!</v>
      </c>
      <c r="M764" t="e">
        <f t="shared" ca="1" si="27"/>
        <v>#REF!</v>
      </c>
      <c r="N764" t="e">
        <f ca="1">IF((H764+I764)&gt;SIMULATION!$F$6,"Over","Under")</f>
        <v>#REF!</v>
      </c>
    </row>
    <row r="765" spans="8:14" x14ac:dyDescent="0.25">
      <c r="H765" t="e">
        <f ca="1">ROUND(NORMINV(RAND(),SIMULATION!$G$6,SIMULATION!$C$6),0)</f>
        <v>#REF!</v>
      </c>
      <c r="I765" t="e">
        <f ca="1">ROUND(NORMINV(RAND(),SIMULATION!$G$10,SIMULATION!$C$10),0)</f>
        <v>#REF!</v>
      </c>
      <c r="J765" t="e">
        <f t="shared" ca="1" si="26"/>
        <v>#REF!</v>
      </c>
      <c r="K765" t="e">
        <f ca="1">IF(H765+SIMULATION!$E$6&gt;'CBB SIM'!I765,"W","L")</f>
        <v>#REF!</v>
      </c>
      <c r="L765" t="e">
        <f ca="1">IF(I765+SIMULATION!$E$10&gt;'CBB SIM'!H765,"W","L")</f>
        <v>#REF!</v>
      </c>
      <c r="M765" t="e">
        <f t="shared" ca="1" si="27"/>
        <v>#REF!</v>
      </c>
      <c r="N765" t="e">
        <f ca="1">IF((H765+I765)&gt;SIMULATION!$F$6,"Over","Under")</f>
        <v>#REF!</v>
      </c>
    </row>
    <row r="766" spans="8:14" x14ac:dyDescent="0.25">
      <c r="H766" t="e">
        <f ca="1">ROUND(NORMINV(RAND(),SIMULATION!$G$6,SIMULATION!$C$6),0)</f>
        <v>#REF!</v>
      </c>
      <c r="I766" t="e">
        <f ca="1">ROUND(NORMINV(RAND(),SIMULATION!$G$10,SIMULATION!$C$10),0)</f>
        <v>#REF!</v>
      </c>
      <c r="J766" t="e">
        <f t="shared" ca="1" si="26"/>
        <v>#REF!</v>
      </c>
      <c r="K766" t="e">
        <f ca="1">IF(H766+SIMULATION!$E$6&gt;'CBB SIM'!I766,"W","L")</f>
        <v>#REF!</v>
      </c>
      <c r="L766" t="e">
        <f ca="1">IF(I766+SIMULATION!$E$10&gt;'CBB SIM'!H766,"W","L")</f>
        <v>#REF!</v>
      </c>
      <c r="M766" t="e">
        <f t="shared" ca="1" si="27"/>
        <v>#REF!</v>
      </c>
      <c r="N766" t="e">
        <f ca="1">IF((H766+I766)&gt;SIMULATION!$F$6,"Over","Under")</f>
        <v>#REF!</v>
      </c>
    </row>
    <row r="767" spans="8:14" x14ac:dyDescent="0.25">
      <c r="H767" t="e">
        <f ca="1">ROUND(NORMINV(RAND(),SIMULATION!$G$6,SIMULATION!$C$6),0)</f>
        <v>#REF!</v>
      </c>
      <c r="I767" t="e">
        <f ca="1">ROUND(NORMINV(RAND(),SIMULATION!$G$10,SIMULATION!$C$10),0)</f>
        <v>#REF!</v>
      </c>
      <c r="J767" t="e">
        <f t="shared" ca="1" si="26"/>
        <v>#REF!</v>
      </c>
      <c r="K767" t="e">
        <f ca="1">IF(H767+SIMULATION!$E$6&gt;'CBB SIM'!I767,"W","L")</f>
        <v>#REF!</v>
      </c>
      <c r="L767" t="e">
        <f ca="1">IF(I767+SIMULATION!$E$10&gt;'CBB SIM'!H767,"W","L")</f>
        <v>#REF!</v>
      </c>
      <c r="M767" t="e">
        <f t="shared" ca="1" si="27"/>
        <v>#REF!</v>
      </c>
      <c r="N767" t="e">
        <f ca="1">IF((H767+I767)&gt;SIMULATION!$F$6,"Over","Under")</f>
        <v>#REF!</v>
      </c>
    </row>
    <row r="768" spans="8:14" x14ac:dyDescent="0.25">
      <c r="H768" t="e">
        <f ca="1">ROUND(NORMINV(RAND(),SIMULATION!$G$6,SIMULATION!$C$6),0)</f>
        <v>#REF!</v>
      </c>
      <c r="I768" t="e">
        <f ca="1">ROUND(NORMINV(RAND(),SIMULATION!$G$10,SIMULATION!$C$10),0)</f>
        <v>#REF!</v>
      </c>
      <c r="J768" t="e">
        <f t="shared" ca="1" si="26"/>
        <v>#REF!</v>
      </c>
      <c r="K768" t="e">
        <f ca="1">IF(H768+SIMULATION!$E$6&gt;'CBB SIM'!I768,"W","L")</f>
        <v>#REF!</v>
      </c>
      <c r="L768" t="e">
        <f ca="1">IF(I768+SIMULATION!$E$10&gt;'CBB SIM'!H768,"W","L")</f>
        <v>#REF!</v>
      </c>
      <c r="M768" t="e">
        <f t="shared" ca="1" si="27"/>
        <v>#REF!</v>
      </c>
      <c r="N768" t="e">
        <f ca="1">IF((H768+I768)&gt;SIMULATION!$F$6,"Over","Under")</f>
        <v>#REF!</v>
      </c>
    </row>
    <row r="769" spans="8:14" x14ac:dyDescent="0.25">
      <c r="H769" t="e">
        <f ca="1">ROUND(NORMINV(RAND(),SIMULATION!$G$6,SIMULATION!$C$6),0)</f>
        <v>#REF!</v>
      </c>
      <c r="I769" t="e">
        <f ca="1">ROUND(NORMINV(RAND(),SIMULATION!$G$10,SIMULATION!$C$10),0)</f>
        <v>#REF!</v>
      </c>
      <c r="J769" t="e">
        <f t="shared" ca="1" si="26"/>
        <v>#REF!</v>
      </c>
      <c r="K769" t="e">
        <f ca="1">IF(H769+SIMULATION!$E$6&gt;'CBB SIM'!I769,"W","L")</f>
        <v>#REF!</v>
      </c>
      <c r="L769" t="e">
        <f ca="1">IF(I769+SIMULATION!$E$10&gt;'CBB SIM'!H769,"W","L")</f>
        <v>#REF!</v>
      </c>
      <c r="M769" t="e">
        <f t="shared" ca="1" si="27"/>
        <v>#REF!</v>
      </c>
      <c r="N769" t="e">
        <f ca="1">IF((H769+I769)&gt;SIMULATION!$F$6,"Over","Under")</f>
        <v>#REF!</v>
      </c>
    </row>
    <row r="770" spans="8:14" x14ac:dyDescent="0.25">
      <c r="H770" t="e">
        <f ca="1">ROUND(NORMINV(RAND(),SIMULATION!$G$6,SIMULATION!$C$6),0)</f>
        <v>#REF!</v>
      </c>
      <c r="I770" t="e">
        <f ca="1">ROUND(NORMINV(RAND(),SIMULATION!$G$10,SIMULATION!$C$10),0)</f>
        <v>#REF!</v>
      </c>
      <c r="J770" t="e">
        <f t="shared" ca="1" si="26"/>
        <v>#REF!</v>
      </c>
      <c r="K770" t="e">
        <f ca="1">IF(H770+SIMULATION!$E$6&gt;'CBB SIM'!I770,"W","L")</f>
        <v>#REF!</v>
      </c>
      <c r="L770" t="e">
        <f ca="1">IF(I770+SIMULATION!$E$10&gt;'CBB SIM'!H770,"W","L")</f>
        <v>#REF!</v>
      </c>
      <c r="M770" t="e">
        <f t="shared" ca="1" si="27"/>
        <v>#REF!</v>
      </c>
      <c r="N770" t="e">
        <f ca="1">IF((H770+I770)&gt;SIMULATION!$F$6,"Over","Under")</f>
        <v>#REF!</v>
      </c>
    </row>
    <row r="771" spans="8:14" x14ac:dyDescent="0.25">
      <c r="H771" t="e">
        <f ca="1">ROUND(NORMINV(RAND(),SIMULATION!$G$6,SIMULATION!$C$6),0)</f>
        <v>#REF!</v>
      </c>
      <c r="I771" t="e">
        <f ca="1">ROUND(NORMINV(RAND(),SIMULATION!$G$10,SIMULATION!$C$10),0)</f>
        <v>#REF!</v>
      </c>
      <c r="J771" t="e">
        <f t="shared" ca="1" si="26"/>
        <v>#REF!</v>
      </c>
      <c r="K771" t="e">
        <f ca="1">IF(H771+SIMULATION!$E$6&gt;'CBB SIM'!I771,"W","L")</f>
        <v>#REF!</v>
      </c>
      <c r="L771" t="e">
        <f ca="1">IF(I771+SIMULATION!$E$10&gt;'CBB SIM'!H771,"W","L")</f>
        <v>#REF!</v>
      </c>
      <c r="M771" t="e">
        <f t="shared" ca="1" si="27"/>
        <v>#REF!</v>
      </c>
      <c r="N771" t="e">
        <f ca="1">IF((H771+I771)&gt;SIMULATION!$F$6,"Over","Under")</f>
        <v>#REF!</v>
      </c>
    </row>
    <row r="772" spans="8:14" x14ac:dyDescent="0.25">
      <c r="H772" t="e">
        <f ca="1">ROUND(NORMINV(RAND(),SIMULATION!$G$6,SIMULATION!$C$6),0)</f>
        <v>#REF!</v>
      </c>
      <c r="I772" t="e">
        <f ca="1">ROUND(NORMINV(RAND(),SIMULATION!$G$10,SIMULATION!$C$10),0)</f>
        <v>#REF!</v>
      </c>
      <c r="J772" t="e">
        <f t="shared" ca="1" si="26"/>
        <v>#REF!</v>
      </c>
      <c r="K772" t="e">
        <f ca="1">IF(H772+SIMULATION!$E$6&gt;'CBB SIM'!I772,"W","L")</f>
        <v>#REF!</v>
      </c>
      <c r="L772" t="e">
        <f ca="1">IF(I772+SIMULATION!$E$10&gt;'CBB SIM'!H772,"W","L")</f>
        <v>#REF!</v>
      </c>
      <c r="M772" t="e">
        <f t="shared" ca="1" si="27"/>
        <v>#REF!</v>
      </c>
      <c r="N772" t="e">
        <f ca="1">IF((H772+I772)&gt;SIMULATION!$F$6,"Over","Under")</f>
        <v>#REF!</v>
      </c>
    </row>
    <row r="773" spans="8:14" x14ac:dyDescent="0.25">
      <c r="H773" t="e">
        <f ca="1">ROUND(NORMINV(RAND(),SIMULATION!$G$6,SIMULATION!$C$6),0)</f>
        <v>#REF!</v>
      </c>
      <c r="I773" t="e">
        <f ca="1">ROUND(NORMINV(RAND(),SIMULATION!$G$10,SIMULATION!$C$10),0)</f>
        <v>#REF!</v>
      </c>
      <c r="J773" t="e">
        <f t="shared" ca="1" si="26"/>
        <v>#REF!</v>
      </c>
      <c r="K773" t="e">
        <f ca="1">IF(H773+SIMULATION!$E$6&gt;'CBB SIM'!I773,"W","L")</f>
        <v>#REF!</v>
      </c>
      <c r="L773" t="e">
        <f ca="1">IF(I773+SIMULATION!$E$10&gt;'CBB SIM'!H773,"W","L")</f>
        <v>#REF!</v>
      </c>
      <c r="M773" t="e">
        <f t="shared" ca="1" si="27"/>
        <v>#REF!</v>
      </c>
      <c r="N773" t="e">
        <f ca="1">IF((H773+I773)&gt;SIMULATION!$F$6,"Over","Under")</f>
        <v>#REF!</v>
      </c>
    </row>
    <row r="774" spans="8:14" x14ac:dyDescent="0.25">
      <c r="H774" t="e">
        <f ca="1">ROUND(NORMINV(RAND(),SIMULATION!$G$6,SIMULATION!$C$6),0)</f>
        <v>#REF!</v>
      </c>
      <c r="I774" t="e">
        <f ca="1">ROUND(NORMINV(RAND(),SIMULATION!$G$10,SIMULATION!$C$10),0)</f>
        <v>#REF!</v>
      </c>
      <c r="J774" t="e">
        <f t="shared" ca="1" si="26"/>
        <v>#REF!</v>
      </c>
      <c r="K774" t="e">
        <f ca="1">IF(H774+SIMULATION!$E$6&gt;'CBB SIM'!I774,"W","L")</f>
        <v>#REF!</v>
      </c>
      <c r="L774" t="e">
        <f ca="1">IF(I774+SIMULATION!$E$10&gt;'CBB SIM'!H774,"W","L")</f>
        <v>#REF!</v>
      </c>
      <c r="M774" t="e">
        <f t="shared" ca="1" si="27"/>
        <v>#REF!</v>
      </c>
      <c r="N774" t="e">
        <f ca="1">IF((H774+I774)&gt;SIMULATION!$F$6,"Over","Under")</f>
        <v>#REF!</v>
      </c>
    </row>
    <row r="775" spans="8:14" x14ac:dyDescent="0.25">
      <c r="H775" t="e">
        <f ca="1">ROUND(NORMINV(RAND(),SIMULATION!$G$6,SIMULATION!$C$6),0)</f>
        <v>#REF!</v>
      </c>
      <c r="I775" t="e">
        <f ca="1">ROUND(NORMINV(RAND(),SIMULATION!$G$10,SIMULATION!$C$10),0)</f>
        <v>#REF!</v>
      </c>
      <c r="J775" t="e">
        <f t="shared" ca="1" si="26"/>
        <v>#REF!</v>
      </c>
      <c r="K775" t="e">
        <f ca="1">IF(H775+SIMULATION!$E$6&gt;'CBB SIM'!I775,"W","L")</f>
        <v>#REF!</v>
      </c>
      <c r="L775" t="e">
        <f ca="1">IF(I775+SIMULATION!$E$10&gt;'CBB SIM'!H775,"W","L")</f>
        <v>#REF!</v>
      </c>
      <c r="M775" t="e">
        <f t="shared" ca="1" si="27"/>
        <v>#REF!</v>
      </c>
      <c r="N775" t="e">
        <f ca="1">IF((H775+I775)&gt;SIMULATION!$F$6,"Over","Under")</f>
        <v>#REF!</v>
      </c>
    </row>
    <row r="776" spans="8:14" x14ac:dyDescent="0.25">
      <c r="H776" t="e">
        <f ca="1">ROUND(NORMINV(RAND(),SIMULATION!$G$6,SIMULATION!$C$6),0)</f>
        <v>#REF!</v>
      </c>
      <c r="I776" t="e">
        <f ca="1">ROUND(NORMINV(RAND(),SIMULATION!$G$10,SIMULATION!$C$10),0)</f>
        <v>#REF!</v>
      </c>
      <c r="J776" t="e">
        <f t="shared" ca="1" si="26"/>
        <v>#REF!</v>
      </c>
      <c r="K776" t="e">
        <f ca="1">IF(H776+SIMULATION!$E$6&gt;'CBB SIM'!I776,"W","L")</f>
        <v>#REF!</v>
      </c>
      <c r="L776" t="e">
        <f ca="1">IF(I776+SIMULATION!$E$10&gt;'CBB SIM'!H776,"W","L")</f>
        <v>#REF!</v>
      </c>
      <c r="M776" t="e">
        <f t="shared" ca="1" si="27"/>
        <v>#REF!</v>
      </c>
      <c r="N776" t="e">
        <f ca="1">IF((H776+I776)&gt;SIMULATION!$F$6,"Over","Under")</f>
        <v>#REF!</v>
      </c>
    </row>
    <row r="777" spans="8:14" x14ac:dyDescent="0.25">
      <c r="H777" t="e">
        <f ca="1">ROUND(NORMINV(RAND(),SIMULATION!$G$6,SIMULATION!$C$6),0)</f>
        <v>#REF!</v>
      </c>
      <c r="I777" t="e">
        <f ca="1">ROUND(NORMINV(RAND(),SIMULATION!$G$10,SIMULATION!$C$10),0)</f>
        <v>#REF!</v>
      </c>
      <c r="J777" t="e">
        <f t="shared" ca="1" si="26"/>
        <v>#REF!</v>
      </c>
      <c r="K777" t="e">
        <f ca="1">IF(H777+SIMULATION!$E$6&gt;'CBB SIM'!I777,"W","L")</f>
        <v>#REF!</v>
      </c>
      <c r="L777" t="e">
        <f ca="1">IF(I777+SIMULATION!$E$10&gt;'CBB SIM'!H777,"W","L")</f>
        <v>#REF!</v>
      </c>
      <c r="M777" t="e">
        <f t="shared" ca="1" si="27"/>
        <v>#REF!</v>
      </c>
      <c r="N777" t="e">
        <f ca="1">IF((H777+I777)&gt;SIMULATION!$F$6,"Over","Under")</f>
        <v>#REF!</v>
      </c>
    </row>
    <row r="778" spans="8:14" x14ac:dyDescent="0.25">
      <c r="H778" t="e">
        <f ca="1">ROUND(NORMINV(RAND(),SIMULATION!$G$6,SIMULATION!$C$6),0)</f>
        <v>#REF!</v>
      </c>
      <c r="I778" t="e">
        <f ca="1">ROUND(NORMINV(RAND(),SIMULATION!$G$10,SIMULATION!$C$10),0)</f>
        <v>#REF!</v>
      </c>
      <c r="J778" t="e">
        <f t="shared" ca="1" si="26"/>
        <v>#REF!</v>
      </c>
      <c r="K778" t="e">
        <f ca="1">IF(H778+SIMULATION!$E$6&gt;'CBB SIM'!I778,"W","L")</f>
        <v>#REF!</v>
      </c>
      <c r="L778" t="e">
        <f ca="1">IF(I778+SIMULATION!$E$10&gt;'CBB SIM'!H778,"W","L")</f>
        <v>#REF!</v>
      </c>
      <c r="M778" t="e">
        <f t="shared" ca="1" si="27"/>
        <v>#REF!</v>
      </c>
      <c r="N778" t="e">
        <f ca="1">IF((H778+I778)&gt;SIMULATION!$F$6,"Over","Under")</f>
        <v>#REF!</v>
      </c>
    </row>
    <row r="779" spans="8:14" x14ac:dyDescent="0.25">
      <c r="H779" t="e">
        <f ca="1">ROUND(NORMINV(RAND(),SIMULATION!$G$6,SIMULATION!$C$6),0)</f>
        <v>#REF!</v>
      </c>
      <c r="I779" t="e">
        <f ca="1">ROUND(NORMINV(RAND(),SIMULATION!$G$10,SIMULATION!$C$10),0)</f>
        <v>#REF!</v>
      </c>
      <c r="J779" t="e">
        <f t="shared" ca="1" si="26"/>
        <v>#REF!</v>
      </c>
      <c r="K779" t="e">
        <f ca="1">IF(H779+SIMULATION!$E$6&gt;'CBB SIM'!I779,"W","L")</f>
        <v>#REF!</v>
      </c>
      <c r="L779" t="e">
        <f ca="1">IF(I779+SIMULATION!$E$10&gt;'CBB SIM'!H779,"W","L")</f>
        <v>#REF!</v>
      </c>
      <c r="M779" t="e">
        <f t="shared" ca="1" si="27"/>
        <v>#REF!</v>
      </c>
      <c r="N779" t="e">
        <f ca="1">IF((H779+I779)&gt;SIMULATION!$F$6,"Over","Under")</f>
        <v>#REF!</v>
      </c>
    </row>
    <row r="780" spans="8:14" x14ac:dyDescent="0.25">
      <c r="H780" t="e">
        <f ca="1">ROUND(NORMINV(RAND(),SIMULATION!$G$6,SIMULATION!$C$6),0)</f>
        <v>#REF!</v>
      </c>
      <c r="I780" t="e">
        <f ca="1">ROUND(NORMINV(RAND(),SIMULATION!$G$10,SIMULATION!$C$10),0)</f>
        <v>#REF!</v>
      </c>
      <c r="J780" t="e">
        <f t="shared" ca="1" si="26"/>
        <v>#REF!</v>
      </c>
      <c r="K780" t="e">
        <f ca="1">IF(H780+SIMULATION!$E$6&gt;'CBB SIM'!I780,"W","L")</f>
        <v>#REF!</v>
      </c>
      <c r="L780" t="e">
        <f ca="1">IF(I780+SIMULATION!$E$10&gt;'CBB SIM'!H780,"W","L")</f>
        <v>#REF!</v>
      </c>
      <c r="M780" t="e">
        <f t="shared" ca="1" si="27"/>
        <v>#REF!</v>
      </c>
      <c r="N780" t="e">
        <f ca="1">IF((H780+I780)&gt;SIMULATION!$F$6,"Over","Under")</f>
        <v>#REF!</v>
      </c>
    </row>
    <row r="781" spans="8:14" x14ac:dyDescent="0.25">
      <c r="H781" t="e">
        <f ca="1">ROUND(NORMINV(RAND(),SIMULATION!$G$6,SIMULATION!$C$6),0)</f>
        <v>#REF!</v>
      </c>
      <c r="I781" t="e">
        <f ca="1">ROUND(NORMINV(RAND(),SIMULATION!$G$10,SIMULATION!$C$10),0)</f>
        <v>#REF!</v>
      </c>
      <c r="J781" t="e">
        <f t="shared" ca="1" si="26"/>
        <v>#REF!</v>
      </c>
      <c r="K781" t="e">
        <f ca="1">IF(H781+SIMULATION!$E$6&gt;'CBB SIM'!I781,"W","L")</f>
        <v>#REF!</v>
      </c>
      <c r="L781" t="e">
        <f ca="1">IF(I781+SIMULATION!$E$10&gt;'CBB SIM'!H781,"W","L")</f>
        <v>#REF!</v>
      </c>
      <c r="M781" t="e">
        <f t="shared" ca="1" si="27"/>
        <v>#REF!</v>
      </c>
      <c r="N781" t="e">
        <f ca="1">IF((H781+I781)&gt;SIMULATION!$F$6,"Over","Under")</f>
        <v>#REF!</v>
      </c>
    </row>
    <row r="782" spans="8:14" x14ac:dyDescent="0.25">
      <c r="H782" t="e">
        <f ca="1">ROUND(NORMINV(RAND(),SIMULATION!$G$6,SIMULATION!$C$6),0)</f>
        <v>#REF!</v>
      </c>
      <c r="I782" t="e">
        <f ca="1">ROUND(NORMINV(RAND(),SIMULATION!$G$10,SIMULATION!$C$10),0)</f>
        <v>#REF!</v>
      </c>
      <c r="J782" t="e">
        <f t="shared" ca="1" si="26"/>
        <v>#REF!</v>
      </c>
      <c r="K782" t="e">
        <f ca="1">IF(H782+SIMULATION!$E$6&gt;'CBB SIM'!I782,"W","L")</f>
        <v>#REF!</v>
      </c>
      <c r="L782" t="e">
        <f ca="1">IF(I782+SIMULATION!$E$10&gt;'CBB SIM'!H782,"W","L")</f>
        <v>#REF!</v>
      </c>
      <c r="M782" t="e">
        <f t="shared" ca="1" si="27"/>
        <v>#REF!</v>
      </c>
      <c r="N782" t="e">
        <f ca="1">IF((H782+I782)&gt;SIMULATION!$F$6,"Over","Under")</f>
        <v>#REF!</v>
      </c>
    </row>
    <row r="783" spans="8:14" x14ac:dyDescent="0.25">
      <c r="H783" t="e">
        <f ca="1">ROUND(NORMINV(RAND(),SIMULATION!$G$6,SIMULATION!$C$6),0)</f>
        <v>#REF!</v>
      </c>
      <c r="I783" t="e">
        <f ca="1">ROUND(NORMINV(RAND(),SIMULATION!$G$10,SIMULATION!$C$10),0)</f>
        <v>#REF!</v>
      </c>
      <c r="J783" t="e">
        <f t="shared" ca="1" si="26"/>
        <v>#REF!</v>
      </c>
      <c r="K783" t="e">
        <f ca="1">IF(H783+SIMULATION!$E$6&gt;'CBB SIM'!I783,"W","L")</f>
        <v>#REF!</v>
      </c>
      <c r="L783" t="e">
        <f ca="1">IF(I783+SIMULATION!$E$10&gt;'CBB SIM'!H783,"W","L")</f>
        <v>#REF!</v>
      </c>
      <c r="M783" t="e">
        <f t="shared" ca="1" si="27"/>
        <v>#REF!</v>
      </c>
      <c r="N783" t="e">
        <f ca="1">IF((H783+I783)&gt;SIMULATION!$F$6,"Over","Under")</f>
        <v>#REF!</v>
      </c>
    </row>
    <row r="784" spans="8:14" x14ac:dyDescent="0.25">
      <c r="H784" t="e">
        <f ca="1">ROUND(NORMINV(RAND(),SIMULATION!$G$6,SIMULATION!$C$6),0)</f>
        <v>#REF!</v>
      </c>
      <c r="I784" t="e">
        <f ca="1">ROUND(NORMINV(RAND(),SIMULATION!$G$10,SIMULATION!$C$10),0)</f>
        <v>#REF!</v>
      </c>
      <c r="J784" t="e">
        <f t="shared" ca="1" si="26"/>
        <v>#REF!</v>
      </c>
      <c r="K784" t="e">
        <f ca="1">IF(H784+SIMULATION!$E$6&gt;'CBB SIM'!I784,"W","L")</f>
        <v>#REF!</v>
      </c>
      <c r="L784" t="e">
        <f ca="1">IF(I784+SIMULATION!$E$10&gt;'CBB SIM'!H784,"W","L")</f>
        <v>#REF!</v>
      </c>
      <c r="M784" t="e">
        <f t="shared" ca="1" si="27"/>
        <v>#REF!</v>
      </c>
      <c r="N784" t="e">
        <f ca="1">IF((H784+I784)&gt;SIMULATION!$F$6,"Over","Under")</f>
        <v>#REF!</v>
      </c>
    </row>
    <row r="785" spans="8:14" x14ac:dyDescent="0.25">
      <c r="H785" t="e">
        <f ca="1">ROUND(NORMINV(RAND(),SIMULATION!$G$6,SIMULATION!$C$6),0)</f>
        <v>#REF!</v>
      </c>
      <c r="I785" t="e">
        <f ca="1">ROUND(NORMINV(RAND(),SIMULATION!$G$10,SIMULATION!$C$10),0)</f>
        <v>#REF!</v>
      </c>
      <c r="J785" t="e">
        <f t="shared" ca="1" si="26"/>
        <v>#REF!</v>
      </c>
      <c r="K785" t="e">
        <f ca="1">IF(H785+SIMULATION!$E$6&gt;'CBB SIM'!I785,"W","L")</f>
        <v>#REF!</v>
      </c>
      <c r="L785" t="e">
        <f ca="1">IF(I785+SIMULATION!$E$10&gt;'CBB SIM'!H785,"W","L")</f>
        <v>#REF!</v>
      </c>
      <c r="M785" t="e">
        <f t="shared" ca="1" si="27"/>
        <v>#REF!</v>
      </c>
      <c r="N785" t="e">
        <f ca="1">IF((H785+I785)&gt;SIMULATION!$F$6,"Over","Under")</f>
        <v>#REF!</v>
      </c>
    </row>
    <row r="786" spans="8:14" x14ac:dyDescent="0.25">
      <c r="H786" t="e">
        <f ca="1">ROUND(NORMINV(RAND(),SIMULATION!$G$6,SIMULATION!$C$6),0)</f>
        <v>#REF!</v>
      </c>
      <c r="I786" t="e">
        <f ca="1">ROUND(NORMINV(RAND(),SIMULATION!$G$10,SIMULATION!$C$10),0)</f>
        <v>#REF!</v>
      </c>
      <c r="J786" t="e">
        <f t="shared" ca="1" si="26"/>
        <v>#REF!</v>
      </c>
      <c r="K786" t="e">
        <f ca="1">IF(H786+SIMULATION!$E$6&gt;'CBB SIM'!I786,"W","L")</f>
        <v>#REF!</v>
      </c>
      <c r="L786" t="e">
        <f ca="1">IF(I786+SIMULATION!$E$10&gt;'CBB SIM'!H786,"W","L")</f>
        <v>#REF!</v>
      </c>
      <c r="M786" t="e">
        <f t="shared" ca="1" si="27"/>
        <v>#REF!</v>
      </c>
      <c r="N786" t="e">
        <f ca="1">IF((H786+I786)&gt;SIMULATION!$F$6,"Over","Under")</f>
        <v>#REF!</v>
      </c>
    </row>
    <row r="787" spans="8:14" x14ac:dyDescent="0.25">
      <c r="H787" t="e">
        <f ca="1">ROUND(NORMINV(RAND(),SIMULATION!$G$6,SIMULATION!$C$6),0)</f>
        <v>#REF!</v>
      </c>
      <c r="I787" t="e">
        <f ca="1">ROUND(NORMINV(RAND(),SIMULATION!$G$10,SIMULATION!$C$10),0)</f>
        <v>#REF!</v>
      </c>
      <c r="J787" t="e">
        <f t="shared" ca="1" si="26"/>
        <v>#REF!</v>
      </c>
      <c r="K787" t="e">
        <f ca="1">IF(H787+SIMULATION!$E$6&gt;'CBB SIM'!I787,"W","L")</f>
        <v>#REF!</v>
      </c>
      <c r="L787" t="e">
        <f ca="1">IF(I787+SIMULATION!$E$10&gt;'CBB SIM'!H787,"W","L")</f>
        <v>#REF!</v>
      </c>
      <c r="M787" t="e">
        <f t="shared" ca="1" si="27"/>
        <v>#REF!</v>
      </c>
      <c r="N787" t="e">
        <f ca="1">IF((H787+I787)&gt;SIMULATION!$F$6,"Over","Under")</f>
        <v>#REF!</v>
      </c>
    </row>
    <row r="788" spans="8:14" x14ac:dyDescent="0.25">
      <c r="H788" t="e">
        <f ca="1">ROUND(NORMINV(RAND(),SIMULATION!$G$6,SIMULATION!$C$6),0)</f>
        <v>#REF!</v>
      </c>
      <c r="I788" t="e">
        <f ca="1">ROUND(NORMINV(RAND(),SIMULATION!$G$10,SIMULATION!$C$10),0)</f>
        <v>#REF!</v>
      </c>
      <c r="J788" t="e">
        <f t="shared" ca="1" si="26"/>
        <v>#REF!</v>
      </c>
      <c r="K788" t="e">
        <f ca="1">IF(H788+SIMULATION!$E$6&gt;'CBB SIM'!I788,"W","L")</f>
        <v>#REF!</v>
      </c>
      <c r="L788" t="e">
        <f ca="1">IF(I788+SIMULATION!$E$10&gt;'CBB SIM'!H788,"W","L")</f>
        <v>#REF!</v>
      </c>
      <c r="M788" t="e">
        <f t="shared" ca="1" si="27"/>
        <v>#REF!</v>
      </c>
      <c r="N788" t="e">
        <f ca="1">IF((H788+I788)&gt;SIMULATION!$F$6,"Over","Under")</f>
        <v>#REF!</v>
      </c>
    </row>
    <row r="789" spans="8:14" x14ac:dyDescent="0.25">
      <c r="H789" t="e">
        <f ca="1">ROUND(NORMINV(RAND(),SIMULATION!$G$6,SIMULATION!$C$6),0)</f>
        <v>#REF!</v>
      </c>
      <c r="I789" t="e">
        <f ca="1">ROUND(NORMINV(RAND(),SIMULATION!$G$10,SIMULATION!$C$10),0)</f>
        <v>#REF!</v>
      </c>
      <c r="J789" t="e">
        <f t="shared" ca="1" si="26"/>
        <v>#REF!</v>
      </c>
      <c r="K789" t="e">
        <f ca="1">IF(H789+SIMULATION!$E$6&gt;'CBB SIM'!I789,"W","L")</f>
        <v>#REF!</v>
      </c>
      <c r="L789" t="e">
        <f ca="1">IF(I789+SIMULATION!$E$10&gt;'CBB SIM'!H789,"W","L")</f>
        <v>#REF!</v>
      </c>
      <c r="M789" t="e">
        <f t="shared" ca="1" si="27"/>
        <v>#REF!</v>
      </c>
      <c r="N789" t="e">
        <f ca="1">IF((H789+I789)&gt;SIMULATION!$F$6,"Over","Under")</f>
        <v>#REF!</v>
      </c>
    </row>
    <row r="790" spans="8:14" x14ac:dyDescent="0.25">
      <c r="H790" t="e">
        <f ca="1">ROUND(NORMINV(RAND(),SIMULATION!$G$6,SIMULATION!$C$6),0)</f>
        <v>#REF!</v>
      </c>
      <c r="I790" t="e">
        <f ca="1">ROUND(NORMINV(RAND(),SIMULATION!$G$10,SIMULATION!$C$10),0)</f>
        <v>#REF!</v>
      </c>
      <c r="J790" t="e">
        <f t="shared" ca="1" si="26"/>
        <v>#REF!</v>
      </c>
      <c r="K790" t="e">
        <f ca="1">IF(H790+SIMULATION!$E$6&gt;'CBB SIM'!I790,"W","L")</f>
        <v>#REF!</v>
      </c>
      <c r="L790" t="e">
        <f ca="1">IF(I790+SIMULATION!$E$10&gt;'CBB SIM'!H790,"W","L")</f>
        <v>#REF!</v>
      </c>
      <c r="M790" t="e">
        <f t="shared" ca="1" si="27"/>
        <v>#REF!</v>
      </c>
      <c r="N790" t="e">
        <f ca="1">IF((H790+I790)&gt;SIMULATION!$F$6,"Over","Under")</f>
        <v>#REF!</v>
      </c>
    </row>
    <row r="791" spans="8:14" x14ac:dyDescent="0.25">
      <c r="H791" t="e">
        <f ca="1">ROUND(NORMINV(RAND(),SIMULATION!$G$6,SIMULATION!$C$6),0)</f>
        <v>#REF!</v>
      </c>
      <c r="I791" t="e">
        <f ca="1">ROUND(NORMINV(RAND(),SIMULATION!$G$10,SIMULATION!$C$10),0)</f>
        <v>#REF!</v>
      </c>
      <c r="J791" t="e">
        <f t="shared" ca="1" si="26"/>
        <v>#REF!</v>
      </c>
      <c r="K791" t="e">
        <f ca="1">IF(H791+SIMULATION!$E$6&gt;'CBB SIM'!I791,"W","L")</f>
        <v>#REF!</v>
      </c>
      <c r="L791" t="e">
        <f ca="1">IF(I791+SIMULATION!$E$10&gt;'CBB SIM'!H791,"W","L")</f>
        <v>#REF!</v>
      </c>
      <c r="M791" t="e">
        <f t="shared" ca="1" si="27"/>
        <v>#REF!</v>
      </c>
      <c r="N791" t="e">
        <f ca="1">IF((H791+I791)&gt;SIMULATION!$F$6,"Over","Under")</f>
        <v>#REF!</v>
      </c>
    </row>
    <row r="792" spans="8:14" x14ac:dyDescent="0.25">
      <c r="H792" t="e">
        <f ca="1">ROUND(NORMINV(RAND(),SIMULATION!$G$6,SIMULATION!$C$6),0)</f>
        <v>#REF!</v>
      </c>
      <c r="I792" t="e">
        <f ca="1">ROUND(NORMINV(RAND(),SIMULATION!$G$10,SIMULATION!$C$10),0)</f>
        <v>#REF!</v>
      </c>
      <c r="J792" t="e">
        <f t="shared" ca="1" si="26"/>
        <v>#REF!</v>
      </c>
      <c r="K792" t="e">
        <f ca="1">IF(H792+SIMULATION!$E$6&gt;'CBB SIM'!I792,"W","L")</f>
        <v>#REF!</v>
      </c>
      <c r="L792" t="e">
        <f ca="1">IF(I792+SIMULATION!$E$10&gt;'CBB SIM'!H792,"W","L")</f>
        <v>#REF!</v>
      </c>
      <c r="M792" t="e">
        <f t="shared" ca="1" si="27"/>
        <v>#REF!</v>
      </c>
      <c r="N792" t="e">
        <f ca="1">IF((H792+I792)&gt;SIMULATION!$F$6,"Over","Under")</f>
        <v>#REF!</v>
      </c>
    </row>
    <row r="793" spans="8:14" x14ac:dyDescent="0.25">
      <c r="H793" t="e">
        <f ca="1">ROUND(NORMINV(RAND(),SIMULATION!$G$6,SIMULATION!$C$6),0)</f>
        <v>#REF!</v>
      </c>
      <c r="I793" t="e">
        <f ca="1">ROUND(NORMINV(RAND(),SIMULATION!$G$10,SIMULATION!$C$10),0)</f>
        <v>#REF!</v>
      </c>
      <c r="J793" t="e">
        <f t="shared" ca="1" si="26"/>
        <v>#REF!</v>
      </c>
      <c r="K793" t="e">
        <f ca="1">IF(H793+SIMULATION!$E$6&gt;'CBB SIM'!I793,"W","L")</f>
        <v>#REF!</v>
      </c>
      <c r="L793" t="e">
        <f ca="1">IF(I793+SIMULATION!$E$10&gt;'CBB SIM'!H793,"W","L")</f>
        <v>#REF!</v>
      </c>
      <c r="M793" t="e">
        <f t="shared" ca="1" si="27"/>
        <v>#REF!</v>
      </c>
      <c r="N793" t="e">
        <f ca="1">IF((H793+I793)&gt;SIMULATION!$F$6,"Over","Under")</f>
        <v>#REF!</v>
      </c>
    </row>
    <row r="794" spans="8:14" x14ac:dyDescent="0.25">
      <c r="H794" t="e">
        <f ca="1">ROUND(NORMINV(RAND(),SIMULATION!$G$6,SIMULATION!$C$6),0)</f>
        <v>#REF!</v>
      </c>
      <c r="I794" t="e">
        <f ca="1">ROUND(NORMINV(RAND(),SIMULATION!$G$10,SIMULATION!$C$10),0)</f>
        <v>#REF!</v>
      </c>
      <c r="J794" t="e">
        <f t="shared" ca="1" si="26"/>
        <v>#REF!</v>
      </c>
      <c r="K794" t="e">
        <f ca="1">IF(H794+SIMULATION!$E$6&gt;'CBB SIM'!I794,"W","L")</f>
        <v>#REF!</v>
      </c>
      <c r="L794" t="e">
        <f ca="1">IF(I794+SIMULATION!$E$10&gt;'CBB SIM'!H794,"W","L")</f>
        <v>#REF!</v>
      </c>
      <c r="M794" t="e">
        <f t="shared" ca="1" si="27"/>
        <v>#REF!</v>
      </c>
      <c r="N794" t="e">
        <f ca="1">IF((H794+I794)&gt;SIMULATION!$F$6,"Over","Under")</f>
        <v>#REF!</v>
      </c>
    </row>
    <row r="795" spans="8:14" x14ac:dyDescent="0.25">
      <c r="H795" t="e">
        <f ca="1">ROUND(NORMINV(RAND(),SIMULATION!$G$6,SIMULATION!$C$6),0)</f>
        <v>#REF!</v>
      </c>
      <c r="I795" t="e">
        <f ca="1">ROUND(NORMINV(RAND(),SIMULATION!$G$10,SIMULATION!$C$10),0)</f>
        <v>#REF!</v>
      </c>
      <c r="J795" t="e">
        <f t="shared" ca="1" si="26"/>
        <v>#REF!</v>
      </c>
      <c r="K795" t="e">
        <f ca="1">IF(H795+SIMULATION!$E$6&gt;'CBB SIM'!I795,"W","L")</f>
        <v>#REF!</v>
      </c>
      <c r="L795" t="e">
        <f ca="1">IF(I795+SIMULATION!$E$10&gt;'CBB SIM'!H795,"W","L")</f>
        <v>#REF!</v>
      </c>
      <c r="M795" t="e">
        <f t="shared" ca="1" si="27"/>
        <v>#REF!</v>
      </c>
      <c r="N795" t="e">
        <f ca="1">IF((H795+I795)&gt;SIMULATION!$F$6,"Over","Under")</f>
        <v>#REF!</v>
      </c>
    </row>
    <row r="796" spans="8:14" x14ac:dyDescent="0.25">
      <c r="H796" t="e">
        <f ca="1">ROUND(NORMINV(RAND(),SIMULATION!$G$6,SIMULATION!$C$6),0)</f>
        <v>#REF!</v>
      </c>
      <c r="I796" t="e">
        <f ca="1">ROUND(NORMINV(RAND(),SIMULATION!$G$10,SIMULATION!$C$10),0)</f>
        <v>#REF!</v>
      </c>
      <c r="J796" t="e">
        <f t="shared" ca="1" si="26"/>
        <v>#REF!</v>
      </c>
      <c r="K796" t="e">
        <f ca="1">IF(H796+SIMULATION!$E$6&gt;'CBB SIM'!I796,"W","L")</f>
        <v>#REF!</v>
      </c>
      <c r="L796" t="e">
        <f ca="1">IF(I796+SIMULATION!$E$10&gt;'CBB SIM'!H796,"W","L")</f>
        <v>#REF!</v>
      </c>
      <c r="M796" t="e">
        <f t="shared" ca="1" si="27"/>
        <v>#REF!</v>
      </c>
      <c r="N796" t="e">
        <f ca="1">IF((H796+I796)&gt;SIMULATION!$F$6,"Over","Under")</f>
        <v>#REF!</v>
      </c>
    </row>
    <row r="797" spans="8:14" x14ac:dyDescent="0.25">
      <c r="H797" t="e">
        <f ca="1">ROUND(NORMINV(RAND(),SIMULATION!$G$6,SIMULATION!$C$6),0)</f>
        <v>#REF!</v>
      </c>
      <c r="I797" t="e">
        <f ca="1">ROUND(NORMINV(RAND(),SIMULATION!$G$10,SIMULATION!$C$10),0)</f>
        <v>#REF!</v>
      </c>
      <c r="J797" t="e">
        <f t="shared" ca="1" si="26"/>
        <v>#REF!</v>
      </c>
      <c r="K797" t="e">
        <f ca="1">IF(H797+SIMULATION!$E$6&gt;'CBB SIM'!I797,"W","L")</f>
        <v>#REF!</v>
      </c>
      <c r="L797" t="e">
        <f ca="1">IF(I797+SIMULATION!$E$10&gt;'CBB SIM'!H797,"W","L")</f>
        <v>#REF!</v>
      </c>
      <c r="M797" t="e">
        <f t="shared" ca="1" si="27"/>
        <v>#REF!</v>
      </c>
      <c r="N797" t="e">
        <f ca="1">IF((H797+I797)&gt;SIMULATION!$F$6,"Over","Under")</f>
        <v>#REF!</v>
      </c>
    </row>
    <row r="798" spans="8:14" x14ac:dyDescent="0.25">
      <c r="H798" t="e">
        <f ca="1">ROUND(NORMINV(RAND(),SIMULATION!$G$6,SIMULATION!$C$6),0)</f>
        <v>#REF!</v>
      </c>
      <c r="I798" t="e">
        <f ca="1">ROUND(NORMINV(RAND(),SIMULATION!$G$10,SIMULATION!$C$10),0)</f>
        <v>#REF!</v>
      </c>
      <c r="J798" t="e">
        <f t="shared" ca="1" si="26"/>
        <v>#REF!</v>
      </c>
      <c r="K798" t="e">
        <f ca="1">IF(H798+SIMULATION!$E$6&gt;'CBB SIM'!I798,"W","L")</f>
        <v>#REF!</v>
      </c>
      <c r="L798" t="e">
        <f ca="1">IF(I798+SIMULATION!$E$10&gt;'CBB SIM'!H798,"W","L")</f>
        <v>#REF!</v>
      </c>
      <c r="M798" t="e">
        <f t="shared" ca="1" si="27"/>
        <v>#REF!</v>
      </c>
      <c r="N798" t="e">
        <f ca="1">IF((H798+I798)&gt;SIMULATION!$F$6,"Over","Under")</f>
        <v>#REF!</v>
      </c>
    </row>
    <row r="799" spans="8:14" x14ac:dyDescent="0.25">
      <c r="H799" t="e">
        <f ca="1">ROUND(NORMINV(RAND(),SIMULATION!$G$6,SIMULATION!$C$6),0)</f>
        <v>#REF!</v>
      </c>
      <c r="I799" t="e">
        <f ca="1">ROUND(NORMINV(RAND(),SIMULATION!$G$10,SIMULATION!$C$10),0)</f>
        <v>#REF!</v>
      </c>
      <c r="J799" t="e">
        <f t="shared" ca="1" si="26"/>
        <v>#REF!</v>
      </c>
      <c r="K799" t="e">
        <f ca="1">IF(H799+SIMULATION!$E$6&gt;'CBB SIM'!I799,"W","L")</f>
        <v>#REF!</v>
      </c>
      <c r="L799" t="e">
        <f ca="1">IF(I799+SIMULATION!$E$10&gt;'CBB SIM'!H799,"W","L")</f>
        <v>#REF!</v>
      </c>
      <c r="M799" t="e">
        <f t="shared" ca="1" si="27"/>
        <v>#REF!</v>
      </c>
      <c r="N799" t="e">
        <f ca="1">IF((H799+I799)&gt;SIMULATION!$F$6,"Over","Under")</f>
        <v>#REF!</v>
      </c>
    </row>
    <row r="800" spans="8:14" x14ac:dyDescent="0.25">
      <c r="H800" t="e">
        <f ca="1">ROUND(NORMINV(RAND(),SIMULATION!$G$6,SIMULATION!$C$6),0)</f>
        <v>#REF!</v>
      </c>
      <c r="I800" t="e">
        <f ca="1">ROUND(NORMINV(RAND(),SIMULATION!$G$10,SIMULATION!$C$10),0)</f>
        <v>#REF!</v>
      </c>
      <c r="J800" t="e">
        <f t="shared" ca="1" si="26"/>
        <v>#REF!</v>
      </c>
      <c r="K800" t="e">
        <f ca="1">IF(H800+SIMULATION!$E$6&gt;'CBB SIM'!I800,"W","L")</f>
        <v>#REF!</v>
      </c>
      <c r="L800" t="e">
        <f ca="1">IF(I800+SIMULATION!$E$10&gt;'CBB SIM'!H800,"W","L")</f>
        <v>#REF!</v>
      </c>
      <c r="M800" t="e">
        <f t="shared" ca="1" si="27"/>
        <v>#REF!</v>
      </c>
      <c r="N800" t="e">
        <f ca="1">IF((H800+I800)&gt;SIMULATION!$F$6,"Over","Under")</f>
        <v>#REF!</v>
      </c>
    </row>
    <row r="801" spans="8:14" x14ac:dyDescent="0.25">
      <c r="H801" t="e">
        <f ca="1">ROUND(NORMINV(RAND(),SIMULATION!$G$6,SIMULATION!$C$6),0)</f>
        <v>#REF!</v>
      </c>
      <c r="I801" t="e">
        <f ca="1">ROUND(NORMINV(RAND(),SIMULATION!$G$10,SIMULATION!$C$10),0)</f>
        <v>#REF!</v>
      </c>
      <c r="J801" t="e">
        <f t="shared" ca="1" si="26"/>
        <v>#REF!</v>
      </c>
      <c r="K801" t="e">
        <f ca="1">IF(H801+SIMULATION!$E$6&gt;'CBB SIM'!I801,"W","L")</f>
        <v>#REF!</v>
      </c>
      <c r="L801" t="e">
        <f ca="1">IF(I801+SIMULATION!$E$10&gt;'CBB SIM'!H801,"W","L")</f>
        <v>#REF!</v>
      </c>
      <c r="M801" t="e">
        <f t="shared" ca="1" si="27"/>
        <v>#REF!</v>
      </c>
      <c r="N801" t="e">
        <f ca="1">IF((H801+I801)&gt;SIMULATION!$F$6,"Over","Under")</f>
        <v>#REF!</v>
      </c>
    </row>
    <row r="802" spans="8:14" x14ac:dyDescent="0.25">
      <c r="H802" t="e">
        <f ca="1">ROUND(NORMINV(RAND(),SIMULATION!$G$6,SIMULATION!$C$6),0)</f>
        <v>#REF!</v>
      </c>
      <c r="I802" t="e">
        <f ca="1">ROUND(NORMINV(RAND(),SIMULATION!$G$10,SIMULATION!$C$10),0)</f>
        <v>#REF!</v>
      </c>
      <c r="J802" t="e">
        <f t="shared" ca="1" si="26"/>
        <v>#REF!</v>
      </c>
      <c r="K802" t="e">
        <f ca="1">IF(H802+SIMULATION!$E$6&gt;'CBB SIM'!I802,"W","L")</f>
        <v>#REF!</v>
      </c>
      <c r="L802" t="e">
        <f ca="1">IF(I802+SIMULATION!$E$10&gt;'CBB SIM'!H802,"W","L")</f>
        <v>#REF!</v>
      </c>
      <c r="M802" t="e">
        <f t="shared" ca="1" si="27"/>
        <v>#REF!</v>
      </c>
      <c r="N802" t="e">
        <f ca="1">IF((H802+I802)&gt;SIMULATION!$F$6,"Over","Under")</f>
        <v>#REF!</v>
      </c>
    </row>
    <row r="803" spans="8:14" x14ac:dyDescent="0.25">
      <c r="H803" t="e">
        <f ca="1">ROUND(NORMINV(RAND(),SIMULATION!$G$6,SIMULATION!$C$6),0)</f>
        <v>#REF!</v>
      </c>
      <c r="I803" t="e">
        <f ca="1">ROUND(NORMINV(RAND(),SIMULATION!$G$10,SIMULATION!$C$10),0)</f>
        <v>#REF!</v>
      </c>
      <c r="J803" t="e">
        <f t="shared" ca="1" si="26"/>
        <v>#REF!</v>
      </c>
      <c r="K803" t="e">
        <f ca="1">IF(H803+SIMULATION!$E$6&gt;'CBB SIM'!I803,"W","L")</f>
        <v>#REF!</v>
      </c>
      <c r="L803" t="e">
        <f ca="1">IF(I803+SIMULATION!$E$10&gt;'CBB SIM'!H803,"W","L")</f>
        <v>#REF!</v>
      </c>
      <c r="M803" t="e">
        <f t="shared" ca="1" si="27"/>
        <v>#REF!</v>
      </c>
      <c r="N803" t="e">
        <f ca="1">IF((H803+I803)&gt;SIMULATION!$F$6,"Over","Under")</f>
        <v>#REF!</v>
      </c>
    </row>
    <row r="804" spans="8:14" x14ac:dyDescent="0.25">
      <c r="H804" t="e">
        <f ca="1">ROUND(NORMINV(RAND(),SIMULATION!$G$6,SIMULATION!$C$6),0)</f>
        <v>#REF!</v>
      </c>
      <c r="I804" t="e">
        <f ca="1">ROUND(NORMINV(RAND(),SIMULATION!$G$10,SIMULATION!$C$10),0)</f>
        <v>#REF!</v>
      </c>
      <c r="J804" t="e">
        <f t="shared" ca="1" si="26"/>
        <v>#REF!</v>
      </c>
      <c r="K804" t="e">
        <f ca="1">IF(H804+SIMULATION!$E$6&gt;'CBB SIM'!I804,"W","L")</f>
        <v>#REF!</v>
      </c>
      <c r="L804" t="e">
        <f ca="1">IF(I804+SIMULATION!$E$10&gt;'CBB SIM'!H804,"W","L")</f>
        <v>#REF!</v>
      </c>
      <c r="M804" t="e">
        <f t="shared" ca="1" si="27"/>
        <v>#REF!</v>
      </c>
      <c r="N804" t="e">
        <f ca="1">IF((H804+I804)&gt;SIMULATION!$F$6,"Over","Under")</f>
        <v>#REF!</v>
      </c>
    </row>
    <row r="805" spans="8:14" x14ac:dyDescent="0.25">
      <c r="H805" t="e">
        <f ca="1">ROUND(NORMINV(RAND(),SIMULATION!$G$6,SIMULATION!$C$6),0)</f>
        <v>#REF!</v>
      </c>
      <c r="I805" t="e">
        <f ca="1">ROUND(NORMINV(RAND(),SIMULATION!$G$10,SIMULATION!$C$10),0)</f>
        <v>#REF!</v>
      </c>
      <c r="J805" t="e">
        <f t="shared" ca="1" si="26"/>
        <v>#REF!</v>
      </c>
      <c r="K805" t="e">
        <f ca="1">IF(H805+SIMULATION!$E$6&gt;'CBB SIM'!I805,"W","L")</f>
        <v>#REF!</v>
      </c>
      <c r="L805" t="e">
        <f ca="1">IF(I805+SIMULATION!$E$10&gt;'CBB SIM'!H805,"W","L")</f>
        <v>#REF!</v>
      </c>
      <c r="M805" t="e">
        <f t="shared" ca="1" si="27"/>
        <v>#REF!</v>
      </c>
      <c r="N805" t="e">
        <f ca="1">IF((H805+I805)&gt;SIMULATION!$F$6,"Over","Under")</f>
        <v>#REF!</v>
      </c>
    </row>
    <row r="806" spans="8:14" x14ac:dyDescent="0.25">
      <c r="H806" t="e">
        <f ca="1">ROUND(NORMINV(RAND(),SIMULATION!$G$6,SIMULATION!$C$6),0)</f>
        <v>#REF!</v>
      </c>
      <c r="I806" t="e">
        <f ca="1">ROUND(NORMINV(RAND(),SIMULATION!$G$10,SIMULATION!$C$10),0)</f>
        <v>#REF!</v>
      </c>
      <c r="J806" t="e">
        <f t="shared" ca="1" si="26"/>
        <v>#REF!</v>
      </c>
      <c r="K806" t="e">
        <f ca="1">IF(H806+SIMULATION!$E$6&gt;'CBB SIM'!I806,"W","L")</f>
        <v>#REF!</v>
      </c>
      <c r="L806" t="e">
        <f ca="1">IF(I806+SIMULATION!$E$10&gt;'CBB SIM'!H806,"W","L")</f>
        <v>#REF!</v>
      </c>
      <c r="M806" t="e">
        <f t="shared" ca="1" si="27"/>
        <v>#REF!</v>
      </c>
      <c r="N806" t="e">
        <f ca="1">IF((H806+I806)&gt;SIMULATION!$F$6,"Over","Under")</f>
        <v>#REF!</v>
      </c>
    </row>
    <row r="807" spans="8:14" x14ac:dyDescent="0.25">
      <c r="H807" t="e">
        <f ca="1">ROUND(NORMINV(RAND(),SIMULATION!$G$6,SIMULATION!$C$6),0)</f>
        <v>#REF!</v>
      </c>
      <c r="I807" t="e">
        <f ca="1">ROUND(NORMINV(RAND(),SIMULATION!$G$10,SIMULATION!$C$10),0)</f>
        <v>#REF!</v>
      </c>
      <c r="J807" t="e">
        <f t="shared" ca="1" si="26"/>
        <v>#REF!</v>
      </c>
      <c r="K807" t="e">
        <f ca="1">IF(H807+SIMULATION!$E$6&gt;'CBB SIM'!I807,"W","L")</f>
        <v>#REF!</v>
      </c>
      <c r="L807" t="e">
        <f ca="1">IF(I807+SIMULATION!$E$10&gt;'CBB SIM'!H807,"W","L")</f>
        <v>#REF!</v>
      </c>
      <c r="M807" t="e">
        <f t="shared" ca="1" si="27"/>
        <v>#REF!</v>
      </c>
      <c r="N807" t="e">
        <f ca="1">IF((H807+I807)&gt;SIMULATION!$F$6,"Over","Under")</f>
        <v>#REF!</v>
      </c>
    </row>
    <row r="808" spans="8:14" x14ac:dyDescent="0.25">
      <c r="H808" t="e">
        <f ca="1">ROUND(NORMINV(RAND(),SIMULATION!$G$6,SIMULATION!$C$6),0)</f>
        <v>#REF!</v>
      </c>
      <c r="I808" t="e">
        <f ca="1">ROUND(NORMINV(RAND(),SIMULATION!$G$10,SIMULATION!$C$10),0)</f>
        <v>#REF!</v>
      </c>
      <c r="J808" t="e">
        <f t="shared" ca="1" si="26"/>
        <v>#REF!</v>
      </c>
      <c r="K808" t="e">
        <f ca="1">IF(H808+SIMULATION!$E$6&gt;'CBB SIM'!I808,"W","L")</f>
        <v>#REF!</v>
      </c>
      <c r="L808" t="e">
        <f ca="1">IF(I808+SIMULATION!$E$10&gt;'CBB SIM'!H808,"W","L")</f>
        <v>#REF!</v>
      </c>
      <c r="M808" t="e">
        <f t="shared" ca="1" si="27"/>
        <v>#REF!</v>
      </c>
      <c r="N808" t="e">
        <f ca="1">IF((H808+I808)&gt;SIMULATION!$F$6,"Over","Under")</f>
        <v>#REF!</v>
      </c>
    </row>
    <row r="809" spans="8:14" x14ac:dyDescent="0.25">
      <c r="H809" t="e">
        <f ca="1">ROUND(NORMINV(RAND(),SIMULATION!$G$6,SIMULATION!$C$6),0)</f>
        <v>#REF!</v>
      </c>
      <c r="I809" t="e">
        <f ca="1">ROUND(NORMINV(RAND(),SIMULATION!$G$10,SIMULATION!$C$10),0)</f>
        <v>#REF!</v>
      </c>
      <c r="J809" t="e">
        <f t="shared" ca="1" si="26"/>
        <v>#REF!</v>
      </c>
      <c r="K809" t="e">
        <f ca="1">IF(H809+SIMULATION!$E$6&gt;'CBB SIM'!I809,"W","L")</f>
        <v>#REF!</v>
      </c>
      <c r="L809" t="e">
        <f ca="1">IF(I809+SIMULATION!$E$10&gt;'CBB SIM'!H809,"W","L")</f>
        <v>#REF!</v>
      </c>
      <c r="M809" t="e">
        <f t="shared" ca="1" si="27"/>
        <v>#REF!</v>
      </c>
      <c r="N809" t="e">
        <f ca="1">IF((H809+I809)&gt;SIMULATION!$F$6,"Over","Under")</f>
        <v>#REF!</v>
      </c>
    </row>
    <row r="810" spans="8:14" x14ac:dyDescent="0.25">
      <c r="H810" t="e">
        <f ca="1">ROUND(NORMINV(RAND(),SIMULATION!$G$6,SIMULATION!$C$6),0)</f>
        <v>#REF!</v>
      </c>
      <c r="I810" t="e">
        <f ca="1">ROUND(NORMINV(RAND(),SIMULATION!$G$10,SIMULATION!$C$10),0)</f>
        <v>#REF!</v>
      </c>
      <c r="J810" t="e">
        <f t="shared" ca="1" si="26"/>
        <v>#REF!</v>
      </c>
      <c r="K810" t="e">
        <f ca="1">IF(H810+SIMULATION!$E$6&gt;'CBB SIM'!I810,"W","L")</f>
        <v>#REF!</v>
      </c>
      <c r="L810" t="e">
        <f ca="1">IF(I810+SIMULATION!$E$10&gt;'CBB SIM'!H810,"W","L")</f>
        <v>#REF!</v>
      </c>
      <c r="M810" t="e">
        <f t="shared" ca="1" si="27"/>
        <v>#REF!</v>
      </c>
      <c r="N810" t="e">
        <f ca="1">IF((H810+I810)&gt;SIMULATION!$F$6,"Over","Under")</f>
        <v>#REF!</v>
      </c>
    </row>
    <row r="811" spans="8:14" x14ac:dyDescent="0.25">
      <c r="H811" t="e">
        <f ca="1">ROUND(NORMINV(RAND(),SIMULATION!$G$6,SIMULATION!$C$6),0)</f>
        <v>#REF!</v>
      </c>
      <c r="I811" t="e">
        <f ca="1">ROUND(NORMINV(RAND(),SIMULATION!$G$10,SIMULATION!$C$10),0)</f>
        <v>#REF!</v>
      </c>
      <c r="J811" t="e">
        <f t="shared" ca="1" si="26"/>
        <v>#REF!</v>
      </c>
      <c r="K811" t="e">
        <f ca="1">IF(H811+SIMULATION!$E$6&gt;'CBB SIM'!I811,"W","L")</f>
        <v>#REF!</v>
      </c>
      <c r="L811" t="e">
        <f ca="1">IF(I811+SIMULATION!$E$10&gt;'CBB SIM'!H811,"W","L")</f>
        <v>#REF!</v>
      </c>
      <c r="M811" t="e">
        <f t="shared" ca="1" si="27"/>
        <v>#REF!</v>
      </c>
      <c r="N811" t="e">
        <f ca="1">IF((H811+I811)&gt;SIMULATION!$F$6,"Over","Under")</f>
        <v>#REF!</v>
      </c>
    </row>
    <row r="812" spans="8:14" x14ac:dyDescent="0.25">
      <c r="H812" t="e">
        <f ca="1">ROUND(NORMINV(RAND(),SIMULATION!$G$6,SIMULATION!$C$6),0)</f>
        <v>#REF!</v>
      </c>
      <c r="I812" t="e">
        <f ca="1">ROUND(NORMINV(RAND(),SIMULATION!$G$10,SIMULATION!$C$10),0)</f>
        <v>#REF!</v>
      </c>
      <c r="J812" t="e">
        <f t="shared" ca="1" si="26"/>
        <v>#REF!</v>
      </c>
      <c r="K812" t="e">
        <f ca="1">IF(H812+SIMULATION!$E$6&gt;'CBB SIM'!I812,"W","L")</f>
        <v>#REF!</v>
      </c>
      <c r="L812" t="e">
        <f ca="1">IF(I812+SIMULATION!$E$10&gt;'CBB SIM'!H812,"W","L")</f>
        <v>#REF!</v>
      </c>
      <c r="M812" t="e">
        <f t="shared" ca="1" si="27"/>
        <v>#REF!</v>
      </c>
      <c r="N812" t="e">
        <f ca="1">IF((H812+I812)&gt;SIMULATION!$F$6,"Over","Under")</f>
        <v>#REF!</v>
      </c>
    </row>
    <row r="813" spans="8:14" x14ac:dyDescent="0.25">
      <c r="H813" t="e">
        <f ca="1">ROUND(NORMINV(RAND(),SIMULATION!$G$6,SIMULATION!$C$6),0)</f>
        <v>#REF!</v>
      </c>
      <c r="I813" t="e">
        <f ca="1">ROUND(NORMINV(RAND(),SIMULATION!$G$10,SIMULATION!$C$10),0)</f>
        <v>#REF!</v>
      </c>
      <c r="J813" t="e">
        <f t="shared" ca="1" si="26"/>
        <v>#REF!</v>
      </c>
      <c r="K813" t="e">
        <f ca="1">IF(H813+SIMULATION!$E$6&gt;'CBB SIM'!I813,"W","L")</f>
        <v>#REF!</v>
      </c>
      <c r="L813" t="e">
        <f ca="1">IF(I813+SIMULATION!$E$10&gt;'CBB SIM'!H813,"W","L")</f>
        <v>#REF!</v>
      </c>
      <c r="M813" t="e">
        <f t="shared" ca="1" si="27"/>
        <v>#REF!</v>
      </c>
      <c r="N813" t="e">
        <f ca="1">IF((H813+I813)&gt;SIMULATION!$F$6,"Over","Under")</f>
        <v>#REF!</v>
      </c>
    </row>
    <row r="814" spans="8:14" x14ac:dyDescent="0.25">
      <c r="H814" t="e">
        <f ca="1">ROUND(NORMINV(RAND(),SIMULATION!$G$6,SIMULATION!$C$6),0)</f>
        <v>#REF!</v>
      </c>
      <c r="I814" t="e">
        <f ca="1">ROUND(NORMINV(RAND(),SIMULATION!$G$10,SIMULATION!$C$10),0)</f>
        <v>#REF!</v>
      </c>
      <c r="J814" t="e">
        <f t="shared" ca="1" si="26"/>
        <v>#REF!</v>
      </c>
      <c r="K814" t="e">
        <f ca="1">IF(H814+SIMULATION!$E$6&gt;'CBB SIM'!I814,"W","L")</f>
        <v>#REF!</v>
      </c>
      <c r="L814" t="e">
        <f ca="1">IF(I814+SIMULATION!$E$10&gt;'CBB SIM'!H814,"W","L")</f>
        <v>#REF!</v>
      </c>
      <c r="M814" t="e">
        <f t="shared" ca="1" si="27"/>
        <v>#REF!</v>
      </c>
      <c r="N814" t="e">
        <f ca="1">IF((H814+I814)&gt;SIMULATION!$F$6,"Over","Under")</f>
        <v>#REF!</v>
      </c>
    </row>
    <row r="815" spans="8:14" x14ac:dyDescent="0.25">
      <c r="H815" t="e">
        <f ca="1">ROUND(NORMINV(RAND(),SIMULATION!$G$6,SIMULATION!$C$6),0)</f>
        <v>#REF!</v>
      </c>
      <c r="I815" t="e">
        <f ca="1">ROUND(NORMINV(RAND(),SIMULATION!$G$10,SIMULATION!$C$10),0)</f>
        <v>#REF!</v>
      </c>
      <c r="J815" t="e">
        <f t="shared" ca="1" si="26"/>
        <v>#REF!</v>
      </c>
      <c r="K815" t="e">
        <f ca="1">IF(H815+SIMULATION!$E$6&gt;'CBB SIM'!I815,"W","L")</f>
        <v>#REF!</v>
      </c>
      <c r="L815" t="e">
        <f ca="1">IF(I815+SIMULATION!$E$10&gt;'CBB SIM'!H815,"W","L")</f>
        <v>#REF!</v>
      </c>
      <c r="M815" t="e">
        <f t="shared" ca="1" si="27"/>
        <v>#REF!</v>
      </c>
      <c r="N815" t="e">
        <f ca="1">IF((H815+I815)&gt;SIMULATION!$F$6,"Over","Under")</f>
        <v>#REF!</v>
      </c>
    </row>
    <row r="816" spans="8:14" x14ac:dyDescent="0.25">
      <c r="H816" t="e">
        <f ca="1">ROUND(NORMINV(RAND(),SIMULATION!$G$6,SIMULATION!$C$6),0)</f>
        <v>#REF!</v>
      </c>
      <c r="I816" t="e">
        <f ca="1">ROUND(NORMINV(RAND(),SIMULATION!$G$10,SIMULATION!$C$10),0)</f>
        <v>#REF!</v>
      </c>
      <c r="J816" t="e">
        <f t="shared" ca="1" si="26"/>
        <v>#REF!</v>
      </c>
      <c r="K816" t="e">
        <f ca="1">IF(H816+SIMULATION!$E$6&gt;'CBB SIM'!I816,"W","L")</f>
        <v>#REF!</v>
      </c>
      <c r="L816" t="e">
        <f ca="1">IF(I816+SIMULATION!$E$10&gt;'CBB SIM'!H816,"W","L")</f>
        <v>#REF!</v>
      </c>
      <c r="M816" t="e">
        <f t="shared" ca="1" si="27"/>
        <v>#REF!</v>
      </c>
      <c r="N816" t="e">
        <f ca="1">IF((H816+I816)&gt;SIMULATION!$F$6,"Over","Under")</f>
        <v>#REF!</v>
      </c>
    </row>
    <row r="817" spans="8:14" x14ac:dyDescent="0.25">
      <c r="H817" t="e">
        <f ca="1">ROUND(NORMINV(RAND(),SIMULATION!$G$6,SIMULATION!$C$6),0)</f>
        <v>#REF!</v>
      </c>
      <c r="I817" t="e">
        <f ca="1">ROUND(NORMINV(RAND(),SIMULATION!$G$10,SIMULATION!$C$10),0)</f>
        <v>#REF!</v>
      </c>
      <c r="J817" t="e">
        <f t="shared" ca="1" si="26"/>
        <v>#REF!</v>
      </c>
      <c r="K817" t="e">
        <f ca="1">IF(H817+SIMULATION!$E$6&gt;'CBB SIM'!I817,"W","L")</f>
        <v>#REF!</v>
      </c>
      <c r="L817" t="e">
        <f ca="1">IF(I817+SIMULATION!$E$10&gt;'CBB SIM'!H817,"W","L")</f>
        <v>#REF!</v>
      </c>
      <c r="M817" t="e">
        <f t="shared" ca="1" si="27"/>
        <v>#REF!</v>
      </c>
      <c r="N817" t="e">
        <f ca="1">IF((H817+I817)&gt;SIMULATION!$F$6,"Over","Under")</f>
        <v>#REF!</v>
      </c>
    </row>
    <row r="818" spans="8:14" x14ac:dyDescent="0.25">
      <c r="H818" t="e">
        <f ca="1">ROUND(NORMINV(RAND(),SIMULATION!$G$6,SIMULATION!$C$6),0)</f>
        <v>#REF!</v>
      </c>
      <c r="I818" t="e">
        <f ca="1">ROUND(NORMINV(RAND(),SIMULATION!$G$10,SIMULATION!$C$10),0)</f>
        <v>#REF!</v>
      </c>
      <c r="J818" t="e">
        <f t="shared" ca="1" si="26"/>
        <v>#REF!</v>
      </c>
      <c r="K818" t="e">
        <f ca="1">IF(H818+SIMULATION!$E$6&gt;'CBB SIM'!I818,"W","L")</f>
        <v>#REF!</v>
      </c>
      <c r="L818" t="e">
        <f ca="1">IF(I818+SIMULATION!$E$10&gt;'CBB SIM'!H818,"W","L")</f>
        <v>#REF!</v>
      </c>
      <c r="M818" t="e">
        <f t="shared" ca="1" si="27"/>
        <v>#REF!</v>
      </c>
      <c r="N818" t="e">
        <f ca="1">IF((H818+I818)&gt;SIMULATION!$F$6,"Over","Under")</f>
        <v>#REF!</v>
      </c>
    </row>
    <row r="819" spans="8:14" x14ac:dyDescent="0.25">
      <c r="H819" t="e">
        <f ca="1">ROUND(NORMINV(RAND(),SIMULATION!$G$6,SIMULATION!$C$6),0)</f>
        <v>#REF!</v>
      </c>
      <c r="I819" t="e">
        <f ca="1">ROUND(NORMINV(RAND(),SIMULATION!$G$10,SIMULATION!$C$10),0)</f>
        <v>#REF!</v>
      </c>
      <c r="J819" t="e">
        <f t="shared" ca="1" si="26"/>
        <v>#REF!</v>
      </c>
      <c r="K819" t="e">
        <f ca="1">IF(H819+SIMULATION!$E$6&gt;'CBB SIM'!I819,"W","L")</f>
        <v>#REF!</v>
      </c>
      <c r="L819" t="e">
        <f ca="1">IF(I819+SIMULATION!$E$10&gt;'CBB SIM'!H819,"W","L")</f>
        <v>#REF!</v>
      </c>
      <c r="M819" t="e">
        <f t="shared" ca="1" si="27"/>
        <v>#REF!</v>
      </c>
      <c r="N819" t="e">
        <f ca="1">IF((H819+I819)&gt;SIMULATION!$F$6,"Over","Under")</f>
        <v>#REF!</v>
      </c>
    </row>
    <row r="820" spans="8:14" x14ac:dyDescent="0.25">
      <c r="H820" t="e">
        <f ca="1">ROUND(NORMINV(RAND(),SIMULATION!$G$6,SIMULATION!$C$6),0)</f>
        <v>#REF!</v>
      </c>
      <c r="I820" t="e">
        <f ca="1">ROUND(NORMINV(RAND(),SIMULATION!$G$10,SIMULATION!$C$10),0)</f>
        <v>#REF!</v>
      </c>
      <c r="J820" t="e">
        <f t="shared" ca="1" si="26"/>
        <v>#REF!</v>
      </c>
      <c r="K820" t="e">
        <f ca="1">IF(H820+SIMULATION!$E$6&gt;'CBB SIM'!I820,"W","L")</f>
        <v>#REF!</v>
      </c>
      <c r="L820" t="e">
        <f ca="1">IF(I820+SIMULATION!$E$10&gt;'CBB SIM'!H820,"W","L")</f>
        <v>#REF!</v>
      </c>
      <c r="M820" t="e">
        <f t="shared" ca="1" si="27"/>
        <v>#REF!</v>
      </c>
      <c r="N820" t="e">
        <f ca="1">IF((H820+I820)&gt;SIMULATION!$F$6,"Over","Under")</f>
        <v>#REF!</v>
      </c>
    </row>
    <row r="821" spans="8:14" x14ac:dyDescent="0.25">
      <c r="H821" t="e">
        <f ca="1">ROUND(NORMINV(RAND(),SIMULATION!$G$6,SIMULATION!$C$6),0)</f>
        <v>#REF!</v>
      </c>
      <c r="I821" t="e">
        <f ca="1">ROUND(NORMINV(RAND(),SIMULATION!$G$10,SIMULATION!$C$10),0)</f>
        <v>#REF!</v>
      </c>
      <c r="J821" t="e">
        <f t="shared" ref="J821:J884" ca="1" si="28">IF(H821=I821,"OT",IF(H821&gt;I821,"Away","Home"))</f>
        <v>#REF!</v>
      </c>
      <c r="K821" t="e">
        <f ca="1">IF(H821+SIMULATION!$E$6&gt;'CBB SIM'!I821,"W","L")</f>
        <v>#REF!</v>
      </c>
      <c r="L821" t="e">
        <f ca="1">IF(I821+SIMULATION!$E$10&gt;'CBB SIM'!H821,"W","L")</f>
        <v>#REF!</v>
      </c>
      <c r="M821" t="e">
        <f t="shared" ref="M821:M884" ca="1" si="29">H821+I821</f>
        <v>#REF!</v>
      </c>
      <c r="N821" t="e">
        <f ca="1">IF((H821+I821)&gt;SIMULATION!$F$6,"Over","Under")</f>
        <v>#REF!</v>
      </c>
    </row>
    <row r="822" spans="8:14" x14ac:dyDescent="0.25">
      <c r="H822" t="e">
        <f ca="1">ROUND(NORMINV(RAND(),SIMULATION!$G$6,SIMULATION!$C$6),0)</f>
        <v>#REF!</v>
      </c>
      <c r="I822" t="e">
        <f ca="1">ROUND(NORMINV(RAND(),SIMULATION!$G$10,SIMULATION!$C$10),0)</f>
        <v>#REF!</v>
      </c>
      <c r="J822" t="e">
        <f t="shared" ca="1" si="28"/>
        <v>#REF!</v>
      </c>
      <c r="K822" t="e">
        <f ca="1">IF(H822+SIMULATION!$E$6&gt;'CBB SIM'!I822,"W","L")</f>
        <v>#REF!</v>
      </c>
      <c r="L822" t="e">
        <f ca="1">IF(I822+SIMULATION!$E$10&gt;'CBB SIM'!H822,"W","L")</f>
        <v>#REF!</v>
      </c>
      <c r="M822" t="e">
        <f t="shared" ca="1" si="29"/>
        <v>#REF!</v>
      </c>
      <c r="N822" t="e">
        <f ca="1">IF((H822+I822)&gt;SIMULATION!$F$6,"Over","Under")</f>
        <v>#REF!</v>
      </c>
    </row>
    <row r="823" spans="8:14" x14ac:dyDescent="0.25">
      <c r="H823" t="e">
        <f ca="1">ROUND(NORMINV(RAND(),SIMULATION!$G$6,SIMULATION!$C$6),0)</f>
        <v>#REF!</v>
      </c>
      <c r="I823" t="e">
        <f ca="1">ROUND(NORMINV(RAND(),SIMULATION!$G$10,SIMULATION!$C$10),0)</f>
        <v>#REF!</v>
      </c>
      <c r="J823" t="e">
        <f t="shared" ca="1" si="28"/>
        <v>#REF!</v>
      </c>
      <c r="K823" t="e">
        <f ca="1">IF(H823+SIMULATION!$E$6&gt;'CBB SIM'!I823,"W","L")</f>
        <v>#REF!</v>
      </c>
      <c r="L823" t="e">
        <f ca="1">IF(I823+SIMULATION!$E$10&gt;'CBB SIM'!H823,"W","L")</f>
        <v>#REF!</v>
      </c>
      <c r="M823" t="e">
        <f t="shared" ca="1" si="29"/>
        <v>#REF!</v>
      </c>
      <c r="N823" t="e">
        <f ca="1">IF((H823+I823)&gt;SIMULATION!$F$6,"Over","Under")</f>
        <v>#REF!</v>
      </c>
    </row>
    <row r="824" spans="8:14" x14ac:dyDescent="0.25">
      <c r="H824" t="e">
        <f ca="1">ROUND(NORMINV(RAND(),SIMULATION!$G$6,SIMULATION!$C$6),0)</f>
        <v>#REF!</v>
      </c>
      <c r="I824" t="e">
        <f ca="1">ROUND(NORMINV(RAND(),SIMULATION!$G$10,SIMULATION!$C$10),0)</f>
        <v>#REF!</v>
      </c>
      <c r="J824" t="e">
        <f t="shared" ca="1" si="28"/>
        <v>#REF!</v>
      </c>
      <c r="K824" t="e">
        <f ca="1">IF(H824+SIMULATION!$E$6&gt;'CBB SIM'!I824,"W","L")</f>
        <v>#REF!</v>
      </c>
      <c r="L824" t="e">
        <f ca="1">IF(I824+SIMULATION!$E$10&gt;'CBB SIM'!H824,"W","L")</f>
        <v>#REF!</v>
      </c>
      <c r="M824" t="e">
        <f t="shared" ca="1" si="29"/>
        <v>#REF!</v>
      </c>
      <c r="N824" t="e">
        <f ca="1">IF((H824+I824)&gt;SIMULATION!$F$6,"Over","Under")</f>
        <v>#REF!</v>
      </c>
    </row>
    <row r="825" spans="8:14" x14ac:dyDescent="0.25">
      <c r="H825" t="e">
        <f ca="1">ROUND(NORMINV(RAND(),SIMULATION!$G$6,SIMULATION!$C$6),0)</f>
        <v>#REF!</v>
      </c>
      <c r="I825" t="e">
        <f ca="1">ROUND(NORMINV(RAND(),SIMULATION!$G$10,SIMULATION!$C$10),0)</f>
        <v>#REF!</v>
      </c>
      <c r="J825" t="e">
        <f t="shared" ca="1" si="28"/>
        <v>#REF!</v>
      </c>
      <c r="K825" t="e">
        <f ca="1">IF(H825+SIMULATION!$E$6&gt;'CBB SIM'!I825,"W","L")</f>
        <v>#REF!</v>
      </c>
      <c r="L825" t="e">
        <f ca="1">IF(I825+SIMULATION!$E$10&gt;'CBB SIM'!H825,"W","L")</f>
        <v>#REF!</v>
      </c>
      <c r="M825" t="e">
        <f t="shared" ca="1" si="29"/>
        <v>#REF!</v>
      </c>
      <c r="N825" t="e">
        <f ca="1">IF((H825+I825)&gt;SIMULATION!$F$6,"Over","Under")</f>
        <v>#REF!</v>
      </c>
    </row>
    <row r="826" spans="8:14" x14ac:dyDescent="0.25">
      <c r="H826" t="e">
        <f ca="1">ROUND(NORMINV(RAND(),SIMULATION!$G$6,SIMULATION!$C$6),0)</f>
        <v>#REF!</v>
      </c>
      <c r="I826" t="e">
        <f ca="1">ROUND(NORMINV(RAND(),SIMULATION!$G$10,SIMULATION!$C$10),0)</f>
        <v>#REF!</v>
      </c>
      <c r="J826" t="e">
        <f t="shared" ca="1" si="28"/>
        <v>#REF!</v>
      </c>
      <c r="K826" t="e">
        <f ca="1">IF(H826+SIMULATION!$E$6&gt;'CBB SIM'!I826,"W","L")</f>
        <v>#REF!</v>
      </c>
      <c r="L826" t="e">
        <f ca="1">IF(I826+SIMULATION!$E$10&gt;'CBB SIM'!H826,"W","L")</f>
        <v>#REF!</v>
      </c>
      <c r="M826" t="e">
        <f t="shared" ca="1" si="29"/>
        <v>#REF!</v>
      </c>
      <c r="N826" t="e">
        <f ca="1">IF((H826+I826)&gt;SIMULATION!$F$6,"Over","Under")</f>
        <v>#REF!</v>
      </c>
    </row>
    <row r="827" spans="8:14" x14ac:dyDescent="0.25">
      <c r="H827" t="e">
        <f ca="1">ROUND(NORMINV(RAND(),SIMULATION!$G$6,SIMULATION!$C$6),0)</f>
        <v>#REF!</v>
      </c>
      <c r="I827" t="e">
        <f ca="1">ROUND(NORMINV(RAND(),SIMULATION!$G$10,SIMULATION!$C$10),0)</f>
        <v>#REF!</v>
      </c>
      <c r="J827" t="e">
        <f t="shared" ca="1" si="28"/>
        <v>#REF!</v>
      </c>
      <c r="K827" t="e">
        <f ca="1">IF(H827+SIMULATION!$E$6&gt;'CBB SIM'!I827,"W","L")</f>
        <v>#REF!</v>
      </c>
      <c r="L827" t="e">
        <f ca="1">IF(I827+SIMULATION!$E$10&gt;'CBB SIM'!H827,"W","L")</f>
        <v>#REF!</v>
      </c>
      <c r="M827" t="e">
        <f t="shared" ca="1" si="29"/>
        <v>#REF!</v>
      </c>
      <c r="N827" t="e">
        <f ca="1">IF((H827+I827)&gt;SIMULATION!$F$6,"Over","Under")</f>
        <v>#REF!</v>
      </c>
    </row>
    <row r="828" spans="8:14" x14ac:dyDescent="0.25">
      <c r="H828" t="e">
        <f ca="1">ROUND(NORMINV(RAND(),SIMULATION!$G$6,SIMULATION!$C$6),0)</f>
        <v>#REF!</v>
      </c>
      <c r="I828" t="e">
        <f ca="1">ROUND(NORMINV(RAND(),SIMULATION!$G$10,SIMULATION!$C$10),0)</f>
        <v>#REF!</v>
      </c>
      <c r="J828" t="e">
        <f t="shared" ca="1" si="28"/>
        <v>#REF!</v>
      </c>
      <c r="K828" t="e">
        <f ca="1">IF(H828+SIMULATION!$E$6&gt;'CBB SIM'!I828,"W","L")</f>
        <v>#REF!</v>
      </c>
      <c r="L828" t="e">
        <f ca="1">IF(I828+SIMULATION!$E$10&gt;'CBB SIM'!H828,"W","L")</f>
        <v>#REF!</v>
      </c>
      <c r="M828" t="e">
        <f t="shared" ca="1" si="29"/>
        <v>#REF!</v>
      </c>
      <c r="N828" t="e">
        <f ca="1">IF((H828+I828)&gt;SIMULATION!$F$6,"Over","Under")</f>
        <v>#REF!</v>
      </c>
    </row>
    <row r="829" spans="8:14" x14ac:dyDescent="0.25">
      <c r="H829" t="e">
        <f ca="1">ROUND(NORMINV(RAND(),SIMULATION!$G$6,SIMULATION!$C$6),0)</f>
        <v>#REF!</v>
      </c>
      <c r="I829" t="e">
        <f ca="1">ROUND(NORMINV(RAND(),SIMULATION!$G$10,SIMULATION!$C$10),0)</f>
        <v>#REF!</v>
      </c>
      <c r="J829" t="e">
        <f t="shared" ca="1" si="28"/>
        <v>#REF!</v>
      </c>
      <c r="K829" t="e">
        <f ca="1">IF(H829+SIMULATION!$E$6&gt;'CBB SIM'!I829,"W","L")</f>
        <v>#REF!</v>
      </c>
      <c r="L829" t="e">
        <f ca="1">IF(I829+SIMULATION!$E$10&gt;'CBB SIM'!H829,"W","L")</f>
        <v>#REF!</v>
      </c>
      <c r="M829" t="e">
        <f t="shared" ca="1" si="29"/>
        <v>#REF!</v>
      </c>
      <c r="N829" t="e">
        <f ca="1">IF((H829+I829)&gt;SIMULATION!$F$6,"Over","Under")</f>
        <v>#REF!</v>
      </c>
    </row>
    <row r="830" spans="8:14" x14ac:dyDescent="0.25">
      <c r="H830" t="e">
        <f ca="1">ROUND(NORMINV(RAND(),SIMULATION!$G$6,SIMULATION!$C$6),0)</f>
        <v>#REF!</v>
      </c>
      <c r="I830" t="e">
        <f ca="1">ROUND(NORMINV(RAND(),SIMULATION!$G$10,SIMULATION!$C$10),0)</f>
        <v>#REF!</v>
      </c>
      <c r="J830" t="e">
        <f t="shared" ca="1" si="28"/>
        <v>#REF!</v>
      </c>
      <c r="K830" t="e">
        <f ca="1">IF(H830+SIMULATION!$E$6&gt;'CBB SIM'!I830,"W","L")</f>
        <v>#REF!</v>
      </c>
      <c r="L830" t="e">
        <f ca="1">IF(I830+SIMULATION!$E$10&gt;'CBB SIM'!H830,"W","L")</f>
        <v>#REF!</v>
      </c>
      <c r="M830" t="e">
        <f t="shared" ca="1" si="29"/>
        <v>#REF!</v>
      </c>
      <c r="N830" t="e">
        <f ca="1">IF((H830+I830)&gt;SIMULATION!$F$6,"Over","Under")</f>
        <v>#REF!</v>
      </c>
    </row>
    <row r="831" spans="8:14" x14ac:dyDescent="0.25">
      <c r="H831" t="e">
        <f ca="1">ROUND(NORMINV(RAND(),SIMULATION!$G$6,SIMULATION!$C$6),0)</f>
        <v>#REF!</v>
      </c>
      <c r="I831" t="e">
        <f ca="1">ROUND(NORMINV(RAND(),SIMULATION!$G$10,SIMULATION!$C$10),0)</f>
        <v>#REF!</v>
      </c>
      <c r="J831" t="e">
        <f t="shared" ca="1" si="28"/>
        <v>#REF!</v>
      </c>
      <c r="K831" t="e">
        <f ca="1">IF(H831+SIMULATION!$E$6&gt;'CBB SIM'!I831,"W","L")</f>
        <v>#REF!</v>
      </c>
      <c r="L831" t="e">
        <f ca="1">IF(I831+SIMULATION!$E$10&gt;'CBB SIM'!H831,"W","L")</f>
        <v>#REF!</v>
      </c>
      <c r="M831" t="e">
        <f t="shared" ca="1" si="29"/>
        <v>#REF!</v>
      </c>
      <c r="N831" t="e">
        <f ca="1">IF((H831+I831)&gt;SIMULATION!$F$6,"Over","Under")</f>
        <v>#REF!</v>
      </c>
    </row>
    <row r="832" spans="8:14" x14ac:dyDescent="0.25">
      <c r="H832" t="e">
        <f ca="1">ROUND(NORMINV(RAND(),SIMULATION!$G$6,SIMULATION!$C$6),0)</f>
        <v>#REF!</v>
      </c>
      <c r="I832" t="e">
        <f ca="1">ROUND(NORMINV(RAND(),SIMULATION!$G$10,SIMULATION!$C$10),0)</f>
        <v>#REF!</v>
      </c>
      <c r="J832" t="e">
        <f t="shared" ca="1" si="28"/>
        <v>#REF!</v>
      </c>
      <c r="K832" t="e">
        <f ca="1">IF(H832+SIMULATION!$E$6&gt;'CBB SIM'!I832,"W","L")</f>
        <v>#REF!</v>
      </c>
      <c r="L832" t="e">
        <f ca="1">IF(I832+SIMULATION!$E$10&gt;'CBB SIM'!H832,"W","L")</f>
        <v>#REF!</v>
      </c>
      <c r="M832" t="e">
        <f t="shared" ca="1" si="29"/>
        <v>#REF!</v>
      </c>
      <c r="N832" t="e">
        <f ca="1">IF((H832+I832)&gt;SIMULATION!$F$6,"Over","Under")</f>
        <v>#REF!</v>
      </c>
    </row>
    <row r="833" spans="8:14" x14ac:dyDescent="0.25">
      <c r="H833" t="e">
        <f ca="1">ROUND(NORMINV(RAND(),SIMULATION!$G$6,SIMULATION!$C$6),0)</f>
        <v>#REF!</v>
      </c>
      <c r="I833" t="e">
        <f ca="1">ROUND(NORMINV(RAND(),SIMULATION!$G$10,SIMULATION!$C$10),0)</f>
        <v>#REF!</v>
      </c>
      <c r="J833" t="e">
        <f t="shared" ca="1" si="28"/>
        <v>#REF!</v>
      </c>
      <c r="K833" t="e">
        <f ca="1">IF(H833+SIMULATION!$E$6&gt;'CBB SIM'!I833,"W","L")</f>
        <v>#REF!</v>
      </c>
      <c r="L833" t="e">
        <f ca="1">IF(I833+SIMULATION!$E$10&gt;'CBB SIM'!H833,"W","L")</f>
        <v>#REF!</v>
      </c>
      <c r="M833" t="e">
        <f t="shared" ca="1" si="29"/>
        <v>#REF!</v>
      </c>
      <c r="N833" t="e">
        <f ca="1">IF((H833+I833)&gt;SIMULATION!$F$6,"Over","Under")</f>
        <v>#REF!</v>
      </c>
    </row>
    <row r="834" spans="8:14" x14ac:dyDescent="0.25">
      <c r="H834" t="e">
        <f ca="1">ROUND(NORMINV(RAND(),SIMULATION!$G$6,SIMULATION!$C$6),0)</f>
        <v>#REF!</v>
      </c>
      <c r="I834" t="e">
        <f ca="1">ROUND(NORMINV(RAND(),SIMULATION!$G$10,SIMULATION!$C$10),0)</f>
        <v>#REF!</v>
      </c>
      <c r="J834" t="e">
        <f t="shared" ca="1" si="28"/>
        <v>#REF!</v>
      </c>
      <c r="K834" t="e">
        <f ca="1">IF(H834+SIMULATION!$E$6&gt;'CBB SIM'!I834,"W","L")</f>
        <v>#REF!</v>
      </c>
      <c r="L834" t="e">
        <f ca="1">IF(I834+SIMULATION!$E$10&gt;'CBB SIM'!H834,"W","L")</f>
        <v>#REF!</v>
      </c>
      <c r="M834" t="e">
        <f t="shared" ca="1" si="29"/>
        <v>#REF!</v>
      </c>
      <c r="N834" t="e">
        <f ca="1">IF((H834+I834)&gt;SIMULATION!$F$6,"Over","Under")</f>
        <v>#REF!</v>
      </c>
    </row>
    <row r="835" spans="8:14" x14ac:dyDescent="0.25">
      <c r="H835" t="e">
        <f ca="1">ROUND(NORMINV(RAND(),SIMULATION!$G$6,SIMULATION!$C$6),0)</f>
        <v>#REF!</v>
      </c>
      <c r="I835" t="e">
        <f ca="1">ROUND(NORMINV(RAND(),SIMULATION!$G$10,SIMULATION!$C$10),0)</f>
        <v>#REF!</v>
      </c>
      <c r="J835" t="e">
        <f t="shared" ca="1" si="28"/>
        <v>#REF!</v>
      </c>
      <c r="K835" t="e">
        <f ca="1">IF(H835+SIMULATION!$E$6&gt;'CBB SIM'!I835,"W","L")</f>
        <v>#REF!</v>
      </c>
      <c r="L835" t="e">
        <f ca="1">IF(I835+SIMULATION!$E$10&gt;'CBB SIM'!H835,"W","L")</f>
        <v>#REF!</v>
      </c>
      <c r="M835" t="e">
        <f t="shared" ca="1" si="29"/>
        <v>#REF!</v>
      </c>
      <c r="N835" t="e">
        <f ca="1">IF((H835+I835)&gt;SIMULATION!$F$6,"Over","Under")</f>
        <v>#REF!</v>
      </c>
    </row>
    <row r="836" spans="8:14" x14ac:dyDescent="0.25">
      <c r="H836" t="e">
        <f ca="1">ROUND(NORMINV(RAND(),SIMULATION!$G$6,SIMULATION!$C$6),0)</f>
        <v>#REF!</v>
      </c>
      <c r="I836" t="e">
        <f ca="1">ROUND(NORMINV(RAND(),SIMULATION!$G$10,SIMULATION!$C$10),0)</f>
        <v>#REF!</v>
      </c>
      <c r="J836" t="e">
        <f t="shared" ca="1" si="28"/>
        <v>#REF!</v>
      </c>
      <c r="K836" t="e">
        <f ca="1">IF(H836+SIMULATION!$E$6&gt;'CBB SIM'!I836,"W","L")</f>
        <v>#REF!</v>
      </c>
      <c r="L836" t="e">
        <f ca="1">IF(I836+SIMULATION!$E$10&gt;'CBB SIM'!H836,"W","L")</f>
        <v>#REF!</v>
      </c>
      <c r="M836" t="e">
        <f t="shared" ca="1" si="29"/>
        <v>#REF!</v>
      </c>
      <c r="N836" t="e">
        <f ca="1">IF((H836+I836)&gt;SIMULATION!$F$6,"Over","Under")</f>
        <v>#REF!</v>
      </c>
    </row>
    <row r="837" spans="8:14" x14ac:dyDescent="0.25">
      <c r="H837" t="e">
        <f ca="1">ROUND(NORMINV(RAND(),SIMULATION!$G$6,SIMULATION!$C$6),0)</f>
        <v>#REF!</v>
      </c>
      <c r="I837" t="e">
        <f ca="1">ROUND(NORMINV(RAND(),SIMULATION!$G$10,SIMULATION!$C$10),0)</f>
        <v>#REF!</v>
      </c>
      <c r="J837" t="e">
        <f t="shared" ca="1" si="28"/>
        <v>#REF!</v>
      </c>
      <c r="K837" t="e">
        <f ca="1">IF(H837+SIMULATION!$E$6&gt;'CBB SIM'!I837,"W","L")</f>
        <v>#REF!</v>
      </c>
      <c r="L837" t="e">
        <f ca="1">IF(I837+SIMULATION!$E$10&gt;'CBB SIM'!H837,"W","L")</f>
        <v>#REF!</v>
      </c>
      <c r="M837" t="e">
        <f t="shared" ca="1" si="29"/>
        <v>#REF!</v>
      </c>
      <c r="N837" t="e">
        <f ca="1">IF((H837+I837)&gt;SIMULATION!$F$6,"Over","Under")</f>
        <v>#REF!</v>
      </c>
    </row>
    <row r="838" spans="8:14" x14ac:dyDescent="0.25">
      <c r="H838" t="e">
        <f ca="1">ROUND(NORMINV(RAND(),SIMULATION!$G$6,SIMULATION!$C$6),0)</f>
        <v>#REF!</v>
      </c>
      <c r="I838" t="e">
        <f ca="1">ROUND(NORMINV(RAND(),SIMULATION!$G$10,SIMULATION!$C$10),0)</f>
        <v>#REF!</v>
      </c>
      <c r="J838" t="e">
        <f t="shared" ca="1" si="28"/>
        <v>#REF!</v>
      </c>
      <c r="K838" t="e">
        <f ca="1">IF(H838+SIMULATION!$E$6&gt;'CBB SIM'!I838,"W","L")</f>
        <v>#REF!</v>
      </c>
      <c r="L838" t="e">
        <f ca="1">IF(I838+SIMULATION!$E$10&gt;'CBB SIM'!H838,"W","L")</f>
        <v>#REF!</v>
      </c>
      <c r="M838" t="e">
        <f t="shared" ca="1" si="29"/>
        <v>#REF!</v>
      </c>
      <c r="N838" t="e">
        <f ca="1">IF((H838+I838)&gt;SIMULATION!$F$6,"Over","Under")</f>
        <v>#REF!</v>
      </c>
    </row>
    <row r="839" spans="8:14" x14ac:dyDescent="0.25">
      <c r="H839" t="e">
        <f ca="1">ROUND(NORMINV(RAND(),SIMULATION!$G$6,SIMULATION!$C$6),0)</f>
        <v>#REF!</v>
      </c>
      <c r="I839" t="e">
        <f ca="1">ROUND(NORMINV(RAND(),SIMULATION!$G$10,SIMULATION!$C$10),0)</f>
        <v>#REF!</v>
      </c>
      <c r="J839" t="e">
        <f t="shared" ca="1" si="28"/>
        <v>#REF!</v>
      </c>
      <c r="K839" t="e">
        <f ca="1">IF(H839+SIMULATION!$E$6&gt;'CBB SIM'!I839,"W","L")</f>
        <v>#REF!</v>
      </c>
      <c r="L839" t="e">
        <f ca="1">IF(I839+SIMULATION!$E$10&gt;'CBB SIM'!H839,"W","L")</f>
        <v>#REF!</v>
      </c>
      <c r="M839" t="e">
        <f t="shared" ca="1" si="29"/>
        <v>#REF!</v>
      </c>
      <c r="N839" t="e">
        <f ca="1">IF((H839+I839)&gt;SIMULATION!$F$6,"Over","Under")</f>
        <v>#REF!</v>
      </c>
    </row>
    <row r="840" spans="8:14" x14ac:dyDescent="0.25">
      <c r="H840" t="e">
        <f ca="1">ROUND(NORMINV(RAND(),SIMULATION!$G$6,SIMULATION!$C$6),0)</f>
        <v>#REF!</v>
      </c>
      <c r="I840" t="e">
        <f ca="1">ROUND(NORMINV(RAND(),SIMULATION!$G$10,SIMULATION!$C$10),0)</f>
        <v>#REF!</v>
      </c>
      <c r="J840" t="e">
        <f t="shared" ca="1" si="28"/>
        <v>#REF!</v>
      </c>
      <c r="K840" t="e">
        <f ca="1">IF(H840+SIMULATION!$E$6&gt;'CBB SIM'!I840,"W","L")</f>
        <v>#REF!</v>
      </c>
      <c r="L840" t="e">
        <f ca="1">IF(I840+SIMULATION!$E$10&gt;'CBB SIM'!H840,"W","L")</f>
        <v>#REF!</v>
      </c>
      <c r="M840" t="e">
        <f t="shared" ca="1" si="29"/>
        <v>#REF!</v>
      </c>
      <c r="N840" t="e">
        <f ca="1">IF((H840+I840)&gt;SIMULATION!$F$6,"Over","Under")</f>
        <v>#REF!</v>
      </c>
    </row>
    <row r="841" spans="8:14" x14ac:dyDescent="0.25">
      <c r="H841" t="e">
        <f ca="1">ROUND(NORMINV(RAND(),SIMULATION!$G$6,SIMULATION!$C$6),0)</f>
        <v>#REF!</v>
      </c>
      <c r="I841" t="e">
        <f ca="1">ROUND(NORMINV(RAND(),SIMULATION!$G$10,SIMULATION!$C$10),0)</f>
        <v>#REF!</v>
      </c>
      <c r="J841" t="e">
        <f t="shared" ca="1" si="28"/>
        <v>#REF!</v>
      </c>
      <c r="K841" t="e">
        <f ca="1">IF(H841+SIMULATION!$E$6&gt;'CBB SIM'!I841,"W","L")</f>
        <v>#REF!</v>
      </c>
      <c r="L841" t="e">
        <f ca="1">IF(I841+SIMULATION!$E$10&gt;'CBB SIM'!H841,"W","L")</f>
        <v>#REF!</v>
      </c>
      <c r="M841" t="e">
        <f t="shared" ca="1" si="29"/>
        <v>#REF!</v>
      </c>
      <c r="N841" t="e">
        <f ca="1">IF((H841+I841)&gt;SIMULATION!$F$6,"Over","Under")</f>
        <v>#REF!</v>
      </c>
    </row>
    <row r="842" spans="8:14" x14ac:dyDescent="0.25">
      <c r="H842" t="e">
        <f ca="1">ROUND(NORMINV(RAND(),SIMULATION!$G$6,SIMULATION!$C$6),0)</f>
        <v>#REF!</v>
      </c>
      <c r="I842" t="e">
        <f ca="1">ROUND(NORMINV(RAND(),SIMULATION!$G$10,SIMULATION!$C$10),0)</f>
        <v>#REF!</v>
      </c>
      <c r="J842" t="e">
        <f t="shared" ca="1" si="28"/>
        <v>#REF!</v>
      </c>
      <c r="K842" t="e">
        <f ca="1">IF(H842+SIMULATION!$E$6&gt;'CBB SIM'!I842,"W","L")</f>
        <v>#REF!</v>
      </c>
      <c r="L842" t="e">
        <f ca="1">IF(I842+SIMULATION!$E$10&gt;'CBB SIM'!H842,"W","L")</f>
        <v>#REF!</v>
      </c>
      <c r="M842" t="e">
        <f t="shared" ca="1" si="29"/>
        <v>#REF!</v>
      </c>
      <c r="N842" t="e">
        <f ca="1">IF((H842+I842)&gt;SIMULATION!$F$6,"Over","Under")</f>
        <v>#REF!</v>
      </c>
    </row>
    <row r="843" spans="8:14" x14ac:dyDescent="0.25">
      <c r="H843" t="e">
        <f ca="1">ROUND(NORMINV(RAND(),SIMULATION!$G$6,SIMULATION!$C$6),0)</f>
        <v>#REF!</v>
      </c>
      <c r="I843" t="e">
        <f ca="1">ROUND(NORMINV(RAND(),SIMULATION!$G$10,SIMULATION!$C$10),0)</f>
        <v>#REF!</v>
      </c>
      <c r="J843" t="e">
        <f t="shared" ca="1" si="28"/>
        <v>#REF!</v>
      </c>
      <c r="K843" t="e">
        <f ca="1">IF(H843+SIMULATION!$E$6&gt;'CBB SIM'!I843,"W","L")</f>
        <v>#REF!</v>
      </c>
      <c r="L843" t="e">
        <f ca="1">IF(I843+SIMULATION!$E$10&gt;'CBB SIM'!H843,"W","L")</f>
        <v>#REF!</v>
      </c>
      <c r="M843" t="e">
        <f t="shared" ca="1" si="29"/>
        <v>#REF!</v>
      </c>
      <c r="N843" t="e">
        <f ca="1">IF((H843+I843)&gt;SIMULATION!$F$6,"Over","Under")</f>
        <v>#REF!</v>
      </c>
    </row>
    <row r="844" spans="8:14" x14ac:dyDescent="0.25">
      <c r="H844" t="e">
        <f ca="1">ROUND(NORMINV(RAND(),SIMULATION!$G$6,SIMULATION!$C$6),0)</f>
        <v>#REF!</v>
      </c>
      <c r="I844" t="e">
        <f ca="1">ROUND(NORMINV(RAND(),SIMULATION!$G$10,SIMULATION!$C$10),0)</f>
        <v>#REF!</v>
      </c>
      <c r="J844" t="e">
        <f t="shared" ca="1" si="28"/>
        <v>#REF!</v>
      </c>
      <c r="K844" t="e">
        <f ca="1">IF(H844+SIMULATION!$E$6&gt;'CBB SIM'!I844,"W","L")</f>
        <v>#REF!</v>
      </c>
      <c r="L844" t="e">
        <f ca="1">IF(I844+SIMULATION!$E$10&gt;'CBB SIM'!H844,"W","L")</f>
        <v>#REF!</v>
      </c>
      <c r="M844" t="e">
        <f t="shared" ca="1" si="29"/>
        <v>#REF!</v>
      </c>
      <c r="N844" t="e">
        <f ca="1">IF((H844+I844)&gt;SIMULATION!$F$6,"Over","Under")</f>
        <v>#REF!</v>
      </c>
    </row>
    <row r="845" spans="8:14" x14ac:dyDescent="0.25">
      <c r="H845" t="e">
        <f ca="1">ROUND(NORMINV(RAND(),SIMULATION!$G$6,SIMULATION!$C$6),0)</f>
        <v>#REF!</v>
      </c>
      <c r="I845" t="e">
        <f ca="1">ROUND(NORMINV(RAND(),SIMULATION!$G$10,SIMULATION!$C$10),0)</f>
        <v>#REF!</v>
      </c>
      <c r="J845" t="e">
        <f t="shared" ca="1" si="28"/>
        <v>#REF!</v>
      </c>
      <c r="K845" t="e">
        <f ca="1">IF(H845+SIMULATION!$E$6&gt;'CBB SIM'!I845,"W","L")</f>
        <v>#REF!</v>
      </c>
      <c r="L845" t="e">
        <f ca="1">IF(I845+SIMULATION!$E$10&gt;'CBB SIM'!H845,"W","L")</f>
        <v>#REF!</v>
      </c>
      <c r="M845" t="e">
        <f t="shared" ca="1" si="29"/>
        <v>#REF!</v>
      </c>
      <c r="N845" t="e">
        <f ca="1">IF((H845+I845)&gt;SIMULATION!$F$6,"Over","Under")</f>
        <v>#REF!</v>
      </c>
    </row>
    <row r="846" spans="8:14" x14ac:dyDescent="0.25">
      <c r="H846" t="e">
        <f ca="1">ROUND(NORMINV(RAND(),SIMULATION!$G$6,SIMULATION!$C$6),0)</f>
        <v>#REF!</v>
      </c>
      <c r="I846" t="e">
        <f ca="1">ROUND(NORMINV(RAND(),SIMULATION!$G$10,SIMULATION!$C$10),0)</f>
        <v>#REF!</v>
      </c>
      <c r="J846" t="e">
        <f t="shared" ca="1" si="28"/>
        <v>#REF!</v>
      </c>
      <c r="K846" t="e">
        <f ca="1">IF(H846+SIMULATION!$E$6&gt;'CBB SIM'!I846,"W","L")</f>
        <v>#REF!</v>
      </c>
      <c r="L846" t="e">
        <f ca="1">IF(I846+SIMULATION!$E$10&gt;'CBB SIM'!H846,"W","L")</f>
        <v>#REF!</v>
      </c>
      <c r="M846" t="e">
        <f t="shared" ca="1" si="29"/>
        <v>#REF!</v>
      </c>
      <c r="N846" t="e">
        <f ca="1">IF((H846+I846)&gt;SIMULATION!$F$6,"Over","Under")</f>
        <v>#REF!</v>
      </c>
    </row>
    <row r="847" spans="8:14" x14ac:dyDescent="0.25">
      <c r="H847" t="e">
        <f ca="1">ROUND(NORMINV(RAND(),SIMULATION!$G$6,SIMULATION!$C$6),0)</f>
        <v>#REF!</v>
      </c>
      <c r="I847" t="e">
        <f ca="1">ROUND(NORMINV(RAND(),SIMULATION!$G$10,SIMULATION!$C$10),0)</f>
        <v>#REF!</v>
      </c>
      <c r="J847" t="e">
        <f t="shared" ca="1" si="28"/>
        <v>#REF!</v>
      </c>
      <c r="K847" t="e">
        <f ca="1">IF(H847+SIMULATION!$E$6&gt;'CBB SIM'!I847,"W","L")</f>
        <v>#REF!</v>
      </c>
      <c r="L847" t="e">
        <f ca="1">IF(I847+SIMULATION!$E$10&gt;'CBB SIM'!H847,"W","L")</f>
        <v>#REF!</v>
      </c>
      <c r="M847" t="e">
        <f t="shared" ca="1" si="29"/>
        <v>#REF!</v>
      </c>
      <c r="N847" t="e">
        <f ca="1">IF((H847+I847)&gt;SIMULATION!$F$6,"Over","Under")</f>
        <v>#REF!</v>
      </c>
    </row>
    <row r="848" spans="8:14" x14ac:dyDescent="0.25">
      <c r="H848" t="e">
        <f ca="1">ROUND(NORMINV(RAND(),SIMULATION!$G$6,SIMULATION!$C$6),0)</f>
        <v>#REF!</v>
      </c>
      <c r="I848" t="e">
        <f ca="1">ROUND(NORMINV(RAND(),SIMULATION!$G$10,SIMULATION!$C$10),0)</f>
        <v>#REF!</v>
      </c>
      <c r="J848" t="e">
        <f t="shared" ca="1" si="28"/>
        <v>#REF!</v>
      </c>
      <c r="K848" t="e">
        <f ca="1">IF(H848+SIMULATION!$E$6&gt;'CBB SIM'!I848,"W","L")</f>
        <v>#REF!</v>
      </c>
      <c r="L848" t="e">
        <f ca="1">IF(I848+SIMULATION!$E$10&gt;'CBB SIM'!H848,"W","L")</f>
        <v>#REF!</v>
      </c>
      <c r="M848" t="e">
        <f t="shared" ca="1" si="29"/>
        <v>#REF!</v>
      </c>
      <c r="N848" t="e">
        <f ca="1">IF((H848+I848)&gt;SIMULATION!$F$6,"Over","Under")</f>
        <v>#REF!</v>
      </c>
    </row>
    <row r="849" spans="8:14" x14ac:dyDescent="0.25">
      <c r="H849" t="e">
        <f ca="1">ROUND(NORMINV(RAND(),SIMULATION!$G$6,SIMULATION!$C$6),0)</f>
        <v>#REF!</v>
      </c>
      <c r="I849" t="e">
        <f ca="1">ROUND(NORMINV(RAND(),SIMULATION!$G$10,SIMULATION!$C$10),0)</f>
        <v>#REF!</v>
      </c>
      <c r="J849" t="e">
        <f t="shared" ca="1" si="28"/>
        <v>#REF!</v>
      </c>
      <c r="K849" t="e">
        <f ca="1">IF(H849+SIMULATION!$E$6&gt;'CBB SIM'!I849,"W","L")</f>
        <v>#REF!</v>
      </c>
      <c r="L849" t="e">
        <f ca="1">IF(I849+SIMULATION!$E$10&gt;'CBB SIM'!H849,"W","L")</f>
        <v>#REF!</v>
      </c>
      <c r="M849" t="e">
        <f t="shared" ca="1" si="29"/>
        <v>#REF!</v>
      </c>
      <c r="N849" t="e">
        <f ca="1">IF((H849+I849)&gt;SIMULATION!$F$6,"Over","Under")</f>
        <v>#REF!</v>
      </c>
    </row>
    <row r="850" spans="8:14" x14ac:dyDescent="0.25">
      <c r="H850" t="e">
        <f ca="1">ROUND(NORMINV(RAND(),SIMULATION!$G$6,SIMULATION!$C$6),0)</f>
        <v>#REF!</v>
      </c>
      <c r="I850" t="e">
        <f ca="1">ROUND(NORMINV(RAND(),SIMULATION!$G$10,SIMULATION!$C$10),0)</f>
        <v>#REF!</v>
      </c>
      <c r="J850" t="e">
        <f t="shared" ca="1" si="28"/>
        <v>#REF!</v>
      </c>
      <c r="K850" t="e">
        <f ca="1">IF(H850+SIMULATION!$E$6&gt;'CBB SIM'!I850,"W","L")</f>
        <v>#REF!</v>
      </c>
      <c r="L850" t="e">
        <f ca="1">IF(I850+SIMULATION!$E$10&gt;'CBB SIM'!H850,"W","L")</f>
        <v>#REF!</v>
      </c>
      <c r="M850" t="e">
        <f t="shared" ca="1" si="29"/>
        <v>#REF!</v>
      </c>
      <c r="N850" t="e">
        <f ca="1">IF((H850+I850)&gt;SIMULATION!$F$6,"Over","Under")</f>
        <v>#REF!</v>
      </c>
    </row>
    <row r="851" spans="8:14" x14ac:dyDescent="0.25">
      <c r="H851" t="e">
        <f ca="1">ROUND(NORMINV(RAND(),SIMULATION!$G$6,SIMULATION!$C$6),0)</f>
        <v>#REF!</v>
      </c>
      <c r="I851" t="e">
        <f ca="1">ROUND(NORMINV(RAND(),SIMULATION!$G$10,SIMULATION!$C$10),0)</f>
        <v>#REF!</v>
      </c>
      <c r="J851" t="e">
        <f t="shared" ca="1" si="28"/>
        <v>#REF!</v>
      </c>
      <c r="K851" t="e">
        <f ca="1">IF(H851+SIMULATION!$E$6&gt;'CBB SIM'!I851,"W","L")</f>
        <v>#REF!</v>
      </c>
      <c r="L851" t="e">
        <f ca="1">IF(I851+SIMULATION!$E$10&gt;'CBB SIM'!H851,"W","L")</f>
        <v>#REF!</v>
      </c>
      <c r="M851" t="e">
        <f t="shared" ca="1" si="29"/>
        <v>#REF!</v>
      </c>
      <c r="N851" t="e">
        <f ca="1">IF((H851+I851)&gt;SIMULATION!$F$6,"Over","Under")</f>
        <v>#REF!</v>
      </c>
    </row>
    <row r="852" spans="8:14" x14ac:dyDescent="0.25">
      <c r="H852" t="e">
        <f ca="1">ROUND(NORMINV(RAND(),SIMULATION!$G$6,SIMULATION!$C$6),0)</f>
        <v>#REF!</v>
      </c>
      <c r="I852" t="e">
        <f ca="1">ROUND(NORMINV(RAND(),SIMULATION!$G$10,SIMULATION!$C$10),0)</f>
        <v>#REF!</v>
      </c>
      <c r="J852" t="e">
        <f t="shared" ca="1" si="28"/>
        <v>#REF!</v>
      </c>
      <c r="K852" t="e">
        <f ca="1">IF(H852+SIMULATION!$E$6&gt;'CBB SIM'!I852,"W","L")</f>
        <v>#REF!</v>
      </c>
      <c r="L852" t="e">
        <f ca="1">IF(I852+SIMULATION!$E$10&gt;'CBB SIM'!H852,"W","L")</f>
        <v>#REF!</v>
      </c>
      <c r="M852" t="e">
        <f t="shared" ca="1" si="29"/>
        <v>#REF!</v>
      </c>
      <c r="N852" t="e">
        <f ca="1">IF((H852+I852)&gt;SIMULATION!$F$6,"Over","Under")</f>
        <v>#REF!</v>
      </c>
    </row>
    <row r="853" spans="8:14" x14ac:dyDescent="0.25">
      <c r="H853" t="e">
        <f ca="1">ROUND(NORMINV(RAND(),SIMULATION!$G$6,SIMULATION!$C$6),0)</f>
        <v>#REF!</v>
      </c>
      <c r="I853" t="e">
        <f ca="1">ROUND(NORMINV(RAND(),SIMULATION!$G$10,SIMULATION!$C$10),0)</f>
        <v>#REF!</v>
      </c>
      <c r="J853" t="e">
        <f t="shared" ca="1" si="28"/>
        <v>#REF!</v>
      </c>
      <c r="K853" t="e">
        <f ca="1">IF(H853+SIMULATION!$E$6&gt;'CBB SIM'!I853,"W","L")</f>
        <v>#REF!</v>
      </c>
      <c r="L853" t="e">
        <f ca="1">IF(I853+SIMULATION!$E$10&gt;'CBB SIM'!H853,"W","L")</f>
        <v>#REF!</v>
      </c>
      <c r="M853" t="e">
        <f t="shared" ca="1" si="29"/>
        <v>#REF!</v>
      </c>
      <c r="N853" t="e">
        <f ca="1">IF((H853+I853)&gt;SIMULATION!$F$6,"Over","Under")</f>
        <v>#REF!</v>
      </c>
    </row>
    <row r="854" spans="8:14" x14ac:dyDescent="0.25">
      <c r="H854" t="e">
        <f ca="1">ROUND(NORMINV(RAND(),SIMULATION!$G$6,SIMULATION!$C$6),0)</f>
        <v>#REF!</v>
      </c>
      <c r="I854" t="e">
        <f ca="1">ROUND(NORMINV(RAND(),SIMULATION!$G$10,SIMULATION!$C$10),0)</f>
        <v>#REF!</v>
      </c>
      <c r="J854" t="e">
        <f t="shared" ca="1" si="28"/>
        <v>#REF!</v>
      </c>
      <c r="K854" t="e">
        <f ca="1">IF(H854+SIMULATION!$E$6&gt;'CBB SIM'!I854,"W","L")</f>
        <v>#REF!</v>
      </c>
      <c r="L854" t="e">
        <f ca="1">IF(I854+SIMULATION!$E$10&gt;'CBB SIM'!H854,"W","L")</f>
        <v>#REF!</v>
      </c>
      <c r="M854" t="e">
        <f t="shared" ca="1" si="29"/>
        <v>#REF!</v>
      </c>
      <c r="N854" t="e">
        <f ca="1">IF((H854+I854)&gt;SIMULATION!$F$6,"Over","Under")</f>
        <v>#REF!</v>
      </c>
    </row>
    <row r="855" spans="8:14" x14ac:dyDescent="0.25">
      <c r="H855" t="e">
        <f ca="1">ROUND(NORMINV(RAND(),SIMULATION!$G$6,SIMULATION!$C$6),0)</f>
        <v>#REF!</v>
      </c>
      <c r="I855" t="e">
        <f ca="1">ROUND(NORMINV(RAND(),SIMULATION!$G$10,SIMULATION!$C$10),0)</f>
        <v>#REF!</v>
      </c>
      <c r="J855" t="e">
        <f t="shared" ca="1" si="28"/>
        <v>#REF!</v>
      </c>
      <c r="K855" t="e">
        <f ca="1">IF(H855+SIMULATION!$E$6&gt;'CBB SIM'!I855,"W","L")</f>
        <v>#REF!</v>
      </c>
      <c r="L855" t="e">
        <f ca="1">IF(I855+SIMULATION!$E$10&gt;'CBB SIM'!H855,"W","L")</f>
        <v>#REF!</v>
      </c>
      <c r="M855" t="e">
        <f t="shared" ca="1" si="29"/>
        <v>#REF!</v>
      </c>
      <c r="N855" t="e">
        <f ca="1">IF((H855+I855)&gt;SIMULATION!$F$6,"Over","Under")</f>
        <v>#REF!</v>
      </c>
    </row>
    <row r="856" spans="8:14" x14ac:dyDescent="0.25">
      <c r="H856" t="e">
        <f ca="1">ROUND(NORMINV(RAND(),SIMULATION!$G$6,SIMULATION!$C$6),0)</f>
        <v>#REF!</v>
      </c>
      <c r="I856" t="e">
        <f ca="1">ROUND(NORMINV(RAND(),SIMULATION!$G$10,SIMULATION!$C$10),0)</f>
        <v>#REF!</v>
      </c>
      <c r="J856" t="e">
        <f t="shared" ca="1" si="28"/>
        <v>#REF!</v>
      </c>
      <c r="K856" t="e">
        <f ca="1">IF(H856+SIMULATION!$E$6&gt;'CBB SIM'!I856,"W","L")</f>
        <v>#REF!</v>
      </c>
      <c r="L856" t="e">
        <f ca="1">IF(I856+SIMULATION!$E$10&gt;'CBB SIM'!H856,"W","L")</f>
        <v>#REF!</v>
      </c>
      <c r="M856" t="e">
        <f t="shared" ca="1" si="29"/>
        <v>#REF!</v>
      </c>
      <c r="N856" t="e">
        <f ca="1">IF((H856+I856)&gt;SIMULATION!$F$6,"Over","Under")</f>
        <v>#REF!</v>
      </c>
    </row>
    <row r="857" spans="8:14" x14ac:dyDescent="0.25">
      <c r="H857" t="e">
        <f ca="1">ROUND(NORMINV(RAND(),SIMULATION!$G$6,SIMULATION!$C$6),0)</f>
        <v>#REF!</v>
      </c>
      <c r="I857" t="e">
        <f ca="1">ROUND(NORMINV(RAND(),SIMULATION!$G$10,SIMULATION!$C$10),0)</f>
        <v>#REF!</v>
      </c>
      <c r="J857" t="e">
        <f t="shared" ca="1" si="28"/>
        <v>#REF!</v>
      </c>
      <c r="K857" t="e">
        <f ca="1">IF(H857+SIMULATION!$E$6&gt;'CBB SIM'!I857,"W","L")</f>
        <v>#REF!</v>
      </c>
      <c r="L857" t="e">
        <f ca="1">IF(I857+SIMULATION!$E$10&gt;'CBB SIM'!H857,"W","L")</f>
        <v>#REF!</v>
      </c>
      <c r="M857" t="e">
        <f t="shared" ca="1" si="29"/>
        <v>#REF!</v>
      </c>
      <c r="N857" t="e">
        <f ca="1">IF((H857+I857)&gt;SIMULATION!$F$6,"Over","Under")</f>
        <v>#REF!</v>
      </c>
    </row>
    <row r="858" spans="8:14" x14ac:dyDescent="0.25">
      <c r="H858" t="e">
        <f ca="1">ROUND(NORMINV(RAND(),SIMULATION!$G$6,SIMULATION!$C$6),0)</f>
        <v>#REF!</v>
      </c>
      <c r="I858" t="e">
        <f ca="1">ROUND(NORMINV(RAND(),SIMULATION!$G$10,SIMULATION!$C$10),0)</f>
        <v>#REF!</v>
      </c>
      <c r="J858" t="e">
        <f t="shared" ca="1" si="28"/>
        <v>#REF!</v>
      </c>
      <c r="K858" t="e">
        <f ca="1">IF(H858+SIMULATION!$E$6&gt;'CBB SIM'!I858,"W","L")</f>
        <v>#REF!</v>
      </c>
      <c r="L858" t="e">
        <f ca="1">IF(I858+SIMULATION!$E$10&gt;'CBB SIM'!H858,"W","L")</f>
        <v>#REF!</v>
      </c>
      <c r="M858" t="e">
        <f t="shared" ca="1" si="29"/>
        <v>#REF!</v>
      </c>
      <c r="N858" t="e">
        <f ca="1">IF((H858+I858)&gt;SIMULATION!$F$6,"Over","Under")</f>
        <v>#REF!</v>
      </c>
    </row>
    <row r="859" spans="8:14" x14ac:dyDescent="0.25">
      <c r="H859" t="e">
        <f ca="1">ROUND(NORMINV(RAND(),SIMULATION!$G$6,SIMULATION!$C$6),0)</f>
        <v>#REF!</v>
      </c>
      <c r="I859" t="e">
        <f ca="1">ROUND(NORMINV(RAND(),SIMULATION!$G$10,SIMULATION!$C$10),0)</f>
        <v>#REF!</v>
      </c>
      <c r="J859" t="e">
        <f t="shared" ca="1" si="28"/>
        <v>#REF!</v>
      </c>
      <c r="K859" t="e">
        <f ca="1">IF(H859+SIMULATION!$E$6&gt;'CBB SIM'!I859,"W","L")</f>
        <v>#REF!</v>
      </c>
      <c r="L859" t="e">
        <f ca="1">IF(I859+SIMULATION!$E$10&gt;'CBB SIM'!H859,"W","L")</f>
        <v>#REF!</v>
      </c>
      <c r="M859" t="e">
        <f t="shared" ca="1" si="29"/>
        <v>#REF!</v>
      </c>
      <c r="N859" t="e">
        <f ca="1">IF((H859+I859)&gt;SIMULATION!$F$6,"Over","Under")</f>
        <v>#REF!</v>
      </c>
    </row>
    <row r="860" spans="8:14" x14ac:dyDescent="0.25">
      <c r="H860" t="e">
        <f ca="1">ROUND(NORMINV(RAND(),SIMULATION!$G$6,SIMULATION!$C$6),0)</f>
        <v>#REF!</v>
      </c>
      <c r="I860" t="e">
        <f ca="1">ROUND(NORMINV(RAND(),SIMULATION!$G$10,SIMULATION!$C$10),0)</f>
        <v>#REF!</v>
      </c>
      <c r="J860" t="e">
        <f t="shared" ca="1" si="28"/>
        <v>#REF!</v>
      </c>
      <c r="K860" t="e">
        <f ca="1">IF(H860+SIMULATION!$E$6&gt;'CBB SIM'!I860,"W","L")</f>
        <v>#REF!</v>
      </c>
      <c r="L860" t="e">
        <f ca="1">IF(I860+SIMULATION!$E$10&gt;'CBB SIM'!H860,"W","L")</f>
        <v>#REF!</v>
      </c>
      <c r="M860" t="e">
        <f t="shared" ca="1" si="29"/>
        <v>#REF!</v>
      </c>
      <c r="N860" t="e">
        <f ca="1">IF((H860+I860)&gt;SIMULATION!$F$6,"Over","Under")</f>
        <v>#REF!</v>
      </c>
    </row>
    <row r="861" spans="8:14" x14ac:dyDescent="0.25">
      <c r="H861" t="e">
        <f ca="1">ROUND(NORMINV(RAND(),SIMULATION!$G$6,SIMULATION!$C$6),0)</f>
        <v>#REF!</v>
      </c>
      <c r="I861" t="e">
        <f ca="1">ROUND(NORMINV(RAND(),SIMULATION!$G$10,SIMULATION!$C$10),0)</f>
        <v>#REF!</v>
      </c>
      <c r="J861" t="e">
        <f t="shared" ca="1" si="28"/>
        <v>#REF!</v>
      </c>
      <c r="K861" t="e">
        <f ca="1">IF(H861+SIMULATION!$E$6&gt;'CBB SIM'!I861,"W","L")</f>
        <v>#REF!</v>
      </c>
      <c r="L861" t="e">
        <f ca="1">IF(I861+SIMULATION!$E$10&gt;'CBB SIM'!H861,"W","L")</f>
        <v>#REF!</v>
      </c>
      <c r="M861" t="e">
        <f t="shared" ca="1" si="29"/>
        <v>#REF!</v>
      </c>
      <c r="N861" t="e">
        <f ca="1">IF((H861+I861)&gt;SIMULATION!$F$6,"Over","Under")</f>
        <v>#REF!</v>
      </c>
    </row>
    <row r="862" spans="8:14" x14ac:dyDescent="0.25">
      <c r="H862" t="e">
        <f ca="1">ROUND(NORMINV(RAND(),SIMULATION!$G$6,SIMULATION!$C$6),0)</f>
        <v>#REF!</v>
      </c>
      <c r="I862" t="e">
        <f ca="1">ROUND(NORMINV(RAND(),SIMULATION!$G$10,SIMULATION!$C$10),0)</f>
        <v>#REF!</v>
      </c>
      <c r="J862" t="e">
        <f t="shared" ca="1" si="28"/>
        <v>#REF!</v>
      </c>
      <c r="K862" t="e">
        <f ca="1">IF(H862+SIMULATION!$E$6&gt;'CBB SIM'!I862,"W","L")</f>
        <v>#REF!</v>
      </c>
      <c r="L862" t="e">
        <f ca="1">IF(I862+SIMULATION!$E$10&gt;'CBB SIM'!H862,"W","L")</f>
        <v>#REF!</v>
      </c>
      <c r="M862" t="e">
        <f t="shared" ca="1" si="29"/>
        <v>#REF!</v>
      </c>
      <c r="N862" t="e">
        <f ca="1">IF((H862+I862)&gt;SIMULATION!$F$6,"Over","Under")</f>
        <v>#REF!</v>
      </c>
    </row>
    <row r="863" spans="8:14" x14ac:dyDescent="0.25">
      <c r="H863" t="e">
        <f ca="1">ROUND(NORMINV(RAND(),SIMULATION!$G$6,SIMULATION!$C$6),0)</f>
        <v>#REF!</v>
      </c>
      <c r="I863" t="e">
        <f ca="1">ROUND(NORMINV(RAND(),SIMULATION!$G$10,SIMULATION!$C$10),0)</f>
        <v>#REF!</v>
      </c>
      <c r="J863" t="e">
        <f t="shared" ca="1" si="28"/>
        <v>#REF!</v>
      </c>
      <c r="K863" t="e">
        <f ca="1">IF(H863+SIMULATION!$E$6&gt;'CBB SIM'!I863,"W","L")</f>
        <v>#REF!</v>
      </c>
      <c r="L863" t="e">
        <f ca="1">IF(I863+SIMULATION!$E$10&gt;'CBB SIM'!H863,"W","L")</f>
        <v>#REF!</v>
      </c>
      <c r="M863" t="e">
        <f t="shared" ca="1" si="29"/>
        <v>#REF!</v>
      </c>
      <c r="N863" t="e">
        <f ca="1">IF((H863+I863)&gt;SIMULATION!$F$6,"Over","Under")</f>
        <v>#REF!</v>
      </c>
    </row>
    <row r="864" spans="8:14" x14ac:dyDescent="0.25">
      <c r="H864" t="e">
        <f ca="1">ROUND(NORMINV(RAND(),SIMULATION!$G$6,SIMULATION!$C$6),0)</f>
        <v>#REF!</v>
      </c>
      <c r="I864" t="e">
        <f ca="1">ROUND(NORMINV(RAND(),SIMULATION!$G$10,SIMULATION!$C$10),0)</f>
        <v>#REF!</v>
      </c>
      <c r="J864" t="e">
        <f t="shared" ca="1" si="28"/>
        <v>#REF!</v>
      </c>
      <c r="K864" t="e">
        <f ca="1">IF(H864+SIMULATION!$E$6&gt;'CBB SIM'!I864,"W","L")</f>
        <v>#REF!</v>
      </c>
      <c r="L864" t="e">
        <f ca="1">IF(I864+SIMULATION!$E$10&gt;'CBB SIM'!H864,"W","L")</f>
        <v>#REF!</v>
      </c>
      <c r="M864" t="e">
        <f t="shared" ca="1" si="29"/>
        <v>#REF!</v>
      </c>
      <c r="N864" t="e">
        <f ca="1">IF((H864+I864)&gt;SIMULATION!$F$6,"Over","Under")</f>
        <v>#REF!</v>
      </c>
    </row>
    <row r="865" spans="8:14" x14ac:dyDescent="0.25">
      <c r="H865" t="e">
        <f ca="1">ROUND(NORMINV(RAND(),SIMULATION!$G$6,SIMULATION!$C$6),0)</f>
        <v>#REF!</v>
      </c>
      <c r="I865" t="e">
        <f ca="1">ROUND(NORMINV(RAND(),SIMULATION!$G$10,SIMULATION!$C$10),0)</f>
        <v>#REF!</v>
      </c>
      <c r="J865" t="e">
        <f t="shared" ca="1" si="28"/>
        <v>#REF!</v>
      </c>
      <c r="K865" t="e">
        <f ca="1">IF(H865+SIMULATION!$E$6&gt;'CBB SIM'!I865,"W","L")</f>
        <v>#REF!</v>
      </c>
      <c r="L865" t="e">
        <f ca="1">IF(I865+SIMULATION!$E$10&gt;'CBB SIM'!H865,"W","L")</f>
        <v>#REF!</v>
      </c>
      <c r="M865" t="e">
        <f t="shared" ca="1" si="29"/>
        <v>#REF!</v>
      </c>
      <c r="N865" t="e">
        <f ca="1">IF((H865+I865)&gt;SIMULATION!$F$6,"Over","Under")</f>
        <v>#REF!</v>
      </c>
    </row>
    <row r="866" spans="8:14" x14ac:dyDescent="0.25">
      <c r="H866" t="e">
        <f ca="1">ROUND(NORMINV(RAND(),SIMULATION!$G$6,SIMULATION!$C$6),0)</f>
        <v>#REF!</v>
      </c>
      <c r="I866" t="e">
        <f ca="1">ROUND(NORMINV(RAND(),SIMULATION!$G$10,SIMULATION!$C$10),0)</f>
        <v>#REF!</v>
      </c>
      <c r="J866" t="e">
        <f t="shared" ca="1" si="28"/>
        <v>#REF!</v>
      </c>
      <c r="K866" t="e">
        <f ca="1">IF(H866+SIMULATION!$E$6&gt;'CBB SIM'!I866,"W","L")</f>
        <v>#REF!</v>
      </c>
      <c r="L866" t="e">
        <f ca="1">IF(I866+SIMULATION!$E$10&gt;'CBB SIM'!H866,"W","L")</f>
        <v>#REF!</v>
      </c>
      <c r="M866" t="e">
        <f t="shared" ca="1" si="29"/>
        <v>#REF!</v>
      </c>
      <c r="N866" t="e">
        <f ca="1">IF((H866+I866)&gt;SIMULATION!$F$6,"Over","Under")</f>
        <v>#REF!</v>
      </c>
    </row>
    <row r="867" spans="8:14" x14ac:dyDescent="0.25">
      <c r="H867" t="e">
        <f ca="1">ROUND(NORMINV(RAND(),SIMULATION!$G$6,SIMULATION!$C$6),0)</f>
        <v>#REF!</v>
      </c>
      <c r="I867" t="e">
        <f ca="1">ROUND(NORMINV(RAND(),SIMULATION!$G$10,SIMULATION!$C$10),0)</f>
        <v>#REF!</v>
      </c>
      <c r="J867" t="e">
        <f t="shared" ca="1" si="28"/>
        <v>#REF!</v>
      </c>
      <c r="K867" t="e">
        <f ca="1">IF(H867+SIMULATION!$E$6&gt;'CBB SIM'!I867,"W","L")</f>
        <v>#REF!</v>
      </c>
      <c r="L867" t="e">
        <f ca="1">IF(I867+SIMULATION!$E$10&gt;'CBB SIM'!H867,"W","L")</f>
        <v>#REF!</v>
      </c>
      <c r="M867" t="e">
        <f t="shared" ca="1" si="29"/>
        <v>#REF!</v>
      </c>
      <c r="N867" t="e">
        <f ca="1">IF((H867+I867)&gt;SIMULATION!$F$6,"Over","Under")</f>
        <v>#REF!</v>
      </c>
    </row>
    <row r="868" spans="8:14" x14ac:dyDescent="0.25">
      <c r="H868" t="e">
        <f ca="1">ROUND(NORMINV(RAND(),SIMULATION!$G$6,SIMULATION!$C$6),0)</f>
        <v>#REF!</v>
      </c>
      <c r="I868" t="e">
        <f ca="1">ROUND(NORMINV(RAND(),SIMULATION!$G$10,SIMULATION!$C$10),0)</f>
        <v>#REF!</v>
      </c>
      <c r="J868" t="e">
        <f t="shared" ca="1" si="28"/>
        <v>#REF!</v>
      </c>
      <c r="K868" t="e">
        <f ca="1">IF(H868+SIMULATION!$E$6&gt;'CBB SIM'!I868,"W","L")</f>
        <v>#REF!</v>
      </c>
      <c r="L868" t="e">
        <f ca="1">IF(I868+SIMULATION!$E$10&gt;'CBB SIM'!H868,"W","L")</f>
        <v>#REF!</v>
      </c>
      <c r="M868" t="e">
        <f t="shared" ca="1" si="29"/>
        <v>#REF!</v>
      </c>
      <c r="N868" t="e">
        <f ca="1">IF((H868+I868)&gt;SIMULATION!$F$6,"Over","Under")</f>
        <v>#REF!</v>
      </c>
    </row>
    <row r="869" spans="8:14" x14ac:dyDescent="0.25">
      <c r="H869" t="e">
        <f ca="1">ROUND(NORMINV(RAND(),SIMULATION!$G$6,SIMULATION!$C$6),0)</f>
        <v>#REF!</v>
      </c>
      <c r="I869" t="e">
        <f ca="1">ROUND(NORMINV(RAND(),SIMULATION!$G$10,SIMULATION!$C$10),0)</f>
        <v>#REF!</v>
      </c>
      <c r="J869" t="e">
        <f t="shared" ca="1" si="28"/>
        <v>#REF!</v>
      </c>
      <c r="K869" t="e">
        <f ca="1">IF(H869+SIMULATION!$E$6&gt;'CBB SIM'!I869,"W","L")</f>
        <v>#REF!</v>
      </c>
      <c r="L869" t="e">
        <f ca="1">IF(I869+SIMULATION!$E$10&gt;'CBB SIM'!H869,"W","L")</f>
        <v>#REF!</v>
      </c>
      <c r="M869" t="e">
        <f t="shared" ca="1" si="29"/>
        <v>#REF!</v>
      </c>
      <c r="N869" t="e">
        <f ca="1">IF((H869+I869)&gt;SIMULATION!$F$6,"Over","Under")</f>
        <v>#REF!</v>
      </c>
    </row>
    <row r="870" spans="8:14" x14ac:dyDescent="0.25">
      <c r="H870" t="e">
        <f ca="1">ROUND(NORMINV(RAND(),SIMULATION!$G$6,SIMULATION!$C$6),0)</f>
        <v>#REF!</v>
      </c>
      <c r="I870" t="e">
        <f ca="1">ROUND(NORMINV(RAND(),SIMULATION!$G$10,SIMULATION!$C$10),0)</f>
        <v>#REF!</v>
      </c>
      <c r="J870" t="e">
        <f t="shared" ca="1" si="28"/>
        <v>#REF!</v>
      </c>
      <c r="K870" t="e">
        <f ca="1">IF(H870+SIMULATION!$E$6&gt;'CBB SIM'!I870,"W","L")</f>
        <v>#REF!</v>
      </c>
      <c r="L870" t="e">
        <f ca="1">IF(I870+SIMULATION!$E$10&gt;'CBB SIM'!H870,"W","L")</f>
        <v>#REF!</v>
      </c>
      <c r="M870" t="e">
        <f t="shared" ca="1" si="29"/>
        <v>#REF!</v>
      </c>
      <c r="N870" t="e">
        <f ca="1">IF((H870+I870)&gt;SIMULATION!$F$6,"Over","Under")</f>
        <v>#REF!</v>
      </c>
    </row>
    <row r="871" spans="8:14" x14ac:dyDescent="0.25">
      <c r="H871" t="e">
        <f ca="1">ROUND(NORMINV(RAND(),SIMULATION!$G$6,SIMULATION!$C$6),0)</f>
        <v>#REF!</v>
      </c>
      <c r="I871" t="e">
        <f ca="1">ROUND(NORMINV(RAND(),SIMULATION!$G$10,SIMULATION!$C$10),0)</f>
        <v>#REF!</v>
      </c>
      <c r="J871" t="e">
        <f t="shared" ca="1" si="28"/>
        <v>#REF!</v>
      </c>
      <c r="K871" t="e">
        <f ca="1">IF(H871+SIMULATION!$E$6&gt;'CBB SIM'!I871,"W","L")</f>
        <v>#REF!</v>
      </c>
      <c r="L871" t="e">
        <f ca="1">IF(I871+SIMULATION!$E$10&gt;'CBB SIM'!H871,"W","L")</f>
        <v>#REF!</v>
      </c>
      <c r="M871" t="e">
        <f t="shared" ca="1" si="29"/>
        <v>#REF!</v>
      </c>
      <c r="N871" t="e">
        <f ca="1">IF((H871+I871)&gt;SIMULATION!$F$6,"Over","Under")</f>
        <v>#REF!</v>
      </c>
    </row>
    <row r="872" spans="8:14" x14ac:dyDescent="0.25">
      <c r="H872" t="e">
        <f ca="1">ROUND(NORMINV(RAND(),SIMULATION!$G$6,SIMULATION!$C$6),0)</f>
        <v>#REF!</v>
      </c>
      <c r="I872" t="e">
        <f ca="1">ROUND(NORMINV(RAND(),SIMULATION!$G$10,SIMULATION!$C$10),0)</f>
        <v>#REF!</v>
      </c>
      <c r="J872" t="e">
        <f t="shared" ca="1" si="28"/>
        <v>#REF!</v>
      </c>
      <c r="K872" t="e">
        <f ca="1">IF(H872+SIMULATION!$E$6&gt;'CBB SIM'!I872,"W","L")</f>
        <v>#REF!</v>
      </c>
      <c r="L872" t="e">
        <f ca="1">IF(I872+SIMULATION!$E$10&gt;'CBB SIM'!H872,"W","L")</f>
        <v>#REF!</v>
      </c>
      <c r="M872" t="e">
        <f t="shared" ca="1" si="29"/>
        <v>#REF!</v>
      </c>
      <c r="N872" t="e">
        <f ca="1">IF((H872+I872)&gt;SIMULATION!$F$6,"Over","Under")</f>
        <v>#REF!</v>
      </c>
    </row>
    <row r="873" spans="8:14" x14ac:dyDescent="0.25">
      <c r="H873" t="e">
        <f ca="1">ROUND(NORMINV(RAND(),SIMULATION!$G$6,SIMULATION!$C$6),0)</f>
        <v>#REF!</v>
      </c>
      <c r="I873" t="e">
        <f ca="1">ROUND(NORMINV(RAND(),SIMULATION!$G$10,SIMULATION!$C$10),0)</f>
        <v>#REF!</v>
      </c>
      <c r="J873" t="e">
        <f t="shared" ca="1" si="28"/>
        <v>#REF!</v>
      </c>
      <c r="K873" t="e">
        <f ca="1">IF(H873+SIMULATION!$E$6&gt;'CBB SIM'!I873,"W","L")</f>
        <v>#REF!</v>
      </c>
      <c r="L873" t="e">
        <f ca="1">IF(I873+SIMULATION!$E$10&gt;'CBB SIM'!H873,"W","L")</f>
        <v>#REF!</v>
      </c>
      <c r="M873" t="e">
        <f t="shared" ca="1" si="29"/>
        <v>#REF!</v>
      </c>
      <c r="N873" t="e">
        <f ca="1">IF((H873+I873)&gt;SIMULATION!$F$6,"Over","Under")</f>
        <v>#REF!</v>
      </c>
    </row>
    <row r="874" spans="8:14" x14ac:dyDescent="0.25">
      <c r="H874" t="e">
        <f ca="1">ROUND(NORMINV(RAND(),SIMULATION!$G$6,SIMULATION!$C$6),0)</f>
        <v>#REF!</v>
      </c>
      <c r="I874" t="e">
        <f ca="1">ROUND(NORMINV(RAND(),SIMULATION!$G$10,SIMULATION!$C$10),0)</f>
        <v>#REF!</v>
      </c>
      <c r="J874" t="e">
        <f t="shared" ca="1" si="28"/>
        <v>#REF!</v>
      </c>
      <c r="K874" t="e">
        <f ca="1">IF(H874+SIMULATION!$E$6&gt;'CBB SIM'!I874,"W","L")</f>
        <v>#REF!</v>
      </c>
      <c r="L874" t="e">
        <f ca="1">IF(I874+SIMULATION!$E$10&gt;'CBB SIM'!H874,"W","L")</f>
        <v>#REF!</v>
      </c>
      <c r="M874" t="e">
        <f t="shared" ca="1" si="29"/>
        <v>#REF!</v>
      </c>
      <c r="N874" t="e">
        <f ca="1">IF((H874+I874)&gt;SIMULATION!$F$6,"Over","Under")</f>
        <v>#REF!</v>
      </c>
    </row>
    <row r="875" spans="8:14" x14ac:dyDescent="0.25">
      <c r="H875" t="e">
        <f ca="1">ROUND(NORMINV(RAND(),SIMULATION!$G$6,SIMULATION!$C$6),0)</f>
        <v>#REF!</v>
      </c>
      <c r="I875" t="e">
        <f ca="1">ROUND(NORMINV(RAND(),SIMULATION!$G$10,SIMULATION!$C$10),0)</f>
        <v>#REF!</v>
      </c>
      <c r="J875" t="e">
        <f t="shared" ca="1" si="28"/>
        <v>#REF!</v>
      </c>
      <c r="K875" t="e">
        <f ca="1">IF(H875+SIMULATION!$E$6&gt;'CBB SIM'!I875,"W","L")</f>
        <v>#REF!</v>
      </c>
      <c r="L875" t="e">
        <f ca="1">IF(I875+SIMULATION!$E$10&gt;'CBB SIM'!H875,"W","L")</f>
        <v>#REF!</v>
      </c>
      <c r="M875" t="e">
        <f t="shared" ca="1" si="29"/>
        <v>#REF!</v>
      </c>
      <c r="N875" t="e">
        <f ca="1">IF((H875+I875)&gt;SIMULATION!$F$6,"Over","Under")</f>
        <v>#REF!</v>
      </c>
    </row>
    <row r="876" spans="8:14" x14ac:dyDescent="0.25">
      <c r="H876" t="e">
        <f ca="1">ROUND(NORMINV(RAND(),SIMULATION!$G$6,SIMULATION!$C$6),0)</f>
        <v>#REF!</v>
      </c>
      <c r="I876" t="e">
        <f ca="1">ROUND(NORMINV(RAND(),SIMULATION!$G$10,SIMULATION!$C$10),0)</f>
        <v>#REF!</v>
      </c>
      <c r="J876" t="e">
        <f t="shared" ca="1" si="28"/>
        <v>#REF!</v>
      </c>
      <c r="K876" t="e">
        <f ca="1">IF(H876+SIMULATION!$E$6&gt;'CBB SIM'!I876,"W","L")</f>
        <v>#REF!</v>
      </c>
      <c r="L876" t="e">
        <f ca="1">IF(I876+SIMULATION!$E$10&gt;'CBB SIM'!H876,"W","L")</f>
        <v>#REF!</v>
      </c>
      <c r="M876" t="e">
        <f t="shared" ca="1" si="29"/>
        <v>#REF!</v>
      </c>
      <c r="N876" t="e">
        <f ca="1">IF((H876+I876)&gt;SIMULATION!$F$6,"Over","Under")</f>
        <v>#REF!</v>
      </c>
    </row>
    <row r="877" spans="8:14" x14ac:dyDescent="0.25">
      <c r="H877" t="e">
        <f ca="1">ROUND(NORMINV(RAND(),SIMULATION!$G$6,SIMULATION!$C$6),0)</f>
        <v>#REF!</v>
      </c>
      <c r="I877" t="e">
        <f ca="1">ROUND(NORMINV(RAND(),SIMULATION!$G$10,SIMULATION!$C$10),0)</f>
        <v>#REF!</v>
      </c>
      <c r="J877" t="e">
        <f t="shared" ca="1" si="28"/>
        <v>#REF!</v>
      </c>
      <c r="K877" t="e">
        <f ca="1">IF(H877+SIMULATION!$E$6&gt;'CBB SIM'!I877,"W","L")</f>
        <v>#REF!</v>
      </c>
      <c r="L877" t="e">
        <f ca="1">IF(I877+SIMULATION!$E$10&gt;'CBB SIM'!H877,"W","L")</f>
        <v>#REF!</v>
      </c>
      <c r="M877" t="e">
        <f t="shared" ca="1" si="29"/>
        <v>#REF!</v>
      </c>
      <c r="N877" t="e">
        <f ca="1">IF((H877+I877)&gt;SIMULATION!$F$6,"Over","Under")</f>
        <v>#REF!</v>
      </c>
    </row>
    <row r="878" spans="8:14" x14ac:dyDescent="0.25">
      <c r="H878" t="e">
        <f ca="1">ROUND(NORMINV(RAND(),SIMULATION!$G$6,SIMULATION!$C$6),0)</f>
        <v>#REF!</v>
      </c>
      <c r="I878" t="e">
        <f ca="1">ROUND(NORMINV(RAND(),SIMULATION!$G$10,SIMULATION!$C$10),0)</f>
        <v>#REF!</v>
      </c>
      <c r="J878" t="e">
        <f t="shared" ca="1" si="28"/>
        <v>#REF!</v>
      </c>
      <c r="K878" t="e">
        <f ca="1">IF(H878+SIMULATION!$E$6&gt;'CBB SIM'!I878,"W","L")</f>
        <v>#REF!</v>
      </c>
      <c r="L878" t="e">
        <f ca="1">IF(I878+SIMULATION!$E$10&gt;'CBB SIM'!H878,"W","L")</f>
        <v>#REF!</v>
      </c>
      <c r="M878" t="e">
        <f t="shared" ca="1" si="29"/>
        <v>#REF!</v>
      </c>
      <c r="N878" t="e">
        <f ca="1">IF((H878+I878)&gt;SIMULATION!$F$6,"Over","Under")</f>
        <v>#REF!</v>
      </c>
    </row>
    <row r="879" spans="8:14" x14ac:dyDescent="0.25">
      <c r="H879" t="e">
        <f ca="1">ROUND(NORMINV(RAND(),SIMULATION!$G$6,SIMULATION!$C$6),0)</f>
        <v>#REF!</v>
      </c>
      <c r="I879" t="e">
        <f ca="1">ROUND(NORMINV(RAND(),SIMULATION!$G$10,SIMULATION!$C$10),0)</f>
        <v>#REF!</v>
      </c>
      <c r="J879" t="e">
        <f t="shared" ca="1" si="28"/>
        <v>#REF!</v>
      </c>
      <c r="K879" t="e">
        <f ca="1">IF(H879+SIMULATION!$E$6&gt;'CBB SIM'!I879,"W","L")</f>
        <v>#REF!</v>
      </c>
      <c r="L879" t="e">
        <f ca="1">IF(I879+SIMULATION!$E$10&gt;'CBB SIM'!H879,"W","L")</f>
        <v>#REF!</v>
      </c>
      <c r="M879" t="e">
        <f t="shared" ca="1" si="29"/>
        <v>#REF!</v>
      </c>
      <c r="N879" t="e">
        <f ca="1">IF((H879+I879)&gt;SIMULATION!$F$6,"Over","Under")</f>
        <v>#REF!</v>
      </c>
    </row>
    <row r="880" spans="8:14" x14ac:dyDescent="0.25">
      <c r="H880" t="e">
        <f ca="1">ROUND(NORMINV(RAND(),SIMULATION!$G$6,SIMULATION!$C$6),0)</f>
        <v>#REF!</v>
      </c>
      <c r="I880" t="e">
        <f ca="1">ROUND(NORMINV(RAND(),SIMULATION!$G$10,SIMULATION!$C$10),0)</f>
        <v>#REF!</v>
      </c>
      <c r="J880" t="e">
        <f t="shared" ca="1" si="28"/>
        <v>#REF!</v>
      </c>
      <c r="K880" t="e">
        <f ca="1">IF(H880+SIMULATION!$E$6&gt;'CBB SIM'!I880,"W","L")</f>
        <v>#REF!</v>
      </c>
      <c r="L880" t="e">
        <f ca="1">IF(I880+SIMULATION!$E$10&gt;'CBB SIM'!H880,"W","L")</f>
        <v>#REF!</v>
      </c>
      <c r="M880" t="e">
        <f t="shared" ca="1" si="29"/>
        <v>#REF!</v>
      </c>
      <c r="N880" t="e">
        <f ca="1">IF((H880+I880)&gt;SIMULATION!$F$6,"Over","Under")</f>
        <v>#REF!</v>
      </c>
    </row>
    <row r="881" spans="8:14" x14ac:dyDescent="0.25">
      <c r="H881" t="e">
        <f ca="1">ROUND(NORMINV(RAND(),SIMULATION!$G$6,SIMULATION!$C$6),0)</f>
        <v>#REF!</v>
      </c>
      <c r="I881" t="e">
        <f ca="1">ROUND(NORMINV(RAND(),SIMULATION!$G$10,SIMULATION!$C$10),0)</f>
        <v>#REF!</v>
      </c>
      <c r="J881" t="e">
        <f t="shared" ca="1" si="28"/>
        <v>#REF!</v>
      </c>
      <c r="K881" t="e">
        <f ca="1">IF(H881+SIMULATION!$E$6&gt;'CBB SIM'!I881,"W","L")</f>
        <v>#REF!</v>
      </c>
      <c r="L881" t="e">
        <f ca="1">IF(I881+SIMULATION!$E$10&gt;'CBB SIM'!H881,"W","L")</f>
        <v>#REF!</v>
      </c>
      <c r="M881" t="e">
        <f t="shared" ca="1" si="29"/>
        <v>#REF!</v>
      </c>
      <c r="N881" t="e">
        <f ca="1">IF((H881+I881)&gt;SIMULATION!$F$6,"Over","Under")</f>
        <v>#REF!</v>
      </c>
    </row>
    <row r="882" spans="8:14" x14ac:dyDescent="0.25">
      <c r="H882" t="e">
        <f ca="1">ROUND(NORMINV(RAND(),SIMULATION!$G$6,SIMULATION!$C$6),0)</f>
        <v>#REF!</v>
      </c>
      <c r="I882" t="e">
        <f ca="1">ROUND(NORMINV(RAND(),SIMULATION!$G$10,SIMULATION!$C$10),0)</f>
        <v>#REF!</v>
      </c>
      <c r="J882" t="e">
        <f t="shared" ca="1" si="28"/>
        <v>#REF!</v>
      </c>
      <c r="K882" t="e">
        <f ca="1">IF(H882+SIMULATION!$E$6&gt;'CBB SIM'!I882,"W","L")</f>
        <v>#REF!</v>
      </c>
      <c r="L882" t="e">
        <f ca="1">IF(I882+SIMULATION!$E$10&gt;'CBB SIM'!H882,"W","L")</f>
        <v>#REF!</v>
      </c>
      <c r="M882" t="e">
        <f t="shared" ca="1" si="29"/>
        <v>#REF!</v>
      </c>
      <c r="N882" t="e">
        <f ca="1">IF((H882+I882)&gt;SIMULATION!$F$6,"Over","Under")</f>
        <v>#REF!</v>
      </c>
    </row>
    <row r="883" spans="8:14" x14ac:dyDescent="0.25">
      <c r="H883" t="e">
        <f ca="1">ROUND(NORMINV(RAND(),SIMULATION!$G$6,SIMULATION!$C$6),0)</f>
        <v>#REF!</v>
      </c>
      <c r="I883" t="e">
        <f ca="1">ROUND(NORMINV(RAND(),SIMULATION!$G$10,SIMULATION!$C$10),0)</f>
        <v>#REF!</v>
      </c>
      <c r="J883" t="e">
        <f t="shared" ca="1" si="28"/>
        <v>#REF!</v>
      </c>
      <c r="K883" t="e">
        <f ca="1">IF(H883+SIMULATION!$E$6&gt;'CBB SIM'!I883,"W","L")</f>
        <v>#REF!</v>
      </c>
      <c r="L883" t="e">
        <f ca="1">IF(I883+SIMULATION!$E$10&gt;'CBB SIM'!H883,"W","L")</f>
        <v>#REF!</v>
      </c>
      <c r="M883" t="e">
        <f t="shared" ca="1" si="29"/>
        <v>#REF!</v>
      </c>
      <c r="N883" t="e">
        <f ca="1">IF((H883+I883)&gt;SIMULATION!$F$6,"Over","Under")</f>
        <v>#REF!</v>
      </c>
    </row>
    <row r="884" spans="8:14" x14ac:dyDescent="0.25">
      <c r="H884" t="e">
        <f ca="1">ROUND(NORMINV(RAND(),SIMULATION!$G$6,SIMULATION!$C$6),0)</f>
        <v>#REF!</v>
      </c>
      <c r="I884" t="e">
        <f ca="1">ROUND(NORMINV(RAND(),SIMULATION!$G$10,SIMULATION!$C$10),0)</f>
        <v>#REF!</v>
      </c>
      <c r="J884" t="e">
        <f t="shared" ca="1" si="28"/>
        <v>#REF!</v>
      </c>
      <c r="K884" t="e">
        <f ca="1">IF(H884+SIMULATION!$E$6&gt;'CBB SIM'!I884,"W","L")</f>
        <v>#REF!</v>
      </c>
      <c r="L884" t="e">
        <f ca="1">IF(I884+SIMULATION!$E$10&gt;'CBB SIM'!H884,"W","L")</f>
        <v>#REF!</v>
      </c>
      <c r="M884" t="e">
        <f t="shared" ca="1" si="29"/>
        <v>#REF!</v>
      </c>
      <c r="N884" t="e">
        <f ca="1">IF((H884+I884)&gt;SIMULATION!$F$6,"Over","Under")</f>
        <v>#REF!</v>
      </c>
    </row>
    <row r="885" spans="8:14" x14ac:dyDescent="0.25">
      <c r="H885" t="e">
        <f ca="1">ROUND(NORMINV(RAND(),SIMULATION!$G$6,SIMULATION!$C$6),0)</f>
        <v>#REF!</v>
      </c>
      <c r="I885" t="e">
        <f ca="1">ROUND(NORMINV(RAND(),SIMULATION!$G$10,SIMULATION!$C$10),0)</f>
        <v>#REF!</v>
      </c>
      <c r="J885" t="e">
        <f t="shared" ref="J885:J948" ca="1" si="30">IF(H885=I885,"OT",IF(H885&gt;I885,"Away","Home"))</f>
        <v>#REF!</v>
      </c>
      <c r="K885" t="e">
        <f ca="1">IF(H885+SIMULATION!$E$6&gt;'CBB SIM'!I885,"W","L")</f>
        <v>#REF!</v>
      </c>
      <c r="L885" t="e">
        <f ca="1">IF(I885+SIMULATION!$E$10&gt;'CBB SIM'!H885,"W","L")</f>
        <v>#REF!</v>
      </c>
      <c r="M885" t="e">
        <f t="shared" ref="M885:M948" ca="1" si="31">H885+I885</f>
        <v>#REF!</v>
      </c>
      <c r="N885" t="e">
        <f ca="1">IF((H885+I885)&gt;SIMULATION!$F$6,"Over","Under")</f>
        <v>#REF!</v>
      </c>
    </row>
    <row r="886" spans="8:14" x14ac:dyDescent="0.25">
      <c r="H886" t="e">
        <f ca="1">ROUND(NORMINV(RAND(),SIMULATION!$G$6,SIMULATION!$C$6),0)</f>
        <v>#REF!</v>
      </c>
      <c r="I886" t="e">
        <f ca="1">ROUND(NORMINV(RAND(),SIMULATION!$G$10,SIMULATION!$C$10),0)</f>
        <v>#REF!</v>
      </c>
      <c r="J886" t="e">
        <f t="shared" ca="1" si="30"/>
        <v>#REF!</v>
      </c>
      <c r="K886" t="e">
        <f ca="1">IF(H886+SIMULATION!$E$6&gt;'CBB SIM'!I886,"W","L")</f>
        <v>#REF!</v>
      </c>
      <c r="L886" t="e">
        <f ca="1">IF(I886+SIMULATION!$E$10&gt;'CBB SIM'!H886,"W","L")</f>
        <v>#REF!</v>
      </c>
      <c r="M886" t="e">
        <f t="shared" ca="1" si="31"/>
        <v>#REF!</v>
      </c>
      <c r="N886" t="e">
        <f ca="1">IF((H886+I886)&gt;SIMULATION!$F$6,"Over","Under")</f>
        <v>#REF!</v>
      </c>
    </row>
    <row r="887" spans="8:14" x14ac:dyDescent="0.25">
      <c r="H887" t="e">
        <f ca="1">ROUND(NORMINV(RAND(),SIMULATION!$G$6,SIMULATION!$C$6),0)</f>
        <v>#REF!</v>
      </c>
      <c r="I887" t="e">
        <f ca="1">ROUND(NORMINV(RAND(),SIMULATION!$G$10,SIMULATION!$C$10),0)</f>
        <v>#REF!</v>
      </c>
      <c r="J887" t="e">
        <f t="shared" ca="1" si="30"/>
        <v>#REF!</v>
      </c>
      <c r="K887" t="e">
        <f ca="1">IF(H887+SIMULATION!$E$6&gt;'CBB SIM'!I887,"W","L")</f>
        <v>#REF!</v>
      </c>
      <c r="L887" t="e">
        <f ca="1">IF(I887+SIMULATION!$E$10&gt;'CBB SIM'!H887,"W","L")</f>
        <v>#REF!</v>
      </c>
      <c r="M887" t="e">
        <f t="shared" ca="1" si="31"/>
        <v>#REF!</v>
      </c>
      <c r="N887" t="e">
        <f ca="1">IF((H887+I887)&gt;SIMULATION!$F$6,"Over","Under")</f>
        <v>#REF!</v>
      </c>
    </row>
    <row r="888" spans="8:14" x14ac:dyDescent="0.25">
      <c r="H888" t="e">
        <f ca="1">ROUND(NORMINV(RAND(),SIMULATION!$G$6,SIMULATION!$C$6),0)</f>
        <v>#REF!</v>
      </c>
      <c r="I888" t="e">
        <f ca="1">ROUND(NORMINV(RAND(),SIMULATION!$G$10,SIMULATION!$C$10),0)</f>
        <v>#REF!</v>
      </c>
      <c r="J888" t="e">
        <f t="shared" ca="1" si="30"/>
        <v>#REF!</v>
      </c>
      <c r="K888" t="e">
        <f ca="1">IF(H888+SIMULATION!$E$6&gt;'CBB SIM'!I888,"W","L")</f>
        <v>#REF!</v>
      </c>
      <c r="L888" t="e">
        <f ca="1">IF(I888+SIMULATION!$E$10&gt;'CBB SIM'!H888,"W","L")</f>
        <v>#REF!</v>
      </c>
      <c r="M888" t="e">
        <f t="shared" ca="1" si="31"/>
        <v>#REF!</v>
      </c>
      <c r="N888" t="e">
        <f ca="1">IF((H888+I888)&gt;SIMULATION!$F$6,"Over","Under")</f>
        <v>#REF!</v>
      </c>
    </row>
    <row r="889" spans="8:14" x14ac:dyDescent="0.25">
      <c r="H889" t="e">
        <f ca="1">ROUND(NORMINV(RAND(),SIMULATION!$G$6,SIMULATION!$C$6),0)</f>
        <v>#REF!</v>
      </c>
      <c r="I889" t="e">
        <f ca="1">ROUND(NORMINV(RAND(),SIMULATION!$G$10,SIMULATION!$C$10),0)</f>
        <v>#REF!</v>
      </c>
      <c r="J889" t="e">
        <f t="shared" ca="1" si="30"/>
        <v>#REF!</v>
      </c>
      <c r="K889" t="e">
        <f ca="1">IF(H889+SIMULATION!$E$6&gt;'CBB SIM'!I889,"W","L")</f>
        <v>#REF!</v>
      </c>
      <c r="L889" t="e">
        <f ca="1">IF(I889+SIMULATION!$E$10&gt;'CBB SIM'!H889,"W","L")</f>
        <v>#REF!</v>
      </c>
      <c r="M889" t="e">
        <f t="shared" ca="1" si="31"/>
        <v>#REF!</v>
      </c>
      <c r="N889" t="e">
        <f ca="1">IF((H889+I889)&gt;SIMULATION!$F$6,"Over","Under")</f>
        <v>#REF!</v>
      </c>
    </row>
    <row r="890" spans="8:14" x14ac:dyDescent="0.25">
      <c r="H890" t="e">
        <f ca="1">ROUND(NORMINV(RAND(),SIMULATION!$G$6,SIMULATION!$C$6),0)</f>
        <v>#REF!</v>
      </c>
      <c r="I890" t="e">
        <f ca="1">ROUND(NORMINV(RAND(),SIMULATION!$G$10,SIMULATION!$C$10),0)</f>
        <v>#REF!</v>
      </c>
      <c r="J890" t="e">
        <f t="shared" ca="1" si="30"/>
        <v>#REF!</v>
      </c>
      <c r="K890" t="e">
        <f ca="1">IF(H890+SIMULATION!$E$6&gt;'CBB SIM'!I890,"W","L")</f>
        <v>#REF!</v>
      </c>
      <c r="L890" t="e">
        <f ca="1">IF(I890+SIMULATION!$E$10&gt;'CBB SIM'!H890,"W","L")</f>
        <v>#REF!</v>
      </c>
      <c r="M890" t="e">
        <f t="shared" ca="1" si="31"/>
        <v>#REF!</v>
      </c>
      <c r="N890" t="e">
        <f ca="1">IF((H890+I890)&gt;SIMULATION!$F$6,"Over","Under")</f>
        <v>#REF!</v>
      </c>
    </row>
    <row r="891" spans="8:14" x14ac:dyDescent="0.25">
      <c r="H891" t="e">
        <f ca="1">ROUND(NORMINV(RAND(),SIMULATION!$G$6,SIMULATION!$C$6),0)</f>
        <v>#REF!</v>
      </c>
      <c r="I891" t="e">
        <f ca="1">ROUND(NORMINV(RAND(),SIMULATION!$G$10,SIMULATION!$C$10),0)</f>
        <v>#REF!</v>
      </c>
      <c r="J891" t="e">
        <f t="shared" ca="1" si="30"/>
        <v>#REF!</v>
      </c>
      <c r="K891" t="e">
        <f ca="1">IF(H891+SIMULATION!$E$6&gt;'CBB SIM'!I891,"W","L")</f>
        <v>#REF!</v>
      </c>
      <c r="L891" t="e">
        <f ca="1">IF(I891+SIMULATION!$E$10&gt;'CBB SIM'!H891,"W","L")</f>
        <v>#REF!</v>
      </c>
      <c r="M891" t="e">
        <f t="shared" ca="1" si="31"/>
        <v>#REF!</v>
      </c>
      <c r="N891" t="e">
        <f ca="1">IF((H891+I891)&gt;SIMULATION!$F$6,"Over","Under")</f>
        <v>#REF!</v>
      </c>
    </row>
    <row r="892" spans="8:14" x14ac:dyDescent="0.25">
      <c r="H892" t="e">
        <f ca="1">ROUND(NORMINV(RAND(),SIMULATION!$G$6,SIMULATION!$C$6),0)</f>
        <v>#REF!</v>
      </c>
      <c r="I892" t="e">
        <f ca="1">ROUND(NORMINV(RAND(),SIMULATION!$G$10,SIMULATION!$C$10),0)</f>
        <v>#REF!</v>
      </c>
      <c r="J892" t="e">
        <f t="shared" ca="1" si="30"/>
        <v>#REF!</v>
      </c>
      <c r="K892" t="e">
        <f ca="1">IF(H892+SIMULATION!$E$6&gt;'CBB SIM'!I892,"W","L")</f>
        <v>#REF!</v>
      </c>
      <c r="L892" t="e">
        <f ca="1">IF(I892+SIMULATION!$E$10&gt;'CBB SIM'!H892,"W","L")</f>
        <v>#REF!</v>
      </c>
      <c r="M892" t="e">
        <f t="shared" ca="1" si="31"/>
        <v>#REF!</v>
      </c>
      <c r="N892" t="e">
        <f ca="1">IF((H892+I892)&gt;SIMULATION!$F$6,"Over","Under")</f>
        <v>#REF!</v>
      </c>
    </row>
    <row r="893" spans="8:14" x14ac:dyDescent="0.25">
      <c r="H893" t="e">
        <f ca="1">ROUND(NORMINV(RAND(),SIMULATION!$G$6,SIMULATION!$C$6),0)</f>
        <v>#REF!</v>
      </c>
      <c r="I893" t="e">
        <f ca="1">ROUND(NORMINV(RAND(),SIMULATION!$G$10,SIMULATION!$C$10),0)</f>
        <v>#REF!</v>
      </c>
      <c r="J893" t="e">
        <f t="shared" ca="1" si="30"/>
        <v>#REF!</v>
      </c>
      <c r="K893" t="e">
        <f ca="1">IF(H893+SIMULATION!$E$6&gt;'CBB SIM'!I893,"W","L")</f>
        <v>#REF!</v>
      </c>
      <c r="L893" t="e">
        <f ca="1">IF(I893+SIMULATION!$E$10&gt;'CBB SIM'!H893,"W","L")</f>
        <v>#REF!</v>
      </c>
      <c r="M893" t="e">
        <f t="shared" ca="1" si="31"/>
        <v>#REF!</v>
      </c>
      <c r="N893" t="e">
        <f ca="1">IF((H893+I893)&gt;SIMULATION!$F$6,"Over","Under")</f>
        <v>#REF!</v>
      </c>
    </row>
    <row r="894" spans="8:14" x14ac:dyDescent="0.25">
      <c r="H894" t="e">
        <f ca="1">ROUND(NORMINV(RAND(),SIMULATION!$G$6,SIMULATION!$C$6),0)</f>
        <v>#REF!</v>
      </c>
      <c r="I894" t="e">
        <f ca="1">ROUND(NORMINV(RAND(),SIMULATION!$G$10,SIMULATION!$C$10),0)</f>
        <v>#REF!</v>
      </c>
      <c r="J894" t="e">
        <f t="shared" ca="1" si="30"/>
        <v>#REF!</v>
      </c>
      <c r="K894" t="e">
        <f ca="1">IF(H894+SIMULATION!$E$6&gt;'CBB SIM'!I894,"W","L")</f>
        <v>#REF!</v>
      </c>
      <c r="L894" t="e">
        <f ca="1">IF(I894+SIMULATION!$E$10&gt;'CBB SIM'!H894,"W","L")</f>
        <v>#REF!</v>
      </c>
      <c r="M894" t="e">
        <f t="shared" ca="1" si="31"/>
        <v>#REF!</v>
      </c>
      <c r="N894" t="e">
        <f ca="1">IF((H894+I894)&gt;SIMULATION!$F$6,"Over","Under")</f>
        <v>#REF!</v>
      </c>
    </row>
    <row r="895" spans="8:14" x14ac:dyDescent="0.25">
      <c r="H895" t="e">
        <f ca="1">ROUND(NORMINV(RAND(),SIMULATION!$G$6,SIMULATION!$C$6),0)</f>
        <v>#REF!</v>
      </c>
      <c r="I895" t="e">
        <f ca="1">ROUND(NORMINV(RAND(),SIMULATION!$G$10,SIMULATION!$C$10),0)</f>
        <v>#REF!</v>
      </c>
      <c r="J895" t="e">
        <f t="shared" ca="1" si="30"/>
        <v>#REF!</v>
      </c>
      <c r="K895" t="e">
        <f ca="1">IF(H895+SIMULATION!$E$6&gt;'CBB SIM'!I895,"W","L")</f>
        <v>#REF!</v>
      </c>
      <c r="L895" t="e">
        <f ca="1">IF(I895+SIMULATION!$E$10&gt;'CBB SIM'!H895,"W","L")</f>
        <v>#REF!</v>
      </c>
      <c r="M895" t="e">
        <f t="shared" ca="1" si="31"/>
        <v>#REF!</v>
      </c>
      <c r="N895" t="e">
        <f ca="1">IF((H895+I895)&gt;SIMULATION!$F$6,"Over","Under")</f>
        <v>#REF!</v>
      </c>
    </row>
    <row r="896" spans="8:14" x14ac:dyDescent="0.25">
      <c r="H896" t="e">
        <f ca="1">ROUND(NORMINV(RAND(),SIMULATION!$G$6,SIMULATION!$C$6),0)</f>
        <v>#REF!</v>
      </c>
      <c r="I896" t="e">
        <f ca="1">ROUND(NORMINV(RAND(),SIMULATION!$G$10,SIMULATION!$C$10),0)</f>
        <v>#REF!</v>
      </c>
      <c r="J896" t="e">
        <f t="shared" ca="1" si="30"/>
        <v>#REF!</v>
      </c>
      <c r="K896" t="e">
        <f ca="1">IF(H896+SIMULATION!$E$6&gt;'CBB SIM'!I896,"W","L")</f>
        <v>#REF!</v>
      </c>
      <c r="L896" t="e">
        <f ca="1">IF(I896+SIMULATION!$E$10&gt;'CBB SIM'!H896,"W","L")</f>
        <v>#REF!</v>
      </c>
      <c r="M896" t="e">
        <f t="shared" ca="1" si="31"/>
        <v>#REF!</v>
      </c>
      <c r="N896" t="e">
        <f ca="1">IF((H896+I896)&gt;SIMULATION!$F$6,"Over","Under")</f>
        <v>#REF!</v>
      </c>
    </row>
    <row r="897" spans="8:14" x14ac:dyDescent="0.25">
      <c r="H897" t="e">
        <f ca="1">ROUND(NORMINV(RAND(),SIMULATION!$G$6,SIMULATION!$C$6),0)</f>
        <v>#REF!</v>
      </c>
      <c r="I897" t="e">
        <f ca="1">ROUND(NORMINV(RAND(),SIMULATION!$G$10,SIMULATION!$C$10),0)</f>
        <v>#REF!</v>
      </c>
      <c r="J897" t="e">
        <f t="shared" ca="1" si="30"/>
        <v>#REF!</v>
      </c>
      <c r="K897" t="e">
        <f ca="1">IF(H897+SIMULATION!$E$6&gt;'CBB SIM'!I897,"W","L")</f>
        <v>#REF!</v>
      </c>
      <c r="L897" t="e">
        <f ca="1">IF(I897+SIMULATION!$E$10&gt;'CBB SIM'!H897,"W","L")</f>
        <v>#REF!</v>
      </c>
      <c r="M897" t="e">
        <f t="shared" ca="1" si="31"/>
        <v>#REF!</v>
      </c>
      <c r="N897" t="e">
        <f ca="1">IF((H897+I897)&gt;SIMULATION!$F$6,"Over","Under")</f>
        <v>#REF!</v>
      </c>
    </row>
    <row r="898" spans="8:14" x14ac:dyDescent="0.25">
      <c r="H898" t="e">
        <f ca="1">ROUND(NORMINV(RAND(),SIMULATION!$G$6,SIMULATION!$C$6),0)</f>
        <v>#REF!</v>
      </c>
      <c r="I898" t="e">
        <f ca="1">ROUND(NORMINV(RAND(),SIMULATION!$G$10,SIMULATION!$C$10),0)</f>
        <v>#REF!</v>
      </c>
      <c r="J898" t="e">
        <f t="shared" ca="1" si="30"/>
        <v>#REF!</v>
      </c>
      <c r="K898" t="e">
        <f ca="1">IF(H898+SIMULATION!$E$6&gt;'CBB SIM'!I898,"W","L")</f>
        <v>#REF!</v>
      </c>
      <c r="L898" t="e">
        <f ca="1">IF(I898+SIMULATION!$E$10&gt;'CBB SIM'!H898,"W","L")</f>
        <v>#REF!</v>
      </c>
      <c r="M898" t="e">
        <f t="shared" ca="1" si="31"/>
        <v>#REF!</v>
      </c>
      <c r="N898" t="e">
        <f ca="1">IF((H898+I898)&gt;SIMULATION!$F$6,"Over","Under")</f>
        <v>#REF!</v>
      </c>
    </row>
    <row r="899" spans="8:14" x14ac:dyDescent="0.25">
      <c r="H899" t="e">
        <f ca="1">ROUND(NORMINV(RAND(),SIMULATION!$G$6,SIMULATION!$C$6),0)</f>
        <v>#REF!</v>
      </c>
      <c r="I899" t="e">
        <f ca="1">ROUND(NORMINV(RAND(),SIMULATION!$G$10,SIMULATION!$C$10),0)</f>
        <v>#REF!</v>
      </c>
      <c r="J899" t="e">
        <f t="shared" ca="1" si="30"/>
        <v>#REF!</v>
      </c>
      <c r="K899" t="e">
        <f ca="1">IF(H899+SIMULATION!$E$6&gt;'CBB SIM'!I899,"W","L")</f>
        <v>#REF!</v>
      </c>
      <c r="L899" t="e">
        <f ca="1">IF(I899+SIMULATION!$E$10&gt;'CBB SIM'!H899,"W","L")</f>
        <v>#REF!</v>
      </c>
      <c r="M899" t="e">
        <f t="shared" ca="1" si="31"/>
        <v>#REF!</v>
      </c>
      <c r="N899" t="e">
        <f ca="1">IF((H899+I899)&gt;SIMULATION!$F$6,"Over","Under")</f>
        <v>#REF!</v>
      </c>
    </row>
    <row r="900" spans="8:14" x14ac:dyDescent="0.25">
      <c r="H900" t="e">
        <f ca="1">ROUND(NORMINV(RAND(),SIMULATION!$G$6,SIMULATION!$C$6),0)</f>
        <v>#REF!</v>
      </c>
      <c r="I900" t="e">
        <f ca="1">ROUND(NORMINV(RAND(),SIMULATION!$G$10,SIMULATION!$C$10),0)</f>
        <v>#REF!</v>
      </c>
      <c r="J900" t="e">
        <f t="shared" ca="1" si="30"/>
        <v>#REF!</v>
      </c>
      <c r="K900" t="e">
        <f ca="1">IF(H900+SIMULATION!$E$6&gt;'CBB SIM'!I900,"W","L")</f>
        <v>#REF!</v>
      </c>
      <c r="L900" t="e">
        <f ca="1">IF(I900+SIMULATION!$E$10&gt;'CBB SIM'!H900,"W","L")</f>
        <v>#REF!</v>
      </c>
      <c r="M900" t="e">
        <f t="shared" ca="1" si="31"/>
        <v>#REF!</v>
      </c>
      <c r="N900" t="e">
        <f ca="1">IF((H900+I900)&gt;SIMULATION!$F$6,"Over","Under")</f>
        <v>#REF!</v>
      </c>
    </row>
    <row r="901" spans="8:14" x14ac:dyDescent="0.25">
      <c r="H901" t="e">
        <f ca="1">ROUND(NORMINV(RAND(),SIMULATION!$G$6,SIMULATION!$C$6),0)</f>
        <v>#REF!</v>
      </c>
      <c r="I901" t="e">
        <f ca="1">ROUND(NORMINV(RAND(),SIMULATION!$G$10,SIMULATION!$C$10),0)</f>
        <v>#REF!</v>
      </c>
      <c r="J901" t="e">
        <f t="shared" ca="1" si="30"/>
        <v>#REF!</v>
      </c>
      <c r="K901" t="e">
        <f ca="1">IF(H901+SIMULATION!$E$6&gt;'CBB SIM'!I901,"W","L")</f>
        <v>#REF!</v>
      </c>
      <c r="L901" t="e">
        <f ca="1">IF(I901+SIMULATION!$E$10&gt;'CBB SIM'!H901,"W","L")</f>
        <v>#REF!</v>
      </c>
      <c r="M901" t="e">
        <f t="shared" ca="1" si="31"/>
        <v>#REF!</v>
      </c>
      <c r="N901" t="e">
        <f ca="1">IF((H901+I901)&gt;SIMULATION!$F$6,"Over","Under")</f>
        <v>#REF!</v>
      </c>
    </row>
    <row r="902" spans="8:14" x14ac:dyDescent="0.25">
      <c r="H902" t="e">
        <f ca="1">ROUND(NORMINV(RAND(),SIMULATION!$G$6,SIMULATION!$C$6),0)</f>
        <v>#REF!</v>
      </c>
      <c r="I902" t="e">
        <f ca="1">ROUND(NORMINV(RAND(),SIMULATION!$G$10,SIMULATION!$C$10),0)</f>
        <v>#REF!</v>
      </c>
      <c r="J902" t="e">
        <f t="shared" ca="1" si="30"/>
        <v>#REF!</v>
      </c>
      <c r="K902" t="e">
        <f ca="1">IF(H902+SIMULATION!$E$6&gt;'CBB SIM'!I902,"W","L")</f>
        <v>#REF!</v>
      </c>
      <c r="L902" t="e">
        <f ca="1">IF(I902+SIMULATION!$E$10&gt;'CBB SIM'!H902,"W","L")</f>
        <v>#REF!</v>
      </c>
      <c r="M902" t="e">
        <f t="shared" ca="1" si="31"/>
        <v>#REF!</v>
      </c>
      <c r="N902" t="e">
        <f ca="1">IF((H902+I902)&gt;SIMULATION!$F$6,"Over","Under")</f>
        <v>#REF!</v>
      </c>
    </row>
    <row r="903" spans="8:14" x14ac:dyDescent="0.25">
      <c r="H903" t="e">
        <f ca="1">ROUND(NORMINV(RAND(),SIMULATION!$G$6,SIMULATION!$C$6),0)</f>
        <v>#REF!</v>
      </c>
      <c r="I903" t="e">
        <f ca="1">ROUND(NORMINV(RAND(),SIMULATION!$G$10,SIMULATION!$C$10),0)</f>
        <v>#REF!</v>
      </c>
      <c r="J903" t="e">
        <f t="shared" ca="1" si="30"/>
        <v>#REF!</v>
      </c>
      <c r="K903" t="e">
        <f ca="1">IF(H903+SIMULATION!$E$6&gt;'CBB SIM'!I903,"W","L")</f>
        <v>#REF!</v>
      </c>
      <c r="L903" t="e">
        <f ca="1">IF(I903+SIMULATION!$E$10&gt;'CBB SIM'!H903,"W","L")</f>
        <v>#REF!</v>
      </c>
      <c r="M903" t="e">
        <f t="shared" ca="1" si="31"/>
        <v>#REF!</v>
      </c>
      <c r="N903" t="e">
        <f ca="1">IF((H903+I903)&gt;SIMULATION!$F$6,"Over","Under")</f>
        <v>#REF!</v>
      </c>
    </row>
    <row r="904" spans="8:14" x14ac:dyDescent="0.25">
      <c r="H904" t="e">
        <f ca="1">ROUND(NORMINV(RAND(),SIMULATION!$G$6,SIMULATION!$C$6),0)</f>
        <v>#REF!</v>
      </c>
      <c r="I904" t="e">
        <f ca="1">ROUND(NORMINV(RAND(),SIMULATION!$G$10,SIMULATION!$C$10),0)</f>
        <v>#REF!</v>
      </c>
      <c r="J904" t="e">
        <f t="shared" ca="1" si="30"/>
        <v>#REF!</v>
      </c>
      <c r="K904" t="e">
        <f ca="1">IF(H904+SIMULATION!$E$6&gt;'CBB SIM'!I904,"W","L")</f>
        <v>#REF!</v>
      </c>
      <c r="L904" t="e">
        <f ca="1">IF(I904+SIMULATION!$E$10&gt;'CBB SIM'!H904,"W","L")</f>
        <v>#REF!</v>
      </c>
      <c r="M904" t="e">
        <f t="shared" ca="1" si="31"/>
        <v>#REF!</v>
      </c>
      <c r="N904" t="e">
        <f ca="1">IF((H904+I904)&gt;SIMULATION!$F$6,"Over","Under")</f>
        <v>#REF!</v>
      </c>
    </row>
    <row r="905" spans="8:14" x14ac:dyDescent="0.25">
      <c r="H905" t="e">
        <f ca="1">ROUND(NORMINV(RAND(),SIMULATION!$G$6,SIMULATION!$C$6),0)</f>
        <v>#REF!</v>
      </c>
      <c r="I905" t="e">
        <f ca="1">ROUND(NORMINV(RAND(),SIMULATION!$G$10,SIMULATION!$C$10),0)</f>
        <v>#REF!</v>
      </c>
      <c r="J905" t="e">
        <f t="shared" ca="1" si="30"/>
        <v>#REF!</v>
      </c>
      <c r="K905" t="e">
        <f ca="1">IF(H905+SIMULATION!$E$6&gt;'CBB SIM'!I905,"W","L")</f>
        <v>#REF!</v>
      </c>
      <c r="L905" t="e">
        <f ca="1">IF(I905+SIMULATION!$E$10&gt;'CBB SIM'!H905,"W","L")</f>
        <v>#REF!</v>
      </c>
      <c r="M905" t="e">
        <f t="shared" ca="1" si="31"/>
        <v>#REF!</v>
      </c>
      <c r="N905" t="e">
        <f ca="1">IF((H905+I905)&gt;SIMULATION!$F$6,"Over","Under")</f>
        <v>#REF!</v>
      </c>
    </row>
    <row r="906" spans="8:14" x14ac:dyDescent="0.25">
      <c r="H906" t="e">
        <f ca="1">ROUND(NORMINV(RAND(),SIMULATION!$G$6,SIMULATION!$C$6),0)</f>
        <v>#REF!</v>
      </c>
      <c r="I906" t="e">
        <f ca="1">ROUND(NORMINV(RAND(),SIMULATION!$G$10,SIMULATION!$C$10),0)</f>
        <v>#REF!</v>
      </c>
      <c r="J906" t="e">
        <f t="shared" ca="1" si="30"/>
        <v>#REF!</v>
      </c>
      <c r="K906" t="e">
        <f ca="1">IF(H906+SIMULATION!$E$6&gt;'CBB SIM'!I906,"W","L")</f>
        <v>#REF!</v>
      </c>
      <c r="L906" t="e">
        <f ca="1">IF(I906+SIMULATION!$E$10&gt;'CBB SIM'!H906,"W","L")</f>
        <v>#REF!</v>
      </c>
      <c r="M906" t="e">
        <f t="shared" ca="1" si="31"/>
        <v>#REF!</v>
      </c>
      <c r="N906" t="e">
        <f ca="1">IF((H906+I906)&gt;SIMULATION!$F$6,"Over","Under")</f>
        <v>#REF!</v>
      </c>
    </row>
    <row r="907" spans="8:14" x14ac:dyDescent="0.25">
      <c r="H907" t="e">
        <f ca="1">ROUND(NORMINV(RAND(),SIMULATION!$G$6,SIMULATION!$C$6),0)</f>
        <v>#REF!</v>
      </c>
      <c r="I907" t="e">
        <f ca="1">ROUND(NORMINV(RAND(),SIMULATION!$G$10,SIMULATION!$C$10),0)</f>
        <v>#REF!</v>
      </c>
      <c r="J907" t="e">
        <f t="shared" ca="1" si="30"/>
        <v>#REF!</v>
      </c>
      <c r="K907" t="e">
        <f ca="1">IF(H907+SIMULATION!$E$6&gt;'CBB SIM'!I907,"W","L")</f>
        <v>#REF!</v>
      </c>
      <c r="L907" t="e">
        <f ca="1">IF(I907+SIMULATION!$E$10&gt;'CBB SIM'!H907,"W","L")</f>
        <v>#REF!</v>
      </c>
      <c r="M907" t="e">
        <f t="shared" ca="1" si="31"/>
        <v>#REF!</v>
      </c>
      <c r="N907" t="e">
        <f ca="1">IF((H907+I907)&gt;SIMULATION!$F$6,"Over","Under")</f>
        <v>#REF!</v>
      </c>
    </row>
    <row r="908" spans="8:14" x14ac:dyDescent="0.25">
      <c r="H908" t="e">
        <f ca="1">ROUND(NORMINV(RAND(),SIMULATION!$G$6,SIMULATION!$C$6),0)</f>
        <v>#REF!</v>
      </c>
      <c r="I908" t="e">
        <f ca="1">ROUND(NORMINV(RAND(),SIMULATION!$G$10,SIMULATION!$C$10),0)</f>
        <v>#REF!</v>
      </c>
      <c r="J908" t="e">
        <f t="shared" ca="1" si="30"/>
        <v>#REF!</v>
      </c>
      <c r="K908" t="e">
        <f ca="1">IF(H908+SIMULATION!$E$6&gt;'CBB SIM'!I908,"W","L")</f>
        <v>#REF!</v>
      </c>
      <c r="L908" t="e">
        <f ca="1">IF(I908+SIMULATION!$E$10&gt;'CBB SIM'!H908,"W","L")</f>
        <v>#REF!</v>
      </c>
      <c r="M908" t="e">
        <f t="shared" ca="1" si="31"/>
        <v>#REF!</v>
      </c>
      <c r="N908" t="e">
        <f ca="1">IF((H908+I908)&gt;SIMULATION!$F$6,"Over","Under")</f>
        <v>#REF!</v>
      </c>
    </row>
    <row r="909" spans="8:14" x14ac:dyDescent="0.25">
      <c r="H909" t="e">
        <f ca="1">ROUND(NORMINV(RAND(),SIMULATION!$G$6,SIMULATION!$C$6),0)</f>
        <v>#REF!</v>
      </c>
      <c r="I909" t="e">
        <f ca="1">ROUND(NORMINV(RAND(),SIMULATION!$G$10,SIMULATION!$C$10),0)</f>
        <v>#REF!</v>
      </c>
      <c r="J909" t="e">
        <f t="shared" ca="1" si="30"/>
        <v>#REF!</v>
      </c>
      <c r="K909" t="e">
        <f ca="1">IF(H909+SIMULATION!$E$6&gt;'CBB SIM'!I909,"W","L")</f>
        <v>#REF!</v>
      </c>
      <c r="L909" t="e">
        <f ca="1">IF(I909+SIMULATION!$E$10&gt;'CBB SIM'!H909,"W","L")</f>
        <v>#REF!</v>
      </c>
      <c r="M909" t="e">
        <f t="shared" ca="1" si="31"/>
        <v>#REF!</v>
      </c>
      <c r="N909" t="e">
        <f ca="1">IF((H909+I909)&gt;SIMULATION!$F$6,"Over","Under")</f>
        <v>#REF!</v>
      </c>
    </row>
    <row r="910" spans="8:14" x14ac:dyDescent="0.25">
      <c r="H910" t="e">
        <f ca="1">ROUND(NORMINV(RAND(),SIMULATION!$G$6,SIMULATION!$C$6),0)</f>
        <v>#REF!</v>
      </c>
      <c r="I910" t="e">
        <f ca="1">ROUND(NORMINV(RAND(),SIMULATION!$G$10,SIMULATION!$C$10),0)</f>
        <v>#REF!</v>
      </c>
      <c r="J910" t="e">
        <f t="shared" ca="1" si="30"/>
        <v>#REF!</v>
      </c>
      <c r="K910" t="e">
        <f ca="1">IF(H910+SIMULATION!$E$6&gt;'CBB SIM'!I910,"W","L")</f>
        <v>#REF!</v>
      </c>
      <c r="L910" t="e">
        <f ca="1">IF(I910+SIMULATION!$E$10&gt;'CBB SIM'!H910,"W","L")</f>
        <v>#REF!</v>
      </c>
      <c r="M910" t="e">
        <f t="shared" ca="1" si="31"/>
        <v>#REF!</v>
      </c>
      <c r="N910" t="e">
        <f ca="1">IF((H910+I910)&gt;SIMULATION!$F$6,"Over","Under")</f>
        <v>#REF!</v>
      </c>
    </row>
    <row r="911" spans="8:14" x14ac:dyDescent="0.25">
      <c r="H911" t="e">
        <f ca="1">ROUND(NORMINV(RAND(),SIMULATION!$G$6,SIMULATION!$C$6),0)</f>
        <v>#REF!</v>
      </c>
      <c r="I911" t="e">
        <f ca="1">ROUND(NORMINV(RAND(),SIMULATION!$G$10,SIMULATION!$C$10),0)</f>
        <v>#REF!</v>
      </c>
      <c r="J911" t="e">
        <f t="shared" ca="1" si="30"/>
        <v>#REF!</v>
      </c>
      <c r="K911" t="e">
        <f ca="1">IF(H911+SIMULATION!$E$6&gt;'CBB SIM'!I911,"W","L")</f>
        <v>#REF!</v>
      </c>
      <c r="L911" t="e">
        <f ca="1">IF(I911+SIMULATION!$E$10&gt;'CBB SIM'!H911,"W","L")</f>
        <v>#REF!</v>
      </c>
      <c r="M911" t="e">
        <f t="shared" ca="1" si="31"/>
        <v>#REF!</v>
      </c>
      <c r="N911" t="e">
        <f ca="1">IF((H911+I911)&gt;SIMULATION!$F$6,"Over","Under")</f>
        <v>#REF!</v>
      </c>
    </row>
    <row r="912" spans="8:14" x14ac:dyDescent="0.25">
      <c r="H912" t="e">
        <f ca="1">ROUND(NORMINV(RAND(),SIMULATION!$G$6,SIMULATION!$C$6),0)</f>
        <v>#REF!</v>
      </c>
      <c r="I912" t="e">
        <f ca="1">ROUND(NORMINV(RAND(),SIMULATION!$G$10,SIMULATION!$C$10),0)</f>
        <v>#REF!</v>
      </c>
      <c r="J912" t="e">
        <f t="shared" ca="1" si="30"/>
        <v>#REF!</v>
      </c>
      <c r="K912" t="e">
        <f ca="1">IF(H912+SIMULATION!$E$6&gt;'CBB SIM'!I912,"W","L")</f>
        <v>#REF!</v>
      </c>
      <c r="L912" t="e">
        <f ca="1">IF(I912+SIMULATION!$E$10&gt;'CBB SIM'!H912,"W","L")</f>
        <v>#REF!</v>
      </c>
      <c r="M912" t="e">
        <f t="shared" ca="1" si="31"/>
        <v>#REF!</v>
      </c>
      <c r="N912" t="e">
        <f ca="1">IF((H912+I912)&gt;SIMULATION!$F$6,"Over","Under")</f>
        <v>#REF!</v>
      </c>
    </row>
    <row r="913" spans="8:14" x14ac:dyDescent="0.25">
      <c r="H913" t="e">
        <f ca="1">ROUND(NORMINV(RAND(),SIMULATION!$G$6,SIMULATION!$C$6),0)</f>
        <v>#REF!</v>
      </c>
      <c r="I913" t="e">
        <f ca="1">ROUND(NORMINV(RAND(),SIMULATION!$G$10,SIMULATION!$C$10),0)</f>
        <v>#REF!</v>
      </c>
      <c r="J913" t="e">
        <f t="shared" ca="1" si="30"/>
        <v>#REF!</v>
      </c>
      <c r="K913" t="e">
        <f ca="1">IF(H913+SIMULATION!$E$6&gt;'CBB SIM'!I913,"W","L")</f>
        <v>#REF!</v>
      </c>
      <c r="L913" t="e">
        <f ca="1">IF(I913+SIMULATION!$E$10&gt;'CBB SIM'!H913,"W","L")</f>
        <v>#REF!</v>
      </c>
      <c r="M913" t="e">
        <f t="shared" ca="1" si="31"/>
        <v>#REF!</v>
      </c>
      <c r="N913" t="e">
        <f ca="1">IF((H913+I913)&gt;SIMULATION!$F$6,"Over","Under")</f>
        <v>#REF!</v>
      </c>
    </row>
    <row r="914" spans="8:14" x14ac:dyDescent="0.25">
      <c r="H914" t="e">
        <f ca="1">ROUND(NORMINV(RAND(),SIMULATION!$G$6,SIMULATION!$C$6),0)</f>
        <v>#REF!</v>
      </c>
      <c r="I914" t="e">
        <f ca="1">ROUND(NORMINV(RAND(),SIMULATION!$G$10,SIMULATION!$C$10),0)</f>
        <v>#REF!</v>
      </c>
      <c r="J914" t="e">
        <f t="shared" ca="1" si="30"/>
        <v>#REF!</v>
      </c>
      <c r="K914" t="e">
        <f ca="1">IF(H914+SIMULATION!$E$6&gt;'CBB SIM'!I914,"W","L")</f>
        <v>#REF!</v>
      </c>
      <c r="L914" t="e">
        <f ca="1">IF(I914+SIMULATION!$E$10&gt;'CBB SIM'!H914,"W","L")</f>
        <v>#REF!</v>
      </c>
      <c r="M914" t="e">
        <f t="shared" ca="1" si="31"/>
        <v>#REF!</v>
      </c>
      <c r="N914" t="e">
        <f ca="1">IF((H914+I914)&gt;SIMULATION!$F$6,"Over","Under")</f>
        <v>#REF!</v>
      </c>
    </row>
    <row r="915" spans="8:14" x14ac:dyDescent="0.25">
      <c r="H915" t="e">
        <f ca="1">ROUND(NORMINV(RAND(),SIMULATION!$G$6,SIMULATION!$C$6),0)</f>
        <v>#REF!</v>
      </c>
      <c r="I915" t="e">
        <f ca="1">ROUND(NORMINV(RAND(),SIMULATION!$G$10,SIMULATION!$C$10),0)</f>
        <v>#REF!</v>
      </c>
      <c r="J915" t="e">
        <f t="shared" ca="1" si="30"/>
        <v>#REF!</v>
      </c>
      <c r="K915" t="e">
        <f ca="1">IF(H915+SIMULATION!$E$6&gt;'CBB SIM'!I915,"W","L")</f>
        <v>#REF!</v>
      </c>
      <c r="L915" t="e">
        <f ca="1">IF(I915+SIMULATION!$E$10&gt;'CBB SIM'!H915,"W","L")</f>
        <v>#REF!</v>
      </c>
      <c r="M915" t="e">
        <f t="shared" ca="1" si="31"/>
        <v>#REF!</v>
      </c>
      <c r="N915" t="e">
        <f ca="1">IF((H915+I915)&gt;SIMULATION!$F$6,"Over","Under")</f>
        <v>#REF!</v>
      </c>
    </row>
    <row r="916" spans="8:14" x14ac:dyDescent="0.25">
      <c r="H916" t="e">
        <f ca="1">ROUND(NORMINV(RAND(),SIMULATION!$G$6,SIMULATION!$C$6),0)</f>
        <v>#REF!</v>
      </c>
      <c r="I916" t="e">
        <f ca="1">ROUND(NORMINV(RAND(),SIMULATION!$G$10,SIMULATION!$C$10),0)</f>
        <v>#REF!</v>
      </c>
      <c r="J916" t="e">
        <f t="shared" ca="1" si="30"/>
        <v>#REF!</v>
      </c>
      <c r="K916" t="e">
        <f ca="1">IF(H916+SIMULATION!$E$6&gt;'CBB SIM'!I916,"W","L")</f>
        <v>#REF!</v>
      </c>
      <c r="L916" t="e">
        <f ca="1">IF(I916+SIMULATION!$E$10&gt;'CBB SIM'!H916,"W","L")</f>
        <v>#REF!</v>
      </c>
      <c r="M916" t="e">
        <f t="shared" ca="1" si="31"/>
        <v>#REF!</v>
      </c>
      <c r="N916" t="e">
        <f ca="1">IF((H916+I916)&gt;SIMULATION!$F$6,"Over","Under")</f>
        <v>#REF!</v>
      </c>
    </row>
    <row r="917" spans="8:14" x14ac:dyDescent="0.25">
      <c r="H917" t="e">
        <f ca="1">ROUND(NORMINV(RAND(),SIMULATION!$G$6,SIMULATION!$C$6),0)</f>
        <v>#REF!</v>
      </c>
      <c r="I917" t="e">
        <f ca="1">ROUND(NORMINV(RAND(),SIMULATION!$G$10,SIMULATION!$C$10),0)</f>
        <v>#REF!</v>
      </c>
      <c r="J917" t="e">
        <f t="shared" ca="1" si="30"/>
        <v>#REF!</v>
      </c>
      <c r="K917" t="e">
        <f ca="1">IF(H917+SIMULATION!$E$6&gt;'CBB SIM'!I917,"W","L")</f>
        <v>#REF!</v>
      </c>
      <c r="L917" t="e">
        <f ca="1">IF(I917+SIMULATION!$E$10&gt;'CBB SIM'!H917,"W","L")</f>
        <v>#REF!</v>
      </c>
      <c r="M917" t="e">
        <f t="shared" ca="1" si="31"/>
        <v>#REF!</v>
      </c>
      <c r="N917" t="e">
        <f ca="1">IF((H917+I917)&gt;SIMULATION!$F$6,"Over","Under")</f>
        <v>#REF!</v>
      </c>
    </row>
    <row r="918" spans="8:14" x14ac:dyDescent="0.25">
      <c r="H918" t="e">
        <f ca="1">ROUND(NORMINV(RAND(),SIMULATION!$G$6,SIMULATION!$C$6),0)</f>
        <v>#REF!</v>
      </c>
      <c r="I918" t="e">
        <f ca="1">ROUND(NORMINV(RAND(),SIMULATION!$G$10,SIMULATION!$C$10),0)</f>
        <v>#REF!</v>
      </c>
      <c r="J918" t="e">
        <f t="shared" ca="1" si="30"/>
        <v>#REF!</v>
      </c>
      <c r="K918" t="e">
        <f ca="1">IF(H918+SIMULATION!$E$6&gt;'CBB SIM'!I918,"W","L")</f>
        <v>#REF!</v>
      </c>
      <c r="L918" t="e">
        <f ca="1">IF(I918+SIMULATION!$E$10&gt;'CBB SIM'!H918,"W","L")</f>
        <v>#REF!</v>
      </c>
      <c r="M918" t="e">
        <f t="shared" ca="1" si="31"/>
        <v>#REF!</v>
      </c>
      <c r="N918" t="e">
        <f ca="1">IF((H918+I918)&gt;SIMULATION!$F$6,"Over","Under")</f>
        <v>#REF!</v>
      </c>
    </row>
    <row r="919" spans="8:14" x14ac:dyDescent="0.25">
      <c r="H919" t="e">
        <f ca="1">ROUND(NORMINV(RAND(),SIMULATION!$G$6,SIMULATION!$C$6),0)</f>
        <v>#REF!</v>
      </c>
      <c r="I919" t="e">
        <f ca="1">ROUND(NORMINV(RAND(),SIMULATION!$G$10,SIMULATION!$C$10),0)</f>
        <v>#REF!</v>
      </c>
      <c r="J919" t="e">
        <f t="shared" ca="1" si="30"/>
        <v>#REF!</v>
      </c>
      <c r="K919" t="e">
        <f ca="1">IF(H919+SIMULATION!$E$6&gt;'CBB SIM'!I919,"W","L")</f>
        <v>#REF!</v>
      </c>
      <c r="L919" t="e">
        <f ca="1">IF(I919+SIMULATION!$E$10&gt;'CBB SIM'!H919,"W","L")</f>
        <v>#REF!</v>
      </c>
      <c r="M919" t="e">
        <f t="shared" ca="1" si="31"/>
        <v>#REF!</v>
      </c>
      <c r="N919" t="e">
        <f ca="1">IF((H919+I919)&gt;SIMULATION!$F$6,"Over","Under")</f>
        <v>#REF!</v>
      </c>
    </row>
    <row r="920" spans="8:14" x14ac:dyDescent="0.25">
      <c r="H920" t="e">
        <f ca="1">ROUND(NORMINV(RAND(),SIMULATION!$G$6,SIMULATION!$C$6),0)</f>
        <v>#REF!</v>
      </c>
      <c r="I920" t="e">
        <f ca="1">ROUND(NORMINV(RAND(),SIMULATION!$G$10,SIMULATION!$C$10),0)</f>
        <v>#REF!</v>
      </c>
      <c r="J920" t="e">
        <f t="shared" ca="1" si="30"/>
        <v>#REF!</v>
      </c>
      <c r="K920" t="e">
        <f ca="1">IF(H920+SIMULATION!$E$6&gt;'CBB SIM'!I920,"W","L")</f>
        <v>#REF!</v>
      </c>
      <c r="L920" t="e">
        <f ca="1">IF(I920+SIMULATION!$E$10&gt;'CBB SIM'!H920,"W","L")</f>
        <v>#REF!</v>
      </c>
      <c r="M920" t="e">
        <f t="shared" ca="1" si="31"/>
        <v>#REF!</v>
      </c>
      <c r="N920" t="e">
        <f ca="1">IF((H920+I920)&gt;SIMULATION!$F$6,"Over","Under")</f>
        <v>#REF!</v>
      </c>
    </row>
    <row r="921" spans="8:14" x14ac:dyDescent="0.25">
      <c r="H921" t="e">
        <f ca="1">ROUND(NORMINV(RAND(),SIMULATION!$G$6,SIMULATION!$C$6),0)</f>
        <v>#REF!</v>
      </c>
      <c r="I921" t="e">
        <f ca="1">ROUND(NORMINV(RAND(),SIMULATION!$G$10,SIMULATION!$C$10),0)</f>
        <v>#REF!</v>
      </c>
      <c r="J921" t="e">
        <f t="shared" ca="1" si="30"/>
        <v>#REF!</v>
      </c>
      <c r="K921" t="e">
        <f ca="1">IF(H921+SIMULATION!$E$6&gt;'CBB SIM'!I921,"W","L")</f>
        <v>#REF!</v>
      </c>
      <c r="L921" t="e">
        <f ca="1">IF(I921+SIMULATION!$E$10&gt;'CBB SIM'!H921,"W","L")</f>
        <v>#REF!</v>
      </c>
      <c r="M921" t="e">
        <f t="shared" ca="1" si="31"/>
        <v>#REF!</v>
      </c>
      <c r="N921" t="e">
        <f ca="1">IF((H921+I921)&gt;SIMULATION!$F$6,"Over","Under")</f>
        <v>#REF!</v>
      </c>
    </row>
    <row r="922" spans="8:14" x14ac:dyDescent="0.25">
      <c r="H922" t="e">
        <f ca="1">ROUND(NORMINV(RAND(),SIMULATION!$G$6,SIMULATION!$C$6),0)</f>
        <v>#REF!</v>
      </c>
      <c r="I922" t="e">
        <f ca="1">ROUND(NORMINV(RAND(),SIMULATION!$G$10,SIMULATION!$C$10),0)</f>
        <v>#REF!</v>
      </c>
      <c r="J922" t="e">
        <f t="shared" ca="1" si="30"/>
        <v>#REF!</v>
      </c>
      <c r="K922" t="e">
        <f ca="1">IF(H922+SIMULATION!$E$6&gt;'CBB SIM'!I922,"W","L")</f>
        <v>#REF!</v>
      </c>
      <c r="L922" t="e">
        <f ca="1">IF(I922+SIMULATION!$E$10&gt;'CBB SIM'!H922,"W","L")</f>
        <v>#REF!</v>
      </c>
      <c r="M922" t="e">
        <f t="shared" ca="1" si="31"/>
        <v>#REF!</v>
      </c>
      <c r="N922" t="e">
        <f ca="1">IF((H922+I922)&gt;SIMULATION!$F$6,"Over","Under")</f>
        <v>#REF!</v>
      </c>
    </row>
    <row r="923" spans="8:14" x14ac:dyDescent="0.25">
      <c r="H923" t="e">
        <f ca="1">ROUND(NORMINV(RAND(),SIMULATION!$G$6,SIMULATION!$C$6),0)</f>
        <v>#REF!</v>
      </c>
      <c r="I923" t="e">
        <f ca="1">ROUND(NORMINV(RAND(),SIMULATION!$G$10,SIMULATION!$C$10),0)</f>
        <v>#REF!</v>
      </c>
      <c r="J923" t="e">
        <f t="shared" ca="1" si="30"/>
        <v>#REF!</v>
      </c>
      <c r="K923" t="e">
        <f ca="1">IF(H923+SIMULATION!$E$6&gt;'CBB SIM'!I923,"W","L")</f>
        <v>#REF!</v>
      </c>
      <c r="L923" t="e">
        <f ca="1">IF(I923+SIMULATION!$E$10&gt;'CBB SIM'!H923,"W","L")</f>
        <v>#REF!</v>
      </c>
      <c r="M923" t="e">
        <f t="shared" ca="1" si="31"/>
        <v>#REF!</v>
      </c>
      <c r="N923" t="e">
        <f ca="1">IF((H923+I923)&gt;SIMULATION!$F$6,"Over","Under")</f>
        <v>#REF!</v>
      </c>
    </row>
    <row r="924" spans="8:14" x14ac:dyDescent="0.25">
      <c r="H924" t="e">
        <f ca="1">ROUND(NORMINV(RAND(),SIMULATION!$G$6,SIMULATION!$C$6),0)</f>
        <v>#REF!</v>
      </c>
      <c r="I924" t="e">
        <f ca="1">ROUND(NORMINV(RAND(),SIMULATION!$G$10,SIMULATION!$C$10),0)</f>
        <v>#REF!</v>
      </c>
      <c r="J924" t="e">
        <f t="shared" ca="1" si="30"/>
        <v>#REF!</v>
      </c>
      <c r="K924" t="e">
        <f ca="1">IF(H924+SIMULATION!$E$6&gt;'CBB SIM'!I924,"W","L")</f>
        <v>#REF!</v>
      </c>
      <c r="L924" t="e">
        <f ca="1">IF(I924+SIMULATION!$E$10&gt;'CBB SIM'!H924,"W","L")</f>
        <v>#REF!</v>
      </c>
      <c r="M924" t="e">
        <f t="shared" ca="1" si="31"/>
        <v>#REF!</v>
      </c>
      <c r="N924" t="e">
        <f ca="1">IF((H924+I924)&gt;SIMULATION!$F$6,"Over","Under")</f>
        <v>#REF!</v>
      </c>
    </row>
    <row r="925" spans="8:14" x14ac:dyDescent="0.25">
      <c r="H925" t="e">
        <f ca="1">ROUND(NORMINV(RAND(),SIMULATION!$G$6,SIMULATION!$C$6),0)</f>
        <v>#REF!</v>
      </c>
      <c r="I925" t="e">
        <f ca="1">ROUND(NORMINV(RAND(),SIMULATION!$G$10,SIMULATION!$C$10),0)</f>
        <v>#REF!</v>
      </c>
      <c r="J925" t="e">
        <f t="shared" ca="1" si="30"/>
        <v>#REF!</v>
      </c>
      <c r="K925" t="e">
        <f ca="1">IF(H925+SIMULATION!$E$6&gt;'CBB SIM'!I925,"W","L")</f>
        <v>#REF!</v>
      </c>
      <c r="L925" t="e">
        <f ca="1">IF(I925+SIMULATION!$E$10&gt;'CBB SIM'!H925,"W","L")</f>
        <v>#REF!</v>
      </c>
      <c r="M925" t="e">
        <f t="shared" ca="1" si="31"/>
        <v>#REF!</v>
      </c>
      <c r="N925" t="e">
        <f ca="1">IF((H925+I925)&gt;SIMULATION!$F$6,"Over","Under")</f>
        <v>#REF!</v>
      </c>
    </row>
    <row r="926" spans="8:14" x14ac:dyDescent="0.25">
      <c r="H926" t="e">
        <f ca="1">ROUND(NORMINV(RAND(),SIMULATION!$G$6,SIMULATION!$C$6),0)</f>
        <v>#REF!</v>
      </c>
      <c r="I926" t="e">
        <f ca="1">ROUND(NORMINV(RAND(),SIMULATION!$G$10,SIMULATION!$C$10),0)</f>
        <v>#REF!</v>
      </c>
      <c r="J926" t="e">
        <f t="shared" ca="1" si="30"/>
        <v>#REF!</v>
      </c>
      <c r="K926" t="e">
        <f ca="1">IF(H926+SIMULATION!$E$6&gt;'CBB SIM'!I926,"W","L")</f>
        <v>#REF!</v>
      </c>
      <c r="L926" t="e">
        <f ca="1">IF(I926+SIMULATION!$E$10&gt;'CBB SIM'!H926,"W","L")</f>
        <v>#REF!</v>
      </c>
      <c r="M926" t="e">
        <f t="shared" ca="1" si="31"/>
        <v>#REF!</v>
      </c>
      <c r="N926" t="e">
        <f ca="1">IF((H926+I926)&gt;SIMULATION!$F$6,"Over","Under")</f>
        <v>#REF!</v>
      </c>
    </row>
    <row r="927" spans="8:14" x14ac:dyDescent="0.25">
      <c r="H927" t="e">
        <f ca="1">ROUND(NORMINV(RAND(),SIMULATION!$G$6,SIMULATION!$C$6),0)</f>
        <v>#REF!</v>
      </c>
      <c r="I927" t="e">
        <f ca="1">ROUND(NORMINV(RAND(),SIMULATION!$G$10,SIMULATION!$C$10),0)</f>
        <v>#REF!</v>
      </c>
      <c r="J927" t="e">
        <f t="shared" ca="1" si="30"/>
        <v>#REF!</v>
      </c>
      <c r="K927" t="e">
        <f ca="1">IF(H927+SIMULATION!$E$6&gt;'CBB SIM'!I927,"W","L")</f>
        <v>#REF!</v>
      </c>
      <c r="L927" t="e">
        <f ca="1">IF(I927+SIMULATION!$E$10&gt;'CBB SIM'!H927,"W","L")</f>
        <v>#REF!</v>
      </c>
      <c r="M927" t="e">
        <f t="shared" ca="1" si="31"/>
        <v>#REF!</v>
      </c>
      <c r="N927" t="e">
        <f ca="1">IF((H927+I927)&gt;SIMULATION!$F$6,"Over","Under")</f>
        <v>#REF!</v>
      </c>
    </row>
    <row r="928" spans="8:14" x14ac:dyDescent="0.25">
      <c r="H928" t="e">
        <f ca="1">ROUND(NORMINV(RAND(),SIMULATION!$G$6,SIMULATION!$C$6),0)</f>
        <v>#REF!</v>
      </c>
      <c r="I928" t="e">
        <f ca="1">ROUND(NORMINV(RAND(),SIMULATION!$G$10,SIMULATION!$C$10),0)</f>
        <v>#REF!</v>
      </c>
      <c r="J928" t="e">
        <f t="shared" ca="1" si="30"/>
        <v>#REF!</v>
      </c>
      <c r="K928" t="e">
        <f ca="1">IF(H928+SIMULATION!$E$6&gt;'CBB SIM'!I928,"W","L")</f>
        <v>#REF!</v>
      </c>
      <c r="L928" t="e">
        <f ca="1">IF(I928+SIMULATION!$E$10&gt;'CBB SIM'!H928,"W","L")</f>
        <v>#REF!</v>
      </c>
      <c r="M928" t="e">
        <f t="shared" ca="1" si="31"/>
        <v>#REF!</v>
      </c>
      <c r="N928" t="e">
        <f ca="1">IF((H928+I928)&gt;SIMULATION!$F$6,"Over","Under")</f>
        <v>#REF!</v>
      </c>
    </row>
    <row r="929" spans="8:14" x14ac:dyDescent="0.25">
      <c r="H929" t="e">
        <f ca="1">ROUND(NORMINV(RAND(),SIMULATION!$G$6,SIMULATION!$C$6),0)</f>
        <v>#REF!</v>
      </c>
      <c r="I929" t="e">
        <f ca="1">ROUND(NORMINV(RAND(),SIMULATION!$G$10,SIMULATION!$C$10),0)</f>
        <v>#REF!</v>
      </c>
      <c r="J929" t="e">
        <f t="shared" ca="1" si="30"/>
        <v>#REF!</v>
      </c>
      <c r="K929" t="e">
        <f ca="1">IF(H929+SIMULATION!$E$6&gt;'CBB SIM'!I929,"W","L")</f>
        <v>#REF!</v>
      </c>
      <c r="L929" t="e">
        <f ca="1">IF(I929+SIMULATION!$E$10&gt;'CBB SIM'!H929,"W","L")</f>
        <v>#REF!</v>
      </c>
      <c r="M929" t="e">
        <f t="shared" ca="1" si="31"/>
        <v>#REF!</v>
      </c>
      <c r="N929" t="e">
        <f ca="1">IF((H929+I929)&gt;SIMULATION!$F$6,"Over","Under")</f>
        <v>#REF!</v>
      </c>
    </row>
    <row r="930" spans="8:14" x14ac:dyDescent="0.25">
      <c r="H930" t="e">
        <f ca="1">ROUND(NORMINV(RAND(),SIMULATION!$G$6,SIMULATION!$C$6),0)</f>
        <v>#REF!</v>
      </c>
      <c r="I930" t="e">
        <f ca="1">ROUND(NORMINV(RAND(),SIMULATION!$G$10,SIMULATION!$C$10),0)</f>
        <v>#REF!</v>
      </c>
      <c r="J930" t="e">
        <f t="shared" ca="1" si="30"/>
        <v>#REF!</v>
      </c>
      <c r="K930" t="e">
        <f ca="1">IF(H930+SIMULATION!$E$6&gt;'CBB SIM'!I930,"W","L")</f>
        <v>#REF!</v>
      </c>
      <c r="L930" t="e">
        <f ca="1">IF(I930+SIMULATION!$E$10&gt;'CBB SIM'!H930,"W","L")</f>
        <v>#REF!</v>
      </c>
      <c r="M930" t="e">
        <f t="shared" ca="1" si="31"/>
        <v>#REF!</v>
      </c>
      <c r="N930" t="e">
        <f ca="1">IF((H930+I930)&gt;SIMULATION!$F$6,"Over","Under")</f>
        <v>#REF!</v>
      </c>
    </row>
    <row r="931" spans="8:14" x14ac:dyDescent="0.25">
      <c r="H931" t="e">
        <f ca="1">ROUND(NORMINV(RAND(),SIMULATION!$G$6,SIMULATION!$C$6),0)</f>
        <v>#REF!</v>
      </c>
      <c r="I931" t="e">
        <f ca="1">ROUND(NORMINV(RAND(),SIMULATION!$G$10,SIMULATION!$C$10),0)</f>
        <v>#REF!</v>
      </c>
      <c r="J931" t="e">
        <f t="shared" ca="1" si="30"/>
        <v>#REF!</v>
      </c>
      <c r="K931" t="e">
        <f ca="1">IF(H931+SIMULATION!$E$6&gt;'CBB SIM'!I931,"W","L")</f>
        <v>#REF!</v>
      </c>
      <c r="L931" t="e">
        <f ca="1">IF(I931+SIMULATION!$E$10&gt;'CBB SIM'!H931,"W","L")</f>
        <v>#REF!</v>
      </c>
      <c r="M931" t="e">
        <f t="shared" ca="1" si="31"/>
        <v>#REF!</v>
      </c>
      <c r="N931" t="e">
        <f ca="1">IF((H931+I931)&gt;SIMULATION!$F$6,"Over","Under")</f>
        <v>#REF!</v>
      </c>
    </row>
    <row r="932" spans="8:14" x14ac:dyDescent="0.25">
      <c r="H932" t="e">
        <f ca="1">ROUND(NORMINV(RAND(),SIMULATION!$G$6,SIMULATION!$C$6),0)</f>
        <v>#REF!</v>
      </c>
      <c r="I932" t="e">
        <f ca="1">ROUND(NORMINV(RAND(),SIMULATION!$G$10,SIMULATION!$C$10),0)</f>
        <v>#REF!</v>
      </c>
      <c r="J932" t="e">
        <f t="shared" ca="1" si="30"/>
        <v>#REF!</v>
      </c>
      <c r="K932" t="e">
        <f ca="1">IF(H932+SIMULATION!$E$6&gt;'CBB SIM'!I932,"W","L")</f>
        <v>#REF!</v>
      </c>
      <c r="L932" t="e">
        <f ca="1">IF(I932+SIMULATION!$E$10&gt;'CBB SIM'!H932,"W","L")</f>
        <v>#REF!</v>
      </c>
      <c r="M932" t="e">
        <f t="shared" ca="1" si="31"/>
        <v>#REF!</v>
      </c>
      <c r="N932" t="e">
        <f ca="1">IF((H932+I932)&gt;SIMULATION!$F$6,"Over","Under")</f>
        <v>#REF!</v>
      </c>
    </row>
    <row r="933" spans="8:14" x14ac:dyDescent="0.25">
      <c r="H933" t="e">
        <f ca="1">ROUND(NORMINV(RAND(),SIMULATION!$G$6,SIMULATION!$C$6),0)</f>
        <v>#REF!</v>
      </c>
      <c r="I933" t="e">
        <f ca="1">ROUND(NORMINV(RAND(),SIMULATION!$G$10,SIMULATION!$C$10),0)</f>
        <v>#REF!</v>
      </c>
      <c r="J933" t="e">
        <f t="shared" ca="1" si="30"/>
        <v>#REF!</v>
      </c>
      <c r="K933" t="e">
        <f ca="1">IF(H933+SIMULATION!$E$6&gt;'CBB SIM'!I933,"W","L")</f>
        <v>#REF!</v>
      </c>
      <c r="L933" t="e">
        <f ca="1">IF(I933+SIMULATION!$E$10&gt;'CBB SIM'!H933,"W","L")</f>
        <v>#REF!</v>
      </c>
      <c r="M933" t="e">
        <f t="shared" ca="1" si="31"/>
        <v>#REF!</v>
      </c>
      <c r="N933" t="e">
        <f ca="1">IF((H933+I933)&gt;SIMULATION!$F$6,"Over","Under")</f>
        <v>#REF!</v>
      </c>
    </row>
    <row r="934" spans="8:14" x14ac:dyDescent="0.25">
      <c r="H934" t="e">
        <f ca="1">ROUND(NORMINV(RAND(),SIMULATION!$G$6,SIMULATION!$C$6),0)</f>
        <v>#REF!</v>
      </c>
      <c r="I934" t="e">
        <f ca="1">ROUND(NORMINV(RAND(),SIMULATION!$G$10,SIMULATION!$C$10),0)</f>
        <v>#REF!</v>
      </c>
      <c r="J934" t="e">
        <f t="shared" ca="1" si="30"/>
        <v>#REF!</v>
      </c>
      <c r="K934" t="e">
        <f ca="1">IF(H934+SIMULATION!$E$6&gt;'CBB SIM'!I934,"W","L")</f>
        <v>#REF!</v>
      </c>
      <c r="L934" t="e">
        <f ca="1">IF(I934+SIMULATION!$E$10&gt;'CBB SIM'!H934,"W","L")</f>
        <v>#REF!</v>
      </c>
      <c r="M934" t="e">
        <f t="shared" ca="1" si="31"/>
        <v>#REF!</v>
      </c>
      <c r="N934" t="e">
        <f ca="1">IF((H934+I934)&gt;SIMULATION!$F$6,"Over","Under")</f>
        <v>#REF!</v>
      </c>
    </row>
    <row r="935" spans="8:14" x14ac:dyDescent="0.25">
      <c r="H935" t="e">
        <f ca="1">ROUND(NORMINV(RAND(),SIMULATION!$G$6,SIMULATION!$C$6),0)</f>
        <v>#REF!</v>
      </c>
      <c r="I935" t="e">
        <f ca="1">ROUND(NORMINV(RAND(),SIMULATION!$G$10,SIMULATION!$C$10),0)</f>
        <v>#REF!</v>
      </c>
      <c r="J935" t="e">
        <f t="shared" ca="1" si="30"/>
        <v>#REF!</v>
      </c>
      <c r="K935" t="e">
        <f ca="1">IF(H935+SIMULATION!$E$6&gt;'CBB SIM'!I935,"W","L")</f>
        <v>#REF!</v>
      </c>
      <c r="L935" t="e">
        <f ca="1">IF(I935+SIMULATION!$E$10&gt;'CBB SIM'!H935,"W","L")</f>
        <v>#REF!</v>
      </c>
      <c r="M935" t="e">
        <f t="shared" ca="1" si="31"/>
        <v>#REF!</v>
      </c>
      <c r="N935" t="e">
        <f ca="1">IF((H935+I935)&gt;SIMULATION!$F$6,"Over","Under")</f>
        <v>#REF!</v>
      </c>
    </row>
    <row r="936" spans="8:14" x14ac:dyDescent="0.25">
      <c r="H936" t="e">
        <f ca="1">ROUND(NORMINV(RAND(),SIMULATION!$G$6,SIMULATION!$C$6),0)</f>
        <v>#REF!</v>
      </c>
      <c r="I936" t="e">
        <f ca="1">ROUND(NORMINV(RAND(),SIMULATION!$G$10,SIMULATION!$C$10),0)</f>
        <v>#REF!</v>
      </c>
      <c r="J936" t="e">
        <f t="shared" ca="1" si="30"/>
        <v>#REF!</v>
      </c>
      <c r="K936" t="e">
        <f ca="1">IF(H936+SIMULATION!$E$6&gt;'CBB SIM'!I936,"W","L")</f>
        <v>#REF!</v>
      </c>
      <c r="L936" t="e">
        <f ca="1">IF(I936+SIMULATION!$E$10&gt;'CBB SIM'!H936,"W","L")</f>
        <v>#REF!</v>
      </c>
      <c r="M936" t="e">
        <f t="shared" ca="1" si="31"/>
        <v>#REF!</v>
      </c>
      <c r="N936" t="e">
        <f ca="1">IF((H936+I936)&gt;SIMULATION!$F$6,"Over","Under")</f>
        <v>#REF!</v>
      </c>
    </row>
    <row r="937" spans="8:14" x14ac:dyDescent="0.25">
      <c r="H937" t="e">
        <f ca="1">ROUND(NORMINV(RAND(),SIMULATION!$G$6,SIMULATION!$C$6),0)</f>
        <v>#REF!</v>
      </c>
      <c r="I937" t="e">
        <f ca="1">ROUND(NORMINV(RAND(),SIMULATION!$G$10,SIMULATION!$C$10),0)</f>
        <v>#REF!</v>
      </c>
      <c r="J937" t="e">
        <f t="shared" ca="1" si="30"/>
        <v>#REF!</v>
      </c>
      <c r="K937" t="e">
        <f ca="1">IF(H937+SIMULATION!$E$6&gt;'CBB SIM'!I937,"W","L")</f>
        <v>#REF!</v>
      </c>
      <c r="L937" t="e">
        <f ca="1">IF(I937+SIMULATION!$E$10&gt;'CBB SIM'!H937,"W","L")</f>
        <v>#REF!</v>
      </c>
      <c r="M937" t="e">
        <f t="shared" ca="1" si="31"/>
        <v>#REF!</v>
      </c>
      <c r="N937" t="e">
        <f ca="1">IF((H937+I937)&gt;SIMULATION!$F$6,"Over","Under")</f>
        <v>#REF!</v>
      </c>
    </row>
    <row r="938" spans="8:14" x14ac:dyDescent="0.25">
      <c r="H938" t="e">
        <f ca="1">ROUND(NORMINV(RAND(),SIMULATION!$G$6,SIMULATION!$C$6),0)</f>
        <v>#REF!</v>
      </c>
      <c r="I938" t="e">
        <f ca="1">ROUND(NORMINV(RAND(),SIMULATION!$G$10,SIMULATION!$C$10),0)</f>
        <v>#REF!</v>
      </c>
      <c r="J938" t="e">
        <f t="shared" ca="1" si="30"/>
        <v>#REF!</v>
      </c>
      <c r="K938" t="e">
        <f ca="1">IF(H938+SIMULATION!$E$6&gt;'CBB SIM'!I938,"W","L")</f>
        <v>#REF!</v>
      </c>
      <c r="L938" t="e">
        <f ca="1">IF(I938+SIMULATION!$E$10&gt;'CBB SIM'!H938,"W","L")</f>
        <v>#REF!</v>
      </c>
      <c r="M938" t="e">
        <f t="shared" ca="1" si="31"/>
        <v>#REF!</v>
      </c>
      <c r="N938" t="e">
        <f ca="1">IF((H938+I938)&gt;SIMULATION!$F$6,"Over","Under")</f>
        <v>#REF!</v>
      </c>
    </row>
    <row r="939" spans="8:14" x14ac:dyDescent="0.25">
      <c r="H939" t="e">
        <f ca="1">ROUND(NORMINV(RAND(),SIMULATION!$G$6,SIMULATION!$C$6),0)</f>
        <v>#REF!</v>
      </c>
      <c r="I939" t="e">
        <f ca="1">ROUND(NORMINV(RAND(),SIMULATION!$G$10,SIMULATION!$C$10),0)</f>
        <v>#REF!</v>
      </c>
      <c r="J939" t="e">
        <f t="shared" ca="1" si="30"/>
        <v>#REF!</v>
      </c>
      <c r="K939" t="e">
        <f ca="1">IF(H939+SIMULATION!$E$6&gt;'CBB SIM'!I939,"W","L")</f>
        <v>#REF!</v>
      </c>
      <c r="L939" t="e">
        <f ca="1">IF(I939+SIMULATION!$E$10&gt;'CBB SIM'!H939,"W","L")</f>
        <v>#REF!</v>
      </c>
      <c r="M939" t="e">
        <f t="shared" ca="1" si="31"/>
        <v>#REF!</v>
      </c>
      <c r="N939" t="e">
        <f ca="1">IF((H939+I939)&gt;SIMULATION!$F$6,"Over","Under")</f>
        <v>#REF!</v>
      </c>
    </row>
    <row r="940" spans="8:14" x14ac:dyDescent="0.25">
      <c r="H940" t="e">
        <f ca="1">ROUND(NORMINV(RAND(),SIMULATION!$G$6,SIMULATION!$C$6),0)</f>
        <v>#REF!</v>
      </c>
      <c r="I940" t="e">
        <f ca="1">ROUND(NORMINV(RAND(),SIMULATION!$G$10,SIMULATION!$C$10),0)</f>
        <v>#REF!</v>
      </c>
      <c r="J940" t="e">
        <f t="shared" ca="1" si="30"/>
        <v>#REF!</v>
      </c>
      <c r="K940" t="e">
        <f ca="1">IF(H940+SIMULATION!$E$6&gt;'CBB SIM'!I940,"W","L")</f>
        <v>#REF!</v>
      </c>
      <c r="L940" t="e">
        <f ca="1">IF(I940+SIMULATION!$E$10&gt;'CBB SIM'!H940,"W","L")</f>
        <v>#REF!</v>
      </c>
      <c r="M940" t="e">
        <f t="shared" ca="1" si="31"/>
        <v>#REF!</v>
      </c>
      <c r="N940" t="e">
        <f ca="1">IF((H940+I940)&gt;SIMULATION!$F$6,"Over","Under")</f>
        <v>#REF!</v>
      </c>
    </row>
    <row r="941" spans="8:14" x14ac:dyDescent="0.25">
      <c r="H941" t="e">
        <f ca="1">ROUND(NORMINV(RAND(),SIMULATION!$G$6,SIMULATION!$C$6),0)</f>
        <v>#REF!</v>
      </c>
      <c r="I941" t="e">
        <f ca="1">ROUND(NORMINV(RAND(),SIMULATION!$G$10,SIMULATION!$C$10),0)</f>
        <v>#REF!</v>
      </c>
      <c r="J941" t="e">
        <f t="shared" ca="1" si="30"/>
        <v>#REF!</v>
      </c>
      <c r="K941" t="e">
        <f ca="1">IF(H941+SIMULATION!$E$6&gt;'CBB SIM'!I941,"W","L")</f>
        <v>#REF!</v>
      </c>
      <c r="L941" t="e">
        <f ca="1">IF(I941+SIMULATION!$E$10&gt;'CBB SIM'!H941,"W","L")</f>
        <v>#REF!</v>
      </c>
      <c r="M941" t="e">
        <f t="shared" ca="1" si="31"/>
        <v>#REF!</v>
      </c>
      <c r="N941" t="e">
        <f ca="1">IF((H941+I941)&gt;SIMULATION!$F$6,"Over","Under")</f>
        <v>#REF!</v>
      </c>
    </row>
    <row r="942" spans="8:14" x14ac:dyDescent="0.25">
      <c r="H942" t="e">
        <f ca="1">ROUND(NORMINV(RAND(),SIMULATION!$G$6,SIMULATION!$C$6),0)</f>
        <v>#REF!</v>
      </c>
      <c r="I942" t="e">
        <f ca="1">ROUND(NORMINV(RAND(),SIMULATION!$G$10,SIMULATION!$C$10),0)</f>
        <v>#REF!</v>
      </c>
      <c r="J942" t="e">
        <f t="shared" ca="1" si="30"/>
        <v>#REF!</v>
      </c>
      <c r="K942" t="e">
        <f ca="1">IF(H942+SIMULATION!$E$6&gt;'CBB SIM'!I942,"W","L")</f>
        <v>#REF!</v>
      </c>
      <c r="L942" t="e">
        <f ca="1">IF(I942+SIMULATION!$E$10&gt;'CBB SIM'!H942,"W","L")</f>
        <v>#REF!</v>
      </c>
      <c r="M942" t="e">
        <f t="shared" ca="1" si="31"/>
        <v>#REF!</v>
      </c>
      <c r="N942" t="e">
        <f ca="1">IF((H942+I942)&gt;SIMULATION!$F$6,"Over","Under")</f>
        <v>#REF!</v>
      </c>
    </row>
    <row r="943" spans="8:14" x14ac:dyDescent="0.25">
      <c r="H943" t="e">
        <f ca="1">ROUND(NORMINV(RAND(),SIMULATION!$G$6,SIMULATION!$C$6),0)</f>
        <v>#REF!</v>
      </c>
      <c r="I943" t="e">
        <f ca="1">ROUND(NORMINV(RAND(),SIMULATION!$G$10,SIMULATION!$C$10),0)</f>
        <v>#REF!</v>
      </c>
      <c r="J943" t="e">
        <f t="shared" ca="1" si="30"/>
        <v>#REF!</v>
      </c>
      <c r="K943" t="e">
        <f ca="1">IF(H943+SIMULATION!$E$6&gt;'CBB SIM'!I943,"W","L")</f>
        <v>#REF!</v>
      </c>
      <c r="L943" t="e">
        <f ca="1">IF(I943+SIMULATION!$E$10&gt;'CBB SIM'!H943,"W","L")</f>
        <v>#REF!</v>
      </c>
      <c r="M943" t="e">
        <f t="shared" ca="1" si="31"/>
        <v>#REF!</v>
      </c>
      <c r="N943" t="e">
        <f ca="1">IF((H943+I943)&gt;SIMULATION!$F$6,"Over","Under")</f>
        <v>#REF!</v>
      </c>
    </row>
    <row r="944" spans="8:14" x14ac:dyDescent="0.25">
      <c r="H944" t="e">
        <f ca="1">ROUND(NORMINV(RAND(),SIMULATION!$G$6,SIMULATION!$C$6),0)</f>
        <v>#REF!</v>
      </c>
      <c r="I944" t="e">
        <f ca="1">ROUND(NORMINV(RAND(),SIMULATION!$G$10,SIMULATION!$C$10),0)</f>
        <v>#REF!</v>
      </c>
      <c r="J944" t="e">
        <f t="shared" ca="1" si="30"/>
        <v>#REF!</v>
      </c>
      <c r="K944" t="e">
        <f ca="1">IF(H944+SIMULATION!$E$6&gt;'CBB SIM'!I944,"W","L")</f>
        <v>#REF!</v>
      </c>
      <c r="L944" t="e">
        <f ca="1">IF(I944+SIMULATION!$E$10&gt;'CBB SIM'!H944,"W","L")</f>
        <v>#REF!</v>
      </c>
      <c r="M944" t="e">
        <f t="shared" ca="1" si="31"/>
        <v>#REF!</v>
      </c>
      <c r="N944" t="e">
        <f ca="1">IF((H944+I944)&gt;SIMULATION!$F$6,"Over","Under")</f>
        <v>#REF!</v>
      </c>
    </row>
    <row r="945" spans="8:14" x14ac:dyDescent="0.25">
      <c r="H945" t="e">
        <f ca="1">ROUND(NORMINV(RAND(),SIMULATION!$G$6,SIMULATION!$C$6),0)</f>
        <v>#REF!</v>
      </c>
      <c r="I945" t="e">
        <f ca="1">ROUND(NORMINV(RAND(),SIMULATION!$G$10,SIMULATION!$C$10),0)</f>
        <v>#REF!</v>
      </c>
      <c r="J945" t="e">
        <f t="shared" ca="1" si="30"/>
        <v>#REF!</v>
      </c>
      <c r="K945" t="e">
        <f ca="1">IF(H945+SIMULATION!$E$6&gt;'CBB SIM'!I945,"W","L")</f>
        <v>#REF!</v>
      </c>
      <c r="L945" t="e">
        <f ca="1">IF(I945+SIMULATION!$E$10&gt;'CBB SIM'!H945,"W","L")</f>
        <v>#REF!</v>
      </c>
      <c r="M945" t="e">
        <f t="shared" ca="1" si="31"/>
        <v>#REF!</v>
      </c>
      <c r="N945" t="e">
        <f ca="1">IF((H945+I945)&gt;SIMULATION!$F$6,"Over","Under")</f>
        <v>#REF!</v>
      </c>
    </row>
    <row r="946" spans="8:14" x14ac:dyDescent="0.25">
      <c r="H946" t="e">
        <f ca="1">ROUND(NORMINV(RAND(),SIMULATION!$G$6,SIMULATION!$C$6),0)</f>
        <v>#REF!</v>
      </c>
      <c r="I946" t="e">
        <f ca="1">ROUND(NORMINV(RAND(),SIMULATION!$G$10,SIMULATION!$C$10),0)</f>
        <v>#REF!</v>
      </c>
      <c r="J946" t="e">
        <f t="shared" ca="1" si="30"/>
        <v>#REF!</v>
      </c>
      <c r="K946" t="e">
        <f ca="1">IF(H946+SIMULATION!$E$6&gt;'CBB SIM'!I946,"W","L")</f>
        <v>#REF!</v>
      </c>
      <c r="L946" t="e">
        <f ca="1">IF(I946+SIMULATION!$E$10&gt;'CBB SIM'!H946,"W","L")</f>
        <v>#REF!</v>
      </c>
      <c r="M946" t="e">
        <f t="shared" ca="1" si="31"/>
        <v>#REF!</v>
      </c>
      <c r="N946" t="e">
        <f ca="1">IF((H946+I946)&gt;SIMULATION!$F$6,"Over","Under")</f>
        <v>#REF!</v>
      </c>
    </row>
    <row r="947" spans="8:14" x14ac:dyDescent="0.25">
      <c r="H947" t="e">
        <f ca="1">ROUND(NORMINV(RAND(),SIMULATION!$G$6,SIMULATION!$C$6),0)</f>
        <v>#REF!</v>
      </c>
      <c r="I947" t="e">
        <f ca="1">ROUND(NORMINV(RAND(),SIMULATION!$G$10,SIMULATION!$C$10),0)</f>
        <v>#REF!</v>
      </c>
      <c r="J947" t="e">
        <f t="shared" ca="1" si="30"/>
        <v>#REF!</v>
      </c>
      <c r="K947" t="e">
        <f ca="1">IF(H947+SIMULATION!$E$6&gt;'CBB SIM'!I947,"W","L")</f>
        <v>#REF!</v>
      </c>
      <c r="L947" t="e">
        <f ca="1">IF(I947+SIMULATION!$E$10&gt;'CBB SIM'!H947,"W","L")</f>
        <v>#REF!</v>
      </c>
      <c r="M947" t="e">
        <f t="shared" ca="1" si="31"/>
        <v>#REF!</v>
      </c>
      <c r="N947" t="e">
        <f ca="1">IF((H947+I947)&gt;SIMULATION!$F$6,"Over","Under")</f>
        <v>#REF!</v>
      </c>
    </row>
    <row r="948" spans="8:14" x14ac:dyDescent="0.25">
      <c r="H948" t="e">
        <f ca="1">ROUND(NORMINV(RAND(),SIMULATION!$G$6,SIMULATION!$C$6),0)</f>
        <v>#REF!</v>
      </c>
      <c r="I948" t="e">
        <f ca="1">ROUND(NORMINV(RAND(),SIMULATION!$G$10,SIMULATION!$C$10),0)</f>
        <v>#REF!</v>
      </c>
      <c r="J948" t="e">
        <f t="shared" ca="1" si="30"/>
        <v>#REF!</v>
      </c>
      <c r="K948" t="e">
        <f ca="1">IF(H948+SIMULATION!$E$6&gt;'CBB SIM'!I948,"W","L")</f>
        <v>#REF!</v>
      </c>
      <c r="L948" t="e">
        <f ca="1">IF(I948+SIMULATION!$E$10&gt;'CBB SIM'!H948,"W","L")</f>
        <v>#REF!</v>
      </c>
      <c r="M948" t="e">
        <f t="shared" ca="1" si="31"/>
        <v>#REF!</v>
      </c>
      <c r="N948" t="e">
        <f ca="1">IF((H948+I948)&gt;SIMULATION!$F$6,"Over","Under")</f>
        <v>#REF!</v>
      </c>
    </row>
    <row r="949" spans="8:14" x14ac:dyDescent="0.25">
      <c r="H949" t="e">
        <f ca="1">ROUND(NORMINV(RAND(),SIMULATION!$G$6,SIMULATION!$C$6),0)</f>
        <v>#REF!</v>
      </c>
      <c r="I949" t="e">
        <f ca="1">ROUND(NORMINV(RAND(),SIMULATION!$G$10,SIMULATION!$C$10),0)</f>
        <v>#REF!</v>
      </c>
      <c r="J949" t="e">
        <f t="shared" ref="J949:J1001" ca="1" si="32">IF(H949=I949,"OT",IF(H949&gt;I949,"Away","Home"))</f>
        <v>#REF!</v>
      </c>
      <c r="K949" t="e">
        <f ca="1">IF(H949+SIMULATION!$E$6&gt;'CBB SIM'!I949,"W","L")</f>
        <v>#REF!</v>
      </c>
      <c r="L949" t="e">
        <f ca="1">IF(I949+SIMULATION!$E$10&gt;'CBB SIM'!H949,"W","L")</f>
        <v>#REF!</v>
      </c>
      <c r="M949" t="e">
        <f t="shared" ref="M949:M1001" ca="1" si="33">H949+I949</f>
        <v>#REF!</v>
      </c>
      <c r="N949" t="e">
        <f ca="1">IF((H949+I949)&gt;SIMULATION!$F$6,"Over","Under")</f>
        <v>#REF!</v>
      </c>
    </row>
    <row r="950" spans="8:14" x14ac:dyDescent="0.25">
      <c r="H950" t="e">
        <f ca="1">ROUND(NORMINV(RAND(),SIMULATION!$G$6,SIMULATION!$C$6),0)</f>
        <v>#REF!</v>
      </c>
      <c r="I950" t="e">
        <f ca="1">ROUND(NORMINV(RAND(),SIMULATION!$G$10,SIMULATION!$C$10),0)</f>
        <v>#REF!</v>
      </c>
      <c r="J950" t="e">
        <f t="shared" ca="1" si="32"/>
        <v>#REF!</v>
      </c>
      <c r="K950" t="e">
        <f ca="1">IF(H950+SIMULATION!$E$6&gt;'CBB SIM'!I950,"W","L")</f>
        <v>#REF!</v>
      </c>
      <c r="L950" t="e">
        <f ca="1">IF(I950+SIMULATION!$E$10&gt;'CBB SIM'!H950,"W","L")</f>
        <v>#REF!</v>
      </c>
      <c r="M950" t="e">
        <f t="shared" ca="1" si="33"/>
        <v>#REF!</v>
      </c>
      <c r="N950" t="e">
        <f ca="1">IF((H950+I950)&gt;SIMULATION!$F$6,"Over","Under")</f>
        <v>#REF!</v>
      </c>
    </row>
    <row r="951" spans="8:14" x14ac:dyDescent="0.25">
      <c r="H951" t="e">
        <f ca="1">ROUND(NORMINV(RAND(),SIMULATION!$G$6,SIMULATION!$C$6),0)</f>
        <v>#REF!</v>
      </c>
      <c r="I951" t="e">
        <f ca="1">ROUND(NORMINV(RAND(),SIMULATION!$G$10,SIMULATION!$C$10),0)</f>
        <v>#REF!</v>
      </c>
      <c r="J951" t="e">
        <f t="shared" ca="1" si="32"/>
        <v>#REF!</v>
      </c>
      <c r="K951" t="e">
        <f ca="1">IF(H951+SIMULATION!$E$6&gt;'CBB SIM'!I951,"W","L")</f>
        <v>#REF!</v>
      </c>
      <c r="L951" t="e">
        <f ca="1">IF(I951+SIMULATION!$E$10&gt;'CBB SIM'!H951,"W","L")</f>
        <v>#REF!</v>
      </c>
      <c r="M951" t="e">
        <f t="shared" ca="1" si="33"/>
        <v>#REF!</v>
      </c>
      <c r="N951" t="e">
        <f ca="1">IF((H951+I951)&gt;SIMULATION!$F$6,"Over","Under")</f>
        <v>#REF!</v>
      </c>
    </row>
    <row r="952" spans="8:14" x14ac:dyDescent="0.25">
      <c r="H952" t="e">
        <f ca="1">ROUND(NORMINV(RAND(),SIMULATION!$G$6,SIMULATION!$C$6),0)</f>
        <v>#REF!</v>
      </c>
      <c r="I952" t="e">
        <f ca="1">ROUND(NORMINV(RAND(),SIMULATION!$G$10,SIMULATION!$C$10),0)</f>
        <v>#REF!</v>
      </c>
      <c r="J952" t="e">
        <f t="shared" ca="1" si="32"/>
        <v>#REF!</v>
      </c>
      <c r="K952" t="e">
        <f ca="1">IF(H952+SIMULATION!$E$6&gt;'CBB SIM'!I952,"W","L")</f>
        <v>#REF!</v>
      </c>
      <c r="L952" t="e">
        <f ca="1">IF(I952+SIMULATION!$E$10&gt;'CBB SIM'!H952,"W","L")</f>
        <v>#REF!</v>
      </c>
      <c r="M952" t="e">
        <f t="shared" ca="1" si="33"/>
        <v>#REF!</v>
      </c>
      <c r="N952" t="e">
        <f ca="1">IF((H952+I952)&gt;SIMULATION!$F$6,"Over","Under")</f>
        <v>#REF!</v>
      </c>
    </row>
    <row r="953" spans="8:14" x14ac:dyDescent="0.25">
      <c r="H953" t="e">
        <f ca="1">ROUND(NORMINV(RAND(),SIMULATION!$G$6,SIMULATION!$C$6),0)</f>
        <v>#REF!</v>
      </c>
      <c r="I953" t="e">
        <f ca="1">ROUND(NORMINV(RAND(),SIMULATION!$G$10,SIMULATION!$C$10),0)</f>
        <v>#REF!</v>
      </c>
      <c r="J953" t="e">
        <f t="shared" ca="1" si="32"/>
        <v>#REF!</v>
      </c>
      <c r="K953" t="e">
        <f ca="1">IF(H953+SIMULATION!$E$6&gt;'CBB SIM'!I953,"W","L")</f>
        <v>#REF!</v>
      </c>
      <c r="L953" t="e">
        <f ca="1">IF(I953+SIMULATION!$E$10&gt;'CBB SIM'!H953,"W","L")</f>
        <v>#REF!</v>
      </c>
      <c r="M953" t="e">
        <f t="shared" ca="1" si="33"/>
        <v>#REF!</v>
      </c>
      <c r="N953" t="e">
        <f ca="1">IF((H953+I953)&gt;SIMULATION!$F$6,"Over","Under")</f>
        <v>#REF!</v>
      </c>
    </row>
    <row r="954" spans="8:14" x14ac:dyDescent="0.25">
      <c r="H954" t="e">
        <f ca="1">ROUND(NORMINV(RAND(),SIMULATION!$G$6,SIMULATION!$C$6),0)</f>
        <v>#REF!</v>
      </c>
      <c r="I954" t="e">
        <f ca="1">ROUND(NORMINV(RAND(),SIMULATION!$G$10,SIMULATION!$C$10),0)</f>
        <v>#REF!</v>
      </c>
      <c r="J954" t="e">
        <f t="shared" ca="1" si="32"/>
        <v>#REF!</v>
      </c>
      <c r="K954" t="e">
        <f ca="1">IF(H954+SIMULATION!$E$6&gt;'CBB SIM'!I954,"W","L")</f>
        <v>#REF!</v>
      </c>
      <c r="L954" t="e">
        <f ca="1">IF(I954+SIMULATION!$E$10&gt;'CBB SIM'!H954,"W","L")</f>
        <v>#REF!</v>
      </c>
      <c r="M954" t="e">
        <f t="shared" ca="1" si="33"/>
        <v>#REF!</v>
      </c>
      <c r="N954" t="e">
        <f ca="1">IF((H954+I954)&gt;SIMULATION!$F$6,"Over","Under")</f>
        <v>#REF!</v>
      </c>
    </row>
    <row r="955" spans="8:14" x14ac:dyDescent="0.25">
      <c r="H955" t="e">
        <f ca="1">ROUND(NORMINV(RAND(),SIMULATION!$G$6,SIMULATION!$C$6),0)</f>
        <v>#REF!</v>
      </c>
      <c r="I955" t="e">
        <f ca="1">ROUND(NORMINV(RAND(),SIMULATION!$G$10,SIMULATION!$C$10),0)</f>
        <v>#REF!</v>
      </c>
      <c r="J955" t="e">
        <f t="shared" ca="1" si="32"/>
        <v>#REF!</v>
      </c>
      <c r="K955" t="e">
        <f ca="1">IF(H955+SIMULATION!$E$6&gt;'CBB SIM'!I955,"W","L")</f>
        <v>#REF!</v>
      </c>
      <c r="L955" t="e">
        <f ca="1">IF(I955+SIMULATION!$E$10&gt;'CBB SIM'!H955,"W","L")</f>
        <v>#REF!</v>
      </c>
      <c r="M955" t="e">
        <f t="shared" ca="1" si="33"/>
        <v>#REF!</v>
      </c>
      <c r="N955" t="e">
        <f ca="1">IF((H955+I955)&gt;SIMULATION!$F$6,"Over","Under")</f>
        <v>#REF!</v>
      </c>
    </row>
    <row r="956" spans="8:14" x14ac:dyDescent="0.25">
      <c r="H956" t="e">
        <f ca="1">ROUND(NORMINV(RAND(),SIMULATION!$G$6,SIMULATION!$C$6),0)</f>
        <v>#REF!</v>
      </c>
      <c r="I956" t="e">
        <f ca="1">ROUND(NORMINV(RAND(),SIMULATION!$G$10,SIMULATION!$C$10),0)</f>
        <v>#REF!</v>
      </c>
      <c r="J956" t="e">
        <f t="shared" ca="1" si="32"/>
        <v>#REF!</v>
      </c>
      <c r="K956" t="e">
        <f ca="1">IF(H956+SIMULATION!$E$6&gt;'CBB SIM'!I956,"W","L")</f>
        <v>#REF!</v>
      </c>
      <c r="L956" t="e">
        <f ca="1">IF(I956+SIMULATION!$E$10&gt;'CBB SIM'!H956,"W","L")</f>
        <v>#REF!</v>
      </c>
      <c r="M956" t="e">
        <f t="shared" ca="1" si="33"/>
        <v>#REF!</v>
      </c>
      <c r="N956" t="e">
        <f ca="1">IF((H956+I956)&gt;SIMULATION!$F$6,"Over","Under")</f>
        <v>#REF!</v>
      </c>
    </row>
    <row r="957" spans="8:14" x14ac:dyDescent="0.25">
      <c r="H957" t="e">
        <f ca="1">ROUND(NORMINV(RAND(),SIMULATION!$G$6,SIMULATION!$C$6),0)</f>
        <v>#REF!</v>
      </c>
      <c r="I957" t="e">
        <f ca="1">ROUND(NORMINV(RAND(),SIMULATION!$G$10,SIMULATION!$C$10),0)</f>
        <v>#REF!</v>
      </c>
      <c r="J957" t="e">
        <f t="shared" ca="1" si="32"/>
        <v>#REF!</v>
      </c>
      <c r="K957" t="e">
        <f ca="1">IF(H957+SIMULATION!$E$6&gt;'CBB SIM'!I957,"W","L")</f>
        <v>#REF!</v>
      </c>
      <c r="L957" t="e">
        <f ca="1">IF(I957+SIMULATION!$E$10&gt;'CBB SIM'!H957,"W","L")</f>
        <v>#REF!</v>
      </c>
      <c r="M957" t="e">
        <f t="shared" ca="1" si="33"/>
        <v>#REF!</v>
      </c>
      <c r="N957" t="e">
        <f ca="1">IF((H957+I957)&gt;SIMULATION!$F$6,"Over","Under")</f>
        <v>#REF!</v>
      </c>
    </row>
    <row r="958" spans="8:14" x14ac:dyDescent="0.25">
      <c r="H958" t="e">
        <f ca="1">ROUND(NORMINV(RAND(),SIMULATION!$G$6,SIMULATION!$C$6),0)</f>
        <v>#REF!</v>
      </c>
      <c r="I958" t="e">
        <f ca="1">ROUND(NORMINV(RAND(),SIMULATION!$G$10,SIMULATION!$C$10),0)</f>
        <v>#REF!</v>
      </c>
      <c r="J958" t="e">
        <f t="shared" ca="1" si="32"/>
        <v>#REF!</v>
      </c>
      <c r="K958" t="e">
        <f ca="1">IF(H958+SIMULATION!$E$6&gt;'CBB SIM'!I958,"W","L")</f>
        <v>#REF!</v>
      </c>
      <c r="L958" t="e">
        <f ca="1">IF(I958+SIMULATION!$E$10&gt;'CBB SIM'!H958,"W","L")</f>
        <v>#REF!</v>
      </c>
      <c r="M958" t="e">
        <f t="shared" ca="1" si="33"/>
        <v>#REF!</v>
      </c>
      <c r="N958" t="e">
        <f ca="1">IF((H958+I958)&gt;SIMULATION!$F$6,"Over","Under")</f>
        <v>#REF!</v>
      </c>
    </row>
    <row r="959" spans="8:14" x14ac:dyDescent="0.25">
      <c r="H959" t="e">
        <f ca="1">ROUND(NORMINV(RAND(),SIMULATION!$G$6,SIMULATION!$C$6),0)</f>
        <v>#REF!</v>
      </c>
      <c r="I959" t="e">
        <f ca="1">ROUND(NORMINV(RAND(),SIMULATION!$G$10,SIMULATION!$C$10),0)</f>
        <v>#REF!</v>
      </c>
      <c r="J959" t="e">
        <f t="shared" ca="1" si="32"/>
        <v>#REF!</v>
      </c>
      <c r="K959" t="e">
        <f ca="1">IF(H959+SIMULATION!$E$6&gt;'CBB SIM'!I959,"W","L")</f>
        <v>#REF!</v>
      </c>
      <c r="L959" t="e">
        <f ca="1">IF(I959+SIMULATION!$E$10&gt;'CBB SIM'!H959,"W","L")</f>
        <v>#REF!</v>
      </c>
      <c r="M959" t="e">
        <f t="shared" ca="1" si="33"/>
        <v>#REF!</v>
      </c>
      <c r="N959" t="e">
        <f ca="1">IF((H959+I959)&gt;SIMULATION!$F$6,"Over","Under")</f>
        <v>#REF!</v>
      </c>
    </row>
    <row r="960" spans="8:14" x14ac:dyDescent="0.25">
      <c r="H960" t="e">
        <f ca="1">ROUND(NORMINV(RAND(),SIMULATION!$G$6,SIMULATION!$C$6),0)</f>
        <v>#REF!</v>
      </c>
      <c r="I960" t="e">
        <f ca="1">ROUND(NORMINV(RAND(),SIMULATION!$G$10,SIMULATION!$C$10),0)</f>
        <v>#REF!</v>
      </c>
      <c r="J960" t="e">
        <f t="shared" ca="1" si="32"/>
        <v>#REF!</v>
      </c>
      <c r="K960" t="e">
        <f ca="1">IF(H960+SIMULATION!$E$6&gt;'CBB SIM'!I960,"W","L")</f>
        <v>#REF!</v>
      </c>
      <c r="L960" t="e">
        <f ca="1">IF(I960+SIMULATION!$E$10&gt;'CBB SIM'!H960,"W","L")</f>
        <v>#REF!</v>
      </c>
      <c r="M960" t="e">
        <f t="shared" ca="1" si="33"/>
        <v>#REF!</v>
      </c>
      <c r="N960" t="e">
        <f ca="1">IF((H960+I960)&gt;SIMULATION!$F$6,"Over","Under")</f>
        <v>#REF!</v>
      </c>
    </row>
    <row r="961" spans="8:14" x14ac:dyDescent="0.25">
      <c r="H961" t="e">
        <f ca="1">ROUND(NORMINV(RAND(),SIMULATION!$G$6,SIMULATION!$C$6),0)</f>
        <v>#REF!</v>
      </c>
      <c r="I961" t="e">
        <f ca="1">ROUND(NORMINV(RAND(),SIMULATION!$G$10,SIMULATION!$C$10),0)</f>
        <v>#REF!</v>
      </c>
      <c r="J961" t="e">
        <f t="shared" ca="1" si="32"/>
        <v>#REF!</v>
      </c>
      <c r="K961" t="e">
        <f ca="1">IF(H961+SIMULATION!$E$6&gt;'CBB SIM'!I961,"W","L")</f>
        <v>#REF!</v>
      </c>
      <c r="L961" t="e">
        <f ca="1">IF(I961+SIMULATION!$E$10&gt;'CBB SIM'!H961,"W","L")</f>
        <v>#REF!</v>
      </c>
      <c r="M961" t="e">
        <f t="shared" ca="1" si="33"/>
        <v>#REF!</v>
      </c>
      <c r="N961" t="e">
        <f ca="1">IF((H961+I961)&gt;SIMULATION!$F$6,"Over","Under")</f>
        <v>#REF!</v>
      </c>
    </row>
    <row r="962" spans="8:14" x14ac:dyDescent="0.25">
      <c r="H962" t="e">
        <f ca="1">ROUND(NORMINV(RAND(),SIMULATION!$G$6,SIMULATION!$C$6),0)</f>
        <v>#REF!</v>
      </c>
      <c r="I962" t="e">
        <f ca="1">ROUND(NORMINV(RAND(),SIMULATION!$G$10,SIMULATION!$C$10),0)</f>
        <v>#REF!</v>
      </c>
      <c r="J962" t="e">
        <f t="shared" ca="1" si="32"/>
        <v>#REF!</v>
      </c>
      <c r="K962" t="e">
        <f ca="1">IF(H962+SIMULATION!$E$6&gt;'CBB SIM'!I962,"W","L")</f>
        <v>#REF!</v>
      </c>
      <c r="L962" t="e">
        <f ca="1">IF(I962+SIMULATION!$E$10&gt;'CBB SIM'!H962,"W","L")</f>
        <v>#REF!</v>
      </c>
      <c r="M962" t="e">
        <f t="shared" ca="1" si="33"/>
        <v>#REF!</v>
      </c>
      <c r="N962" t="e">
        <f ca="1">IF((H962+I962)&gt;SIMULATION!$F$6,"Over","Under")</f>
        <v>#REF!</v>
      </c>
    </row>
    <row r="963" spans="8:14" x14ac:dyDescent="0.25">
      <c r="H963" t="e">
        <f ca="1">ROUND(NORMINV(RAND(),SIMULATION!$G$6,SIMULATION!$C$6),0)</f>
        <v>#REF!</v>
      </c>
      <c r="I963" t="e">
        <f ca="1">ROUND(NORMINV(RAND(),SIMULATION!$G$10,SIMULATION!$C$10),0)</f>
        <v>#REF!</v>
      </c>
      <c r="J963" t="e">
        <f t="shared" ca="1" si="32"/>
        <v>#REF!</v>
      </c>
      <c r="K963" t="e">
        <f ca="1">IF(H963+SIMULATION!$E$6&gt;'CBB SIM'!I963,"W","L")</f>
        <v>#REF!</v>
      </c>
      <c r="L963" t="e">
        <f ca="1">IF(I963+SIMULATION!$E$10&gt;'CBB SIM'!H963,"W","L")</f>
        <v>#REF!</v>
      </c>
      <c r="M963" t="e">
        <f t="shared" ca="1" si="33"/>
        <v>#REF!</v>
      </c>
      <c r="N963" t="e">
        <f ca="1">IF((H963+I963)&gt;SIMULATION!$F$6,"Over","Under")</f>
        <v>#REF!</v>
      </c>
    </row>
    <row r="964" spans="8:14" x14ac:dyDescent="0.25">
      <c r="H964" t="e">
        <f ca="1">ROUND(NORMINV(RAND(),SIMULATION!$G$6,SIMULATION!$C$6),0)</f>
        <v>#REF!</v>
      </c>
      <c r="I964" t="e">
        <f ca="1">ROUND(NORMINV(RAND(),SIMULATION!$G$10,SIMULATION!$C$10),0)</f>
        <v>#REF!</v>
      </c>
      <c r="J964" t="e">
        <f t="shared" ca="1" si="32"/>
        <v>#REF!</v>
      </c>
      <c r="K964" t="e">
        <f ca="1">IF(H964+SIMULATION!$E$6&gt;'CBB SIM'!I964,"W","L")</f>
        <v>#REF!</v>
      </c>
      <c r="L964" t="e">
        <f ca="1">IF(I964+SIMULATION!$E$10&gt;'CBB SIM'!H964,"W","L")</f>
        <v>#REF!</v>
      </c>
      <c r="M964" t="e">
        <f t="shared" ca="1" si="33"/>
        <v>#REF!</v>
      </c>
      <c r="N964" t="e">
        <f ca="1">IF((H964+I964)&gt;SIMULATION!$F$6,"Over","Under")</f>
        <v>#REF!</v>
      </c>
    </row>
    <row r="965" spans="8:14" x14ac:dyDescent="0.25">
      <c r="H965" t="e">
        <f ca="1">ROUND(NORMINV(RAND(),SIMULATION!$G$6,SIMULATION!$C$6),0)</f>
        <v>#REF!</v>
      </c>
      <c r="I965" t="e">
        <f ca="1">ROUND(NORMINV(RAND(),SIMULATION!$G$10,SIMULATION!$C$10),0)</f>
        <v>#REF!</v>
      </c>
      <c r="J965" t="e">
        <f t="shared" ca="1" si="32"/>
        <v>#REF!</v>
      </c>
      <c r="K965" t="e">
        <f ca="1">IF(H965+SIMULATION!$E$6&gt;'CBB SIM'!I965,"W","L")</f>
        <v>#REF!</v>
      </c>
      <c r="L965" t="e">
        <f ca="1">IF(I965+SIMULATION!$E$10&gt;'CBB SIM'!H965,"W","L")</f>
        <v>#REF!</v>
      </c>
      <c r="M965" t="e">
        <f t="shared" ca="1" si="33"/>
        <v>#REF!</v>
      </c>
      <c r="N965" t="e">
        <f ca="1">IF((H965+I965)&gt;SIMULATION!$F$6,"Over","Under")</f>
        <v>#REF!</v>
      </c>
    </row>
    <row r="966" spans="8:14" x14ac:dyDescent="0.25">
      <c r="H966" t="e">
        <f ca="1">ROUND(NORMINV(RAND(),SIMULATION!$G$6,SIMULATION!$C$6),0)</f>
        <v>#REF!</v>
      </c>
      <c r="I966" t="e">
        <f ca="1">ROUND(NORMINV(RAND(),SIMULATION!$G$10,SIMULATION!$C$10),0)</f>
        <v>#REF!</v>
      </c>
      <c r="J966" t="e">
        <f t="shared" ca="1" si="32"/>
        <v>#REF!</v>
      </c>
      <c r="K966" t="e">
        <f ca="1">IF(H966+SIMULATION!$E$6&gt;'CBB SIM'!I966,"W","L")</f>
        <v>#REF!</v>
      </c>
      <c r="L966" t="e">
        <f ca="1">IF(I966+SIMULATION!$E$10&gt;'CBB SIM'!H966,"W","L")</f>
        <v>#REF!</v>
      </c>
      <c r="M966" t="e">
        <f t="shared" ca="1" si="33"/>
        <v>#REF!</v>
      </c>
      <c r="N966" t="e">
        <f ca="1">IF((H966+I966)&gt;SIMULATION!$F$6,"Over","Under")</f>
        <v>#REF!</v>
      </c>
    </row>
    <row r="967" spans="8:14" x14ac:dyDescent="0.25">
      <c r="H967" t="e">
        <f ca="1">ROUND(NORMINV(RAND(),SIMULATION!$G$6,SIMULATION!$C$6),0)</f>
        <v>#REF!</v>
      </c>
      <c r="I967" t="e">
        <f ca="1">ROUND(NORMINV(RAND(),SIMULATION!$G$10,SIMULATION!$C$10),0)</f>
        <v>#REF!</v>
      </c>
      <c r="J967" t="e">
        <f t="shared" ca="1" si="32"/>
        <v>#REF!</v>
      </c>
      <c r="K967" t="e">
        <f ca="1">IF(H967+SIMULATION!$E$6&gt;'CBB SIM'!I967,"W","L")</f>
        <v>#REF!</v>
      </c>
      <c r="L967" t="e">
        <f ca="1">IF(I967+SIMULATION!$E$10&gt;'CBB SIM'!H967,"W","L")</f>
        <v>#REF!</v>
      </c>
      <c r="M967" t="e">
        <f t="shared" ca="1" si="33"/>
        <v>#REF!</v>
      </c>
      <c r="N967" t="e">
        <f ca="1">IF((H967+I967)&gt;SIMULATION!$F$6,"Over","Under")</f>
        <v>#REF!</v>
      </c>
    </row>
    <row r="968" spans="8:14" x14ac:dyDescent="0.25">
      <c r="H968" t="e">
        <f ca="1">ROUND(NORMINV(RAND(),SIMULATION!$G$6,SIMULATION!$C$6),0)</f>
        <v>#REF!</v>
      </c>
      <c r="I968" t="e">
        <f ca="1">ROUND(NORMINV(RAND(),SIMULATION!$G$10,SIMULATION!$C$10),0)</f>
        <v>#REF!</v>
      </c>
      <c r="J968" t="e">
        <f t="shared" ca="1" si="32"/>
        <v>#REF!</v>
      </c>
      <c r="K968" t="e">
        <f ca="1">IF(H968+SIMULATION!$E$6&gt;'CBB SIM'!I968,"W","L")</f>
        <v>#REF!</v>
      </c>
      <c r="L968" t="e">
        <f ca="1">IF(I968+SIMULATION!$E$10&gt;'CBB SIM'!H968,"W","L")</f>
        <v>#REF!</v>
      </c>
      <c r="M968" t="e">
        <f t="shared" ca="1" si="33"/>
        <v>#REF!</v>
      </c>
      <c r="N968" t="e">
        <f ca="1">IF((H968+I968)&gt;SIMULATION!$F$6,"Over","Under")</f>
        <v>#REF!</v>
      </c>
    </row>
    <row r="969" spans="8:14" x14ac:dyDescent="0.25">
      <c r="H969" t="e">
        <f ca="1">ROUND(NORMINV(RAND(),SIMULATION!$G$6,SIMULATION!$C$6),0)</f>
        <v>#REF!</v>
      </c>
      <c r="I969" t="e">
        <f ca="1">ROUND(NORMINV(RAND(),SIMULATION!$G$10,SIMULATION!$C$10),0)</f>
        <v>#REF!</v>
      </c>
      <c r="J969" t="e">
        <f t="shared" ca="1" si="32"/>
        <v>#REF!</v>
      </c>
      <c r="K969" t="e">
        <f ca="1">IF(H969+SIMULATION!$E$6&gt;'CBB SIM'!I969,"W","L")</f>
        <v>#REF!</v>
      </c>
      <c r="L969" t="e">
        <f ca="1">IF(I969+SIMULATION!$E$10&gt;'CBB SIM'!H969,"W","L")</f>
        <v>#REF!</v>
      </c>
      <c r="M969" t="e">
        <f t="shared" ca="1" si="33"/>
        <v>#REF!</v>
      </c>
      <c r="N969" t="e">
        <f ca="1">IF((H969+I969)&gt;SIMULATION!$F$6,"Over","Under")</f>
        <v>#REF!</v>
      </c>
    </row>
    <row r="970" spans="8:14" x14ac:dyDescent="0.25">
      <c r="H970" t="e">
        <f ca="1">ROUND(NORMINV(RAND(),SIMULATION!$G$6,SIMULATION!$C$6),0)</f>
        <v>#REF!</v>
      </c>
      <c r="I970" t="e">
        <f ca="1">ROUND(NORMINV(RAND(),SIMULATION!$G$10,SIMULATION!$C$10),0)</f>
        <v>#REF!</v>
      </c>
      <c r="J970" t="e">
        <f t="shared" ca="1" si="32"/>
        <v>#REF!</v>
      </c>
      <c r="K970" t="e">
        <f ca="1">IF(H970+SIMULATION!$E$6&gt;'CBB SIM'!I970,"W","L")</f>
        <v>#REF!</v>
      </c>
      <c r="L970" t="e">
        <f ca="1">IF(I970+SIMULATION!$E$10&gt;'CBB SIM'!H970,"W","L")</f>
        <v>#REF!</v>
      </c>
      <c r="M970" t="e">
        <f t="shared" ca="1" si="33"/>
        <v>#REF!</v>
      </c>
      <c r="N970" t="e">
        <f ca="1">IF((H970+I970)&gt;SIMULATION!$F$6,"Over","Under")</f>
        <v>#REF!</v>
      </c>
    </row>
    <row r="971" spans="8:14" x14ac:dyDescent="0.25">
      <c r="H971" t="e">
        <f ca="1">ROUND(NORMINV(RAND(),SIMULATION!$G$6,SIMULATION!$C$6),0)</f>
        <v>#REF!</v>
      </c>
      <c r="I971" t="e">
        <f ca="1">ROUND(NORMINV(RAND(),SIMULATION!$G$10,SIMULATION!$C$10),0)</f>
        <v>#REF!</v>
      </c>
      <c r="J971" t="e">
        <f t="shared" ca="1" si="32"/>
        <v>#REF!</v>
      </c>
      <c r="K971" t="e">
        <f ca="1">IF(H971+SIMULATION!$E$6&gt;'CBB SIM'!I971,"W","L")</f>
        <v>#REF!</v>
      </c>
      <c r="L971" t="e">
        <f ca="1">IF(I971+SIMULATION!$E$10&gt;'CBB SIM'!H971,"W","L")</f>
        <v>#REF!</v>
      </c>
      <c r="M971" t="e">
        <f t="shared" ca="1" si="33"/>
        <v>#REF!</v>
      </c>
      <c r="N971" t="e">
        <f ca="1">IF((H971+I971)&gt;SIMULATION!$F$6,"Over","Under")</f>
        <v>#REF!</v>
      </c>
    </row>
    <row r="972" spans="8:14" x14ac:dyDescent="0.25">
      <c r="H972" t="e">
        <f ca="1">ROUND(NORMINV(RAND(),SIMULATION!$G$6,SIMULATION!$C$6),0)</f>
        <v>#REF!</v>
      </c>
      <c r="I972" t="e">
        <f ca="1">ROUND(NORMINV(RAND(),SIMULATION!$G$10,SIMULATION!$C$10),0)</f>
        <v>#REF!</v>
      </c>
      <c r="J972" t="e">
        <f t="shared" ca="1" si="32"/>
        <v>#REF!</v>
      </c>
      <c r="K972" t="e">
        <f ca="1">IF(H972+SIMULATION!$E$6&gt;'CBB SIM'!I972,"W","L")</f>
        <v>#REF!</v>
      </c>
      <c r="L972" t="e">
        <f ca="1">IF(I972+SIMULATION!$E$10&gt;'CBB SIM'!H972,"W","L")</f>
        <v>#REF!</v>
      </c>
      <c r="M972" t="e">
        <f t="shared" ca="1" si="33"/>
        <v>#REF!</v>
      </c>
      <c r="N972" t="e">
        <f ca="1">IF((H972+I972)&gt;SIMULATION!$F$6,"Over","Under")</f>
        <v>#REF!</v>
      </c>
    </row>
    <row r="973" spans="8:14" x14ac:dyDescent="0.25">
      <c r="H973" t="e">
        <f ca="1">ROUND(NORMINV(RAND(),SIMULATION!$G$6,SIMULATION!$C$6),0)</f>
        <v>#REF!</v>
      </c>
      <c r="I973" t="e">
        <f ca="1">ROUND(NORMINV(RAND(),SIMULATION!$G$10,SIMULATION!$C$10),0)</f>
        <v>#REF!</v>
      </c>
      <c r="J973" t="e">
        <f t="shared" ca="1" si="32"/>
        <v>#REF!</v>
      </c>
      <c r="K973" t="e">
        <f ca="1">IF(H973+SIMULATION!$E$6&gt;'CBB SIM'!I973,"W","L")</f>
        <v>#REF!</v>
      </c>
      <c r="L973" t="e">
        <f ca="1">IF(I973+SIMULATION!$E$10&gt;'CBB SIM'!H973,"W","L")</f>
        <v>#REF!</v>
      </c>
      <c r="M973" t="e">
        <f t="shared" ca="1" si="33"/>
        <v>#REF!</v>
      </c>
      <c r="N973" t="e">
        <f ca="1">IF((H973+I973)&gt;SIMULATION!$F$6,"Over","Under")</f>
        <v>#REF!</v>
      </c>
    </row>
    <row r="974" spans="8:14" x14ac:dyDescent="0.25">
      <c r="H974" t="e">
        <f ca="1">ROUND(NORMINV(RAND(),SIMULATION!$G$6,SIMULATION!$C$6),0)</f>
        <v>#REF!</v>
      </c>
      <c r="I974" t="e">
        <f ca="1">ROUND(NORMINV(RAND(),SIMULATION!$G$10,SIMULATION!$C$10),0)</f>
        <v>#REF!</v>
      </c>
      <c r="J974" t="e">
        <f t="shared" ca="1" si="32"/>
        <v>#REF!</v>
      </c>
      <c r="K974" t="e">
        <f ca="1">IF(H974+SIMULATION!$E$6&gt;'CBB SIM'!I974,"W","L")</f>
        <v>#REF!</v>
      </c>
      <c r="L974" t="e">
        <f ca="1">IF(I974+SIMULATION!$E$10&gt;'CBB SIM'!H974,"W","L")</f>
        <v>#REF!</v>
      </c>
      <c r="M974" t="e">
        <f t="shared" ca="1" si="33"/>
        <v>#REF!</v>
      </c>
      <c r="N974" t="e">
        <f ca="1">IF((H974+I974)&gt;SIMULATION!$F$6,"Over","Under")</f>
        <v>#REF!</v>
      </c>
    </row>
    <row r="975" spans="8:14" x14ac:dyDescent="0.25">
      <c r="H975" t="e">
        <f ca="1">ROUND(NORMINV(RAND(),SIMULATION!$G$6,SIMULATION!$C$6),0)</f>
        <v>#REF!</v>
      </c>
      <c r="I975" t="e">
        <f ca="1">ROUND(NORMINV(RAND(),SIMULATION!$G$10,SIMULATION!$C$10),0)</f>
        <v>#REF!</v>
      </c>
      <c r="J975" t="e">
        <f t="shared" ca="1" si="32"/>
        <v>#REF!</v>
      </c>
      <c r="K975" t="e">
        <f ca="1">IF(H975+SIMULATION!$E$6&gt;'CBB SIM'!I975,"W","L")</f>
        <v>#REF!</v>
      </c>
      <c r="L975" t="e">
        <f ca="1">IF(I975+SIMULATION!$E$10&gt;'CBB SIM'!H975,"W","L")</f>
        <v>#REF!</v>
      </c>
      <c r="M975" t="e">
        <f t="shared" ca="1" si="33"/>
        <v>#REF!</v>
      </c>
      <c r="N975" t="e">
        <f ca="1">IF((H975+I975)&gt;SIMULATION!$F$6,"Over","Under")</f>
        <v>#REF!</v>
      </c>
    </row>
    <row r="976" spans="8:14" x14ac:dyDescent="0.25">
      <c r="H976" t="e">
        <f ca="1">ROUND(NORMINV(RAND(),SIMULATION!$G$6,SIMULATION!$C$6),0)</f>
        <v>#REF!</v>
      </c>
      <c r="I976" t="e">
        <f ca="1">ROUND(NORMINV(RAND(),SIMULATION!$G$10,SIMULATION!$C$10),0)</f>
        <v>#REF!</v>
      </c>
      <c r="J976" t="e">
        <f t="shared" ca="1" si="32"/>
        <v>#REF!</v>
      </c>
      <c r="K976" t="e">
        <f ca="1">IF(H976+SIMULATION!$E$6&gt;'CBB SIM'!I976,"W","L")</f>
        <v>#REF!</v>
      </c>
      <c r="L976" t="e">
        <f ca="1">IF(I976+SIMULATION!$E$10&gt;'CBB SIM'!H976,"W","L")</f>
        <v>#REF!</v>
      </c>
      <c r="M976" t="e">
        <f t="shared" ca="1" si="33"/>
        <v>#REF!</v>
      </c>
      <c r="N976" t="e">
        <f ca="1">IF((H976+I976)&gt;SIMULATION!$F$6,"Over","Under")</f>
        <v>#REF!</v>
      </c>
    </row>
    <row r="977" spans="8:14" x14ac:dyDescent="0.25">
      <c r="H977" t="e">
        <f ca="1">ROUND(NORMINV(RAND(),SIMULATION!$G$6,SIMULATION!$C$6),0)</f>
        <v>#REF!</v>
      </c>
      <c r="I977" t="e">
        <f ca="1">ROUND(NORMINV(RAND(),SIMULATION!$G$10,SIMULATION!$C$10),0)</f>
        <v>#REF!</v>
      </c>
      <c r="J977" t="e">
        <f t="shared" ca="1" si="32"/>
        <v>#REF!</v>
      </c>
      <c r="K977" t="e">
        <f ca="1">IF(H977+SIMULATION!$E$6&gt;'CBB SIM'!I977,"W","L")</f>
        <v>#REF!</v>
      </c>
      <c r="L977" t="e">
        <f ca="1">IF(I977+SIMULATION!$E$10&gt;'CBB SIM'!H977,"W","L")</f>
        <v>#REF!</v>
      </c>
      <c r="M977" t="e">
        <f t="shared" ca="1" si="33"/>
        <v>#REF!</v>
      </c>
      <c r="N977" t="e">
        <f ca="1">IF((H977+I977)&gt;SIMULATION!$F$6,"Over","Under")</f>
        <v>#REF!</v>
      </c>
    </row>
    <row r="978" spans="8:14" x14ac:dyDescent="0.25">
      <c r="H978" t="e">
        <f ca="1">ROUND(NORMINV(RAND(),SIMULATION!$G$6,SIMULATION!$C$6),0)</f>
        <v>#REF!</v>
      </c>
      <c r="I978" t="e">
        <f ca="1">ROUND(NORMINV(RAND(),SIMULATION!$G$10,SIMULATION!$C$10),0)</f>
        <v>#REF!</v>
      </c>
      <c r="J978" t="e">
        <f t="shared" ca="1" si="32"/>
        <v>#REF!</v>
      </c>
      <c r="K978" t="e">
        <f ca="1">IF(H978+SIMULATION!$E$6&gt;'CBB SIM'!I978,"W","L")</f>
        <v>#REF!</v>
      </c>
      <c r="L978" t="e">
        <f ca="1">IF(I978+SIMULATION!$E$10&gt;'CBB SIM'!H978,"W","L")</f>
        <v>#REF!</v>
      </c>
      <c r="M978" t="e">
        <f t="shared" ca="1" si="33"/>
        <v>#REF!</v>
      </c>
      <c r="N978" t="e">
        <f ca="1">IF((H978+I978)&gt;SIMULATION!$F$6,"Over","Under")</f>
        <v>#REF!</v>
      </c>
    </row>
    <row r="979" spans="8:14" x14ac:dyDescent="0.25">
      <c r="H979" t="e">
        <f ca="1">ROUND(NORMINV(RAND(),SIMULATION!$G$6,SIMULATION!$C$6),0)</f>
        <v>#REF!</v>
      </c>
      <c r="I979" t="e">
        <f ca="1">ROUND(NORMINV(RAND(),SIMULATION!$G$10,SIMULATION!$C$10),0)</f>
        <v>#REF!</v>
      </c>
      <c r="J979" t="e">
        <f t="shared" ca="1" si="32"/>
        <v>#REF!</v>
      </c>
      <c r="K979" t="e">
        <f ca="1">IF(H979+SIMULATION!$E$6&gt;'CBB SIM'!I979,"W","L")</f>
        <v>#REF!</v>
      </c>
      <c r="L979" t="e">
        <f ca="1">IF(I979+SIMULATION!$E$10&gt;'CBB SIM'!H979,"W","L")</f>
        <v>#REF!</v>
      </c>
      <c r="M979" t="e">
        <f t="shared" ca="1" si="33"/>
        <v>#REF!</v>
      </c>
      <c r="N979" t="e">
        <f ca="1">IF((H979+I979)&gt;SIMULATION!$F$6,"Over","Under")</f>
        <v>#REF!</v>
      </c>
    </row>
    <row r="980" spans="8:14" x14ac:dyDescent="0.25">
      <c r="H980" t="e">
        <f ca="1">ROUND(NORMINV(RAND(),SIMULATION!$G$6,SIMULATION!$C$6),0)</f>
        <v>#REF!</v>
      </c>
      <c r="I980" t="e">
        <f ca="1">ROUND(NORMINV(RAND(),SIMULATION!$G$10,SIMULATION!$C$10),0)</f>
        <v>#REF!</v>
      </c>
      <c r="J980" t="e">
        <f t="shared" ca="1" si="32"/>
        <v>#REF!</v>
      </c>
      <c r="K980" t="e">
        <f ca="1">IF(H980+SIMULATION!$E$6&gt;'CBB SIM'!I980,"W","L")</f>
        <v>#REF!</v>
      </c>
      <c r="L980" t="e">
        <f ca="1">IF(I980+SIMULATION!$E$10&gt;'CBB SIM'!H980,"W","L")</f>
        <v>#REF!</v>
      </c>
      <c r="M980" t="e">
        <f t="shared" ca="1" si="33"/>
        <v>#REF!</v>
      </c>
      <c r="N980" t="e">
        <f ca="1">IF((H980+I980)&gt;SIMULATION!$F$6,"Over","Under")</f>
        <v>#REF!</v>
      </c>
    </row>
    <row r="981" spans="8:14" x14ac:dyDescent="0.25">
      <c r="H981" t="e">
        <f ca="1">ROUND(NORMINV(RAND(),SIMULATION!$G$6,SIMULATION!$C$6),0)</f>
        <v>#REF!</v>
      </c>
      <c r="I981" t="e">
        <f ca="1">ROUND(NORMINV(RAND(),SIMULATION!$G$10,SIMULATION!$C$10),0)</f>
        <v>#REF!</v>
      </c>
      <c r="J981" t="e">
        <f t="shared" ca="1" si="32"/>
        <v>#REF!</v>
      </c>
      <c r="K981" t="e">
        <f ca="1">IF(H981+SIMULATION!$E$6&gt;'CBB SIM'!I981,"W","L")</f>
        <v>#REF!</v>
      </c>
      <c r="L981" t="e">
        <f ca="1">IF(I981+SIMULATION!$E$10&gt;'CBB SIM'!H981,"W","L")</f>
        <v>#REF!</v>
      </c>
      <c r="M981" t="e">
        <f t="shared" ca="1" si="33"/>
        <v>#REF!</v>
      </c>
      <c r="N981" t="e">
        <f ca="1">IF((H981+I981)&gt;SIMULATION!$F$6,"Over","Under")</f>
        <v>#REF!</v>
      </c>
    </row>
    <row r="982" spans="8:14" x14ac:dyDescent="0.25">
      <c r="H982" t="e">
        <f ca="1">ROUND(NORMINV(RAND(),SIMULATION!$G$6,SIMULATION!$C$6),0)</f>
        <v>#REF!</v>
      </c>
      <c r="I982" t="e">
        <f ca="1">ROUND(NORMINV(RAND(),SIMULATION!$G$10,SIMULATION!$C$10),0)</f>
        <v>#REF!</v>
      </c>
      <c r="J982" t="e">
        <f t="shared" ca="1" si="32"/>
        <v>#REF!</v>
      </c>
      <c r="K982" t="e">
        <f ca="1">IF(H982+SIMULATION!$E$6&gt;'CBB SIM'!I982,"W","L")</f>
        <v>#REF!</v>
      </c>
      <c r="L982" t="e">
        <f ca="1">IF(I982+SIMULATION!$E$10&gt;'CBB SIM'!H982,"W","L")</f>
        <v>#REF!</v>
      </c>
      <c r="M982" t="e">
        <f t="shared" ca="1" si="33"/>
        <v>#REF!</v>
      </c>
      <c r="N982" t="e">
        <f ca="1">IF((H982+I982)&gt;SIMULATION!$F$6,"Over","Under")</f>
        <v>#REF!</v>
      </c>
    </row>
    <row r="983" spans="8:14" x14ac:dyDescent="0.25">
      <c r="H983" t="e">
        <f ca="1">ROUND(NORMINV(RAND(),SIMULATION!$G$6,SIMULATION!$C$6),0)</f>
        <v>#REF!</v>
      </c>
      <c r="I983" t="e">
        <f ca="1">ROUND(NORMINV(RAND(),SIMULATION!$G$10,SIMULATION!$C$10),0)</f>
        <v>#REF!</v>
      </c>
      <c r="J983" t="e">
        <f t="shared" ca="1" si="32"/>
        <v>#REF!</v>
      </c>
      <c r="K983" t="e">
        <f ca="1">IF(H983+SIMULATION!$E$6&gt;'CBB SIM'!I983,"W","L")</f>
        <v>#REF!</v>
      </c>
      <c r="L983" t="e">
        <f ca="1">IF(I983+SIMULATION!$E$10&gt;'CBB SIM'!H983,"W","L")</f>
        <v>#REF!</v>
      </c>
      <c r="M983" t="e">
        <f t="shared" ca="1" si="33"/>
        <v>#REF!</v>
      </c>
      <c r="N983" t="e">
        <f ca="1">IF((H983+I983)&gt;SIMULATION!$F$6,"Over","Under")</f>
        <v>#REF!</v>
      </c>
    </row>
    <row r="984" spans="8:14" x14ac:dyDescent="0.25">
      <c r="H984" t="e">
        <f ca="1">ROUND(NORMINV(RAND(),SIMULATION!$G$6,SIMULATION!$C$6),0)</f>
        <v>#REF!</v>
      </c>
      <c r="I984" t="e">
        <f ca="1">ROUND(NORMINV(RAND(),SIMULATION!$G$10,SIMULATION!$C$10),0)</f>
        <v>#REF!</v>
      </c>
      <c r="J984" t="e">
        <f t="shared" ca="1" si="32"/>
        <v>#REF!</v>
      </c>
      <c r="K984" t="e">
        <f ca="1">IF(H984+SIMULATION!$E$6&gt;'CBB SIM'!I984,"W","L")</f>
        <v>#REF!</v>
      </c>
      <c r="L984" t="e">
        <f ca="1">IF(I984+SIMULATION!$E$10&gt;'CBB SIM'!H984,"W","L")</f>
        <v>#REF!</v>
      </c>
      <c r="M984" t="e">
        <f t="shared" ca="1" si="33"/>
        <v>#REF!</v>
      </c>
      <c r="N984" t="e">
        <f ca="1">IF((H984+I984)&gt;SIMULATION!$F$6,"Over","Under")</f>
        <v>#REF!</v>
      </c>
    </row>
    <row r="985" spans="8:14" x14ac:dyDescent="0.25">
      <c r="H985" t="e">
        <f ca="1">ROUND(NORMINV(RAND(),SIMULATION!$G$6,SIMULATION!$C$6),0)</f>
        <v>#REF!</v>
      </c>
      <c r="I985" t="e">
        <f ca="1">ROUND(NORMINV(RAND(),SIMULATION!$G$10,SIMULATION!$C$10),0)</f>
        <v>#REF!</v>
      </c>
      <c r="J985" t="e">
        <f t="shared" ca="1" si="32"/>
        <v>#REF!</v>
      </c>
      <c r="K985" t="e">
        <f ca="1">IF(H985+SIMULATION!$E$6&gt;'CBB SIM'!I985,"W","L")</f>
        <v>#REF!</v>
      </c>
      <c r="L985" t="e">
        <f ca="1">IF(I985+SIMULATION!$E$10&gt;'CBB SIM'!H985,"W","L")</f>
        <v>#REF!</v>
      </c>
      <c r="M985" t="e">
        <f t="shared" ca="1" si="33"/>
        <v>#REF!</v>
      </c>
      <c r="N985" t="e">
        <f ca="1">IF((H985+I985)&gt;SIMULATION!$F$6,"Over","Under")</f>
        <v>#REF!</v>
      </c>
    </row>
    <row r="986" spans="8:14" x14ac:dyDescent="0.25">
      <c r="H986" t="e">
        <f ca="1">ROUND(NORMINV(RAND(),SIMULATION!$G$6,SIMULATION!$C$6),0)</f>
        <v>#REF!</v>
      </c>
      <c r="I986" t="e">
        <f ca="1">ROUND(NORMINV(RAND(),SIMULATION!$G$10,SIMULATION!$C$10),0)</f>
        <v>#REF!</v>
      </c>
      <c r="J986" t="e">
        <f t="shared" ca="1" si="32"/>
        <v>#REF!</v>
      </c>
      <c r="K986" t="e">
        <f ca="1">IF(H986+SIMULATION!$E$6&gt;'CBB SIM'!I986,"W","L")</f>
        <v>#REF!</v>
      </c>
      <c r="L986" t="e">
        <f ca="1">IF(I986+SIMULATION!$E$10&gt;'CBB SIM'!H986,"W","L")</f>
        <v>#REF!</v>
      </c>
      <c r="M986" t="e">
        <f t="shared" ca="1" si="33"/>
        <v>#REF!</v>
      </c>
      <c r="N986" t="e">
        <f ca="1">IF((H986+I986)&gt;SIMULATION!$F$6,"Over","Under")</f>
        <v>#REF!</v>
      </c>
    </row>
    <row r="987" spans="8:14" x14ac:dyDescent="0.25">
      <c r="H987" t="e">
        <f ca="1">ROUND(NORMINV(RAND(),SIMULATION!$G$6,SIMULATION!$C$6),0)</f>
        <v>#REF!</v>
      </c>
      <c r="I987" t="e">
        <f ca="1">ROUND(NORMINV(RAND(),SIMULATION!$G$10,SIMULATION!$C$10),0)</f>
        <v>#REF!</v>
      </c>
      <c r="J987" t="e">
        <f t="shared" ca="1" si="32"/>
        <v>#REF!</v>
      </c>
      <c r="K987" t="e">
        <f ca="1">IF(H987+SIMULATION!$E$6&gt;'CBB SIM'!I987,"W","L")</f>
        <v>#REF!</v>
      </c>
      <c r="L987" t="e">
        <f ca="1">IF(I987+SIMULATION!$E$10&gt;'CBB SIM'!H987,"W","L")</f>
        <v>#REF!</v>
      </c>
      <c r="M987" t="e">
        <f t="shared" ca="1" si="33"/>
        <v>#REF!</v>
      </c>
      <c r="N987" t="e">
        <f ca="1">IF((H987+I987)&gt;SIMULATION!$F$6,"Over","Under")</f>
        <v>#REF!</v>
      </c>
    </row>
    <row r="988" spans="8:14" x14ac:dyDescent="0.25">
      <c r="H988" t="e">
        <f ca="1">ROUND(NORMINV(RAND(),SIMULATION!$G$6,SIMULATION!$C$6),0)</f>
        <v>#REF!</v>
      </c>
      <c r="I988" t="e">
        <f ca="1">ROUND(NORMINV(RAND(),SIMULATION!$G$10,SIMULATION!$C$10),0)</f>
        <v>#REF!</v>
      </c>
      <c r="J988" t="e">
        <f t="shared" ca="1" si="32"/>
        <v>#REF!</v>
      </c>
      <c r="K988" t="e">
        <f ca="1">IF(H988+SIMULATION!$E$6&gt;'CBB SIM'!I988,"W","L")</f>
        <v>#REF!</v>
      </c>
      <c r="L988" t="e">
        <f ca="1">IF(I988+SIMULATION!$E$10&gt;'CBB SIM'!H988,"W","L")</f>
        <v>#REF!</v>
      </c>
      <c r="M988" t="e">
        <f t="shared" ca="1" si="33"/>
        <v>#REF!</v>
      </c>
      <c r="N988" t="e">
        <f ca="1">IF((H988+I988)&gt;SIMULATION!$F$6,"Over","Under")</f>
        <v>#REF!</v>
      </c>
    </row>
    <row r="989" spans="8:14" x14ac:dyDescent="0.25">
      <c r="H989" t="e">
        <f ca="1">ROUND(NORMINV(RAND(),SIMULATION!$G$6,SIMULATION!$C$6),0)</f>
        <v>#REF!</v>
      </c>
      <c r="I989" t="e">
        <f ca="1">ROUND(NORMINV(RAND(),SIMULATION!$G$10,SIMULATION!$C$10),0)</f>
        <v>#REF!</v>
      </c>
      <c r="J989" t="e">
        <f t="shared" ca="1" si="32"/>
        <v>#REF!</v>
      </c>
      <c r="K989" t="e">
        <f ca="1">IF(H989+SIMULATION!$E$6&gt;'CBB SIM'!I989,"W","L")</f>
        <v>#REF!</v>
      </c>
      <c r="L989" t="e">
        <f ca="1">IF(I989+SIMULATION!$E$10&gt;'CBB SIM'!H989,"W","L")</f>
        <v>#REF!</v>
      </c>
      <c r="M989" t="e">
        <f t="shared" ca="1" si="33"/>
        <v>#REF!</v>
      </c>
      <c r="N989" t="e">
        <f ca="1">IF((H989+I989)&gt;SIMULATION!$F$6,"Over","Under")</f>
        <v>#REF!</v>
      </c>
    </row>
    <row r="990" spans="8:14" x14ac:dyDescent="0.25">
      <c r="H990" t="e">
        <f ca="1">ROUND(NORMINV(RAND(),SIMULATION!$G$6,SIMULATION!$C$6),0)</f>
        <v>#REF!</v>
      </c>
      <c r="I990" t="e">
        <f ca="1">ROUND(NORMINV(RAND(),SIMULATION!$G$10,SIMULATION!$C$10),0)</f>
        <v>#REF!</v>
      </c>
      <c r="J990" t="e">
        <f t="shared" ca="1" si="32"/>
        <v>#REF!</v>
      </c>
      <c r="K990" t="e">
        <f ca="1">IF(H990+SIMULATION!$E$6&gt;'CBB SIM'!I990,"W","L")</f>
        <v>#REF!</v>
      </c>
      <c r="L990" t="e">
        <f ca="1">IF(I990+SIMULATION!$E$10&gt;'CBB SIM'!H990,"W","L")</f>
        <v>#REF!</v>
      </c>
      <c r="M990" t="e">
        <f t="shared" ca="1" si="33"/>
        <v>#REF!</v>
      </c>
      <c r="N990" t="e">
        <f ca="1">IF((H990+I990)&gt;SIMULATION!$F$6,"Over","Under")</f>
        <v>#REF!</v>
      </c>
    </row>
    <row r="991" spans="8:14" x14ac:dyDescent="0.25">
      <c r="H991" t="e">
        <f ca="1">ROUND(NORMINV(RAND(),SIMULATION!$G$6,SIMULATION!$C$6),0)</f>
        <v>#REF!</v>
      </c>
      <c r="I991" t="e">
        <f ca="1">ROUND(NORMINV(RAND(),SIMULATION!$G$10,SIMULATION!$C$10),0)</f>
        <v>#REF!</v>
      </c>
      <c r="J991" t="e">
        <f t="shared" ca="1" si="32"/>
        <v>#REF!</v>
      </c>
      <c r="K991" t="e">
        <f ca="1">IF(H991+SIMULATION!$E$6&gt;'CBB SIM'!I991,"W","L")</f>
        <v>#REF!</v>
      </c>
      <c r="L991" t="e">
        <f ca="1">IF(I991+SIMULATION!$E$10&gt;'CBB SIM'!H991,"W","L")</f>
        <v>#REF!</v>
      </c>
      <c r="M991" t="e">
        <f t="shared" ca="1" si="33"/>
        <v>#REF!</v>
      </c>
      <c r="N991" t="e">
        <f ca="1">IF((H991+I991)&gt;SIMULATION!$F$6,"Over","Under")</f>
        <v>#REF!</v>
      </c>
    </row>
    <row r="992" spans="8:14" x14ac:dyDescent="0.25">
      <c r="H992" t="e">
        <f ca="1">ROUND(NORMINV(RAND(),SIMULATION!$G$6,SIMULATION!$C$6),0)</f>
        <v>#REF!</v>
      </c>
      <c r="I992" t="e">
        <f ca="1">ROUND(NORMINV(RAND(),SIMULATION!$G$10,SIMULATION!$C$10),0)</f>
        <v>#REF!</v>
      </c>
      <c r="J992" t="e">
        <f t="shared" ca="1" si="32"/>
        <v>#REF!</v>
      </c>
      <c r="K992" t="e">
        <f ca="1">IF(H992+SIMULATION!$E$6&gt;'CBB SIM'!I992,"W","L")</f>
        <v>#REF!</v>
      </c>
      <c r="L992" t="e">
        <f ca="1">IF(I992+SIMULATION!$E$10&gt;'CBB SIM'!H992,"W","L")</f>
        <v>#REF!</v>
      </c>
      <c r="M992" t="e">
        <f t="shared" ca="1" si="33"/>
        <v>#REF!</v>
      </c>
      <c r="N992" t="e">
        <f ca="1">IF((H992+I992)&gt;SIMULATION!$F$6,"Over","Under")</f>
        <v>#REF!</v>
      </c>
    </row>
    <row r="993" spans="8:14" x14ac:dyDescent="0.25">
      <c r="H993" t="e">
        <f ca="1">ROUND(NORMINV(RAND(),SIMULATION!$G$6,SIMULATION!$C$6),0)</f>
        <v>#REF!</v>
      </c>
      <c r="I993" t="e">
        <f ca="1">ROUND(NORMINV(RAND(),SIMULATION!$G$10,SIMULATION!$C$10),0)</f>
        <v>#REF!</v>
      </c>
      <c r="J993" t="e">
        <f t="shared" ca="1" si="32"/>
        <v>#REF!</v>
      </c>
      <c r="K993" t="e">
        <f ca="1">IF(H993+SIMULATION!$E$6&gt;'CBB SIM'!I993,"W","L")</f>
        <v>#REF!</v>
      </c>
      <c r="L993" t="e">
        <f ca="1">IF(I993+SIMULATION!$E$10&gt;'CBB SIM'!H993,"W","L")</f>
        <v>#REF!</v>
      </c>
      <c r="M993" t="e">
        <f t="shared" ca="1" si="33"/>
        <v>#REF!</v>
      </c>
      <c r="N993" t="e">
        <f ca="1">IF((H993+I993)&gt;SIMULATION!$F$6,"Over","Under")</f>
        <v>#REF!</v>
      </c>
    </row>
    <row r="994" spans="8:14" x14ac:dyDescent="0.25">
      <c r="H994" t="e">
        <f ca="1">ROUND(NORMINV(RAND(),SIMULATION!$G$6,SIMULATION!$C$6),0)</f>
        <v>#REF!</v>
      </c>
      <c r="I994" t="e">
        <f ca="1">ROUND(NORMINV(RAND(),SIMULATION!$G$10,SIMULATION!$C$10),0)</f>
        <v>#REF!</v>
      </c>
      <c r="J994" t="e">
        <f t="shared" ca="1" si="32"/>
        <v>#REF!</v>
      </c>
      <c r="K994" t="e">
        <f ca="1">IF(H994+SIMULATION!$E$6&gt;'CBB SIM'!I994,"W","L")</f>
        <v>#REF!</v>
      </c>
      <c r="L994" t="e">
        <f ca="1">IF(I994+SIMULATION!$E$10&gt;'CBB SIM'!H994,"W","L")</f>
        <v>#REF!</v>
      </c>
      <c r="M994" t="e">
        <f t="shared" ca="1" si="33"/>
        <v>#REF!</v>
      </c>
      <c r="N994" t="e">
        <f ca="1">IF((H994+I994)&gt;SIMULATION!$F$6,"Over","Under")</f>
        <v>#REF!</v>
      </c>
    </row>
    <row r="995" spans="8:14" x14ac:dyDescent="0.25">
      <c r="H995" t="e">
        <f ca="1">ROUND(NORMINV(RAND(),SIMULATION!$G$6,SIMULATION!$C$6),0)</f>
        <v>#REF!</v>
      </c>
      <c r="I995" t="e">
        <f ca="1">ROUND(NORMINV(RAND(),SIMULATION!$G$10,SIMULATION!$C$10),0)</f>
        <v>#REF!</v>
      </c>
      <c r="J995" t="e">
        <f t="shared" ca="1" si="32"/>
        <v>#REF!</v>
      </c>
      <c r="K995" t="e">
        <f ca="1">IF(H995+SIMULATION!$E$6&gt;'CBB SIM'!I995,"W","L")</f>
        <v>#REF!</v>
      </c>
      <c r="L995" t="e">
        <f ca="1">IF(I995+SIMULATION!$E$10&gt;'CBB SIM'!H995,"W","L")</f>
        <v>#REF!</v>
      </c>
      <c r="M995" t="e">
        <f t="shared" ca="1" si="33"/>
        <v>#REF!</v>
      </c>
      <c r="N995" t="e">
        <f ca="1">IF((H995+I995)&gt;SIMULATION!$F$6,"Over","Under")</f>
        <v>#REF!</v>
      </c>
    </row>
    <row r="996" spans="8:14" x14ac:dyDescent="0.25">
      <c r="H996" t="e">
        <f ca="1">ROUND(NORMINV(RAND(),SIMULATION!$G$6,SIMULATION!$C$6),0)</f>
        <v>#REF!</v>
      </c>
      <c r="I996" t="e">
        <f ca="1">ROUND(NORMINV(RAND(),SIMULATION!$G$10,SIMULATION!$C$10),0)</f>
        <v>#REF!</v>
      </c>
      <c r="J996" t="e">
        <f t="shared" ca="1" si="32"/>
        <v>#REF!</v>
      </c>
      <c r="K996" t="e">
        <f ca="1">IF(H996+SIMULATION!$E$6&gt;'CBB SIM'!I996,"W","L")</f>
        <v>#REF!</v>
      </c>
      <c r="L996" t="e">
        <f ca="1">IF(I996+SIMULATION!$E$10&gt;'CBB SIM'!H996,"W","L")</f>
        <v>#REF!</v>
      </c>
      <c r="M996" t="e">
        <f t="shared" ca="1" si="33"/>
        <v>#REF!</v>
      </c>
      <c r="N996" t="e">
        <f ca="1">IF((H996+I996)&gt;SIMULATION!$F$6,"Over","Under")</f>
        <v>#REF!</v>
      </c>
    </row>
    <row r="997" spans="8:14" x14ac:dyDescent="0.25">
      <c r="H997" t="e">
        <f ca="1">ROUND(NORMINV(RAND(),SIMULATION!$G$6,SIMULATION!$C$6),0)</f>
        <v>#REF!</v>
      </c>
      <c r="I997" t="e">
        <f ca="1">ROUND(NORMINV(RAND(),SIMULATION!$G$10,SIMULATION!$C$10),0)</f>
        <v>#REF!</v>
      </c>
      <c r="J997" t="e">
        <f t="shared" ca="1" si="32"/>
        <v>#REF!</v>
      </c>
      <c r="K997" t="e">
        <f ca="1">IF(H997+SIMULATION!$E$6&gt;'CBB SIM'!I997,"W","L")</f>
        <v>#REF!</v>
      </c>
      <c r="L997" t="e">
        <f ca="1">IF(I997+SIMULATION!$E$10&gt;'CBB SIM'!H997,"W","L")</f>
        <v>#REF!</v>
      </c>
      <c r="M997" t="e">
        <f t="shared" ca="1" si="33"/>
        <v>#REF!</v>
      </c>
      <c r="N997" t="e">
        <f ca="1">IF((H997+I997)&gt;SIMULATION!$F$6,"Over","Under")</f>
        <v>#REF!</v>
      </c>
    </row>
    <row r="998" spans="8:14" x14ac:dyDescent="0.25">
      <c r="H998" t="e">
        <f ca="1">ROUND(NORMINV(RAND(),SIMULATION!$G$6,SIMULATION!$C$6),0)</f>
        <v>#REF!</v>
      </c>
      <c r="I998" t="e">
        <f ca="1">ROUND(NORMINV(RAND(),SIMULATION!$G$10,SIMULATION!$C$10),0)</f>
        <v>#REF!</v>
      </c>
      <c r="J998" t="e">
        <f t="shared" ca="1" si="32"/>
        <v>#REF!</v>
      </c>
      <c r="K998" t="e">
        <f ca="1">IF(H998+SIMULATION!$E$6&gt;'CBB SIM'!I998,"W","L")</f>
        <v>#REF!</v>
      </c>
      <c r="L998" t="e">
        <f ca="1">IF(I998+SIMULATION!$E$10&gt;'CBB SIM'!H998,"W","L")</f>
        <v>#REF!</v>
      </c>
      <c r="M998" t="e">
        <f t="shared" ca="1" si="33"/>
        <v>#REF!</v>
      </c>
      <c r="N998" t="e">
        <f ca="1">IF((H998+I998)&gt;SIMULATION!$F$6,"Over","Under")</f>
        <v>#REF!</v>
      </c>
    </row>
    <row r="999" spans="8:14" x14ac:dyDescent="0.25">
      <c r="H999" t="e">
        <f ca="1">ROUND(NORMINV(RAND(),SIMULATION!$G$6,SIMULATION!$C$6),0)</f>
        <v>#REF!</v>
      </c>
      <c r="I999" t="e">
        <f ca="1">ROUND(NORMINV(RAND(),SIMULATION!$G$10,SIMULATION!$C$10),0)</f>
        <v>#REF!</v>
      </c>
      <c r="J999" t="e">
        <f t="shared" ca="1" si="32"/>
        <v>#REF!</v>
      </c>
      <c r="K999" t="e">
        <f ca="1">IF(H999+SIMULATION!$E$6&gt;'CBB SIM'!I999,"W","L")</f>
        <v>#REF!</v>
      </c>
      <c r="L999" t="e">
        <f ca="1">IF(I999+SIMULATION!$E$10&gt;'CBB SIM'!H999,"W","L")</f>
        <v>#REF!</v>
      </c>
      <c r="M999" t="e">
        <f t="shared" ca="1" si="33"/>
        <v>#REF!</v>
      </c>
      <c r="N999" t="e">
        <f ca="1">IF((H999+I999)&gt;SIMULATION!$F$6,"Over","Under")</f>
        <v>#REF!</v>
      </c>
    </row>
    <row r="1000" spans="8:14" x14ac:dyDescent="0.25">
      <c r="H1000" t="e">
        <f ca="1">ROUND(NORMINV(RAND(),SIMULATION!$G$6,SIMULATION!$C$6),0)</f>
        <v>#REF!</v>
      </c>
      <c r="I1000" t="e">
        <f ca="1">ROUND(NORMINV(RAND(),SIMULATION!$G$10,SIMULATION!$C$10),0)</f>
        <v>#REF!</v>
      </c>
      <c r="J1000" t="e">
        <f t="shared" ca="1" si="32"/>
        <v>#REF!</v>
      </c>
      <c r="K1000" t="e">
        <f ca="1">IF(H1000+SIMULATION!$E$6&gt;'CBB SIM'!I1000,"W","L")</f>
        <v>#REF!</v>
      </c>
      <c r="L1000" t="e">
        <f ca="1">IF(I1000+SIMULATION!$E$10&gt;'CBB SIM'!H1000,"W","L")</f>
        <v>#REF!</v>
      </c>
      <c r="M1000" t="e">
        <f t="shared" ca="1" si="33"/>
        <v>#REF!</v>
      </c>
      <c r="N1000" t="e">
        <f ca="1">IF((H1000+I1000)&gt;SIMULATION!$F$6,"Over","Under")</f>
        <v>#REF!</v>
      </c>
    </row>
    <row r="1001" spans="8:14" x14ac:dyDescent="0.25">
      <c r="H1001" t="e">
        <f ca="1">ROUND(NORMINV(RAND(),SIMULATION!$G$6,SIMULATION!$C$6),0)</f>
        <v>#REF!</v>
      </c>
      <c r="I1001" t="e">
        <f ca="1">ROUND(NORMINV(RAND(),SIMULATION!$G$10,SIMULATION!$C$10),0)</f>
        <v>#REF!</v>
      </c>
      <c r="J1001" t="e">
        <f t="shared" ca="1" si="32"/>
        <v>#REF!</v>
      </c>
      <c r="K1001" t="e">
        <f ca="1">IF(H1001+SIMULATION!$E$6&gt;'CBB SIM'!I1001,"W","L")</f>
        <v>#REF!</v>
      </c>
      <c r="L1001" t="e">
        <f ca="1">IF(I1001+SIMULATION!$E$10&gt;'CBB SIM'!H1001,"W","L")</f>
        <v>#REF!</v>
      </c>
      <c r="M1001" t="e">
        <f t="shared" ca="1" si="33"/>
        <v>#REF!</v>
      </c>
      <c r="N1001" t="e">
        <f ca="1">IF((H1001+I1001)&gt;SIMULATION!$F$6,"Over","Under")</f>
        <v>#REF!</v>
      </c>
    </row>
    <row r="1002" spans="8:14" x14ac:dyDescent="0.25">
      <c r="H1002" t="e">
        <f ca="1">ROUND(NORMINV(RAND(),SIMULATION!$G$6,SIMULATION!$C$6),0)</f>
        <v>#REF!</v>
      </c>
      <c r="I1002" t="e">
        <f ca="1">ROUND(NORMINV(RAND(),SIMULATION!$G$10,SIMULATION!$C$10),0)</f>
        <v>#REF!</v>
      </c>
      <c r="J1002" t="e">
        <f t="shared" ref="J1002:J1065" ca="1" si="34">IF(H1002=I1002,"OT",IF(H1002&gt;I1002,"Away","Home"))</f>
        <v>#REF!</v>
      </c>
      <c r="K1002" t="e">
        <f ca="1">IF(H1002+SIMULATION!$E$6&gt;'CBB SIM'!I1002,"W","L")</f>
        <v>#REF!</v>
      </c>
      <c r="L1002" t="e">
        <f ca="1">IF(I1002+SIMULATION!$E$10&gt;'CBB SIM'!H1002,"W","L")</f>
        <v>#REF!</v>
      </c>
      <c r="M1002" t="e">
        <f t="shared" ref="M1002:M1065" ca="1" si="35">H1002+I1002</f>
        <v>#REF!</v>
      </c>
      <c r="N1002" t="e">
        <f ca="1">IF((H1002+I1002)&gt;SIMULATION!$F$6,"Over","Under")</f>
        <v>#REF!</v>
      </c>
    </row>
    <row r="1003" spans="8:14" x14ac:dyDescent="0.25">
      <c r="H1003" t="e">
        <f ca="1">ROUND(NORMINV(RAND(),SIMULATION!$G$6,SIMULATION!$C$6),0)</f>
        <v>#REF!</v>
      </c>
      <c r="I1003" t="e">
        <f ca="1">ROUND(NORMINV(RAND(),SIMULATION!$G$10,SIMULATION!$C$10),0)</f>
        <v>#REF!</v>
      </c>
      <c r="J1003" t="e">
        <f t="shared" ca="1" si="34"/>
        <v>#REF!</v>
      </c>
      <c r="K1003" t="e">
        <f ca="1">IF(H1003+SIMULATION!$E$6&gt;'CBB SIM'!I1003,"W","L")</f>
        <v>#REF!</v>
      </c>
      <c r="L1003" t="e">
        <f ca="1">IF(I1003+SIMULATION!$E$10&gt;'CBB SIM'!H1003,"W","L")</f>
        <v>#REF!</v>
      </c>
      <c r="M1003" t="e">
        <f t="shared" ca="1" si="35"/>
        <v>#REF!</v>
      </c>
      <c r="N1003" t="e">
        <f ca="1">IF((H1003+I1003)&gt;SIMULATION!$F$6,"Over","Under")</f>
        <v>#REF!</v>
      </c>
    </row>
    <row r="1004" spans="8:14" x14ac:dyDescent="0.25">
      <c r="H1004" t="e">
        <f ca="1">ROUND(NORMINV(RAND(),SIMULATION!$G$6,SIMULATION!$C$6),0)</f>
        <v>#REF!</v>
      </c>
      <c r="I1004" t="e">
        <f ca="1">ROUND(NORMINV(RAND(),SIMULATION!$G$10,SIMULATION!$C$10),0)</f>
        <v>#REF!</v>
      </c>
      <c r="J1004" t="e">
        <f t="shared" ca="1" si="34"/>
        <v>#REF!</v>
      </c>
      <c r="K1004" t="e">
        <f ca="1">IF(H1004+SIMULATION!$E$6&gt;'CBB SIM'!I1004,"W","L")</f>
        <v>#REF!</v>
      </c>
      <c r="L1004" t="e">
        <f ca="1">IF(I1004+SIMULATION!$E$10&gt;'CBB SIM'!H1004,"W","L")</f>
        <v>#REF!</v>
      </c>
      <c r="M1004" t="e">
        <f t="shared" ca="1" si="35"/>
        <v>#REF!</v>
      </c>
      <c r="N1004" t="e">
        <f ca="1">IF((H1004+I1004)&gt;SIMULATION!$F$6,"Over","Under")</f>
        <v>#REF!</v>
      </c>
    </row>
    <row r="1005" spans="8:14" x14ac:dyDescent="0.25">
      <c r="H1005" t="e">
        <f ca="1">ROUND(NORMINV(RAND(),SIMULATION!$G$6,SIMULATION!$C$6),0)</f>
        <v>#REF!</v>
      </c>
      <c r="I1005" t="e">
        <f ca="1">ROUND(NORMINV(RAND(),SIMULATION!$G$10,SIMULATION!$C$10),0)</f>
        <v>#REF!</v>
      </c>
      <c r="J1005" t="e">
        <f t="shared" ca="1" si="34"/>
        <v>#REF!</v>
      </c>
      <c r="K1005" t="e">
        <f ca="1">IF(H1005+SIMULATION!$E$6&gt;'CBB SIM'!I1005,"W","L")</f>
        <v>#REF!</v>
      </c>
      <c r="L1005" t="e">
        <f ca="1">IF(I1005+SIMULATION!$E$10&gt;'CBB SIM'!H1005,"W","L")</f>
        <v>#REF!</v>
      </c>
      <c r="M1005" t="e">
        <f t="shared" ca="1" si="35"/>
        <v>#REF!</v>
      </c>
      <c r="N1005" t="e">
        <f ca="1">IF((H1005+I1005)&gt;SIMULATION!$F$6,"Over","Under")</f>
        <v>#REF!</v>
      </c>
    </row>
    <row r="1006" spans="8:14" x14ac:dyDescent="0.25">
      <c r="H1006" t="e">
        <f ca="1">ROUND(NORMINV(RAND(),SIMULATION!$G$6,SIMULATION!$C$6),0)</f>
        <v>#REF!</v>
      </c>
      <c r="I1006" t="e">
        <f ca="1">ROUND(NORMINV(RAND(),SIMULATION!$G$10,SIMULATION!$C$10),0)</f>
        <v>#REF!</v>
      </c>
      <c r="J1006" t="e">
        <f t="shared" ca="1" si="34"/>
        <v>#REF!</v>
      </c>
      <c r="K1006" t="e">
        <f ca="1">IF(H1006+SIMULATION!$E$6&gt;'CBB SIM'!I1006,"W","L")</f>
        <v>#REF!</v>
      </c>
      <c r="L1006" t="e">
        <f ca="1">IF(I1006+SIMULATION!$E$10&gt;'CBB SIM'!H1006,"W","L")</f>
        <v>#REF!</v>
      </c>
      <c r="M1006" t="e">
        <f t="shared" ca="1" si="35"/>
        <v>#REF!</v>
      </c>
      <c r="N1006" t="e">
        <f ca="1">IF((H1006+I1006)&gt;SIMULATION!$F$6,"Over","Under")</f>
        <v>#REF!</v>
      </c>
    </row>
    <row r="1007" spans="8:14" x14ac:dyDescent="0.25">
      <c r="H1007" t="e">
        <f ca="1">ROUND(NORMINV(RAND(),SIMULATION!$G$6,SIMULATION!$C$6),0)</f>
        <v>#REF!</v>
      </c>
      <c r="I1007" t="e">
        <f ca="1">ROUND(NORMINV(RAND(),SIMULATION!$G$10,SIMULATION!$C$10),0)</f>
        <v>#REF!</v>
      </c>
      <c r="J1007" t="e">
        <f t="shared" ca="1" si="34"/>
        <v>#REF!</v>
      </c>
      <c r="K1007" t="e">
        <f ca="1">IF(H1007+SIMULATION!$E$6&gt;'CBB SIM'!I1007,"W","L")</f>
        <v>#REF!</v>
      </c>
      <c r="L1007" t="e">
        <f ca="1">IF(I1007+SIMULATION!$E$10&gt;'CBB SIM'!H1007,"W","L")</f>
        <v>#REF!</v>
      </c>
      <c r="M1007" t="e">
        <f t="shared" ca="1" si="35"/>
        <v>#REF!</v>
      </c>
      <c r="N1007" t="e">
        <f ca="1">IF((H1007+I1007)&gt;SIMULATION!$F$6,"Over","Under")</f>
        <v>#REF!</v>
      </c>
    </row>
    <row r="1008" spans="8:14" x14ac:dyDescent="0.25">
      <c r="H1008" t="e">
        <f ca="1">ROUND(NORMINV(RAND(),SIMULATION!$G$6,SIMULATION!$C$6),0)</f>
        <v>#REF!</v>
      </c>
      <c r="I1008" t="e">
        <f ca="1">ROUND(NORMINV(RAND(),SIMULATION!$G$10,SIMULATION!$C$10),0)</f>
        <v>#REF!</v>
      </c>
      <c r="J1008" t="e">
        <f t="shared" ca="1" si="34"/>
        <v>#REF!</v>
      </c>
      <c r="K1008" t="e">
        <f ca="1">IF(H1008+SIMULATION!$E$6&gt;'CBB SIM'!I1008,"W","L")</f>
        <v>#REF!</v>
      </c>
      <c r="L1008" t="e">
        <f ca="1">IF(I1008+SIMULATION!$E$10&gt;'CBB SIM'!H1008,"W","L")</f>
        <v>#REF!</v>
      </c>
      <c r="M1008" t="e">
        <f t="shared" ca="1" si="35"/>
        <v>#REF!</v>
      </c>
      <c r="N1008" t="e">
        <f ca="1">IF((H1008+I1008)&gt;SIMULATION!$F$6,"Over","Under")</f>
        <v>#REF!</v>
      </c>
    </row>
    <row r="1009" spans="8:14" x14ac:dyDescent="0.25">
      <c r="H1009" t="e">
        <f ca="1">ROUND(NORMINV(RAND(),SIMULATION!$G$6,SIMULATION!$C$6),0)</f>
        <v>#REF!</v>
      </c>
      <c r="I1009" t="e">
        <f ca="1">ROUND(NORMINV(RAND(),SIMULATION!$G$10,SIMULATION!$C$10),0)</f>
        <v>#REF!</v>
      </c>
      <c r="J1009" t="e">
        <f t="shared" ca="1" si="34"/>
        <v>#REF!</v>
      </c>
      <c r="K1009" t="e">
        <f ca="1">IF(H1009+SIMULATION!$E$6&gt;'CBB SIM'!I1009,"W","L")</f>
        <v>#REF!</v>
      </c>
      <c r="L1009" t="e">
        <f ca="1">IF(I1009+SIMULATION!$E$10&gt;'CBB SIM'!H1009,"W","L")</f>
        <v>#REF!</v>
      </c>
      <c r="M1009" t="e">
        <f t="shared" ca="1" si="35"/>
        <v>#REF!</v>
      </c>
      <c r="N1009" t="e">
        <f ca="1">IF((H1009+I1009)&gt;SIMULATION!$F$6,"Over","Under")</f>
        <v>#REF!</v>
      </c>
    </row>
    <row r="1010" spans="8:14" x14ac:dyDescent="0.25">
      <c r="H1010" t="e">
        <f ca="1">ROUND(NORMINV(RAND(),SIMULATION!$G$6,SIMULATION!$C$6),0)</f>
        <v>#REF!</v>
      </c>
      <c r="I1010" t="e">
        <f ca="1">ROUND(NORMINV(RAND(),SIMULATION!$G$10,SIMULATION!$C$10),0)</f>
        <v>#REF!</v>
      </c>
      <c r="J1010" t="e">
        <f t="shared" ca="1" si="34"/>
        <v>#REF!</v>
      </c>
      <c r="K1010" t="e">
        <f ca="1">IF(H1010+SIMULATION!$E$6&gt;'CBB SIM'!I1010,"W","L")</f>
        <v>#REF!</v>
      </c>
      <c r="L1010" t="e">
        <f ca="1">IF(I1010+SIMULATION!$E$10&gt;'CBB SIM'!H1010,"W","L")</f>
        <v>#REF!</v>
      </c>
      <c r="M1010" t="e">
        <f t="shared" ca="1" si="35"/>
        <v>#REF!</v>
      </c>
      <c r="N1010" t="e">
        <f ca="1">IF((H1010+I1010)&gt;SIMULATION!$F$6,"Over","Under")</f>
        <v>#REF!</v>
      </c>
    </row>
    <row r="1011" spans="8:14" x14ac:dyDescent="0.25">
      <c r="H1011" t="e">
        <f ca="1">ROUND(NORMINV(RAND(),SIMULATION!$G$6,SIMULATION!$C$6),0)</f>
        <v>#REF!</v>
      </c>
      <c r="I1011" t="e">
        <f ca="1">ROUND(NORMINV(RAND(),SIMULATION!$G$10,SIMULATION!$C$10),0)</f>
        <v>#REF!</v>
      </c>
      <c r="J1011" t="e">
        <f t="shared" ca="1" si="34"/>
        <v>#REF!</v>
      </c>
      <c r="K1011" t="e">
        <f ca="1">IF(H1011+SIMULATION!$E$6&gt;'CBB SIM'!I1011,"W","L")</f>
        <v>#REF!</v>
      </c>
      <c r="L1011" t="e">
        <f ca="1">IF(I1011+SIMULATION!$E$10&gt;'CBB SIM'!H1011,"W","L")</f>
        <v>#REF!</v>
      </c>
      <c r="M1011" t="e">
        <f t="shared" ca="1" si="35"/>
        <v>#REF!</v>
      </c>
      <c r="N1011" t="e">
        <f ca="1">IF((H1011+I1011)&gt;SIMULATION!$F$6,"Over","Under")</f>
        <v>#REF!</v>
      </c>
    </row>
    <row r="1012" spans="8:14" x14ac:dyDescent="0.25">
      <c r="H1012" t="e">
        <f ca="1">ROUND(NORMINV(RAND(),SIMULATION!$G$6,SIMULATION!$C$6),0)</f>
        <v>#REF!</v>
      </c>
      <c r="I1012" t="e">
        <f ca="1">ROUND(NORMINV(RAND(),SIMULATION!$G$10,SIMULATION!$C$10),0)</f>
        <v>#REF!</v>
      </c>
      <c r="J1012" t="e">
        <f t="shared" ca="1" si="34"/>
        <v>#REF!</v>
      </c>
      <c r="K1012" t="e">
        <f ca="1">IF(H1012+SIMULATION!$E$6&gt;'CBB SIM'!I1012,"W","L")</f>
        <v>#REF!</v>
      </c>
      <c r="L1012" t="e">
        <f ca="1">IF(I1012+SIMULATION!$E$10&gt;'CBB SIM'!H1012,"W","L")</f>
        <v>#REF!</v>
      </c>
      <c r="M1012" t="e">
        <f t="shared" ca="1" si="35"/>
        <v>#REF!</v>
      </c>
      <c r="N1012" t="e">
        <f ca="1">IF((H1012+I1012)&gt;SIMULATION!$F$6,"Over","Under")</f>
        <v>#REF!</v>
      </c>
    </row>
    <row r="1013" spans="8:14" x14ac:dyDescent="0.25">
      <c r="H1013" t="e">
        <f ca="1">ROUND(NORMINV(RAND(),SIMULATION!$G$6,SIMULATION!$C$6),0)</f>
        <v>#REF!</v>
      </c>
      <c r="I1013" t="e">
        <f ca="1">ROUND(NORMINV(RAND(),SIMULATION!$G$10,SIMULATION!$C$10),0)</f>
        <v>#REF!</v>
      </c>
      <c r="J1013" t="e">
        <f t="shared" ca="1" si="34"/>
        <v>#REF!</v>
      </c>
      <c r="K1013" t="e">
        <f ca="1">IF(H1013+SIMULATION!$E$6&gt;'CBB SIM'!I1013,"W","L")</f>
        <v>#REF!</v>
      </c>
      <c r="L1013" t="e">
        <f ca="1">IF(I1013+SIMULATION!$E$10&gt;'CBB SIM'!H1013,"W","L")</f>
        <v>#REF!</v>
      </c>
      <c r="M1013" t="e">
        <f t="shared" ca="1" si="35"/>
        <v>#REF!</v>
      </c>
      <c r="N1013" t="e">
        <f ca="1">IF((H1013+I1013)&gt;SIMULATION!$F$6,"Over","Under")</f>
        <v>#REF!</v>
      </c>
    </row>
    <row r="1014" spans="8:14" x14ac:dyDescent="0.25">
      <c r="H1014" t="e">
        <f ca="1">ROUND(NORMINV(RAND(),SIMULATION!$G$6,SIMULATION!$C$6),0)</f>
        <v>#REF!</v>
      </c>
      <c r="I1014" t="e">
        <f ca="1">ROUND(NORMINV(RAND(),SIMULATION!$G$10,SIMULATION!$C$10),0)</f>
        <v>#REF!</v>
      </c>
      <c r="J1014" t="e">
        <f t="shared" ca="1" si="34"/>
        <v>#REF!</v>
      </c>
      <c r="K1014" t="e">
        <f ca="1">IF(H1014+SIMULATION!$E$6&gt;'CBB SIM'!I1014,"W","L")</f>
        <v>#REF!</v>
      </c>
      <c r="L1014" t="e">
        <f ca="1">IF(I1014+SIMULATION!$E$10&gt;'CBB SIM'!H1014,"W","L")</f>
        <v>#REF!</v>
      </c>
      <c r="M1014" t="e">
        <f t="shared" ca="1" si="35"/>
        <v>#REF!</v>
      </c>
      <c r="N1014" t="e">
        <f ca="1">IF((H1014+I1014)&gt;SIMULATION!$F$6,"Over","Under")</f>
        <v>#REF!</v>
      </c>
    </row>
    <row r="1015" spans="8:14" x14ac:dyDescent="0.25">
      <c r="H1015" t="e">
        <f ca="1">ROUND(NORMINV(RAND(),SIMULATION!$G$6,SIMULATION!$C$6),0)</f>
        <v>#REF!</v>
      </c>
      <c r="I1015" t="e">
        <f ca="1">ROUND(NORMINV(RAND(),SIMULATION!$G$10,SIMULATION!$C$10),0)</f>
        <v>#REF!</v>
      </c>
      <c r="J1015" t="e">
        <f t="shared" ca="1" si="34"/>
        <v>#REF!</v>
      </c>
      <c r="K1015" t="e">
        <f ca="1">IF(H1015+SIMULATION!$E$6&gt;'CBB SIM'!I1015,"W","L")</f>
        <v>#REF!</v>
      </c>
      <c r="L1015" t="e">
        <f ca="1">IF(I1015+SIMULATION!$E$10&gt;'CBB SIM'!H1015,"W","L")</f>
        <v>#REF!</v>
      </c>
      <c r="M1015" t="e">
        <f t="shared" ca="1" si="35"/>
        <v>#REF!</v>
      </c>
      <c r="N1015" t="e">
        <f ca="1">IF((H1015+I1015)&gt;SIMULATION!$F$6,"Over","Under")</f>
        <v>#REF!</v>
      </c>
    </row>
    <row r="1016" spans="8:14" x14ac:dyDescent="0.25">
      <c r="H1016" t="e">
        <f ca="1">ROUND(NORMINV(RAND(),SIMULATION!$G$6,SIMULATION!$C$6),0)</f>
        <v>#REF!</v>
      </c>
      <c r="I1016" t="e">
        <f ca="1">ROUND(NORMINV(RAND(),SIMULATION!$G$10,SIMULATION!$C$10),0)</f>
        <v>#REF!</v>
      </c>
      <c r="J1016" t="e">
        <f t="shared" ca="1" si="34"/>
        <v>#REF!</v>
      </c>
      <c r="K1016" t="e">
        <f ca="1">IF(H1016+SIMULATION!$E$6&gt;'CBB SIM'!I1016,"W","L")</f>
        <v>#REF!</v>
      </c>
      <c r="L1016" t="e">
        <f ca="1">IF(I1016+SIMULATION!$E$10&gt;'CBB SIM'!H1016,"W","L")</f>
        <v>#REF!</v>
      </c>
      <c r="M1016" t="e">
        <f t="shared" ca="1" si="35"/>
        <v>#REF!</v>
      </c>
      <c r="N1016" t="e">
        <f ca="1">IF((H1016+I1016)&gt;SIMULATION!$F$6,"Over","Under")</f>
        <v>#REF!</v>
      </c>
    </row>
    <row r="1017" spans="8:14" x14ac:dyDescent="0.25">
      <c r="H1017" t="e">
        <f ca="1">ROUND(NORMINV(RAND(),SIMULATION!$G$6,SIMULATION!$C$6),0)</f>
        <v>#REF!</v>
      </c>
      <c r="I1017" t="e">
        <f ca="1">ROUND(NORMINV(RAND(),SIMULATION!$G$10,SIMULATION!$C$10),0)</f>
        <v>#REF!</v>
      </c>
      <c r="J1017" t="e">
        <f t="shared" ca="1" si="34"/>
        <v>#REF!</v>
      </c>
      <c r="K1017" t="e">
        <f ca="1">IF(H1017+SIMULATION!$E$6&gt;'CBB SIM'!I1017,"W","L")</f>
        <v>#REF!</v>
      </c>
      <c r="L1017" t="e">
        <f ca="1">IF(I1017+SIMULATION!$E$10&gt;'CBB SIM'!H1017,"W","L")</f>
        <v>#REF!</v>
      </c>
      <c r="M1017" t="e">
        <f t="shared" ca="1" si="35"/>
        <v>#REF!</v>
      </c>
      <c r="N1017" t="e">
        <f ca="1">IF((H1017+I1017)&gt;SIMULATION!$F$6,"Over","Under")</f>
        <v>#REF!</v>
      </c>
    </row>
    <row r="1018" spans="8:14" x14ac:dyDescent="0.25">
      <c r="H1018" t="e">
        <f ca="1">ROUND(NORMINV(RAND(),SIMULATION!$G$6,SIMULATION!$C$6),0)</f>
        <v>#REF!</v>
      </c>
      <c r="I1018" t="e">
        <f ca="1">ROUND(NORMINV(RAND(),SIMULATION!$G$10,SIMULATION!$C$10),0)</f>
        <v>#REF!</v>
      </c>
      <c r="J1018" t="e">
        <f t="shared" ca="1" si="34"/>
        <v>#REF!</v>
      </c>
      <c r="K1018" t="e">
        <f ca="1">IF(H1018+SIMULATION!$E$6&gt;'CBB SIM'!I1018,"W","L")</f>
        <v>#REF!</v>
      </c>
      <c r="L1018" t="e">
        <f ca="1">IF(I1018+SIMULATION!$E$10&gt;'CBB SIM'!H1018,"W","L")</f>
        <v>#REF!</v>
      </c>
      <c r="M1018" t="e">
        <f t="shared" ca="1" si="35"/>
        <v>#REF!</v>
      </c>
      <c r="N1018" t="e">
        <f ca="1">IF((H1018+I1018)&gt;SIMULATION!$F$6,"Over","Under")</f>
        <v>#REF!</v>
      </c>
    </row>
    <row r="1019" spans="8:14" x14ac:dyDescent="0.25">
      <c r="H1019" t="e">
        <f ca="1">ROUND(NORMINV(RAND(),SIMULATION!$G$6,SIMULATION!$C$6),0)</f>
        <v>#REF!</v>
      </c>
      <c r="I1019" t="e">
        <f ca="1">ROUND(NORMINV(RAND(),SIMULATION!$G$10,SIMULATION!$C$10),0)</f>
        <v>#REF!</v>
      </c>
      <c r="J1019" t="e">
        <f t="shared" ca="1" si="34"/>
        <v>#REF!</v>
      </c>
      <c r="K1019" t="e">
        <f ca="1">IF(H1019+SIMULATION!$E$6&gt;'CBB SIM'!I1019,"W","L")</f>
        <v>#REF!</v>
      </c>
      <c r="L1019" t="e">
        <f ca="1">IF(I1019+SIMULATION!$E$10&gt;'CBB SIM'!H1019,"W","L")</f>
        <v>#REF!</v>
      </c>
      <c r="M1019" t="e">
        <f t="shared" ca="1" si="35"/>
        <v>#REF!</v>
      </c>
      <c r="N1019" t="e">
        <f ca="1">IF((H1019+I1019)&gt;SIMULATION!$F$6,"Over","Under")</f>
        <v>#REF!</v>
      </c>
    </row>
    <row r="1020" spans="8:14" x14ac:dyDescent="0.25">
      <c r="H1020" t="e">
        <f ca="1">ROUND(NORMINV(RAND(),SIMULATION!$G$6,SIMULATION!$C$6),0)</f>
        <v>#REF!</v>
      </c>
      <c r="I1020" t="e">
        <f ca="1">ROUND(NORMINV(RAND(),SIMULATION!$G$10,SIMULATION!$C$10),0)</f>
        <v>#REF!</v>
      </c>
      <c r="J1020" t="e">
        <f t="shared" ca="1" si="34"/>
        <v>#REF!</v>
      </c>
      <c r="K1020" t="e">
        <f ca="1">IF(H1020+SIMULATION!$E$6&gt;'CBB SIM'!I1020,"W","L")</f>
        <v>#REF!</v>
      </c>
      <c r="L1020" t="e">
        <f ca="1">IF(I1020+SIMULATION!$E$10&gt;'CBB SIM'!H1020,"W","L")</f>
        <v>#REF!</v>
      </c>
      <c r="M1020" t="e">
        <f t="shared" ca="1" si="35"/>
        <v>#REF!</v>
      </c>
      <c r="N1020" t="e">
        <f ca="1">IF((H1020+I1020)&gt;SIMULATION!$F$6,"Over","Under")</f>
        <v>#REF!</v>
      </c>
    </row>
    <row r="1021" spans="8:14" x14ac:dyDescent="0.25">
      <c r="H1021" t="e">
        <f ca="1">ROUND(NORMINV(RAND(),SIMULATION!$G$6,SIMULATION!$C$6),0)</f>
        <v>#REF!</v>
      </c>
      <c r="I1021" t="e">
        <f ca="1">ROUND(NORMINV(RAND(),SIMULATION!$G$10,SIMULATION!$C$10),0)</f>
        <v>#REF!</v>
      </c>
      <c r="J1021" t="e">
        <f t="shared" ca="1" si="34"/>
        <v>#REF!</v>
      </c>
      <c r="K1021" t="e">
        <f ca="1">IF(H1021+SIMULATION!$E$6&gt;'CBB SIM'!I1021,"W","L")</f>
        <v>#REF!</v>
      </c>
      <c r="L1021" t="e">
        <f ca="1">IF(I1021+SIMULATION!$E$10&gt;'CBB SIM'!H1021,"W","L")</f>
        <v>#REF!</v>
      </c>
      <c r="M1021" t="e">
        <f t="shared" ca="1" si="35"/>
        <v>#REF!</v>
      </c>
      <c r="N1021" t="e">
        <f ca="1">IF((H1021+I1021)&gt;SIMULATION!$F$6,"Over","Under")</f>
        <v>#REF!</v>
      </c>
    </row>
    <row r="1022" spans="8:14" x14ac:dyDescent="0.25">
      <c r="H1022" t="e">
        <f ca="1">ROUND(NORMINV(RAND(),SIMULATION!$G$6,SIMULATION!$C$6),0)</f>
        <v>#REF!</v>
      </c>
      <c r="I1022" t="e">
        <f ca="1">ROUND(NORMINV(RAND(),SIMULATION!$G$10,SIMULATION!$C$10),0)</f>
        <v>#REF!</v>
      </c>
      <c r="J1022" t="e">
        <f t="shared" ca="1" si="34"/>
        <v>#REF!</v>
      </c>
      <c r="K1022" t="e">
        <f ca="1">IF(H1022+SIMULATION!$E$6&gt;'CBB SIM'!I1022,"W","L")</f>
        <v>#REF!</v>
      </c>
      <c r="L1022" t="e">
        <f ca="1">IF(I1022+SIMULATION!$E$10&gt;'CBB SIM'!H1022,"W","L")</f>
        <v>#REF!</v>
      </c>
      <c r="M1022" t="e">
        <f t="shared" ca="1" si="35"/>
        <v>#REF!</v>
      </c>
      <c r="N1022" t="e">
        <f ca="1">IF((H1022+I1022)&gt;SIMULATION!$F$6,"Over","Under")</f>
        <v>#REF!</v>
      </c>
    </row>
    <row r="1023" spans="8:14" x14ac:dyDescent="0.25">
      <c r="H1023" t="e">
        <f ca="1">ROUND(NORMINV(RAND(),SIMULATION!$G$6,SIMULATION!$C$6),0)</f>
        <v>#REF!</v>
      </c>
      <c r="I1023" t="e">
        <f ca="1">ROUND(NORMINV(RAND(),SIMULATION!$G$10,SIMULATION!$C$10),0)</f>
        <v>#REF!</v>
      </c>
      <c r="J1023" t="e">
        <f t="shared" ca="1" si="34"/>
        <v>#REF!</v>
      </c>
      <c r="K1023" t="e">
        <f ca="1">IF(H1023+SIMULATION!$E$6&gt;'CBB SIM'!I1023,"W","L")</f>
        <v>#REF!</v>
      </c>
      <c r="L1023" t="e">
        <f ca="1">IF(I1023+SIMULATION!$E$10&gt;'CBB SIM'!H1023,"W","L")</f>
        <v>#REF!</v>
      </c>
      <c r="M1023" t="e">
        <f t="shared" ca="1" si="35"/>
        <v>#REF!</v>
      </c>
      <c r="N1023" t="e">
        <f ca="1">IF((H1023+I1023)&gt;SIMULATION!$F$6,"Over","Under")</f>
        <v>#REF!</v>
      </c>
    </row>
    <row r="1024" spans="8:14" x14ac:dyDescent="0.25">
      <c r="H1024" t="e">
        <f ca="1">ROUND(NORMINV(RAND(),SIMULATION!$G$6,SIMULATION!$C$6),0)</f>
        <v>#REF!</v>
      </c>
      <c r="I1024" t="e">
        <f ca="1">ROUND(NORMINV(RAND(),SIMULATION!$G$10,SIMULATION!$C$10),0)</f>
        <v>#REF!</v>
      </c>
      <c r="J1024" t="e">
        <f t="shared" ca="1" si="34"/>
        <v>#REF!</v>
      </c>
      <c r="K1024" t="e">
        <f ca="1">IF(H1024+SIMULATION!$E$6&gt;'CBB SIM'!I1024,"W","L")</f>
        <v>#REF!</v>
      </c>
      <c r="L1024" t="e">
        <f ca="1">IF(I1024+SIMULATION!$E$10&gt;'CBB SIM'!H1024,"W","L")</f>
        <v>#REF!</v>
      </c>
      <c r="M1024" t="e">
        <f t="shared" ca="1" si="35"/>
        <v>#REF!</v>
      </c>
      <c r="N1024" t="e">
        <f ca="1">IF((H1024+I1024)&gt;SIMULATION!$F$6,"Over","Under")</f>
        <v>#REF!</v>
      </c>
    </row>
    <row r="1025" spans="8:14" x14ac:dyDescent="0.25">
      <c r="H1025" t="e">
        <f ca="1">ROUND(NORMINV(RAND(),SIMULATION!$G$6,SIMULATION!$C$6),0)</f>
        <v>#REF!</v>
      </c>
      <c r="I1025" t="e">
        <f ca="1">ROUND(NORMINV(RAND(),SIMULATION!$G$10,SIMULATION!$C$10),0)</f>
        <v>#REF!</v>
      </c>
      <c r="J1025" t="e">
        <f t="shared" ca="1" si="34"/>
        <v>#REF!</v>
      </c>
      <c r="K1025" t="e">
        <f ca="1">IF(H1025+SIMULATION!$E$6&gt;'CBB SIM'!I1025,"W","L")</f>
        <v>#REF!</v>
      </c>
      <c r="L1025" t="e">
        <f ca="1">IF(I1025+SIMULATION!$E$10&gt;'CBB SIM'!H1025,"W","L")</f>
        <v>#REF!</v>
      </c>
      <c r="M1025" t="e">
        <f t="shared" ca="1" si="35"/>
        <v>#REF!</v>
      </c>
      <c r="N1025" t="e">
        <f ca="1">IF((H1025+I1025)&gt;SIMULATION!$F$6,"Over","Under")</f>
        <v>#REF!</v>
      </c>
    </row>
    <row r="1026" spans="8:14" x14ac:dyDescent="0.25">
      <c r="H1026" t="e">
        <f ca="1">ROUND(NORMINV(RAND(),SIMULATION!$G$6,SIMULATION!$C$6),0)</f>
        <v>#REF!</v>
      </c>
      <c r="I1026" t="e">
        <f ca="1">ROUND(NORMINV(RAND(),SIMULATION!$G$10,SIMULATION!$C$10),0)</f>
        <v>#REF!</v>
      </c>
      <c r="J1026" t="e">
        <f t="shared" ca="1" si="34"/>
        <v>#REF!</v>
      </c>
      <c r="K1026" t="e">
        <f ca="1">IF(H1026+SIMULATION!$E$6&gt;'CBB SIM'!I1026,"W","L")</f>
        <v>#REF!</v>
      </c>
      <c r="L1026" t="e">
        <f ca="1">IF(I1026+SIMULATION!$E$10&gt;'CBB SIM'!H1026,"W","L")</f>
        <v>#REF!</v>
      </c>
      <c r="M1026" t="e">
        <f t="shared" ca="1" si="35"/>
        <v>#REF!</v>
      </c>
      <c r="N1026" t="e">
        <f ca="1">IF((H1026+I1026)&gt;SIMULATION!$F$6,"Over","Under")</f>
        <v>#REF!</v>
      </c>
    </row>
    <row r="1027" spans="8:14" x14ac:dyDescent="0.25">
      <c r="H1027" t="e">
        <f ca="1">ROUND(NORMINV(RAND(),SIMULATION!$G$6,SIMULATION!$C$6),0)</f>
        <v>#REF!</v>
      </c>
      <c r="I1027" t="e">
        <f ca="1">ROUND(NORMINV(RAND(),SIMULATION!$G$10,SIMULATION!$C$10),0)</f>
        <v>#REF!</v>
      </c>
      <c r="J1027" t="e">
        <f t="shared" ca="1" si="34"/>
        <v>#REF!</v>
      </c>
      <c r="K1027" t="e">
        <f ca="1">IF(H1027+SIMULATION!$E$6&gt;'CBB SIM'!I1027,"W","L")</f>
        <v>#REF!</v>
      </c>
      <c r="L1027" t="e">
        <f ca="1">IF(I1027+SIMULATION!$E$10&gt;'CBB SIM'!H1027,"W","L")</f>
        <v>#REF!</v>
      </c>
      <c r="M1027" t="e">
        <f t="shared" ca="1" si="35"/>
        <v>#REF!</v>
      </c>
      <c r="N1027" t="e">
        <f ca="1">IF((H1027+I1027)&gt;SIMULATION!$F$6,"Over","Under")</f>
        <v>#REF!</v>
      </c>
    </row>
    <row r="1028" spans="8:14" x14ac:dyDescent="0.25">
      <c r="H1028" t="e">
        <f ca="1">ROUND(NORMINV(RAND(),SIMULATION!$G$6,SIMULATION!$C$6),0)</f>
        <v>#REF!</v>
      </c>
      <c r="I1028" t="e">
        <f ca="1">ROUND(NORMINV(RAND(),SIMULATION!$G$10,SIMULATION!$C$10),0)</f>
        <v>#REF!</v>
      </c>
      <c r="J1028" t="e">
        <f t="shared" ca="1" si="34"/>
        <v>#REF!</v>
      </c>
      <c r="K1028" t="e">
        <f ca="1">IF(H1028+SIMULATION!$E$6&gt;'CBB SIM'!I1028,"W","L")</f>
        <v>#REF!</v>
      </c>
      <c r="L1028" t="e">
        <f ca="1">IF(I1028+SIMULATION!$E$10&gt;'CBB SIM'!H1028,"W","L")</f>
        <v>#REF!</v>
      </c>
      <c r="M1028" t="e">
        <f t="shared" ca="1" si="35"/>
        <v>#REF!</v>
      </c>
      <c r="N1028" t="e">
        <f ca="1">IF((H1028+I1028)&gt;SIMULATION!$F$6,"Over","Under")</f>
        <v>#REF!</v>
      </c>
    </row>
    <row r="1029" spans="8:14" x14ac:dyDescent="0.25">
      <c r="H1029" t="e">
        <f ca="1">ROUND(NORMINV(RAND(),SIMULATION!$G$6,SIMULATION!$C$6),0)</f>
        <v>#REF!</v>
      </c>
      <c r="I1029" t="e">
        <f ca="1">ROUND(NORMINV(RAND(),SIMULATION!$G$10,SIMULATION!$C$10),0)</f>
        <v>#REF!</v>
      </c>
      <c r="J1029" t="e">
        <f t="shared" ca="1" si="34"/>
        <v>#REF!</v>
      </c>
      <c r="K1029" t="e">
        <f ca="1">IF(H1029+SIMULATION!$E$6&gt;'CBB SIM'!I1029,"W","L")</f>
        <v>#REF!</v>
      </c>
      <c r="L1029" t="e">
        <f ca="1">IF(I1029+SIMULATION!$E$10&gt;'CBB SIM'!H1029,"W","L")</f>
        <v>#REF!</v>
      </c>
      <c r="M1029" t="e">
        <f t="shared" ca="1" si="35"/>
        <v>#REF!</v>
      </c>
      <c r="N1029" t="e">
        <f ca="1">IF((H1029+I1029)&gt;SIMULATION!$F$6,"Over","Under")</f>
        <v>#REF!</v>
      </c>
    </row>
    <row r="1030" spans="8:14" x14ac:dyDescent="0.25">
      <c r="H1030" t="e">
        <f ca="1">ROUND(NORMINV(RAND(),SIMULATION!$G$6,SIMULATION!$C$6),0)</f>
        <v>#REF!</v>
      </c>
      <c r="I1030" t="e">
        <f ca="1">ROUND(NORMINV(RAND(),SIMULATION!$G$10,SIMULATION!$C$10),0)</f>
        <v>#REF!</v>
      </c>
      <c r="J1030" t="e">
        <f t="shared" ca="1" si="34"/>
        <v>#REF!</v>
      </c>
      <c r="K1030" t="e">
        <f ca="1">IF(H1030+SIMULATION!$E$6&gt;'CBB SIM'!I1030,"W","L")</f>
        <v>#REF!</v>
      </c>
      <c r="L1030" t="e">
        <f ca="1">IF(I1030+SIMULATION!$E$10&gt;'CBB SIM'!H1030,"W","L")</f>
        <v>#REF!</v>
      </c>
      <c r="M1030" t="e">
        <f t="shared" ca="1" si="35"/>
        <v>#REF!</v>
      </c>
      <c r="N1030" t="e">
        <f ca="1">IF((H1030+I1030)&gt;SIMULATION!$F$6,"Over","Under")</f>
        <v>#REF!</v>
      </c>
    </row>
    <row r="1031" spans="8:14" x14ac:dyDescent="0.25">
      <c r="H1031" t="e">
        <f ca="1">ROUND(NORMINV(RAND(),SIMULATION!$G$6,SIMULATION!$C$6),0)</f>
        <v>#REF!</v>
      </c>
      <c r="I1031" t="e">
        <f ca="1">ROUND(NORMINV(RAND(),SIMULATION!$G$10,SIMULATION!$C$10),0)</f>
        <v>#REF!</v>
      </c>
      <c r="J1031" t="e">
        <f t="shared" ca="1" si="34"/>
        <v>#REF!</v>
      </c>
      <c r="K1031" t="e">
        <f ca="1">IF(H1031+SIMULATION!$E$6&gt;'CBB SIM'!I1031,"W","L")</f>
        <v>#REF!</v>
      </c>
      <c r="L1031" t="e">
        <f ca="1">IF(I1031+SIMULATION!$E$10&gt;'CBB SIM'!H1031,"W","L")</f>
        <v>#REF!</v>
      </c>
      <c r="M1031" t="e">
        <f t="shared" ca="1" si="35"/>
        <v>#REF!</v>
      </c>
      <c r="N1031" t="e">
        <f ca="1">IF((H1031+I1031)&gt;SIMULATION!$F$6,"Over","Under")</f>
        <v>#REF!</v>
      </c>
    </row>
    <row r="1032" spans="8:14" x14ac:dyDescent="0.25">
      <c r="H1032" t="e">
        <f ca="1">ROUND(NORMINV(RAND(),SIMULATION!$G$6,SIMULATION!$C$6),0)</f>
        <v>#REF!</v>
      </c>
      <c r="I1032" t="e">
        <f ca="1">ROUND(NORMINV(RAND(),SIMULATION!$G$10,SIMULATION!$C$10),0)</f>
        <v>#REF!</v>
      </c>
      <c r="J1032" t="e">
        <f t="shared" ca="1" si="34"/>
        <v>#REF!</v>
      </c>
      <c r="K1032" t="e">
        <f ca="1">IF(H1032+SIMULATION!$E$6&gt;'CBB SIM'!I1032,"W","L")</f>
        <v>#REF!</v>
      </c>
      <c r="L1032" t="e">
        <f ca="1">IF(I1032+SIMULATION!$E$10&gt;'CBB SIM'!H1032,"W","L")</f>
        <v>#REF!</v>
      </c>
      <c r="M1032" t="e">
        <f t="shared" ca="1" si="35"/>
        <v>#REF!</v>
      </c>
      <c r="N1032" t="e">
        <f ca="1">IF((H1032+I1032)&gt;SIMULATION!$F$6,"Over","Under")</f>
        <v>#REF!</v>
      </c>
    </row>
    <row r="1033" spans="8:14" x14ac:dyDescent="0.25">
      <c r="H1033" t="e">
        <f ca="1">ROUND(NORMINV(RAND(),SIMULATION!$G$6,SIMULATION!$C$6),0)</f>
        <v>#REF!</v>
      </c>
      <c r="I1033" t="e">
        <f ca="1">ROUND(NORMINV(RAND(),SIMULATION!$G$10,SIMULATION!$C$10),0)</f>
        <v>#REF!</v>
      </c>
      <c r="J1033" t="e">
        <f t="shared" ca="1" si="34"/>
        <v>#REF!</v>
      </c>
      <c r="K1033" t="e">
        <f ca="1">IF(H1033+SIMULATION!$E$6&gt;'CBB SIM'!I1033,"W","L")</f>
        <v>#REF!</v>
      </c>
      <c r="L1033" t="e">
        <f ca="1">IF(I1033+SIMULATION!$E$10&gt;'CBB SIM'!H1033,"W","L")</f>
        <v>#REF!</v>
      </c>
      <c r="M1033" t="e">
        <f t="shared" ca="1" si="35"/>
        <v>#REF!</v>
      </c>
      <c r="N1033" t="e">
        <f ca="1">IF((H1033+I1033)&gt;SIMULATION!$F$6,"Over","Under")</f>
        <v>#REF!</v>
      </c>
    </row>
    <row r="1034" spans="8:14" x14ac:dyDescent="0.25">
      <c r="H1034" t="e">
        <f ca="1">ROUND(NORMINV(RAND(),SIMULATION!$G$6,SIMULATION!$C$6),0)</f>
        <v>#REF!</v>
      </c>
      <c r="I1034" t="e">
        <f ca="1">ROUND(NORMINV(RAND(),SIMULATION!$G$10,SIMULATION!$C$10),0)</f>
        <v>#REF!</v>
      </c>
      <c r="J1034" t="e">
        <f t="shared" ca="1" si="34"/>
        <v>#REF!</v>
      </c>
      <c r="K1034" t="e">
        <f ca="1">IF(H1034+SIMULATION!$E$6&gt;'CBB SIM'!I1034,"W","L")</f>
        <v>#REF!</v>
      </c>
      <c r="L1034" t="e">
        <f ca="1">IF(I1034+SIMULATION!$E$10&gt;'CBB SIM'!H1034,"W","L")</f>
        <v>#REF!</v>
      </c>
      <c r="M1034" t="e">
        <f t="shared" ca="1" si="35"/>
        <v>#REF!</v>
      </c>
      <c r="N1034" t="e">
        <f ca="1">IF((H1034+I1034)&gt;SIMULATION!$F$6,"Over","Under")</f>
        <v>#REF!</v>
      </c>
    </row>
    <row r="1035" spans="8:14" x14ac:dyDescent="0.25">
      <c r="H1035" t="e">
        <f ca="1">ROUND(NORMINV(RAND(),SIMULATION!$G$6,SIMULATION!$C$6),0)</f>
        <v>#REF!</v>
      </c>
      <c r="I1035" t="e">
        <f ca="1">ROUND(NORMINV(RAND(),SIMULATION!$G$10,SIMULATION!$C$10),0)</f>
        <v>#REF!</v>
      </c>
      <c r="J1035" t="e">
        <f t="shared" ca="1" si="34"/>
        <v>#REF!</v>
      </c>
      <c r="K1035" t="e">
        <f ca="1">IF(H1035+SIMULATION!$E$6&gt;'CBB SIM'!I1035,"W","L")</f>
        <v>#REF!</v>
      </c>
      <c r="L1035" t="e">
        <f ca="1">IF(I1035+SIMULATION!$E$10&gt;'CBB SIM'!H1035,"W","L")</f>
        <v>#REF!</v>
      </c>
      <c r="M1035" t="e">
        <f t="shared" ca="1" si="35"/>
        <v>#REF!</v>
      </c>
      <c r="N1035" t="e">
        <f ca="1">IF((H1035+I1035)&gt;SIMULATION!$F$6,"Over","Under")</f>
        <v>#REF!</v>
      </c>
    </row>
    <row r="1036" spans="8:14" x14ac:dyDescent="0.25">
      <c r="H1036" t="e">
        <f ca="1">ROUND(NORMINV(RAND(),SIMULATION!$G$6,SIMULATION!$C$6),0)</f>
        <v>#REF!</v>
      </c>
      <c r="I1036" t="e">
        <f ca="1">ROUND(NORMINV(RAND(),SIMULATION!$G$10,SIMULATION!$C$10),0)</f>
        <v>#REF!</v>
      </c>
      <c r="J1036" t="e">
        <f t="shared" ca="1" si="34"/>
        <v>#REF!</v>
      </c>
      <c r="K1036" t="e">
        <f ca="1">IF(H1036+SIMULATION!$E$6&gt;'CBB SIM'!I1036,"W","L")</f>
        <v>#REF!</v>
      </c>
      <c r="L1036" t="e">
        <f ca="1">IF(I1036+SIMULATION!$E$10&gt;'CBB SIM'!H1036,"W","L")</f>
        <v>#REF!</v>
      </c>
      <c r="M1036" t="e">
        <f t="shared" ca="1" si="35"/>
        <v>#REF!</v>
      </c>
      <c r="N1036" t="e">
        <f ca="1">IF((H1036+I1036)&gt;SIMULATION!$F$6,"Over","Under")</f>
        <v>#REF!</v>
      </c>
    </row>
    <row r="1037" spans="8:14" x14ac:dyDescent="0.25">
      <c r="H1037" t="e">
        <f ca="1">ROUND(NORMINV(RAND(),SIMULATION!$G$6,SIMULATION!$C$6),0)</f>
        <v>#REF!</v>
      </c>
      <c r="I1037" t="e">
        <f ca="1">ROUND(NORMINV(RAND(),SIMULATION!$G$10,SIMULATION!$C$10),0)</f>
        <v>#REF!</v>
      </c>
      <c r="J1037" t="e">
        <f t="shared" ca="1" si="34"/>
        <v>#REF!</v>
      </c>
      <c r="K1037" t="e">
        <f ca="1">IF(H1037+SIMULATION!$E$6&gt;'CBB SIM'!I1037,"W","L")</f>
        <v>#REF!</v>
      </c>
      <c r="L1037" t="e">
        <f ca="1">IF(I1037+SIMULATION!$E$10&gt;'CBB SIM'!H1037,"W","L")</f>
        <v>#REF!</v>
      </c>
      <c r="M1037" t="e">
        <f t="shared" ca="1" si="35"/>
        <v>#REF!</v>
      </c>
      <c r="N1037" t="e">
        <f ca="1">IF((H1037+I1037)&gt;SIMULATION!$F$6,"Over","Under")</f>
        <v>#REF!</v>
      </c>
    </row>
    <row r="1038" spans="8:14" x14ac:dyDescent="0.25">
      <c r="H1038" t="e">
        <f ca="1">ROUND(NORMINV(RAND(),SIMULATION!$G$6,SIMULATION!$C$6),0)</f>
        <v>#REF!</v>
      </c>
      <c r="I1038" t="e">
        <f ca="1">ROUND(NORMINV(RAND(),SIMULATION!$G$10,SIMULATION!$C$10),0)</f>
        <v>#REF!</v>
      </c>
      <c r="J1038" t="e">
        <f t="shared" ca="1" si="34"/>
        <v>#REF!</v>
      </c>
      <c r="K1038" t="e">
        <f ca="1">IF(H1038+SIMULATION!$E$6&gt;'CBB SIM'!I1038,"W","L")</f>
        <v>#REF!</v>
      </c>
      <c r="L1038" t="e">
        <f ca="1">IF(I1038+SIMULATION!$E$10&gt;'CBB SIM'!H1038,"W","L")</f>
        <v>#REF!</v>
      </c>
      <c r="M1038" t="e">
        <f t="shared" ca="1" si="35"/>
        <v>#REF!</v>
      </c>
      <c r="N1038" t="e">
        <f ca="1">IF((H1038+I1038)&gt;SIMULATION!$F$6,"Over","Under")</f>
        <v>#REF!</v>
      </c>
    </row>
    <row r="1039" spans="8:14" x14ac:dyDescent="0.25">
      <c r="H1039" t="e">
        <f ca="1">ROUND(NORMINV(RAND(),SIMULATION!$G$6,SIMULATION!$C$6),0)</f>
        <v>#REF!</v>
      </c>
      <c r="I1039" t="e">
        <f ca="1">ROUND(NORMINV(RAND(),SIMULATION!$G$10,SIMULATION!$C$10),0)</f>
        <v>#REF!</v>
      </c>
      <c r="J1039" t="e">
        <f t="shared" ca="1" si="34"/>
        <v>#REF!</v>
      </c>
      <c r="K1039" t="e">
        <f ca="1">IF(H1039+SIMULATION!$E$6&gt;'CBB SIM'!I1039,"W","L")</f>
        <v>#REF!</v>
      </c>
      <c r="L1039" t="e">
        <f ca="1">IF(I1039+SIMULATION!$E$10&gt;'CBB SIM'!H1039,"W","L")</f>
        <v>#REF!</v>
      </c>
      <c r="M1039" t="e">
        <f t="shared" ca="1" si="35"/>
        <v>#REF!</v>
      </c>
      <c r="N1039" t="e">
        <f ca="1">IF((H1039+I1039)&gt;SIMULATION!$F$6,"Over","Under")</f>
        <v>#REF!</v>
      </c>
    </row>
    <row r="1040" spans="8:14" x14ac:dyDescent="0.25">
      <c r="H1040" t="e">
        <f ca="1">ROUND(NORMINV(RAND(),SIMULATION!$G$6,SIMULATION!$C$6),0)</f>
        <v>#REF!</v>
      </c>
      <c r="I1040" t="e">
        <f ca="1">ROUND(NORMINV(RAND(),SIMULATION!$G$10,SIMULATION!$C$10),0)</f>
        <v>#REF!</v>
      </c>
      <c r="J1040" t="e">
        <f t="shared" ca="1" si="34"/>
        <v>#REF!</v>
      </c>
      <c r="K1040" t="e">
        <f ca="1">IF(H1040+SIMULATION!$E$6&gt;'CBB SIM'!I1040,"W","L")</f>
        <v>#REF!</v>
      </c>
      <c r="L1040" t="e">
        <f ca="1">IF(I1040+SIMULATION!$E$10&gt;'CBB SIM'!H1040,"W","L")</f>
        <v>#REF!</v>
      </c>
      <c r="M1040" t="e">
        <f t="shared" ca="1" si="35"/>
        <v>#REF!</v>
      </c>
      <c r="N1040" t="e">
        <f ca="1">IF((H1040+I1040)&gt;SIMULATION!$F$6,"Over","Under")</f>
        <v>#REF!</v>
      </c>
    </row>
    <row r="1041" spans="8:14" x14ac:dyDescent="0.25">
      <c r="H1041" t="e">
        <f ca="1">ROUND(NORMINV(RAND(),SIMULATION!$G$6,SIMULATION!$C$6),0)</f>
        <v>#REF!</v>
      </c>
      <c r="I1041" t="e">
        <f ca="1">ROUND(NORMINV(RAND(),SIMULATION!$G$10,SIMULATION!$C$10),0)</f>
        <v>#REF!</v>
      </c>
      <c r="J1041" t="e">
        <f t="shared" ca="1" si="34"/>
        <v>#REF!</v>
      </c>
      <c r="K1041" t="e">
        <f ca="1">IF(H1041+SIMULATION!$E$6&gt;'CBB SIM'!I1041,"W","L")</f>
        <v>#REF!</v>
      </c>
      <c r="L1041" t="e">
        <f ca="1">IF(I1041+SIMULATION!$E$10&gt;'CBB SIM'!H1041,"W","L")</f>
        <v>#REF!</v>
      </c>
      <c r="M1041" t="e">
        <f t="shared" ca="1" si="35"/>
        <v>#REF!</v>
      </c>
      <c r="N1041" t="e">
        <f ca="1">IF((H1041+I1041)&gt;SIMULATION!$F$6,"Over","Under")</f>
        <v>#REF!</v>
      </c>
    </row>
    <row r="1042" spans="8:14" x14ac:dyDescent="0.25">
      <c r="H1042" t="e">
        <f ca="1">ROUND(NORMINV(RAND(),SIMULATION!$G$6,SIMULATION!$C$6),0)</f>
        <v>#REF!</v>
      </c>
      <c r="I1042" t="e">
        <f ca="1">ROUND(NORMINV(RAND(),SIMULATION!$G$10,SIMULATION!$C$10),0)</f>
        <v>#REF!</v>
      </c>
      <c r="J1042" t="e">
        <f t="shared" ca="1" si="34"/>
        <v>#REF!</v>
      </c>
      <c r="K1042" t="e">
        <f ca="1">IF(H1042+SIMULATION!$E$6&gt;'CBB SIM'!I1042,"W","L")</f>
        <v>#REF!</v>
      </c>
      <c r="L1042" t="e">
        <f ca="1">IF(I1042+SIMULATION!$E$10&gt;'CBB SIM'!H1042,"W","L")</f>
        <v>#REF!</v>
      </c>
      <c r="M1042" t="e">
        <f t="shared" ca="1" si="35"/>
        <v>#REF!</v>
      </c>
      <c r="N1042" t="e">
        <f ca="1">IF((H1042+I1042)&gt;SIMULATION!$F$6,"Over","Under")</f>
        <v>#REF!</v>
      </c>
    </row>
    <row r="1043" spans="8:14" x14ac:dyDescent="0.25">
      <c r="H1043" t="e">
        <f ca="1">ROUND(NORMINV(RAND(),SIMULATION!$G$6,SIMULATION!$C$6),0)</f>
        <v>#REF!</v>
      </c>
      <c r="I1043" t="e">
        <f ca="1">ROUND(NORMINV(RAND(),SIMULATION!$G$10,SIMULATION!$C$10),0)</f>
        <v>#REF!</v>
      </c>
      <c r="J1043" t="e">
        <f t="shared" ca="1" si="34"/>
        <v>#REF!</v>
      </c>
      <c r="K1043" t="e">
        <f ca="1">IF(H1043+SIMULATION!$E$6&gt;'CBB SIM'!I1043,"W","L")</f>
        <v>#REF!</v>
      </c>
      <c r="L1043" t="e">
        <f ca="1">IF(I1043+SIMULATION!$E$10&gt;'CBB SIM'!H1043,"W","L")</f>
        <v>#REF!</v>
      </c>
      <c r="M1043" t="e">
        <f t="shared" ca="1" si="35"/>
        <v>#REF!</v>
      </c>
      <c r="N1043" t="e">
        <f ca="1">IF((H1043+I1043)&gt;SIMULATION!$F$6,"Over","Under")</f>
        <v>#REF!</v>
      </c>
    </row>
    <row r="1044" spans="8:14" x14ac:dyDescent="0.25">
      <c r="H1044" t="e">
        <f ca="1">ROUND(NORMINV(RAND(),SIMULATION!$G$6,SIMULATION!$C$6),0)</f>
        <v>#REF!</v>
      </c>
      <c r="I1044" t="e">
        <f ca="1">ROUND(NORMINV(RAND(),SIMULATION!$G$10,SIMULATION!$C$10),0)</f>
        <v>#REF!</v>
      </c>
      <c r="J1044" t="e">
        <f t="shared" ca="1" si="34"/>
        <v>#REF!</v>
      </c>
      <c r="K1044" t="e">
        <f ca="1">IF(H1044+SIMULATION!$E$6&gt;'CBB SIM'!I1044,"W","L")</f>
        <v>#REF!</v>
      </c>
      <c r="L1044" t="e">
        <f ca="1">IF(I1044+SIMULATION!$E$10&gt;'CBB SIM'!H1044,"W","L")</f>
        <v>#REF!</v>
      </c>
      <c r="M1044" t="e">
        <f t="shared" ca="1" si="35"/>
        <v>#REF!</v>
      </c>
      <c r="N1044" t="e">
        <f ca="1">IF((H1044+I1044)&gt;SIMULATION!$F$6,"Over","Under")</f>
        <v>#REF!</v>
      </c>
    </row>
    <row r="1045" spans="8:14" x14ac:dyDescent="0.25">
      <c r="H1045" t="e">
        <f ca="1">ROUND(NORMINV(RAND(),SIMULATION!$G$6,SIMULATION!$C$6),0)</f>
        <v>#REF!</v>
      </c>
      <c r="I1045" t="e">
        <f ca="1">ROUND(NORMINV(RAND(),SIMULATION!$G$10,SIMULATION!$C$10),0)</f>
        <v>#REF!</v>
      </c>
      <c r="J1045" t="e">
        <f t="shared" ca="1" si="34"/>
        <v>#REF!</v>
      </c>
      <c r="K1045" t="e">
        <f ca="1">IF(H1045+SIMULATION!$E$6&gt;'CBB SIM'!I1045,"W","L")</f>
        <v>#REF!</v>
      </c>
      <c r="L1045" t="e">
        <f ca="1">IF(I1045+SIMULATION!$E$10&gt;'CBB SIM'!H1045,"W","L")</f>
        <v>#REF!</v>
      </c>
      <c r="M1045" t="e">
        <f t="shared" ca="1" si="35"/>
        <v>#REF!</v>
      </c>
      <c r="N1045" t="e">
        <f ca="1">IF((H1045+I1045)&gt;SIMULATION!$F$6,"Over","Under")</f>
        <v>#REF!</v>
      </c>
    </row>
    <row r="1046" spans="8:14" x14ac:dyDescent="0.25">
      <c r="H1046" t="e">
        <f ca="1">ROUND(NORMINV(RAND(),SIMULATION!$G$6,SIMULATION!$C$6),0)</f>
        <v>#REF!</v>
      </c>
      <c r="I1046" t="e">
        <f ca="1">ROUND(NORMINV(RAND(),SIMULATION!$G$10,SIMULATION!$C$10),0)</f>
        <v>#REF!</v>
      </c>
      <c r="J1046" t="e">
        <f t="shared" ca="1" si="34"/>
        <v>#REF!</v>
      </c>
      <c r="K1046" t="e">
        <f ca="1">IF(H1046+SIMULATION!$E$6&gt;'CBB SIM'!I1046,"W","L")</f>
        <v>#REF!</v>
      </c>
      <c r="L1046" t="e">
        <f ca="1">IF(I1046+SIMULATION!$E$10&gt;'CBB SIM'!H1046,"W","L")</f>
        <v>#REF!</v>
      </c>
      <c r="M1046" t="e">
        <f t="shared" ca="1" si="35"/>
        <v>#REF!</v>
      </c>
      <c r="N1046" t="e">
        <f ca="1">IF((H1046+I1046)&gt;SIMULATION!$F$6,"Over","Under")</f>
        <v>#REF!</v>
      </c>
    </row>
    <row r="1047" spans="8:14" x14ac:dyDescent="0.25">
      <c r="H1047" t="e">
        <f ca="1">ROUND(NORMINV(RAND(),SIMULATION!$G$6,SIMULATION!$C$6),0)</f>
        <v>#REF!</v>
      </c>
      <c r="I1047" t="e">
        <f ca="1">ROUND(NORMINV(RAND(),SIMULATION!$G$10,SIMULATION!$C$10),0)</f>
        <v>#REF!</v>
      </c>
      <c r="J1047" t="e">
        <f t="shared" ca="1" si="34"/>
        <v>#REF!</v>
      </c>
      <c r="K1047" t="e">
        <f ca="1">IF(H1047+SIMULATION!$E$6&gt;'CBB SIM'!I1047,"W","L")</f>
        <v>#REF!</v>
      </c>
      <c r="L1047" t="e">
        <f ca="1">IF(I1047+SIMULATION!$E$10&gt;'CBB SIM'!H1047,"W","L")</f>
        <v>#REF!</v>
      </c>
      <c r="M1047" t="e">
        <f t="shared" ca="1" si="35"/>
        <v>#REF!</v>
      </c>
      <c r="N1047" t="e">
        <f ca="1">IF((H1047+I1047)&gt;SIMULATION!$F$6,"Over","Under")</f>
        <v>#REF!</v>
      </c>
    </row>
    <row r="1048" spans="8:14" x14ac:dyDescent="0.25">
      <c r="H1048" t="e">
        <f ca="1">ROUND(NORMINV(RAND(),SIMULATION!$G$6,SIMULATION!$C$6),0)</f>
        <v>#REF!</v>
      </c>
      <c r="I1048" t="e">
        <f ca="1">ROUND(NORMINV(RAND(),SIMULATION!$G$10,SIMULATION!$C$10),0)</f>
        <v>#REF!</v>
      </c>
      <c r="J1048" t="e">
        <f t="shared" ca="1" si="34"/>
        <v>#REF!</v>
      </c>
      <c r="K1048" t="e">
        <f ca="1">IF(H1048+SIMULATION!$E$6&gt;'CBB SIM'!I1048,"W","L")</f>
        <v>#REF!</v>
      </c>
      <c r="L1048" t="e">
        <f ca="1">IF(I1048+SIMULATION!$E$10&gt;'CBB SIM'!H1048,"W","L")</f>
        <v>#REF!</v>
      </c>
      <c r="M1048" t="e">
        <f t="shared" ca="1" si="35"/>
        <v>#REF!</v>
      </c>
      <c r="N1048" t="e">
        <f ca="1">IF((H1048+I1048)&gt;SIMULATION!$F$6,"Over","Under")</f>
        <v>#REF!</v>
      </c>
    </row>
    <row r="1049" spans="8:14" x14ac:dyDescent="0.25">
      <c r="H1049" t="e">
        <f ca="1">ROUND(NORMINV(RAND(),SIMULATION!$G$6,SIMULATION!$C$6),0)</f>
        <v>#REF!</v>
      </c>
      <c r="I1049" t="e">
        <f ca="1">ROUND(NORMINV(RAND(),SIMULATION!$G$10,SIMULATION!$C$10),0)</f>
        <v>#REF!</v>
      </c>
      <c r="J1049" t="e">
        <f t="shared" ca="1" si="34"/>
        <v>#REF!</v>
      </c>
      <c r="K1049" t="e">
        <f ca="1">IF(H1049+SIMULATION!$E$6&gt;'CBB SIM'!I1049,"W","L")</f>
        <v>#REF!</v>
      </c>
      <c r="L1049" t="e">
        <f ca="1">IF(I1049+SIMULATION!$E$10&gt;'CBB SIM'!H1049,"W","L")</f>
        <v>#REF!</v>
      </c>
      <c r="M1049" t="e">
        <f t="shared" ca="1" si="35"/>
        <v>#REF!</v>
      </c>
      <c r="N1049" t="e">
        <f ca="1">IF((H1049+I1049)&gt;SIMULATION!$F$6,"Over","Under")</f>
        <v>#REF!</v>
      </c>
    </row>
    <row r="1050" spans="8:14" x14ac:dyDescent="0.25">
      <c r="H1050" t="e">
        <f ca="1">ROUND(NORMINV(RAND(),SIMULATION!$G$6,SIMULATION!$C$6),0)</f>
        <v>#REF!</v>
      </c>
      <c r="I1050" t="e">
        <f ca="1">ROUND(NORMINV(RAND(),SIMULATION!$G$10,SIMULATION!$C$10),0)</f>
        <v>#REF!</v>
      </c>
      <c r="J1050" t="e">
        <f t="shared" ca="1" si="34"/>
        <v>#REF!</v>
      </c>
      <c r="K1050" t="e">
        <f ca="1">IF(H1050+SIMULATION!$E$6&gt;'CBB SIM'!I1050,"W","L")</f>
        <v>#REF!</v>
      </c>
      <c r="L1050" t="e">
        <f ca="1">IF(I1050+SIMULATION!$E$10&gt;'CBB SIM'!H1050,"W","L")</f>
        <v>#REF!</v>
      </c>
      <c r="M1050" t="e">
        <f t="shared" ca="1" si="35"/>
        <v>#REF!</v>
      </c>
      <c r="N1050" t="e">
        <f ca="1">IF((H1050+I1050)&gt;SIMULATION!$F$6,"Over","Under")</f>
        <v>#REF!</v>
      </c>
    </row>
    <row r="1051" spans="8:14" x14ac:dyDescent="0.25">
      <c r="H1051" t="e">
        <f ca="1">ROUND(NORMINV(RAND(),SIMULATION!$G$6,SIMULATION!$C$6),0)</f>
        <v>#REF!</v>
      </c>
      <c r="I1051" t="e">
        <f ca="1">ROUND(NORMINV(RAND(),SIMULATION!$G$10,SIMULATION!$C$10),0)</f>
        <v>#REF!</v>
      </c>
      <c r="J1051" t="e">
        <f t="shared" ca="1" si="34"/>
        <v>#REF!</v>
      </c>
      <c r="K1051" t="e">
        <f ca="1">IF(H1051+SIMULATION!$E$6&gt;'CBB SIM'!I1051,"W","L")</f>
        <v>#REF!</v>
      </c>
      <c r="L1051" t="e">
        <f ca="1">IF(I1051+SIMULATION!$E$10&gt;'CBB SIM'!H1051,"W","L")</f>
        <v>#REF!</v>
      </c>
      <c r="M1051" t="e">
        <f t="shared" ca="1" si="35"/>
        <v>#REF!</v>
      </c>
      <c r="N1051" t="e">
        <f ca="1">IF((H1051+I1051)&gt;SIMULATION!$F$6,"Over","Under")</f>
        <v>#REF!</v>
      </c>
    </row>
    <row r="1052" spans="8:14" x14ac:dyDescent="0.25">
      <c r="H1052" t="e">
        <f ca="1">ROUND(NORMINV(RAND(),SIMULATION!$G$6,SIMULATION!$C$6),0)</f>
        <v>#REF!</v>
      </c>
      <c r="I1052" t="e">
        <f ca="1">ROUND(NORMINV(RAND(),SIMULATION!$G$10,SIMULATION!$C$10),0)</f>
        <v>#REF!</v>
      </c>
      <c r="J1052" t="e">
        <f t="shared" ca="1" si="34"/>
        <v>#REF!</v>
      </c>
      <c r="K1052" t="e">
        <f ca="1">IF(H1052+SIMULATION!$E$6&gt;'CBB SIM'!I1052,"W","L")</f>
        <v>#REF!</v>
      </c>
      <c r="L1052" t="e">
        <f ca="1">IF(I1052+SIMULATION!$E$10&gt;'CBB SIM'!H1052,"W","L")</f>
        <v>#REF!</v>
      </c>
      <c r="M1052" t="e">
        <f t="shared" ca="1" si="35"/>
        <v>#REF!</v>
      </c>
      <c r="N1052" t="e">
        <f ca="1">IF((H1052+I1052)&gt;SIMULATION!$F$6,"Over","Under")</f>
        <v>#REF!</v>
      </c>
    </row>
    <row r="1053" spans="8:14" x14ac:dyDescent="0.25">
      <c r="H1053" t="e">
        <f ca="1">ROUND(NORMINV(RAND(),SIMULATION!$G$6,SIMULATION!$C$6),0)</f>
        <v>#REF!</v>
      </c>
      <c r="I1053" t="e">
        <f ca="1">ROUND(NORMINV(RAND(),SIMULATION!$G$10,SIMULATION!$C$10),0)</f>
        <v>#REF!</v>
      </c>
      <c r="J1053" t="e">
        <f t="shared" ca="1" si="34"/>
        <v>#REF!</v>
      </c>
      <c r="K1053" t="e">
        <f ca="1">IF(H1053+SIMULATION!$E$6&gt;'CBB SIM'!I1053,"W","L")</f>
        <v>#REF!</v>
      </c>
      <c r="L1053" t="e">
        <f ca="1">IF(I1053+SIMULATION!$E$10&gt;'CBB SIM'!H1053,"W","L")</f>
        <v>#REF!</v>
      </c>
      <c r="M1053" t="e">
        <f t="shared" ca="1" si="35"/>
        <v>#REF!</v>
      </c>
      <c r="N1053" t="e">
        <f ca="1">IF((H1053+I1053)&gt;SIMULATION!$F$6,"Over","Under")</f>
        <v>#REF!</v>
      </c>
    </row>
    <row r="1054" spans="8:14" x14ac:dyDescent="0.25">
      <c r="H1054" t="e">
        <f ca="1">ROUND(NORMINV(RAND(),SIMULATION!$G$6,SIMULATION!$C$6),0)</f>
        <v>#REF!</v>
      </c>
      <c r="I1054" t="e">
        <f ca="1">ROUND(NORMINV(RAND(),SIMULATION!$G$10,SIMULATION!$C$10),0)</f>
        <v>#REF!</v>
      </c>
      <c r="J1054" t="e">
        <f t="shared" ca="1" si="34"/>
        <v>#REF!</v>
      </c>
      <c r="K1054" t="e">
        <f ca="1">IF(H1054+SIMULATION!$E$6&gt;'CBB SIM'!I1054,"W","L")</f>
        <v>#REF!</v>
      </c>
      <c r="L1054" t="e">
        <f ca="1">IF(I1054+SIMULATION!$E$10&gt;'CBB SIM'!H1054,"W","L")</f>
        <v>#REF!</v>
      </c>
      <c r="M1054" t="e">
        <f t="shared" ca="1" si="35"/>
        <v>#REF!</v>
      </c>
      <c r="N1054" t="e">
        <f ca="1">IF((H1054+I1054)&gt;SIMULATION!$F$6,"Over","Under")</f>
        <v>#REF!</v>
      </c>
    </row>
    <row r="1055" spans="8:14" x14ac:dyDescent="0.25">
      <c r="H1055" t="e">
        <f ca="1">ROUND(NORMINV(RAND(),SIMULATION!$G$6,SIMULATION!$C$6),0)</f>
        <v>#REF!</v>
      </c>
      <c r="I1055" t="e">
        <f ca="1">ROUND(NORMINV(RAND(),SIMULATION!$G$10,SIMULATION!$C$10),0)</f>
        <v>#REF!</v>
      </c>
      <c r="J1055" t="e">
        <f t="shared" ca="1" si="34"/>
        <v>#REF!</v>
      </c>
      <c r="K1055" t="e">
        <f ca="1">IF(H1055+SIMULATION!$E$6&gt;'CBB SIM'!I1055,"W","L")</f>
        <v>#REF!</v>
      </c>
      <c r="L1055" t="e">
        <f ca="1">IF(I1055+SIMULATION!$E$10&gt;'CBB SIM'!H1055,"W","L")</f>
        <v>#REF!</v>
      </c>
      <c r="M1055" t="e">
        <f t="shared" ca="1" si="35"/>
        <v>#REF!</v>
      </c>
      <c r="N1055" t="e">
        <f ca="1">IF((H1055+I1055)&gt;SIMULATION!$F$6,"Over","Under")</f>
        <v>#REF!</v>
      </c>
    </row>
    <row r="1056" spans="8:14" x14ac:dyDescent="0.25">
      <c r="H1056" t="e">
        <f ca="1">ROUND(NORMINV(RAND(),SIMULATION!$G$6,SIMULATION!$C$6),0)</f>
        <v>#REF!</v>
      </c>
      <c r="I1056" t="e">
        <f ca="1">ROUND(NORMINV(RAND(),SIMULATION!$G$10,SIMULATION!$C$10),0)</f>
        <v>#REF!</v>
      </c>
      <c r="J1056" t="e">
        <f t="shared" ca="1" si="34"/>
        <v>#REF!</v>
      </c>
      <c r="K1056" t="e">
        <f ca="1">IF(H1056+SIMULATION!$E$6&gt;'CBB SIM'!I1056,"W","L")</f>
        <v>#REF!</v>
      </c>
      <c r="L1056" t="e">
        <f ca="1">IF(I1056+SIMULATION!$E$10&gt;'CBB SIM'!H1056,"W","L")</f>
        <v>#REF!</v>
      </c>
      <c r="M1056" t="e">
        <f t="shared" ca="1" si="35"/>
        <v>#REF!</v>
      </c>
      <c r="N1056" t="e">
        <f ca="1">IF((H1056+I1056)&gt;SIMULATION!$F$6,"Over","Under")</f>
        <v>#REF!</v>
      </c>
    </row>
    <row r="1057" spans="8:14" x14ac:dyDescent="0.25">
      <c r="H1057" t="e">
        <f ca="1">ROUND(NORMINV(RAND(),SIMULATION!$G$6,SIMULATION!$C$6),0)</f>
        <v>#REF!</v>
      </c>
      <c r="I1057" t="e">
        <f ca="1">ROUND(NORMINV(RAND(),SIMULATION!$G$10,SIMULATION!$C$10),0)</f>
        <v>#REF!</v>
      </c>
      <c r="J1057" t="e">
        <f t="shared" ca="1" si="34"/>
        <v>#REF!</v>
      </c>
      <c r="K1057" t="e">
        <f ca="1">IF(H1057+SIMULATION!$E$6&gt;'CBB SIM'!I1057,"W","L")</f>
        <v>#REF!</v>
      </c>
      <c r="L1057" t="e">
        <f ca="1">IF(I1057+SIMULATION!$E$10&gt;'CBB SIM'!H1057,"W","L")</f>
        <v>#REF!</v>
      </c>
      <c r="M1057" t="e">
        <f t="shared" ca="1" si="35"/>
        <v>#REF!</v>
      </c>
      <c r="N1057" t="e">
        <f ca="1">IF((H1057+I1057)&gt;SIMULATION!$F$6,"Over","Under")</f>
        <v>#REF!</v>
      </c>
    </row>
    <row r="1058" spans="8:14" x14ac:dyDescent="0.25">
      <c r="H1058" t="e">
        <f ca="1">ROUND(NORMINV(RAND(),SIMULATION!$G$6,SIMULATION!$C$6),0)</f>
        <v>#REF!</v>
      </c>
      <c r="I1058" t="e">
        <f ca="1">ROUND(NORMINV(RAND(),SIMULATION!$G$10,SIMULATION!$C$10),0)</f>
        <v>#REF!</v>
      </c>
      <c r="J1058" t="e">
        <f t="shared" ca="1" si="34"/>
        <v>#REF!</v>
      </c>
      <c r="K1058" t="e">
        <f ca="1">IF(H1058+SIMULATION!$E$6&gt;'CBB SIM'!I1058,"W","L")</f>
        <v>#REF!</v>
      </c>
      <c r="L1058" t="e">
        <f ca="1">IF(I1058+SIMULATION!$E$10&gt;'CBB SIM'!H1058,"W","L")</f>
        <v>#REF!</v>
      </c>
      <c r="M1058" t="e">
        <f t="shared" ca="1" si="35"/>
        <v>#REF!</v>
      </c>
      <c r="N1058" t="e">
        <f ca="1">IF((H1058+I1058)&gt;SIMULATION!$F$6,"Over","Under")</f>
        <v>#REF!</v>
      </c>
    </row>
    <row r="1059" spans="8:14" x14ac:dyDescent="0.25">
      <c r="H1059" t="e">
        <f ca="1">ROUND(NORMINV(RAND(),SIMULATION!$G$6,SIMULATION!$C$6),0)</f>
        <v>#REF!</v>
      </c>
      <c r="I1059" t="e">
        <f ca="1">ROUND(NORMINV(RAND(),SIMULATION!$G$10,SIMULATION!$C$10),0)</f>
        <v>#REF!</v>
      </c>
      <c r="J1059" t="e">
        <f t="shared" ca="1" si="34"/>
        <v>#REF!</v>
      </c>
      <c r="K1059" t="e">
        <f ca="1">IF(H1059+SIMULATION!$E$6&gt;'CBB SIM'!I1059,"W","L")</f>
        <v>#REF!</v>
      </c>
      <c r="L1059" t="e">
        <f ca="1">IF(I1059+SIMULATION!$E$10&gt;'CBB SIM'!H1059,"W","L")</f>
        <v>#REF!</v>
      </c>
      <c r="M1059" t="e">
        <f t="shared" ca="1" si="35"/>
        <v>#REF!</v>
      </c>
      <c r="N1059" t="e">
        <f ca="1">IF((H1059+I1059)&gt;SIMULATION!$F$6,"Over","Under")</f>
        <v>#REF!</v>
      </c>
    </row>
    <row r="1060" spans="8:14" x14ac:dyDescent="0.25">
      <c r="H1060" t="e">
        <f ca="1">ROUND(NORMINV(RAND(),SIMULATION!$G$6,SIMULATION!$C$6),0)</f>
        <v>#REF!</v>
      </c>
      <c r="I1060" t="e">
        <f ca="1">ROUND(NORMINV(RAND(),SIMULATION!$G$10,SIMULATION!$C$10),0)</f>
        <v>#REF!</v>
      </c>
      <c r="J1060" t="e">
        <f t="shared" ca="1" si="34"/>
        <v>#REF!</v>
      </c>
      <c r="K1060" t="e">
        <f ca="1">IF(H1060+SIMULATION!$E$6&gt;'CBB SIM'!I1060,"W","L")</f>
        <v>#REF!</v>
      </c>
      <c r="L1060" t="e">
        <f ca="1">IF(I1060+SIMULATION!$E$10&gt;'CBB SIM'!H1060,"W","L")</f>
        <v>#REF!</v>
      </c>
      <c r="M1060" t="e">
        <f t="shared" ca="1" si="35"/>
        <v>#REF!</v>
      </c>
      <c r="N1060" t="e">
        <f ca="1">IF((H1060+I1060)&gt;SIMULATION!$F$6,"Over","Under")</f>
        <v>#REF!</v>
      </c>
    </row>
    <row r="1061" spans="8:14" x14ac:dyDescent="0.25">
      <c r="H1061" t="e">
        <f ca="1">ROUND(NORMINV(RAND(),SIMULATION!$G$6,SIMULATION!$C$6),0)</f>
        <v>#REF!</v>
      </c>
      <c r="I1061" t="e">
        <f ca="1">ROUND(NORMINV(RAND(),SIMULATION!$G$10,SIMULATION!$C$10),0)</f>
        <v>#REF!</v>
      </c>
      <c r="J1061" t="e">
        <f t="shared" ca="1" si="34"/>
        <v>#REF!</v>
      </c>
      <c r="K1061" t="e">
        <f ca="1">IF(H1061+SIMULATION!$E$6&gt;'CBB SIM'!I1061,"W","L")</f>
        <v>#REF!</v>
      </c>
      <c r="L1061" t="e">
        <f ca="1">IF(I1061+SIMULATION!$E$10&gt;'CBB SIM'!H1061,"W","L")</f>
        <v>#REF!</v>
      </c>
      <c r="M1061" t="e">
        <f t="shared" ca="1" si="35"/>
        <v>#REF!</v>
      </c>
      <c r="N1061" t="e">
        <f ca="1">IF((H1061+I1061)&gt;SIMULATION!$F$6,"Over","Under")</f>
        <v>#REF!</v>
      </c>
    </row>
    <row r="1062" spans="8:14" x14ac:dyDescent="0.25">
      <c r="H1062" t="e">
        <f ca="1">ROUND(NORMINV(RAND(),SIMULATION!$G$6,SIMULATION!$C$6),0)</f>
        <v>#REF!</v>
      </c>
      <c r="I1062" t="e">
        <f ca="1">ROUND(NORMINV(RAND(),SIMULATION!$G$10,SIMULATION!$C$10),0)</f>
        <v>#REF!</v>
      </c>
      <c r="J1062" t="e">
        <f t="shared" ca="1" si="34"/>
        <v>#REF!</v>
      </c>
      <c r="K1062" t="e">
        <f ca="1">IF(H1062+SIMULATION!$E$6&gt;'CBB SIM'!I1062,"W","L")</f>
        <v>#REF!</v>
      </c>
      <c r="L1062" t="e">
        <f ca="1">IF(I1062+SIMULATION!$E$10&gt;'CBB SIM'!H1062,"W","L")</f>
        <v>#REF!</v>
      </c>
      <c r="M1062" t="e">
        <f t="shared" ca="1" si="35"/>
        <v>#REF!</v>
      </c>
      <c r="N1062" t="e">
        <f ca="1">IF((H1062+I1062)&gt;SIMULATION!$F$6,"Over","Under")</f>
        <v>#REF!</v>
      </c>
    </row>
    <row r="1063" spans="8:14" x14ac:dyDescent="0.25">
      <c r="H1063" t="e">
        <f ca="1">ROUND(NORMINV(RAND(),SIMULATION!$G$6,SIMULATION!$C$6),0)</f>
        <v>#REF!</v>
      </c>
      <c r="I1063" t="e">
        <f ca="1">ROUND(NORMINV(RAND(),SIMULATION!$G$10,SIMULATION!$C$10),0)</f>
        <v>#REF!</v>
      </c>
      <c r="J1063" t="e">
        <f t="shared" ca="1" si="34"/>
        <v>#REF!</v>
      </c>
      <c r="K1063" t="e">
        <f ca="1">IF(H1063+SIMULATION!$E$6&gt;'CBB SIM'!I1063,"W","L")</f>
        <v>#REF!</v>
      </c>
      <c r="L1063" t="e">
        <f ca="1">IF(I1063+SIMULATION!$E$10&gt;'CBB SIM'!H1063,"W","L")</f>
        <v>#REF!</v>
      </c>
      <c r="M1063" t="e">
        <f t="shared" ca="1" si="35"/>
        <v>#REF!</v>
      </c>
      <c r="N1063" t="e">
        <f ca="1">IF((H1063+I1063)&gt;SIMULATION!$F$6,"Over","Under")</f>
        <v>#REF!</v>
      </c>
    </row>
    <row r="1064" spans="8:14" x14ac:dyDescent="0.25">
      <c r="H1064" t="e">
        <f ca="1">ROUND(NORMINV(RAND(),SIMULATION!$G$6,SIMULATION!$C$6),0)</f>
        <v>#REF!</v>
      </c>
      <c r="I1064" t="e">
        <f ca="1">ROUND(NORMINV(RAND(),SIMULATION!$G$10,SIMULATION!$C$10),0)</f>
        <v>#REF!</v>
      </c>
      <c r="J1064" t="e">
        <f t="shared" ca="1" si="34"/>
        <v>#REF!</v>
      </c>
      <c r="K1064" t="e">
        <f ca="1">IF(H1064+SIMULATION!$E$6&gt;'CBB SIM'!I1064,"W","L")</f>
        <v>#REF!</v>
      </c>
      <c r="L1064" t="e">
        <f ca="1">IF(I1064+SIMULATION!$E$10&gt;'CBB SIM'!H1064,"W","L")</f>
        <v>#REF!</v>
      </c>
      <c r="M1064" t="e">
        <f t="shared" ca="1" si="35"/>
        <v>#REF!</v>
      </c>
      <c r="N1064" t="e">
        <f ca="1">IF((H1064+I1064)&gt;SIMULATION!$F$6,"Over","Under")</f>
        <v>#REF!</v>
      </c>
    </row>
    <row r="1065" spans="8:14" x14ac:dyDescent="0.25">
      <c r="H1065" t="e">
        <f ca="1">ROUND(NORMINV(RAND(),SIMULATION!$G$6,SIMULATION!$C$6),0)</f>
        <v>#REF!</v>
      </c>
      <c r="I1065" t="e">
        <f ca="1">ROUND(NORMINV(RAND(),SIMULATION!$G$10,SIMULATION!$C$10),0)</f>
        <v>#REF!</v>
      </c>
      <c r="J1065" t="e">
        <f t="shared" ca="1" si="34"/>
        <v>#REF!</v>
      </c>
      <c r="K1065" t="e">
        <f ca="1">IF(H1065+SIMULATION!$E$6&gt;'CBB SIM'!I1065,"W","L")</f>
        <v>#REF!</v>
      </c>
      <c r="L1065" t="e">
        <f ca="1">IF(I1065+SIMULATION!$E$10&gt;'CBB SIM'!H1065,"W","L")</f>
        <v>#REF!</v>
      </c>
      <c r="M1065" t="e">
        <f t="shared" ca="1" si="35"/>
        <v>#REF!</v>
      </c>
      <c r="N1065" t="e">
        <f ca="1">IF((H1065+I1065)&gt;SIMULATION!$F$6,"Over","Under")</f>
        <v>#REF!</v>
      </c>
    </row>
    <row r="1066" spans="8:14" x14ac:dyDescent="0.25">
      <c r="H1066" t="e">
        <f ca="1">ROUND(NORMINV(RAND(),SIMULATION!$G$6,SIMULATION!$C$6),0)</f>
        <v>#REF!</v>
      </c>
      <c r="I1066" t="e">
        <f ca="1">ROUND(NORMINV(RAND(),SIMULATION!$G$10,SIMULATION!$C$10),0)</f>
        <v>#REF!</v>
      </c>
      <c r="J1066" t="e">
        <f t="shared" ref="J1066:J1129" ca="1" si="36">IF(H1066=I1066,"OT",IF(H1066&gt;I1066,"Away","Home"))</f>
        <v>#REF!</v>
      </c>
      <c r="K1066" t="e">
        <f ca="1">IF(H1066+SIMULATION!$E$6&gt;'CBB SIM'!I1066,"W","L")</f>
        <v>#REF!</v>
      </c>
      <c r="L1066" t="e">
        <f ca="1">IF(I1066+SIMULATION!$E$10&gt;'CBB SIM'!H1066,"W","L")</f>
        <v>#REF!</v>
      </c>
      <c r="M1066" t="e">
        <f t="shared" ref="M1066:M1129" ca="1" si="37">H1066+I1066</f>
        <v>#REF!</v>
      </c>
      <c r="N1066" t="e">
        <f ca="1">IF((H1066+I1066)&gt;SIMULATION!$F$6,"Over","Under")</f>
        <v>#REF!</v>
      </c>
    </row>
    <row r="1067" spans="8:14" x14ac:dyDescent="0.25">
      <c r="H1067" t="e">
        <f ca="1">ROUND(NORMINV(RAND(),SIMULATION!$G$6,SIMULATION!$C$6),0)</f>
        <v>#REF!</v>
      </c>
      <c r="I1067" t="e">
        <f ca="1">ROUND(NORMINV(RAND(),SIMULATION!$G$10,SIMULATION!$C$10),0)</f>
        <v>#REF!</v>
      </c>
      <c r="J1067" t="e">
        <f t="shared" ca="1" si="36"/>
        <v>#REF!</v>
      </c>
      <c r="K1067" t="e">
        <f ca="1">IF(H1067+SIMULATION!$E$6&gt;'CBB SIM'!I1067,"W","L")</f>
        <v>#REF!</v>
      </c>
      <c r="L1067" t="e">
        <f ca="1">IF(I1067+SIMULATION!$E$10&gt;'CBB SIM'!H1067,"W","L")</f>
        <v>#REF!</v>
      </c>
      <c r="M1067" t="e">
        <f t="shared" ca="1" si="37"/>
        <v>#REF!</v>
      </c>
      <c r="N1067" t="e">
        <f ca="1">IF((H1067+I1067)&gt;SIMULATION!$F$6,"Over","Under")</f>
        <v>#REF!</v>
      </c>
    </row>
    <row r="1068" spans="8:14" x14ac:dyDescent="0.25">
      <c r="H1068" t="e">
        <f ca="1">ROUND(NORMINV(RAND(),SIMULATION!$G$6,SIMULATION!$C$6),0)</f>
        <v>#REF!</v>
      </c>
      <c r="I1068" t="e">
        <f ca="1">ROUND(NORMINV(RAND(),SIMULATION!$G$10,SIMULATION!$C$10),0)</f>
        <v>#REF!</v>
      </c>
      <c r="J1068" t="e">
        <f t="shared" ca="1" si="36"/>
        <v>#REF!</v>
      </c>
      <c r="K1068" t="e">
        <f ca="1">IF(H1068+SIMULATION!$E$6&gt;'CBB SIM'!I1068,"W","L")</f>
        <v>#REF!</v>
      </c>
      <c r="L1068" t="e">
        <f ca="1">IF(I1068+SIMULATION!$E$10&gt;'CBB SIM'!H1068,"W","L")</f>
        <v>#REF!</v>
      </c>
      <c r="M1068" t="e">
        <f t="shared" ca="1" si="37"/>
        <v>#REF!</v>
      </c>
      <c r="N1068" t="e">
        <f ca="1">IF((H1068+I1068)&gt;SIMULATION!$F$6,"Over","Under")</f>
        <v>#REF!</v>
      </c>
    </row>
    <row r="1069" spans="8:14" x14ac:dyDescent="0.25">
      <c r="H1069" t="e">
        <f ca="1">ROUND(NORMINV(RAND(),SIMULATION!$G$6,SIMULATION!$C$6),0)</f>
        <v>#REF!</v>
      </c>
      <c r="I1069" t="e">
        <f ca="1">ROUND(NORMINV(RAND(),SIMULATION!$G$10,SIMULATION!$C$10),0)</f>
        <v>#REF!</v>
      </c>
      <c r="J1069" t="e">
        <f t="shared" ca="1" si="36"/>
        <v>#REF!</v>
      </c>
      <c r="K1069" t="e">
        <f ca="1">IF(H1069+SIMULATION!$E$6&gt;'CBB SIM'!I1069,"W","L")</f>
        <v>#REF!</v>
      </c>
      <c r="L1069" t="e">
        <f ca="1">IF(I1069+SIMULATION!$E$10&gt;'CBB SIM'!H1069,"W","L")</f>
        <v>#REF!</v>
      </c>
      <c r="M1069" t="e">
        <f t="shared" ca="1" si="37"/>
        <v>#REF!</v>
      </c>
      <c r="N1069" t="e">
        <f ca="1">IF((H1069+I1069)&gt;SIMULATION!$F$6,"Over","Under")</f>
        <v>#REF!</v>
      </c>
    </row>
    <row r="1070" spans="8:14" x14ac:dyDescent="0.25">
      <c r="H1070" t="e">
        <f ca="1">ROUND(NORMINV(RAND(),SIMULATION!$G$6,SIMULATION!$C$6),0)</f>
        <v>#REF!</v>
      </c>
      <c r="I1070" t="e">
        <f ca="1">ROUND(NORMINV(RAND(),SIMULATION!$G$10,SIMULATION!$C$10),0)</f>
        <v>#REF!</v>
      </c>
      <c r="J1070" t="e">
        <f t="shared" ca="1" si="36"/>
        <v>#REF!</v>
      </c>
      <c r="K1070" t="e">
        <f ca="1">IF(H1070+SIMULATION!$E$6&gt;'CBB SIM'!I1070,"W","L")</f>
        <v>#REF!</v>
      </c>
      <c r="L1070" t="e">
        <f ca="1">IF(I1070+SIMULATION!$E$10&gt;'CBB SIM'!H1070,"W","L")</f>
        <v>#REF!</v>
      </c>
      <c r="M1070" t="e">
        <f t="shared" ca="1" si="37"/>
        <v>#REF!</v>
      </c>
      <c r="N1070" t="e">
        <f ca="1">IF((H1070+I1070)&gt;SIMULATION!$F$6,"Over","Under")</f>
        <v>#REF!</v>
      </c>
    </row>
    <row r="1071" spans="8:14" x14ac:dyDescent="0.25">
      <c r="H1071" t="e">
        <f ca="1">ROUND(NORMINV(RAND(),SIMULATION!$G$6,SIMULATION!$C$6),0)</f>
        <v>#REF!</v>
      </c>
      <c r="I1071" t="e">
        <f ca="1">ROUND(NORMINV(RAND(),SIMULATION!$G$10,SIMULATION!$C$10),0)</f>
        <v>#REF!</v>
      </c>
      <c r="J1071" t="e">
        <f t="shared" ca="1" si="36"/>
        <v>#REF!</v>
      </c>
      <c r="K1071" t="e">
        <f ca="1">IF(H1071+SIMULATION!$E$6&gt;'CBB SIM'!I1071,"W","L")</f>
        <v>#REF!</v>
      </c>
      <c r="L1071" t="e">
        <f ca="1">IF(I1071+SIMULATION!$E$10&gt;'CBB SIM'!H1071,"W","L")</f>
        <v>#REF!</v>
      </c>
      <c r="M1071" t="e">
        <f t="shared" ca="1" si="37"/>
        <v>#REF!</v>
      </c>
      <c r="N1071" t="e">
        <f ca="1">IF((H1071+I1071)&gt;SIMULATION!$F$6,"Over","Under")</f>
        <v>#REF!</v>
      </c>
    </row>
    <row r="1072" spans="8:14" x14ac:dyDescent="0.25">
      <c r="H1072" t="e">
        <f ca="1">ROUND(NORMINV(RAND(),SIMULATION!$G$6,SIMULATION!$C$6),0)</f>
        <v>#REF!</v>
      </c>
      <c r="I1072" t="e">
        <f ca="1">ROUND(NORMINV(RAND(),SIMULATION!$G$10,SIMULATION!$C$10),0)</f>
        <v>#REF!</v>
      </c>
      <c r="J1072" t="e">
        <f t="shared" ca="1" si="36"/>
        <v>#REF!</v>
      </c>
      <c r="K1072" t="e">
        <f ca="1">IF(H1072+SIMULATION!$E$6&gt;'CBB SIM'!I1072,"W","L")</f>
        <v>#REF!</v>
      </c>
      <c r="L1072" t="e">
        <f ca="1">IF(I1072+SIMULATION!$E$10&gt;'CBB SIM'!H1072,"W","L")</f>
        <v>#REF!</v>
      </c>
      <c r="M1072" t="e">
        <f t="shared" ca="1" si="37"/>
        <v>#REF!</v>
      </c>
      <c r="N1072" t="e">
        <f ca="1">IF((H1072+I1072)&gt;SIMULATION!$F$6,"Over","Under")</f>
        <v>#REF!</v>
      </c>
    </row>
    <row r="1073" spans="8:14" x14ac:dyDescent="0.25">
      <c r="H1073" t="e">
        <f ca="1">ROUND(NORMINV(RAND(),SIMULATION!$G$6,SIMULATION!$C$6),0)</f>
        <v>#REF!</v>
      </c>
      <c r="I1073" t="e">
        <f ca="1">ROUND(NORMINV(RAND(),SIMULATION!$G$10,SIMULATION!$C$10),0)</f>
        <v>#REF!</v>
      </c>
      <c r="J1073" t="e">
        <f t="shared" ca="1" si="36"/>
        <v>#REF!</v>
      </c>
      <c r="K1073" t="e">
        <f ca="1">IF(H1073+SIMULATION!$E$6&gt;'CBB SIM'!I1073,"W","L")</f>
        <v>#REF!</v>
      </c>
      <c r="L1073" t="e">
        <f ca="1">IF(I1073+SIMULATION!$E$10&gt;'CBB SIM'!H1073,"W","L")</f>
        <v>#REF!</v>
      </c>
      <c r="M1073" t="e">
        <f t="shared" ca="1" si="37"/>
        <v>#REF!</v>
      </c>
      <c r="N1073" t="e">
        <f ca="1">IF((H1073+I1073)&gt;SIMULATION!$F$6,"Over","Under")</f>
        <v>#REF!</v>
      </c>
    </row>
    <row r="1074" spans="8:14" x14ac:dyDescent="0.25">
      <c r="H1074" t="e">
        <f ca="1">ROUND(NORMINV(RAND(),SIMULATION!$G$6,SIMULATION!$C$6),0)</f>
        <v>#REF!</v>
      </c>
      <c r="I1074" t="e">
        <f ca="1">ROUND(NORMINV(RAND(),SIMULATION!$G$10,SIMULATION!$C$10),0)</f>
        <v>#REF!</v>
      </c>
      <c r="J1074" t="e">
        <f t="shared" ca="1" si="36"/>
        <v>#REF!</v>
      </c>
      <c r="K1074" t="e">
        <f ca="1">IF(H1074+SIMULATION!$E$6&gt;'CBB SIM'!I1074,"W","L")</f>
        <v>#REF!</v>
      </c>
      <c r="L1074" t="e">
        <f ca="1">IF(I1074+SIMULATION!$E$10&gt;'CBB SIM'!H1074,"W","L")</f>
        <v>#REF!</v>
      </c>
      <c r="M1074" t="e">
        <f t="shared" ca="1" si="37"/>
        <v>#REF!</v>
      </c>
      <c r="N1074" t="e">
        <f ca="1">IF((H1074+I1074)&gt;SIMULATION!$F$6,"Over","Under")</f>
        <v>#REF!</v>
      </c>
    </row>
    <row r="1075" spans="8:14" x14ac:dyDescent="0.25">
      <c r="H1075" t="e">
        <f ca="1">ROUND(NORMINV(RAND(),SIMULATION!$G$6,SIMULATION!$C$6),0)</f>
        <v>#REF!</v>
      </c>
      <c r="I1075" t="e">
        <f ca="1">ROUND(NORMINV(RAND(),SIMULATION!$G$10,SIMULATION!$C$10),0)</f>
        <v>#REF!</v>
      </c>
      <c r="J1075" t="e">
        <f t="shared" ca="1" si="36"/>
        <v>#REF!</v>
      </c>
      <c r="K1075" t="e">
        <f ca="1">IF(H1075+SIMULATION!$E$6&gt;'CBB SIM'!I1075,"W","L")</f>
        <v>#REF!</v>
      </c>
      <c r="L1075" t="e">
        <f ca="1">IF(I1075+SIMULATION!$E$10&gt;'CBB SIM'!H1075,"W","L")</f>
        <v>#REF!</v>
      </c>
      <c r="M1075" t="e">
        <f t="shared" ca="1" si="37"/>
        <v>#REF!</v>
      </c>
      <c r="N1075" t="e">
        <f ca="1">IF((H1075+I1075)&gt;SIMULATION!$F$6,"Over","Under")</f>
        <v>#REF!</v>
      </c>
    </row>
    <row r="1076" spans="8:14" x14ac:dyDescent="0.25">
      <c r="H1076" t="e">
        <f ca="1">ROUND(NORMINV(RAND(),SIMULATION!$G$6,SIMULATION!$C$6),0)</f>
        <v>#REF!</v>
      </c>
      <c r="I1076" t="e">
        <f ca="1">ROUND(NORMINV(RAND(),SIMULATION!$G$10,SIMULATION!$C$10),0)</f>
        <v>#REF!</v>
      </c>
      <c r="J1076" t="e">
        <f t="shared" ca="1" si="36"/>
        <v>#REF!</v>
      </c>
      <c r="K1076" t="e">
        <f ca="1">IF(H1076+SIMULATION!$E$6&gt;'CBB SIM'!I1076,"W","L")</f>
        <v>#REF!</v>
      </c>
      <c r="L1076" t="e">
        <f ca="1">IF(I1076+SIMULATION!$E$10&gt;'CBB SIM'!H1076,"W","L")</f>
        <v>#REF!</v>
      </c>
      <c r="M1076" t="e">
        <f t="shared" ca="1" si="37"/>
        <v>#REF!</v>
      </c>
      <c r="N1076" t="e">
        <f ca="1">IF((H1076+I1076)&gt;SIMULATION!$F$6,"Over","Under")</f>
        <v>#REF!</v>
      </c>
    </row>
    <row r="1077" spans="8:14" x14ac:dyDescent="0.25">
      <c r="H1077" t="e">
        <f ca="1">ROUND(NORMINV(RAND(),SIMULATION!$G$6,SIMULATION!$C$6),0)</f>
        <v>#REF!</v>
      </c>
      <c r="I1077" t="e">
        <f ca="1">ROUND(NORMINV(RAND(),SIMULATION!$G$10,SIMULATION!$C$10),0)</f>
        <v>#REF!</v>
      </c>
      <c r="J1077" t="e">
        <f t="shared" ca="1" si="36"/>
        <v>#REF!</v>
      </c>
      <c r="K1077" t="e">
        <f ca="1">IF(H1077+SIMULATION!$E$6&gt;'CBB SIM'!I1077,"W","L")</f>
        <v>#REF!</v>
      </c>
      <c r="L1077" t="e">
        <f ca="1">IF(I1077+SIMULATION!$E$10&gt;'CBB SIM'!H1077,"W","L")</f>
        <v>#REF!</v>
      </c>
      <c r="M1077" t="e">
        <f t="shared" ca="1" si="37"/>
        <v>#REF!</v>
      </c>
      <c r="N1077" t="e">
        <f ca="1">IF((H1077+I1077)&gt;SIMULATION!$F$6,"Over","Under")</f>
        <v>#REF!</v>
      </c>
    </row>
    <row r="1078" spans="8:14" x14ac:dyDescent="0.25">
      <c r="H1078" t="e">
        <f ca="1">ROUND(NORMINV(RAND(),SIMULATION!$G$6,SIMULATION!$C$6),0)</f>
        <v>#REF!</v>
      </c>
      <c r="I1078" t="e">
        <f ca="1">ROUND(NORMINV(RAND(),SIMULATION!$G$10,SIMULATION!$C$10),0)</f>
        <v>#REF!</v>
      </c>
      <c r="J1078" t="e">
        <f t="shared" ca="1" si="36"/>
        <v>#REF!</v>
      </c>
      <c r="K1078" t="e">
        <f ca="1">IF(H1078+SIMULATION!$E$6&gt;'CBB SIM'!I1078,"W","L")</f>
        <v>#REF!</v>
      </c>
      <c r="L1078" t="e">
        <f ca="1">IF(I1078+SIMULATION!$E$10&gt;'CBB SIM'!H1078,"W","L")</f>
        <v>#REF!</v>
      </c>
      <c r="M1078" t="e">
        <f t="shared" ca="1" si="37"/>
        <v>#REF!</v>
      </c>
      <c r="N1078" t="e">
        <f ca="1">IF((H1078+I1078)&gt;SIMULATION!$F$6,"Over","Under")</f>
        <v>#REF!</v>
      </c>
    </row>
    <row r="1079" spans="8:14" x14ac:dyDescent="0.25">
      <c r="H1079" t="e">
        <f ca="1">ROUND(NORMINV(RAND(),SIMULATION!$G$6,SIMULATION!$C$6),0)</f>
        <v>#REF!</v>
      </c>
      <c r="I1079" t="e">
        <f ca="1">ROUND(NORMINV(RAND(),SIMULATION!$G$10,SIMULATION!$C$10),0)</f>
        <v>#REF!</v>
      </c>
      <c r="J1079" t="e">
        <f t="shared" ca="1" si="36"/>
        <v>#REF!</v>
      </c>
      <c r="K1079" t="e">
        <f ca="1">IF(H1079+SIMULATION!$E$6&gt;'CBB SIM'!I1079,"W","L")</f>
        <v>#REF!</v>
      </c>
      <c r="L1079" t="e">
        <f ca="1">IF(I1079+SIMULATION!$E$10&gt;'CBB SIM'!H1079,"W","L")</f>
        <v>#REF!</v>
      </c>
      <c r="M1079" t="e">
        <f t="shared" ca="1" si="37"/>
        <v>#REF!</v>
      </c>
      <c r="N1079" t="e">
        <f ca="1">IF((H1079+I1079)&gt;SIMULATION!$F$6,"Over","Under")</f>
        <v>#REF!</v>
      </c>
    </row>
    <row r="1080" spans="8:14" x14ac:dyDescent="0.25">
      <c r="H1080" t="e">
        <f ca="1">ROUND(NORMINV(RAND(),SIMULATION!$G$6,SIMULATION!$C$6),0)</f>
        <v>#REF!</v>
      </c>
      <c r="I1080" t="e">
        <f ca="1">ROUND(NORMINV(RAND(),SIMULATION!$G$10,SIMULATION!$C$10),0)</f>
        <v>#REF!</v>
      </c>
      <c r="J1080" t="e">
        <f t="shared" ca="1" si="36"/>
        <v>#REF!</v>
      </c>
      <c r="K1080" t="e">
        <f ca="1">IF(H1080+SIMULATION!$E$6&gt;'CBB SIM'!I1080,"W","L")</f>
        <v>#REF!</v>
      </c>
      <c r="L1080" t="e">
        <f ca="1">IF(I1080+SIMULATION!$E$10&gt;'CBB SIM'!H1080,"W","L")</f>
        <v>#REF!</v>
      </c>
      <c r="M1080" t="e">
        <f t="shared" ca="1" si="37"/>
        <v>#REF!</v>
      </c>
      <c r="N1080" t="e">
        <f ca="1">IF((H1080+I1080)&gt;SIMULATION!$F$6,"Over","Under")</f>
        <v>#REF!</v>
      </c>
    </row>
    <row r="1081" spans="8:14" x14ac:dyDescent="0.25">
      <c r="H1081" t="e">
        <f ca="1">ROUND(NORMINV(RAND(),SIMULATION!$G$6,SIMULATION!$C$6),0)</f>
        <v>#REF!</v>
      </c>
      <c r="I1081" t="e">
        <f ca="1">ROUND(NORMINV(RAND(),SIMULATION!$G$10,SIMULATION!$C$10),0)</f>
        <v>#REF!</v>
      </c>
      <c r="J1081" t="e">
        <f t="shared" ca="1" si="36"/>
        <v>#REF!</v>
      </c>
      <c r="K1081" t="e">
        <f ca="1">IF(H1081+SIMULATION!$E$6&gt;'CBB SIM'!I1081,"W","L")</f>
        <v>#REF!</v>
      </c>
      <c r="L1081" t="e">
        <f ca="1">IF(I1081+SIMULATION!$E$10&gt;'CBB SIM'!H1081,"W","L")</f>
        <v>#REF!</v>
      </c>
      <c r="M1081" t="e">
        <f t="shared" ca="1" si="37"/>
        <v>#REF!</v>
      </c>
      <c r="N1081" t="e">
        <f ca="1">IF((H1081+I1081)&gt;SIMULATION!$F$6,"Over","Under")</f>
        <v>#REF!</v>
      </c>
    </row>
    <row r="1082" spans="8:14" x14ac:dyDescent="0.25">
      <c r="H1082" t="e">
        <f ca="1">ROUND(NORMINV(RAND(),SIMULATION!$G$6,SIMULATION!$C$6),0)</f>
        <v>#REF!</v>
      </c>
      <c r="I1082" t="e">
        <f ca="1">ROUND(NORMINV(RAND(),SIMULATION!$G$10,SIMULATION!$C$10),0)</f>
        <v>#REF!</v>
      </c>
      <c r="J1082" t="e">
        <f t="shared" ca="1" si="36"/>
        <v>#REF!</v>
      </c>
      <c r="K1082" t="e">
        <f ca="1">IF(H1082+SIMULATION!$E$6&gt;'CBB SIM'!I1082,"W","L")</f>
        <v>#REF!</v>
      </c>
      <c r="L1082" t="e">
        <f ca="1">IF(I1082+SIMULATION!$E$10&gt;'CBB SIM'!H1082,"W","L")</f>
        <v>#REF!</v>
      </c>
      <c r="M1082" t="e">
        <f t="shared" ca="1" si="37"/>
        <v>#REF!</v>
      </c>
      <c r="N1082" t="e">
        <f ca="1">IF((H1082+I1082)&gt;SIMULATION!$F$6,"Over","Under")</f>
        <v>#REF!</v>
      </c>
    </row>
    <row r="1083" spans="8:14" x14ac:dyDescent="0.25">
      <c r="H1083" t="e">
        <f ca="1">ROUND(NORMINV(RAND(),SIMULATION!$G$6,SIMULATION!$C$6),0)</f>
        <v>#REF!</v>
      </c>
      <c r="I1083" t="e">
        <f ca="1">ROUND(NORMINV(RAND(),SIMULATION!$G$10,SIMULATION!$C$10),0)</f>
        <v>#REF!</v>
      </c>
      <c r="J1083" t="e">
        <f t="shared" ca="1" si="36"/>
        <v>#REF!</v>
      </c>
      <c r="K1083" t="e">
        <f ca="1">IF(H1083+SIMULATION!$E$6&gt;'CBB SIM'!I1083,"W","L")</f>
        <v>#REF!</v>
      </c>
      <c r="L1083" t="e">
        <f ca="1">IF(I1083+SIMULATION!$E$10&gt;'CBB SIM'!H1083,"W","L")</f>
        <v>#REF!</v>
      </c>
      <c r="M1083" t="e">
        <f t="shared" ca="1" si="37"/>
        <v>#REF!</v>
      </c>
      <c r="N1083" t="e">
        <f ca="1">IF((H1083+I1083)&gt;SIMULATION!$F$6,"Over","Under")</f>
        <v>#REF!</v>
      </c>
    </row>
    <row r="1084" spans="8:14" x14ac:dyDescent="0.25">
      <c r="H1084" t="e">
        <f ca="1">ROUND(NORMINV(RAND(),SIMULATION!$G$6,SIMULATION!$C$6),0)</f>
        <v>#REF!</v>
      </c>
      <c r="I1084" t="e">
        <f ca="1">ROUND(NORMINV(RAND(),SIMULATION!$G$10,SIMULATION!$C$10),0)</f>
        <v>#REF!</v>
      </c>
      <c r="J1084" t="e">
        <f t="shared" ca="1" si="36"/>
        <v>#REF!</v>
      </c>
      <c r="K1084" t="e">
        <f ca="1">IF(H1084+SIMULATION!$E$6&gt;'CBB SIM'!I1084,"W","L")</f>
        <v>#REF!</v>
      </c>
      <c r="L1084" t="e">
        <f ca="1">IF(I1084+SIMULATION!$E$10&gt;'CBB SIM'!H1084,"W","L")</f>
        <v>#REF!</v>
      </c>
      <c r="M1084" t="e">
        <f t="shared" ca="1" si="37"/>
        <v>#REF!</v>
      </c>
      <c r="N1084" t="e">
        <f ca="1">IF((H1084+I1084)&gt;SIMULATION!$F$6,"Over","Under")</f>
        <v>#REF!</v>
      </c>
    </row>
    <row r="1085" spans="8:14" x14ac:dyDescent="0.25">
      <c r="H1085" t="e">
        <f ca="1">ROUND(NORMINV(RAND(),SIMULATION!$G$6,SIMULATION!$C$6),0)</f>
        <v>#REF!</v>
      </c>
      <c r="I1085" t="e">
        <f ca="1">ROUND(NORMINV(RAND(),SIMULATION!$G$10,SIMULATION!$C$10),0)</f>
        <v>#REF!</v>
      </c>
      <c r="J1085" t="e">
        <f t="shared" ca="1" si="36"/>
        <v>#REF!</v>
      </c>
      <c r="K1085" t="e">
        <f ca="1">IF(H1085+SIMULATION!$E$6&gt;'CBB SIM'!I1085,"W","L")</f>
        <v>#REF!</v>
      </c>
      <c r="L1085" t="e">
        <f ca="1">IF(I1085+SIMULATION!$E$10&gt;'CBB SIM'!H1085,"W","L")</f>
        <v>#REF!</v>
      </c>
      <c r="M1085" t="e">
        <f t="shared" ca="1" si="37"/>
        <v>#REF!</v>
      </c>
      <c r="N1085" t="e">
        <f ca="1">IF((H1085+I1085)&gt;SIMULATION!$F$6,"Over","Under")</f>
        <v>#REF!</v>
      </c>
    </row>
    <row r="1086" spans="8:14" x14ac:dyDescent="0.25">
      <c r="H1086" t="e">
        <f ca="1">ROUND(NORMINV(RAND(),SIMULATION!$G$6,SIMULATION!$C$6),0)</f>
        <v>#REF!</v>
      </c>
      <c r="I1086" t="e">
        <f ca="1">ROUND(NORMINV(RAND(),SIMULATION!$G$10,SIMULATION!$C$10),0)</f>
        <v>#REF!</v>
      </c>
      <c r="J1086" t="e">
        <f t="shared" ca="1" si="36"/>
        <v>#REF!</v>
      </c>
      <c r="K1086" t="e">
        <f ca="1">IF(H1086+SIMULATION!$E$6&gt;'CBB SIM'!I1086,"W","L")</f>
        <v>#REF!</v>
      </c>
      <c r="L1086" t="e">
        <f ca="1">IF(I1086+SIMULATION!$E$10&gt;'CBB SIM'!H1086,"W","L")</f>
        <v>#REF!</v>
      </c>
      <c r="M1086" t="e">
        <f t="shared" ca="1" si="37"/>
        <v>#REF!</v>
      </c>
      <c r="N1086" t="e">
        <f ca="1">IF((H1086+I1086)&gt;SIMULATION!$F$6,"Over","Under")</f>
        <v>#REF!</v>
      </c>
    </row>
    <row r="1087" spans="8:14" x14ac:dyDescent="0.25">
      <c r="H1087" t="e">
        <f ca="1">ROUND(NORMINV(RAND(),SIMULATION!$G$6,SIMULATION!$C$6),0)</f>
        <v>#REF!</v>
      </c>
      <c r="I1087" t="e">
        <f ca="1">ROUND(NORMINV(RAND(),SIMULATION!$G$10,SIMULATION!$C$10),0)</f>
        <v>#REF!</v>
      </c>
      <c r="J1087" t="e">
        <f t="shared" ca="1" si="36"/>
        <v>#REF!</v>
      </c>
      <c r="K1087" t="e">
        <f ca="1">IF(H1087+SIMULATION!$E$6&gt;'CBB SIM'!I1087,"W","L")</f>
        <v>#REF!</v>
      </c>
      <c r="L1087" t="e">
        <f ca="1">IF(I1087+SIMULATION!$E$10&gt;'CBB SIM'!H1087,"W","L")</f>
        <v>#REF!</v>
      </c>
      <c r="M1087" t="e">
        <f t="shared" ca="1" si="37"/>
        <v>#REF!</v>
      </c>
      <c r="N1087" t="e">
        <f ca="1">IF((H1087+I1087)&gt;SIMULATION!$F$6,"Over","Under")</f>
        <v>#REF!</v>
      </c>
    </row>
    <row r="1088" spans="8:14" x14ac:dyDescent="0.25">
      <c r="H1088" t="e">
        <f ca="1">ROUND(NORMINV(RAND(),SIMULATION!$G$6,SIMULATION!$C$6),0)</f>
        <v>#REF!</v>
      </c>
      <c r="I1088" t="e">
        <f ca="1">ROUND(NORMINV(RAND(),SIMULATION!$G$10,SIMULATION!$C$10),0)</f>
        <v>#REF!</v>
      </c>
      <c r="J1088" t="e">
        <f t="shared" ca="1" si="36"/>
        <v>#REF!</v>
      </c>
      <c r="K1088" t="e">
        <f ca="1">IF(H1088+SIMULATION!$E$6&gt;'CBB SIM'!I1088,"W","L")</f>
        <v>#REF!</v>
      </c>
      <c r="L1088" t="e">
        <f ca="1">IF(I1088+SIMULATION!$E$10&gt;'CBB SIM'!H1088,"W","L")</f>
        <v>#REF!</v>
      </c>
      <c r="M1088" t="e">
        <f t="shared" ca="1" si="37"/>
        <v>#REF!</v>
      </c>
      <c r="N1088" t="e">
        <f ca="1">IF((H1088+I1088)&gt;SIMULATION!$F$6,"Over","Under")</f>
        <v>#REF!</v>
      </c>
    </row>
    <row r="1089" spans="8:14" x14ac:dyDescent="0.25">
      <c r="H1089" t="e">
        <f ca="1">ROUND(NORMINV(RAND(),SIMULATION!$G$6,SIMULATION!$C$6),0)</f>
        <v>#REF!</v>
      </c>
      <c r="I1089" t="e">
        <f ca="1">ROUND(NORMINV(RAND(),SIMULATION!$G$10,SIMULATION!$C$10),0)</f>
        <v>#REF!</v>
      </c>
      <c r="J1089" t="e">
        <f t="shared" ca="1" si="36"/>
        <v>#REF!</v>
      </c>
      <c r="K1089" t="e">
        <f ca="1">IF(H1089+SIMULATION!$E$6&gt;'CBB SIM'!I1089,"W","L")</f>
        <v>#REF!</v>
      </c>
      <c r="L1089" t="e">
        <f ca="1">IF(I1089+SIMULATION!$E$10&gt;'CBB SIM'!H1089,"W","L")</f>
        <v>#REF!</v>
      </c>
      <c r="M1089" t="e">
        <f t="shared" ca="1" si="37"/>
        <v>#REF!</v>
      </c>
      <c r="N1089" t="e">
        <f ca="1">IF((H1089+I1089)&gt;SIMULATION!$F$6,"Over","Under")</f>
        <v>#REF!</v>
      </c>
    </row>
    <row r="1090" spans="8:14" x14ac:dyDescent="0.25">
      <c r="H1090" t="e">
        <f ca="1">ROUND(NORMINV(RAND(),SIMULATION!$G$6,SIMULATION!$C$6),0)</f>
        <v>#REF!</v>
      </c>
      <c r="I1090" t="e">
        <f ca="1">ROUND(NORMINV(RAND(),SIMULATION!$G$10,SIMULATION!$C$10),0)</f>
        <v>#REF!</v>
      </c>
      <c r="J1090" t="e">
        <f t="shared" ca="1" si="36"/>
        <v>#REF!</v>
      </c>
      <c r="K1090" t="e">
        <f ca="1">IF(H1090+SIMULATION!$E$6&gt;'CBB SIM'!I1090,"W","L")</f>
        <v>#REF!</v>
      </c>
      <c r="L1090" t="e">
        <f ca="1">IF(I1090+SIMULATION!$E$10&gt;'CBB SIM'!H1090,"W","L")</f>
        <v>#REF!</v>
      </c>
      <c r="M1090" t="e">
        <f t="shared" ca="1" si="37"/>
        <v>#REF!</v>
      </c>
      <c r="N1090" t="e">
        <f ca="1">IF((H1090+I1090)&gt;SIMULATION!$F$6,"Over","Under")</f>
        <v>#REF!</v>
      </c>
    </row>
    <row r="1091" spans="8:14" x14ac:dyDescent="0.25">
      <c r="H1091" t="e">
        <f ca="1">ROUND(NORMINV(RAND(),SIMULATION!$G$6,SIMULATION!$C$6),0)</f>
        <v>#REF!</v>
      </c>
      <c r="I1091" t="e">
        <f ca="1">ROUND(NORMINV(RAND(),SIMULATION!$G$10,SIMULATION!$C$10),0)</f>
        <v>#REF!</v>
      </c>
      <c r="J1091" t="e">
        <f t="shared" ca="1" si="36"/>
        <v>#REF!</v>
      </c>
      <c r="K1091" t="e">
        <f ca="1">IF(H1091+SIMULATION!$E$6&gt;'CBB SIM'!I1091,"W","L")</f>
        <v>#REF!</v>
      </c>
      <c r="L1091" t="e">
        <f ca="1">IF(I1091+SIMULATION!$E$10&gt;'CBB SIM'!H1091,"W","L")</f>
        <v>#REF!</v>
      </c>
      <c r="M1091" t="e">
        <f t="shared" ca="1" si="37"/>
        <v>#REF!</v>
      </c>
      <c r="N1091" t="e">
        <f ca="1">IF((H1091+I1091)&gt;SIMULATION!$F$6,"Over","Under")</f>
        <v>#REF!</v>
      </c>
    </row>
    <row r="1092" spans="8:14" x14ac:dyDescent="0.25">
      <c r="H1092" t="e">
        <f ca="1">ROUND(NORMINV(RAND(),SIMULATION!$G$6,SIMULATION!$C$6),0)</f>
        <v>#REF!</v>
      </c>
      <c r="I1092" t="e">
        <f ca="1">ROUND(NORMINV(RAND(),SIMULATION!$G$10,SIMULATION!$C$10),0)</f>
        <v>#REF!</v>
      </c>
      <c r="J1092" t="e">
        <f t="shared" ca="1" si="36"/>
        <v>#REF!</v>
      </c>
      <c r="K1092" t="e">
        <f ca="1">IF(H1092+SIMULATION!$E$6&gt;'CBB SIM'!I1092,"W","L")</f>
        <v>#REF!</v>
      </c>
      <c r="L1092" t="e">
        <f ca="1">IF(I1092+SIMULATION!$E$10&gt;'CBB SIM'!H1092,"W","L")</f>
        <v>#REF!</v>
      </c>
      <c r="M1092" t="e">
        <f t="shared" ca="1" si="37"/>
        <v>#REF!</v>
      </c>
      <c r="N1092" t="e">
        <f ca="1">IF((H1092+I1092)&gt;SIMULATION!$F$6,"Over","Under")</f>
        <v>#REF!</v>
      </c>
    </row>
    <row r="1093" spans="8:14" x14ac:dyDescent="0.25">
      <c r="H1093" t="e">
        <f ca="1">ROUND(NORMINV(RAND(),SIMULATION!$G$6,SIMULATION!$C$6),0)</f>
        <v>#REF!</v>
      </c>
      <c r="I1093" t="e">
        <f ca="1">ROUND(NORMINV(RAND(),SIMULATION!$G$10,SIMULATION!$C$10),0)</f>
        <v>#REF!</v>
      </c>
      <c r="J1093" t="e">
        <f t="shared" ca="1" si="36"/>
        <v>#REF!</v>
      </c>
      <c r="K1093" t="e">
        <f ca="1">IF(H1093+SIMULATION!$E$6&gt;'CBB SIM'!I1093,"W","L")</f>
        <v>#REF!</v>
      </c>
      <c r="L1093" t="e">
        <f ca="1">IF(I1093+SIMULATION!$E$10&gt;'CBB SIM'!H1093,"W","L")</f>
        <v>#REF!</v>
      </c>
      <c r="M1093" t="e">
        <f t="shared" ca="1" si="37"/>
        <v>#REF!</v>
      </c>
      <c r="N1093" t="e">
        <f ca="1">IF((H1093+I1093)&gt;SIMULATION!$F$6,"Over","Under")</f>
        <v>#REF!</v>
      </c>
    </row>
    <row r="1094" spans="8:14" x14ac:dyDescent="0.25">
      <c r="H1094" t="e">
        <f ca="1">ROUND(NORMINV(RAND(),SIMULATION!$G$6,SIMULATION!$C$6),0)</f>
        <v>#REF!</v>
      </c>
      <c r="I1094" t="e">
        <f ca="1">ROUND(NORMINV(RAND(),SIMULATION!$G$10,SIMULATION!$C$10),0)</f>
        <v>#REF!</v>
      </c>
      <c r="J1094" t="e">
        <f t="shared" ca="1" si="36"/>
        <v>#REF!</v>
      </c>
      <c r="K1094" t="e">
        <f ca="1">IF(H1094+SIMULATION!$E$6&gt;'CBB SIM'!I1094,"W","L")</f>
        <v>#REF!</v>
      </c>
      <c r="L1094" t="e">
        <f ca="1">IF(I1094+SIMULATION!$E$10&gt;'CBB SIM'!H1094,"W","L")</f>
        <v>#REF!</v>
      </c>
      <c r="M1094" t="e">
        <f t="shared" ca="1" si="37"/>
        <v>#REF!</v>
      </c>
      <c r="N1094" t="e">
        <f ca="1">IF((H1094+I1094)&gt;SIMULATION!$F$6,"Over","Under")</f>
        <v>#REF!</v>
      </c>
    </row>
    <row r="1095" spans="8:14" x14ac:dyDescent="0.25">
      <c r="H1095" t="e">
        <f ca="1">ROUND(NORMINV(RAND(),SIMULATION!$G$6,SIMULATION!$C$6),0)</f>
        <v>#REF!</v>
      </c>
      <c r="I1095" t="e">
        <f ca="1">ROUND(NORMINV(RAND(),SIMULATION!$G$10,SIMULATION!$C$10),0)</f>
        <v>#REF!</v>
      </c>
      <c r="J1095" t="e">
        <f t="shared" ca="1" si="36"/>
        <v>#REF!</v>
      </c>
      <c r="K1095" t="e">
        <f ca="1">IF(H1095+SIMULATION!$E$6&gt;'CBB SIM'!I1095,"W","L")</f>
        <v>#REF!</v>
      </c>
      <c r="L1095" t="e">
        <f ca="1">IF(I1095+SIMULATION!$E$10&gt;'CBB SIM'!H1095,"W","L")</f>
        <v>#REF!</v>
      </c>
      <c r="M1095" t="e">
        <f t="shared" ca="1" si="37"/>
        <v>#REF!</v>
      </c>
      <c r="N1095" t="e">
        <f ca="1">IF((H1095+I1095)&gt;SIMULATION!$F$6,"Over","Under")</f>
        <v>#REF!</v>
      </c>
    </row>
    <row r="1096" spans="8:14" x14ac:dyDescent="0.25">
      <c r="H1096" t="e">
        <f ca="1">ROUND(NORMINV(RAND(),SIMULATION!$G$6,SIMULATION!$C$6),0)</f>
        <v>#REF!</v>
      </c>
      <c r="I1096" t="e">
        <f ca="1">ROUND(NORMINV(RAND(),SIMULATION!$G$10,SIMULATION!$C$10),0)</f>
        <v>#REF!</v>
      </c>
      <c r="J1096" t="e">
        <f t="shared" ca="1" si="36"/>
        <v>#REF!</v>
      </c>
      <c r="K1096" t="e">
        <f ca="1">IF(H1096+SIMULATION!$E$6&gt;'CBB SIM'!I1096,"W","L")</f>
        <v>#REF!</v>
      </c>
      <c r="L1096" t="e">
        <f ca="1">IF(I1096+SIMULATION!$E$10&gt;'CBB SIM'!H1096,"W","L")</f>
        <v>#REF!</v>
      </c>
      <c r="M1096" t="e">
        <f t="shared" ca="1" si="37"/>
        <v>#REF!</v>
      </c>
      <c r="N1096" t="e">
        <f ca="1">IF((H1096+I1096)&gt;SIMULATION!$F$6,"Over","Under")</f>
        <v>#REF!</v>
      </c>
    </row>
    <row r="1097" spans="8:14" x14ac:dyDescent="0.25">
      <c r="H1097" t="e">
        <f ca="1">ROUND(NORMINV(RAND(),SIMULATION!$G$6,SIMULATION!$C$6),0)</f>
        <v>#REF!</v>
      </c>
      <c r="I1097" t="e">
        <f ca="1">ROUND(NORMINV(RAND(),SIMULATION!$G$10,SIMULATION!$C$10),0)</f>
        <v>#REF!</v>
      </c>
      <c r="J1097" t="e">
        <f t="shared" ca="1" si="36"/>
        <v>#REF!</v>
      </c>
      <c r="K1097" t="e">
        <f ca="1">IF(H1097+SIMULATION!$E$6&gt;'CBB SIM'!I1097,"W","L")</f>
        <v>#REF!</v>
      </c>
      <c r="L1097" t="e">
        <f ca="1">IF(I1097+SIMULATION!$E$10&gt;'CBB SIM'!H1097,"W","L")</f>
        <v>#REF!</v>
      </c>
      <c r="M1097" t="e">
        <f t="shared" ca="1" si="37"/>
        <v>#REF!</v>
      </c>
      <c r="N1097" t="e">
        <f ca="1">IF((H1097+I1097)&gt;SIMULATION!$F$6,"Over","Under")</f>
        <v>#REF!</v>
      </c>
    </row>
    <row r="1098" spans="8:14" x14ac:dyDescent="0.25">
      <c r="H1098" t="e">
        <f ca="1">ROUND(NORMINV(RAND(),SIMULATION!$G$6,SIMULATION!$C$6),0)</f>
        <v>#REF!</v>
      </c>
      <c r="I1098" t="e">
        <f ca="1">ROUND(NORMINV(RAND(),SIMULATION!$G$10,SIMULATION!$C$10),0)</f>
        <v>#REF!</v>
      </c>
      <c r="J1098" t="e">
        <f t="shared" ca="1" si="36"/>
        <v>#REF!</v>
      </c>
      <c r="K1098" t="e">
        <f ca="1">IF(H1098+SIMULATION!$E$6&gt;'CBB SIM'!I1098,"W","L")</f>
        <v>#REF!</v>
      </c>
      <c r="L1098" t="e">
        <f ca="1">IF(I1098+SIMULATION!$E$10&gt;'CBB SIM'!H1098,"W","L")</f>
        <v>#REF!</v>
      </c>
      <c r="M1098" t="e">
        <f t="shared" ca="1" si="37"/>
        <v>#REF!</v>
      </c>
      <c r="N1098" t="e">
        <f ca="1">IF((H1098+I1098)&gt;SIMULATION!$F$6,"Over","Under")</f>
        <v>#REF!</v>
      </c>
    </row>
    <row r="1099" spans="8:14" x14ac:dyDescent="0.25">
      <c r="H1099" t="e">
        <f ca="1">ROUND(NORMINV(RAND(),SIMULATION!$G$6,SIMULATION!$C$6),0)</f>
        <v>#REF!</v>
      </c>
      <c r="I1099" t="e">
        <f ca="1">ROUND(NORMINV(RAND(),SIMULATION!$G$10,SIMULATION!$C$10),0)</f>
        <v>#REF!</v>
      </c>
      <c r="J1099" t="e">
        <f t="shared" ca="1" si="36"/>
        <v>#REF!</v>
      </c>
      <c r="K1099" t="e">
        <f ca="1">IF(H1099+SIMULATION!$E$6&gt;'CBB SIM'!I1099,"W","L")</f>
        <v>#REF!</v>
      </c>
      <c r="L1099" t="e">
        <f ca="1">IF(I1099+SIMULATION!$E$10&gt;'CBB SIM'!H1099,"W","L")</f>
        <v>#REF!</v>
      </c>
      <c r="M1099" t="e">
        <f t="shared" ca="1" si="37"/>
        <v>#REF!</v>
      </c>
      <c r="N1099" t="e">
        <f ca="1">IF((H1099+I1099)&gt;SIMULATION!$F$6,"Over","Under")</f>
        <v>#REF!</v>
      </c>
    </row>
    <row r="1100" spans="8:14" x14ac:dyDescent="0.25">
      <c r="H1100" t="e">
        <f ca="1">ROUND(NORMINV(RAND(),SIMULATION!$G$6,SIMULATION!$C$6),0)</f>
        <v>#REF!</v>
      </c>
      <c r="I1100" t="e">
        <f ca="1">ROUND(NORMINV(RAND(),SIMULATION!$G$10,SIMULATION!$C$10),0)</f>
        <v>#REF!</v>
      </c>
      <c r="J1100" t="e">
        <f t="shared" ca="1" si="36"/>
        <v>#REF!</v>
      </c>
      <c r="K1100" t="e">
        <f ca="1">IF(H1100+SIMULATION!$E$6&gt;'CBB SIM'!I1100,"W","L")</f>
        <v>#REF!</v>
      </c>
      <c r="L1100" t="e">
        <f ca="1">IF(I1100+SIMULATION!$E$10&gt;'CBB SIM'!H1100,"W","L")</f>
        <v>#REF!</v>
      </c>
      <c r="M1100" t="e">
        <f t="shared" ca="1" si="37"/>
        <v>#REF!</v>
      </c>
      <c r="N1100" t="e">
        <f ca="1">IF((H1100+I1100)&gt;SIMULATION!$F$6,"Over","Under")</f>
        <v>#REF!</v>
      </c>
    </row>
    <row r="1101" spans="8:14" x14ac:dyDescent="0.25">
      <c r="H1101" t="e">
        <f ca="1">ROUND(NORMINV(RAND(),SIMULATION!$G$6,SIMULATION!$C$6),0)</f>
        <v>#REF!</v>
      </c>
      <c r="I1101" t="e">
        <f ca="1">ROUND(NORMINV(RAND(),SIMULATION!$G$10,SIMULATION!$C$10),0)</f>
        <v>#REF!</v>
      </c>
      <c r="J1101" t="e">
        <f t="shared" ca="1" si="36"/>
        <v>#REF!</v>
      </c>
      <c r="K1101" t="e">
        <f ca="1">IF(H1101+SIMULATION!$E$6&gt;'CBB SIM'!I1101,"W","L")</f>
        <v>#REF!</v>
      </c>
      <c r="L1101" t="e">
        <f ca="1">IF(I1101+SIMULATION!$E$10&gt;'CBB SIM'!H1101,"W","L")</f>
        <v>#REF!</v>
      </c>
      <c r="M1101" t="e">
        <f t="shared" ca="1" si="37"/>
        <v>#REF!</v>
      </c>
      <c r="N1101" t="e">
        <f ca="1">IF((H1101+I1101)&gt;SIMULATION!$F$6,"Over","Under")</f>
        <v>#REF!</v>
      </c>
    </row>
    <row r="1102" spans="8:14" x14ac:dyDescent="0.25">
      <c r="H1102" t="e">
        <f ca="1">ROUND(NORMINV(RAND(),SIMULATION!$G$6,SIMULATION!$C$6),0)</f>
        <v>#REF!</v>
      </c>
      <c r="I1102" t="e">
        <f ca="1">ROUND(NORMINV(RAND(),SIMULATION!$G$10,SIMULATION!$C$10),0)</f>
        <v>#REF!</v>
      </c>
      <c r="J1102" t="e">
        <f t="shared" ca="1" si="36"/>
        <v>#REF!</v>
      </c>
      <c r="K1102" t="e">
        <f ca="1">IF(H1102+SIMULATION!$E$6&gt;'CBB SIM'!I1102,"W","L")</f>
        <v>#REF!</v>
      </c>
      <c r="L1102" t="e">
        <f ca="1">IF(I1102+SIMULATION!$E$10&gt;'CBB SIM'!H1102,"W","L")</f>
        <v>#REF!</v>
      </c>
      <c r="M1102" t="e">
        <f t="shared" ca="1" si="37"/>
        <v>#REF!</v>
      </c>
      <c r="N1102" t="e">
        <f ca="1">IF((H1102+I1102)&gt;SIMULATION!$F$6,"Over","Under")</f>
        <v>#REF!</v>
      </c>
    </row>
    <row r="1103" spans="8:14" x14ac:dyDescent="0.25">
      <c r="H1103" t="e">
        <f ca="1">ROUND(NORMINV(RAND(),SIMULATION!$G$6,SIMULATION!$C$6),0)</f>
        <v>#REF!</v>
      </c>
      <c r="I1103" t="e">
        <f ca="1">ROUND(NORMINV(RAND(),SIMULATION!$G$10,SIMULATION!$C$10),0)</f>
        <v>#REF!</v>
      </c>
      <c r="J1103" t="e">
        <f t="shared" ca="1" si="36"/>
        <v>#REF!</v>
      </c>
      <c r="K1103" t="e">
        <f ca="1">IF(H1103+SIMULATION!$E$6&gt;'CBB SIM'!I1103,"W","L")</f>
        <v>#REF!</v>
      </c>
      <c r="L1103" t="e">
        <f ca="1">IF(I1103+SIMULATION!$E$10&gt;'CBB SIM'!H1103,"W","L")</f>
        <v>#REF!</v>
      </c>
      <c r="M1103" t="e">
        <f t="shared" ca="1" si="37"/>
        <v>#REF!</v>
      </c>
      <c r="N1103" t="e">
        <f ca="1">IF((H1103+I1103)&gt;SIMULATION!$F$6,"Over","Under")</f>
        <v>#REF!</v>
      </c>
    </row>
    <row r="1104" spans="8:14" x14ac:dyDescent="0.25">
      <c r="H1104" t="e">
        <f ca="1">ROUND(NORMINV(RAND(),SIMULATION!$G$6,SIMULATION!$C$6),0)</f>
        <v>#REF!</v>
      </c>
      <c r="I1104" t="e">
        <f ca="1">ROUND(NORMINV(RAND(),SIMULATION!$G$10,SIMULATION!$C$10),0)</f>
        <v>#REF!</v>
      </c>
      <c r="J1104" t="e">
        <f t="shared" ca="1" si="36"/>
        <v>#REF!</v>
      </c>
      <c r="K1104" t="e">
        <f ca="1">IF(H1104+SIMULATION!$E$6&gt;'CBB SIM'!I1104,"W","L")</f>
        <v>#REF!</v>
      </c>
      <c r="L1104" t="e">
        <f ca="1">IF(I1104+SIMULATION!$E$10&gt;'CBB SIM'!H1104,"W","L")</f>
        <v>#REF!</v>
      </c>
      <c r="M1104" t="e">
        <f t="shared" ca="1" si="37"/>
        <v>#REF!</v>
      </c>
      <c r="N1104" t="e">
        <f ca="1">IF((H1104+I1104)&gt;SIMULATION!$F$6,"Over","Under")</f>
        <v>#REF!</v>
      </c>
    </row>
    <row r="1105" spans="8:14" x14ac:dyDescent="0.25">
      <c r="H1105" t="e">
        <f ca="1">ROUND(NORMINV(RAND(),SIMULATION!$G$6,SIMULATION!$C$6),0)</f>
        <v>#REF!</v>
      </c>
      <c r="I1105" t="e">
        <f ca="1">ROUND(NORMINV(RAND(),SIMULATION!$G$10,SIMULATION!$C$10),0)</f>
        <v>#REF!</v>
      </c>
      <c r="J1105" t="e">
        <f t="shared" ca="1" si="36"/>
        <v>#REF!</v>
      </c>
      <c r="K1105" t="e">
        <f ca="1">IF(H1105+SIMULATION!$E$6&gt;'CBB SIM'!I1105,"W","L")</f>
        <v>#REF!</v>
      </c>
      <c r="L1105" t="e">
        <f ca="1">IF(I1105+SIMULATION!$E$10&gt;'CBB SIM'!H1105,"W","L")</f>
        <v>#REF!</v>
      </c>
      <c r="M1105" t="e">
        <f t="shared" ca="1" si="37"/>
        <v>#REF!</v>
      </c>
      <c r="N1105" t="e">
        <f ca="1">IF((H1105+I1105)&gt;SIMULATION!$F$6,"Over","Under")</f>
        <v>#REF!</v>
      </c>
    </row>
    <row r="1106" spans="8:14" x14ac:dyDescent="0.25">
      <c r="H1106" t="e">
        <f ca="1">ROUND(NORMINV(RAND(),SIMULATION!$G$6,SIMULATION!$C$6),0)</f>
        <v>#REF!</v>
      </c>
      <c r="I1106" t="e">
        <f ca="1">ROUND(NORMINV(RAND(),SIMULATION!$G$10,SIMULATION!$C$10),0)</f>
        <v>#REF!</v>
      </c>
      <c r="J1106" t="e">
        <f t="shared" ca="1" si="36"/>
        <v>#REF!</v>
      </c>
      <c r="K1106" t="e">
        <f ca="1">IF(H1106+SIMULATION!$E$6&gt;'CBB SIM'!I1106,"W","L")</f>
        <v>#REF!</v>
      </c>
      <c r="L1106" t="e">
        <f ca="1">IF(I1106+SIMULATION!$E$10&gt;'CBB SIM'!H1106,"W","L")</f>
        <v>#REF!</v>
      </c>
      <c r="M1106" t="e">
        <f t="shared" ca="1" si="37"/>
        <v>#REF!</v>
      </c>
      <c r="N1106" t="e">
        <f ca="1">IF((H1106+I1106)&gt;SIMULATION!$F$6,"Over","Under")</f>
        <v>#REF!</v>
      </c>
    </row>
    <row r="1107" spans="8:14" x14ac:dyDescent="0.25">
      <c r="H1107" t="e">
        <f ca="1">ROUND(NORMINV(RAND(),SIMULATION!$G$6,SIMULATION!$C$6),0)</f>
        <v>#REF!</v>
      </c>
      <c r="I1107" t="e">
        <f ca="1">ROUND(NORMINV(RAND(),SIMULATION!$G$10,SIMULATION!$C$10),0)</f>
        <v>#REF!</v>
      </c>
      <c r="J1107" t="e">
        <f t="shared" ca="1" si="36"/>
        <v>#REF!</v>
      </c>
      <c r="K1107" t="e">
        <f ca="1">IF(H1107+SIMULATION!$E$6&gt;'CBB SIM'!I1107,"W","L")</f>
        <v>#REF!</v>
      </c>
      <c r="L1107" t="e">
        <f ca="1">IF(I1107+SIMULATION!$E$10&gt;'CBB SIM'!H1107,"W","L")</f>
        <v>#REF!</v>
      </c>
      <c r="M1107" t="e">
        <f t="shared" ca="1" si="37"/>
        <v>#REF!</v>
      </c>
      <c r="N1107" t="e">
        <f ca="1">IF((H1107+I1107)&gt;SIMULATION!$F$6,"Over","Under")</f>
        <v>#REF!</v>
      </c>
    </row>
    <row r="1108" spans="8:14" x14ac:dyDescent="0.25">
      <c r="H1108" t="e">
        <f ca="1">ROUND(NORMINV(RAND(),SIMULATION!$G$6,SIMULATION!$C$6),0)</f>
        <v>#REF!</v>
      </c>
      <c r="I1108" t="e">
        <f ca="1">ROUND(NORMINV(RAND(),SIMULATION!$G$10,SIMULATION!$C$10),0)</f>
        <v>#REF!</v>
      </c>
      <c r="J1108" t="e">
        <f t="shared" ca="1" si="36"/>
        <v>#REF!</v>
      </c>
      <c r="K1108" t="e">
        <f ca="1">IF(H1108+SIMULATION!$E$6&gt;'CBB SIM'!I1108,"W","L")</f>
        <v>#REF!</v>
      </c>
      <c r="L1108" t="e">
        <f ca="1">IF(I1108+SIMULATION!$E$10&gt;'CBB SIM'!H1108,"W","L")</f>
        <v>#REF!</v>
      </c>
      <c r="M1108" t="e">
        <f t="shared" ca="1" si="37"/>
        <v>#REF!</v>
      </c>
      <c r="N1108" t="e">
        <f ca="1">IF((H1108+I1108)&gt;SIMULATION!$F$6,"Over","Under")</f>
        <v>#REF!</v>
      </c>
    </row>
    <row r="1109" spans="8:14" x14ac:dyDescent="0.25">
      <c r="H1109" t="e">
        <f ca="1">ROUND(NORMINV(RAND(),SIMULATION!$G$6,SIMULATION!$C$6),0)</f>
        <v>#REF!</v>
      </c>
      <c r="I1109" t="e">
        <f ca="1">ROUND(NORMINV(RAND(),SIMULATION!$G$10,SIMULATION!$C$10),0)</f>
        <v>#REF!</v>
      </c>
      <c r="J1109" t="e">
        <f t="shared" ca="1" si="36"/>
        <v>#REF!</v>
      </c>
      <c r="K1109" t="e">
        <f ca="1">IF(H1109+SIMULATION!$E$6&gt;'CBB SIM'!I1109,"W","L")</f>
        <v>#REF!</v>
      </c>
      <c r="L1109" t="e">
        <f ca="1">IF(I1109+SIMULATION!$E$10&gt;'CBB SIM'!H1109,"W","L")</f>
        <v>#REF!</v>
      </c>
      <c r="M1109" t="e">
        <f t="shared" ca="1" si="37"/>
        <v>#REF!</v>
      </c>
      <c r="N1109" t="e">
        <f ca="1">IF((H1109+I1109)&gt;SIMULATION!$F$6,"Over","Under")</f>
        <v>#REF!</v>
      </c>
    </row>
    <row r="1110" spans="8:14" x14ac:dyDescent="0.25">
      <c r="H1110" t="e">
        <f ca="1">ROUND(NORMINV(RAND(),SIMULATION!$G$6,SIMULATION!$C$6),0)</f>
        <v>#REF!</v>
      </c>
      <c r="I1110" t="e">
        <f ca="1">ROUND(NORMINV(RAND(),SIMULATION!$G$10,SIMULATION!$C$10),0)</f>
        <v>#REF!</v>
      </c>
      <c r="J1110" t="e">
        <f t="shared" ca="1" si="36"/>
        <v>#REF!</v>
      </c>
      <c r="K1110" t="e">
        <f ca="1">IF(H1110+SIMULATION!$E$6&gt;'CBB SIM'!I1110,"W","L")</f>
        <v>#REF!</v>
      </c>
      <c r="L1110" t="e">
        <f ca="1">IF(I1110+SIMULATION!$E$10&gt;'CBB SIM'!H1110,"W","L")</f>
        <v>#REF!</v>
      </c>
      <c r="M1110" t="e">
        <f t="shared" ca="1" si="37"/>
        <v>#REF!</v>
      </c>
      <c r="N1110" t="e">
        <f ca="1">IF((H1110+I1110)&gt;SIMULATION!$F$6,"Over","Under")</f>
        <v>#REF!</v>
      </c>
    </row>
    <row r="1111" spans="8:14" x14ac:dyDescent="0.25">
      <c r="H1111" t="e">
        <f ca="1">ROUND(NORMINV(RAND(),SIMULATION!$G$6,SIMULATION!$C$6),0)</f>
        <v>#REF!</v>
      </c>
      <c r="I1111" t="e">
        <f ca="1">ROUND(NORMINV(RAND(),SIMULATION!$G$10,SIMULATION!$C$10),0)</f>
        <v>#REF!</v>
      </c>
      <c r="J1111" t="e">
        <f t="shared" ca="1" si="36"/>
        <v>#REF!</v>
      </c>
      <c r="K1111" t="e">
        <f ca="1">IF(H1111+SIMULATION!$E$6&gt;'CBB SIM'!I1111,"W","L")</f>
        <v>#REF!</v>
      </c>
      <c r="L1111" t="e">
        <f ca="1">IF(I1111+SIMULATION!$E$10&gt;'CBB SIM'!H1111,"W","L")</f>
        <v>#REF!</v>
      </c>
      <c r="M1111" t="e">
        <f t="shared" ca="1" si="37"/>
        <v>#REF!</v>
      </c>
      <c r="N1111" t="e">
        <f ca="1">IF((H1111+I1111)&gt;SIMULATION!$F$6,"Over","Under")</f>
        <v>#REF!</v>
      </c>
    </row>
    <row r="1112" spans="8:14" x14ac:dyDescent="0.25">
      <c r="H1112" t="e">
        <f ca="1">ROUND(NORMINV(RAND(),SIMULATION!$G$6,SIMULATION!$C$6),0)</f>
        <v>#REF!</v>
      </c>
      <c r="I1112" t="e">
        <f ca="1">ROUND(NORMINV(RAND(),SIMULATION!$G$10,SIMULATION!$C$10),0)</f>
        <v>#REF!</v>
      </c>
      <c r="J1112" t="e">
        <f t="shared" ca="1" si="36"/>
        <v>#REF!</v>
      </c>
      <c r="K1112" t="e">
        <f ca="1">IF(H1112+SIMULATION!$E$6&gt;'CBB SIM'!I1112,"W","L")</f>
        <v>#REF!</v>
      </c>
      <c r="L1112" t="e">
        <f ca="1">IF(I1112+SIMULATION!$E$10&gt;'CBB SIM'!H1112,"W","L")</f>
        <v>#REF!</v>
      </c>
      <c r="M1112" t="e">
        <f t="shared" ca="1" si="37"/>
        <v>#REF!</v>
      </c>
      <c r="N1112" t="e">
        <f ca="1">IF((H1112+I1112)&gt;SIMULATION!$F$6,"Over","Under")</f>
        <v>#REF!</v>
      </c>
    </row>
    <row r="1113" spans="8:14" x14ac:dyDescent="0.25">
      <c r="H1113" t="e">
        <f ca="1">ROUND(NORMINV(RAND(),SIMULATION!$G$6,SIMULATION!$C$6),0)</f>
        <v>#REF!</v>
      </c>
      <c r="I1113" t="e">
        <f ca="1">ROUND(NORMINV(RAND(),SIMULATION!$G$10,SIMULATION!$C$10),0)</f>
        <v>#REF!</v>
      </c>
      <c r="J1113" t="e">
        <f t="shared" ca="1" si="36"/>
        <v>#REF!</v>
      </c>
      <c r="K1113" t="e">
        <f ca="1">IF(H1113+SIMULATION!$E$6&gt;'CBB SIM'!I1113,"W","L")</f>
        <v>#REF!</v>
      </c>
      <c r="L1113" t="e">
        <f ca="1">IF(I1113+SIMULATION!$E$10&gt;'CBB SIM'!H1113,"W","L")</f>
        <v>#REF!</v>
      </c>
      <c r="M1113" t="e">
        <f t="shared" ca="1" si="37"/>
        <v>#REF!</v>
      </c>
      <c r="N1113" t="e">
        <f ca="1">IF((H1113+I1113)&gt;SIMULATION!$F$6,"Over","Under")</f>
        <v>#REF!</v>
      </c>
    </row>
    <row r="1114" spans="8:14" x14ac:dyDescent="0.25">
      <c r="H1114" t="e">
        <f ca="1">ROUND(NORMINV(RAND(),SIMULATION!$G$6,SIMULATION!$C$6),0)</f>
        <v>#REF!</v>
      </c>
      <c r="I1114" t="e">
        <f ca="1">ROUND(NORMINV(RAND(),SIMULATION!$G$10,SIMULATION!$C$10),0)</f>
        <v>#REF!</v>
      </c>
      <c r="J1114" t="e">
        <f t="shared" ca="1" si="36"/>
        <v>#REF!</v>
      </c>
      <c r="K1114" t="e">
        <f ca="1">IF(H1114+SIMULATION!$E$6&gt;'CBB SIM'!I1114,"W","L")</f>
        <v>#REF!</v>
      </c>
      <c r="L1114" t="e">
        <f ca="1">IF(I1114+SIMULATION!$E$10&gt;'CBB SIM'!H1114,"W","L")</f>
        <v>#REF!</v>
      </c>
      <c r="M1114" t="e">
        <f t="shared" ca="1" si="37"/>
        <v>#REF!</v>
      </c>
      <c r="N1114" t="e">
        <f ca="1">IF((H1114+I1114)&gt;SIMULATION!$F$6,"Over","Under")</f>
        <v>#REF!</v>
      </c>
    </row>
    <row r="1115" spans="8:14" x14ac:dyDescent="0.25">
      <c r="H1115" t="e">
        <f ca="1">ROUND(NORMINV(RAND(),SIMULATION!$G$6,SIMULATION!$C$6),0)</f>
        <v>#REF!</v>
      </c>
      <c r="I1115" t="e">
        <f ca="1">ROUND(NORMINV(RAND(),SIMULATION!$G$10,SIMULATION!$C$10),0)</f>
        <v>#REF!</v>
      </c>
      <c r="J1115" t="e">
        <f t="shared" ca="1" si="36"/>
        <v>#REF!</v>
      </c>
      <c r="K1115" t="e">
        <f ca="1">IF(H1115+SIMULATION!$E$6&gt;'CBB SIM'!I1115,"W","L")</f>
        <v>#REF!</v>
      </c>
      <c r="L1115" t="e">
        <f ca="1">IF(I1115+SIMULATION!$E$10&gt;'CBB SIM'!H1115,"W","L")</f>
        <v>#REF!</v>
      </c>
      <c r="M1115" t="e">
        <f t="shared" ca="1" si="37"/>
        <v>#REF!</v>
      </c>
      <c r="N1115" t="e">
        <f ca="1">IF((H1115+I1115)&gt;SIMULATION!$F$6,"Over","Under")</f>
        <v>#REF!</v>
      </c>
    </row>
    <row r="1116" spans="8:14" x14ac:dyDescent="0.25">
      <c r="H1116" t="e">
        <f ca="1">ROUND(NORMINV(RAND(),SIMULATION!$G$6,SIMULATION!$C$6),0)</f>
        <v>#REF!</v>
      </c>
      <c r="I1116" t="e">
        <f ca="1">ROUND(NORMINV(RAND(),SIMULATION!$G$10,SIMULATION!$C$10),0)</f>
        <v>#REF!</v>
      </c>
      <c r="J1116" t="e">
        <f t="shared" ca="1" si="36"/>
        <v>#REF!</v>
      </c>
      <c r="K1116" t="e">
        <f ca="1">IF(H1116+SIMULATION!$E$6&gt;'CBB SIM'!I1116,"W","L")</f>
        <v>#REF!</v>
      </c>
      <c r="L1116" t="e">
        <f ca="1">IF(I1116+SIMULATION!$E$10&gt;'CBB SIM'!H1116,"W","L")</f>
        <v>#REF!</v>
      </c>
      <c r="M1116" t="e">
        <f t="shared" ca="1" si="37"/>
        <v>#REF!</v>
      </c>
      <c r="N1116" t="e">
        <f ca="1">IF((H1116+I1116)&gt;SIMULATION!$F$6,"Over","Under")</f>
        <v>#REF!</v>
      </c>
    </row>
    <row r="1117" spans="8:14" x14ac:dyDescent="0.25">
      <c r="H1117" t="e">
        <f ca="1">ROUND(NORMINV(RAND(),SIMULATION!$G$6,SIMULATION!$C$6),0)</f>
        <v>#REF!</v>
      </c>
      <c r="I1117" t="e">
        <f ca="1">ROUND(NORMINV(RAND(),SIMULATION!$G$10,SIMULATION!$C$10),0)</f>
        <v>#REF!</v>
      </c>
      <c r="J1117" t="e">
        <f t="shared" ca="1" si="36"/>
        <v>#REF!</v>
      </c>
      <c r="K1117" t="e">
        <f ca="1">IF(H1117+SIMULATION!$E$6&gt;'CBB SIM'!I1117,"W","L")</f>
        <v>#REF!</v>
      </c>
      <c r="L1117" t="e">
        <f ca="1">IF(I1117+SIMULATION!$E$10&gt;'CBB SIM'!H1117,"W","L")</f>
        <v>#REF!</v>
      </c>
      <c r="M1117" t="e">
        <f t="shared" ca="1" si="37"/>
        <v>#REF!</v>
      </c>
      <c r="N1117" t="e">
        <f ca="1">IF((H1117+I1117)&gt;SIMULATION!$F$6,"Over","Under")</f>
        <v>#REF!</v>
      </c>
    </row>
    <row r="1118" spans="8:14" x14ac:dyDescent="0.25">
      <c r="H1118" t="e">
        <f ca="1">ROUND(NORMINV(RAND(),SIMULATION!$G$6,SIMULATION!$C$6),0)</f>
        <v>#REF!</v>
      </c>
      <c r="I1118" t="e">
        <f ca="1">ROUND(NORMINV(RAND(),SIMULATION!$G$10,SIMULATION!$C$10),0)</f>
        <v>#REF!</v>
      </c>
      <c r="J1118" t="e">
        <f t="shared" ca="1" si="36"/>
        <v>#REF!</v>
      </c>
      <c r="K1118" t="e">
        <f ca="1">IF(H1118+SIMULATION!$E$6&gt;'CBB SIM'!I1118,"W","L")</f>
        <v>#REF!</v>
      </c>
      <c r="L1118" t="e">
        <f ca="1">IF(I1118+SIMULATION!$E$10&gt;'CBB SIM'!H1118,"W","L")</f>
        <v>#REF!</v>
      </c>
      <c r="M1118" t="e">
        <f t="shared" ca="1" si="37"/>
        <v>#REF!</v>
      </c>
      <c r="N1118" t="e">
        <f ca="1">IF((H1118+I1118)&gt;SIMULATION!$F$6,"Over","Under")</f>
        <v>#REF!</v>
      </c>
    </row>
    <row r="1119" spans="8:14" x14ac:dyDescent="0.25">
      <c r="H1119" t="e">
        <f ca="1">ROUND(NORMINV(RAND(),SIMULATION!$G$6,SIMULATION!$C$6),0)</f>
        <v>#REF!</v>
      </c>
      <c r="I1119" t="e">
        <f ca="1">ROUND(NORMINV(RAND(),SIMULATION!$G$10,SIMULATION!$C$10),0)</f>
        <v>#REF!</v>
      </c>
      <c r="J1119" t="e">
        <f t="shared" ca="1" si="36"/>
        <v>#REF!</v>
      </c>
      <c r="K1119" t="e">
        <f ca="1">IF(H1119+SIMULATION!$E$6&gt;'CBB SIM'!I1119,"W","L")</f>
        <v>#REF!</v>
      </c>
      <c r="L1119" t="e">
        <f ca="1">IF(I1119+SIMULATION!$E$10&gt;'CBB SIM'!H1119,"W","L")</f>
        <v>#REF!</v>
      </c>
      <c r="M1119" t="e">
        <f t="shared" ca="1" si="37"/>
        <v>#REF!</v>
      </c>
      <c r="N1119" t="e">
        <f ca="1">IF((H1119+I1119)&gt;SIMULATION!$F$6,"Over","Under")</f>
        <v>#REF!</v>
      </c>
    </row>
    <row r="1120" spans="8:14" x14ac:dyDescent="0.25">
      <c r="H1120" t="e">
        <f ca="1">ROUND(NORMINV(RAND(),SIMULATION!$G$6,SIMULATION!$C$6),0)</f>
        <v>#REF!</v>
      </c>
      <c r="I1120" t="e">
        <f ca="1">ROUND(NORMINV(RAND(),SIMULATION!$G$10,SIMULATION!$C$10),0)</f>
        <v>#REF!</v>
      </c>
      <c r="J1120" t="e">
        <f t="shared" ca="1" si="36"/>
        <v>#REF!</v>
      </c>
      <c r="K1120" t="e">
        <f ca="1">IF(H1120+SIMULATION!$E$6&gt;'CBB SIM'!I1120,"W","L")</f>
        <v>#REF!</v>
      </c>
      <c r="L1120" t="e">
        <f ca="1">IF(I1120+SIMULATION!$E$10&gt;'CBB SIM'!H1120,"W","L")</f>
        <v>#REF!</v>
      </c>
      <c r="M1120" t="e">
        <f t="shared" ca="1" si="37"/>
        <v>#REF!</v>
      </c>
      <c r="N1120" t="e">
        <f ca="1">IF((H1120+I1120)&gt;SIMULATION!$F$6,"Over","Under")</f>
        <v>#REF!</v>
      </c>
    </row>
    <row r="1121" spans="8:14" x14ac:dyDescent="0.25">
      <c r="H1121" t="e">
        <f ca="1">ROUND(NORMINV(RAND(),SIMULATION!$G$6,SIMULATION!$C$6),0)</f>
        <v>#REF!</v>
      </c>
      <c r="I1121" t="e">
        <f ca="1">ROUND(NORMINV(RAND(),SIMULATION!$G$10,SIMULATION!$C$10),0)</f>
        <v>#REF!</v>
      </c>
      <c r="J1121" t="e">
        <f t="shared" ca="1" si="36"/>
        <v>#REF!</v>
      </c>
      <c r="K1121" t="e">
        <f ca="1">IF(H1121+SIMULATION!$E$6&gt;'CBB SIM'!I1121,"W","L")</f>
        <v>#REF!</v>
      </c>
      <c r="L1121" t="e">
        <f ca="1">IF(I1121+SIMULATION!$E$10&gt;'CBB SIM'!H1121,"W","L")</f>
        <v>#REF!</v>
      </c>
      <c r="M1121" t="e">
        <f t="shared" ca="1" si="37"/>
        <v>#REF!</v>
      </c>
      <c r="N1121" t="e">
        <f ca="1">IF((H1121+I1121)&gt;SIMULATION!$F$6,"Over","Under")</f>
        <v>#REF!</v>
      </c>
    </row>
    <row r="1122" spans="8:14" x14ac:dyDescent="0.25">
      <c r="H1122" t="e">
        <f ca="1">ROUND(NORMINV(RAND(),SIMULATION!$G$6,SIMULATION!$C$6),0)</f>
        <v>#REF!</v>
      </c>
      <c r="I1122" t="e">
        <f ca="1">ROUND(NORMINV(RAND(),SIMULATION!$G$10,SIMULATION!$C$10),0)</f>
        <v>#REF!</v>
      </c>
      <c r="J1122" t="e">
        <f t="shared" ca="1" si="36"/>
        <v>#REF!</v>
      </c>
      <c r="K1122" t="e">
        <f ca="1">IF(H1122+SIMULATION!$E$6&gt;'CBB SIM'!I1122,"W","L")</f>
        <v>#REF!</v>
      </c>
      <c r="L1122" t="e">
        <f ca="1">IF(I1122+SIMULATION!$E$10&gt;'CBB SIM'!H1122,"W","L")</f>
        <v>#REF!</v>
      </c>
      <c r="M1122" t="e">
        <f t="shared" ca="1" si="37"/>
        <v>#REF!</v>
      </c>
      <c r="N1122" t="e">
        <f ca="1">IF((H1122+I1122)&gt;SIMULATION!$F$6,"Over","Under")</f>
        <v>#REF!</v>
      </c>
    </row>
    <row r="1123" spans="8:14" x14ac:dyDescent="0.25">
      <c r="H1123" t="e">
        <f ca="1">ROUND(NORMINV(RAND(),SIMULATION!$G$6,SIMULATION!$C$6),0)</f>
        <v>#REF!</v>
      </c>
      <c r="I1123" t="e">
        <f ca="1">ROUND(NORMINV(RAND(),SIMULATION!$G$10,SIMULATION!$C$10),0)</f>
        <v>#REF!</v>
      </c>
      <c r="J1123" t="e">
        <f t="shared" ca="1" si="36"/>
        <v>#REF!</v>
      </c>
      <c r="K1123" t="e">
        <f ca="1">IF(H1123+SIMULATION!$E$6&gt;'CBB SIM'!I1123,"W","L")</f>
        <v>#REF!</v>
      </c>
      <c r="L1123" t="e">
        <f ca="1">IF(I1123+SIMULATION!$E$10&gt;'CBB SIM'!H1123,"W","L")</f>
        <v>#REF!</v>
      </c>
      <c r="M1123" t="e">
        <f t="shared" ca="1" si="37"/>
        <v>#REF!</v>
      </c>
      <c r="N1123" t="e">
        <f ca="1">IF((H1123+I1123)&gt;SIMULATION!$F$6,"Over","Under")</f>
        <v>#REF!</v>
      </c>
    </row>
    <row r="1124" spans="8:14" x14ac:dyDescent="0.25">
      <c r="H1124" t="e">
        <f ca="1">ROUND(NORMINV(RAND(),SIMULATION!$G$6,SIMULATION!$C$6),0)</f>
        <v>#REF!</v>
      </c>
      <c r="I1124" t="e">
        <f ca="1">ROUND(NORMINV(RAND(),SIMULATION!$G$10,SIMULATION!$C$10),0)</f>
        <v>#REF!</v>
      </c>
      <c r="J1124" t="e">
        <f t="shared" ca="1" si="36"/>
        <v>#REF!</v>
      </c>
      <c r="K1124" t="e">
        <f ca="1">IF(H1124+SIMULATION!$E$6&gt;'CBB SIM'!I1124,"W","L")</f>
        <v>#REF!</v>
      </c>
      <c r="L1124" t="e">
        <f ca="1">IF(I1124+SIMULATION!$E$10&gt;'CBB SIM'!H1124,"W","L")</f>
        <v>#REF!</v>
      </c>
      <c r="M1124" t="e">
        <f t="shared" ca="1" si="37"/>
        <v>#REF!</v>
      </c>
      <c r="N1124" t="e">
        <f ca="1">IF((H1124+I1124)&gt;SIMULATION!$F$6,"Over","Under")</f>
        <v>#REF!</v>
      </c>
    </row>
    <row r="1125" spans="8:14" x14ac:dyDescent="0.25">
      <c r="H1125" t="e">
        <f ca="1">ROUND(NORMINV(RAND(),SIMULATION!$G$6,SIMULATION!$C$6),0)</f>
        <v>#REF!</v>
      </c>
      <c r="I1125" t="e">
        <f ca="1">ROUND(NORMINV(RAND(),SIMULATION!$G$10,SIMULATION!$C$10),0)</f>
        <v>#REF!</v>
      </c>
      <c r="J1125" t="e">
        <f t="shared" ca="1" si="36"/>
        <v>#REF!</v>
      </c>
      <c r="K1125" t="e">
        <f ca="1">IF(H1125+SIMULATION!$E$6&gt;'CBB SIM'!I1125,"W","L")</f>
        <v>#REF!</v>
      </c>
      <c r="L1125" t="e">
        <f ca="1">IF(I1125+SIMULATION!$E$10&gt;'CBB SIM'!H1125,"W","L")</f>
        <v>#REF!</v>
      </c>
      <c r="M1125" t="e">
        <f t="shared" ca="1" si="37"/>
        <v>#REF!</v>
      </c>
      <c r="N1125" t="e">
        <f ca="1">IF((H1125+I1125)&gt;SIMULATION!$F$6,"Over","Under")</f>
        <v>#REF!</v>
      </c>
    </row>
    <row r="1126" spans="8:14" x14ac:dyDescent="0.25">
      <c r="H1126" t="e">
        <f ca="1">ROUND(NORMINV(RAND(),SIMULATION!$G$6,SIMULATION!$C$6),0)</f>
        <v>#REF!</v>
      </c>
      <c r="I1126" t="e">
        <f ca="1">ROUND(NORMINV(RAND(),SIMULATION!$G$10,SIMULATION!$C$10),0)</f>
        <v>#REF!</v>
      </c>
      <c r="J1126" t="e">
        <f t="shared" ca="1" si="36"/>
        <v>#REF!</v>
      </c>
      <c r="K1126" t="e">
        <f ca="1">IF(H1126+SIMULATION!$E$6&gt;'CBB SIM'!I1126,"W","L")</f>
        <v>#REF!</v>
      </c>
      <c r="L1126" t="e">
        <f ca="1">IF(I1126+SIMULATION!$E$10&gt;'CBB SIM'!H1126,"W","L")</f>
        <v>#REF!</v>
      </c>
      <c r="M1126" t="e">
        <f t="shared" ca="1" si="37"/>
        <v>#REF!</v>
      </c>
      <c r="N1126" t="e">
        <f ca="1">IF((H1126+I1126)&gt;SIMULATION!$F$6,"Over","Under")</f>
        <v>#REF!</v>
      </c>
    </row>
    <row r="1127" spans="8:14" x14ac:dyDescent="0.25">
      <c r="H1127" t="e">
        <f ca="1">ROUND(NORMINV(RAND(),SIMULATION!$G$6,SIMULATION!$C$6),0)</f>
        <v>#REF!</v>
      </c>
      <c r="I1127" t="e">
        <f ca="1">ROUND(NORMINV(RAND(),SIMULATION!$G$10,SIMULATION!$C$10),0)</f>
        <v>#REF!</v>
      </c>
      <c r="J1127" t="e">
        <f t="shared" ca="1" si="36"/>
        <v>#REF!</v>
      </c>
      <c r="K1127" t="e">
        <f ca="1">IF(H1127+SIMULATION!$E$6&gt;'CBB SIM'!I1127,"W","L")</f>
        <v>#REF!</v>
      </c>
      <c r="L1127" t="e">
        <f ca="1">IF(I1127+SIMULATION!$E$10&gt;'CBB SIM'!H1127,"W","L")</f>
        <v>#REF!</v>
      </c>
      <c r="M1127" t="e">
        <f t="shared" ca="1" si="37"/>
        <v>#REF!</v>
      </c>
      <c r="N1127" t="e">
        <f ca="1">IF((H1127+I1127)&gt;SIMULATION!$F$6,"Over","Under")</f>
        <v>#REF!</v>
      </c>
    </row>
    <row r="1128" spans="8:14" x14ac:dyDescent="0.25">
      <c r="H1128" t="e">
        <f ca="1">ROUND(NORMINV(RAND(),SIMULATION!$G$6,SIMULATION!$C$6),0)</f>
        <v>#REF!</v>
      </c>
      <c r="I1128" t="e">
        <f ca="1">ROUND(NORMINV(RAND(),SIMULATION!$G$10,SIMULATION!$C$10),0)</f>
        <v>#REF!</v>
      </c>
      <c r="J1128" t="e">
        <f t="shared" ca="1" si="36"/>
        <v>#REF!</v>
      </c>
      <c r="K1128" t="e">
        <f ca="1">IF(H1128+SIMULATION!$E$6&gt;'CBB SIM'!I1128,"W","L")</f>
        <v>#REF!</v>
      </c>
      <c r="L1128" t="e">
        <f ca="1">IF(I1128+SIMULATION!$E$10&gt;'CBB SIM'!H1128,"W","L")</f>
        <v>#REF!</v>
      </c>
      <c r="M1128" t="e">
        <f t="shared" ca="1" si="37"/>
        <v>#REF!</v>
      </c>
      <c r="N1128" t="e">
        <f ca="1">IF((H1128+I1128)&gt;SIMULATION!$F$6,"Over","Under")</f>
        <v>#REF!</v>
      </c>
    </row>
    <row r="1129" spans="8:14" x14ac:dyDescent="0.25">
      <c r="H1129" t="e">
        <f ca="1">ROUND(NORMINV(RAND(),SIMULATION!$G$6,SIMULATION!$C$6),0)</f>
        <v>#REF!</v>
      </c>
      <c r="I1129" t="e">
        <f ca="1">ROUND(NORMINV(RAND(),SIMULATION!$G$10,SIMULATION!$C$10),0)</f>
        <v>#REF!</v>
      </c>
      <c r="J1129" t="e">
        <f t="shared" ca="1" si="36"/>
        <v>#REF!</v>
      </c>
      <c r="K1129" t="e">
        <f ca="1">IF(H1129+SIMULATION!$E$6&gt;'CBB SIM'!I1129,"W","L")</f>
        <v>#REF!</v>
      </c>
      <c r="L1129" t="e">
        <f ca="1">IF(I1129+SIMULATION!$E$10&gt;'CBB SIM'!H1129,"W","L")</f>
        <v>#REF!</v>
      </c>
      <c r="M1129" t="e">
        <f t="shared" ca="1" si="37"/>
        <v>#REF!</v>
      </c>
      <c r="N1129" t="e">
        <f ca="1">IF((H1129+I1129)&gt;SIMULATION!$F$6,"Over","Under")</f>
        <v>#REF!</v>
      </c>
    </row>
    <row r="1130" spans="8:14" x14ac:dyDescent="0.25">
      <c r="H1130" t="e">
        <f ca="1">ROUND(NORMINV(RAND(),SIMULATION!$G$6,SIMULATION!$C$6),0)</f>
        <v>#REF!</v>
      </c>
      <c r="I1130" t="e">
        <f ca="1">ROUND(NORMINV(RAND(),SIMULATION!$G$10,SIMULATION!$C$10),0)</f>
        <v>#REF!</v>
      </c>
      <c r="J1130" t="e">
        <f t="shared" ref="J1130:J1193" ca="1" si="38">IF(H1130=I1130,"OT",IF(H1130&gt;I1130,"Away","Home"))</f>
        <v>#REF!</v>
      </c>
      <c r="K1130" t="e">
        <f ca="1">IF(H1130+SIMULATION!$E$6&gt;'CBB SIM'!I1130,"W","L")</f>
        <v>#REF!</v>
      </c>
      <c r="L1130" t="e">
        <f ca="1">IF(I1130+SIMULATION!$E$10&gt;'CBB SIM'!H1130,"W","L")</f>
        <v>#REF!</v>
      </c>
      <c r="M1130" t="e">
        <f t="shared" ref="M1130:M1193" ca="1" si="39">H1130+I1130</f>
        <v>#REF!</v>
      </c>
      <c r="N1130" t="e">
        <f ca="1">IF((H1130+I1130)&gt;SIMULATION!$F$6,"Over","Under")</f>
        <v>#REF!</v>
      </c>
    </row>
    <row r="1131" spans="8:14" x14ac:dyDescent="0.25">
      <c r="H1131" t="e">
        <f ca="1">ROUND(NORMINV(RAND(),SIMULATION!$G$6,SIMULATION!$C$6),0)</f>
        <v>#REF!</v>
      </c>
      <c r="I1131" t="e">
        <f ca="1">ROUND(NORMINV(RAND(),SIMULATION!$G$10,SIMULATION!$C$10),0)</f>
        <v>#REF!</v>
      </c>
      <c r="J1131" t="e">
        <f t="shared" ca="1" si="38"/>
        <v>#REF!</v>
      </c>
      <c r="K1131" t="e">
        <f ca="1">IF(H1131+SIMULATION!$E$6&gt;'CBB SIM'!I1131,"W","L")</f>
        <v>#REF!</v>
      </c>
      <c r="L1131" t="e">
        <f ca="1">IF(I1131+SIMULATION!$E$10&gt;'CBB SIM'!H1131,"W","L")</f>
        <v>#REF!</v>
      </c>
      <c r="M1131" t="e">
        <f t="shared" ca="1" si="39"/>
        <v>#REF!</v>
      </c>
      <c r="N1131" t="e">
        <f ca="1">IF((H1131+I1131)&gt;SIMULATION!$F$6,"Over","Under")</f>
        <v>#REF!</v>
      </c>
    </row>
    <row r="1132" spans="8:14" x14ac:dyDescent="0.25">
      <c r="H1132" t="e">
        <f ca="1">ROUND(NORMINV(RAND(),SIMULATION!$G$6,SIMULATION!$C$6),0)</f>
        <v>#REF!</v>
      </c>
      <c r="I1132" t="e">
        <f ca="1">ROUND(NORMINV(RAND(),SIMULATION!$G$10,SIMULATION!$C$10),0)</f>
        <v>#REF!</v>
      </c>
      <c r="J1132" t="e">
        <f t="shared" ca="1" si="38"/>
        <v>#REF!</v>
      </c>
      <c r="K1132" t="e">
        <f ca="1">IF(H1132+SIMULATION!$E$6&gt;'CBB SIM'!I1132,"W","L")</f>
        <v>#REF!</v>
      </c>
      <c r="L1132" t="e">
        <f ca="1">IF(I1132+SIMULATION!$E$10&gt;'CBB SIM'!H1132,"W","L")</f>
        <v>#REF!</v>
      </c>
      <c r="M1132" t="e">
        <f t="shared" ca="1" si="39"/>
        <v>#REF!</v>
      </c>
      <c r="N1132" t="e">
        <f ca="1">IF((H1132+I1132)&gt;SIMULATION!$F$6,"Over","Under")</f>
        <v>#REF!</v>
      </c>
    </row>
    <row r="1133" spans="8:14" x14ac:dyDescent="0.25">
      <c r="H1133" t="e">
        <f ca="1">ROUND(NORMINV(RAND(),SIMULATION!$G$6,SIMULATION!$C$6),0)</f>
        <v>#REF!</v>
      </c>
      <c r="I1133" t="e">
        <f ca="1">ROUND(NORMINV(RAND(),SIMULATION!$G$10,SIMULATION!$C$10),0)</f>
        <v>#REF!</v>
      </c>
      <c r="J1133" t="e">
        <f t="shared" ca="1" si="38"/>
        <v>#REF!</v>
      </c>
      <c r="K1133" t="e">
        <f ca="1">IF(H1133+SIMULATION!$E$6&gt;'CBB SIM'!I1133,"W","L")</f>
        <v>#REF!</v>
      </c>
      <c r="L1133" t="e">
        <f ca="1">IF(I1133+SIMULATION!$E$10&gt;'CBB SIM'!H1133,"W","L")</f>
        <v>#REF!</v>
      </c>
      <c r="M1133" t="e">
        <f t="shared" ca="1" si="39"/>
        <v>#REF!</v>
      </c>
      <c r="N1133" t="e">
        <f ca="1">IF((H1133+I1133)&gt;SIMULATION!$F$6,"Over","Under")</f>
        <v>#REF!</v>
      </c>
    </row>
    <row r="1134" spans="8:14" x14ac:dyDescent="0.25">
      <c r="H1134" t="e">
        <f ca="1">ROUND(NORMINV(RAND(),SIMULATION!$G$6,SIMULATION!$C$6),0)</f>
        <v>#REF!</v>
      </c>
      <c r="I1134" t="e">
        <f ca="1">ROUND(NORMINV(RAND(),SIMULATION!$G$10,SIMULATION!$C$10),0)</f>
        <v>#REF!</v>
      </c>
      <c r="J1134" t="e">
        <f t="shared" ca="1" si="38"/>
        <v>#REF!</v>
      </c>
      <c r="K1134" t="e">
        <f ca="1">IF(H1134+SIMULATION!$E$6&gt;'CBB SIM'!I1134,"W","L")</f>
        <v>#REF!</v>
      </c>
      <c r="L1134" t="e">
        <f ca="1">IF(I1134+SIMULATION!$E$10&gt;'CBB SIM'!H1134,"W","L")</f>
        <v>#REF!</v>
      </c>
      <c r="M1134" t="e">
        <f t="shared" ca="1" si="39"/>
        <v>#REF!</v>
      </c>
      <c r="N1134" t="e">
        <f ca="1">IF((H1134+I1134)&gt;SIMULATION!$F$6,"Over","Under")</f>
        <v>#REF!</v>
      </c>
    </row>
    <row r="1135" spans="8:14" x14ac:dyDescent="0.25">
      <c r="H1135" t="e">
        <f ca="1">ROUND(NORMINV(RAND(),SIMULATION!$G$6,SIMULATION!$C$6),0)</f>
        <v>#REF!</v>
      </c>
      <c r="I1135" t="e">
        <f ca="1">ROUND(NORMINV(RAND(),SIMULATION!$G$10,SIMULATION!$C$10),0)</f>
        <v>#REF!</v>
      </c>
      <c r="J1135" t="e">
        <f t="shared" ca="1" si="38"/>
        <v>#REF!</v>
      </c>
      <c r="K1135" t="e">
        <f ca="1">IF(H1135+SIMULATION!$E$6&gt;'CBB SIM'!I1135,"W","L")</f>
        <v>#REF!</v>
      </c>
      <c r="L1135" t="e">
        <f ca="1">IF(I1135+SIMULATION!$E$10&gt;'CBB SIM'!H1135,"W","L")</f>
        <v>#REF!</v>
      </c>
      <c r="M1135" t="e">
        <f t="shared" ca="1" si="39"/>
        <v>#REF!</v>
      </c>
      <c r="N1135" t="e">
        <f ca="1">IF((H1135+I1135)&gt;SIMULATION!$F$6,"Over","Under")</f>
        <v>#REF!</v>
      </c>
    </row>
    <row r="1136" spans="8:14" x14ac:dyDescent="0.25">
      <c r="H1136" t="e">
        <f ca="1">ROUND(NORMINV(RAND(),SIMULATION!$G$6,SIMULATION!$C$6),0)</f>
        <v>#REF!</v>
      </c>
      <c r="I1136" t="e">
        <f ca="1">ROUND(NORMINV(RAND(),SIMULATION!$G$10,SIMULATION!$C$10),0)</f>
        <v>#REF!</v>
      </c>
      <c r="J1136" t="e">
        <f t="shared" ca="1" si="38"/>
        <v>#REF!</v>
      </c>
      <c r="K1136" t="e">
        <f ca="1">IF(H1136+SIMULATION!$E$6&gt;'CBB SIM'!I1136,"W","L")</f>
        <v>#REF!</v>
      </c>
      <c r="L1136" t="e">
        <f ca="1">IF(I1136+SIMULATION!$E$10&gt;'CBB SIM'!H1136,"W","L")</f>
        <v>#REF!</v>
      </c>
      <c r="M1136" t="e">
        <f t="shared" ca="1" si="39"/>
        <v>#REF!</v>
      </c>
      <c r="N1136" t="e">
        <f ca="1">IF((H1136+I1136)&gt;SIMULATION!$F$6,"Over","Under")</f>
        <v>#REF!</v>
      </c>
    </row>
    <row r="1137" spans="8:14" x14ac:dyDescent="0.25">
      <c r="H1137" t="e">
        <f ca="1">ROUND(NORMINV(RAND(),SIMULATION!$G$6,SIMULATION!$C$6),0)</f>
        <v>#REF!</v>
      </c>
      <c r="I1137" t="e">
        <f ca="1">ROUND(NORMINV(RAND(),SIMULATION!$G$10,SIMULATION!$C$10),0)</f>
        <v>#REF!</v>
      </c>
      <c r="J1137" t="e">
        <f t="shared" ca="1" si="38"/>
        <v>#REF!</v>
      </c>
      <c r="K1137" t="e">
        <f ca="1">IF(H1137+SIMULATION!$E$6&gt;'CBB SIM'!I1137,"W","L")</f>
        <v>#REF!</v>
      </c>
      <c r="L1137" t="e">
        <f ca="1">IF(I1137+SIMULATION!$E$10&gt;'CBB SIM'!H1137,"W","L")</f>
        <v>#REF!</v>
      </c>
      <c r="M1137" t="e">
        <f t="shared" ca="1" si="39"/>
        <v>#REF!</v>
      </c>
      <c r="N1137" t="e">
        <f ca="1">IF((H1137+I1137)&gt;SIMULATION!$F$6,"Over","Under")</f>
        <v>#REF!</v>
      </c>
    </row>
    <row r="1138" spans="8:14" x14ac:dyDescent="0.25">
      <c r="H1138" t="e">
        <f ca="1">ROUND(NORMINV(RAND(),SIMULATION!$G$6,SIMULATION!$C$6),0)</f>
        <v>#REF!</v>
      </c>
      <c r="I1138" t="e">
        <f ca="1">ROUND(NORMINV(RAND(),SIMULATION!$G$10,SIMULATION!$C$10),0)</f>
        <v>#REF!</v>
      </c>
      <c r="J1138" t="e">
        <f t="shared" ca="1" si="38"/>
        <v>#REF!</v>
      </c>
      <c r="K1138" t="e">
        <f ca="1">IF(H1138+SIMULATION!$E$6&gt;'CBB SIM'!I1138,"W","L")</f>
        <v>#REF!</v>
      </c>
      <c r="L1138" t="e">
        <f ca="1">IF(I1138+SIMULATION!$E$10&gt;'CBB SIM'!H1138,"W","L")</f>
        <v>#REF!</v>
      </c>
      <c r="M1138" t="e">
        <f t="shared" ca="1" si="39"/>
        <v>#REF!</v>
      </c>
      <c r="N1138" t="e">
        <f ca="1">IF((H1138+I1138)&gt;SIMULATION!$F$6,"Over","Under")</f>
        <v>#REF!</v>
      </c>
    </row>
    <row r="1139" spans="8:14" x14ac:dyDescent="0.25">
      <c r="H1139" t="e">
        <f ca="1">ROUND(NORMINV(RAND(),SIMULATION!$G$6,SIMULATION!$C$6),0)</f>
        <v>#REF!</v>
      </c>
      <c r="I1139" t="e">
        <f ca="1">ROUND(NORMINV(RAND(),SIMULATION!$G$10,SIMULATION!$C$10),0)</f>
        <v>#REF!</v>
      </c>
      <c r="J1139" t="e">
        <f t="shared" ca="1" si="38"/>
        <v>#REF!</v>
      </c>
      <c r="K1139" t="e">
        <f ca="1">IF(H1139+SIMULATION!$E$6&gt;'CBB SIM'!I1139,"W","L")</f>
        <v>#REF!</v>
      </c>
      <c r="L1139" t="e">
        <f ca="1">IF(I1139+SIMULATION!$E$10&gt;'CBB SIM'!H1139,"W","L")</f>
        <v>#REF!</v>
      </c>
      <c r="M1139" t="e">
        <f t="shared" ca="1" si="39"/>
        <v>#REF!</v>
      </c>
      <c r="N1139" t="e">
        <f ca="1">IF((H1139+I1139)&gt;SIMULATION!$F$6,"Over","Under")</f>
        <v>#REF!</v>
      </c>
    </row>
    <row r="1140" spans="8:14" x14ac:dyDescent="0.25">
      <c r="H1140" t="e">
        <f ca="1">ROUND(NORMINV(RAND(),SIMULATION!$G$6,SIMULATION!$C$6),0)</f>
        <v>#REF!</v>
      </c>
      <c r="I1140" t="e">
        <f ca="1">ROUND(NORMINV(RAND(),SIMULATION!$G$10,SIMULATION!$C$10),0)</f>
        <v>#REF!</v>
      </c>
      <c r="J1140" t="e">
        <f t="shared" ca="1" si="38"/>
        <v>#REF!</v>
      </c>
      <c r="K1140" t="e">
        <f ca="1">IF(H1140+SIMULATION!$E$6&gt;'CBB SIM'!I1140,"W","L")</f>
        <v>#REF!</v>
      </c>
      <c r="L1140" t="e">
        <f ca="1">IF(I1140+SIMULATION!$E$10&gt;'CBB SIM'!H1140,"W","L")</f>
        <v>#REF!</v>
      </c>
      <c r="M1140" t="e">
        <f t="shared" ca="1" si="39"/>
        <v>#REF!</v>
      </c>
      <c r="N1140" t="e">
        <f ca="1">IF((H1140+I1140)&gt;SIMULATION!$F$6,"Over","Under")</f>
        <v>#REF!</v>
      </c>
    </row>
    <row r="1141" spans="8:14" x14ac:dyDescent="0.25">
      <c r="H1141" t="e">
        <f ca="1">ROUND(NORMINV(RAND(),SIMULATION!$G$6,SIMULATION!$C$6),0)</f>
        <v>#REF!</v>
      </c>
      <c r="I1141" t="e">
        <f ca="1">ROUND(NORMINV(RAND(),SIMULATION!$G$10,SIMULATION!$C$10),0)</f>
        <v>#REF!</v>
      </c>
      <c r="J1141" t="e">
        <f t="shared" ca="1" si="38"/>
        <v>#REF!</v>
      </c>
      <c r="K1141" t="e">
        <f ca="1">IF(H1141+SIMULATION!$E$6&gt;'CBB SIM'!I1141,"W","L")</f>
        <v>#REF!</v>
      </c>
      <c r="L1141" t="e">
        <f ca="1">IF(I1141+SIMULATION!$E$10&gt;'CBB SIM'!H1141,"W","L")</f>
        <v>#REF!</v>
      </c>
      <c r="M1141" t="e">
        <f t="shared" ca="1" si="39"/>
        <v>#REF!</v>
      </c>
      <c r="N1141" t="e">
        <f ca="1">IF((H1141+I1141)&gt;SIMULATION!$F$6,"Over","Under")</f>
        <v>#REF!</v>
      </c>
    </row>
    <row r="1142" spans="8:14" x14ac:dyDescent="0.25">
      <c r="H1142" t="e">
        <f ca="1">ROUND(NORMINV(RAND(),SIMULATION!$G$6,SIMULATION!$C$6),0)</f>
        <v>#REF!</v>
      </c>
      <c r="I1142" t="e">
        <f ca="1">ROUND(NORMINV(RAND(),SIMULATION!$G$10,SIMULATION!$C$10),0)</f>
        <v>#REF!</v>
      </c>
      <c r="J1142" t="e">
        <f t="shared" ca="1" si="38"/>
        <v>#REF!</v>
      </c>
      <c r="K1142" t="e">
        <f ca="1">IF(H1142+SIMULATION!$E$6&gt;'CBB SIM'!I1142,"W","L")</f>
        <v>#REF!</v>
      </c>
      <c r="L1142" t="e">
        <f ca="1">IF(I1142+SIMULATION!$E$10&gt;'CBB SIM'!H1142,"W","L")</f>
        <v>#REF!</v>
      </c>
      <c r="M1142" t="e">
        <f t="shared" ca="1" si="39"/>
        <v>#REF!</v>
      </c>
      <c r="N1142" t="e">
        <f ca="1">IF((H1142+I1142)&gt;SIMULATION!$F$6,"Over","Under")</f>
        <v>#REF!</v>
      </c>
    </row>
    <row r="1143" spans="8:14" x14ac:dyDescent="0.25">
      <c r="H1143" t="e">
        <f ca="1">ROUND(NORMINV(RAND(),SIMULATION!$G$6,SIMULATION!$C$6),0)</f>
        <v>#REF!</v>
      </c>
      <c r="I1143" t="e">
        <f ca="1">ROUND(NORMINV(RAND(),SIMULATION!$G$10,SIMULATION!$C$10),0)</f>
        <v>#REF!</v>
      </c>
      <c r="J1143" t="e">
        <f t="shared" ca="1" si="38"/>
        <v>#REF!</v>
      </c>
      <c r="K1143" t="e">
        <f ca="1">IF(H1143+SIMULATION!$E$6&gt;'CBB SIM'!I1143,"W","L")</f>
        <v>#REF!</v>
      </c>
      <c r="L1143" t="e">
        <f ca="1">IF(I1143+SIMULATION!$E$10&gt;'CBB SIM'!H1143,"W","L")</f>
        <v>#REF!</v>
      </c>
      <c r="M1143" t="e">
        <f t="shared" ca="1" si="39"/>
        <v>#REF!</v>
      </c>
      <c r="N1143" t="e">
        <f ca="1">IF((H1143+I1143)&gt;SIMULATION!$F$6,"Over","Under")</f>
        <v>#REF!</v>
      </c>
    </row>
    <row r="1144" spans="8:14" x14ac:dyDescent="0.25">
      <c r="H1144" t="e">
        <f ca="1">ROUND(NORMINV(RAND(),SIMULATION!$G$6,SIMULATION!$C$6),0)</f>
        <v>#REF!</v>
      </c>
      <c r="I1144" t="e">
        <f ca="1">ROUND(NORMINV(RAND(),SIMULATION!$G$10,SIMULATION!$C$10),0)</f>
        <v>#REF!</v>
      </c>
      <c r="J1144" t="e">
        <f t="shared" ca="1" si="38"/>
        <v>#REF!</v>
      </c>
      <c r="K1144" t="e">
        <f ca="1">IF(H1144+SIMULATION!$E$6&gt;'CBB SIM'!I1144,"W","L")</f>
        <v>#REF!</v>
      </c>
      <c r="L1144" t="e">
        <f ca="1">IF(I1144+SIMULATION!$E$10&gt;'CBB SIM'!H1144,"W","L")</f>
        <v>#REF!</v>
      </c>
      <c r="M1144" t="e">
        <f t="shared" ca="1" si="39"/>
        <v>#REF!</v>
      </c>
      <c r="N1144" t="e">
        <f ca="1">IF((H1144+I1144)&gt;SIMULATION!$F$6,"Over","Under")</f>
        <v>#REF!</v>
      </c>
    </row>
    <row r="1145" spans="8:14" x14ac:dyDescent="0.25">
      <c r="H1145" t="e">
        <f ca="1">ROUND(NORMINV(RAND(),SIMULATION!$G$6,SIMULATION!$C$6),0)</f>
        <v>#REF!</v>
      </c>
      <c r="I1145" t="e">
        <f ca="1">ROUND(NORMINV(RAND(),SIMULATION!$G$10,SIMULATION!$C$10),0)</f>
        <v>#REF!</v>
      </c>
      <c r="J1145" t="e">
        <f t="shared" ca="1" si="38"/>
        <v>#REF!</v>
      </c>
      <c r="K1145" t="e">
        <f ca="1">IF(H1145+SIMULATION!$E$6&gt;'CBB SIM'!I1145,"W","L")</f>
        <v>#REF!</v>
      </c>
      <c r="L1145" t="e">
        <f ca="1">IF(I1145+SIMULATION!$E$10&gt;'CBB SIM'!H1145,"W","L")</f>
        <v>#REF!</v>
      </c>
      <c r="M1145" t="e">
        <f t="shared" ca="1" si="39"/>
        <v>#REF!</v>
      </c>
      <c r="N1145" t="e">
        <f ca="1">IF((H1145+I1145)&gt;SIMULATION!$F$6,"Over","Under")</f>
        <v>#REF!</v>
      </c>
    </row>
    <row r="1146" spans="8:14" x14ac:dyDescent="0.25">
      <c r="H1146" t="e">
        <f ca="1">ROUND(NORMINV(RAND(),SIMULATION!$G$6,SIMULATION!$C$6),0)</f>
        <v>#REF!</v>
      </c>
      <c r="I1146" t="e">
        <f ca="1">ROUND(NORMINV(RAND(),SIMULATION!$G$10,SIMULATION!$C$10),0)</f>
        <v>#REF!</v>
      </c>
      <c r="J1146" t="e">
        <f t="shared" ca="1" si="38"/>
        <v>#REF!</v>
      </c>
      <c r="K1146" t="e">
        <f ca="1">IF(H1146+SIMULATION!$E$6&gt;'CBB SIM'!I1146,"W","L")</f>
        <v>#REF!</v>
      </c>
      <c r="L1146" t="e">
        <f ca="1">IF(I1146+SIMULATION!$E$10&gt;'CBB SIM'!H1146,"W","L")</f>
        <v>#REF!</v>
      </c>
      <c r="M1146" t="e">
        <f t="shared" ca="1" si="39"/>
        <v>#REF!</v>
      </c>
      <c r="N1146" t="e">
        <f ca="1">IF((H1146+I1146)&gt;SIMULATION!$F$6,"Over","Under")</f>
        <v>#REF!</v>
      </c>
    </row>
    <row r="1147" spans="8:14" x14ac:dyDescent="0.25">
      <c r="H1147" t="e">
        <f ca="1">ROUND(NORMINV(RAND(),SIMULATION!$G$6,SIMULATION!$C$6),0)</f>
        <v>#REF!</v>
      </c>
      <c r="I1147" t="e">
        <f ca="1">ROUND(NORMINV(RAND(),SIMULATION!$G$10,SIMULATION!$C$10),0)</f>
        <v>#REF!</v>
      </c>
      <c r="J1147" t="e">
        <f t="shared" ca="1" si="38"/>
        <v>#REF!</v>
      </c>
      <c r="K1147" t="e">
        <f ca="1">IF(H1147+SIMULATION!$E$6&gt;'CBB SIM'!I1147,"W","L")</f>
        <v>#REF!</v>
      </c>
      <c r="L1147" t="e">
        <f ca="1">IF(I1147+SIMULATION!$E$10&gt;'CBB SIM'!H1147,"W","L")</f>
        <v>#REF!</v>
      </c>
      <c r="M1147" t="e">
        <f t="shared" ca="1" si="39"/>
        <v>#REF!</v>
      </c>
      <c r="N1147" t="e">
        <f ca="1">IF((H1147+I1147)&gt;SIMULATION!$F$6,"Over","Under")</f>
        <v>#REF!</v>
      </c>
    </row>
    <row r="1148" spans="8:14" x14ac:dyDescent="0.25">
      <c r="H1148" t="e">
        <f ca="1">ROUND(NORMINV(RAND(),SIMULATION!$G$6,SIMULATION!$C$6),0)</f>
        <v>#REF!</v>
      </c>
      <c r="I1148" t="e">
        <f ca="1">ROUND(NORMINV(RAND(),SIMULATION!$G$10,SIMULATION!$C$10),0)</f>
        <v>#REF!</v>
      </c>
      <c r="J1148" t="e">
        <f t="shared" ca="1" si="38"/>
        <v>#REF!</v>
      </c>
      <c r="K1148" t="e">
        <f ca="1">IF(H1148+SIMULATION!$E$6&gt;'CBB SIM'!I1148,"W","L")</f>
        <v>#REF!</v>
      </c>
      <c r="L1148" t="e">
        <f ca="1">IF(I1148+SIMULATION!$E$10&gt;'CBB SIM'!H1148,"W","L")</f>
        <v>#REF!</v>
      </c>
      <c r="M1148" t="e">
        <f t="shared" ca="1" si="39"/>
        <v>#REF!</v>
      </c>
      <c r="N1148" t="e">
        <f ca="1">IF((H1148+I1148)&gt;SIMULATION!$F$6,"Over","Under")</f>
        <v>#REF!</v>
      </c>
    </row>
    <row r="1149" spans="8:14" x14ac:dyDescent="0.25">
      <c r="H1149" t="e">
        <f ca="1">ROUND(NORMINV(RAND(),SIMULATION!$G$6,SIMULATION!$C$6),0)</f>
        <v>#REF!</v>
      </c>
      <c r="I1149" t="e">
        <f ca="1">ROUND(NORMINV(RAND(),SIMULATION!$G$10,SIMULATION!$C$10),0)</f>
        <v>#REF!</v>
      </c>
      <c r="J1149" t="e">
        <f t="shared" ca="1" si="38"/>
        <v>#REF!</v>
      </c>
      <c r="K1149" t="e">
        <f ca="1">IF(H1149+SIMULATION!$E$6&gt;'CBB SIM'!I1149,"W","L")</f>
        <v>#REF!</v>
      </c>
      <c r="L1149" t="e">
        <f ca="1">IF(I1149+SIMULATION!$E$10&gt;'CBB SIM'!H1149,"W","L")</f>
        <v>#REF!</v>
      </c>
      <c r="M1149" t="e">
        <f t="shared" ca="1" si="39"/>
        <v>#REF!</v>
      </c>
      <c r="N1149" t="e">
        <f ca="1">IF((H1149+I1149)&gt;SIMULATION!$F$6,"Over","Under")</f>
        <v>#REF!</v>
      </c>
    </row>
    <row r="1150" spans="8:14" x14ac:dyDescent="0.25">
      <c r="H1150" t="e">
        <f ca="1">ROUND(NORMINV(RAND(),SIMULATION!$G$6,SIMULATION!$C$6),0)</f>
        <v>#REF!</v>
      </c>
      <c r="I1150" t="e">
        <f ca="1">ROUND(NORMINV(RAND(),SIMULATION!$G$10,SIMULATION!$C$10),0)</f>
        <v>#REF!</v>
      </c>
      <c r="J1150" t="e">
        <f t="shared" ca="1" si="38"/>
        <v>#REF!</v>
      </c>
      <c r="K1150" t="e">
        <f ca="1">IF(H1150+SIMULATION!$E$6&gt;'CBB SIM'!I1150,"W","L")</f>
        <v>#REF!</v>
      </c>
      <c r="L1150" t="e">
        <f ca="1">IF(I1150+SIMULATION!$E$10&gt;'CBB SIM'!H1150,"W","L")</f>
        <v>#REF!</v>
      </c>
      <c r="M1150" t="e">
        <f t="shared" ca="1" si="39"/>
        <v>#REF!</v>
      </c>
      <c r="N1150" t="e">
        <f ca="1">IF((H1150+I1150)&gt;SIMULATION!$F$6,"Over","Under")</f>
        <v>#REF!</v>
      </c>
    </row>
    <row r="1151" spans="8:14" x14ac:dyDescent="0.25">
      <c r="H1151" t="e">
        <f ca="1">ROUND(NORMINV(RAND(),SIMULATION!$G$6,SIMULATION!$C$6),0)</f>
        <v>#REF!</v>
      </c>
      <c r="I1151" t="e">
        <f ca="1">ROUND(NORMINV(RAND(),SIMULATION!$G$10,SIMULATION!$C$10),0)</f>
        <v>#REF!</v>
      </c>
      <c r="J1151" t="e">
        <f t="shared" ca="1" si="38"/>
        <v>#REF!</v>
      </c>
      <c r="K1151" t="e">
        <f ca="1">IF(H1151+SIMULATION!$E$6&gt;'CBB SIM'!I1151,"W","L")</f>
        <v>#REF!</v>
      </c>
      <c r="L1151" t="e">
        <f ca="1">IF(I1151+SIMULATION!$E$10&gt;'CBB SIM'!H1151,"W","L")</f>
        <v>#REF!</v>
      </c>
      <c r="M1151" t="e">
        <f t="shared" ca="1" si="39"/>
        <v>#REF!</v>
      </c>
      <c r="N1151" t="e">
        <f ca="1">IF((H1151+I1151)&gt;SIMULATION!$F$6,"Over","Under")</f>
        <v>#REF!</v>
      </c>
    </row>
    <row r="1152" spans="8:14" x14ac:dyDescent="0.25">
      <c r="H1152" t="e">
        <f ca="1">ROUND(NORMINV(RAND(),SIMULATION!$G$6,SIMULATION!$C$6),0)</f>
        <v>#REF!</v>
      </c>
      <c r="I1152" t="e">
        <f ca="1">ROUND(NORMINV(RAND(),SIMULATION!$G$10,SIMULATION!$C$10),0)</f>
        <v>#REF!</v>
      </c>
      <c r="J1152" t="e">
        <f t="shared" ca="1" si="38"/>
        <v>#REF!</v>
      </c>
      <c r="K1152" t="e">
        <f ca="1">IF(H1152+SIMULATION!$E$6&gt;'CBB SIM'!I1152,"W","L")</f>
        <v>#REF!</v>
      </c>
      <c r="L1152" t="e">
        <f ca="1">IF(I1152+SIMULATION!$E$10&gt;'CBB SIM'!H1152,"W","L")</f>
        <v>#REF!</v>
      </c>
      <c r="M1152" t="e">
        <f t="shared" ca="1" si="39"/>
        <v>#REF!</v>
      </c>
      <c r="N1152" t="e">
        <f ca="1">IF((H1152+I1152)&gt;SIMULATION!$F$6,"Over","Under")</f>
        <v>#REF!</v>
      </c>
    </row>
    <row r="1153" spans="8:14" x14ac:dyDescent="0.25">
      <c r="H1153" t="e">
        <f ca="1">ROUND(NORMINV(RAND(),SIMULATION!$G$6,SIMULATION!$C$6),0)</f>
        <v>#REF!</v>
      </c>
      <c r="I1153" t="e">
        <f ca="1">ROUND(NORMINV(RAND(),SIMULATION!$G$10,SIMULATION!$C$10),0)</f>
        <v>#REF!</v>
      </c>
      <c r="J1153" t="e">
        <f t="shared" ca="1" si="38"/>
        <v>#REF!</v>
      </c>
      <c r="K1153" t="e">
        <f ca="1">IF(H1153+SIMULATION!$E$6&gt;'CBB SIM'!I1153,"W","L")</f>
        <v>#REF!</v>
      </c>
      <c r="L1153" t="e">
        <f ca="1">IF(I1153+SIMULATION!$E$10&gt;'CBB SIM'!H1153,"W","L")</f>
        <v>#REF!</v>
      </c>
      <c r="M1153" t="e">
        <f t="shared" ca="1" si="39"/>
        <v>#REF!</v>
      </c>
      <c r="N1153" t="e">
        <f ca="1">IF((H1153+I1153)&gt;SIMULATION!$F$6,"Over","Under")</f>
        <v>#REF!</v>
      </c>
    </row>
    <row r="1154" spans="8:14" x14ac:dyDescent="0.25">
      <c r="H1154" t="e">
        <f ca="1">ROUND(NORMINV(RAND(),SIMULATION!$G$6,SIMULATION!$C$6),0)</f>
        <v>#REF!</v>
      </c>
      <c r="I1154" t="e">
        <f ca="1">ROUND(NORMINV(RAND(),SIMULATION!$G$10,SIMULATION!$C$10),0)</f>
        <v>#REF!</v>
      </c>
      <c r="J1154" t="e">
        <f t="shared" ca="1" si="38"/>
        <v>#REF!</v>
      </c>
      <c r="K1154" t="e">
        <f ca="1">IF(H1154+SIMULATION!$E$6&gt;'CBB SIM'!I1154,"W","L")</f>
        <v>#REF!</v>
      </c>
      <c r="L1154" t="e">
        <f ca="1">IF(I1154+SIMULATION!$E$10&gt;'CBB SIM'!H1154,"W","L")</f>
        <v>#REF!</v>
      </c>
      <c r="M1154" t="e">
        <f t="shared" ca="1" si="39"/>
        <v>#REF!</v>
      </c>
      <c r="N1154" t="e">
        <f ca="1">IF((H1154+I1154)&gt;SIMULATION!$F$6,"Over","Under")</f>
        <v>#REF!</v>
      </c>
    </row>
    <row r="1155" spans="8:14" x14ac:dyDescent="0.25">
      <c r="H1155" t="e">
        <f ca="1">ROUND(NORMINV(RAND(),SIMULATION!$G$6,SIMULATION!$C$6),0)</f>
        <v>#REF!</v>
      </c>
      <c r="I1155" t="e">
        <f ca="1">ROUND(NORMINV(RAND(),SIMULATION!$G$10,SIMULATION!$C$10),0)</f>
        <v>#REF!</v>
      </c>
      <c r="J1155" t="e">
        <f t="shared" ca="1" si="38"/>
        <v>#REF!</v>
      </c>
      <c r="K1155" t="e">
        <f ca="1">IF(H1155+SIMULATION!$E$6&gt;'CBB SIM'!I1155,"W","L")</f>
        <v>#REF!</v>
      </c>
      <c r="L1155" t="e">
        <f ca="1">IF(I1155+SIMULATION!$E$10&gt;'CBB SIM'!H1155,"W","L")</f>
        <v>#REF!</v>
      </c>
      <c r="M1155" t="e">
        <f t="shared" ca="1" si="39"/>
        <v>#REF!</v>
      </c>
      <c r="N1155" t="e">
        <f ca="1">IF((H1155+I1155)&gt;SIMULATION!$F$6,"Over","Under")</f>
        <v>#REF!</v>
      </c>
    </row>
    <row r="1156" spans="8:14" x14ac:dyDescent="0.25">
      <c r="H1156" t="e">
        <f ca="1">ROUND(NORMINV(RAND(),SIMULATION!$G$6,SIMULATION!$C$6),0)</f>
        <v>#REF!</v>
      </c>
      <c r="I1156" t="e">
        <f ca="1">ROUND(NORMINV(RAND(),SIMULATION!$G$10,SIMULATION!$C$10),0)</f>
        <v>#REF!</v>
      </c>
      <c r="J1156" t="e">
        <f t="shared" ca="1" si="38"/>
        <v>#REF!</v>
      </c>
      <c r="K1156" t="e">
        <f ca="1">IF(H1156+SIMULATION!$E$6&gt;'CBB SIM'!I1156,"W","L")</f>
        <v>#REF!</v>
      </c>
      <c r="L1156" t="e">
        <f ca="1">IF(I1156+SIMULATION!$E$10&gt;'CBB SIM'!H1156,"W","L")</f>
        <v>#REF!</v>
      </c>
      <c r="M1156" t="e">
        <f t="shared" ca="1" si="39"/>
        <v>#REF!</v>
      </c>
      <c r="N1156" t="e">
        <f ca="1">IF((H1156+I1156)&gt;SIMULATION!$F$6,"Over","Under")</f>
        <v>#REF!</v>
      </c>
    </row>
    <row r="1157" spans="8:14" x14ac:dyDescent="0.25">
      <c r="H1157" t="e">
        <f ca="1">ROUND(NORMINV(RAND(),SIMULATION!$G$6,SIMULATION!$C$6),0)</f>
        <v>#REF!</v>
      </c>
      <c r="I1157" t="e">
        <f ca="1">ROUND(NORMINV(RAND(),SIMULATION!$G$10,SIMULATION!$C$10),0)</f>
        <v>#REF!</v>
      </c>
      <c r="J1157" t="e">
        <f t="shared" ca="1" si="38"/>
        <v>#REF!</v>
      </c>
      <c r="K1157" t="e">
        <f ca="1">IF(H1157+SIMULATION!$E$6&gt;'CBB SIM'!I1157,"W","L")</f>
        <v>#REF!</v>
      </c>
      <c r="L1157" t="e">
        <f ca="1">IF(I1157+SIMULATION!$E$10&gt;'CBB SIM'!H1157,"W","L")</f>
        <v>#REF!</v>
      </c>
      <c r="M1157" t="e">
        <f t="shared" ca="1" si="39"/>
        <v>#REF!</v>
      </c>
      <c r="N1157" t="e">
        <f ca="1">IF((H1157+I1157)&gt;SIMULATION!$F$6,"Over","Under")</f>
        <v>#REF!</v>
      </c>
    </row>
    <row r="1158" spans="8:14" x14ac:dyDescent="0.25">
      <c r="H1158" t="e">
        <f ca="1">ROUND(NORMINV(RAND(),SIMULATION!$G$6,SIMULATION!$C$6),0)</f>
        <v>#REF!</v>
      </c>
      <c r="I1158" t="e">
        <f ca="1">ROUND(NORMINV(RAND(),SIMULATION!$G$10,SIMULATION!$C$10),0)</f>
        <v>#REF!</v>
      </c>
      <c r="J1158" t="e">
        <f t="shared" ca="1" si="38"/>
        <v>#REF!</v>
      </c>
      <c r="K1158" t="e">
        <f ca="1">IF(H1158+SIMULATION!$E$6&gt;'CBB SIM'!I1158,"W","L")</f>
        <v>#REF!</v>
      </c>
      <c r="L1158" t="e">
        <f ca="1">IF(I1158+SIMULATION!$E$10&gt;'CBB SIM'!H1158,"W","L")</f>
        <v>#REF!</v>
      </c>
      <c r="M1158" t="e">
        <f t="shared" ca="1" si="39"/>
        <v>#REF!</v>
      </c>
      <c r="N1158" t="e">
        <f ca="1">IF((H1158+I1158)&gt;SIMULATION!$F$6,"Over","Under")</f>
        <v>#REF!</v>
      </c>
    </row>
    <row r="1159" spans="8:14" x14ac:dyDescent="0.25">
      <c r="H1159" t="e">
        <f ca="1">ROUND(NORMINV(RAND(),SIMULATION!$G$6,SIMULATION!$C$6),0)</f>
        <v>#REF!</v>
      </c>
      <c r="I1159" t="e">
        <f ca="1">ROUND(NORMINV(RAND(),SIMULATION!$G$10,SIMULATION!$C$10),0)</f>
        <v>#REF!</v>
      </c>
      <c r="J1159" t="e">
        <f t="shared" ca="1" si="38"/>
        <v>#REF!</v>
      </c>
      <c r="K1159" t="e">
        <f ca="1">IF(H1159+SIMULATION!$E$6&gt;'CBB SIM'!I1159,"W","L")</f>
        <v>#REF!</v>
      </c>
      <c r="L1159" t="e">
        <f ca="1">IF(I1159+SIMULATION!$E$10&gt;'CBB SIM'!H1159,"W","L")</f>
        <v>#REF!</v>
      </c>
      <c r="M1159" t="e">
        <f t="shared" ca="1" si="39"/>
        <v>#REF!</v>
      </c>
      <c r="N1159" t="e">
        <f ca="1">IF((H1159+I1159)&gt;SIMULATION!$F$6,"Over","Under")</f>
        <v>#REF!</v>
      </c>
    </row>
    <row r="1160" spans="8:14" x14ac:dyDescent="0.25">
      <c r="H1160" t="e">
        <f ca="1">ROUND(NORMINV(RAND(),SIMULATION!$G$6,SIMULATION!$C$6),0)</f>
        <v>#REF!</v>
      </c>
      <c r="I1160" t="e">
        <f ca="1">ROUND(NORMINV(RAND(),SIMULATION!$G$10,SIMULATION!$C$10),0)</f>
        <v>#REF!</v>
      </c>
      <c r="J1160" t="e">
        <f t="shared" ca="1" si="38"/>
        <v>#REF!</v>
      </c>
      <c r="K1160" t="e">
        <f ca="1">IF(H1160+SIMULATION!$E$6&gt;'CBB SIM'!I1160,"W","L")</f>
        <v>#REF!</v>
      </c>
      <c r="L1160" t="e">
        <f ca="1">IF(I1160+SIMULATION!$E$10&gt;'CBB SIM'!H1160,"W","L")</f>
        <v>#REF!</v>
      </c>
      <c r="M1160" t="e">
        <f t="shared" ca="1" si="39"/>
        <v>#REF!</v>
      </c>
      <c r="N1160" t="e">
        <f ca="1">IF((H1160+I1160)&gt;SIMULATION!$F$6,"Over","Under")</f>
        <v>#REF!</v>
      </c>
    </row>
    <row r="1161" spans="8:14" x14ac:dyDescent="0.25">
      <c r="H1161" t="e">
        <f ca="1">ROUND(NORMINV(RAND(),SIMULATION!$G$6,SIMULATION!$C$6),0)</f>
        <v>#REF!</v>
      </c>
      <c r="I1161" t="e">
        <f ca="1">ROUND(NORMINV(RAND(),SIMULATION!$G$10,SIMULATION!$C$10),0)</f>
        <v>#REF!</v>
      </c>
      <c r="J1161" t="e">
        <f t="shared" ca="1" si="38"/>
        <v>#REF!</v>
      </c>
      <c r="K1161" t="e">
        <f ca="1">IF(H1161+SIMULATION!$E$6&gt;'CBB SIM'!I1161,"W","L")</f>
        <v>#REF!</v>
      </c>
      <c r="L1161" t="e">
        <f ca="1">IF(I1161+SIMULATION!$E$10&gt;'CBB SIM'!H1161,"W","L")</f>
        <v>#REF!</v>
      </c>
      <c r="M1161" t="e">
        <f t="shared" ca="1" si="39"/>
        <v>#REF!</v>
      </c>
      <c r="N1161" t="e">
        <f ca="1">IF((H1161+I1161)&gt;SIMULATION!$F$6,"Over","Under")</f>
        <v>#REF!</v>
      </c>
    </row>
    <row r="1162" spans="8:14" x14ac:dyDescent="0.25">
      <c r="H1162" t="e">
        <f ca="1">ROUND(NORMINV(RAND(),SIMULATION!$G$6,SIMULATION!$C$6),0)</f>
        <v>#REF!</v>
      </c>
      <c r="I1162" t="e">
        <f ca="1">ROUND(NORMINV(RAND(),SIMULATION!$G$10,SIMULATION!$C$10),0)</f>
        <v>#REF!</v>
      </c>
      <c r="J1162" t="e">
        <f t="shared" ca="1" si="38"/>
        <v>#REF!</v>
      </c>
      <c r="K1162" t="e">
        <f ca="1">IF(H1162+SIMULATION!$E$6&gt;'CBB SIM'!I1162,"W","L")</f>
        <v>#REF!</v>
      </c>
      <c r="L1162" t="e">
        <f ca="1">IF(I1162+SIMULATION!$E$10&gt;'CBB SIM'!H1162,"W","L")</f>
        <v>#REF!</v>
      </c>
      <c r="M1162" t="e">
        <f t="shared" ca="1" si="39"/>
        <v>#REF!</v>
      </c>
      <c r="N1162" t="e">
        <f ca="1">IF((H1162+I1162)&gt;SIMULATION!$F$6,"Over","Under")</f>
        <v>#REF!</v>
      </c>
    </row>
    <row r="1163" spans="8:14" x14ac:dyDescent="0.25">
      <c r="H1163" t="e">
        <f ca="1">ROUND(NORMINV(RAND(),SIMULATION!$G$6,SIMULATION!$C$6),0)</f>
        <v>#REF!</v>
      </c>
      <c r="I1163" t="e">
        <f ca="1">ROUND(NORMINV(RAND(),SIMULATION!$G$10,SIMULATION!$C$10),0)</f>
        <v>#REF!</v>
      </c>
      <c r="J1163" t="e">
        <f t="shared" ca="1" si="38"/>
        <v>#REF!</v>
      </c>
      <c r="K1163" t="e">
        <f ca="1">IF(H1163+SIMULATION!$E$6&gt;'CBB SIM'!I1163,"W","L")</f>
        <v>#REF!</v>
      </c>
      <c r="L1163" t="e">
        <f ca="1">IF(I1163+SIMULATION!$E$10&gt;'CBB SIM'!H1163,"W","L")</f>
        <v>#REF!</v>
      </c>
      <c r="M1163" t="e">
        <f t="shared" ca="1" si="39"/>
        <v>#REF!</v>
      </c>
      <c r="N1163" t="e">
        <f ca="1">IF((H1163+I1163)&gt;SIMULATION!$F$6,"Over","Under")</f>
        <v>#REF!</v>
      </c>
    </row>
    <row r="1164" spans="8:14" x14ac:dyDescent="0.25">
      <c r="H1164" t="e">
        <f ca="1">ROUND(NORMINV(RAND(),SIMULATION!$G$6,SIMULATION!$C$6),0)</f>
        <v>#REF!</v>
      </c>
      <c r="I1164" t="e">
        <f ca="1">ROUND(NORMINV(RAND(),SIMULATION!$G$10,SIMULATION!$C$10),0)</f>
        <v>#REF!</v>
      </c>
      <c r="J1164" t="e">
        <f t="shared" ca="1" si="38"/>
        <v>#REF!</v>
      </c>
      <c r="K1164" t="e">
        <f ca="1">IF(H1164+SIMULATION!$E$6&gt;'CBB SIM'!I1164,"W","L")</f>
        <v>#REF!</v>
      </c>
      <c r="L1164" t="e">
        <f ca="1">IF(I1164+SIMULATION!$E$10&gt;'CBB SIM'!H1164,"W","L")</f>
        <v>#REF!</v>
      </c>
      <c r="M1164" t="e">
        <f t="shared" ca="1" si="39"/>
        <v>#REF!</v>
      </c>
      <c r="N1164" t="e">
        <f ca="1">IF((H1164+I1164)&gt;SIMULATION!$F$6,"Over","Under")</f>
        <v>#REF!</v>
      </c>
    </row>
    <row r="1165" spans="8:14" x14ac:dyDescent="0.25">
      <c r="H1165" t="e">
        <f ca="1">ROUND(NORMINV(RAND(),SIMULATION!$G$6,SIMULATION!$C$6),0)</f>
        <v>#REF!</v>
      </c>
      <c r="I1165" t="e">
        <f ca="1">ROUND(NORMINV(RAND(),SIMULATION!$G$10,SIMULATION!$C$10),0)</f>
        <v>#REF!</v>
      </c>
      <c r="J1165" t="e">
        <f t="shared" ca="1" si="38"/>
        <v>#REF!</v>
      </c>
      <c r="K1165" t="e">
        <f ca="1">IF(H1165+SIMULATION!$E$6&gt;'CBB SIM'!I1165,"W","L")</f>
        <v>#REF!</v>
      </c>
      <c r="L1165" t="e">
        <f ca="1">IF(I1165+SIMULATION!$E$10&gt;'CBB SIM'!H1165,"W","L")</f>
        <v>#REF!</v>
      </c>
      <c r="M1165" t="e">
        <f t="shared" ca="1" si="39"/>
        <v>#REF!</v>
      </c>
      <c r="N1165" t="e">
        <f ca="1">IF((H1165+I1165)&gt;SIMULATION!$F$6,"Over","Under")</f>
        <v>#REF!</v>
      </c>
    </row>
    <row r="1166" spans="8:14" x14ac:dyDescent="0.25">
      <c r="H1166" t="e">
        <f ca="1">ROUND(NORMINV(RAND(),SIMULATION!$G$6,SIMULATION!$C$6),0)</f>
        <v>#REF!</v>
      </c>
      <c r="I1166" t="e">
        <f ca="1">ROUND(NORMINV(RAND(),SIMULATION!$G$10,SIMULATION!$C$10),0)</f>
        <v>#REF!</v>
      </c>
      <c r="J1166" t="e">
        <f t="shared" ca="1" si="38"/>
        <v>#REF!</v>
      </c>
      <c r="K1166" t="e">
        <f ca="1">IF(H1166+SIMULATION!$E$6&gt;'CBB SIM'!I1166,"W","L")</f>
        <v>#REF!</v>
      </c>
      <c r="L1166" t="e">
        <f ca="1">IF(I1166+SIMULATION!$E$10&gt;'CBB SIM'!H1166,"W","L")</f>
        <v>#REF!</v>
      </c>
      <c r="M1166" t="e">
        <f t="shared" ca="1" si="39"/>
        <v>#REF!</v>
      </c>
      <c r="N1166" t="e">
        <f ca="1">IF((H1166+I1166)&gt;SIMULATION!$F$6,"Over","Under")</f>
        <v>#REF!</v>
      </c>
    </row>
    <row r="1167" spans="8:14" x14ac:dyDescent="0.25">
      <c r="H1167" t="e">
        <f ca="1">ROUND(NORMINV(RAND(),SIMULATION!$G$6,SIMULATION!$C$6),0)</f>
        <v>#REF!</v>
      </c>
      <c r="I1167" t="e">
        <f ca="1">ROUND(NORMINV(RAND(),SIMULATION!$G$10,SIMULATION!$C$10),0)</f>
        <v>#REF!</v>
      </c>
      <c r="J1167" t="e">
        <f t="shared" ca="1" si="38"/>
        <v>#REF!</v>
      </c>
      <c r="K1167" t="e">
        <f ca="1">IF(H1167+SIMULATION!$E$6&gt;'CBB SIM'!I1167,"W","L")</f>
        <v>#REF!</v>
      </c>
      <c r="L1167" t="e">
        <f ca="1">IF(I1167+SIMULATION!$E$10&gt;'CBB SIM'!H1167,"W","L")</f>
        <v>#REF!</v>
      </c>
      <c r="M1167" t="e">
        <f t="shared" ca="1" si="39"/>
        <v>#REF!</v>
      </c>
      <c r="N1167" t="e">
        <f ca="1">IF((H1167+I1167)&gt;SIMULATION!$F$6,"Over","Under")</f>
        <v>#REF!</v>
      </c>
    </row>
    <row r="1168" spans="8:14" x14ac:dyDescent="0.25">
      <c r="H1168" t="e">
        <f ca="1">ROUND(NORMINV(RAND(),SIMULATION!$G$6,SIMULATION!$C$6),0)</f>
        <v>#REF!</v>
      </c>
      <c r="I1168" t="e">
        <f ca="1">ROUND(NORMINV(RAND(),SIMULATION!$G$10,SIMULATION!$C$10),0)</f>
        <v>#REF!</v>
      </c>
      <c r="J1168" t="e">
        <f t="shared" ca="1" si="38"/>
        <v>#REF!</v>
      </c>
      <c r="K1168" t="e">
        <f ca="1">IF(H1168+SIMULATION!$E$6&gt;'CBB SIM'!I1168,"W","L")</f>
        <v>#REF!</v>
      </c>
      <c r="L1168" t="e">
        <f ca="1">IF(I1168+SIMULATION!$E$10&gt;'CBB SIM'!H1168,"W","L")</f>
        <v>#REF!</v>
      </c>
      <c r="M1168" t="e">
        <f t="shared" ca="1" si="39"/>
        <v>#REF!</v>
      </c>
      <c r="N1168" t="e">
        <f ca="1">IF((H1168+I1168)&gt;SIMULATION!$F$6,"Over","Under")</f>
        <v>#REF!</v>
      </c>
    </row>
    <row r="1169" spans="8:14" x14ac:dyDescent="0.25">
      <c r="H1169" t="e">
        <f ca="1">ROUND(NORMINV(RAND(),SIMULATION!$G$6,SIMULATION!$C$6),0)</f>
        <v>#REF!</v>
      </c>
      <c r="I1169" t="e">
        <f ca="1">ROUND(NORMINV(RAND(),SIMULATION!$G$10,SIMULATION!$C$10),0)</f>
        <v>#REF!</v>
      </c>
      <c r="J1169" t="e">
        <f t="shared" ca="1" si="38"/>
        <v>#REF!</v>
      </c>
      <c r="K1169" t="e">
        <f ca="1">IF(H1169+SIMULATION!$E$6&gt;'CBB SIM'!I1169,"W","L")</f>
        <v>#REF!</v>
      </c>
      <c r="L1169" t="e">
        <f ca="1">IF(I1169+SIMULATION!$E$10&gt;'CBB SIM'!H1169,"W","L")</f>
        <v>#REF!</v>
      </c>
      <c r="M1169" t="e">
        <f t="shared" ca="1" si="39"/>
        <v>#REF!</v>
      </c>
      <c r="N1169" t="e">
        <f ca="1">IF((H1169+I1169)&gt;SIMULATION!$F$6,"Over","Under")</f>
        <v>#REF!</v>
      </c>
    </row>
    <row r="1170" spans="8:14" x14ac:dyDescent="0.25">
      <c r="H1170" t="e">
        <f ca="1">ROUND(NORMINV(RAND(),SIMULATION!$G$6,SIMULATION!$C$6),0)</f>
        <v>#REF!</v>
      </c>
      <c r="I1170" t="e">
        <f ca="1">ROUND(NORMINV(RAND(),SIMULATION!$G$10,SIMULATION!$C$10),0)</f>
        <v>#REF!</v>
      </c>
      <c r="J1170" t="e">
        <f t="shared" ca="1" si="38"/>
        <v>#REF!</v>
      </c>
      <c r="K1170" t="e">
        <f ca="1">IF(H1170+SIMULATION!$E$6&gt;'CBB SIM'!I1170,"W","L")</f>
        <v>#REF!</v>
      </c>
      <c r="L1170" t="e">
        <f ca="1">IF(I1170+SIMULATION!$E$10&gt;'CBB SIM'!H1170,"W","L")</f>
        <v>#REF!</v>
      </c>
      <c r="M1170" t="e">
        <f t="shared" ca="1" si="39"/>
        <v>#REF!</v>
      </c>
      <c r="N1170" t="e">
        <f ca="1">IF((H1170+I1170)&gt;SIMULATION!$F$6,"Over","Under")</f>
        <v>#REF!</v>
      </c>
    </row>
    <row r="1171" spans="8:14" x14ac:dyDescent="0.25">
      <c r="H1171" t="e">
        <f ca="1">ROUND(NORMINV(RAND(),SIMULATION!$G$6,SIMULATION!$C$6),0)</f>
        <v>#REF!</v>
      </c>
      <c r="I1171" t="e">
        <f ca="1">ROUND(NORMINV(RAND(),SIMULATION!$G$10,SIMULATION!$C$10),0)</f>
        <v>#REF!</v>
      </c>
      <c r="J1171" t="e">
        <f t="shared" ca="1" si="38"/>
        <v>#REF!</v>
      </c>
      <c r="K1171" t="e">
        <f ca="1">IF(H1171+SIMULATION!$E$6&gt;'CBB SIM'!I1171,"W","L")</f>
        <v>#REF!</v>
      </c>
      <c r="L1171" t="e">
        <f ca="1">IF(I1171+SIMULATION!$E$10&gt;'CBB SIM'!H1171,"W","L")</f>
        <v>#REF!</v>
      </c>
      <c r="M1171" t="e">
        <f t="shared" ca="1" si="39"/>
        <v>#REF!</v>
      </c>
      <c r="N1171" t="e">
        <f ca="1">IF((H1171+I1171)&gt;SIMULATION!$F$6,"Over","Under")</f>
        <v>#REF!</v>
      </c>
    </row>
    <row r="1172" spans="8:14" x14ac:dyDescent="0.25">
      <c r="H1172" t="e">
        <f ca="1">ROUND(NORMINV(RAND(),SIMULATION!$G$6,SIMULATION!$C$6),0)</f>
        <v>#REF!</v>
      </c>
      <c r="I1172" t="e">
        <f ca="1">ROUND(NORMINV(RAND(),SIMULATION!$G$10,SIMULATION!$C$10),0)</f>
        <v>#REF!</v>
      </c>
      <c r="J1172" t="e">
        <f t="shared" ca="1" si="38"/>
        <v>#REF!</v>
      </c>
      <c r="K1172" t="e">
        <f ca="1">IF(H1172+SIMULATION!$E$6&gt;'CBB SIM'!I1172,"W","L")</f>
        <v>#REF!</v>
      </c>
      <c r="L1172" t="e">
        <f ca="1">IF(I1172+SIMULATION!$E$10&gt;'CBB SIM'!H1172,"W","L")</f>
        <v>#REF!</v>
      </c>
      <c r="M1172" t="e">
        <f t="shared" ca="1" si="39"/>
        <v>#REF!</v>
      </c>
      <c r="N1172" t="e">
        <f ca="1">IF((H1172+I1172)&gt;SIMULATION!$F$6,"Over","Under")</f>
        <v>#REF!</v>
      </c>
    </row>
    <row r="1173" spans="8:14" x14ac:dyDescent="0.25">
      <c r="H1173" t="e">
        <f ca="1">ROUND(NORMINV(RAND(),SIMULATION!$G$6,SIMULATION!$C$6),0)</f>
        <v>#REF!</v>
      </c>
      <c r="I1173" t="e">
        <f ca="1">ROUND(NORMINV(RAND(),SIMULATION!$G$10,SIMULATION!$C$10),0)</f>
        <v>#REF!</v>
      </c>
      <c r="J1173" t="e">
        <f t="shared" ca="1" si="38"/>
        <v>#REF!</v>
      </c>
      <c r="K1173" t="e">
        <f ca="1">IF(H1173+SIMULATION!$E$6&gt;'CBB SIM'!I1173,"W","L")</f>
        <v>#REF!</v>
      </c>
      <c r="L1173" t="e">
        <f ca="1">IF(I1173+SIMULATION!$E$10&gt;'CBB SIM'!H1173,"W","L")</f>
        <v>#REF!</v>
      </c>
      <c r="M1173" t="e">
        <f t="shared" ca="1" si="39"/>
        <v>#REF!</v>
      </c>
      <c r="N1173" t="e">
        <f ca="1">IF((H1173+I1173)&gt;SIMULATION!$F$6,"Over","Under")</f>
        <v>#REF!</v>
      </c>
    </row>
    <row r="1174" spans="8:14" x14ac:dyDescent="0.25">
      <c r="H1174" t="e">
        <f ca="1">ROUND(NORMINV(RAND(),SIMULATION!$G$6,SIMULATION!$C$6),0)</f>
        <v>#REF!</v>
      </c>
      <c r="I1174" t="e">
        <f ca="1">ROUND(NORMINV(RAND(),SIMULATION!$G$10,SIMULATION!$C$10),0)</f>
        <v>#REF!</v>
      </c>
      <c r="J1174" t="e">
        <f t="shared" ca="1" si="38"/>
        <v>#REF!</v>
      </c>
      <c r="K1174" t="e">
        <f ca="1">IF(H1174+SIMULATION!$E$6&gt;'CBB SIM'!I1174,"W","L")</f>
        <v>#REF!</v>
      </c>
      <c r="L1174" t="e">
        <f ca="1">IF(I1174+SIMULATION!$E$10&gt;'CBB SIM'!H1174,"W","L")</f>
        <v>#REF!</v>
      </c>
      <c r="M1174" t="e">
        <f t="shared" ca="1" si="39"/>
        <v>#REF!</v>
      </c>
      <c r="N1174" t="e">
        <f ca="1">IF((H1174+I1174)&gt;SIMULATION!$F$6,"Over","Under")</f>
        <v>#REF!</v>
      </c>
    </row>
    <row r="1175" spans="8:14" x14ac:dyDescent="0.25">
      <c r="H1175" t="e">
        <f ca="1">ROUND(NORMINV(RAND(),SIMULATION!$G$6,SIMULATION!$C$6),0)</f>
        <v>#REF!</v>
      </c>
      <c r="I1175" t="e">
        <f ca="1">ROUND(NORMINV(RAND(),SIMULATION!$G$10,SIMULATION!$C$10),0)</f>
        <v>#REF!</v>
      </c>
      <c r="J1175" t="e">
        <f t="shared" ca="1" si="38"/>
        <v>#REF!</v>
      </c>
      <c r="K1175" t="e">
        <f ca="1">IF(H1175+SIMULATION!$E$6&gt;'CBB SIM'!I1175,"W","L")</f>
        <v>#REF!</v>
      </c>
      <c r="L1175" t="e">
        <f ca="1">IF(I1175+SIMULATION!$E$10&gt;'CBB SIM'!H1175,"W","L")</f>
        <v>#REF!</v>
      </c>
      <c r="M1175" t="e">
        <f t="shared" ca="1" si="39"/>
        <v>#REF!</v>
      </c>
      <c r="N1175" t="e">
        <f ca="1">IF((H1175+I1175)&gt;SIMULATION!$F$6,"Over","Under")</f>
        <v>#REF!</v>
      </c>
    </row>
    <row r="1176" spans="8:14" x14ac:dyDescent="0.25">
      <c r="H1176" t="e">
        <f ca="1">ROUND(NORMINV(RAND(),SIMULATION!$G$6,SIMULATION!$C$6),0)</f>
        <v>#REF!</v>
      </c>
      <c r="I1176" t="e">
        <f ca="1">ROUND(NORMINV(RAND(),SIMULATION!$G$10,SIMULATION!$C$10),0)</f>
        <v>#REF!</v>
      </c>
      <c r="J1176" t="e">
        <f t="shared" ca="1" si="38"/>
        <v>#REF!</v>
      </c>
      <c r="K1176" t="e">
        <f ca="1">IF(H1176+SIMULATION!$E$6&gt;'CBB SIM'!I1176,"W","L")</f>
        <v>#REF!</v>
      </c>
      <c r="L1176" t="e">
        <f ca="1">IF(I1176+SIMULATION!$E$10&gt;'CBB SIM'!H1176,"W","L")</f>
        <v>#REF!</v>
      </c>
      <c r="M1176" t="e">
        <f t="shared" ca="1" si="39"/>
        <v>#REF!</v>
      </c>
      <c r="N1176" t="e">
        <f ca="1">IF((H1176+I1176)&gt;SIMULATION!$F$6,"Over","Under")</f>
        <v>#REF!</v>
      </c>
    </row>
    <row r="1177" spans="8:14" x14ac:dyDescent="0.25">
      <c r="H1177" t="e">
        <f ca="1">ROUND(NORMINV(RAND(),SIMULATION!$G$6,SIMULATION!$C$6),0)</f>
        <v>#REF!</v>
      </c>
      <c r="I1177" t="e">
        <f ca="1">ROUND(NORMINV(RAND(),SIMULATION!$G$10,SIMULATION!$C$10),0)</f>
        <v>#REF!</v>
      </c>
      <c r="J1177" t="e">
        <f t="shared" ca="1" si="38"/>
        <v>#REF!</v>
      </c>
      <c r="K1177" t="e">
        <f ca="1">IF(H1177+SIMULATION!$E$6&gt;'CBB SIM'!I1177,"W","L")</f>
        <v>#REF!</v>
      </c>
      <c r="L1177" t="e">
        <f ca="1">IF(I1177+SIMULATION!$E$10&gt;'CBB SIM'!H1177,"W","L")</f>
        <v>#REF!</v>
      </c>
      <c r="M1177" t="e">
        <f t="shared" ca="1" si="39"/>
        <v>#REF!</v>
      </c>
      <c r="N1177" t="e">
        <f ca="1">IF((H1177+I1177)&gt;SIMULATION!$F$6,"Over","Under")</f>
        <v>#REF!</v>
      </c>
    </row>
    <row r="1178" spans="8:14" x14ac:dyDescent="0.25">
      <c r="H1178" t="e">
        <f ca="1">ROUND(NORMINV(RAND(),SIMULATION!$G$6,SIMULATION!$C$6),0)</f>
        <v>#REF!</v>
      </c>
      <c r="I1178" t="e">
        <f ca="1">ROUND(NORMINV(RAND(),SIMULATION!$G$10,SIMULATION!$C$10),0)</f>
        <v>#REF!</v>
      </c>
      <c r="J1178" t="e">
        <f t="shared" ca="1" si="38"/>
        <v>#REF!</v>
      </c>
      <c r="K1178" t="e">
        <f ca="1">IF(H1178+SIMULATION!$E$6&gt;'CBB SIM'!I1178,"W","L")</f>
        <v>#REF!</v>
      </c>
      <c r="L1178" t="e">
        <f ca="1">IF(I1178+SIMULATION!$E$10&gt;'CBB SIM'!H1178,"W","L")</f>
        <v>#REF!</v>
      </c>
      <c r="M1178" t="e">
        <f t="shared" ca="1" si="39"/>
        <v>#REF!</v>
      </c>
      <c r="N1178" t="e">
        <f ca="1">IF((H1178+I1178)&gt;SIMULATION!$F$6,"Over","Under")</f>
        <v>#REF!</v>
      </c>
    </row>
    <row r="1179" spans="8:14" x14ac:dyDescent="0.25">
      <c r="H1179" t="e">
        <f ca="1">ROUND(NORMINV(RAND(),SIMULATION!$G$6,SIMULATION!$C$6),0)</f>
        <v>#REF!</v>
      </c>
      <c r="I1179" t="e">
        <f ca="1">ROUND(NORMINV(RAND(),SIMULATION!$G$10,SIMULATION!$C$10),0)</f>
        <v>#REF!</v>
      </c>
      <c r="J1179" t="e">
        <f t="shared" ca="1" si="38"/>
        <v>#REF!</v>
      </c>
      <c r="K1179" t="e">
        <f ca="1">IF(H1179+SIMULATION!$E$6&gt;'CBB SIM'!I1179,"W","L")</f>
        <v>#REF!</v>
      </c>
      <c r="L1179" t="e">
        <f ca="1">IF(I1179+SIMULATION!$E$10&gt;'CBB SIM'!H1179,"W","L")</f>
        <v>#REF!</v>
      </c>
      <c r="M1179" t="e">
        <f t="shared" ca="1" si="39"/>
        <v>#REF!</v>
      </c>
      <c r="N1179" t="e">
        <f ca="1">IF((H1179+I1179)&gt;SIMULATION!$F$6,"Over","Under")</f>
        <v>#REF!</v>
      </c>
    </row>
    <row r="1180" spans="8:14" x14ac:dyDescent="0.25">
      <c r="H1180" t="e">
        <f ca="1">ROUND(NORMINV(RAND(),SIMULATION!$G$6,SIMULATION!$C$6),0)</f>
        <v>#REF!</v>
      </c>
      <c r="I1180" t="e">
        <f ca="1">ROUND(NORMINV(RAND(),SIMULATION!$G$10,SIMULATION!$C$10),0)</f>
        <v>#REF!</v>
      </c>
      <c r="J1180" t="e">
        <f t="shared" ca="1" si="38"/>
        <v>#REF!</v>
      </c>
      <c r="K1180" t="e">
        <f ca="1">IF(H1180+SIMULATION!$E$6&gt;'CBB SIM'!I1180,"W","L")</f>
        <v>#REF!</v>
      </c>
      <c r="L1180" t="e">
        <f ca="1">IF(I1180+SIMULATION!$E$10&gt;'CBB SIM'!H1180,"W","L")</f>
        <v>#REF!</v>
      </c>
      <c r="M1180" t="e">
        <f t="shared" ca="1" si="39"/>
        <v>#REF!</v>
      </c>
      <c r="N1180" t="e">
        <f ca="1">IF((H1180+I1180)&gt;SIMULATION!$F$6,"Over","Under")</f>
        <v>#REF!</v>
      </c>
    </row>
    <row r="1181" spans="8:14" x14ac:dyDescent="0.25">
      <c r="H1181" t="e">
        <f ca="1">ROUND(NORMINV(RAND(),SIMULATION!$G$6,SIMULATION!$C$6),0)</f>
        <v>#REF!</v>
      </c>
      <c r="I1181" t="e">
        <f ca="1">ROUND(NORMINV(RAND(),SIMULATION!$G$10,SIMULATION!$C$10),0)</f>
        <v>#REF!</v>
      </c>
      <c r="J1181" t="e">
        <f t="shared" ca="1" si="38"/>
        <v>#REF!</v>
      </c>
      <c r="K1181" t="e">
        <f ca="1">IF(H1181+SIMULATION!$E$6&gt;'CBB SIM'!I1181,"W","L")</f>
        <v>#REF!</v>
      </c>
      <c r="L1181" t="e">
        <f ca="1">IF(I1181+SIMULATION!$E$10&gt;'CBB SIM'!H1181,"W","L")</f>
        <v>#REF!</v>
      </c>
      <c r="M1181" t="e">
        <f t="shared" ca="1" si="39"/>
        <v>#REF!</v>
      </c>
      <c r="N1181" t="e">
        <f ca="1">IF((H1181+I1181)&gt;SIMULATION!$F$6,"Over","Under")</f>
        <v>#REF!</v>
      </c>
    </row>
    <row r="1182" spans="8:14" x14ac:dyDescent="0.25">
      <c r="H1182" t="e">
        <f ca="1">ROUND(NORMINV(RAND(),SIMULATION!$G$6,SIMULATION!$C$6),0)</f>
        <v>#REF!</v>
      </c>
      <c r="I1182" t="e">
        <f ca="1">ROUND(NORMINV(RAND(),SIMULATION!$G$10,SIMULATION!$C$10),0)</f>
        <v>#REF!</v>
      </c>
      <c r="J1182" t="e">
        <f t="shared" ca="1" si="38"/>
        <v>#REF!</v>
      </c>
      <c r="K1182" t="e">
        <f ca="1">IF(H1182+SIMULATION!$E$6&gt;'CBB SIM'!I1182,"W","L")</f>
        <v>#REF!</v>
      </c>
      <c r="L1182" t="e">
        <f ca="1">IF(I1182+SIMULATION!$E$10&gt;'CBB SIM'!H1182,"W","L")</f>
        <v>#REF!</v>
      </c>
      <c r="M1182" t="e">
        <f t="shared" ca="1" si="39"/>
        <v>#REF!</v>
      </c>
      <c r="N1182" t="e">
        <f ca="1">IF((H1182+I1182)&gt;SIMULATION!$F$6,"Over","Under")</f>
        <v>#REF!</v>
      </c>
    </row>
    <row r="1183" spans="8:14" x14ac:dyDescent="0.25">
      <c r="H1183" t="e">
        <f ca="1">ROUND(NORMINV(RAND(),SIMULATION!$G$6,SIMULATION!$C$6),0)</f>
        <v>#REF!</v>
      </c>
      <c r="I1183" t="e">
        <f ca="1">ROUND(NORMINV(RAND(),SIMULATION!$G$10,SIMULATION!$C$10),0)</f>
        <v>#REF!</v>
      </c>
      <c r="J1183" t="e">
        <f t="shared" ca="1" si="38"/>
        <v>#REF!</v>
      </c>
      <c r="K1183" t="e">
        <f ca="1">IF(H1183+SIMULATION!$E$6&gt;'CBB SIM'!I1183,"W","L")</f>
        <v>#REF!</v>
      </c>
      <c r="L1183" t="e">
        <f ca="1">IF(I1183+SIMULATION!$E$10&gt;'CBB SIM'!H1183,"W","L")</f>
        <v>#REF!</v>
      </c>
      <c r="M1183" t="e">
        <f t="shared" ca="1" si="39"/>
        <v>#REF!</v>
      </c>
      <c r="N1183" t="e">
        <f ca="1">IF((H1183+I1183)&gt;SIMULATION!$F$6,"Over","Under")</f>
        <v>#REF!</v>
      </c>
    </row>
    <row r="1184" spans="8:14" x14ac:dyDescent="0.25">
      <c r="H1184" t="e">
        <f ca="1">ROUND(NORMINV(RAND(),SIMULATION!$G$6,SIMULATION!$C$6),0)</f>
        <v>#REF!</v>
      </c>
      <c r="I1184" t="e">
        <f ca="1">ROUND(NORMINV(RAND(),SIMULATION!$G$10,SIMULATION!$C$10),0)</f>
        <v>#REF!</v>
      </c>
      <c r="J1184" t="e">
        <f t="shared" ca="1" si="38"/>
        <v>#REF!</v>
      </c>
      <c r="K1184" t="e">
        <f ca="1">IF(H1184+SIMULATION!$E$6&gt;'CBB SIM'!I1184,"W","L")</f>
        <v>#REF!</v>
      </c>
      <c r="L1184" t="e">
        <f ca="1">IF(I1184+SIMULATION!$E$10&gt;'CBB SIM'!H1184,"W","L")</f>
        <v>#REF!</v>
      </c>
      <c r="M1184" t="e">
        <f t="shared" ca="1" si="39"/>
        <v>#REF!</v>
      </c>
      <c r="N1184" t="e">
        <f ca="1">IF((H1184+I1184)&gt;SIMULATION!$F$6,"Over","Under")</f>
        <v>#REF!</v>
      </c>
    </row>
    <row r="1185" spans="8:14" x14ac:dyDescent="0.25">
      <c r="H1185" t="e">
        <f ca="1">ROUND(NORMINV(RAND(),SIMULATION!$G$6,SIMULATION!$C$6),0)</f>
        <v>#REF!</v>
      </c>
      <c r="I1185" t="e">
        <f ca="1">ROUND(NORMINV(RAND(),SIMULATION!$G$10,SIMULATION!$C$10),0)</f>
        <v>#REF!</v>
      </c>
      <c r="J1185" t="e">
        <f t="shared" ca="1" si="38"/>
        <v>#REF!</v>
      </c>
      <c r="K1185" t="e">
        <f ca="1">IF(H1185+SIMULATION!$E$6&gt;'CBB SIM'!I1185,"W","L")</f>
        <v>#REF!</v>
      </c>
      <c r="L1185" t="e">
        <f ca="1">IF(I1185+SIMULATION!$E$10&gt;'CBB SIM'!H1185,"W","L")</f>
        <v>#REF!</v>
      </c>
      <c r="M1185" t="e">
        <f t="shared" ca="1" si="39"/>
        <v>#REF!</v>
      </c>
      <c r="N1185" t="e">
        <f ca="1">IF((H1185+I1185)&gt;SIMULATION!$F$6,"Over","Under")</f>
        <v>#REF!</v>
      </c>
    </row>
    <row r="1186" spans="8:14" x14ac:dyDescent="0.25">
      <c r="H1186" t="e">
        <f ca="1">ROUND(NORMINV(RAND(),SIMULATION!$G$6,SIMULATION!$C$6),0)</f>
        <v>#REF!</v>
      </c>
      <c r="I1186" t="e">
        <f ca="1">ROUND(NORMINV(RAND(),SIMULATION!$G$10,SIMULATION!$C$10),0)</f>
        <v>#REF!</v>
      </c>
      <c r="J1186" t="e">
        <f t="shared" ca="1" si="38"/>
        <v>#REF!</v>
      </c>
      <c r="K1186" t="e">
        <f ca="1">IF(H1186+SIMULATION!$E$6&gt;'CBB SIM'!I1186,"W","L")</f>
        <v>#REF!</v>
      </c>
      <c r="L1186" t="e">
        <f ca="1">IF(I1186+SIMULATION!$E$10&gt;'CBB SIM'!H1186,"W","L")</f>
        <v>#REF!</v>
      </c>
      <c r="M1186" t="e">
        <f t="shared" ca="1" si="39"/>
        <v>#REF!</v>
      </c>
      <c r="N1186" t="e">
        <f ca="1">IF((H1186+I1186)&gt;SIMULATION!$F$6,"Over","Under")</f>
        <v>#REF!</v>
      </c>
    </row>
    <row r="1187" spans="8:14" x14ac:dyDescent="0.25">
      <c r="H1187" t="e">
        <f ca="1">ROUND(NORMINV(RAND(),SIMULATION!$G$6,SIMULATION!$C$6),0)</f>
        <v>#REF!</v>
      </c>
      <c r="I1187" t="e">
        <f ca="1">ROUND(NORMINV(RAND(),SIMULATION!$G$10,SIMULATION!$C$10),0)</f>
        <v>#REF!</v>
      </c>
      <c r="J1187" t="e">
        <f t="shared" ca="1" si="38"/>
        <v>#REF!</v>
      </c>
      <c r="K1187" t="e">
        <f ca="1">IF(H1187+SIMULATION!$E$6&gt;'CBB SIM'!I1187,"W","L")</f>
        <v>#REF!</v>
      </c>
      <c r="L1187" t="e">
        <f ca="1">IF(I1187+SIMULATION!$E$10&gt;'CBB SIM'!H1187,"W","L")</f>
        <v>#REF!</v>
      </c>
      <c r="M1187" t="e">
        <f t="shared" ca="1" si="39"/>
        <v>#REF!</v>
      </c>
      <c r="N1187" t="e">
        <f ca="1">IF((H1187+I1187)&gt;SIMULATION!$F$6,"Over","Under")</f>
        <v>#REF!</v>
      </c>
    </row>
    <row r="1188" spans="8:14" x14ac:dyDescent="0.25">
      <c r="H1188" t="e">
        <f ca="1">ROUND(NORMINV(RAND(),SIMULATION!$G$6,SIMULATION!$C$6),0)</f>
        <v>#REF!</v>
      </c>
      <c r="I1188" t="e">
        <f ca="1">ROUND(NORMINV(RAND(),SIMULATION!$G$10,SIMULATION!$C$10),0)</f>
        <v>#REF!</v>
      </c>
      <c r="J1188" t="e">
        <f t="shared" ca="1" si="38"/>
        <v>#REF!</v>
      </c>
      <c r="K1188" t="e">
        <f ca="1">IF(H1188+SIMULATION!$E$6&gt;'CBB SIM'!I1188,"W","L")</f>
        <v>#REF!</v>
      </c>
      <c r="L1188" t="e">
        <f ca="1">IF(I1188+SIMULATION!$E$10&gt;'CBB SIM'!H1188,"W","L")</f>
        <v>#REF!</v>
      </c>
      <c r="M1188" t="e">
        <f t="shared" ca="1" si="39"/>
        <v>#REF!</v>
      </c>
      <c r="N1188" t="e">
        <f ca="1">IF((H1188+I1188)&gt;SIMULATION!$F$6,"Over","Under")</f>
        <v>#REF!</v>
      </c>
    </row>
    <row r="1189" spans="8:14" x14ac:dyDescent="0.25">
      <c r="H1189" t="e">
        <f ca="1">ROUND(NORMINV(RAND(),SIMULATION!$G$6,SIMULATION!$C$6),0)</f>
        <v>#REF!</v>
      </c>
      <c r="I1189" t="e">
        <f ca="1">ROUND(NORMINV(RAND(),SIMULATION!$G$10,SIMULATION!$C$10),0)</f>
        <v>#REF!</v>
      </c>
      <c r="J1189" t="e">
        <f t="shared" ca="1" si="38"/>
        <v>#REF!</v>
      </c>
      <c r="K1189" t="e">
        <f ca="1">IF(H1189+SIMULATION!$E$6&gt;'CBB SIM'!I1189,"W","L")</f>
        <v>#REF!</v>
      </c>
      <c r="L1189" t="e">
        <f ca="1">IF(I1189+SIMULATION!$E$10&gt;'CBB SIM'!H1189,"W","L")</f>
        <v>#REF!</v>
      </c>
      <c r="M1189" t="e">
        <f t="shared" ca="1" si="39"/>
        <v>#REF!</v>
      </c>
      <c r="N1189" t="e">
        <f ca="1">IF((H1189+I1189)&gt;SIMULATION!$F$6,"Over","Under")</f>
        <v>#REF!</v>
      </c>
    </row>
    <row r="1190" spans="8:14" x14ac:dyDescent="0.25">
      <c r="H1190" t="e">
        <f ca="1">ROUND(NORMINV(RAND(),SIMULATION!$G$6,SIMULATION!$C$6),0)</f>
        <v>#REF!</v>
      </c>
      <c r="I1190" t="e">
        <f ca="1">ROUND(NORMINV(RAND(),SIMULATION!$G$10,SIMULATION!$C$10),0)</f>
        <v>#REF!</v>
      </c>
      <c r="J1190" t="e">
        <f t="shared" ca="1" si="38"/>
        <v>#REF!</v>
      </c>
      <c r="K1190" t="e">
        <f ca="1">IF(H1190+SIMULATION!$E$6&gt;'CBB SIM'!I1190,"W","L")</f>
        <v>#REF!</v>
      </c>
      <c r="L1190" t="e">
        <f ca="1">IF(I1190+SIMULATION!$E$10&gt;'CBB SIM'!H1190,"W","L")</f>
        <v>#REF!</v>
      </c>
      <c r="M1190" t="e">
        <f t="shared" ca="1" si="39"/>
        <v>#REF!</v>
      </c>
      <c r="N1190" t="e">
        <f ca="1">IF((H1190+I1190)&gt;SIMULATION!$F$6,"Over","Under")</f>
        <v>#REF!</v>
      </c>
    </row>
    <row r="1191" spans="8:14" x14ac:dyDescent="0.25">
      <c r="H1191" t="e">
        <f ca="1">ROUND(NORMINV(RAND(),SIMULATION!$G$6,SIMULATION!$C$6),0)</f>
        <v>#REF!</v>
      </c>
      <c r="I1191" t="e">
        <f ca="1">ROUND(NORMINV(RAND(),SIMULATION!$G$10,SIMULATION!$C$10),0)</f>
        <v>#REF!</v>
      </c>
      <c r="J1191" t="e">
        <f t="shared" ca="1" si="38"/>
        <v>#REF!</v>
      </c>
      <c r="K1191" t="e">
        <f ca="1">IF(H1191+SIMULATION!$E$6&gt;'CBB SIM'!I1191,"W","L")</f>
        <v>#REF!</v>
      </c>
      <c r="L1191" t="e">
        <f ca="1">IF(I1191+SIMULATION!$E$10&gt;'CBB SIM'!H1191,"W","L")</f>
        <v>#REF!</v>
      </c>
      <c r="M1191" t="e">
        <f t="shared" ca="1" si="39"/>
        <v>#REF!</v>
      </c>
      <c r="N1191" t="e">
        <f ca="1">IF((H1191+I1191)&gt;SIMULATION!$F$6,"Over","Under")</f>
        <v>#REF!</v>
      </c>
    </row>
    <row r="1192" spans="8:14" x14ac:dyDescent="0.25">
      <c r="H1192" t="e">
        <f ca="1">ROUND(NORMINV(RAND(),SIMULATION!$G$6,SIMULATION!$C$6),0)</f>
        <v>#REF!</v>
      </c>
      <c r="I1192" t="e">
        <f ca="1">ROUND(NORMINV(RAND(),SIMULATION!$G$10,SIMULATION!$C$10),0)</f>
        <v>#REF!</v>
      </c>
      <c r="J1192" t="e">
        <f t="shared" ca="1" si="38"/>
        <v>#REF!</v>
      </c>
      <c r="K1192" t="e">
        <f ca="1">IF(H1192+SIMULATION!$E$6&gt;'CBB SIM'!I1192,"W","L")</f>
        <v>#REF!</v>
      </c>
      <c r="L1192" t="e">
        <f ca="1">IF(I1192+SIMULATION!$E$10&gt;'CBB SIM'!H1192,"W","L")</f>
        <v>#REF!</v>
      </c>
      <c r="M1192" t="e">
        <f t="shared" ca="1" si="39"/>
        <v>#REF!</v>
      </c>
      <c r="N1192" t="e">
        <f ca="1">IF((H1192+I1192)&gt;SIMULATION!$F$6,"Over","Under")</f>
        <v>#REF!</v>
      </c>
    </row>
    <row r="1193" spans="8:14" x14ac:dyDescent="0.25">
      <c r="H1193" t="e">
        <f ca="1">ROUND(NORMINV(RAND(),SIMULATION!$G$6,SIMULATION!$C$6),0)</f>
        <v>#REF!</v>
      </c>
      <c r="I1193" t="e">
        <f ca="1">ROUND(NORMINV(RAND(),SIMULATION!$G$10,SIMULATION!$C$10),0)</f>
        <v>#REF!</v>
      </c>
      <c r="J1193" t="e">
        <f t="shared" ca="1" si="38"/>
        <v>#REF!</v>
      </c>
      <c r="K1193" t="e">
        <f ca="1">IF(H1193+SIMULATION!$E$6&gt;'CBB SIM'!I1193,"W","L")</f>
        <v>#REF!</v>
      </c>
      <c r="L1193" t="e">
        <f ca="1">IF(I1193+SIMULATION!$E$10&gt;'CBB SIM'!H1193,"W","L")</f>
        <v>#REF!</v>
      </c>
      <c r="M1193" t="e">
        <f t="shared" ca="1" si="39"/>
        <v>#REF!</v>
      </c>
      <c r="N1193" t="e">
        <f ca="1">IF((H1193+I1193)&gt;SIMULATION!$F$6,"Over","Under")</f>
        <v>#REF!</v>
      </c>
    </row>
    <row r="1194" spans="8:14" x14ac:dyDescent="0.25">
      <c r="H1194" t="e">
        <f ca="1">ROUND(NORMINV(RAND(),SIMULATION!$G$6,SIMULATION!$C$6),0)</f>
        <v>#REF!</v>
      </c>
      <c r="I1194" t="e">
        <f ca="1">ROUND(NORMINV(RAND(),SIMULATION!$G$10,SIMULATION!$C$10),0)</f>
        <v>#REF!</v>
      </c>
      <c r="J1194" t="e">
        <f t="shared" ref="J1194:J1257" ca="1" si="40">IF(H1194=I1194,"OT",IF(H1194&gt;I1194,"Away","Home"))</f>
        <v>#REF!</v>
      </c>
      <c r="K1194" t="e">
        <f ca="1">IF(H1194+SIMULATION!$E$6&gt;'CBB SIM'!I1194,"W","L")</f>
        <v>#REF!</v>
      </c>
      <c r="L1194" t="e">
        <f ca="1">IF(I1194+SIMULATION!$E$10&gt;'CBB SIM'!H1194,"W","L")</f>
        <v>#REF!</v>
      </c>
      <c r="M1194" t="e">
        <f t="shared" ref="M1194:M1257" ca="1" si="41">H1194+I1194</f>
        <v>#REF!</v>
      </c>
      <c r="N1194" t="e">
        <f ca="1">IF((H1194+I1194)&gt;SIMULATION!$F$6,"Over","Under")</f>
        <v>#REF!</v>
      </c>
    </row>
    <row r="1195" spans="8:14" x14ac:dyDescent="0.25">
      <c r="H1195" t="e">
        <f ca="1">ROUND(NORMINV(RAND(),SIMULATION!$G$6,SIMULATION!$C$6),0)</f>
        <v>#REF!</v>
      </c>
      <c r="I1195" t="e">
        <f ca="1">ROUND(NORMINV(RAND(),SIMULATION!$G$10,SIMULATION!$C$10),0)</f>
        <v>#REF!</v>
      </c>
      <c r="J1195" t="e">
        <f t="shared" ca="1" si="40"/>
        <v>#REF!</v>
      </c>
      <c r="K1195" t="e">
        <f ca="1">IF(H1195+SIMULATION!$E$6&gt;'CBB SIM'!I1195,"W","L")</f>
        <v>#REF!</v>
      </c>
      <c r="L1195" t="e">
        <f ca="1">IF(I1195+SIMULATION!$E$10&gt;'CBB SIM'!H1195,"W","L")</f>
        <v>#REF!</v>
      </c>
      <c r="M1195" t="e">
        <f t="shared" ca="1" si="41"/>
        <v>#REF!</v>
      </c>
      <c r="N1195" t="e">
        <f ca="1">IF((H1195+I1195)&gt;SIMULATION!$F$6,"Over","Under")</f>
        <v>#REF!</v>
      </c>
    </row>
    <row r="1196" spans="8:14" x14ac:dyDescent="0.25">
      <c r="H1196" t="e">
        <f ca="1">ROUND(NORMINV(RAND(),SIMULATION!$G$6,SIMULATION!$C$6),0)</f>
        <v>#REF!</v>
      </c>
      <c r="I1196" t="e">
        <f ca="1">ROUND(NORMINV(RAND(),SIMULATION!$G$10,SIMULATION!$C$10),0)</f>
        <v>#REF!</v>
      </c>
      <c r="J1196" t="e">
        <f t="shared" ca="1" si="40"/>
        <v>#REF!</v>
      </c>
      <c r="K1196" t="e">
        <f ca="1">IF(H1196+SIMULATION!$E$6&gt;'CBB SIM'!I1196,"W","L")</f>
        <v>#REF!</v>
      </c>
      <c r="L1196" t="e">
        <f ca="1">IF(I1196+SIMULATION!$E$10&gt;'CBB SIM'!H1196,"W","L")</f>
        <v>#REF!</v>
      </c>
      <c r="M1196" t="e">
        <f t="shared" ca="1" si="41"/>
        <v>#REF!</v>
      </c>
      <c r="N1196" t="e">
        <f ca="1">IF((H1196+I1196)&gt;SIMULATION!$F$6,"Over","Under")</f>
        <v>#REF!</v>
      </c>
    </row>
    <row r="1197" spans="8:14" x14ac:dyDescent="0.25">
      <c r="H1197" t="e">
        <f ca="1">ROUND(NORMINV(RAND(),SIMULATION!$G$6,SIMULATION!$C$6),0)</f>
        <v>#REF!</v>
      </c>
      <c r="I1197" t="e">
        <f ca="1">ROUND(NORMINV(RAND(),SIMULATION!$G$10,SIMULATION!$C$10),0)</f>
        <v>#REF!</v>
      </c>
      <c r="J1197" t="e">
        <f t="shared" ca="1" si="40"/>
        <v>#REF!</v>
      </c>
      <c r="K1197" t="e">
        <f ca="1">IF(H1197+SIMULATION!$E$6&gt;'CBB SIM'!I1197,"W","L")</f>
        <v>#REF!</v>
      </c>
      <c r="L1197" t="e">
        <f ca="1">IF(I1197+SIMULATION!$E$10&gt;'CBB SIM'!H1197,"W","L")</f>
        <v>#REF!</v>
      </c>
      <c r="M1197" t="e">
        <f t="shared" ca="1" si="41"/>
        <v>#REF!</v>
      </c>
      <c r="N1197" t="e">
        <f ca="1">IF((H1197+I1197)&gt;SIMULATION!$F$6,"Over","Under")</f>
        <v>#REF!</v>
      </c>
    </row>
    <row r="1198" spans="8:14" x14ac:dyDescent="0.25">
      <c r="H1198" t="e">
        <f ca="1">ROUND(NORMINV(RAND(),SIMULATION!$G$6,SIMULATION!$C$6),0)</f>
        <v>#REF!</v>
      </c>
      <c r="I1198" t="e">
        <f ca="1">ROUND(NORMINV(RAND(),SIMULATION!$G$10,SIMULATION!$C$10),0)</f>
        <v>#REF!</v>
      </c>
      <c r="J1198" t="e">
        <f t="shared" ca="1" si="40"/>
        <v>#REF!</v>
      </c>
      <c r="K1198" t="e">
        <f ca="1">IF(H1198+SIMULATION!$E$6&gt;'CBB SIM'!I1198,"W","L")</f>
        <v>#REF!</v>
      </c>
      <c r="L1198" t="e">
        <f ca="1">IF(I1198+SIMULATION!$E$10&gt;'CBB SIM'!H1198,"W","L")</f>
        <v>#REF!</v>
      </c>
      <c r="M1198" t="e">
        <f t="shared" ca="1" si="41"/>
        <v>#REF!</v>
      </c>
      <c r="N1198" t="e">
        <f ca="1">IF((H1198+I1198)&gt;SIMULATION!$F$6,"Over","Under")</f>
        <v>#REF!</v>
      </c>
    </row>
    <row r="1199" spans="8:14" x14ac:dyDescent="0.25">
      <c r="H1199" t="e">
        <f ca="1">ROUND(NORMINV(RAND(),SIMULATION!$G$6,SIMULATION!$C$6),0)</f>
        <v>#REF!</v>
      </c>
      <c r="I1199" t="e">
        <f ca="1">ROUND(NORMINV(RAND(),SIMULATION!$G$10,SIMULATION!$C$10),0)</f>
        <v>#REF!</v>
      </c>
      <c r="J1199" t="e">
        <f t="shared" ca="1" si="40"/>
        <v>#REF!</v>
      </c>
      <c r="K1199" t="e">
        <f ca="1">IF(H1199+SIMULATION!$E$6&gt;'CBB SIM'!I1199,"W","L")</f>
        <v>#REF!</v>
      </c>
      <c r="L1199" t="e">
        <f ca="1">IF(I1199+SIMULATION!$E$10&gt;'CBB SIM'!H1199,"W","L")</f>
        <v>#REF!</v>
      </c>
      <c r="M1199" t="e">
        <f t="shared" ca="1" si="41"/>
        <v>#REF!</v>
      </c>
      <c r="N1199" t="e">
        <f ca="1">IF((H1199+I1199)&gt;SIMULATION!$F$6,"Over","Under")</f>
        <v>#REF!</v>
      </c>
    </row>
    <row r="1200" spans="8:14" x14ac:dyDescent="0.25">
      <c r="H1200" t="e">
        <f ca="1">ROUND(NORMINV(RAND(),SIMULATION!$G$6,SIMULATION!$C$6),0)</f>
        <v>#REF!</v>
      </c>
      <c r="I1200" t="e">
        <f ca="1">ROUND(NORMINV(RAND(),SIMULATION!$G$10,SIMULATION!$C$10),0)</f>
        <v>#REF!</v>
      </c>
      <c r="J1200" t="e">
        <f t="shared" ca="1" si="40"/>
        <v>#REF!</v>
      </c>
      <c r="K1200" t="e">
        <f ca="1">IF(H1200+SIMULATION!$E$6&gt;'CBB SIM'!I1200,"W","L")</f>
        <v>#REF!</v>
      </c>
      <c r="L1200" t="e">
        <f ca="1">IF(I1200+SIMULATION!$E$10&gt;'CBB SIM'!H1200,"W","L")</f>
        <v>#REF!</v>
      </c>
      <c r="M1200" t="e">
        <f t="shared" ca="1" si="41"/>
        <v>#REF!</v>
      </c>
      <c r="N1200" t="e">
        <f ca="1">IF((H1200+I1200)&gt;SIMULATION!$F$6,"Over","Under")</f>
        <v>#REF!</v>
      </c>
    </row>
    <row r="1201" spans="8:14" x14ac:dyDescent="0.25">
      <c r="H1201" t="e">
        <f ca="1">ROUND(NORMINV(RAND(),SIMULATION!$G$6,SIMULATION!$C$6),0)</f>
        <v>#REF!</v>
      </c>
      <c r="I1201" t="e">
        <f ca="1">ROUND(NORMINV(RAND(),SIMULATION!$G$10,SIMULATION!$C$10),0)</f>
        <v>#REF!</v>
      </c>
      <c r="J1201" t="e">
        <f t="shared" ca="1" si="40"/>
        <v>#REF!</v>
      </c>
      <c r="K1201" t="e">
        <f ca="1">IF(H1201+SIMULATION!$E$6&gt;'CBB SIM'!I1201,"W","L")</f>
        <v>#REF!</v>
      </c>
      <c r="L1201" t="e">
        <f ca="1">IF(I1201+SIMULATION!$E$10&gt;'CBB SIM'!H1201,"W","L")</f>
        <v>#REF!</v>
      </c>
      <c r="M1201" t="e">
        <f t="shared" ca="1" si="41"/>
        <v>#REF!</v>
      </c>
      <c r="N1201" t="e">
        <f ca="1">IF((H1201+I1201)&gt;SIMULATION!$F$6,"Over","Under")</f>
        <v>#REF!</v>
      </c>
    </row>
    <row r="1202" spans="8:14" x14ac:dyDescent="0.25">
      <c r="H1202" t="e">
        <f ca="1">ROUND(NORMINV(RAND(),SIMULATION!$G$6,SIMULATION!$C$6),0)</f>
        <v>#REF!</v>
      </c>
      <c r="I1202" t="e">
        <f ca="1">ROUND(NORMINV(RAND(),SIMULATION!$G$10,SIMULATION!$C$10),0)</f>
        <v>#REF!</v>
      </c>
      <c r="J1202" t="e">
        <f t="shared" ca="1" si="40"/>
        <v>#REF!</v>
      </c>
      <c r="K1202" t="e">
        <f ca="1">IF(H1202+SIMULATION!$E$6&gt;'CBB SIM'!I1202,"W","L")</f>
        <v>#REF!</v>
      </c>
      <c r="L1202" t="e">
        <f ca="1">IF(I1202+SIMULATION!$E$10&gt;'CBB SIM'!H1202,"W","L")</f>
        <v>#REF!</v>
      </c>
      <c r="M1202" t="e">
        <f t="shared" ca="1" si="41"/>
        <v>#REF!</v>
      </c>
      <c r="N1202" t="e">
        <f ca="1">IF((H1202+I1202)&gt;SIMULATION!$F$6,"Over","Under")</f>
        <v>#REF!</v>
      </c>
    </row>
    <row r="1203" spans="8:14" x14ac:dyDescent="0.25">
      <c r="H1203" t="e">
        <f ca="1">ROUND(NORMINV(RAND(),SIMULATION!$G$6,SIMULATION!$C$6),0)</f>
        <v>#REF!</v>
      </c>
      <c r="I1203" t="e">
        <f ca="1">ROUND(NORMINV(RAND(),SIMULATION!$G$10,SIMULATION!$C$10),0)</f>
        <v>#REF!</v>
      </c>
      <c r="J1203" t="e">
        <f t="shared" ca="1" si="40"/>
        <v>#REF!</v>
      </c>
      <c r="K1203" t="e">
        <f ca="1">IF(H1203+SIMULATION!$E$6&gt;'CBB SIM'!I1203,"W","L")</f>
        <v>#REF!</v>
      </c>
      <c r="L1203" t="e">
        <f ca="1">IF(I1203+SIMULATION!$E$10&gt;'CBB SIM'!H1203,"W","L")</f>
        <v>#REF!</v>
      </c>
      <c r="M1203" t="e">
        <f t="shared" ca="1" si="41"/>
        <v>#REF!</v>
      </c>
      <c r="N1203" t="e">
        <f ca="1">IF((H1203+I1203)&gt;SIMULATION!$F$6,"Over","Under")</f>
        <v>#REF!</v>
      </c>
    </row>
    <row r="1204" spans="8:14" x14ac:dyDescent="0.25">
      <c r="H1204" t="e">
        <f ca="1">ROUND(NORMINV(RAND(),SIMULATION!$G$6,SIMULATION!$C$6),0)</f>
        <v>#REF!</v>
      </c>
      <c r="I1204" t="e">
        <f ca="1">ROUND(NORMINV(RAND(),SIMULATION!$G$10,SIMULATION!$C$10),0)</f>
        <v>#REF!</v>
      </c>
      <c r="J1204" t="e">
        <f t="shared" ca="1" si="40"/>
        <v>#REF!</v>
      </c>
      <c r="K1204" t="e">
        <f ca="1">IF(H1204+SIMULATION!$E$6&gt;'CBB SIM'!I1204,"W","L")</f>
        <v>#REF!</v>
      </c>
      <c r="L1204" t="e">
        <f ca="1">IF(I1204+SIMULATION!$E$10&gt;'CBB SIM'!H1204,"W","L")</f>
        <v>#REF!</v>
      </c>
      <c r="M1204" t="e">
        <f t="shared" ca="1" si="41"/>
        <v>#REF!</v>
      </c>
      <c r="N1204" t="e">
        <f ca="1">IF((H1204+I1204)&gt;SIMULATION!$F$6,"Over","Under")</f>
        <v>#REF!</v>
      </c>
    </row>
    <row r="1205" spans="8:14" x14ac:dyDescent="0.25">
      <c r="H1205" t="e">
        <f ca="1">ROUND(NORMINV(RAND(),SIMULATION!$G$6,SIMULATION!$C$6),0)</f>
        <v>#REF!</v>
      </c>
      <c r="I1205" t="e">
        <f ca="1">ROUND(NORMINV(RAND(),SIMULATION!$G$10,SIMULATION!$C$10),0)</f>
        <v>#REF!</v>
      </c>
      <c r="J1205" t="e">
        <f t="shared" ca="1" si="40"/>
        <v>#REF!</v>
      </c>
      <c r="K1205" t="e">
        <f ca="1">IF(H1205+SIMULATION!$E$6&gt;'CBB SIM'!I1205,"W","L")</f>
        <v>#REF!</v>
      </c>
      <c r="L1205" t="e">
        <f ca="1">IF(I1205+SIMULATION!$E$10&gt;'CBB SIM'!H1205,"W","L")</f>
        <v>#REF!</v>
      </c>
      <c r="M1205" t="e">
        <f t="shared" ca="1" si="41"/>
        <v>#REF!</v>
      </c>
      <c r="N1205" t="e">
        <f ca="1">IF((H1205+I1205)&gt;SIMULATION!$F$6,"Over","Under")</f>
        <v>#REF!</v>
      </c>
    </row>
    <row r="1206" spans="8:14" x14ac:dyDescent="0.25">
      <c r="H1206" t="e">
        <f ca="1">ROUND(NORMINV(RAND(),SIMULATION!$G$6,SIMULATION!$C$6),0)</f>
        <v>#REF!</v>
      </c>
      <c r="I1206" t="e">
        <f ca="1">ROUND(NORMINV(RAND(),SIMULATION!$G$10,SIMULATION!$C$10),0)</f>
        <v>#REF!</v>
      </c>
      <c r="J1206" t="e">
        <f t="shared" ca="1" si="40"/>
        <v>#REF!</v>
      </c>
      <c r="K1206" t="e">
        <f ca="1">IF(H1206+SIMULATION!$E$6&gt;'CBB SIM'!I1206,"W","L")</f>
        <v>#REF!</v>
      </c>
      <c r="L1206" t="e">
        <f ca="1">IF(I1206+SIMULATION!$E$10&gt;'CBB SIM'!H1206,"W","L")</f>
        <v>#REF!</v>
      </c>
      <c r="M1206" t="e">
        <f t="shared" ca="1" si="41"/>
        <v>#REF!</v>
      </c>
      <c r="N1206" t="e">
        <f ca="1">IF((H1206+I1206)&gt;SIMULATION!$F$6,"Over","Under")</f>
        <v>#REF!</v>
      </c>
    </row>
    <row r="1207" spans="8:14" x14ac:dyDescent="0.25">
      <c r="H1207" t="e">
        <f ca="1">ROUND(NORMINV(RAND(),SIMULATION!$G$6,SIMULATION!$C$6),0)</f>
        <v>#REF!</v>
      </c>
      <c r="I1207" t="e">
        <f ca="1">ROUND(NORMINV(RAND(),SIMULATION!$G$10,SIMULATION!$C$10),0)</f>
        <v>#REF!</v>
      </c>
      <c r="J1207" t="e">
        <f t="shared" ca="1" si="40"/>
        <v>#REF!</v>
      </c>
      <c r="K1207" t="e">
        <f ca="1">IF(H1207+SIMULATION!$E$6&gt;'CBB SIM'!I1207,"W","L")</f>
        <v>#REF!</v>
      </c>
      <c r="L1207" t="e">
        <f ca="1">IF(I1207+SIMULATION!$E$10&gt;'CBB SIM'!H1207,"W","L")</f>
        <v>#REF!</v>
      </c>
      <c r="M1207" t="e">
        <f t="shared" ca="1" si="41"/>
        <v>#REF!</v>
      </c>
      <c r="N1207" t="e">
        <f ca="1">IF((H1207+I1207)&gt;SIMULATION!$F$6,"Over","Under")</f>
        <v>#REF!</v>
      </c>
    </row>
    <row r="1208" spans="8:14" x14ac:dyDescent="0.25">
      <c r="H1208" t="e">
        <f ca="1">ROUND(NORMINV(RAND(),SIMULATION!$G$6,SIMULATION!$C$6),0)</f>
        <v>#REF!</v>
      </c>
      <c r="I1208" t="e">
        <f ca="1">ROUND(NORMINV(RAND(),SIMULATION!$G$10,SIMULATION!$C$10),0)</f>
        <v>#REF!</v>
      </c>
      <c r="J1208" t="e">
        <f t="shared" ca="1" si="40"/>
        <v>#REF!</v>
      </c>
      <c r="K1208" t="e">
        <f ca="1">IF(H1208+SIMULATION!$E$6&gt;'CBB SIM'!I1208,"W","L")</f>
        <v>#REF!</v>
      </c>
      <c r="L1208" t="e">
        <f ca="1">IF(I1208+SIMULATION!$E$10&gt;'CBB SIM'!H1208,"W","L")</f>
        <v>#REF!</v>
      </c>
      <c r="M1208" t="e">
        <f t="shared" ca="1" si="41"/>
        <v>#REF!</v>
      </c>
      <c r="N1208" t="e">
        <f ca="1">IF((H1208+I1208)&gt;SIMULATION!$F$6,"Over","Under")</f>
        <v>#REF!</v>
      </c>
    </row>
    <row r="1209" spans="8:14" x14ac:dyDescent="0.25">
      <c r="H1209" t="e">
        <f ca="1">ROUND(NORMINV(RAND(),SIMULATION!$G$6,SIMULATION!$C$6),0)</f>
        <v>#REF!</v>
      </c>
      <c r="I1209" t="e">
        <f ca="1">ROUND(NORMINV(RAND(),SIMULATION!$G$10,SIMULATION!$C$10),0)</f>
        <v>#REF!</v>
      </c>
      <c r="J1209" t="e">
        <f t="shared" ca="1" si="40"/>
        <v>#REF!</v>
      </c>
      <c r="K1209" t="e">
        <f ca="1">IF(H1209+SIMULATION!$E$6&gt;'CBB SIM'!I1209,"W","L")</f>
        <v>#REF!</v>
      </c>
      <c r="L1209" t="e">
        <f ca="1">IF(I1209+SIMULATION!$E$10&gt;'CBB SIM'!H1209,"W","L")</f>
        <v>#REF!</v>
      </c>
      <c r="M1209" t="e">
        <f t="shared" ca="1" si="41"/>
        <v>#REF!</v>
      </c>
      <c r="N1209" t="e">
        <f ca="1">IF((H1209+I1209)&gt;SIMULATION!$F$6,"Over","Under")</f>
        <v>#REF!</v>
      </c>
    </row>
    <row r="1210" spans="8:14" x14ac:dyDescent="0.25">
      <c r="H1210" t="e">
        <f ca="1">ROUND(NORMINV(RAND(),SIMULATION!$G$6,SIMULATION!$C$6),0)</f>
        <v>#REF!</v>
      </c>
      <c r="I1210" t="e">
        <f ca="1">ROUND(NORMINV(RAND(),SIMULATION!$G$10,SIMULATION!$C$10),0)</f>
        <v>#REF!</v>
      </c>
      <c r="J1210" t="e">
        <f t="shared" ca="1" si="40"/>
        <v>#REF!</v>
      </c>
      <c r="K1210" t="e">
        <f ca="1">IF(H1210+SIMULATION!$E$6&gt;'CBB SIM'!I1210,"W","L")</f>
        <v>#REF!</v>
      </c>
      <c r="L1210" t="e">
        <f ca="1">IF(I1210+SIMULATION!$E$10&gt;'CBB SIM'!H1210,"W","L")</f>
        <v>#REF!</v>
      </c>
      <c r="M1210" t="e">
        <f t="shared" ca="1" si="41"/>
        <v>#REF!</v>
      </c>
      <c r="N1210" t="e">
        <f ca="1">IF((H1210+I1210)&gt;SIMULATION!$F$6,"Over","Under")</f>
        <v>#REF!</v>
      </c>
    </row>
    <row r="1211" spans="8:14" x14ac:dyDescent="0.25">
      <c r="H1211" t="e">
        <f ca="1">ROUND(NORMINV(RAND(),SIMULATION!$G$6,SIMULATION!$C$6),0)</f>
        <v>#REF!</v>
      </c>
      <c r="I1211" t="e">
        <f ca="1">ROUND(NORMINV(RAND(),SIMULATION!$G$10,SIMULATION!$C$10),0)</f>
        <v>#REF!</v>
      </c>
      <c r="J1211" t="e">
        <f t="shared" ca="1" si="40"/>
        <v>#REF!</v>
      </c>
      <c r="K1211" t="e">
        <f ca="1">IF(H1211+SIMULATION!$E$6&gt;'CBB SIM'!I1211,"W","L")</f>
        <v>#REF!</v>
      </c>
      <c r="L1211" t="e">
        <f ca="1">IF(I1211+SIMULATION!$E$10&gt;'CBB SIM'!H1211,"W","L")</f>
        <v>#REF!</v>
      </c>
      <c r="M1211" t="e">
        <f t="shared" ca="1" si="41"/>
        <v>#REF!</v>
      </c>
      <c r="N1211" t="e">
        <f ca="1">IF((H1211+I1211)&gt;SIMULATION!$F$6,"Over","Under")</f>
        <v>#REF!</v>
      </c>
    </row>
    <row r="1212" spans="8:14" x14ac:dyDescent="0.25">
      <c r="H1212" t="e">
        <f ca="1">ROUND(NORMINV(RAND(),SIMULATION!$G$6,SIMULATION!$C$6),0)</f>
        <v>#REF!</v>
      </c>
      <c r="I1212" t="e">
        <f ca="1">ROUND(NORMINV(RAND(),SIMULATION!$G$10,SIMULATION!$C$10),0)</f>
        <v>#REF!</v>
      </c>
      <c r="J1212" t="e">
        <f t="shared" ca="1" si="40"/>
        <v>#REF!</v>
      </c>
      <c r="K1212" t="e">
        <f ca="1">IF(H1212+SIMULATION!$E$6&gt;'CBB SIM'!I1212,"W","L")</f>
        <v>#REF!</v>
      </c>
      <c r="L1212" t="e">
        <f ca="1">IF(I1212+SIMULATION!$E$10&gt;'CBB SIM'!H1212,"W","L")</f>
        <v>#REF!</v>
      </c>
      <c r="M1212" t="e">
        <f t="shared" ca="1" si="41"/>
        <v>#REF!</v>
      </c>
      <c r="N1212" t="e">
        <f ca="1">IF((H1212+I1212)&gt;SIMULATION!$F$6,"Over","Under")</f>
        <v>#REF!</v>
      </c>
    </row>
    <row r="1213" spans="8:14" x14ac:dyDescent="0.25">
      <c r="H1213" t="e">
        <f ca="1">ROUND(NORMINV(RAND(),SIMULATION!$G$6,SIMULATION!$C$6),0)</f>
        <v>#REF!</v>
      </c>
      <c r="I1213" t="e">
        <f ca="1">ROUND(NORMINV(RAND(),SIMULATION!$G$10,SIMULATION!$C$10),0)</f>
        <v>#REF!</v>
      </c>
      <c r="J1213" t="e">
        <f t="shared" ca="1" si="40"/>
        <v>#REF!</v>
      </c>
      <c r="K1213" t="e">
        <f ca="1">IF(H1213+SIMULATION!$E$6&gt;'CBB SIM'!I1213,"W","L")</f>
        <v>#REF!</v>
      </c>
      <c r="L1213" t="e">
        <f ca="1">IF(I1213+SIMULATION!$E$10&gt;'CBB SIM'!H1213,"W","L")</f>
        <v>#REF!</v>
      </c>
      <c r="M1213" t="e">
        <f t="shared" ca="1" si="41"/>
        <v>#REF!</v>
      </c>
      <c r="N1213" t="e">
        <f ca="1">IF((H1213+I1213)&gt;SIMULATION!$F$6,"Over","Under")</f>
        <v>#REF!</v>
      </c>
    </row>
    <row r="1214" spans="8:14" x14ac:dyDescent="0.25">
      <c r="H1214" t="e">
        <f ca="1">ROUND(NORMINV(RAND(),SIMULATION!$G$6,SIMULATION!$C$6),0)</f>
        <v>#REF!</v>
      </c>
      <c r="I1214" t="e">
        <f ca="1">ROUND(NORMINV(RAND(),SIMULATION!$G$10,SIMULATION!$C$10),0)</f>
        <v>#REF!</v>
      </c>
      <c r="J1214" t="e">
        <f t="shared" ca="1" si="40"/>
        <v>#REF!</v>
      </c>
      <c r="K1214" t="e">
        <f ca="1">IF(H1214+SIMULATION!$E$6&gt;'CBB SIM'!I1214,"W","L")</f>
        <v>#REF!</v>
      </c>
      <c r="L1214" t="e">
        <f ca="1">IF(I1214+SIMULATION!$E$10&gt;'CBB SIM'!H1214,"W","L")</f>
        <v>#REF!</v>
      </c>
      <c r="M1214" t="e">
        <f t="shared" ca="1" si="41"/>
        <v>#REF!</v>
      </c>
      <c r="N1214" t="e">
        <f ca="1">IF((H1214+I1214)&gt;SIMULATION!$F$6,"Over","Under")</f>
        <v>#REF!</v>
      </c>
    </row>
    <row r="1215" spans="8:14" x14ac:dyDescent="0.25">
      <c r="H1215" t="e">
        <f ca="1">ROUND(NORMINV(RAND(),SIMULATION!$G$6,SIMULATION!$C$6),0)</f>
        <v>#REF!</v>
      </c>
      <c r="I1215" t="e">
        <f ca="1">ROUND(NORMINV(RAND(),SIMULATION!$G$10,SIMULATION!$C$10),0)</f>
        <v>#REF!</v>
      </c>
      <c r="J1215" t="e">
        <f t="shared" ca="1" si="40"/>
        <v>#REF!</v>
      </c>
      <c r="K1215" t="e">
        <f ca="1">IF(H1215+SIMULATION!$E$6&gt;'CBB SIM'!I1215,"W","L")</f>
        <v>#REF!</v>
      </c>
      <c r="L1215" t="e">
        <f ca="1">IF(I1215+SIMULATION!$E$10&gt;'CBB SIM'!H1215,"W","L")</f>
        <v>#REF!</v>
      </c>
      <c r="M1215" t="e">
        <f t="shared" ca="1" si="41"/>
        <v>#REF!</v>
      </c>
      <c r="N1215" t="e">
        <f ca="1">IF((H1215+I1215)&gt;SIMULATION!$F$6,"Over","Under")</f>
        <v>#REF!</v>
      </c>
    </row>
    <row r="1216" spans="8:14" x14ac:dyDescent="0.25">
      <c r="H1216" t="e">
        <f ca="1">ROUND(NORMINV(RAND(),SIMULATION!$G$6,SIMULATION!$C$6),0)</f>
        <v>#REF!</v>
      </c>
      <c r="I1216" t="e">
        <f ca="1">ROUND(NORMINV(RAND(),SIMULATION!$G$10,SIMULATION!$C$10),0)</f>
        <v>#REF!</v>
      </c>
      <c r="J1216" t="e">
        <f t="shared" ca="1" si="40"/>
        <v>#REF!</v>
      </c>
      <c r="K1216" t="e">
        <f ca="1">IF(H1216+SIMULATION!$E$6&gt;'CBB SIM'!I1216,"W","L")</f>
        <v>#REF!</v>
      </c>
      <c r="L1216" t="e">
        <f ca="1">IF(I1216+SIMULATION!$E$10&gt;'CBB SIM'!H1216,"W","L")</f>
        <v>#REF!</v>
      </c>
      <c r="M1216" t="e">
        <f t="shared" ca="1" si="41"/>
        <v>#REF!</v>
      </c>
      <c r="N1216" t="e">
        <f ca="1">IF((H1216+I1216)&gt;SIMULATION!$F$6,"Over","Under")</f>
        <v>#REF!</v>
      </c>
    </row>
    <row r="1217" spans="8:14" x14ac:dyDescent="0.25">
      <c r="H1217" t="e">
        <f ca="1">ROUND(NORMINV(RAND(),SIMULATION!$G$6,SIMULATION!$C$6),0)</f>
        <v>#REF!</v>
      </c>
      <c r="I1217" t="e">
        <f ca="1">ROUND(NORMINV(RAND(),SIMULATION!$G$10,SIMULATION!$C$10),0)</f>
        <v>#REF!</v>
      </c>
      <c r="J1217" t="e">
        <f t="shared" ca="1" si="40"/>
        <v>#REF!</v>
      </c>
      <c r="K1217" t="e">
        <f ca="1">IF(H1217+SIMULATION!$E$6&gt;'CBB SIM'!I1217,"W","L")</f>
        <v>#REF!</v>
      </c>
      <c r="L1217" t="e">
        <f ca="1">IF(I1217+SIMULATION!$E$10&gt;'CBB SIM'!H1217,"W","L")</f>
        <v>#REF!</v>
      </c>
      <c r="M1217" t="e">
        <f t="shared" ca="1" si="41"/>
        <v>#REF!</v>
      </c>
      <c r="N1217" t="e">
        <f ca="1">IF((H1217+I1217)&gt;SIMULATION!$F$6,"Over","Under")</f>
        <v>#REF!</v>
      </c>
    </row>
    <row r="1218" spans="8:14" x14ac:dyDescent="0.25">
      <c r="H1218" t="e">
        <f ca="1">ROUND(NORMINV(RAND(),SIMULATION!$G$6,SIMULATION!$C$6),0)</f>
        <v>#REF!</v>
      </c>
      <c r="I1218" t="e">
        <f ca="1">ROUND(NORMINV(RAND(),SIMULATION!$G$10,SIMULATION!$C$10),0)</f>
        <v>#REF!</v>
      </c>
      <c r="J1218" t="e">
        <f t="shared" ca="1" si="40"/>
        <v>#REF!</v>
      </c>
      <c r="K1218" t="e">
        <f ca="1">IF(H1218+SIMULATION!$E$6&gt;'CBB SIM'!I1218,"W","L")</f>
        <v>#REF!</v>
      </c>
      <c r="L1218" t="e">
        <f ca="1">IF(I1218+SIMULATION!$E$10&gt;'CBB SIM'!H1218,"W","L")</f>
        <v>#REF!</v>
      </c>
      <c r="M1218" t="e">
        <f t="shared" ca="1" si="41"/>
        <v>#REF!</v>
      </c>
      <c r="N1218" t="e">
        <f ca="1">IF((H1218+I1218)&gt;SIMULATION!$F$6,"Over","Under")</f>
        <v>#REF!</v>
      </c>
    </row>
    <row r="1219" spans="8:14" x14ac:dyDescent="0.25">
      <c r="H1219" t="e">
        <f ca="1">ROUND(NORMINV(RAND(),SIMULATION!$G$6,SIMULATION!$C$6),0)</f>
        <v>#REF!</v>
      </c>
      <c r="I1219" t="e">
        <f ca="1">ROUND(NORMINV(RAND(),SIMULATION!$G$10,SIMULATION!$C$10),0)</f>
        <v>#REF!</v>
      </c>
      <c r="J1219" t="e">
        <f t="shared" ca="1" si="40"/>
        <v>#REF!</v>
      </c>
      <c r="K1219" t="e">
        <f ca="1">IF(H1219+SIMULATION!$E$6&gt;'CBB SIM'!I1219,"W","L")</f>
        <v>#REF!</v>
      </c>
      <c r="L1219" t="e">
        <f ca="1">IF(I1219+SIMULATION!$E$10&gt;'CBB SIM'!H1219,"W","L")</f>
        <v>#REF!</v>
      </c>
      <c r="M1219" t="e">
        <f t="shared" ca="1" si="41"/>
        <v>#REF!</v>
      </c>
      <c r="N1219" t="e">
        <f ca="1">IF((H1219+I1219)&gt;SIMULATION!$F$6,"Over","Under")</f>
        <v>#REF!</v>
      </c>
    </row>
    <row r="1220" spans="8:14" x14ac:dyDescent="0.25">
      <c r="H1220" t="e">
        <f ca="1">ROUND(NORMINV(RAND(),SIMULATION!$G$6,SIMULATION!$C$6),0)</f>
        <v>#REF!</v>
      </c>
      <c r="I1220" t="e">
        <f ca="1">ROUND(NORMINV(RAND(),SIMULATION!$G$10,SIMULATION!$C$10),0)</f>
        <v>#REF!</v>
      </c>
      <c r="J1220" t="e">
        <f t="shared" ca="1" si="40"/>
        <v>#REF!</v>
      </c>
      <c r="K1220" t="e">
        <f ca="1">IF(H1220+SIMULATION!$E$6&gt;'CBB SIM'!I1220,"W","L")</f>
        <v>#REF!</v>
      </c>
      <c r="L1220" t="e">
        <f ca="1">IF(I1220+SIMULATION!$E$10&gt;'CBB SIM'!H1220,"W","L")</f>
        <v>#REF!</v>
      </c>
      <c r="M1220" t="e">
        <f t="shared" ca="1" si="41"/>
        <v>#REF!</v>
      </c>
      <c r="N1220" t="e">
        <f ca="1">IF((H1220+I1220)&gt;SIMULATION!$F$6,"Over","Under")</f>
        <v>#REF!</v>
      </c>
    </row>
    <row r="1221" spans="8:14" x14ac:dyDescent="0.25">
      <c r="H1221" t="e">
        <f ca="1">ROUND(NORMINV(RAND(),SIMULATION!$G$6,SIMULATION!$C$6),0)</f>
        <v>#REF!</v>
      </c>
      <c r="I1221" t="e">
        <f ca="1">ROUND(NORMINV(RAND(),SIMULATION!$G$10,SIMULATION!$C$10),0)</f>
        <v>#REF!</v>
      </c>
      <c r="J1221" t="e">
        <f t="shared" ca="1" si="40"/>
        <v>#REF!</v>
      </c>
      <c r="K1221" t="e">
        <f ca="1">IF(H1221+SIMULATION!$E$6&gt;'CBB SIM'!I1221,"W","L")</f>
        <v>#REF!</v>
      </c>
      <c r="L1221" t="e">
        <f ca="1">IF(I1221+SIMULATION!$E$10&gt;'CBB SIM'!H1221,"W","L")</f>
        <v>#REF!</v>
      </c>
      <c r="M1221" t="e">
        <f t="shared" ca="1" si="41"/>
        <v>#REF!</v>
      </c>
      <c r="N1221" t="e">
        <f ca="1">IF((H1221+I1221)&gt;SIMULATION!$F$6,"Over","Under")</f>
        <v>#REF!</v>
      </c>
    </row>
    <row r="1222" spans="8:14" x14ac:dyDescent="0.25">
      <c r="H1222" t="e">
        <f ca="1">ROUND(NORMINV(RAND(),SIMULATION!$G$6,SIMULATION!$C$6),0)</f>
        <v>#REF!</v>
      </c>
      <c r="I1222" t="e">
        <f ca="1">ROUND(NORMINV(RAND(),SIMULATION!$G$10,SIMULATION!$C$10),0)</f>
        <v>#REF!</v>
      </c>
      <c r="J1222" t="e">
        <f t="shared" ca="1" si="40"/>
        <v>#REF!</v>
      </c>
      <c r="K1222" t="e">
        <f ca="1">IF(H1222+SIMULATION!$E$6&gt;'CBB SIM'!I1222,"W","L")</f>
        <v>#REF!</v>
      </c>
      <c r="L1222" t="e">
        <f ca="1">IF(I1222+SIMULATION!$E$10&gt;'CBB SIM'!H1222,"W","L")</f>
        <v>#REF!</v>
      </c>
      <c r="M1222" t="e">
        <f t="shared" ca="1" si="41"/>
        <v>#REF!</v>
      </c>
      <c r="N1222" t="e">
        <f ca="1">IF((H1222+I1222)&gt;SIMULATION!$F$6,"Over","Under")</f>
        <v>#REF!</v>
      </c>
    </row>
    <row r="1223" spans="8:14" x14ac:dyDescent="0.25">
      <c r="H1223" t="e">
        <f ca="1">ROUND(NORMINV(RAND(),SIMULATION!$G$6,SIMULATION!$C$6),0)</f>
        <v>#REF!</v>
      </c>
      <c r="I1223" t="e">
        <f ca="1">ROUND(NORMINV(RAND(),SIMULATION!$G$10,SIMULATION!$C$10),0)</f>
        <v>#REF!</v>
      </c>
      <c r="J1223" t="e">
        <f t="shared" ca="1" si="40"/>
        <v>#REF!</v>
      </c>
      <c r="K1223" t="e">
        <f ca="1">IF(H1223+SIMULATION!$E$6&gt;'CBB SIM'!I1223,"W","L")</f>
        <v>#REF!</v>
      </c>
      <c r="L1223" t="e">
        <f ca="1">IF(I1223+SIMULATION!$E$10&gt;'CBB SIM'!H1223,"W","L")</f>
        <v>#REF!</v>
      </c>
      <c r="M1223" t="e">
        <f t="shared" ca="1" si="41"/>
        <v>#REF!</v>
      </c>
      <c r="N1223" t="e">
        <f ca="1">IF((H1223+I1223)&gt;SIMULATION!$F$6,"Over","Under")</f>
        <v>#REF!</v>
      </c>
    </row>
    <row r="1224" spans="8:14" x14ac:dyDescent="0.25">
      <c r="H1224" t="e">
        <f ca="1">ROUND(NORMINV(RAND(),SIMULATION!$G$6,SIMULATION!$C$6),0)</f>
        <v>#REF!</v>
      </c>
      <c r="I1224" t="e">
        <f ca="1">ROUND(NORMINV(RAND(),SIMULATION!$G$10,SIMULATION!$C$10),0)</f>
        <v>#REF!</v>
      </c>
      <c r="J1224" t="e">
        <f t="shared" ca="1" si="40"/>
        <v>#REF!</v>
      </c>
      <c r="K1224" t="e">
        <f ca="1">IF(H1224+SIMULATION!$E$6&gt;'CBB SIM'!I1224,"W","L")</f>
        <v>#REF!</v>
      </c>
      <c r="L1224" t="e">
        <f ca="1">IF(I1224+SIMULATION!$E$10&gt;'CBB SIM'!H1224,"W","L")</f>
        <v>#REF!</v>
      </c>
      <c r="M1224" t="e">
        <f t="shared" ca="1" si="41"/>
        <v>#REF!</v>
      </c>
      <c r="N1224" t="e">
        <f ca="1">IF((H1224+I1224)&gt;SIMULATION!$F$6,"Over","Under")</f>
        <v>#REF!</v>
      </c>
    </row>
    <row r="1225" spans="8:14" x14ac:dyDescent="0.25">
      <c r="H1225" t="e">
        <f ca="1">ROUND(NORMINV(RAND(),SIMULATION!$G$6,SIMULATION!$C$6),0)</f>
        <v>#REF!</v>
      </c>
      <c r="I1225" t="e">
        <f ca="1">ROUND(NORMINV(RAND(),SIMULATION!$G$10,SIMULATION!$C$10),0)</f>
        <v>#REF!</v>
      </c>
      <c r="J1225" t="e">
        <f t="shared" ca="1" si="40"/>
        <v>#REF!</v>
      </c>
      <c r="K1225" t="e">
        <f ca="1">IF(H1225+SIMULATION!$E$6&gt;'CBB SIM'!I1225,"W","L")</f>
        <v>#REF!</v>
      </c>
      <c r="L1225" t="e">
        <f ca="1">IF(I1225+SIMULATION!$E$10&gt;'CBB SIM'!H1225,"W","L")</f>
        <v>#REF!</v>
      </c>
      <c r="M1225" t="e">
        <f t="shared" ca="1" si="41"/>
        <v>#REF!</v>
      </c>
      <c r="N1225" t="e">
        <f ca="1">IF((H1225+I1225)&gt;SIMULATION!$F$6,"Over","Under")</f>
        <v>#REF!</v>
      </c>
    </row>
    <row r="1226" spans="8:14" x14ac:dyDescent="0.25">
      <c r="H1226" t="e">
        <f ca="1">ROUND(NORMINV(RAND(),SIMULATION!$G$6,SIMULATION!$C$6),0)</f>
        <v>#REF!</v>
      </c>
      <c r="I1226" t="e">
        <f ca="1">ROUND(NORMINV(RAND(),SIMULATION!$G$10,SIMULATION!$C$10),0)</f>
        <v>#REF!</v>
      </c>
      <c r="J1226" t="e">
        <f t="shared" ca="1" si="40"/>
        <v>#REF!</v>
      </c>
      <c r="K1226" t="e">
        <f ca="1">IF(H1226+SIMULATION!$E$6&gt;'CBB SIM'!I1226,"W","L")</f>
        <v>#REF!</v>
      </c>
      <c r="L1226" t="e">
        <f ca="1">IF(I1226+SIMULATION!$E$10&gt;'CBB SIM'!H1226,"W","L")</f>
        <v>#REF!</v>
      </c>
      <c r="M1226" t="e">
        <f t="shared" ca="1" si="41"/>
        <v>#REF!</v>
      </c>
      <c r="N1226" t="e">
        <f ca="1">IF((H1226+I1226)&gt;SIMULATION!$F$6,"Over","Under")</f>
        <v>#REF!</v>
      </c>
    </row>
    <row r="1227" spans="8:14" x14ac:dyDescent="0.25">
      <c r="H1227" t="e">
        <f ca="1">ROUND(NORMINV(RAND(),SIMULATION!$G$6,SIMULATION!$C$6),0)</f>
        <v>#REF!</v>
      </c>
      <c r="I1227" t="e">
        <f ca="1">ROUND(NORMINV(RAND(),SIMULATION!$G$10,SIMULATION!$C$10),0)</f>
        <v>#REF!</v>
      </c>
      <c r="J1227" t="e">
        <f t="shared" ca="1" si="40"/>
        <v>#REF!</v>
      </c>
      <c r="K1227" t="e">
        <f ca="1">IF(H1227+SIMULATION!$E$6&gt;'CBB SIM'!I1227,"W","L")</f>
        <v>#REF!</v>
      </c>
      <c r="L1227" t="e">
        <f ca="1">IF(I1227+SIMULATION!$E$10&gt;'CBB SIM'!H1227,"W","L")</f>
        <v>#REF!</v>
      </c>
      <c r="M1227" t="e">
        <f t="shared" ca="1" si="41"/>
        <v>#REF!</v>
      </c>
      <c r="N1227" t="e">
        <f ca="1">IF((H1227+I1227)&gt;SIMULATION!$F$6,"Over","Under")</f>
        <v>#REF!</v>
      </c>
    </row>
    <row r="1228" spans="8:14" x14ac:dyDescent="0.25">
      <c r="H1228" t="e">
        <f ca="1">ROUND(NORMINV(RAND(),SIMULATION!$G$6,SIMULATION!$C$6),0)</f>
        <v>#REF!</v>
      </c>
      <c r="I1228" t="e">
        <f ca="1">ROUND(NORMINV(RAND(),SIMULATION!$G$10,SIMULATION!$C$10),0)</f>
        <v>#REF!</v>
      </c>
      <c r="J1228" t="e">
        <f t="shared" ca="1" si="40"/>
        <v>#REF!</v>
      </c>
      <c r="K1228" t="e">
        <f ca="1">IF(H1228+SIMULATION!$E$6&gt;'CBB SIM'!I1228,"W","L")</f>
        <v>#REF!</v>
      </c>
      <c r="L1228" t="e">
        <f ca="1">IF(I1228+SIMULATION!$E$10&gt;'CBB SIM'!H1228,"W","L")</f>
        <v>#REF!</v>
      </c>
      <c r="M1228" t="e">
        <f t="shared" ca="1" si="41"/>
        <v>#REF!</v>
      </c>
      <c r="N1228" t="e">
        <f ca="1">IF((H1228+I1228)&gt;SIMULATION!$F$6,"Over","Under")</f>
        <v>#REF!</v>
      </c>
    </row>
    <row r="1229" spans="8:14" x14ac:dyDescent="0.25">
      <c r="H1229" t="e">
        <f ca="1">ROUND(NORMINV(RAND(),SIMULATION!$G$6,SIMULATION!$C$6),0)</f>
        <v>#REF!</v>
      </c>
      <c r="I1229" t="e">
        <f ca="1">ROUND(NORMINV(RAND(),SIMULATION!$G$10,SIMULATION!$C$10),0)</f>
        <v>#REF!</v>
      </c>
      <c r="J1229" t="e">
        <f t="shared" ca="1" si="40"/>
        <v>#REF!</v>
      </c>
      <c r="K1229" t="e">
        <f ca="1">IF(H1229+SIMULATION!$E$6&gt;'CBB SIM'!I1229,"W","L")</f>
        <v>#REF!</v>
      </c>
      <c r="L1229" t="e">
        <f ca="1">IF(I1229+SIMULATION!$E$10&gt;'CBB SIM'!H1229,"W","L")</f>
        <v>#REF!</v>
      </c>
      <c r="M1229" t="e">
        <f t="shared" ca="1" si="41"/>
        <v>#REF!</v>
      </c>
      <c r="N1229" t="e">
        <f ca="1">IF((H1229+I1229)&gt;SIMULATION!$F$6,"Over","Under")</f>
        <v>#REF!</v>
      </c>
    </row>
    <row r="1230" spans="8:14" x14ac:dyDescent="0.25">
      <c r="H1230" t="e">
        <f ca="1">ROUND(NORMINV(RAND(),SIMULATION!$G$6,SIMULATION!$C$6),0)</f>
        <v>#REF!</v>
      </c>
      <c r="I1230" t="e">
        <f ca="1">ROUND(NORMINV(RAND(),SIMULATION!$G$10,SIMULATION!$C$10),0)</f>
        <v>#REF!</v>
      </c>
      <c r="J1230" t="e">
        <f t="shared" ca="1" si="40"/>
        <v>#REF!</v>
      </c>
      <c r="K1230" t="e">
        <f ca="1">IF(H1230+SIMULATION!$E$6&gt;'CBB SIM'!I1230,"W","L")</f>
        <v>#REF!</v>
      </c>
      <c r="L1230" t="e">
        <f ca="1">IF(I1230+SIMULATION!$E$10&gt;'CBB SIM'!H1230,"W","L")</f>
        <v>#REF!</v>
      </c>
      <c r="M1230" t="e">
        <f t="shared" ca="1" si="41"/>
        <v>#REF!</v>
      </c>
      <c r="N1230" t="e">
        <f ca="1">IF((H1230+I1230)&gt;SIMULATION!$F$6,"Over","Under")</f>
        <v>#REF!</v>
      </c>
    </row>
    <row r="1231" spans="8:14" x14ac:dyDescent="0.25">
      <c r="H1231" t="e">
        <f ca="1">ROUND(NORMINV(RAND(),SIMULATION!$G$6,SIMULATION!$C$6),0)</f>
        <v>#REF!</v>
      </c>
      <c r="I1231" t="e">
        <f ca="1">ROUND(NORMINV(RAND(),SIMULATION!$G$10,SIMULATION!$C$10),0)</f>
        <v>#REF!</v>
      </c>
      <c r="J1231" t="e">
        <f t="shared" ca="1" si="40"/>
        <v>#REF!</v>
      </c>
      <c r="K1231" t="e">
        <f ca="1">IF(H1231+SIMULATION!$E$6&gt;'CBB SIM'!I1231,"W","L")</f>
        <v>#REF!</v>
      </c>
      <c r="L1231" t="e">
        <f ca="1">IF(I1231+SIMULATION!$E$10&gt;'CBB SIM'!H1231,"W","L")</f>
        <v>#REF!</v>
      </c>
      <c r="M1231" t="e">
        <f t="shared" ca="1" si="41"/>
        <v>#REF!</v>
      </c>
      <c r="N1231" t="e">
        <f ca="1">IF((H1231+I1231)&gt;SIMULATION!$F$6,"Over","Under")</f>
        <v>#REF!</v>
      </c>
    </row>
    <row r="1232" spans="8:14" x14ac:dyDescent="0.25">
      <c r="H1232" t="e">
        <f ca="1">ROUND(NORMINV(RAND(),SIMULATION!$G$6,SIMULATION!$C$6),0)</f>
        <v>#REF!</v>
      </c>
      <c r="I1232" t="e">
        <f ca="1">ROUND(NORMINV(RAND(),SIMULATION!$G$10,SIMULATION!$C$10),0)</f>
        <v>#REF!</v>
      </c>
      <c r="J1232" t="e">
        <f t="shared" ca="1" si="40"/>
        <v>#REF!</v>
      </c>
      <c r="K1232" t="e">
        <f ca="1">IF(H1232+SIMULATION!$E$6&gt;'CBB SIM'!I1232,"W","L")</f>
        <v>#REF!</v>
      </c>
      <c r="L1232" t="e">
        <f ca="1">IF(I1232+SIMULATION!$E$10&gt;'CBB SIM'!H1232,"W","L")</f>
        <v>#REF!</v>
      </c>
      <c r="M1232" t="e">
        <f t="shared" ca="1" si="41"/>
        <v>#REF!</v>
      </c>
      <c r="N1232" t="e">
        <f ca="1">IF((H1232+I1232)&gt;SIMULATION!$F$6,"Over","Under")</f>
        <v>#REF!</v>
      </c>
    </row>
    <row r="1233" spans="8:14" x14ac:dyDescent="0.25">
      <c r="H1233" t="e">
        <f ca="1">ROUND(NORMINV(RAND(),SIMULATION!$G$6,SIMULATION!$C$6),0)</f>
        <v>#REF!</v>
      </c>
      <c r="I1233" t="e">
        <f ca="1">ROUND(NORMINV(RAND(),SIMULATION!$G$10,SIMULATION!$C$10),0)</f>
        <v>#REF!</v>
      </c>
      <c r="J1233" t="e">
        <f t="shared" ca="1" si="40"/>
        <v>#REF!</v>
      </c>
      <c r="K1233" t="e">
        <f ca="1">IF(H1233+SIMULATION!$E$6&gt;'CBB SIM'!I1233,"W","L")</f>
        <v>#REF!</v>
      </c>
      <c r="L1233" t="e">
        <f ca="1">IF(I1233+SIMULATION!$E$10&gt;'CBB SIM'!H1233,"W","L")</f>
        <v>#REF!</v>
      </c>
      <c r="M1233" t="e">
        <f t="shared" ca="1" si="41"/>
        <v>#REF!</v>
      </c>
      <c r="N1233" t="e">
        <f ca="1">IF((H1233+I1233)&gt;SIMULATION!$F$6,"Over","Under")</f>
        <v>#REF!</v>
      </c>
    </row>
    <row r="1234" spans="8:14" x14ac:dyDescent="0.25">
      <c r="H1234" t="e">
        <f ca="1">ROUND(NORMINV(RAND(),SIMULATION!$G$6,SIMULATION!$C$6),0)</f>
        <v>#REF!</v>
      </c>
      <c r="I1234" t="e">
        <f ca="1">ROUND(NORMINV(RAND(),SIMULATION!$G$10,SIMULATION!$C$10),0)</f>
        <v>#REF!</v>
      </c>
      <c r="J1234" t="e">
        <f t="shared" ca="1" si="40"/>
        <v>#REF!</v>
      </c>
      <c r="K1234" t="e">
        <f ca="1">IF(H1234+SIMULATION!$E$6&gt;'CBB SIM'!I1234,"W","L")</f>
        <v>#REF!</v>
      </c>
      <c r="L1234" t="e">
        <f ca="1">IF(I1234+SIMULATION!$E$10&gt;'CBB SIM'!H1234,"W","L")</f>
        <v>#REF!</v>
      </c>
      <c r="M1234" t="e">
        <f t="shared" ca="1" si="41"/>
        <v>#REF!</v>
      </c>
      <c r="N1234" t="e">
        <f ca="1">IF((H1234+I1234)&gt;SIMULATION!$F$6,"Over","Under")</f>
        <v>#REF!</v>
      </c>
    </row>
    <row r="1235" spans="8:14" x14ac:dyDescent="0.25">
      <c r="H1235" t="e">
        <f ca="1">ROUND(NORMINV(RAND(),SIMULATION!$G$6,SIMULATION!$C$6),0)</f>
        <v>#REF!</v>
      </c>
      <c r="I1235" t="e">
        <f ca="1">ROUND(NORMINV(RAND(),SIMULATION!$G$10,SIMULATION!$C$10),0)</f>
        <v>#REF!</v>
      </c>
      <c r="J1235" t="e">
        <f t="shared" ca="1" si="40"/>
        <v>#REF!</v>
      </c>
      <c r="K1235" t="e">
        <f ca="1">IF(H1235+SIMULATION!$E$6&gt;'CBB SIM'!I1235,"W","L")</f>
        <v>#REF!</v>
      </c>
      <c r="L1235" t="e">
        <f ca="1">IF(I1235+SIMULATION!$E$10&gt;'CBB SIM'!H1235,"W","L")</f>
        <v>#REF!</v>
      </c>
      <c r="M1235" t="e">
        <f t="shared" ca="1" si="41"/>
        <v>#REF!</v>
      </c>
      <c r="N1235" t="e">
        <f ca="1">IF((H1235+I1235)&gt;SIMULATION!$F$6,"Over","Under")</f>
        <v>#REF!</v>
      </c>
    </row>
    <row r="1236" spans="8:14" x14ac:dyDescent="0.25">
      <c r="H1236" t="e">
        <f ca="1">ROUND(NORMINV(RAND(),SIMULATION!$G$6,SIMULATION!$C$6),0)</f>
        <v>#REF!</v>
      </c>
      <c r="I1236" t="e">
        <f ca="1">ROUND(NORMINV(RAND(),SIMULATION!$G$10,SIMULATION!$C$10),0)</f>
        <v>#REF!</v>
      </c>
      <c r="J1236" t="e">
        <f t="shared" ca="1" si="40"/>
        <v>#REF!</v>
      </c>
      <c r="K1236" t="e">
        <f ca="1">IF(H1236+SIMULATION!$E$6&gt;'CBB SIM'!I1236,"W","L")</f>
        <v>#REF!</v>
      </c>
      <c r="L1236" t="e">
        <f ca="1">IF(I1236+SIMULATION!$E$10&gt;'CBB SIM'!H1236,"W","L")</f>
        <v>#REF!</v>
      </c>
      <c r="M1236" t="e">
        <f t="shared" ca="1" si="41"/>
        <v>#REF!</v>
      </c>
      <c r="N1236" t="e">
        <f ca="1">IF((H1236+I1236)&gt;SIMULATION!$F$6,"Over","Under")</f>
        <v>#REF!</v>
      </c>
    </row>
    <row r="1237" spans="8:14" x14ac:dyDescent="0.25">
      <c r="H1237" t="e">
        <f ca="1">ROUND(NORMINV(RAND(),SIMULATION!$G$6,SIMULATION!$C$6),0)</f>
        <v>#REF!</v>
      </c>
      <c r="I1237" t="e">
        <f ca="1">ROUND(NORMINV(RAND(),SIMULATION!$G$10,SIMULATION!$C$10),0)</f>
        <v>#REF!</v>
      </c>
      <c r="J1237" t="e">
        <f t="shared" ca="1" si="40"/>
        <v>#REF!</v>
      </c>
      <c r="K1237" t="e">
        <f ca="1">IF(H1237+SIMULATION!$E$6&gt;'CBB SIM'!I1237,"W","L")</f>
        <v>#REF!</v>
      </c>
      <c r="L1237" t="e">
        <f ca="1">IF(I1237+SIMULATION!$E$10&gt;'CBB SIM'!H1237,"W","L")</f>
        <v>#REF!</v>
      </c>
      <c r="M1237" t="e">
        <f t="shared" ca="1" si="41"/>
        <v>#REF!</v>
      </c>
      <c r="N1237" t="e">
        <f ca="1">IF((H1237+I1237)&gt;SIMULATION!$F$6,"Over","Under")</f>
        <v>#REF!</v>
      </c>
    </row>
    <row r="1238" spans="8:14" x14ac:dyDescent="0.25">
      <c r="H1238" t="e">
        <f ca="1">ROUND(NORMINV(RAND(),SIMULATION!$G$6,SIMULATION!$C$6),0)</f>
        <v>#REF!</v>
      </c>
      <c r="I1238" t="e">
        <f ca="1">ROUND(NORMINV(RAND(),SIMULATION!$G$10,SIMULATION!$C$10),0)</f>
        <v>#REF!</v>
      </c>
      <c r="J1238" t="e">
        <f t="shared" ca="1" si="40"/>
        <v>#REF!</v>
      </c>
      <c r="K1238" t="e">
        <f ca="1">IF(H1238+SIMULATION!$E$6&gt;'CBB SIM'!I1238,"W","L")</f>
        <v>#REF!</v>
      </c>
      <c r="L1238" t="e">
        <f ca="1">IF(I1238+SIMULATION!$E$10&gt;'CBB SIM'!H1238,"W","L")</f>
        <v>#REF!</v>
      </c>
      <c r="M1238" t="e">
        <f t="shared" ca="1" si="41"/>
        <v>#REF!</v>
      </c>
      <c r="N1238" t="e">
        <f ca="1">IF((H1238+I1238)&gt;SIMULATION!$F$6,"Over","Under")</f>
        <v>#REF!</v>
      </c>
    </row>
    <row r="1239" spans="8:14" x14ac:dyDescent="0.25">
      <c r="H1239" t="e">
        <f ca="1">ROUND(NORMINV(RAND(),SIMULATION!$G$6,SIMULATION!$C$6),0)</f>
        <v>#REF!</v>
      </c>
      <c r="I1239" t="e">
        <f ca="1">ROUND(NORMINV(RAND(),SIMULATION!$G$10,SIMULATION!$C$10),0)</f>
        <v>#REF!</v>
      </c>
      <c r="J1239" t="e">
        <f t="shared" ca="1" si="40"/>
        <v>#REF!</v>
      </c>
      <c r="K1239" t="e">
        <f ca="1">IF(H1239+SIMULATION!$E$6&gt;'CBB SIM'!I1239,"W","L")</f>
        <v>#REF!</v>
      </c>
      <c r="L1239" t="e">
        <f ca="1">IF(I1239+SIMULATION!$E$10&gt;'CBB SIM'!H1239,"W","L")</f>
        <v>#REF!</v>
      </c>
      <c r="M1239" t="e">
        <f t="shared" ca="1" si="41"/>
        <v>#REF!</v>
      </c>
      <c r="N1239" t="e">
        <f ca="1">IF((H1239+I1239)&gt;SIMULATION!$F$6,"Over","Under")</f>
        <v>#REF!</v>
      </c>
    </row>
    <row r="1240" spans="8:14" x14ac:dyDescent="0.25">
      <c r="H1240" t="e">
        <f ca="1">ROUND(NORMINV(RAND(),SIMULATION!$G$6,SIMULATION!$C$6),0)</f>
        <v>#REF!</v>
      </c>
      <c r="I1240" t="e">
        <f ca="1">ROUND(NORMINV(RAND(),SIMULATION!$G$10,SIMULATION!$C$10),0)</f>
        <v>#REF!</v>
      </c>
      <c r="J1240" t="e">
        <f t="shared" ca="1" si="40"/>
        <v>#REF!</v>
      </c>
      <c r="K1240" t="e">
        <f ca="1">IF(H1240+SIMULATION!$E$6&gt;'CBB SIM'!I1240,"W","L")</f>
        <v>#REF!</v>
      </c>
      <c r="L1240" t="e">
        <f ca="1">IF(I1240+SIMULATION!$E$10&gt;'CBB SIM'!H1240,"W","L")</f>
        <v>#REF!</v>
      </c>
      <c r="M1240" t="e">
        <f t="shared" ca="1" si="41"/>
        <v>#REF!</v>
      </c>
      <c r="N1240" t="e">
        <f ca="1">IF((H1240+I1240)&gt;SIMULATION!$F$6,"Over","Under")</f>
        <v>#REF!</v>
      </c>
    </row>
    <row r="1241" spans="8:14" x14ac:dyDescent="0.25">
      <c r="H1241" t="e">
        <f ca="1">ROUND(NORMINV(RAND(),SIMULATION!$G$6,SIMULATION!$C$6),0)</f>
        <v>#REF!</v>
      </c>
      <c r="I1241" t="e">
        <f ca="1">ROUND(NORMINV(RAND(),SIMULATION!$G$10,SIMULATION!$C$10),0)</f>
        <v>#REF!</v>
      </c>
      <c r="J1241" t="e">
        <f t="shared" ca="1" si="40"/>
        <v>#REF!</v>
      </c>
      <c r="K1241" t="e">
        <f ca="1">IF(H1241+SIMULATION!$E$6&gt;'CBB SIM'!I1241,"W","L")</f>
        <v>#REF!</v>
      </c>
      <c r="L1241" t="e">
        <f ca="1">IF(I1241+SIMULATION!$E$10&gt;'CBB SIM'!H1241,"W","L")</f>
        <v>#REF!</v>
      </c>
      <c r="M1241" t="e">
        <f t="shared" ca="1" si="41"/>
        <v>#REF!</v>
      </c>
      <c r="N1241" t="e">
        <f ca="1">IF((H1241+I1241)&gt;SIMULATION!$F$6,"Over","Under")</f>
        <v>#REF!</v>
      </c>
    </row>
    <row r="1242" spans="8:14" x14ac:dyDescent="0.25">
      <c r="H1242" t="e">
        <f ca="1">ROUND(NORMINV(RAND(),SIMULATION!$G$6,SIMULATION!$C$6),0)</f>
        <v>#REF!</v>
      </c>
      <c r="I1242" t="e">
        <f ca="1">ROUND(NORMINV(RAND(),SIMULATION!$G$10,SIMULATION!$C$10),0)</f>
        <v>#REF!</v>
      </c>
      <c r="J1242" t="e">
        <f t="shared" ca="1" si="40"/>
        <v>#REF!</v>
      </c>
      <c r="K1242" t="e">
        <f ca="1">IF(H1242+SIMULATION!$E$6&gt;'CBB SIM'!I1242,"W","L")</f>
        <v>#REF!</v>
      </c>
      <c r="L1242" t="e">
        <f ca="1">IF(I1242+SIMULATION!$E$10&gt;'CBB SIM'!H1242,"W","L")</f>
        <v>#REF!</v>
      </c>
      <c r="M1242" t="e">
        <f t="shared" ca="1" si="41"/>
        <v>#REF!</v>
      </c>
      <c r="N1242" t="e">
        <f ca="1">IF((H1242+I1242)&gt;SIMULATION!$F$6,"Over","Under")</f>
        <v>#REF!</v>
      </c>
    </row>
    <row r="1243" spans="8:14" x14ac:dyDescent="0.25">
      <c r="H1243" t="e">
        <f ca="1">ROUND(NORMINV(RAND(),SIMULATION!$G$6,SIMULATION!$C$6),0)</f>
        <v>#REF!</v>
      </c>
      <c r="I1243" t="e">
        <f ca="1">ROUND(NORMINV(RAND(),SIMULATION!$G$10,SIMULATION!$C$10),0)</f>
        <v>#REF!</v>
      </c>
      <c r="J1243" t="e">
        <f t="shared" ca="1" si="40"/>
        <v>#REF!</v>
      </c>
      <c r="K1243" t="e">
        <f ca="1">IF(H1243+SIMULATION!$E$6&gt;'CBB SIM'!I1243,"W","L")</f>
        <v>#REF!</v>
      </c>
      <c r="L1243" t="e">
        <f ca="1">IF(I1243+SIMULATION!$E$10&gt;'CBB SIM'!H1243,"W","L")</f>
        <v>#REF!</v>
      </c>
      <c r="M1243" t="e">
        <f t="shared" ca="1" si="41"/>
        <v>#REF!</v>
      </c>
      <c r="N1243" t="e">
        <f ca="1">IF((H1243+I1243)&gt;SIMULATION!$F$6,"Over","Under")</f>
        <v>#REF!</v>
      </c>
    </row>
    <row r="1244" spans="8:14" x14ac:dyDescent="0.25">
      <c r="H1244" t="e">
        <f ca="1">ROUND(NORMINV(RAND(),SIMULATION!$G$6,SIMULATION!$C$6),0)</f>
        <v>#REF!</v>
      </c>
      <c r="I1244" t="e">
        <f ca="1">ROUND(NORMINV(RAND(),SIMULATION!$G$10,SIMULATION!$C$10),0)</f>
        <v>#REF!</v>
      </c>
      <c r="J1244" t="e">
        <f t="shared" ca="1" si="40"/>
        <v>#REF!</v>
      </c>
      <c r="K1244" t="e">
        <f ca="1">IF(H1244+SIMULATION!$E$6&gt;'CBB SIM'!I1244,"W","L")</f>
        <v>#REF!</v>
      </c>
      <c r="L1244" t="e">
        <f ca="1">IF(I1244+SIMULATION!$E$10&gt;'CBB SIM'!H1244,"W","L")</f>
        <v>#REF!</v>
      </c>
      <c r="M1244" t="e">
        <f t="shared" ca="1" si="41"/>
        <v>#REF!</v>
      </c>
      <c r="N1244" t="e">
        <f ca="1">IF((H1244+I1244)&gt;SIMULATION!$F$6,"Over","Under")</f>
        <v>#REF!</v>
      </c>
    </row>
    <row r="1245" spans="8:14" x14ac:dyDescent="0.25">
      <c r="H1245" t="e">
        <f ca="1">ROUND(NORMINV(RAND(),SIMULATION!$G$6,SIMULATION!$C$6),0)</f>
        <v>#REF!</v>
      </c>
      <c r="I1245" t="e">
        <f ca="1">ROUND(NORMINV(RAND(),SIMULATION!$G$10,SIMULATION!$C$10),0)</f>
        <v>#REF!</v>
      </c>
      <c r="J1245" t="e">
        <f t="shared" ca="1" si="40"/>
        <v>#REF!</v>
      </c>
      <c r="K1245" t="e">
        <f ca="1">IF(H1245+SIMULATION!$E$6&gt;'CBB SIM'!I1245,"W","L")</f>
        <v>#REF!</v>
      </c>
      <c r="L1245" t="e">
        <f ca="1">IF(I1245+SIMULATION!$E$10&gt;'CBB SIM'!H1245,"W","L")</f>
        <v>#REF!</v>
      </c>
      <c r="M1245" t="e">
        <f t="shared" ca="1" si="41"/>
        <v>#REF!</v>
      </c>
      <c r="N1245" t="e">
        <f ca="1">IF((H1245+I1245)&gt;SIMULATION!$F$6,"Over","Under")</f>
        <v>#REF!</v>
      </c>
    </row>
    <row r="1246" spans="8:14" x14ac:dyDescent="0.25">
      <c r="H1246" t="e">
        <f ca="1">ROUND(NORMINV(RAND(),SIMULATION!$G$6,SIMULATION!$C$6),0)</f>
        <v>#REF!</v>
      </c>
      <c r="I1246" t="e">
        <f ca="1">ROUND(NORMINV(RAND(),SIMULATION!$G$10,SIMULATION!$C$10),0)</f>
        <v>#REF!</v>
      </c>
      <c r="J1246" t="e">
        <f t="shared" ca="1" si="40"/>
        <v>#REF!</v>
      </c>
      <c r="K1246" t="e">
        <f ca="1">IF(H1246+SIMULATION!$E$6&gt;'CBB SIM'!I1246,"W","L")</f>
        <v>#REF!</v>
      </c>
      <c r="L1246" t="e">
        <f ca="1">IF(I1246+SIMULATION!$E$10&gt;'CBB SIM'!H1246,"W","L")</f>
        <v>#REF!</v>
      </c>
      <c r="M1246" t="e">
        <f t="shared" ca="1" si="41"/>
        <v>#REF!</v>
      </c>
      <c r="N1246" t="e">
        <f ca="1">IF((H1246+I1246)&gt;SIMULATION!$F$6,"Over","Under")</f>
        <v>#REF!</v>
      </c>
    </row>
    <row r="1247" spans="8:14" x14ac:dyDescent="0.25">
      <c r="H1247" t="e">
        <f ca="1">ROUND(NORMINV(RAND(),SIMULATION!$G$6,SIMULATION!$C$6),0)</f>
        <v>#REF!</v>
      </c>
      <c r="I1247" t="e">
        <f ca="1">ROUND(NORMINV(RAND(),SIMULATION!$G$10,SIMULATION!$C$10),0)</f>
        <v>#REF!</v>
      </c>
      <c r="J1247" t="e">
        <f t="shared" ca="1" si="40"/>
        <v>#REF!</v>
      </c>
      <c r="K1247" t="e">
        <f ca="1">IF(H1247+SIMULATION!$E$6&gt;'CBB SIM'!I1247,"W","L")</f>
        <v>#REF!</v>
      </c>
      <c r="L1247" t="e">
        <f ca="1">IF(I1247+SIMULATION!$E$10&gt;'CBB SIM'!H1247,"W","L")</f>
        <v>#REF!</v>
      </c>
      <c r="M1247" t="e">
        <f t="shared" ca="1" si="41"/>
        <v>#REF!</v>
      </c>
      <c r="N1247" t="e">
        <f ca="1">IF((H1247+I1247)&gt;SIMULATION!$F$6,"Over","Under")</f>
        <v>#REF!</v>
      </c>
    </row>
    <row r="1248" spans="8:14" x14ac:dyDescent="0.25">
      <c r="H1248" t="e">
        <f ca="1">ROUND(NORMINV(RAND(),SIMULATION!$G$6,SIMULATION!$C$6),0)</f>
        <v>#REF!</v>
      </c>
      <c r="I1248" t="e">
        <f ca="1">ROUND(NORMINV(RAND(),SIMULATION!$G$10,SIMULATION!$C$10),0)</f>
        <v>#REF!</v>
      </c>
      <c r="J1248" t="e">
        <f t="shared" ca="1" si="40"/>
        <v>#REF!</v>
      </c>
      <c r="K1248" t="e">
        <f ca="1">IF(H1248+SIMULATION!$E$6&gt;'CBB SIM'!I1248,"W","L")</f>
        <v>#REF!</v>
      </c>
      <c r="L1248" t="e">
        <f ca="1">IF(I1248+SIMULATION!$E$10&gt;'CBB SIM'!H1248,"W","L")</f>
        <v>#REF!</v>
      </c>
      <c r="M1248" t="e">
        <f t="shared" ca="1" si="41"/>
        <v>#REF!</v>
      </c>
      <c r="N1248" t="e">
        <f ca="1">IF((H1248+I1248)&gt;SIMULATION!$F$6,"Over","Under")</f>
        <v>#REF!</v>
      </c>
    </row>
    <row r="1249" spans="8:14" x14ac:dyDescent="0.25">
      <c r="H1249" t="e">
        <f ca="1">ROUND(NORMINV(RAND(),SIMULATION!$G$6,SIMULATION!$C$6),0)</f>
        <v>#REF!</v>
      </c>
      <c r="I1249" t="e">
        <f ca="1">ROUND(NORMINV(RAND(),SIMULATION!$G$10,SIMULATION!$C$10),0)</f>
        <v>#REF!</v>
      </c>
      <c r="J1249" t="e">
        <f t="shared" ca="1" si="40"/>
        <v>#REF!</v>
      </c>
      <c r="K1249" t="e">
        <f ca="1">IF(H1249+SIMULATION!$E$6&gt;'CBB SIM'!I1249,"W","L")</f>
        <v>#REF!</v>
      </c>
      <c r="L1249" t="e">
        <f ca="1">IF(I1249+SIMULATION!$E$10&gt;'CBB SIM'!H1249,"W","L")</f>
        <v>#REF!</v>
      </c>
      <c r="M1249" t="e">
        <f t="shared" ca="1" si="41"/>
        <v>#REF!</v>
      </c>
      <c r="N1249" t="e">
        <f ca="1">IF((H1249+I1249)&gt;SIMULATION!$F$6,"Over","Under")</f>
        <v>#REF!</v>
      </c>
    </row>
    <row r="1250" spans="8:14" x14ac:dyDescent="0.25">
      <c r="H1250" t="e">
        <f ca="1">ROUND(NORMINV(RAND(),SIMULATION!$G$6,SIMULATION!$C$6),0)</f>
        <v>#REF!</v>
      </c>
      <c r="I1250" t="e">
        <f ca="1">ROUND(NORMINV(RAND(),SIMULATION!$G$10,SIMULATION!$C$10),0)</f>
        <v>#REF!</v>
      </c>
      <c r="J1250" t="e">
        <f t="shared" ca="1" si="40"/>
        <v>#REF!</v>
      </c>
      <c r="K1250" t="e">
        <f ca="1">IF(H1250+SIMULATION!$E$6&gt;'CBB SIM'!I1250,"W","L")</f>
        <v>#REF!</v>
      </c>
      <c r="L1250" t="e">
        <f ca="1">IF(I1250+SIMULATION!$E$10&gt;'CBB SIM'!H1250,"W","L")</f>
        <v>#REF!</v>
      </c>
      <c r="M1250" t="e">
        <f t="shared" ca="1" si="41"/>
        <v>#REF!</v>
      </c>
      <c r="N1250" t="e">
        <f ca="1">IF((H1250+I1250)&gt;SIMULATION!$F$6,"Over","Under")</f>
        <v>#REF!</v>
      </c>
    </row>
    <row r="1251" spans="8:14" x14ac:dyDescent="0.25">
      <c r="H1251" t="e">
        <f ca="1">ROUND(NORMINV(RAND(),SIMULATION!$G$6,SIMULATION!$C$6),0)</f>
        <v>#REF!</v>
      </c>
      <c r="I1251" t="e">
        <f ca="1">ROUND(NORMINV(RAND(),SIMULATION!$G$10,SIMULATION!$C$10),0)</f>
        <v>#REF!</v>
      </c>
      <c r="J1251" t="e">
        <f t="shared" ca="1" si="40"/>
        <v>#REF!</v>
      </c>
      <c r="K1251" t="e">
        <f ca="1">IF(H1251+SIMULATION!$E$6&gt;'CBB SIM'!I1251,"W","L")</f>
        <v>#REF!</v>
      </c>
      <c r="L1251" t="e">
        <f ca="1">IF(I1251+SIMULATION!$E$10&gt;'CBB SIM'!H1251,"W","L")</f>
        <v>#REF!</v>
      </c>
      <c r="M1251" t="e">
        <f t="shared" ca="1" si="41"/>
        <v>#REF!</v>
      </c>
      <c r="N1251" t="e">
        <f ca="1">IF((H1251+I1251)&gt;SIMULATION!$F$6,"Over","Under")</f>
        <v>#REF!</v>
      </c>
    </row>
    <row r="1252" spans="8:14" x14ac:dyDescent="0.25">
      <c r="H1252" t="e">
        <f ca="1">ROUND(NORMINV(RAND(),SIMULATION!$G$6,SIMULATION!$C$6),0)</f>
        <v>#REF!</v>
      </c>
      <c r="I1252" t="e">
        <f ca="1">ROUND(NORMINV(RAND(),SIMULATION!$G$10,SIMULATION!$C$10),0)</f>
        <v>#REF!</v>
      </c>
      <c r="J1252" t="e">
        <f t="shared" ca="1" si="40"/>
        <v>#REF!</v>
      </c>
      <c r="K1252" t="e">
        <f ca="1">IF(H1252+SIMULATION!$E$6&gt;'CBB SIM'!I1252,"W","L")</f>
        <v>#REF!</v>
      </c>
      <c r="L1252" t="e">
        <f ca="1">IF(I1252+SIMULATION!$E$10&gt;'CBB SIM'!H1252,"W","L")</f>
        <v>#REF!</v>
      </c>
      <c r="M1252" t="e">
        <f t="shared" ca="1" si="41"/>
        <v>#REF!</v>
      </c>
      <c r="N1252" t="e">
        <f ca="1">IF((H1252+I1252)&gt;SIMULATION!$F$6,"Over","Under")</f>
        <v>#REF!</v>
      </c>
    </row>
    <row r="1253" spans="8:14" x14ac:dyDescent="0.25">
      <c r="H1253" t="e">
        <f ca="1">ROUND(NORMINV(RAND(),SIMULATION!$G$6,SIMULATION!$C$6),0)</f>
        <v>#REF!</v>
      </c>
      <c r="I1253" t="e">
        <f ca="1">ROUND(NORMINV(RAND(),SIMULATION!$G$10,SIMULATION!$C$10),0)</f>
        <v>#REF!</v>
      </c>
      <c r="J1253" t="e">
        <f t="shared" ca="1" si="40"/>
        <v>#REF!</v>
      </c>
      <c r="K1253" t="e">
        <f ca="1">IF(H1253+SIMULATION!$E$6&gt;'CBB SIM'!I1253,"W","L")</f>
        <v>#REF!</v>
      </c>
      <c r="L1253" t="e">
        <f ca="1">IF(I1253+SIMULATION!$E$10&gt;'CBB SIM'!H1253,"W","L")</f>
        <v>#REF!</v>
      </c>
      <c r="M1253" t="e">
        <f t="shared" ca="1" si="41"/>
        <v>#REF!</v>
      </c>
      <c r="N1253" t="e">
        <f ca="1">IF((H1253+I1253)&gt;SIMULATION!$F$6,"Over","Under")</f>
        <v>#REF!</v>
      </c>
    </row>
    <row r="1254" spans="8:14" x14ac:dyDescent="0.25">
      <c r="H1254" t="e">
        <f ca="1">ROUND(NORMINV(RAND(),SIMULATION!$G$6,SIMULATION!$C$6),0)</f>
        <v>#REF!</v>
      </c>
      <c r="I1254" t="e">
        <f ca="1">ROUND(NORMINV(RAND(),SIMULATION!$G$10,SIMULATION!$C$10),0)</f>
        <v>#REF!</v>
      </c>
      <c r="J1254" t="e">
        <f t="shared" ca="1" si="40"/>
        <v>#REF!</v>
      </c>
      <c r="K1254" t="e">
        <f ca="1">IF(H1254+SIMULATION!$E$6&gt;'CBB SIM'!I1254,"W","L")</f>
        <v>#REF!</v>
      </c>
      <c r="L1254" t="e">
        <f ca="1">IF(I1254+SIMULATION!$E$10&gt;'CBB SIM'!H1254,"W","L")</f>
        <v>#REF!</v>
      </c>
      <c r="M1254" t="e">
        <f t="shared" ca="1" si="41"/>
        <v>#REF!</v>
      </c>
      <c r="N1254" t="e">
        <f ca="1">IF((H1254+I1254)&gt;SIMULATION!$F$6,"Over","Under")</f>
        <v>#REF!</v>
      </c>
    </row>
    <row r="1255" spans="8:14" x14ac:dyDescent="0.25">
      <c r="H1255" t="e">
        <f ca="1">ROUND(NORMINV(RAND(),SIMULATION!$G$6,SIMULATION!$C$6),0)</f>
        <v>#REF!</v>
      </c>
      <c r="I1255" t="e">
        <f ca="1">ROUND(NORMINV(RAND(),SIMULATION!$G$10,SIMULATION!$C$10),0)</f>
        <v>#REF!</v>
      </c>
      <c r="J1255" t="e">
        <f t="shared" ca="1" si="40"/>
        <v>#REF!</v>
      </c>
      <c r="K1255" t="e">
        <f ca="1">IF(H1255+SIMULATION!$E$6&gt;'CBB SIM'!I1255,"W","L")</f>
        <v>#REF!</v>
      </c>
      <c r="L1255" t="e">
        <f ca="1">IF(I1255+SIMULATION!$E$10&gt;'CBB SIM'!H1255,"W","L")</f>
        <v>#REF!</v>
      </c>
      <c r="M1255" t="e">
        <f t="shared" ca="1" si="41"/>
        <v>#REF!</v>
      </c>
      <c r="N1255" t="e">
        <f ca="1">IF((H1255+I1255)&gt;SIMULATION!$F$6,"Over","Under")</f>
        <v>#REF!</v>
      </c>
    </row>
    <row r="1256" spans="8:14" x14ac:dyDescent="0.25">
      <c r="H1256" t="e">
        <f ca="1">ROUND(NORMINV(RAND(),SIMULATION!$G$6,SIMULATION!$C$6),0)</f>
        <v>#REF!</v>
      </c>
      <c r="I1256" t="e">
        <f ca="1">ROUND(NORMINV(RAND(),SIMULATION!$G$10,SIMULATION!$C$10),0)</f>
        <v>#REF!</v>
      </c>
      <c r="J1256" t="e">
        <f t="shared" ca="1" si="40"/>
        <v>#REF!</v>
      </c>
      <c r="K1256" t="e">
        <f ca="1">IF(H1256+SIMULATION!$E$6&gt;'CBB SIM'!I1256,"W","L")</f>
        <v>#REF!</v>
      </c>
      <c r="L1256" t="e">
        <f ca="1">IF(I1256+SIMULATION!$E$10&gt;'CBB SIM'!H1256,"W","L")</f>
        <v>#REF!</v>
      </c>
      <c r="M1256" t="e">
        <f t="shared" ca="1" si="41"/>
        <v>#REF!</v>
      </c>
      <c r="N1256" t="e">
        <f ca="1">IF((H1256+I1256)&gt;SIMULATION!$F$6,"Over","Under")</f>
        <v>#REF!</v>
      </c>
    </row>
    <row r="1257" spans="8:14" x14ac:dyDescent="0.25">
      <c r="H1257" t="e">
        <f ca="1">ROUND(NORMINV(RAND(),SIMULATION!$G$6,SIMULATION!$C$6),0)</f>
        <v>#REF!</v>
      </c>
      <c r="I1257" t="e">
        <f ca="1">ROUND(NORMINV(RAND(),SIMULATION!$G$10,SIMULATION!$C$10),0)</f>
        <v>#REF!</v>
      </c>
      <c r="J1257" t="e">
        <f t="shared" ca="1" si="40"/>
        <v>#REF!</v>
      </c>
      <c r="K1257" t="e">
        <f ca="1">IF(H1257+SIMULATION!$E$6&gt;'CBB SIM'!I1257,"W","L")</f>
        <v>#REF!</v>
      </c>
      <c r="L1257" t="e">
        <f ca="1">IF(I1257+SIMULATION!$E$10&gt;'CBB SIM'!H1257,"W","L")</f>
        <v>#REF!</v>
      </c>
      <c r="M1257" t="e">
        <f t="shared" ca="1" si="41"/>
        <v>#REF!</v>
      </c>
      <c r="N1257" t="e">
        <f ca="1">IF((H1257+I1257)&gt;SIMULATION!$F$6,"Over","Under")</f>
        <v>#REF!</v>
      </c>
    </row>
    <row r="1258" spans="8:14" x14ac:dyDescent="0.25">
      <c r="H1258" t="e">
        <f ca="1">ROUND(NORMINV(RAND(),SIMULATION!$G$6,SIMULATION!$C$6),0)</f>
        <v>#REF!</v>
      </c>
      <c r="I1258" t="e">
        <f ca="1">ROUND(NORMINV(RAND(),SIMULATION!$G$10,SIMULATION!$C$10),0)</f>
        <v>#REF!</v>
      </c>
      <c r="J1258" t="e">
        <f t="shared" ref="J1258:J1321" ca="1" si="42">IF(H1258=I1258,"OT",IF(H1258&gt;I1258,"Away","Home"))</f>
        <v>#REF!</v>
      </c>
      <c r="K1258" t="e">
        <f ca="1">IF(H1258+SIMULATION!$E$6&gt;'CBB SIM'!I1258,"W","L")</f>
        <v>#REF!</v>
      </c>
      <c r="L1258" t="e">
        <f ca="1">IF(I1258+SIMULATION!$E$10&gt;'CBB SIM'!H1258,"W","L")</f>
        <v>#REF!</v>
      </c>
      <c r="M1258" t="e">
        <f t="shared" ref="M1258:M1321" ca="1" si="43">H1258+I1258</f>
        <v>#REF!</v>
      </c>
      <c r="N1258" t="e">
        <f ca="1">IF((H1258+I1258)&gt;SIMULATION!$F$6,"Over","Under")</f>
        <v>#REF!</v>
      </c>
    </row>
    <row r="1259" spans="8:14" x14ac:dyDescent="0.25">
      <c r="H1259" t="e">
        <f ca="1">ROUND(NORMINV(RAND(),SIMULATION!$G$6,SIMULATION!$C$6),0)</f>
        <v>#REF!</v>
      </c>
      <c r="I1259" t="e">
        <f ca="1">ROUND(NORMINV(RAND(),SIMULATION!$G$10,SIMULATION!$C$10),0)</f>
        <v>#REF!</v>
      </c>
      <c r="J1259" t="e">
        <f t="shared" ca="1" si="42"/>
        <v>#REF!</v>
      </c>
      <c r="K1259" t="e">
        <f ca="1">IF(H1259+SIMULATION!$E$6&gt;'CBB SIM'!I1259,"W","L")</f>
        <v>#REF!</v>
      </c>
      <c r="L1259" t="e">
        <f ca="1">IF(I1259+SIMULATION!$E$10&gt;'CBB SIM'!H1259,"W","L")</f>
        <v>#REF!</v>
      </c>
      <c r="M1259" t="e">
        <f t="shared" ca="1" si="43"/>
        <v>#REF!</v>
      </c>
      <c r="N1259" t="e">
        <f ca="1">IF((H1259+I1259)&gt;SIMULATION!$F$6,"Over","Under")</f>
        <v>#REF!</v>
      </c>
    </row>
    <row r="1260" spans="8:14" x14ac:dyDescent="0.25">
      <c r="H1260" t="e">
        <f ca="1">ROUND(NORMINV(RAND(),SIMULATION!$G$6,SIMULATION!$C$6),0)</f>
        <v>#REF!</v>
      </c>
      <c r="I1260" t="e">
        <f ca="1">ROUND(NORMINV(RAND(),SIMULATION!$G$10,SIMULATION!$C$10),0)</f>
        <v>#REF!</v>
      </c>
      <c r="J1260" t="e">
        <f t="shared" ca="1" si="42"/>
        <v>#REF!</v>
      </c>
      <c r="K1260" t="e">
        <f ca="1">IF(H1260+SIMULATION!$E$6&gt;'CBB SIM'!I1260,"W","L")</f>
        <v>#REF!</v>
      </c>
      <c r="L1260" t="e">
        <f ca="1">IF(I1260+SIMULATION!$E$10&gt;'CBB SIM'!H1260,"W","L")</f>
        <v>#REF!</v>
      </c>
      <c r="M1260" t="e">
        <f t="shared" ca="1" si="43"/>
        <v>#REF!</v>
      </c>
      <c r="N1260" t="e">
        <f ca="1">IF((H1260+I1260)&gt;SIMULATION!$F$6,"Over","Under")</f>
        <v>#REF!</v>
      </c>
    </row>
    <row r="1261" spans="8:14" x14ac:dyDescent="0.25">
      <c r="H1261" t="e">
        <f ca="1">ROUND(NORMINV(RAND(),SIMULATION!$G$6,SIMULATION!$C$6),0)</f>
        <v>#REF!</v>
      </c>
      <c r="I1261" t="e">
        <f ca="1">ROUND(NORMINV(RAND(),SIMULATION!$G$10,SIMULATION!$C$10),0)</f>
        <v>#REF!</v>
      </c>
      <c r="J1261" t="e">
        <f t="shared" ca="1" si="42"/>
        <v>#REF!</v>
      </c>
      <c r="K1261" t="e">
        <f ca="1">IF(H1261+SIMULATION!$E$6&gt;'CBB SIM'!I1261,"W","L")</f>
        <v>#REF!</v>
      </c>
      <c r="L1261" t="e">
        <f ca="1">IF(I1261+SIMULATION!$E$10&gt;'CBB SIM'!H1261,"W","L")</f>
        <v>#REF!</v>
      </c>
      <c r="M1261" t="e">
        <f t="shared" ca="1" si="43"/>
        <v>#REF!</v>
      </c>
      <c r="N1261" t="e">
        <f ca="1">IF((H1261+I1261)&gt;SIMULATION!$F$6,"Over","Under")</f>
        <v>#REF!</v>
      </c>
    </row>
    <row r="1262" spans="8:14" x14ac:dyDescent="0.25">
      <c r="H1262" t="e">
        <f ca="1">ROUND(NORMINV(RAND(),SIMULATION!$G$6,SIMULATION!$C$6),0)</f>
        <v>#REF!</v>
      </c>
      <c r="I1262" t="e">
        <f ca="1">ROUND(NORMINV(RAND(),SIMULATION!$G$10,SIMULATION!$C$10),0)</f>
        <v>#REF!</v>
      </c>
      <c r="J1262" t="e">
        <f t="shared" ca="1" si="42"/>
        <v>#REF!</v>
      </c>
      <c r="K1262" t="e">
        <f ca="1">IF(H1262+SIMULATION!$E$6&gt;'CBB SIM'!I1262,"W","L")</f>
        <v>#REF!</v>
      </c>
      <c r="L1262" t="e">
        <f ca="1">IF(I1262+SIMULATION!$E$10&gt;'CBB SIM'!H1262,"W","L")</f>
        <v>#REF!</v>
      </c>
      <c r="M1262" t="e">
        <f t="shared" ca="1" si="43"/>
        <v>#REF!</v>
      </c>
      <c r="N1262" t="e">
        <f ca="1">IF((H1262+I1262)&gt;SIMULATION!$F$6,"Over","Under")</f>
        <v>#REF!</v>
      </c>
    </row>
    <row r="1263" spans="8:14" x14ac:dyDescent="0.25">
      <c r="H1263" t="e">
        <f ca="1">ROUND(NORMINV(RAND(),SIMULATION!$G$6,SIMULATION!$C$6),0)</f>
        <v>#REF!</v>
      </c>
      <c r="I1263" t="e">
        <f ca="1">ROUND(NORMINV(RAND(),SIMULATION!$G$10,SIMULATION!$C$10),0)</f>
        <v>#REF!</v>
      </c>
      <c r="J1263" t="e">
        <f t="shared" ca="1" si="42"/>
        <v>#REF!</v>
      </c>
      <c r="K1263" t="e">
        <f ca="1">IF(H1263+SIMULATION!$E$6&gt;'CBB SIM'!I1263,"W","L")</f>
        <v>#REF!</v>
      </c>
      <c r="L1263" t="e">
        <f ca="1">IF(I1263+SIMULATION!$E$10&gt;'CBB SIM'!H1263,"W","L")</f>
        <v>#REF!</v>
      </c>
      <c r="M1263" t="e">
        <f t="shared" ca="1" si="43"/>
        <v>#REF!</v>
      </c>
      <c r="N1263" t="e">
        <f ca="1">IF((H1263+I1263)&gt;SIMULATION!$F$6,"Over","Under")</f>
        <v>#REF!</v>
      </c>
    </row>
    <row r="1264" spans="8:14" x14ac:dyDescent="0.25">
      <c r="H1264" t="e">
        <f ca="1">ROUND(NORMINV(RAND(),SIMULATION!$G$6,SIMULATION!$C$6),0)</f>
        <v>#REF!</v>
      </c>
      <c r="I1264" t="e">
        <f ca="1">ROUND(NORMINV(RAND(),SIMULATION!$G$10,SIMULATION!$C$10),0)</f>
        <v>#REF!</v>
      </c>
      <c r="J1264" t="e">
        <f t="shared" ca="1" si="42"/>
        <v>#REF!</v>
      </c>
      <c r="K1264" t="e">
        <f ca="1">IF(H1264+SIMULATION!$E$6&gt;'CBB SIM'!I1264,"W","L")</f>
        <v>#REF!</v>
      </c>
      <c r="L1264" t="e">
        <f ca="1">IF(I1264+SIMULATION!$E$10&gt;'CBB SIM'!H1264,"W","L")</f>
        <v>#REF!</v>
      </c>
      <c r="M1264" t="e">
        <f t="shared" ca="1" si="43"/>
        <v>#REF!</v>
      </c>
      <c r="N1264" t="e">
        <f ca="1">IF((H1264+I1264)&gt;SIMULATION!$F$6,"Over","Under")</f>
        <v>#REF!</v>
      </c>
    </row>
    <row r="1265" spans="8:14" x14ac:dyDescent="0.25">
      <c r="H1265" t="e">
        <f ca="1">ROUND(NORMINV(RAND(),SIMULATION!$G$6,SIMULATION!$C$6),0)</f>
        <v>#REF!</v>
      </c>
      <c r="I1265" t="e">
        <f ca="1">ROUND(NORMINV(RAND(),SIMULATION!$G$10,SIMULATION!$C$10),0)</f>
        <v>#REF!</v>
      </c>
      <c r="J1265" t="e">
        <f t="shared" ca="1" si="42"/>
        <v>#REF!</v>
      </c>
      <c r="K1265" t="e">
        <f ca="1">IF(H1265+SIMULATION!$E$6&gt;'CBB SIM'!I1265,"W","L")</f>
        <v>#REF!</v>
      </c>
      <c r="L1265" t="e">
        <f ca="1">IF(I1265+SIMULATION!$E$10&gt;'CBB SIM'!H1265,"W","L")</f>
        <v>#REF!</v>
      </c>
      <c r="M1265" t="e">
        <f t="shared" ca="1" si="43"/>
        <v>#REF!</v>
      </c>
      <c r="N1265" t="e">
        <f ca="1">IF((H1265+I1265)&gt;SIMULATION!$F$6,"Over","Under")</f>
        <v>#REF!</v>
      </c>
    </row>
    <row r="1266" spans="8:14" x14ac:dyDescent="0.25">
      <c r="H1266" t="e">
        <f ca="1">ROUND(NORMINV(RAND(),SIMULATION!$G$6,SIMULATION!$C$6),0)</f>
        <v>#REF!</v>
      </c>
      <c r="I1266" t="e">
        <f ca="1">ROUND(NORMINV(RAND(),SIMULATION!$G$10,SIMULATION!$C$10),0)</f>
        <v>#REF!</v>
      </c>
      <c r="J1266" t="e">
        <f t="shared" ca="1" si="42"/>
        <v>#REF!</v>
      </c>
      <c r="K1266" t="e">
        <f ca="1">IF(H1266+SIMULATION!$E$6&gt;'CBB SIM'!I1266,"W","L")</f>
        <v>#REF!</v>
      </c>
      <c r="L1266" t="e">
        <f ca="1">IF(I1266+SIMULATION!$E$10&gt;'CBB SIM'!H1266,"W","L")</f>
        <v>#REF!</v>
      </c>
      <c r="M1266" t="e">
        <f t="shared" ca="1" si="43"/>
        <v>#REF!</v>
      </c>
      <c r="N1266" t="e">
        <f ca="1">IF((H1266+I1266)&gt;SIMULATION!$F$6,"Over","Under")</f>
        <v>#REF!</v>
      </c>
    </row>
    <row r="1267" spans="8:14" x14ac:dyDescent="0.25">
      <c r="H1267" t="e">
        <f ca="1">ROUND(NORMINV(RAND(),SIMULATION!$G$6,SIMULATION!$C$6),0)</f>
        <v>#REF!</v>
      </c>
      <c r="I1267" t="e">
        <f ca="1">ROUND(NORMINV(RAND(),SIMULATION!$G$10,SIMULATION!$C$10),0)</f>
        <v>#REF!</v>
      </c>
      <c r="J1267" t="e">
        <f t="shared" ca="1" si="42"/>
        <v>#REF!</v>
      </c>
      <c r="K1267" t="e">
        <f ca="1">IF(H1267+SIMULATION!$E$6&gt;'CBB SIM'!I1267,"W","L")</f>
        <v>#REF!</v>
      </c>
      <c r="L1267" t="e">
        <f ca="1">IF(I1267+SIMULATION!$E$10&gt;'CBB SIM'!H1267,"W","L")</f>
        <v>#REF!</v>
      </c>
      <c r="M1267" t="e">
        <f t="shared" ca="1" si="43"/>
        <v>#REF!</v>
      </c>
      <c r="N1267" t="e">
        <f ca="1">IF((H1267+I1267)&gt;SIMULATION!$F$6,"Over","Under")</f>
        <v>#REF!</v>
      </c>
    </row>
    <row r="1268" spans="8:14" x14ac:dyDescent="0.25">
      <c r="H1268" t="e">
        <f ca="1">ROUND(NORMINV(RAND(),SIMULATION!$G$6,SIMULATION!$C$6),0)</f>
        <v>#REF!</v>
      </c>
      <c r="I1268" t="e">
        <f ca="1">ROUND(NORMINV(RAND(),SIMULATION!$G$10,SIMULATION!$C$10),0)</f>
        <v>#REF!</v>
      </c>
      <c r="J1268" t="e">
        <f t="shared" ca="1" si="42"/>
        <v>#REF!</v>
      </c>
      <c r="K1268" t="e">
        <f ca="1">IF(H1268+SIMULATION!$E$6&gt;'CBB SIM'!I1268,"W","L")</f>
        <v>#REF!</v>
      </c>
      <c r="L1268" t="e">
        <f ca="1">IF(I1268+SIMULATION!$E$10&gt;'CBB SIM'!H1268,"W","L")</f>
        <v>#REF!</v>
      </c>
      <c r="M1268" t="e">
        <f t="shared" ca="1" si="43"/>
        <v>#REF!</v>
      </c>
      <c r="N1268" t="e">
        <f ca="1">IF((H1268+I1268)&gt;SIMULATION!$F$6,"Over","Under")</f>
        <v>#REF!</v>
      </c>
    </row>
    <row r="1269" spans="8:14" x14ac:dyDescent="0.25">
      <c r="H1269" t="e">
        <f ca="1">ROUND(NORMINV(RAND(),SIMULATION!$G$6,SIMULATION!$C$6),0)</f>
        <v>#REF!</v>
      </c>
      <c r="I1269" t="e">
        <f ca="1">ROUND(NORMINV(RAND(),SIMULATION!$G$10,SIMULATION!$C$10),0)</f>
        <v>#REF!</v>
      </c>
      <c r="J1269" t="e">
        <f t="shared" ca="1" si="42"/>
        <v>#REF!</v>
      </c>
      <c r="K1269" t="e">
        <f ca="1">IF(H1269+SIMULATION!$E$6&gt;'CBB SIM'!I1269,"W","L")</f>
        <v>#REF!</v>
      </c>
      <c r="L1269" t="e">
        <f ca="1">IF(I1269+SIMULATION!$E$10&gt;'CBB SIM'!H1269,"W","L")</f>
        <v>#REF!</v>
      </c>
      <c r="M1269" t="e">
        <f t="shared" ca="1" si="43"/>
        <v>#REF!</v>
      </c>
      <c r="N1269" t="e">
        <f ca="1">IF((H1269+I1269)&gt;SIMULATION!$F$6,"Over","Under")</f>
        <v>#REF!</v>
      </c>
    </row>
    <row r="1270" spans="8:14" x14ac:dyDescent="0.25">
      <c r="H1270" t="e">
        <f ca="1">ROUND(NORMINV(RAND(),SIMULATION!$G$6,SIMULATION!$C$6),0)</f>
        <v>#REF!</v>
      </c>
      <c r="I1270" t="e">
        <f ca="1">ROUND(NORMINV(RAND(),SIMULATION!$G$10,SIMULATION!$C$10),0)</f>
        <v>#REF!</v>
      </c>
      <c r="J1270" t="e">
        <f t="shared" ca="1" si="42"/>
        <v>#REF!</v>
      </c>
      <c r="K1270" t="e">
        <f ca="1">IF(H1270+SIMULATION!$E$6&gt;'CBB SIM'!I1270,"W","L")</f>
        <v>#REF!</v>
      </c>
      <c r="L1270" t="e">
        <f ca="1">IF(I1270+SIMULATION!$E$10&gt;'CBB SIM'!H1270,"W","L")</f>
        <v>#REF!</v>
      </c>
      <c r="M1270" t="e">
        <f t="shared" ca="1" si="43"/>
        <v>#REF!</v>
      </c>
      <c r="N1270" t="e">
        <f ca="1">IF((H1270+I1270)&gt;SIMULATION!$F$6,"Over","Under")</f>
        <v>#REF!</v>
      </c>
    </row>
    <row r="1271" spans="8:14" x14ac:dyDescent="0.25">
      <c r="H1271" t="e">
        <f ca="1">ROUND(NORMINV(RAND(),SIMULATION!$G$6,SIMULATION!$C$6),0)</f>
        <v>#REF!</v>
      </c>
      <c r="I1271" t="e">
        <f ca="1">ROUND(NORMINV(RAND(),SIMULATION!$G$10,SIMULATION!$C$10),0)</f>
        <v>#REF!</v>
      </c>
      <c r="J1271" t="e">
        <f t="shared" ca="1" si="42"/>
        <v>#REF!</v>
      </c>
      <c r="K1271" t="e">
        <f ca="1">IF(H1271+SIMULATION!$E$6&gt;'CBB SIM'!I1271,"W","L")</f>
        <v>#REF!</v>
      </c>
      <c r="L1271" t="e">
        <f ca="1">IF(I1271+SIMULATION!$E$10&gt;'CBB SIM'!H1271,"W","L")</f>
        <v>#REF!</v>
      </c>
      <c r="M1271" t="e">
        <f t="shared" ca="1" si="43"/>
        <v>#REF!</v>
      </c>
      <c r="N1271" t="e">
        <f ca="1">IF((H1271+I1271)&gt;SIMULATION!$F$6,"Over","Under")</f>
        <v>#REF!</v>
      </c>
    </row>
    <row r="1272" spans="8:14" x14ac:dyDescent="0.25">
      <c r="H1272" t="e">
        <f ca="1">ROUND(NORMINV(RAND(),SIMULATION!$G$6,SIMULATION!$C$6),0)</f>
        <v>#REF!</v>
      </c>
      <c r="I1272" t="e">
        <f ca="1">ROUND(NORMINV(RAND(),SIMULATION!$G$10,SIMULATION!$C$10),0)</f>
        <v>#REF!</v>
      </c>
      <c r="J1272" t="e">
        <f t="shared" ca="1" si="42"/>
        <v>#REF!</v>
      </c>
      <c r="K1272" t="e">
        <f ca="1">IF(H1272+SIMULATION!$E$6&gt;'CBB SIM'!I1272,"W","L")</f>
        <v>#REF!</v>
      </c>
      <c r="L1272" t="e">
        <f ca="1">IF(I1272+SIMULATION!$E$10&gt;'CBB SIM'!H1272,"W","L")</f>
        <v>#REF!</v>
      </c>
      <c r="M1272" t="e">
        <f t="shared" ca="1" si="43"/>
        <v>#REF!</v>
      </c>
      <c r="N1272" t="e">
        <f ca="1">IF((H1272+I1272)&gt;SIMULATION!$F$6,"Over","Under")</f>
        <v>#REF!</v>
      </c>
    </row>
    <row r="1273" spans="8:14" x14ac:dyDescent="0.25">
      <c r="H1273" t="e">
        <f ca="1">ROUND(NORMINV(RAND(),SIMULATION!$G$6,SIMULATION!$C$6),0)</f>
        <v>#REF!</v>
      </c>
      <c r="I1273" t="e">
        <f ca="1">ROUND(NORMINV(RAND(),SIMULATION!$G$10,SIMULATION!$C$10),0)</f>
        <v>#REF!</v>
      </c>
      <c r="J1273" t="e">
        <f t="shared" ca="1" si="42"/>
        <v>#REF!</v>
      </c>
      <c r="K1273" t="e">
        <f ca="1">IF(H1273+SIMULATION!$E$6&gt;'CBB SIM'!I1273,"W","L")</f>
        <v>#REF!</v>
      </c>
      <c r="L1273" t="e">
        <f ca="1">IF(I1273+SIMULATION!$E$10&gt;'CBB SIM'!H1273,"W","L")</f>
        <v>#REF!</v>
      </c>
      <c r="M1273" t="e">
        <f t="shared" ca="1" si="43"/>
        <v>#REF!</v>
      </c>
      <c r="N1273" t="e">
        <f ca="1">IF((H1273+I1273)&gt;SIMULATION!$F$6,"Over","Under")</f>
        <v>#REF!</v>
      </c>
    </row>
    <row r="1274" spans="8:14" x14ac:dyDescent="0.25">
      <c r="H1274" t="e">
        <f ca="1">ROUND(NORMINV(RAND(),SIMULATION!$G$6,SIMULATION!$C$6),0)</f>
        <v>#REF!</v>
      </c>
      <c r="I1274" t="e">
        <f ca="1">ROUND(NORMINV(RAND(),SIMULATION!$G$10,SIMULATION!$C$10),0)</f>
        <v>#REF!</v>
      </c>
      <c r="J1274" t="e">
        <f t="shared" ca="1" si="42"/>
        <v>#REF!</v>
      </c>
      <c r="K1274" t="e">
        <f ca="1">IF(H1274+SIMULATION!$E$6&gt;'CBB SIM'!I1274,"W","L")</f>
        <v>#REF!</v>
      </c>
      <c r="L1274" t="e">
        <f ca="1">IF(I1274+SIMULATION!$E$10&gt;'CBB SIM'!H1274,"W","L")</f>
        <v>#REF!</v>
      </c>
      <c r="M1274" t="e">
        <f t="shared" ca="1" si="43"/>
        <v>#REF!</v>
      </c>
      <c r="N1274" t="e">
        <f ca="1">IF((H1274+I1274)&gt;SIMULATION!$F$6,"Over","Under")</f>
        <v>#REF!</v>
      </c>
    </row>
    <row r="1275" spans="8:14" x14ac:dyDescent="0.25">
      <c r="H1275" t="e">
        <f ca="1">ROUND(NORMINV(RAND(),SIMULATION!$G$6,SIMULATION!$C$6),0)</f>
        <v>#REF!</v>
      </c>
      <c r="I1275" t="e">
        <f ca="1">ROUND(NORMINV(RAND(),SIMULATION!$G$10,SIMULATION!$C$10),0)</f>
        <v>#REF!</v>
      </c>
      <c r="J1275" t="e">
        <f t="shared" ca="1" si="42"/>
        <v>#REF!</v>
      </c>
      <c r="K1275" t="e">
        <f ca="1">IF(H1275+SIMULATION!$E$6&gt;'CBB SIM'!I1275,"W","L")</f>
        <v>#REF!</v>
      </c>
      <c r="L1275" t="e">
        <f ca="1">IF(I1275+SIMULATION!$E$10&gt;'CBB SIM'!H1275,"W","L")</f>
        <v>#REF!</v>
      </c>
      <c r="M1275" t="e">
        <f t="shared" ca="1" si="43"/>
        <v>#REF!</v>
      </c>
      <c r="N1275" t="e">
        <f ca="1">IF((H1275+I1275)&gt;SIMULATION!$F$6,"Over","Under")</f>
        <v>#REF!</v>
      </c>
    </row>
    <row r="1276" spans="8:14" x14ac:dyDescent="0.25">
      <c r="H1276" t="e">
        <f ca="1">ROUND(NORMINV(RAND(),SIMULATION!$G$6,SIMULATION!$C$6),0)</f>
        <v>#REF!</v>
      </c>
      <c r="I1276" t="e">
        <f ca="1">ROUND(NORMINV(RAND(),SIMULATION!$G$10,SIMULATION!$C$10),0)</f>
        <v>#REF!</v>
      </c>
      <c r="J1276" t="e">
        <f t="shared" ca="1" si="42"/>
        <v>#REF!</v>
      </c>
      <c r="K1276" t="e">
        <f ca="1">IF(H1276+SIMULATION!$E$6&gt;'CBB SIM'!I1276,"W","L")</f>
        <v>#REF!</v>
      </c>
      <c r="L1276" t="e">
        <f ca="1">IF(I1276+SIMULATION!$E$10&gt;'CBB SIM'!H1276,"W","L")</f>
        <v>#REF!</v>
      </c>
      <c r="M1276" t="e">
        <f t="shared" ca="1" si="43"/>
        <v>#REF!</v>
      </c>
      <c r="N1276" t="e">
        <f ca="1">IF((H1276+I1276)&gt;SIMULATION!$F$6,"Over","Under")</f>
        <v>#REF!</v>
      </c>
    </row>
    <row r="1277" spans="8:14" x14ac:dyDescent="0.25">
      <c r="H1277" t="e">
        <f ca="1">ROUND(NORMINV(RAND(),SIMULATION!$G$6,SIMULATION!$C$6),0)</f>
        <v>#REF!</v>
      </c>
      <c r="I1277" t="e">
        <f ca="1">ROUND(NORMINV(RAND(),SIMULATION!$G$10,SIMULATION!$C$10),0)</f>
        <v>#REF!</v>
      </c>
      <c r="J1277" t="e">
        <f t="shared" ca="1" si="42"/>
        <v>#REF!</v>
      </c>
      <c r="K1277" t="e">
        <f ca="1">IF(H1277+SIMULATION!$E$6&gt;'CBB SIM'!I1277,"W","L")</f>
        <v>#REF!</v>
      </c>
      <c r="L1277" t="e">
        <f ca="1">IF(I1277+SIMULATION!$E$10&gt;'CBB SIM'!H1277,"W","L")</f>
        <v>#REF!</v>
      </c>
      <c r="M1277" t="e">
        <f t="shared" ca="1" si="43"/>
        <v>#REF!</v>
      </c>
      <c r="N1277" t="e">
        <f ca="1">IF((H1277+I1277)&gt;SIMULATION!$F$6,"Over","Under")</f>
        <v>#REF!</v>
      </c>
    </row>
    <row r="1278" spans="8:14" x14ac:dyDescent="0.25">
      <c r="H1278" t="e">
        <f ca="1">ROUND(NORMINV(RAND(),SIMULATION!$G$6,SIMULATION!$C$6),0)</f>
        <v>#REF!</v>
      </c>
      <c r="I1278" t="e">
        <f ca="1">ROUND(NORMINV(RAND(),SIMULATION!$G$10,SIMULATION!$C$10),0)</f>
        <v>#REF!</v>
      </c>
      <c r="J1278" t="e">
        <f t="shared" ca="1" si="42"/>
        <v>#REF!</v>
      </c>
      <c r="K1278" t="e">
        <f ca="1">IF(H1278+SIMULATION!$E$6&gt;'CBB SIM'!I1278,"W","L")</f>
        <v>#REF!</v>
      </c>
      <c r="L1278" t="e">
        <f ca="1">IF(I1278+SIMULATION!$E$10&gt;'CBB SIM'!H1278,"W","L")</f>
        <v>#REF!</v>
      </c>
      <c r="M1278" t="e">
        <f t="shared" ca="1" si="43"/>
        <v>#REF!</v>
      </c>
      <c r="N1278" t="e">
        <f ca="1">IF((H1278+I1278)&gt;SIMULATION!$F$6,"Over","Under")</f>
        <v>#REF!</v>
      </c>
    </row>
    <row r="1279" spans="8:14" x14ac:dyDescent="0.25">
      <c r="H1279" t="e">
        <f ca="1">ROUND(NORMINV(RAND(),SIMULATION!$G$6,SIMULATION!$C$6),0)</f>
        <v>#REF!</v>
      </c>
      <c r="I1279" t="e">
        <f ca="1">ROUND(NORMINV(RAND(),SIMULATION!$G$10,SIMULATION!$C$10),0)</f>
        <v>#REF!</v>
      </c>
      <c r="J1279" t="e">
        <f t="shared" ca="1" si="42"/>
        <v>#REF!</v>
      </c>
      <c r="K1279" t="e">
        <f ca="1">IF(H1279+SIMULATION!$E$6&gt;'CBB SIM'!I1279,"W","L")</f>
        <v>#REF!</v>
      </c>
      <c r="L1279" t="e">
        <f ca="1">IF(I1279+SIMULATION!$E$10&gt;'CBB SIM'!H1279,"W","L")</f>
        <v>#REF!</v>
      </c>
      <c r="M1279" t="e">
        <f t="shared" ca="1" si="43"/>
        <v>#REF!</v>
      </c>
      <c r="N1279" t="e">
        <f ca="1">IF((H1279+I1279)&gt;SIMULATION!$F$6,"Over","Under")</f>
        <v>#REF!</v>
      </c>
    </row>
    <row r="1280" spans="8:14" x14ac:dyDescent="0.25">
      <c r="H1280" t="e">
        <f ca="1">ROUND(NORMINV(RAND(),SIMULATION!$G$6,SIMULATION!$C$6),0)</f>
        <v>#REF!</v>
      </c>
      <c r="I1280" t="e">
        <f ca="1">ROUND(NORMINV(RAND(),SIMULATION!$G$10,SIMULATION!$C$10),0)</f>
        <v>#REF!</v>
      </c>
      <c r="J1280" t="e">
        <f t="shared" ca="1" si="42"/>
        <v>#REF!</v>
      </c>
      <c r="K1280" t="e">
        <f ca="1">IF(H1280+SIMULATION!$E$6&gt;'CBB SIM'!I1280,"W","L")</f>
        <v>#REF!</v>
      </c>
      <c r="L1280" t="e">
        <f ca="1">IF(I1280+SIMULATION!$E$10&gt;'CBB SIM'!H1280,"W","L")</f>
        <v>#REF!</v>
      </c>
      <c r="M1280" t="e">
        <f t="shared" ca="1" si="43"/>
        <v>#REF!</v>
      </c>
      <c r="N1280" t="e">
        <f ca="1">IF((H1280+I1280)&gt;SIMULATION!$F$6,"Over","Under")</f>
        <v>#REF!</v>
      </c>
    </row>
    <row r="1281" spans="8:14" x14ac:dyDescent="0.25">
      <c r="H1281" t="e">
        <f ca="1">ROUND(NORMINV(RAND(),SIMULATION!$G$6,SIMULATION!$C$6),0)</f>
        <v>#REF!</v>
      </c>
      <c r="I1281" t="e">
        <f ca="1">ROUND(NORMINV(RAND(),SIMULATION!$G$10,SIMULATION!$C$10),0)</f>
        <v>#REF!</v>
      </c>
      <c r="J1281" t="e">
        <f t="shared" ca="1" si="42"/>
        <v>#REF!</v>
      </c>
      <c r="K1281" t="e">
        <f ca="1">IF(H1281+SIMULATION!$E$6&gt;'CBB SIM'!I1281,"W","L")</f>
        <v>#REF!</v>
      </c>
      <c r="L1281" t="e">
        <f ca="1">IF(I1281+SIMULATION!$E$10&gt;'CBB SIM'!H1281,"W","L")</f>
        <v>#REF!</v>
      </c>
      <c r="M1281" t="e">
        <f t="shared" ca="1" si="43"/>
        <v>#REF!</v>
      </c>
      <c r="N1281" t="e">
        <f ca="1">IF((H1281+I1281)&gt;SIMULATION!$F$6,"Over","Under")</f>
        <v>#REF!</v>
      </c>
    </row>
    <row r="1282" spans="8:14" x14ac:dyDescent="0.25">
      <c r="H1282" t="e">
        <f ca="1">ROUND(NORMINV(RAND(),SIMULATION!$G$6,SIMULATION!$C$6),0)</f>
        <v>#REF!</v>
      </c>
      <c r="I1282" t="e">
        <f ca="1">ROUND(NORMINV(RAND(),SIMULATION!$G$10,SIMULATION!$C$10),0)</f>
        <v>#REF!</v>
      </c>
      <c r="J1282" t="e">
        <f t="shared" ca="1" si="42"/>
        <v>#REF!</v>
      </c>
      <c r="K1282" t="e">
        <f ca="1">IF(H1282+SIMULATION!$E$6&gt;'CBB SIM'!I1282,"W","L")</f>
        <v>#REF!</v>
      </c>
      <c r="L1282" t="e">
        <f ca="1">IF(I1282+SIMULATION!$E$10&gt;'CBB SIM'!H1282,"W","L")</f>
        <v>#REF!</v>
      </c>
      <c r="M1282" t="e">
        <f t="shared" ca="1" si="43"/>
        <v>#REF!</v>
      </c>
      <c r="N1282" t="e">
        <f ca="1">IF((H1282+I1282)&gt;SIMULATION!$F$6,"Over","Under")</f>
        <v>#REF!</v>
      </c>
    </row>
    <row r="1283" spans="8:14" x14ac:dyDescent="0.25">
      <c r="H1283" t="e">
        <f ca="1">ROUND(NORMINV(RAND(),SIMULATION!$G$6,SIMULATION!$C$6),0)</f>
        <v>#REF!</v>
      </c>
      <c r="I1283" t="e">
        <f ca="1">ROUND(NORMINV(RAND(),SIMULATION!$G$10,SIMULATION!$C$10),0)</f>
        <v>#REF!</v>
      </c>
      <c r="J1283" t="e">
        <f t="shared" ca="1" si="42"/>
        <v>#REF!</v>
      </c>
      <c r="K1283" t="e">
        <f ca="1">IF(H1283+SIMULATION!$E$6&gt;'CBB SIM'!I1283,"W","L")</f>
        <v>#REF!</v>
      </c>
      <c r="L1283" t="e">
        <f ca="1">IF(I1283+SIMULATION!$E$10&gt;'CBB SIM'!H1283,"W","L")</f>
        <v>#REF!</v>
      </c>
      <c r="M1283" t="e">
        <f t="shared" ca="1" si="43"/>
        <v>#REF!</v>
      </c>
      <c r="N1283" t="e">
        <f ca="1">IF((H1283+I1283)&gt;SIMULATION!$F$6,"Over","Under")</f>
        <v>#REF!</v>
      </c>
    </row>
    <row r="1284" spans="8:14" x14ac:dyDescent="0.25">
      <c r="H1284" t="e">
        <f ca="1">ROUND(NORMINV(RAND(),SIMULATION!$G$6,SIMULATION!$C$6),0)</f>
        <v>#REF!</v>
      </c>
      <c r="I1284" t="e">
        <f ca="1">ROUND(NORMINV(RAND(),SIMULATION!$G$10,SIMULATION!$C$10),0)</f>
        <v>#REF!</v>
      </c>
      <c r="J1284" t="e">
        <f t="shared" ca="1" si="42"/>
        <v>#REF!</v>
      </c>
      <c r="K1284" t="e">
        <f ca="1">IF(H1284+SIMULATION!$E$6&gt;'CBB SIM'!I1284,"W","L")</f>
        <v>#REF!</v>
      </c>
      <c r="L1284" t="e">
        <f ca="1">IF(I1284+SIMULATION!$E$10&gt;'CBB SIM'!H1284,"W","L")</f>
        <v>#REF!</v>
      </c>
      <c r="M1284" t="e">
        <f t="shared" ca="1" si="43"/>
        <v>#REF!</v>
      </c>
      <c r="N1284" t="e">
        <f ca="1">IF((H1284+I1284)&gt;SIMULATION!$F$6,"Over","Under")</f>
        <v>#REF!</v>
      </c>
    </row>
    <row r="1285" spans="8:14" x14ac:dyDescent="0.25">
      <c r="H1285" t="e">
        <f ca="1">ROUND(NORMINV(RAND(),SIMULATION!$G$6,SIMULATION!$C$6),0)</f>
        <v>#REF!</v>
      </c>
      <c r="I1285" t="e">
        <f ca="1">ROUND(NORMINV(RAND(),SIMULATION!$G$10,SIMULATION!$C$10),0)</f>
        <v>#REF!</v>
      </c>
      <c r="J1285" t="e">
        <f t="shared" ca="1" si="42"/>
        <v>#REF!</v>
      </c>
      <c r="K1285" t="e">
        <f ca="1">IF(H1285+SIMULATION!$E$6&gt;'CBB SIM'!I1285,"W","L")</f>
        <v>#REF!</v>
      </c>
      <c r="L1285" t="e">
        <f ca="1">IF(I1285+SIMULATION!$E$10&gt;'CBB SIM'!H1285,"W","L")</f>
        <v>#REF!</v>
      </c>
      <c r="M1285" t="e">
        <f t="shared" ca="1" si="43"/>
        <v>#REF!</v>
      </c>
      <c r="N1285" t="e">
        <f ca="1">IF((H1285+I1285)&gt;SIMULATION!$F$6,"Over","Under")</f>
        <v>#REF!</v>
      </c>
    </row>
    <row r="1286" spans="8:14" x14ac:dyDescent="0.25">
      <c r="H1286" t="e">
        <f ca="1">ROUND(NORMINV(RAND(),SIMULATION!$G$6,SIMULATION!$C$6),0)</f>
        <v>#REF!</v>
      </c>
      <c r="I1286" t="e">
        <f ca="1">ROUND(NORMINV(RAND(),SIMULATION!$G$10,SIMULATION!$C$10),0)</f>
        <v>#REF!</v>
      </c>
      <c r="J1286" t="e">
        <f t="shared" ca="1" si="42"/>
        <v>#REF!</v>
      </c>
      <c r="K1286" t="e">
        <f ca="1">IF(H1286+SIMULATION!$E$6&gt;'CBB SIM'!I1286,"W","L")</f>
        <v>#REF!</v>
      </c>
      <c r="L1286" t="e">
        <f ca="1">IF(I1286+SIMULATION!$E$10&gt;'CBB SIM'!H1286,"W","L")</f>
        <v>#REF!</v>
      </c>
      <c r="M1286" t="e">
        <f t="shared" ca="1" si="43"/>
        <v>#REF!</v>
      </c>
      <c r="N1286" t="e">
        <f ca="1">IF((H1286+I1286)&gt;SIMULATION!$F$6,"Over","Under")</f>
        <v>#REF!</v>
      </c>
    </row>
    <row r="1287" spans="8:14" x14ac:dyDescent="0.25">
      <c r="H1287" t="e">
        <f ca="1">ROUND(NORMINV(RAND(),SIMULATION!$G$6,SIMULATION!$C$6),0)</f>
        <v>#REF!</v>
      </c>
      <c r="I1287" t="e">
        <f ca="1">ROUND(NORMINV(RAND(),SIMULATION!$G$10,SIMULATION!$C$10),0)</f>
        <v>#REF!</v>
      </c>
      <c r="J1287" t="e">
        <f t="shared" ca="1" si="42"/>
        <v>#REF!</v>
      </c>
      <c r="K1287" t="e">
        <f ca="1">IF(H1287+SIMULATION!$E$6&gt;'CBB SIM'!I1287,"W","L")</f>
        <v>#REF!</v>
      </c>
      <c r="L1287" t="e">
        <f ca="1">IF(I1287+SIMULATION!$E$10&gt;'CBB SIM'!H1287,"W","L")</f>
        <v>#REF!</v>
      </c>
      <c r="M1287" t="e">
        <f t="shared" ca="1" si="43"/>
        <v>#REF!</v>
      </c>
      <c r="N1287" t="e">
        <f ca="1">IF((H1287+I1287)&gt;SIMULATION!$F$6,"Over","Under")</f>
        <v>#REF!</v>
      </c>
    </row>
    <row r="1288" spans="8:14" x14ac:dyDescent="0.25">
      <c r="H1288" t="e">
        <f ca="1">ROUND(NORMINV(RAND(),SIMULATION!$G$6,SIMULATION!$C$6),0)</f>
        <v>#REF!</v>
      </c>
      <c r="I1288" t="e">
        <f ca="1">ROUND(NORMINV(RAND(),SIMULATION!$G$10,SIMULATION!$C$10),0)</f>
        <v>#REF!</v>
      </c>
      <c r="J1288" t="e">
        <f t="shared" ca="1" si="42"/>
        <v>#REF!</v>
      </c>
      <c r="K1288" t="e">
        <f ca="1">IF(H1288+SIMULATION!$E$6&gt;'CBB SIM'!I1288,"W","L")</f>
        <v>#REF!</v>
      </c>
      <c r="L1288" t="e">
        <f ca="1">IF(I1288+SIMULATION!$E$10&gt;'CBB SIM'!H1288,"W","L")</f>
        <v>#REF!</v>
      </c>
      <c r="M1288" t="e">
        <f t="shared" ca="1" si="43"/>
        <v>#REF!</v>
      </c>
      <c r="N1288" t="e">
        <f ca="1">IF((H1288+I1288)&gt;SIMULATION!$F$6,"Over","Under")</f>
        <v>#REF!</v>
      </c>
    </row>
    <row r="1289" spans="8:14" x14ac:dyDescent="0.25">
      <c r="H1289" t="e">
        <f ca="1">ROUND(NORMINV(RAND(),SIMULATION!$G$6,SIMULATION!$C$6),0)</f>
        <v>#REF!</v>
      </c>
      <c r="I1289" t="e">
        <f ca="1">ROUND(NORMINV(RAND(),SIMULATION!$G$10,SIMULATION!$C$10),0)</f>
        <v>#REF!</v>
      </c>
      <c r="J1289" t="e">
        <f t="shared" ca="1" si="42"/>
        <v>#REF!</v>
      </c>
      <c r="K1289" t="e">
        <f ca="1">IF(H1289+SIMULATION!$E$6&gt;'CBB SIM'!I1289,"W","L")</f>
        <v>#REF!</v>
      </c>
      <c r="L1289" t="e">
        <f ca="1">IF(I1289+SIMULATION!$E$10&gt;'CBB SIM'!H1289,"W","L")</f>
        <v>#REF!</v>
      </c>
      <c r="M1289" t="e">
        <f t="shared" ca="1" si="43"/>
        <v>#REF!</v>
      </c>
      <c r="N1289" t="e">
        <f ca="1">IF((H1289+I1289)&gt;SIMULATION!$F$6,"Over","Under")</f>
        <v>#REF!</v>
      </c>
    </row>
    <row r="1290" spans="8:14" x14ac:dyDescent="0.25">
      <c r="H1290" t="e">
        <f ca="1">ROUND(NORMINV(RAND(),SIMULATION!$G$6,SIMULATION!$C$6),0)</f>
        <v>#REF!</v>
      </c>
      <c r="I1290" t="e">
        <f ca="1">ROUND(NORMINV(RAND(),SIMULATION!$G$10,SIMULATION!$C$10),0)</f>
        <v>#REF!</v>
      </c>
      <c r="J1290" t="e">
        <f t="shared" ca="1" si="42"/>
        <v>#REF!</v>
      </c>
      <c r="K1290" t="e">
        <f ca="1">IF(H1290+SIMULATION!$E$6&gt;'CBB SIM'!I1290,"W","L")</f>
        <v>#REF!</v>
      </c>
      <c r="L1290" t="e">
        <f ca="1">IF(I1290+SIMULATION!$E$10&gt;'CBB SIM'!H1290,"W","L")</f>
        <v>#REF!</v>
      </c>
      <c r="M1290" t="e">
        <f t="shared" ca="1" si="43"/>
        <v>#REF!</v>
      </c>
      <c r="N1290" t="e">
        <f ca="1">IF((H1290+I1290)&gt;SIMULATION!$F$6,"Over","Under")</f>
        <v>#REF!</v>
      </c>
    </row>
    <row r="1291" spans="8:14" x14ac:dyDescent="0.25">
      <c r="H1291" t="e">
        <f ca="1">ROUND(NORMINV(RAND(),SIMULATION!$G$6,SIMULATION!$C$6),0)</f>
        <v>#REF!</v>
      </c>
      <c r="I1291" t="e">
        <f ca="1">ROUND(NORMINV(RAND(),SIMULATION!$G$10,SIMULATION!$C$10),0)</f>
        <v>#REF!</v>
      </c>
      <c r="J1291" t="e">
        <f t="shared" ca="1" si="42"/>
        <v>#REF!</v>
      </c>
      <c r="K1291" t="e">
        <f ca="1">IF(H1291+SIMULATION!$E$6&gt;'CBB SIM'!I1291,"W","L")</f>
        <v>#REF!</v>
      </c>
      <c r="L1291" t="e">
        <f ca="1">IF(I1291+SIMULATION!$E$10&gt;'CBB SIM'!H1291,"W","L")</f>
        <v>#REF!</v>
      </c>
      <c r="M1291" t="e">
        <f t="shared" ca="1" si="43"/>
        <v>#REF!</v>
      </c>
      <c r="N1291" t="e">
        <f ca="1">IF((H1291+I1291)&gt;SIMULATION!$F$6,"Over","Under")</f>
        <v>#REF!</v>
      </c>
    </row>
    <row r="1292" spans="8:14" x14ac:dyDescent="0.25">
      <c r="H1292" t="e">
        <f ca="1">ROUND(NORMINV(RAND(),SIMULATION!$G$6,SIMULATION!$C$6),0)</f>
        <v>#REF!</v>
      </c>
      <c r="I1292" t="e">
        <f ca="1">ROUND(NORMINV(RAND(),SIMULATION!$G$10,SIMULATION!$C$10),0)</f>
        <v>#REF!</v>
      </c>
      <c r="J1292" t="e">
        <f t="shared" ca="1" si="42"/>
        <v>#REF!</v>
      </c>
      <c r="K1292" t="e">
        <f ca="1">IF(H1292+SIMULATION!$E$6&gt;'CBB SIM'!I1292,"W","L")</f>
        <v>#REF!</v>
      </c>
      <c r="L1292" t="e">
        <f ca="1">IF(I1292+SIMULATION!$E$10&gt;'CBB SIM'!H1292,"W","L")</f>
        <v>#REF!</v>
      </c>
      <c r="M1292" t="e">
        <f t="shared" ca="1" si="43"/>
        <v>#REF!</v>
      </c>
      <c r="N1292" t="e">
        <f ca="1">IF((H1292+I1292)&gt;SIMULATION!$F$6,"Over","Under")</f>
        <v>#REF!</v>
      </c>
    </row>
    <row r="1293" spans="8:14" x14ac:dyDescent="0.25">
      <c r="H1293" t="e">
        <f ca="1">ROUND(NORMINV(RAND(),SIMULATION!$G$6,SIMULATION!$C$6),0)</f>
        <v>#REF!</v>
      </c>
      <c r="I1293" t="e">
        <f ca="1">ROUND(NORMINV(RAND(),SIMULATION!$G$10,SIMULATION!$C$10),0)</f>
        <v>#REF!</v>
      </c>
      <c r="J1293" t="e">
        <f t="shared" ca="1" si="42"/>
        <v>#REF!</v>
      </c>
      <c r="K1293" t="e">
        <f ca="1">IF(H1293+SIMULATION!$E$6&gt;'CBB SIM'!I1293,"W","L")</f>
        <v>#REF!</v>
      </c>
      <c r="L1293" t="e">
        <f ca="1">IF(I1293+SIMULATION!$E$10&gt;'CBB SIM'!H1293,"W","L")</f>
        <v>#REF!</v>
      </c>
      <c r="M1293" t="e">
        <f t="shared" ca="1" si="43"/>
        <v>#REF!</v>
      </c>
      <c r="N1293" t="e">
        <f ca="1">IF((H1293+I1293)&gt;SIMULATION!$F$6,"Over","Under")</f>
        <v>#REF!</v>
      </c>
    </row>
    <row r="1294" spans="8:14" x14ac:dyDescent="0.25">
      <c r="H1294" t="e">
        <f ca="1">ROUND(NORMINV(RAND(),SIMULATION!$G$6,SIMULATION!$C$6),0)</f>
        <v>#REF!</v>
      </c>
      <c r="I1294" t="e">
        <f ca="1">ROUND(NORMINV(RAND(),SIMULATION!$G$10,SIMULATION!$C$10),0)</f>
        <v>#REF!</v>
      </c>
      <c r="J1294" t="e">
        <f t="shared" ca="1" si="42"/>
        <v>#REF!</v>
      </c>
      <c r="K1294" t="e">
        <f ca="1">IF(H1294+SIMULATION!$E$6&gt;'CBB SIM'!I1294,"W","L")</f>
        <v>#REF!</v>
      </c>
      <c r="L1294" t="e">
        <f ca="1">IF(I1294+SIMULATION!$E$10&gt;'CBB SIM'!H1294,"W","L")</f>
        <v>#REF!</v>
      </c>
      <c r="M1294" t="e">
        <f t="shared" ca="1" si="43"/>
        <v>#REF!</v>
      </c>
      <c r="N1294" t="e">
        <f ca="1">IF((H1294+I1294)&gt;SIMULATION!$F$6,"Over","Under")</f>
        <v>#REF!</v>
      </c>
    </row>
    <row r="1295" spans="8:14" x14ac:dyDescent="0.25">
      <c r="H1295" t="e">
        <f ca="1">ROUND(NORMINV(RAND(),SIMULATION!$G$6,SIMULATION!$C$6),0)</f>
        <v>#REF!</v>
      </c>
      <c r="I1295" t="e">
        <f ca="1">ROUND(NORMINV(RAND(),SIMULATION!$G$10,SIMULATION!$C$10),0)</f>
        <v>#REF!</v>
      </c>
      <c r="J1295" t="e">
        <f t="shared" ca="1" si="42"/>
        <v>#REF!</v>
      </c>
      <c r="K1295" t="e">
        <f ca="1">IF(H1295+SIMULATION!$E$6&gt;'CBB SIM'!I1295,"W","L")</f>
        <v>#REF!</v>
      </c>
      <c r="L1295" t="e">
        <f ca="1">IF(I1295+SIMULATION!$E$10&gt;'CBB SIM'!H1295,"W","L")</f>
        <v>#REF!</v>
      </c>
      <c r="M1295" t="e">
        <f t="shared" ca="1" si="43"/>
        <v>#REF!</v>
      </c>
      <c r="N1295" t="e">
        <f ca="1">IF((H1295+I1295)&gt;SIMULATION!$F$6,"Over","Under")</f>
        <v>#REF!</v>
      </c>
    </row>
    <row r="1296" spans="8:14" x14ac:dyDescent="0.25">
      <c r="H1296" t="e">
        <f ca="1">ROUND(NORMINV(RAND(),SIMULATION!$G$6,SIMULATION!$C$6),0)</f>
        <v>#REF!</v>
      </c>
      <c r="I1296" t="e">
        <f ca="1">ROUND(NORMINV(RAND(),SIMULATION!$G$10,SIMULATION!$C$10),0)</f>
        <v>#REF!</v>
      </c>
      <c r="J1296" t="e">
        <f t="shared" ca="1" si="42"/>
        <v>#REF!</v>
      </c>
      <c r="K1296" t="e">
        <f ca="1">IF(H1296+SIMULATION!$E$6&gt;'CBB SIM'!I1296,"W","L")</f>
        <v>#REF!</v>
      </c>
      <c r="L1296" t="e">
        <f ca="1">IF(I1296+SIMULATION!$E$10&gt;'CBB SIM'!H1296,"W","L")</f>
        <v>#REF!</v>
      </c>
      <c r="M1296" t="e">
        <f t="shared" ca="1" si="43"/>
        <v>#REF!</v>
      </c>
      <c r="N1296" t="e">
        <f ca="1">IF((H1296+I1296)&gt;SIMULATION!$F$6,"Over","Under")</f>
        <v>#REF!</v>
      </c>
    </row>
    <row r="1297" spans="8:14" x14ac:dyDescent="0.25">
      <c r="H1297" t="e">
        <f ca="1">ROUND(NORMINV(RAND(),SIMULATION!$G$6,SIMULATION!$C$6),0)</f>
        <v>#REF!</v>
      </c>
      <c r="I1297" t="e">
        <f ca="1">ROUND(NORMINV(RAND(),SIMULATION!$G$10,SIMULATION!$C$10),0)</f>
        <v>#REF!</v>
      </c>
      <c r="J1297" t="e">
        <f t="shared" ca="1" si="42"/>
        <v>#REF!</v>
      </c>
      <c r="K1297" t="e">
        <f ca="1">IF(H1297+SIMULATION!$E$6&gt;'CBB SIM'!I1297,"W","L")</f>
        <v>#REF!</v>
      </c>
      <c r="L1297" t="e">
        <f ca="1">IF(I1297+SIMULATION!$E$10&gt;'CBB SIM'!H1297,"W","L")</f>
        <v>#REF!</v>
      </c>
      <c r="M1297" t="e">
        <f t="shared" ca="1" si="43"/>
        <v>#REF!</v>
      </c>
      <c r="N1297" t="e">
        <f ca="1">IF((H1297+I1297)&gt;SIMULATION!$F$6,"Over","Under")</f>
        <v>#REF!</v>
      </c>
    </row>
    <row r="1298" spans="8:14" x14ac:dyDescent="0.25">
      <c r="H1298" t="e">
        <f ca="1">ROUND(NORMINV(RAND(),SIMULATION!$G$6,SIMULATION!$C$6),0)</f>
        <v>#REF!</v>
      </c>
      <c r="I1298" t="e">
        <f ca="1">ROUND(NORMINV(RAND(),SIMULATION!$G$10,SIMULATION!$C$10),0)</f>
        <v>#REF!</v>
      </c>
      <c r="J1298" t="e">
        <f t="shared" ca="1" si="42"/>
        <v>#REF!</v>
      </c>
      <c r="K1298" t="e">
        <f ca="1">IF(H1298+SIMULATION!$E$6&gt;'CBB SIM'!I1298,"W","L")</f>
        <v>#REF!</v>
      </c>
      <c r="L1298" t="e">
        <f ca="1">IF(I1298+SIMULATION!$E$10&gt;'CBB SIM'!H1298,"W","L")</f>
        <v>#REF!</v>
      </c>
      <c r="M1298" t="e">
        <f t="shared" ca="1" si="43"/>
        <v>#REF!</v>
      </c>
      <c r="N1298" t="e">
        <f ca="1">IF((H1298+I1298)&gt;SIMULATION!$F$6,"Over","Under")</f>
        <v>#REF!</v>
      </c>
    </row>
    <row r="1299" spans="8:14" x14ac:dyDescent="0.25">
      <c r="H1299" t="e">
        <f ca="1">ROUND(NORMINV(RAND(),SIMULATION!$G$6,SIMULATION!$C$6),0)</f>
        <v>#REF!</v>
      </c>
      <c r="I1299" t="e">
        <f ca="1">ROUND(NORMINV(RAND(),SIMULATION!$G$10,SIMULATION!$C$10),0)</f>
        <v>#REF!</v>
      </c>
      <c r="J1299" t="e">
        <f t="shared" ca="1" si="42"/>
        <v>#REF!</v>
      </c>
      <c r="K1299" t="e">
        <f ca="1">IF(H1299+SIMULATION!$E$6&gt;'CBB SIM'!I1299,"W","L")</f>
        <v>#REF!</v>
      </c>
      <c r="L1299" t="e">
        <f ca="1">IF(I1299+SIMULATION!$E$10&gt;'CBB SIM'!H1299,"W","L")</f>
        <v>#REF!</v>
      </c>
      <c r="M1299" t="e">
        <f t="shared" ca="1" si="43"/>
        <v>#REF!</v>
      </c>
      <c r="N1299" t="e">
        <f ca="1">IF((H1299+I1299)&gt;SIMULATION!$F$6,"Over","Under")</f>
        <v>#REF!</v>
      </c>
    </row>
    <row r="1300" spans="8:14" x14ac:dyDescent="0.25">
      <c r="H1300" t="e">
        <f ca="1">ROUND(NORMINV(RAND(),SIMULATION!$G$6,SIMULATION!$C$6),0)</f>
        <v>#REF!</v>
      </c>
      <c r="I1300" t="e">
        <f ca="1">ROUND(NORMINV(RAND(),SIMULATION!$G$10,SIMULATION!$C$10),0)</f>
        <v>#REF!</v>
      </c>
      <c r="J1300" t="e">
        <f t="shared" ca="1" si="42"/>
        <v>#REF!</v>
      </c>
      <c r="K1300" t="e">
        <f ca="1">IF(H1300+SIMULATION!$E$6&gt;'CBB SIM'!I1300,"W","L")</f>
        <v>#REF!</v>
      </c>
      <c r="L1300" t="e">
        <f ca="1">IF(I1300+SIMULATION!$E$10&gt;'CBB SIM'!H1300,"W","L")</f>
        <v>#REF!</v>
      </c>
      <c r="M1300" t="e">
        <f t="shared" ca="1" si="43"/>
        <v>#REF!</v>
      </c>
      <c r="N1300" t="e">
        <f ca="1">IF((H1300+I1300)&gt;SIMULATION!$F$6,"Over","Under")</f>
        <v>#REF!</v>
      </c>
    </row>
    <row r="1301" spans="8:14" x14ac:dyDescent="0.25">
      <c r="H1301" t="e">
        <f ca="1">ROUND(NORMINV(RAND(),SIMULATION!$G$6,SIMULATION!$C$6),0)</f>
        <v>#REF!</v>
      </c>
      <c r="I1301" t="e">
        <f ca="1">ROUND(NORMINV(RAND(),SIMULATION!$G$10,SIMULATION!$C$10),0)</f>
        <v>#REF!</v>
      </c>
      <c r="J1301" t="e">
        <f t="shared" ca="1" si="42"/>
        <v>#REF!</v>
      </c>
      <c r="K1301" t="e">
        <f ca="1">IF(H1301+SIMULATION!$E$6&gt;'CBB SIM'!I1301,"W","L")</f>
        <v>#REF!</v>
      </c>
      <c r="L1301" t="e">
        <f ca="1">IF(I1301+SIMULATION!$E$10&gt;'CBB SIM'!H1301,"W","L")</f>
        <v>#REF!</v>
      </c>
      <c r="M1301" t="e">
        <f t="shared" ca="1" si="43"/>
        <v>#REF!</v>
      </c>
      <c r="N1301" t="e">
        <f ca="1">IF((H1301+I1301)&gt;SIMULATION!$F$6,"Over","Under")</f>
        <v>#REF!</v>
      </c>
    </row>
    <row r="1302" spans="8:14" x14ac:dyDescent="0.25">
      <c r="H1302" t="e">
        <f ca="1">ROUND(NORMINV(RAND(),SIMULATION!$G$6,SIMULATION!$C$6),0)</f>
        <v>#REF!</v>
      </c>
      <c r="I1302" t="e">
        <f ca="1">ROUND(NORMINV(RAND(),SIMULATION!$G$10,SIMULATION!$C$10),0)</f>
        <v>#REF!</v>
      </c>
      <c r="J1302" t="e">
        <f t="shared" ca="1" si="42"/>
        <v>#REF!</v>
      </c>
      <c r="K1302" t="e">
        <f ca="1">IF(H1302+SIMULATION!$E$6&gt;'CBB SIM'!I1302,"W","L")</f>
        <v>#REF!</v>
      </c>
      <c r="L1302" t="e">
        <f ca="1">IF(I1302+SIMULATION!$E$10&gt;'CBB SIM'!H1302,"W","L")</f>
        <v>#REF!</v>
      </c>
      <c r="M1302" t="e">
        <f t="shared" ca="1" si="43"/>
        <v>#REF!</v>
      </c>
      <c r="N1302" t="e">
        <f ca="1">IF((H1302+I1302)&gt;SIMULATION!$F$6,"Over","Under")</f>
        <v>#REF!</v>
      </c>
    </row>
    <row r="1303" spans="8:14" x14ac:dyDescent="0.25">
      <c r="H1303" t="e">
        <f ca="1">ROUND(NORMINV(RAND(),SIMULATION!$G$6,SIMULATION!$C$6),0)</f>
        <v>#REF!</v>
      </c>
      <c r="I1303" t="e">
        <f ca="1">ROUND(NORMINV(RAND(),SIMULATION!$G$10,SIMULATION!$C$10),0)</f>
        <v>#REF!</v>
      </c>
      <c r="J1303" t="e">
        <f t="shared" ca="1" si="42"/>
        <v>#REF!</v>
      </c>
      <c r="K1303" t="e">
        <f ca="1">IF(H1303+SIMULATION!$E$6&gt;'CBB SIM'!I1303,"W","L")</f>
        <v>#REF!</v>
      </c>
      <c r="L1303" t="e">
        <f ca="1">IF(I1303+SIMULATION!$E$10&gt;'CBB SIM'!H1303,"W","L")</f>
        <v>#REF!</v>
      </c>
      <c r="M1303" t="e">
        <f t="shared" ca="1" si="43"/>
        <v>#REF!</v>
      </c>
      <c r="N1303" t="e">
        <f ca="1">IF((H1303+I1303)&gt;SIMULATION!$F$6,"Over","Under")</f>
        <v>#REF!</v>
      </c>
    </row>
    <row r="1304" spans="8:14" x14ac:dyDescent="0.25">
      <c r="H1304" t="e">
        <f ca="1">ROUND(NORMINV(RAND(),SIMULATION!$G$6,SIMULATION!$C$6),0)</f>
        <v>#REF!</v>
      </c>
      <c r="I1304" t="e">
        <f ca="1">ROUND(NORMINV(RAND(),SIMULATION!$G$10,SIMULATION!$C$10),0)</f>
        <v>#REF!</v>
      </c>
      <c r="J1304" t="e">
        <f t="shared" ca="1" si="42"/>
        <v>#REF!</v>
      </c>
      <c r="K1304" t="e">
        <f ca="1">IF(H1304+SIMULATION!$E$6&gt;'CBB SIM'!I1304,"W","L")</f>
        <v>#REF!</v>
      </c>
      <c r="L1304" t="e">
        <f ca="1">IF(I1304+SIMULATION!$E$10&gt;'CBB SIM'!H1304,"W","L")</f>
        <v>#REF!</v>
      </c>
      <c r="M1304" t="e">
        <f t="shared" ca="1" si="43"/>
        <v>#REF!</v>
      </c>
      <c r="N1304" t="e">
        <f ca="1">IF((H1304+I1304)&gt;SIMULATION!$F$6,"Over","Under")</f>
        <v>#REF!</v>
      </c>
    </row>
    <row r="1305" spans="8:14" x14ac:dyDescent="0.25">
      <c r="H1305" t="e">
        <f ca="1">ROUND(NORMINV(RAND(),SIMULATION!$G$6,SIMULATION!$C$6),0)</f>
        <v>#REF!</v>
      </c>
      <c r="I1305" t="e">
        <f ca="1">ROUND(NORMINV(RAND(),SIMULATION!$G$10,SIMULATION!$C$10),0)</f>
        <v>#REF!</v>
      </c>
      <c r="J1305" t="e">
        <f t="shared" ca="1" si="42"/>
        <v>#REF!</v>
      </c>
      <c r="K1305" t="e">
        <f ca="1">IF(H1305+SIMULATION!$E$6&gt;'CBB SIM'!I1305,"W","L")</f>
        <v>#REF!</v>
      </c>
      <c r="L1305" t="e">
        <f ca="1">IF(I1305+SIMULATION!$E$10&gt;'CBB SIM'!H1305,"W","L")</f>
        <v>#REF!</v>
      </c>
      <c r="M1305" t="e">
        <f t="shared" ca="1" si="43"/>
        <v>#REF!</v>
      </c>
      <c r="N1305" t="e">
        <f ca="1">IF((H1305+I1305)&gt;SIMULATION!$F$6,"Over","Under")</f>
        <v>#REF!</v>
      </c>
    </row>
    <row r="1306" spans="8:14" x14ac:dyDescent="0.25">
      <c r="H1306" t="e">
        <f ca="1">ROUND(NORMINV(RAND(),SIMULATION!$G$6,SIMULATION!$C$6),0)</f>
        <v>#REF!</v>
      </c>
      <c r="I1306" t="e">
        <f ca="1">ROUND(NORMINV(RAND(),SIMULATION!$G$10,SIMULATION!$C$10),0)</f>
        <v>#REF!</v>
      </c>
      <c r="J1306" t="e">
        <f t="shared" ca="1" si="42"/>
        <v>#REF!</v>
      </c>
      <c r="K1306" t="e">
        <f ca="1">IF(H1306+SIMULATION!$E$6&gt;'CBB SIM'!I1306,"W","L")</f>
        <v>#REF!</v>
      </c>
      <c r="L1306" t="e">
        <f ca="1">IF(I1306+SIMULATION!$E$10&gt;'CBB SIM'!H1306,"W","L")</f>
        <v>#REF!</v>
      </c>
      <c r="M1306" t="e">
        <f t="shared" ca="1" si="43"/>
        <v>#REF!</v>
      </c>
      <c r="N1306" t="e">
        <f ca="1">IF((H1306+I1306)&gt;SIMULATION!$F$6,"Over","Under")</f>
        <v>#REF!</v>
      </c>
    </row>
    <row r="1307" spans="8:14" x14ac:dyDescent="0.25">
      <c r="H1307" t="e">
        <f ca="1">ROUND(NORMINV(RAND(),SIMULATION!$G$6,SIMULATION!$C$6),0)</f>
        <v>#REF!</v>
      </c>
      <c r="I1307" t="e">
        <f ca="1">ROUND(NORMINV(RAND(),SIMULATION!$G$10,SIMULATION!$C$10),0)</f>
        <v>#REF!</v>
      </c>
      <c r="J1307" t="e">
        <f t="shared" ca="1" si="42"/>
        <v>#REF!</v>
      </c>
      <c r="K1307" t="e">
        <f ca="1">IF(H1307+SIMULATION!$E$6&gt;'CBB SIM'!I1307,"W","L")</f>
        <v>#REF!</v>
      </c>
      <c r="L1307" t="e">
        <f ca="1">IF(I1307+SIMULATION!$E$10&gt;'CBB SIM'!H1307,"W","L")</f>
        <v>#REF!</v>
      </c>
      <c r="M1307" t="e">
        <f t="shared" ca="1" si="43"/>
        <v>#REF!</v>
      </c>
      <c r="N1307" t="e">
        <f ca="1">IF((H1307+I1307)&gt;SIMULATION!$F$6,"Over","Under")</f>
        <v>#REF!</v>
      </c>
    </row>
    <row r="1308" spans="8:14" x14ac:dyDescent="0.25">
      <c r="H1308" t="e">
        <f ca="1">ROUND(NORMINV(RAND(),SIMULATION!$G$6,SIMULATION!$C$6),0)</f>
        <v>#REF!</v>
      </c>
      <c r="I1308" t="e">
        <f ca="1">ROUND(NORMINV(RAND(),SIMULATION!$G$10,SIMULATION!$C$10),0)</f>
        <v>#REF!</v>
      </c>
      <c r="J1308" t="e">
        <f t="shared" ca="1" si="42"/>
        <v>#REF!</v>
      </c>
      <c r="K1308" t="e">
        <f ca="1">IF(H1308+SIMULATION!$E$6&gt;'CBB SIM'!I1308,"W","L")</f>
        <v>#REF!</v>
      </c>
      <c r="L1308" t="e">
        <f ca="1">IF(I1308+SIMULATION!$E$10&gt;'CBB SIM'!H1308,"W","L")</f>
        <v>#REF!</v>
      </c>
      <c r="M1308" t="e">
        <f t="shared" ca="1" si="43"/>
        <v>#REF!</v>
      </c>
      <c r="N1308" t="e">
        <f ca="1">IF((H1308+I1308)&gt;SIMULATION!$F$6,"Over","Under")</f>
        <v>#REF!</v>
      </c>
    </row>
    <row r="1309" spans="8:14" x14ac:dyDescent="0.25">
      <c r="H1309" t="e">
        <f ca="1">ROUND(NORMINV(RAND(),SIMULATION!$G$6,SIMULATION!$C$6),0)</f>
        <v>#REF!</v>
      </c>
      <c r="I1309" t="e">
        <f ca="1">ROUND(NORMINV(RAND(),SIMULATION!$G$10,SIMULATION!$C$10),0)</f>
        <v>#REF!</v>
      </c>
      <c r="J1309" t="e">
        <f t="shared" ca="1" si="42"/>
        <v>#REF!</v>
      </c>
      <c r="K1309" t="e">
        <f ca="1">IF(H1309+SIMULATION!$E$6&gt;'CBB SIM'!I1309,"W","L")</f>
        <v>#REF!</v>
      </c>
      <c r="L1309" t="e">
        <f ca="1">IF(I1309+SIMULATION!$E$10&gt;'CBB SIM'!H1309,"W","L")</f>
        <v>#REF!</v>
      </c>
      <c r="M1309" t="e">
        <f t="shared" ca="1" si="43"/>
        <v>#REF!</v>
      </c>
      <c r="N1309" t="e">
        <f ca="1">IF((H1309+I1309)&gt;SIMULATION!$F$6,"Over","Under")</f>
        <v>#REF!</v>
      </c>
    </row>
    <row r="1310" spans="8:14" x14ac:dyDescent="0.25">
      <c r="H1310" t="e">
        <f ca="1">ROUND(NORMINV(RAND(),SIMULATION!$G$6,SIMULATION!$C$6),0)</f>
        <v>#REF!</v>
      </c>
      <c r="I1310" t="e">
        <f ca="1">ROUND(NORMINV(RAND(),SIMULATION!$G$10,SIMULATION!$C$10),0)</f>
        <v>#REF!</v>
      </c>
      <c r="J1310" t="e">
        <f t="shared" ca="1" si="42"/>
        <v>#REF!</v>
      </c>
      <c r="K1310" t="e">
        <f ca="1">IF(H1310+SIMULATION!$E$6&gt;'CBB SIM'!I1310,"W","L")</f>
        <v>#REF!</v>
      </c>
      <c r="L1310" t="e">
        <f ca="1">IF(I1310+SIMULATION!$E$10&gt;'CBB SIM'!H1310,"W","L")</f>
        <v>#REF!</v>
      </c>
      <c r="M1310" t="e">
        <f t="shared" ca="1" si="43"/>
        <v>#REF!</v>
      </c>
      <c r="N1310" t="e">
        <f ca="1">IF((H1310+I1310)&gt;SIMULATION!$F$6,"Over","Under")</f>
        <v>#REF!</v>
      </c>
    </row>
    <row r="1311" spans="8:14" x14ac:dyDescent="0.25">
      <c r="H1311" t="e">
        <f ca="1">ROUND(NORMINV(RAND(),SIMULATION!$G$6,SIMULATION!$C$6),0)</f>
        <v>#REF!</v>
      </c>
      <c r="I1311" t="e">
        <f ca="1">ROUND(NORMINV(RAND(),SIMULATION!$G$10,SIMULATION!$C$10),0)</f>
        <v>#REF!</v>
      </c>
      <c r="J1311" t="e">
        <f t="shared" ca="1" si="42"/>
        <v>#REF!</v>
      </c>
      <c r="K1311" t="e">
        <f ca="1">IF(H1311+SIMULATION!$E$6&gt;'CBB SIM'!I1311,"W","L")</f>
        <v>#REF!</v>
      </c>
      <c r="L1311" t="e">
        <f ca="1">IF(I1311+SIMULATION!$E$10&gt;'CBB SIM'!H1311,"W","L")</f>
        <v>#REF!</v>
      </c>
      <c r="M1311" t="e">
        <f t="shared" ca="1" si="43"/>
        <v>#REF!</v>
      </c>
      <c r="N1311" t="e">
        <f ca="1">IF((H1311+I1311)&gt;SIMULATION!$F$6,"Over","Under")</f>
        <v>#REF!</v>
      </c>
    </row>
    <row r="1312" spans="8:14" x14ac:dyDescent="0.25">
      <c r="H1312" t="e">
        <f ca="1">ROUND(NORMINV(RAND(),SIMULATION!$G$6,SIMULATION!$C$6),0)</f>
        <v>#REF!</v>
      </c>
      <c r="I1312" t="e">
        <f ca="1">ROUND(NORMINV(RAND(),SIMULATION!$G$10,SIMULATION!$C$10),0)</f>
        <v>#REF!</v>
      </c>
      <c r="J1312" t="e">
        <f t="shared" ca="1" si="42"/>
        <v>#REF!</v>
      </c>
      <c r="K1312" t="e">
        <f ca="1">IF(H1312+SIMULATION!$E$6&gt;'CBB SIM'!I1312,"W","L")</f>
        <v>#REF!</v>
      </c>
      <c r="L1312" t="e">
        <f ca="1">IF(I1312+SIMULATION!$E$10&gt;'CBB SIM'!H1312,"W","L")</f>
        <v>#REF!</v>
      </c>
      <c r="M1312" t="e">
        <f t="shared" ca="1" si="43"/>
        <v>#REF!</v>
      </c>
      <c r="N1312" t="e">
        <f ca="1">IF((H1312+I1312)&gt;SIMULATION!$F$6,"Over","Under")</f>
        <v>#REF!</v>
      </c>
    </row>
    <row r="1313" spans="8:14" x14ac:dyDescent="0.25">
      <c r="H1313" t="e">
        <f ca="1">ROUND(NORMINV(RAND(),SIMULATION!$G$6,SIMULATION!$C$6),0)</f>
        <v>#REF!</v>
      </c>
      <c r="I1313" t="e">
        <f ca="1">ROUND(NORMINV(RAND(),SIMULATION!$G$10,SIMULATION!$C$10),0)</f>
        <v>#REF!</v>
      </c>
      <c r="J1313" t="e">
        <f t="shared" ca="1" si="42"/>
        <v>#REF!</v>
      </c>
      <c r="K1313" t="e">
        <f ca="1">IF(H1313+SIMULATION!$E$6&gt;'CBB SIM'!I1313,"W","L")</f>
        <v>#REF!</v>
      </c>
      <c r="L1313" t="e">
        <f ca="1">IF(I1313+SIMULATION!$E$10&gt;'CBB SIM'!H1313,"W","L")</f>
        <v>#REF!</v>
      </c>
      <c r="M1313" t="e">
        <f t="shared" ca="1" si="43"/>
        <v>#REF!</v>
      </c>
      <c r="N1313" t="e">
        <f ca="1">IF((H1313+I1313)&gt;SIMULATION!$F$6,"Over","Under")</f>
        <v>#REF!</v>
      </c>
    </row>
    <row r="1314" spans="8:14" x14ac:dyDescent="0.25">
      <c r="H1314" t="e">
        <f ca="1">ROUND(NORMINV(RAND(),SIMULATION!$G$6,SIMULATION!$C$6),0)</f>
        <v>#REF!</v>
      </c>
      <c r="I1314" t="e">
        <f ca="1">ROUND(NORMINV(RAND(),SIMULATION!$G$10,SIMULATION!$C$10),0)</f>
        <v>#REF!</v>
      </c>
      <c r="J1314" t="e">
        <f t="shared" ca="1" si="42"/>
        <v>#REF!</v>
      </c>
      <c r="K1314" t="e">
        <f ca="1">IF(H1314+SIMULATION!$E$6&gt;'CBB SIM'!I1314,"W","L")</f>
        <v>#REF!</v>
      </c>
      <c r="L1314" t="e">
        <f ca="1">IF(I1314+SIMULATION!$E$10&gt;'CBB SIM'!H1314,"W","L")</f>
        <v>#REF!</v>
      </c>
      <c r="M1314" t="e">
        <f t="shared" ca="1" si="43"/>
        <v>#REF!</v>
      </c>
      <c r="N1314" t="e">
        <f ca="1">IF((H1314+I1314)&gt;SIMULATION!$F$6,"Over","Under")</f>
        <v>#REF!</v>
      </c>
    </row>
    <row r="1315" spans="8:14" x14ac:dyDescent="0.25">
      <c r="H1315" t="e">
        <f ca="1">ROUND(NORMINV(RAND(),SIMULATION!$G$6,SIMULATION!$C$6),0)</f>
        <v>#REF!</v>
      </c>
      <c r="I1315" t="e">
        <f ca="1">ROUND(NORMINV(RAND(),SIMULATION!$G$10,SIMULATION!$C$10),0)</f>
        <v>#REF!</v>
      </c>
      <c r="J1315" t="e">
        <f t="shared" ca="1" si="42"/>
        <v>#REF!</v>
      </c>
      <c r="K1315" t="e">
        <f ca="1">IF(H1315+SIMULATION!$E$6&gt;'CBB SIM'!I1315,"W","L")</f>
        <v>#REF!</v>
      </c>
      <c r="L1315" t="e">
        <f ca="1">IF(I1315+SIMULATION!$E$10&gt;'CBB SIM'!H1315,"W","L")</f>
        <v>#REF!</v>
      </c>
      <c r="M1315" t="e">
        <f t="shared" ca="1" si="43"/>
        <v>#REF!</v>
      </c>
      <c r="N1315" t="e">
        <f ca="1">IF((H1315+I1315)&gt;SIMULATION!$F$6,"Over","Under")</f>
        <v>#REF!</v>
      </c>
    </row>
    <row r="1316" spans="8:14" x14ac:dyDescent="0.25">
      <c r="H1316" t="e">
        <f ca="1">ROUND(NORMINV(RAND(),SIMULATION!$G$6,SIMULATION!$C$6),0)</f>
        <v>#REF!</v>
      </c>
      <c r="I1316" t="e">
        <f ca="1">ROUND(NORMINV(RAND(),SIMULATION!$G$10,SIMULATION!$C$10),0)</f>
        <v>#REF!</v>
      </c>
      <c r="J1316" t="e">
        <f t="shared" ca="1" si="42"/>
        <v>#REF!</v>
      </c>
      <c r="K1316" t="e">
        <f ca="1">IF(H1316+SIMULATION!$E$6&gt;'CBB SIM'!I1316,"W","L")</f>
        <v>#REF!</v>
      </c>
      <c r="L1316" t="e">
        <f ca="1">IF(I1316+SIMULATION!$E$10&gt;'CBB SIM'!H1316,"W","L")</f>
        <v>#REF!</v>
      </c>
      <c r="M1316" t="e">
        <f t="shared" ca="1" si="43"/>
        <v>#REF!</v>
      </c>
      <c r="N1316" t="e">
        <f ca="1">IF((H1316+I1316)&gt;SIMULATION!$F$6,"Over","Under")</f>
        <v>#REF!</v>
      </c>
    </row>
    <row r="1317" spans="8:14" x14ac:dyDescent="0.25">
      <c r="H1317" t="e">
        <f ca="1">ROUND(NORMINV(RAND(),SIMULATION!$G$6,SIMULATION!$C$6),0)</f>
        <v>#REF!</v>
      </c>
      <c r="I1317" t="e">
        <f ca="1">ROUND(NORMINV(RAND(),SIMULATION!$G$10,SIMULATION!$C$10),0)</f>
        <v>#REF!</v>
      </c>
      <c r="J1317" t="e">
        <f t="shared" ca="1" si="42"/>
        <v>#REF!</v>
      </c>
      <c r="K1317" t="e">
        <f ca="1">IF(H1317+SIMULATION!$E$6&gt;'CBB SIM'!I1317,"W","L")</f>
        <v>#REF!</v>
      </c>
      <c r="L1317" t="e">
        <f ca="1">IF(I1317+SIMULATION!$E$10&gt;'CBB SIM'!H1317,"W","L")</f>
        <v>#REF!</v>
      </c>
      <c r="M1317" t="e">
        <f t="shared" ca="1" si="43"/>
        <v>#REF!</v>
      </c>
      <c r="N1317" t="e">
        <f ca="1">IF((H1317+I1317)&gt;SIMULATION!$F$6,"Over","Under")</f>
        <v>#REF!</v>
      </c>
    </row>
    <row r="1318" spans="8:14" x14ac:dyDescent="0.25">
      <c r="H1318" t="e">
        <f ca="1">ROUND(NORMINV(RAND(),SIMULATION!$G$6,SIMULATION!$C$6),0)</f>
        <v>#REF!</v>
      </c>
      <c r="I1318" t="e">
        <f ca="1">ROUND(NORMINV(RAND(),SIMULATION!$G$10,SIMULATION!$C$10),0)</f>
        <v>#REF!</v>
      </c>
      <c r="J1318" t="e">
        <f t="shared" ca="1" si="42"/>
        <v>#REF!</v>
      </c>
      <c r="K1318" t="e">
        <f ca="1">IF(H1318+SIMULATION!$E$6&gt;'CBB SIM'!I1318,"W","L")</f>
        <v>#REF!</v>
      </c>
      <c r="L1318" t="e">
        <f ca="1">IF(I1318+SIMULATION!$E$10&gt;'CBB SIM'!H1318,"W","L")</f>
        <v>#REF!</v>
      </c>
      <c r="M1318" t="e">
        <f t="shared" ca="1" si="43"/>
        <v>#REF!</v>
      </c>
      <c r="N1318" t="e">
        <f ca="1">IF((H1318+I1318)&gt;SIMULATION!$F$6,"Over","Under")</f>
        <v>#REF!</v>
      </c>
    </row>
    <row r="1319" spans="8:14" x14ac:dyDescent="0.25">
      <c r="H1319" t="e">
        <f ca="1">ROUND(NORMINV(RAND(),SIMULATION!$G$6,SIMULATION!$C$6),0)</f>
        <v>#REF!</v>
      </c>
      <c r="I1319" t="e">
        <f ca="1">ROUND(NORMINV(RAND(),SIMULATION!$G$10,SIMULATION!$C$10),0)</f>
        <v>#REF!</v>
      </c>
      <c r="J1319" t="e">
        <f t="shared" ca="1" si="42"/>
        <v>#REF!</v>
      </c>
      <c r="K1319" t="e">
        <f ca="1">IF(H1319+SIMULATION!$E$6&gt;'CBB SIM'!I1319,"W","L")</f>
        <v>#REF!</v>
      </c>
      <c r="L1319" t="e">
        <f ca="1">IF(I1319+SIMULATION!$E$10&gt;'CBB SIM'!H1319,"W","L")</f>
        <v>#REF!</v>
      </c>
      <c r="M1319" t="e">
        <f t="shared" ca="1" si="43"/>
        <v>#REF!</v>
      </c>
      <c r="N1319" t="e">
        <f ca="1">IF((H1319+I1319)&gt;SIMULATION!$F$6,"Over","Under")</f>
        <v>#REF!</v>
      </c>
    </row>
    <row r="1320" spans="8:14" x14ac:dyDescent="0.25">
      <c r="H1320" t="e">
        <f ca="1">ROUND(NORMINV(RAND(),SIMULATION!$G$6,SIMULATION!$C$6),0)</f>
        <v>#REF!</v>
      </c>
      <c r="I1320" t="e">
        <f ca="1">ROUND(NORMINV(RAND(),SIMULATION!$G$10,SIMULATION!$C$10),0)</f>
        <v>#REF!</v>
      </c>
      <c r="J1320" t="e">
        <f t="shared" ca="1" si="42"/>
        <v>#REF!</v>
      </c>
      <c r="K1320" t="e">
        <f ca="1">IF(H1320+SIMULATION!$E$6&gt;'CBB SIM'!I1320,"W","L")</f>
        <v>#REF!</v>
      </c>
      <c r="L1320" t="e">
        <f ca="1">IF(I1320+SIMULATION!$E$10&gt;'CBB SIM'!H1320,"W","L")</f>
        <v>#REF!</v>
      </c>
      <c r="M1320" t="e">
        <f t="shared" ca="1" si="43"/>
        <v>#REF!</v>
      </c>
      <c r="N1320" t="e">
        <f ca="1">IF((H1320+I1320)&gt;SIMULATION!$F$6,"Over","Under")</f>
        <v>#REF!</v>
      </c>
    </row>
    <row r="1321" spans="8:14" x14ac:dyDescent="0.25">
      <c r="H1321" t="e">
        <f ca="1">ROUND(NORMINV(RAND(),SIMULATION!$G$6,SIMULATION!$C$6),0)</f>
        <v>#REF!</v>
      </c>
      <c r="I1321" t="e">
        <f ca="1">ROUND(NORMINV(RAND(),SIMULATION!$G$10,SIMULATION!$C$10),0)</f>
        <v>#REF!</v>
      </c>
      <c r="J1321" t="e">
        <f t="shared" ca="1" si="42"/>
        <v>#REF!</v>
      </c>
      <c r="K1321" t="e">
        <f ca="1">IF(H1321+SIMULATION!$E$6&gt;'CBB SIM'!I1321,"W","L")</f>
        <v>#REF!</v>
      </c>
      <c r="L1321" t="e">
        <f ca="1">IF(I1321+SIMULATION!$E$10&gt;'CBB SIM'!H1321,"W","L")</f>
        <v>#REF!</v>
      </c>
      <c r="M1321" t="e">
        <f t="shared" ca="1" si="43"/>
        <v>#REF!</v>
      </c>
      <c r="N1321" t="e">
        <f ca="1">IF((H1321+I1321)&gt;SIMULATION!$F$6,"Over","Under")</f>
        <v>#REF!</v>
      </c>
    </row>
    <row r="1322" spans="8:14" x14ac:dyDescent="0.25">
      <c r="H1322" t="e">
        <f ca="1">ROUND(NORMINV(RAND(),SIMULATION!$G$6,SIMULATION!$C$6),0)</f>
        <v>#REF!</v>
      </c>
      <c r="I1322" t="e">
        <f ca="1">ROUND(NORMINV(RAND(),SIMULATION!$G$10,SIMULATION!$C$10),0)</f>
        <v>#REF!</v>
      </c>
      <c r="J1322" t="e">
        <f t="shared" ref="J1322:J1385" ca="1" si="44">IF(H1322=I1322,"OT",IF(H1322&gt;I1322,"Away","Home"))</f>
        <v>#REF!</v>
      </c>
      <c r="K1322" t="e">
        <f ca="1">IF(H1322+SIMULATION!$E$6&gt;'CBB SIM'!I1322,"W","L")</f>
        <v>#REF!</v>
      </c>
      <c r="L1322" t="e">
        <f ca="1">IF(I1322+SIMULATION!$E$10&gt;'CBB SIM'!H1322,"W","L")</f>
        <v>#REF!</v>
      </c>
      <c r="M1322" t="e">
        <f t="shared" ref="M1322:M1385" ca="1" si="45">H1322+I1322</f>
        <v>#REF!</v>
      </c>
      <c r="N1322" t="e">
        <f ca="1">IF((H1322+I1322)&gt;SIMULATION!$F$6,"Over","Under")</f>
        <v>#REF!</v>
      </c>
    </row>
    <row r="1323" spans="8:14" x14ac:dyDescent="0.25">
      <c r="H1323" t="e">
        <f ca="1">ROUND(NORMINV(RAND(),SIMULATION!$G$6,SIMULATION!$C$6),0)</f>
        <v>#REF!</v>
      </c>
      <c r="I1323" t="e">
        <f ca="1">ROUND(NORMINV(RAND(),SIMULATION!$G$10,SIMULATION!$C$10),0)</f>
        <v>#REF!</v>
      </c>
      <c r="J1323" t="e">
        <f t="shared" ca="1" si="44"/>
        <v>#REF!</v>
      </c>
      <c r="K1323" t="e">
        <f ca="1">IF(H1323+SIMULATION!$E$6&gt;'CBB SIM'!I1323,"W","L")</f>
        <v>#REF!</v>
      </c>
      <c r="L1323" t="e">
        <f ca="1">IF(I1323+SIMULATION!$E$10&gt;'CBB SIM'!H1323,"W","L")</f>
        <v>#REF!</v>
      </c>
      <c r="M1323" t="e">
        <f t="shared" ca="1" si="45"/>
        <v>#REF!</v>
      </c>
      <c r="N1323" t="e">
        <f ca="1">IF((H1323+I1323)&gt;SIMULATION!$F$6,"Over","Under")</f>
        <v>#REF!</v>
      </c>
    </row>
    <row r="1324" spans="8:14" x14ac:dyDescent="0.25">
      <c r="H1324" t="e">
        <f ca="1">ROUND(NORMINV(RAND(),SIMULATION!$G$6,SIMULATION!$C$6),0)</f>
        <v>#REF!</v>
      </c>
      <c r="I1324" t="e">
        <f ca="1">ROUND(NORMINV(RAND(),SIMULATION!$G$10,SIMULATION!$C$10),0)</f>
        <v>#REF!</v>
      </c>
      <c r="J1324" t="e">
        <f t="shared" ca="1" si="44"/>
        <v>#REF!</v>
      </c>
      <c r="K1324" t="e">
        <f ca="1">IF(H1324+SIMULATION!$E$6&gt;'CBB SIM'!I1324,"W","L")</f>
        <v>#REF!</v>
      </c>
      <c r="L1324" t="e">
        <f ca="1">IF(I1324+SIMULATION!$E$10&gt;'CBB SIM'!H1324,"W","L")</f>
        <v>#REF!</v>
      </c>
      <c r="M1324" t="e">
        <f t="shared" ca="1" si="45"/>
        <v>#REF!</v>
      </c>
      <c r="N1324" t="e">
        <f ca="1">IF((H1324+I1324)&gt;SIMULATION!$F$6,"Over","Under")</f>
        <v>#REF!</v>
      </c>
    </row>
    <row r="1325" spans="8:14" x14ac:dyDescent="0.25">
      <c r="H1325" t="e">
        <f ca="1">ROUND(NORMINV(RAND(),SIMULATION!$G$6,SIMULATION!$C$6),0)</f>
        <v>#REF!</v>
      </c>
      <c r="I1325" t="e">
        <f ca="1">ROUND(NORMINV(RAND(),SIMULATION!$G$10,SIMULATION!$C$10),0)</f>
        <v>#REF!</v>
      </c>
      <c r="J1325" t="e">
        <f t="shared" ca="1" si="44"/>
        <v>#REF!</v>
      </c>
      <c r="K1325" t="e">
        <f ca="1">IF(H1325+SIMULATION!$E$6&gt;'CBB SIM'!I1325,"W","L")</f>
        <v>#REF!</v>
      </c>
      <c r="L1325" t="e">
        <f ca="1">IF(I1325+SIMULATION!$E$10&gt;'CBB SIM'!H1325,"W","L")</f>
        <v>#REF!</v>
      </c>
      <c r="M1325" t="e">
        <f t="shared" ca="1" si="45"/>
        <v>#REF!</v>
      </c>
      <c r="N1325" t="e">
        <f ca="1">IF((H1325+I1325)&gt;SIMULATION!$F$6,"Over","Under")</f>
        <v>#REF!</v>
      </c>
    </row>
    <row r="1326" spans="8:14" x14ac:dyDescent="0.25">
      <c r="H1326" t="e">
        <f ca="1">ROUND(NORMINV(RAND(),SIMULATION!$G$6,SIMULATION!$C$6),0)</f>
        <v>#REF!</v>
      </c>
      <c r="I1326" t="e">
        <f ca="1">ROUND(NORMINV(RAND(),SIMULATION!$G$10,SIMULATION!$C$10),0)</f>
        <v>#REF!</v>
      </c>
      <c r="J1326" t="e">
        <f t="shared" ca="1" si="44"/>
        <v>#REF!</v>
      </c>
      <c r="K1326" t="e">
        <f ca="1">IF(H1326+SIMULATION!$E$6&gt;'CBB SIM'!I1326,"W","L")</f>
        <v>#REF!</v>
      </c>
      <c r="L1326" t="e">
        <f ca="1">IF(I1326+SIMULATION!$E$10&gt;'CBB SIM'!H1326,"W","L")</f>
        <v>#REF!</v>
      </c>
      <c r="M1326" t="e">
        <f t="shared" ca="1" si="45"/>
        <v>#REF!</v>
      </c>
      <c r="N1326" t="e">
        <f ca="1">IF((H1326+I1326)&gt;SIMULATION!$F$6,"Over","Under")</f>
        <v>#REF!</v>
      </c>
    </row>
    <row r="1327" spans="8:14" x14ac:dyDescent="0.25">
      <c r="H1327" t="e">
        <f ca="1">ROUND(NORMINV(RAND(),SIMULATION!$G$6,SIMULATION!$C$6),0)</f>
        <v>#REF!</v>
      </c>
      <c r="I1327" t="e">
        <f ca="1">ROUND(NORMINV(RAND(),SIMULATION!$G$10,SIMULATION!$C$10),0)</f>
        <v>#REF!</v>
      </c>
      <c r="J1327" t="e">
        <f t="shared" ca="1" si="44"/>
        <v>#REF!</v>
      </c>
      <c r="K1327" t="e">
        <f ca="1">IF(H1327+SIMULATION!$E$6&gt;'CBB SIM'!I1327,"W","L")</f>
        <v>#REF!</v>
      </c>
      <c r="L1327" t="e">
        <f ca="1">IF(I1327+SIMULATION!$E$10&gt;'CBB SIM'!H1327,"W","L")</f>
        <v>#REF!</v>
      </c>
      <c r="M1327" t="e">
        <f t="shared" ca="1" si="45"/>
        <v>#REF!</v>
      </c>
      <c r="N1327" t="e">
        <f ca="1">IF((H1327+I1327)&gt;SIMULATION!$F$6,"Over","Under")</f>
        <v>#REF!</v>
      </c>
    </row>
    <row r="1328" spans="8:14" x14ac:dyDescent="0.25">
      <c r="H1328" t="e">
        <f ca="1">ROUND(NORMINV(RAND(),SIMULATION!$G$6,SIMULATION!$C$6),0)</f>
        <v>#REF!</v>
      </c>
      <c r="I1328" t="e">
        <f ca="1">ROUND(NORMINV(RAND(),SIMULATION!$G$10,SIMULATION!$C$10),0)</f>
        <v>#REF!</v>
      </c>
      <c r="J1328" t="e">
        <f t="shared" ca="1" si="44"/>
        <v>#REF!</v>
      </c>
      <c r="K1328" t="e">
        <f ca="1">IF(H1328+SIMULATION!$E$6&gt;'CBB SIM'!I1328,"W","L")</f>
        <v>#REF!</v>
      </c>
      <c r="L1328" t="e">
        <f ca="1">IF(I1328+SIMULATION!$E$10&gt;'CBB SIM'!H1328,"W","L")</f>
        <v>#REF!</v>
      </c>
      <c r="M1328" t="e">
        <f t="shared" ca="1" si="45"/>
        <v>#REF!</v>
      </c>
      <c r="N1328" t="e">
        <f ca="1">IF((H1328+I1328)&gt;SIMULATION!$F$6,"Over","Under")</f>
        <v>#REF!</v>
      </c>
    </row>
    <row r="1329" spans="8:14" x14ac:dyDescent="0.25">
      <c r="H1329" t="e">
        <f ca="1">ROUND(NORMINV(RAND(),SIMULATION!$G$6,SIMULATION!$C$6),0)</f>
        <v>#REF!</v>
      </c>
      <c r="I1329" t="e">
        <f ca="1">ROUND(NORMINV(RAND(),SIMULATION!$G$10,SIMULATION!$C$10),0)</f>
        <v>#REF!</v>
      </c>
      <c r="J1329" t="e">
        <f t="shared" ca="1" si="44"/>
        <v>#REF!</v>
      </c>
      <c r="K1329" t="e">
        <f ca="1">IF(H1329+SIMULATION!$E$6&gt;'CBB SIM'!I1329,"W","L")</f>
        <v>#REF!</v>
      </c>
      <c r="L1329" t="e">
        <f ca="1">IF(I1329+SIMULATION!$E$10&gt;'CBB SIM'!H1329,"W","L")</f>
        <v>#REF!</v>
      </c>
      <c r="M1329" t="e">
        <f t="shared" ca="1" si="45"/>
        <v>#REF!</v>
      </c>
      <c r="N1329" t="e">
        <f ca="1">IF((H1329+I1329)&gt;SIMULATION!$F$6,"Over","Under")</f>
        <v>#REF!</v>
      </c>
    </row>
    <row r="1330" spans="8:14" x14ac:dyDescent="0.25">
      <c r="H1330" t="e">
        <f ca="1">ROUND(NORMINV(RAND(),SIMULATION!$G$6,SIMULATION!$C$6),0)</f>
        <v>#REF!</v>
      </c>
      <c r="I1330" t="e">
        <f ca="1">ROUND(NORMINV(RAND(),SIMULATION!$G$10,SIMULATION!$C$10),0)</f>
        <v>#REF!</v>
      </c>
      <c r="J1330" t="e">
        <f t="shared" ca="1" si="44"/>
        <v>#REF!</v>
      </c>
      <c r="K1330" t="e">
        <f ca="1">IF(H1330+SIMULATION!$E$6&gt;'CBB SIM'!I1330,"W","L")</f>
        <v>#REF!</v>
      </c>
      <c r="L1330" t="e">
        <f ca="1">IF(I1330+SIMULATION!$E$10&gt;'CBB SIM'!H1330,"W","L")</f>
        <v>#REF!</v>
      </c>
      <c r="M1330" t="e">
        <f t="shared" ca="1" si="45"/>
        <v>#REF!</v>
      </c>
      <c r="N1330" t="e">
        <f ca="1">IF((H1330+I1330)&gt;SIMULATION!$F$6,"Over","Under")</f>
        <v>#REF!</v>
      </c>
    </row>
    <row r="1331" spans="8:14" x14ac:dyDescent="0.25">
      <c r="H1331" t="e">
        <f ca="1">ROUND(NORMINV(RAND(),SIMULATION!$G$6,SIMULATION!$C$6),0)</f>
        <v>#REF!</v>
      </c>
      <c r="I1331" t="e">
        <f ca="1">ROUND(NORMINV(RAND(),SIMULATION!$G$10,SIMULATION!$C$10),0)</f>
        <v>#REF!</v>
      </c>
      <c r="J1331" t="e">
        <f t="shared" ca="1" si="44"/>
        <v>#REF!</v>
      </c>
      <c r="K1331" t="e">
        <f ca="1">IF(H1331+SIMULATION!$E$6&gt;'CBB SIM'!I1331,"W","L")</f>
        <v>#REF!</v>
      </c>
      <c r="L1331" t="e">
        <f ca="1">IF(I1331+SIMULATION!$E$10&gt;'CBB SIM'!H1331,"W","L")</f>
        <v>#REF!</v>
      </c>
      <c r="M1331" t="e">
        <f t="shared" ca="1" si="45"/>
        <v>#REF!</v>
      </c>
      <c r="N1331" t="e">
        <f ca="1">IF((H1331+I1331)&gt;SIMULATION!$F$6,"Over","Under")</f>
        <v>#REF!</v>
      </c>
    </row>
    <row r="1332" spans="8:14" x14ac:dyDescent="0.25">
      <c r="H1332" t="e">
        <f ca="1">ROUND(NORMINV(RAND(),SIMULATION!$G$6,SIMULATION!$C$6),0)</f>
        <v>#REF!</v>
      </c>
      <c r="I1332" t="e">
        <f ca="1">ROUND(NORMINV(RAND(),SIMULATION!$G$10,SIMULATION!$C$10),0)</f>
        <v>#REF!</v>
      </c>
      <c r="J1332" t="e">
        <f t="shared" ca="1" si="44"/>
        <v>#REF!</v>
      </c>
      <c r="K1332" t="e">
        <f ca="1">IF(H1332+SIMULATION!$E$6&gt;'CBB SIM'!I1332,"W","L")</f>
        <v>#REF!</v>
      </c>
      <c r="L1332" t="e">
        <f ca="1">IF(I1332+SIMULATION!$E$10&gt;'CBB SIM'!H1332,"W","L")</f>
        <v>#REF!</v>
      </c>
      <c r="M1332" t="e">
        <f t="shared" ca="1" si="45"/>
        <v>#REF!</v>
      </c>
      <c r="N1332" t="e">
        <f ca="1">IF((H1332+I1332)&gt;SIMULATION!$F$6,"Over","Under")</f>
        <v>#REF!</v>
      </c>
    </row>
    <row r="1333" spans="8:14" x14ac:dyDescent="0.25">
      <c r="H1333" t="e">
        <f ca="1">ROUND(NORMINV(RAND(),SIMULATION!$G$6,SIMULATION!$C$6),0)</f>
        <v>#REF!</v>
      </c>
      <c r="I1333" t="e">
        <f ca="1">ROUND(NORMINV(RAND(),SIMULATION!$G$10,SIMULATION!$C$10),0)</f>
        <v>#REF!</v>
      </c>
      <c r="J1333" t="e">
        <f t="shared" ca="1" si="44"/>
        <v>#REF!</v>
      </c>
      <c r="K1333" t="e">
        <f ca="1">IF(H1333+SIMULATION!$E$6&gt;'CBB SIM'!I1333,"W","L")</f>
        <v>#REF!</v>
      </c>
      <c r="L1333" t="e">
        <f ca="1">IF(I1333+SIMULATION!$E$10&gt;'CBB SIM'!H1333,"W","L")</f>
        <v>#REF!</v>
      </c>
      <c r="M1333" t="e">
        <f t="shared" ca="1" si="45"/>
        <v>#REF!</v>
      </c>
      <c r="N1333" t="e">
        <f ca="1">IF((H1333+I1333)&gt;SIMULATION!$F$6,"Over","Under")</f>
        <v>#REF!</v>
      </c>
    </row>
    <row r="1334" spans="8:14" x14ac:dyDescent="0.25">
      <c r="H1334" t="e">
        <f ca="1">ROUND(NORMINV(RAND(),SIMULATION!$G$6,SIMULATION!$C$6),0)</f>
        <v>#REF!</v>
      </c>
      <c r="I1334" t="e">
        <f ca="1">ROUND(NORMINV(RAND(),SIMULATION!$G$10,SIMULATION!$C$10),0)</f>
        <v>#REF!</v>
      </c>
      <c r="J1334" t="e">
        <f t="shared" ca="1" si="44"/>
        <v>#REF!</v>
      </c>
      <c r="K1334" t="e">
        <f ca="1">IF(H1334+SIMULATION!$E$6&gt;'CBB SIM'!I1334,"W","L")</f>
        <v>#REF!</v>
      </c>
      <c r="L1334" t="e">
        <f ca="1">IF(I1334+SIMULATION!$E$10&gt;'CBB SIM'!H1334,"W","L")</f>
        <v>#REF!</v>
      </c>
      <c r="M1334" t="e">
        <f t="shared" ca="1" si="45"/>
        <v>#REF!</v>
      </c>
      <c r="N1334" t="e">
        <f ca="1">IF((H1334+I1334)&gt;SIMULATION!$F$6,"Over","Under")</f>
        <v>#REF!</v>
      </c>
    </row>
    <row r="1335" spans="8:14" x14ac:dyDescent="0.25">
      <c r="H1335" t="e">
        <f ca="1">ROUND(NORMINV(RAND(),SIMULATION!$G$6,SIMULATION!$C$6),0)</f>
        <v>#REF!</v>
      </c>
      <c r="I1335" t="e">
        <f ca="1">ROUND(NORMINV(RAND(),SIMULATION!$G$10,SIMULATION!$C$10),0)</f>
        <v>#REF!</v>
      </c>
      <c r="J1335" t="e">
        <f t="shared" ca="1" si="44"/>
        <v>#REF!</v>
      </c>
      <c r="K1335" t="e">
        <f ca="1">IF(H1335+SIMULATION!$E$6&gt;'CBB SIM'!I1335,"W","L")</f>
        <v>#REF!</v>
      </c>
      <c r="L1335" t="e">
        <f ca="1">IF(I1335+SIMULATION!$E$10&gt;'CBB SIM'!H1335,"W","L")</f>
        <v>#REF!</v>
      </c>
      <c r="M1335" t="e">
        <f t="shared" ca="1" si="45"/>
        <v>#REF!</v>
      </c>
      <c r="N1335" t="e">
        <f ca="1">IF((H1335+I1335)&gt;SIMULATION!$F$6,"Over","Under")</f>
        <v>#REF!</v>
      </c>
    </row>
    <row r="1336" spans="8:14" x14ac:dyDescent="0.25">
      <c r="H1336" t="e">
        <f ca="1">ROUND(NORMINV(RAND(),SIMULATION!$G$6,SIMULATION!$C$6),0)</f>
        <v>#REF!</v>
      </c>
      <c r="I1336" t="e">
        <f ca="1">ROUND(NORMINV(RAND(),SIMULATION!$G$10,SIMULATION!$C$10),0)</f>
        <v>#REF!</v>
      </c>
      <c r="J1336" t="e">
        <f t="shared" ca="1" si="44"/>
        <v>#REF!</v>
      </c>
      <c r="K1336" t="e">
        <f ca="1">IF(H1336+SIMULATION!$E$6&gt;'CBB SIM'!I1336,"W","L")</f>
        <v>#REF!</v>
      </c>
      <c r="L1336" t="e">
        <f ca="1">IF(I1336+SIMULATION!$E$10&gt;'CBB SIM'!H1336,"W","L")</f>
        <v>#REF!</v>
      </c>
      <c r="M1336" t="e">
        <f t="shared" ca="1" si="45"/>
        <v>#REF!</v>
      </c>
      <c r="N1336" t="e">
        <f ca="1">IF((H1336+I1336)&gt;SIMULATION!$F$6,"Over","Under")</f>
        <v>#REF!</v>
      </c>
    </row>
    <row r="1337" spans="8:14" x14ac:dyDescent="0.25">
      <c r="H1337" t="e">
        <f ca="1">ROUND(NORMINV(RAND(),SIMULATION!$G$6,SIMULATION!$C$6),0)</f>
        <v>#REF!</v>
      </c>
      <c r="I1337" t="e">
        <f ca="1">ROUND(NORMINV(RAND(),SIMULATION!$G$10,SIMULATION!$C$10),0)</f>
        <v>#REF!</v>
      </c>
      <c r="J1337" t="e">
        <f t="shared" ca="1" si="44"/>
        <v>#REF!</v>
      </c>
      <c r="K1337" t="e">
        <f ca="1">IF(H1337+SIMULATION!$E$6&gt;'CBB SIM'!I1337,"W","L")</f>
        <v>#REF!</v>
      </c>
      <c r="L1337" t="e">
        <f ca="1">IF(I1337+SIMULATION!$E$10&gt;'CBB SIM'!H1337,"W","L")</f>
        <v>#REF!</v>
      </c>
      <c r="M1337" t="e">
        <f t="shared" ca="1" si="45"/>
        <v>#REF!</v>
      </c>
      <c r="N1337" t="e">
        <f ca="1">IF((H1337+I1337)&gt;SIMULATION!$F$6,"Over","Under")</f>
        <v>#REF!</v>
      </c>
    </row>
    <row r="1338" spans="8:14" x14ac:dyDescent="0.25">
      <c r="H1338" t="e">
        <f ca="1">ROUND(NORMINV(RAND(),SIMULATION!$G$6,SIMULATION!$C$6),0)</f>
        <v>#REF!</v>
      </c>
      <c r="I1338" t="e">
        <f ca="1">ROUND(NORMINV(RAND(),SIMULATION!$G$10,SIMULATION!$C$10),0)</f>
        <v>#REF!</v>
      </c>
      <c r="J1338" t="e">
        <f t="shared" ca="1" si="44"/>
        <v>#REF!</v>
      </c>
      <c r="K1338" t="e">
        <f ca="1">IF(H1338+SIMULATION!$E$6&gt;'CBB SIM'!I1338,"W","L")</f>
        <v>#REF!</v>
      </c>
      <c r="L1338" t="e">
        <f ca="1">IF(I1338+SIMULATION!$E$10&gt;'CBB SIM'!H1338,"W","L")</f>
        <v>#REF!</v>
      </c>
      <c r="M1338" t="e">
        <f t="shared" ca="1" si="45"/>
        <v>#REF!</v>
      </c>
      <c r="N1338" t="e">
        <f ca="1">IF((H1338+I1338)&gt;SIMULATION!$F$6,"Over","Under")</f>
        <v>#REF!</v>
      </c>
    </row>
    <row r="1339" spans="8:14" x14ac:dyDescent="0.25">
      <c r="H1339" t="e">
        <f ca="1">ROUND(NORMINV(RAND(),SIMULATION!$G$6,SIMULATION!$C$6),0)</f>
        <v>#REF!</v>
      </c>
      <c r="I1339" t="e">
        <f ca="1">ROUND(NORMINV(RAND(),SIMULATION!$G$10,SIMULATION!$C$10),0)</f>
        <v>#REF!</v>
      </c>
      <c r="J1339" t="e">
        <f t="shared" ca="1" si="44"/>
        <v>#REF!</v>
      </c>
      <c r="K1339" t="e">
        <f ca="1">IF(H1339+SIMULATION!$E$6&gt;'CBB SIM'!I1339,"W","L")</f>
        <v>#REF!</v>
      </c>
      <c r="L1339" t="e">
        <f ca="1">IF(I1339+SIMULATION!$E$10&gt;'CBB SIM'!H1339,"W","L")</f>
        <v>#REF!</v>
      </c>
      <c r="M1339" t="e">
        <f t="shared" ca="1" si="45"/>
        <v>#REF!</v>
      </c>
      <c r="N1339" t="e">
        <f ca="1">IF((H1339+I1339)&gt;SIMULATION!$F$6,"Over","Under")</f>
        <v>#REF!</v>
      </c>
    </row>
    <row r="1340" spans="8:14" x14ac:dyDescent="0.25">
      <c r="H1340" t="e">
        <f ca="1">ROUND(NORMINV(RAND(),SIMULATION!$G$6,SIMULATION!$C$6),0)</f>
        <v>#REF!</v>
      </c>
      <c r="I1340" t="e">
        <f ca="1">ROUND(NORMINV(RAND(),SIMULATION!$G$10,SIMULATION!$C$10),0)</f>
        <v>#REF!</v>
      </c>
      <c r="J1340" t="e">
        <f t="shared" ca="1" si="44"/>
        <v>#REF!</v>
      </c>
      <c r="K1340" t="e">
        <f ca="1">IF(H1340+SIMULATION!$E$6&gt;'CBB SIM'!I1340,"W","L")</f>
        <v>#REF!</v>
      </c>
      <c r="L1340" t="e">
        <f ca="1">IF(I1340+SIMULATION!$E$10&gt;'CBB SIM'!H1340,"W","L")</f>
        <v>#REF!</v>
      </c>
      <c r="M1340" t="e">
        <f t="shared" ca="1" si="45"/>
        <v>#REF!</v>
      </c>
      <c r="N1340" t="e">
        <f ca="1">IF((H1340+I1340)&gt;SIMULATION!$F$6,"Over","Under")</f>
        <v>#REF!</v>
      </c>
    </row>
    <row r="1341" spans="8:14" x14ac:dyDescent="0.25">
      <c r="H1341" t="e">
        <f ca="1">ROUND(NORMINV(RAND(),SIMULATION!$G$6,SIMULATION!$C$6),0)</f>
        <v>#REF!</v>
      </c>
      <c r="I1341" t="e">
        <f ca="1">ROUND(NORMINV(RAND(),SIMULATION!$G$10,SIMULATION!$C$10),0)</f>
        <v>#REF!</v>
      </c>
      <c r="J1341" t="e">
        <f t="shared" ca="1" si="44"/>
        <v>#REF!</v>
      </c>
      <c r="K1341" t="e">
        <f ca="1">IF(H1341+SIMULATION!$E$6&gt;'CBB SIM'!I1341,"W","L")</f>
        <v>#REF!</v>
      </c>
      <c r="L1341" t="e">
        <f ca="1">IF(I1341+SIMULATION!$E$10&gt;'CBB SIM'!H1341,"W","L")</f>
        <v>#REF!</v>
      </c>
      <c r="M1341" t="e">
        <f t="shared" ca="1" si="45"/>
        <v>#REF!</v>
      </c>
      <c r="N1341" t="e">
        <f ca="1">IF((H1341+I1341)&gt;SIMULATION!$F$6,"Over","Under")</f>
        <v>#REF!</v>
      </c>
    </row>
    <row r="1342" spans="8:14" x14ac:dyDescent="0.25">
      <c r="H1342" t="e">
        <f ca="1">ROUND(NORMINV(RAND(),SIMULATION!$G$6,SIMULATION!$C$6),0)</f>
        <v>#REF!</v>
      </c>
      <c r="I1342" t="e">
        <f ca="1">ROUND(NORMINV(RAND(),SIMULATION!$G$10,SIMULATION!$C$10),0)</f>
        <v>#REF!</v>
      </c>
      <c r="J1342" t="e">
        <f t="shared" ca="1" si="44"/>
        <v>#REF!</v>
      </c>
      <c r="K1342" t="e">
        <f ca="1">IF(H1342+SIMULATION!$E$6&gt;'CBB SIM'!I1342,"W","L")</f>
        <v>#REF!</v>
      </c>
      <c r="L1342" t="e">
        <f ca="1">IF(I1342+SIMULATION!$E$10&gt;'CBB SIM'!H1342,"W","L")</f>
        <v>#REF!</v>
      </c>
      <c r="M1342" t="e">
        <f t="shared" ca="1" si="45"/>
        <v>#REF!</v>
      </c>
      <c r="N1342" t="e">
        <f ca="1">IF((H1342+I1342)&gt;SIMULATION!$F$6,"Over","Under")</f>
        <v>#REF!</v>
      </c>
    </row>
    <row r="1343" spans="8:14" x14ac:dyDescent="0.25">
      <c r="H1343" t="e">
        <f ca="1">ROUND(NORMINV(RAND(),SIMULATION!$G$6,SIMULATION!$C$6),0)</f>
        <v>#REF!</v>
      </c>
      <c r="I1343" t="e">
        <f ca="1">ROUND(NORMINV(RAND(),SIMULATION!$G$10,SIMULATION!$C$10),0)</f>
        <v>#REF!</v>
      </c>
      <c r="J1343" t="e">
        <f t="shared" ca="1" si="44"/>
        <v>#REF!</v>
      </c>
      <c r="K1343" t="e">
        <f ca="1">IF(H1343+SIMULATION!$E$6&gt;'CBB SIM'!I1343,"W","L")</f>
        <v>#REF!</v>
      </c>
      <c r="L1343" t="e">
        <f ca="1">IF(I1343+SIMULATION!$E$10&gt;'CBB SIM'!H1343,"W","L")</f>
        <v>#REF!</v>
      </c>
      <c r="M1343" t="e">
        <f t="shared" ca="1" si="45"/>
        <v>#REF!</v>
      </c>
      <c r="N1343" t="e">
        <f ca="1">IF((H1343+I1343)&gt;SIMULATION!$F$6,"Over","Under")</f>
        <v>#REF!</v>
      </c>
    </row>
    <row r="1344" spans="8:14" x14ac:dyDescent="0.25">
      <c r="H1344" t="e">
        <f ca="1">ROUND(NORMINV(RAND(),SIMULATION!$G$6,SIMULATION!$C$6),0)</f>
        <v>#REF!</v>
      </c>
      <c r="I1344" t="e">
        <f ca="1">ROUND(NORMINV(RAND(),SIMULATION!$G$10,SIMULATION!$C$10),0)</f>
        <v>#REF!</v>
      </c>
      <c r="J1344" t="e">
        <f t="shared" ca="1" si="44"/>
        <v>#REF!</v>
      </c>
      <c r="K1344" t="e">
        <f ca="1">IF(H1344+SIMULATION!$E$6&gt;'CBB SIM'!I1344,"W","L")</f>
        <v>#REF!</v>
      </c>
      <c r="L1344" t="e">
        <f ca="1">IF(I1344+SIMULATION!$E$10&gt;'CBB SIM'!H1344,"W","L")</f>
        <v>#REF!</v>
      </c>
      <c r="M1344" t="e">
        <f t="shared" ca="1" si="45"/>
        <v>#REF!</v>
      </c>
      <c r="N1344" t="e">
        <f ca="1">IF((H1344+I1344)&gt;SIMULATION!$F$6,"Over","Under")</f>
        <v>#REF!</v>
      </c>
    </row>
    <row r="1345" spans="8:14" x14ac:dyDescent="0.25">
      <c r="H1345" t="e">
        <f ca="1">ROUND(NORMINV(RAND(),SIMULATION!$G$6,SIMULATION!$C$6),0)</f>
        <v>#REF!</v>
      </c>
      <c r="I1345" t="e">
        <f ca="1">ROUND(NORMINV(RAND(),SIMULATION!$G$10,SIMULATION!$C$10),0)</f>
        <v>#REF!</v>
      </c>
      <c r="J1345" t="e">
        <f t="shared" ca="1" si="44"/>
        <v>#REF!</v>
      </c>
      <c r="K1345" t="e">
        <f ca="1">IF(H1345+SIMULATION!$E$6&gt;'CBB SIM'!I1345,"W","L")</f>
        <v>#REF!</v>
      </c>
      <c r="L1345" t="e">
        <f ca="1">IF(I1345+SIMULATION!$E$10&gt;'CBB SIM'!H1345,"W","L")</f>
        <v>#REF!</v>
      </c>
      <c r="M1345" t="e">
        <f t="shared" ca="1" si="45"/>
        <v>#REF!</v>
      </c>
      <c r="N1345" t="e">
        <f ca="1">IF((H1345+I1345)&gt;SIMULATION!$F$6,"Over","Under")</f>
        <v>#REF!</v>
      </c>
    </row>
    <row r="1346" spans="8:14" x14ac:dyDescent="0.25">
      <c r="H1346" t="e">
        <f ca="1">ROUND(NORMINV(RAND(),SIMULATION!$G$6,SIMULATION!$C$6),0)</f>
        <v>#REF!</v>
      </c>
      <c r="I1346" t="e">
        <f ca="1">ROUND(NORMINV(RAND(),SIMULATION!$G$10,SIMULATION!$C$10),0)</f>
        <v>#REF!</v>
      </c>
      <c r="J1346" t="e">
        <f t="shared" ca="1" si="44"/>
        <v>#REF!</v>
      </c>
      <c r="K1346" t="e">
        <f ca="1">IF(H1346+SIMULATION!$E$6&gt;'CBB SIM'!I1346,"W","L")</f>
        <v>#REF!</v>
      </c>
      <c r="L1346" t="e">
        <f ca="1">IF(I1346+SIMULATION!$E$10&gt;'CBB SIM'!H1346,"W","L")</f>
        <v>#REF!</v>
      </c>
      <c r="M1346" t="e">
        <f t="shared" ca="1" si="45"/>
        <v>#REF!</v>
      </c>
      <c r="N1346" t="e">
        <f ca="1">IF((H1346+I1346)&gt;SIMULATION!$F$6,"Over","Under")</f>
        <v>#REF!</v>
      </c>
    </row>
    <row r="1347" spans="8:14" x14ac:dyDescent="0.25">
      <c r="H1347" t="e">
        <f ca="1">ROUND(NORMINV(RAND(),SIMULATION!$G$6,SIMULATION!$C$6),0)</f>
        <v>#REF!</v>
      </c>
      <c r="I1347" t="e">
        <f ca="1">ROUND(NORMINV(RAND(),SIMULATION!$G$10,SIMULATION!$C$10),0)</f>
        <v>#REF!</v>
      </c>
      <c r="J1347" t="e">
        <f t="shared" ca="1" si="44"/>
        <v>#REF!</v>
      </c>
      <c r="K1347" t="e">
        <f ca="1">IF(H1347+SIMULATION!$E$6&gt;'CBB SIM'!I1347,"W","L")</f>
        <v>#REF!</v>
      </c>
      <c r="L1347" t="e">
        <f ca="1">IF(I1347+SIMULATION!$E$10&gt;'CBB SIM'!H1347,"W","L")</f>
        <v>#REF!</v>
      </c>
      <c r="M1347" t="e">
        <f t="shared" ca="1" si="45"/>
        <v>#REF!</v>
      </c>
      <c r="N1347" t="e">
        <f ca="1">IF((H1347+I1347)&gt;SIMULATION!$F$6,"Over","Under")</f>
        <v>#REF!</v>
      </c>
    </row>
    <row r="1348" spans="8:14" x14ac:dyDescent="0.25">
      <c r="H1348" t="e">
        <f ca="1">ROUND(NORMINV(RAND(),SIMULATION!$G$6,SIMULATION!$C$6),0)</f>
        <v>#REF!</v>
      </c>
      <c r="I1348" t="e">
        <f ca="1">ROUND(NORMINV(RAND(),SIMULATION!$G$10,SIMULATION!$C$10),0)</f>
        <v>#REF!</v>
      </c>
      <c r="J1348" t="e">
        <f t="shared" ca="1" si="44"/>
        <v>#REF!</v>
      </c>
      <c r="K1348" t="e">
        <f ca="1">IF(H1348+SIMULATION!$E$6&gt;'CBB SIM'!I1348,"W","L")</f>
        <v>#REF!</v>
      </c>
      <c r="L1348" t="e">
        <f ca="1">IF(I1348+SIMULATION!$E$10&gt;'CBB SIM'!H1348,"W","L")</f>
        <v>#REF!</v>
      </c>
      <c r="M1348" t="e">
        <f t="shared" ca="1" si="45"/>
        <v>#REF!</v>
      </c>
      <c r="N1348" t="e">
        <f ca="1">IF((H1348+I1348)&gt;SIMULATION!$F$6,"Over","Under")</f>
        <v>#REF!</v>
      </c>
    </row>
    <row r="1349" spans="8:14" x14ac:dyDescent="0.25">
      <c r="H1349" t="e">
        <f ca="1">ROUND(NORMINV(RAND(),SIMULATION!$G$6,SIMULATION!$C$6),0)</f>
        <v>#REF!</v>
      </c>
      <c r="I1349" t="e">
        <f ca="1">ROUND(NORMINV(RAND(),SIMULATION!$G$10,SIMULATION!$C$10),0)</f>
        <v>#REF!</v>
      </c>
      <c r="J1349" t="e">
        <f t="shared" ca="1" si="44"/>
        <v>#REF!</v>
      </c>
      <c r="K1349" t="e">
        <f ca="1">IF(H1349+SIMULATION!$E$6&gt;'CBB SIM'!I1349,"W","L")</f>
        <v>#REF!</v>
      </c>
      <c r="L1349" t="e">
        <f ca="1">IF(I1349+SIMULATION!$E$10&gt;'CBB SIM'!H1349,"W","L")</f>
        <v>#REF!</v>
      </c>
      <c r="M1349" t="e">
        <f t="shared" ca="1" si="45"/>
        <v>#REF!</v>
      </c>
      <c r="N1349" t="e">
        <f ca="1">IF((H1349+I1349)&gt;SIMULATION!$F$6,"Over","Under")</f>
        <v>#REF!</v>
      </c>
    </row>
    <row r="1350" spans="8:14" x14ac:dyDescent="0.25">
      <c r="H1350" t="e">
        <f ca="1">ROUND(NORMINV(RAND(),SIMULATION!$G$6,SIMULATION!$C$6),0)</f>
        <v>#REF!</v>
      </c>
      <c r="I1350" t="e">
        <f ca="1">ROUND(NORMINV(RAND(),SIMULATION!$G$10,SIMULATION!$C$10),0)</f>
        <v>#REF!</v>
      </c>
      <c r="J1350" t="e">
        <f t="shared" ca="1" si="44"/>
        <v>#REF!</v>
      </c>
      <c r="K1350" t="e">
        <f ca="1">IF(H1350+SIMULATION!$E$6&gt;'CBB SIM'!I1350,"W","L")</f>
        <v>#REF!</v>
      </c>
      <c r="L1350" t="e">
        <f ca="1">IF(I1350+SIMULATION!$E$10&gt;'CBB SIM'!H1350,"W","L")</f>
        <v>#REF!</v>
      </c>
      <c r="M1350" t="e">
        <f t="shared" ca="1" si="45"/>
        <v>#REF!</v>
      </c>
      <c r="N1350" t="e">
        <f ca="1">IF((H1350+I1350)&gt;SIMULATION!$F$6,"Over","Under")</f>
        <v>#REF!</v>
      </c>
    </row>
    <row r="1351" spans="8:14" x14ac:dyDescent="0.25">
      <c r="H1351" t="e">
        <f ca="1">ROUND(NORMINV(RAND(),SIMULATION!$G$6,SIMULATION!$C$6),0)</f>
        <v>#REF!</v>
      </c>
      <c r="I1351" t="e">
        <f ca="1">ROUND(NORMINV(RAND(),SIMULATION!$G$10,SIMULATION!$C$10),0)</f>
        <v>#REF!</v>
      </c>
      <c r="J1351" t="e">
        <f t="shared" ca="1" si="44"/>
        <v>#REF!</v>
      </c>
      <c r="K1351" t="e">
        <f ca="1">IF(H1351+SIMULATION!$E$6&gt;'CBB SIM'!I1351,"W","L")</f>
        <v>#REF!</v>
      </c>
      <c r="L1351" t="e">
        <f ca="1">IF(I1351+SIMULATION!$E$10&gt;'CBB SIM'!H1351,"W","L")</f>
        <v>#REF!</v>
      </c>
      <c r="M1351" t="e">
        <f t="shared" ca="1" si="45"/>
        <v>#REF!</v>
      </c>
      <c r="N1351" t="e">
        <f ca="1">IF((H1351+I1351)&gt;SIMULATION!$F$6,"Over","Under")</f>
        <v>#REF!</v>
      </c>
    </row>
    <row r="1352" spans="8:14" x14ac:dyDescent="0.25">
      <c r="H1352" t="e">
        <f ca="1">ROUND(NORMINV(RAND(),SIMULATION!$G$6,SIMULATION!$C$6),0)</f>
        <v>#REF!</v>
      </c>
      <c r="I1352" t="e">
        <f ca="1">ROUND(NORMINV(RAND(),SIMULATION!$G$10,SIMULATION!$C$10),0)</f>
        <v>#REF!</v>
      </c>
      <c r="J1352" t="e">
        <f t="shared" ca="1" si="44"/>
        <v>#REF!</v>
      </c>
      <c r="K1352" t="e">
        <f ca="1">IF(H1352+SIMULATION!$E$6&gt;'CBB SIM'!I1352,"W","L")</f>
        <v>#REF!</v>
      </c>
      <c r="L1352" t="e">
        <f ca="1">IF(I1352+SIMULATION!$E$10&gt;'CBB SIM'!H1352,"W","L")</f>
        <v>#REF!</v>
      </c>
      <c r="M1352" t="e">
        <f t="shared" ca="1" si="45"/>
        <v>#REF!</v>
      </c>
      <c r="N1352" t="e">
        <f ca="1">IF((H1352+I1352)&gt;SIMULATION!$F$6,"Over","Under")</f>
        <v>#REF!</v>
      </c>
    </row>
    <row r="1353" spans="8:14" x14ac:dyDescent="0.25">
      <c r="H1353" t="e">
        <f ca="1">ROUND(NORMINV(RAND(),SIMULATION!$G$6,SIMULATION!$C$6),0)</f>
        <v>#REF!</v>
      </c>
      <c r="I1353" t="e">
        <f ca="1">ROUND(NORMINV(RAND(),SIMULATION!$G$10,SIMULATION!$C$10),0)</f>
        <v>#REF!</v>
      </c>
      <c r="J1353" t="e">
        <f t="shared" ca="1" si="44"/>
        <v>#REF!</v>
      </c>
      <c r="K1353" t="e">
        <f ca="1">IF(H1353+SIMULATION!$E$6&gt;'CBB SIM'!I1353,"W","L")</f>
        <v>#REF!</v>
      </c>
      <c r="L1353" t="e">
        <f ca="1">IF(I1353+SIMULATION!$E$10&gt;'CBB SIM'!H1353,"W","L")</f>
        <v>#REF!</v>
      </c>
      <c r="M1353" t="e">
        <f t="shared" ca="1" si="45"/>
        <v>#REF!</v>
      </c>
      <c r="N1353" t="e">
        <f ca="1">IF((H1353+I1353)&gt;SIMULATION!$F$6,"Over","Under")</f>
        <v>#REF!</v>
      </c>
    </row>
    <row r="1354" spans="8:14" x14ac:dyDescent="0.25">
      <c r="H1354" t="e">
        <f ca="1">ROUND(NORMINV(RAND(),SIMULATION!$G$6,SIMULATION!$C$6),0)</f>
        <v>#REF!</v>
      </c>
      <c r="I1354" t="e">
        <f ca="1">ROUND(NORMINV(RAND(),SIMULATION!$G$10,SIMULATION!$C$10),0)</f>
        <v>#REF!</v>
      </c>
      <c r="J1354" t="e">
        <f t="shared" ca="1" si="44"/>
        <v>#REF!</v>
      </c>
      <c r="K1354" t="e">
        <f ca="1">IF(H1354+SIMULATION!$E$6&gt;'CBB SIM'!I1354,"W","L")</f>
        <v>#REF!</v>
      </c>
      <c r="L1354" t="e">
        <f ca="1">IF(I1354+SIMULATION!$E$10&gt;'CBB SIM'!H1354,"W","L")</f>
        <v>#REF!</v>
      </c>
      <c r="M1354" t="e">
        <f t="shared" ca="1" si="45"/>
        <v>#REF!</v>
      </c>
      <c r="N1354" t="e">
        <f ca="1">IF((H1354+I1354)&gt;SIMULATION!$F$6,"Over","Under")</f>
        <v>#REF!</v>
      </c>
    </row>
    <row r="1355" spans="8:14" x14ac:dyDescent="0.25">
      <c r="H1355" t="e">
        <f ca="1">ROUND(NORMINV(RAND(),SIMULATION!$G$6,SIMULATION!$C$6),0)</f>
        <v>#REF!</v>
      </c>
      <c r="I1355" t="e">
        <f ca="1">ROUND(NORMINV(RAND(),SIMULATION!$G$10,SIMULATION!$C$10),0)</f>
        <v>#REF!</v>
      </c>
      <c r="J1355" t="e">
        <f t="shared" ca="1" si="44"/>
        <v>#REF!</v>
      </c>
      <c r="K1355" t="e">
        <f ca="1">IF(H1355+SIMULATION!$E$6&gt;'CBB SIM'!I1355,"W","L")</f>
        <v>#REF!</v>
      </c>
      <c r="L1355" t="e">
        <f ca="1">IF(I1355+SIMULATION!$E$10&gt;'CBB SIM'!H1355,"W","L")</f>
        <v>#REF!</v>
      </c>
      <c r="M1355" t="e">
        <f t="shared" ca="1" si="45"/>
        <v>#REF!</v>
      </c>
      <c r="N1355" t="e">
        <f ca="1">IF((H1355+I1355)&gt;SIMULATION!$F$6,"Over","Under")</f>
        <v>#REF!</v>
      </c>
    </row>
    <row r="1356" spans="8:14" x14ac:dyDescent="0.25">
      <c r="H1356" t="e">
        <f ca="1">ROUND(NORMINV(RAND(),SIMULATION!$G$6,SIMULATION!$C$6),0)</f>
        <v>#REF!</v>
      </c>
      <c r="I1356" t="e">
        <f ca="1">ROUND(NORMINV(RAND(),SIMULATION!$G$10,SIMULATION!$C$10),0)</f>
        <v>#REF!</v>
      </c>
      <c r="J1356" t="e">
        <f t="shared" ca="1" si="44"/>
        <v>#REF!</v>
      </c>
      <c r="K1356" t="e">
        <f ca="1">IF(H1356+SIMULATION!$E$6&gt;'CBB SIM'!I1356,"W","L")</f>
        <v>#REF!</v>
      </c>
      <c r="L1356" t="e">
        <f ca="1">IF(I1356+SIMULATION!$E$10&gt;'CBB SIM'!H1356,"W","L")</f>
        <v>#REF!</v>
      </c>
      <c r="M1356" t="e">
        <f t="shared" ca="1" si="45"/>
        <v>#REF!</v>
      </c>
      <c r="N1356" t="e">
        <f ca="1">IF((H1356+I1356)&gt;SIMULATION!$F$6,"Over","Under")</f>
        <v>#REF!</v>
      </c>
    </row>
    <row r="1357" spans="8:14" x14ac:dyDescent="0.25">
      <c r="H1357" t="e">
        <f ca="1">ROUND(NORMINV(RAND(),SIMULATION!$G$6,SIMULATION!$C$6),0)</f>
        <v>#REF!</v>
      </c>
      <c r="I1357" t="e">
        <f ca="1">ROUND(NORMINV(RAND(),SIMULATION!$G$10,SIMULATION!$C$10),0)</f>
        <v>#REF!</v>
      </c>
      <c r="J1357" t="e">
        <f t="shared" ca="1" si="44"/>
        <v>#REF!</v>
      </c>
      <c r="K1357" t="e">
        <f ca="1">IF(H1357+SIMULATION!$E$6&gt;'CBB SIM'!I1357,"W","L")</f>
        <v>#REF!</v>
      </c>
      <c r="L1357" t="e">
        <f ca="1">IF(I1357+SIMULATION!$E$10&gt;'CBB SIM'!H1357,"W","L")</f>
        <v>#REF!</v>
      </c>
      <c r="M1357" t="e">
        <f t="shared" ca="1" si="45"/>
        <v>#REF!</v>
      </c>
      <c r="N1357" t="e">
        <f ca="1">IF((H1357+I1357)&gt;SIMULATION!$F$6,"Over","Under")</f>
        <v>#REF!</v>
      </c>
    </row>
    <row r="1358" spans="8:14" x14ac:dyDescent="0.25">
      <c r="H1358" t="e">
        <f ca="1">ROUND(NORMINV(RAND(),SIMULATION!$G$6,SIMULATION!$C$6),0)</f>
        <v>#REF!</v>
      </c>
      <c r="I1358" t="e">
        <f ca="1">ROUND(NORMINV(RAND(),SIMULATION!$G$10,SIMULATION!$C$10),0)</f>
        <v>#REF!</v>
      </c>
      <c r="J1358" t="e">
        <f t="shared" ca="1" si="44"/>
        <v>#REF!</v>
      </c>
      <c r="K1358" t="e">
        <f ca="1">IF(H1358+SIMULATION!$E$6&gt;'CBB SIM'!I1358,"W","L")</f>
        <v>#REF!</v>
      </c>
      <c r="L1358" t="e">
        <f ca="1">IF(I1358+SIMULATION!$E$10&gt;'CBB SIM'!H1358,"W","L")</f>
        <v>#REF!</v>
      </c>
      <c r="M1358" t="e">
        <f t="shared" ca="1" si="45"/>
        <v>#REF!</v>
      </c>
      <c r="N1358" t="e">
        <f ca="1">IF((H1358+I1358)&gt;SIMULATION!$F$6,"Over","Under")</f>
        <v>#REF!</v>
      </c>
    </row>
    <row r="1359" spans="8:14" x14ac:dyDescent="0.25">
      <c r="H1359" t="e">
        <f ca="1">ROUND(NORMINV(RAND(),SIMULATION!$G$6,SIMULATION!$C$6),0)</f>
        <v>#REF!</v>
      </c>
      <c r="I1359" t="e">
        <f ca="1">ROUND(NORMINV(RAND(),SIMULATION!$G$10,SIMULATION!$C$10),0)</f>
        <v>#REF!</v>
      </c>
      <c r="J1359" t="e">
        <f t="shared" ca="1" si="44"/>
        <v>#REF!</v>
      </c>
      <c r="K1359" t="e">
        <f ca="1">IF(H1359+SIMULATION!$E$6&gt;'CBB SIM'!I1359,"W","L")</f>
        <v>#REF!</v>
      </c>
      <c r="L1359" t="e">
        <f ca="1">IF(I1359+SIMULATION!$E$10&gt;'CBB SIM'!H1359,"W","L")</f>
        <v>#REF!</v>
      </c>
      <c r="M1359" t="e">
        <f t="shared" ca="1" si="45"/>
        <v>#REF!</v>
      </c>
      <c r="N1359" t="e">
        <f ca="1">IF((H1359+I1359)&gt;SIMULATION!$F$6,"Over","Under")</f>
        <v>#REF!</v>
      </c>
    </row>
    <row r="1360" spans="8:14" x14ac:dyDescent="0.25">
      <c r="H1360" t="e">
        <f ca="1">ROUND(NORMINV(RAND(),SIMULATION!$G$6,SIMULATION!$C$6),0)</f>
        <v>#REF!</v>
      </c>
      <c r="I1360" t="e">
        <f ca="1">ROUND(NORMINV(RAND(),SIMULATION!$G$10,SIMULATION!$C$10),0)</f>
        <v>#REF!</v>
      </c>
      <c r="J1360" t="e">
        <f t="shared" ca="1" si="44"/>
        <v>#REF!</v>
      </c>
      <c r="K1360" t="e">
        <f ca="1">IF(H1360+SIMULATION!$E$6&gt;'CBB SIM'!I1360,"W","L")</f>
        <v>#REF!</v>
      </c>
      <c r="L1360" t="e">
        <f ca="1">IF(I1360+SIMULATION!$E$10&gt;'CBB SIM'!H1360,"W","L")</f>
        <v>#REF!</v>
      </c>
      <c r="M1360" t="e">
        <f t="shared" ca="1" si="45"/>
        <v>#REF!</v>
      </c>
      <c r="N1360" t="e">
        <f ca="1">IF((H1360+I1360)&gt;SIMULATION!$F$6,"Over","Under")</f>
        <v>#REF!</v>
      </c>
    </row>
    <row r="1361" spans="8:14" x14ac:dyDescent="0.25">
      <c r="H1361" t="e">
        <f ca="1">ROUND(NORMINV(RAND(),SIMULATION!$G$6,SIMULATION!$C$6),0)</f>
        <v>#REF!</v>
      </c>
      <c r="I1361" t="e">
        <f ca="1">ROUND(NORMINV(RAND(),SIMULATION!$G$10,SIMULATION!$C$10),0)</f>
        <v>#REF!</v>
      </c>
      <c r="J1361" t="e">
        <f t="shared" ca="1" si="44"/>
        <v>#REF!</v>
      </c>
      <c r="K1361" t="e">
        <f ca="1">IF(H1361+SIMULATION!$E$6&gt;'CBB SIM'!I1361,"W","L")</f>
        <v>#REF!</v>
      </c>
      <c r="L1361" t="e">
        <f ca="1">IF(I1361+SIMULATION!$E$10&gt;'CBB SIM'!H1361,"W","L")</f>
        <v>#REF!</v>
      </c>
      <c r="M1361" t="e">
        <f t="shared" ca="1" si="45"/>
        <v>#REF!</v>
      </c>
      <c r="N1361" t="e">
        <f ca="1">IF((H1361+I1361)&gt;SIMULATION!$F$6,"Over","Under")</f>
        <v>#REF!</v>
      </c>
    </row>
    <row r="1362" spans="8:14" x14ac:dyDescent="0.25">
      <c r="H1362" t="e">
        <f ca="1">ROUND(NORMINV(RAND(),SIMULATION!$G$6,SIMULATION!$C$6),0)</f>
        <v>#REF!</v>
      </c>
      <c r="I1362" t="e">
        <f ca="1">ROUND(NORMINV(RAND(),SIMULATION!$G$10,SIMULATION!$C$10),0)</f>
        <v>#REF!</v>
      </c>
      <c r="J1362" t="e">
        <f t="shared" ca="1" si="44"/>
        <v>#REF!</v>
      </c>
      <c r="K1362" t="e">
        <f ca="1">IF(H1362+SIMULATION!$E$6&gt;'CBB SIM'!I1362,"W","L")</f>
        <v>#REF!</v>
      </c>
      <c r="L1362" t="e">
        <f ca="1">IF(I1362+SIMULATION!$E$10&gt;'CBB SIM'!H1362,"W","L")</f>
        <v>#REF!</v>
      </c>
      <c r="M1362" t="e">
        <f t="shared" ca="1" si="45"/>
        <v>#REF!</v>
      </c>
      <c r="N1362" t="e">
        <f ca="1">IF((H1362+I1362)&gt;SIMULATION!$F$6,"Over","Under")</f>
        <v>#REF!</v>
      </c>
    </row>
    <row r="1363" spans="8:14" x14ac:dyDescent="0.25">
      <c r="H1363" t="e">
        <f ca="1">ROUND(NORMINV(RAND(),SIMULATION!$G$6,SIMULATION!$C$6),0)</f>
        <v>#REF!</v>
      </c>
      <c r="I1363" t="e">
        <f ca="1">ROUND(NORMINV(RAND(),SIMULATION!$G$10,SIMULATION!$C$10),0)</f>
        <v>#REF!</v>
      </c>
      <c r="J1363" t="e">
        <f t="shared" ca="1" si="44"/>
        <v>#REF!</v>
      </c>
      <c r="K1363" t="e">
        <f ca="1">IF(H1363+SIMULATION!$E$6&gt;'CBB SIM'!I1363,"W","L")</f>
        <v>#REF!</v>
      </c>
      <c r="L1363" t="e">
        <f ca="1">IF(I1363+SIMULATION!$E$10&gt;'CBB SIM'!H1363,"W","L")</f>
        <v>#REF!</v>
      </c>
      <c r="M1363" t="e">
        <f t="shared" ca="1" si="45"/>
        <v>#REF!</v>
      </c>
      <c r="N1363" t="e">
        <f ca="1">IF((H1363+I1363)&gt;SIMULATION!$F$6,"Over","Under")</f>
        <v>#REF!</v>
      </c>
    </row>
    <row r="1364" spans="8:14" x14ac:dyDescent="0.25">
      <c r="H1364" t="e">
        <f ca="1">ROUND(NORMINV(RAND(),SIMULATION!$G$6,SIMULATION!$C$6),0)</f>
        <v>#REF!</v>
      </c>
      <c r="I1364" t="e">
        <f ca="1">ROUND(NORMINV(RAND(),SIMULATION!$G$10,SIMULATION!$C$10),0)</f>
        <v>#REF!</v>
      </c>
      <c r="J1364" t="e">
        <f t="shared" ca="1" si="44"/>
        <v>#REF!</v>
      </c>
      <c r="K1364" t="e">
        <f ca="1">IF(H1364+SIMULATION!$E$6&gt;'CBB SIM'!I1364,"W","L")</f>
        <v>#REF!</v>
      </c>
      <c r="L1364" t="e">
        <f ca="1">IF(I1364+SIMULATION!$E$10&gt;'CBB SIM'!H1364,"W","L")</f>
        <v>#REF!</v>
      </c>
      <c r="M1364" t="e">
        <f t="shared" ca="1" si="45"/>
        <v>#REF!</v>
      </c>
      <c r="N1364" t="e">
        <f ca="1">IF((H1364+I1364)&gt;SIMULATION!$F$6,"Over","Under")</f>
        <v>#REF!</v>
      </c>
    </row>
    <row r="1365" spans="8:14" x14ac:dyDescent="0.25">
      <c r="H1365" t="e">
        <f ca="1">ROUND(NORMINV(RAND(),SIMULATION!$G$6,SIMULATION!$C$6),0)</f>
        <v>#REF!</v>
      </c>
      <c r="I1365" t="e">
        <f ca="1">ROUND(NORMINV(RAND(),SIMULATION!$G$10,SIMULATION!$C$10),0)</f>
        <v>#REF!</v>
      </c>
      <c r="J1365" t="e">
        <f t="shared" ca="1" si="44"/>
        <v>#REF!</v>
      </c>
      <c r="K1365" t="e">
        <f ca="1">IF(H1365+SIMULATION!$E$6&gt;'CBB SIM'!I1365,"W","L")</f>
        <v>#REF!</v>
      </c>
      <c r="L1365" t="e">
        <f ca="1">IF(I1365+SIMULATION!$E$10&gt;'CBB SIM'!H1365,"W","L")</f>
        <v>#REF!</v>
      </c>
      <c r="M1365" t="e">
        <f t="shared" ca="1" si="45"/>
        <v>#REF!</v>
      </c>
      <c r="N1365" t="e">
        <f ca="1">IF((H1365+I1365)&gt;SIMULATION!$F$6,"Over","Under")</f>
        <v>#REF!</v>
      </c>
    </row>
    <row r="1366" spans="8:14" x14ac:dyDescent="0.25">
      <c r="H1366" t="e">
        <f ca="1">ROUND(NORMINV(RAND(),SIMULATION!$G$6,SIMULATION!$C$6),0)</f>
        <v>#REF!</v>
      </c>
      <c r="I1366" t="e">
        <f ca="1">ROUND(NORMINV(RAND(),SIMULATION!$G$10,SIMULATION!$C$10),0)</f>
        <v>#REF!</v>
      </c>
      <c r="J1366" t="e">
        <f t="shared" ca="1" si="44"/>
        <v>#REF!</v>
      </c>
      <c r="K1366" t="e">
        <f ca="1">IF(H1366+SIMULATION!$E$6&gt;'CBB SIM'!I1366,"W","L")</f>
        <v>#REF!</v>
      </c>
      <c r="L1366" t="e">
        <f ca="1">IF(I1366+SIMULATION!$E$10&gt;'CBB SIM'!H1366,"W","L")</f>
        <v>#REF!</v>
      </c>
      <c r="M1366" t="e">
        <f t="shared" ca="1" si="45"/>
        <v>#REF!</v>
      </c>
      <c r="N1366" t="e">
        <f ca="1">IF((H1366+I1366)&gt;SIMULATION!$F$6,"Over","Under")</f>
        <v>#REF!</v>
      </c>
    </row>
    <row r="1367" spans="8:14" x14ac:dyDescent="0.25">
      <c r="H1367" t="e">
        <f ca="1">ROUND(NORMINV(RAND(),SIMULATION!$G$6,SIMULATION!$C$6),0)</f>
        <v>#REF!</v>
      </c>
      <c r="I1367" t="e">
        <f ca="1">ROUND(NORMINV(RAND(),SIMULATION!$G$10,SIMULATION!$C$10),0)</f>
        <v>#REF!</v>
      </c>
      <c r="J1367" t="e">
        <f t="shared" ca="1" si="44"/>
        <v>#REF!</v>
      </c>
      <c r="K1367" t="e">
        <f ca="1">IF(H1367+SIMULATION!$E$6&gt;'CBB SIM'!I1367,"W","L")</f>
        <v>#REF!</v>
      </c>
      <c r="L1367" t="e">
        <f ca="1">IF(I1367+SIMULATION!$E$10&gt;'CBB SIM'!H1367,"W","L")</f>
        <v>#REF!</v>
      </c>
      <c r="M1367" t="e">
        <f t="shared" ca="1" si="45"/>
        <v>#REF!</v>
      </c>
      <c r="N1367" t="e">
        <f ca="1">IF((H1367+I1367)&gt;SIMULATION!$F$6,"Over","Under")</f>
        <v>#REF!</v>
      </c>
    </row>
    <row r="1368" spans="8:14" x14ac:dyDescent="0.25">
      <c r="H1368" t="e">
        <f ca="1">ROUND(NORMINV(RAND(),SIMULATION!$G$6,SIMULATION!$C$6),0)</f>
        <v>#REF!</v>
      </c>
      <c r="I1368" t="e">
        <f ca="1">ROUND(NORMINV(RAND(),SIMULATION!$G$10,SIMULATION!$C$10),0)</f>
        <v>#REF!</v>
      </c>
      <c r="J1368" t="e">
        <f t="shared" ca="1" si="44"/>
        <v>#REF!</v>
      </c>
      <c r="K1368" t="e">
        <f ca="1">IF(H1368+SIMULATION!$E$6&gt;'CBB SIM'!I1368,"W","L")</f>
        <v>#REF!</v>
      </c>
      <c r="L1368" t="e">
        <f ca="1">IF(I1368+SIMULATION!$E$10&gt;'CBB SIM'!H1368,"W","L")</f>
        <v>#REF!</v>
      </c>
      <c r="M1368" t="e">
        <f t="shared" ca="1" si="45"/>
        <v>#REF!</v>
      </c>
      <c r="N1368" t="e">
        <f ca="1">IF((H1368+I1368)&gt;SIMULATION!$F$6,"Over","Under")</f>
        <v>#REF!</v>
      </c>
    </row>
    <row r="1369" spans="8:14" x14ac:dyDescent="0.25">
      <c r="H1369" t="e">
        <f ca="1">ROUND(NORMINV(RAND(),SIMULATION!$G$6,SIMULATION!$C$6),0)</f>
        <v>#REF!</v>
      </c>
      <c r="I1369" t="e">
        <f ca="1">ROUND(NORMINV(RAND(),SIMULATION!$G$10,SIMULATION!$C$10),0)</f>
        <v>#REF!</v>
      </c>
      <c r="J1369" t="e">
        <f t="shared" ca="1" si="44"/>
        <v>#REF!</v>
      </c>
      <c r="K1369" t="e">
        <f ca="1">IF(H1369+SIMULATION!$E$6&gt;'CBB SIM'!I1369,"W","L")</f>
        <v>#REF!</v>
      </c>
      <c r="L1369" t="e">
        <f ca="1">IF(I1369+SIMULATION!$E$10&gt;'CBB SIM'!H1369,"W","L")</f>
        <v>#REF!</v>
      </c>
      <c r="M1369" t="e">
        <f t="shared" ca="1" si="45"/>
        <v>#REF!</v>
      </c>
      <c r="N1369" t="e">
        <f ca="1">IF((H1369+I1369)&gt;SIMULATION!$F$6,"Over","Under")</f>
        <v>#REF!</v>
      </c>
    </row>
    <row r="1370" spans="8:14" x14ac:dyDescent="0.25">
      <c r="H1370" t="e">
        <f ca="1">ROUND(NORMINV(RAND(),SIMULATION!$G$6,SIMULATION!$C$6),0)</f>
        <v>#REF!</v>
      </c>
      <c r="I1370" t="e">
        <f ca="1">ROUND(NORMINV(RAND(),SIMULATION!$G$10,SIMULATION!$C$10),0)</f>
        <v>#REF!</v>
      </c>
      <c r="J1370" t="e">
        <f t="shared" ca="1" si="44"/>
        <v>#REF!</v>
      </c>
      <c r="K1370" t="e">
        <f ca="1">IF(H1370+SIMULATION!$E$6&gt;'CBB SIM'!I1370,"W","L")</f>
        <v>#REF!</v>
      </c>
      <c r="L1370" t="e">
        <f ca="1">IF(I1370+SIMULATION!$E$10&gt;'CBB SIM'!H1370,"W","L")</f>
        <v>#REF!</v>
      </c>
      <c r="M1370" t="e">
        <f t="shared" ca="1" si="45"/>
        <v>#REF!</v>
      </c>
      <c r="N1370" t="e">
        <f ca="1">IF((H1370+I1370)&gt;SIMULATION!$F$6,"Over","Under")</f>
        <v>#REF!</v>
      </c>
    </row>
    <row r="1371" spans="8:14" x14ac:dyDescent="0.25">
      <c r="H1371" t="e">
        <f ca="1">ROUND(NORMINV(RAND(),SIMULATION!$G$6,SIMULATION!$C$6),0)</f>
        <v>#REF!</v>
      </c>
      <c r="I1371" t="e">
        <f ca="1">ROUND(NORMINV(RAND(),SIMULATION!$G$10,SIMULATION!$C$10),0)</f>
        <v>#REF!</v>
      </c>
      <c r="J1371" t="e">
        <f t="shared" ca="1" si="44"/>
        <v>#REF!</v>
      </c>
      <c r="K1371" t="e">
        <f ca="1">IF(H1371+SIMULATION!$E$6&gt;'CBB SIM'!I1371,"W","L")</f>
        <v>#REF!</v>
      </c>
      <c r="L1371" t="e">
        <f ca="1">IF(I1371+SIMULATION!$E$10&gt;'CBB SIM'!H1371,"W","L")</f>
        <v>#REF!</v>
      </c>
      <c r="M1371" t="e">
        <f t="shared" ca="1" si="45"/>
        <v>#REF!</v>
      </c>
      <c r="N1371" t="e">
        <f ca="1">IF((H1371+I1371)&gt;SIMULATION!$F$6,"Over","Under")</f>
        <v>#REF!</v>
      </c>
    </row>
    <row r="1372" spans="8:14" x14ac:dyDescent="0.25">
      <c r="H1372" t="e">
        <f ca="1">ROUND(NORMINV(RAND(),SIMULATION!$G$6,SIMULATION!$C$6),0)</f>
        <v>#REF!</v>
      </c>
      <c r="I1372" t="e">
        <f ca="1">ROUND(NORMINV(RAND(),SIMULATION!$G$10,SIMULATION!$C$10),0)</f>
        <v>#REF!</v>
      </c>
      <c r="J1372" t="e">
        <f t="shared" ca="1" si="44"/>
        <v>#REF!</v>
      </c>
      <c r="K1372" t="e">
        <f ca="1">IF(H1372+SIMULATION!$E$6&gt;'CBB SIM'!I1372,"W","L")</f>
        <v>#REF!</v>
      </c>
      <c r="L1372" t="e">
        <f ca="1">IF(I1372+SIMULATION!$E$10&gt;'CBB SIM'!H1372,"W","L")</f>
        <v>#REF!</v>
      </c>
      <c r="M1372" t="e">
        <f t="shared" ca="1" si="45"/>
        <v>#REF!</v>
      </c>
      <c r="N1372" t="e">
        <f ca="1">IF((H1372+I1372)&gt;SIMULATION!$F$6,"Over","Under")</f>
        <v>#REF!</v>
      </c>
    </row>
    <row r="1373" spans="8:14" x14ac:dyDescent="0.25">
      <c r="H1373" t="e">
        <f ca="1">ROUND(NORMINV(RAND(),SIMULATION!$G$6,SIMULATION!$C$6),0)</f>
        <v>#REF!</v>
      </c>
      <c r="I1373" t="e">
        <f ca="1">ROUND(NORMINV(RAND(),SIMULATION!$G$10,SIMULATION!$C$10),0)</f>
        <v>#REF!</v>
      </c>
      <c r="J1373" t="e">
        <f t="shared" ca="1" si="44"/>
        <v>#REF!</v>
      </c>
      <c r="K1373" t="e">
        <f ca="1">IF(H1373+SIMULATION!$E$6&gt;'CBB SIM'!I1373,"W","L")</f>
        <v>#REF!</v>
      </c>
      <c r="L1373" t="e">
        <f ca="1">IF(I1373+SIMULATION!$E$10&gt;'CBB SIM'!H1373,"W","L")</f>
        <v>#REF!</v>
      </c>
      <c r="M1373" t="e">
        <f t="shared" ca="1" si="45"/>
        <v>#REF!</v>
      </c>
      <c r="N1373" t="e">
        <f ca="1">IF((H1373+I1373)&gt;SIMULATION!$F$6,"Over","Under")</f>
        <v>#REF!</v>
      </c>
    </row>
    <row r="1374" spans="8:14" x14ac:dyDescent="0.25">
      <c r="H1374" t="e">
        <f ca="1">ROUND(NORMINV(RAND(),SIMULATION!$G$6,SIMULATION!$C$6),0)</f>
        <v>#REF!</v>
      </c>
      <c r="I1374" t="e">
        <f ca="1">ROUND(NORMINV(RAND(),SIMULATION!$G$10,SIMULATION!$C$10),0)</f>
        <v>#REF!</v>
      </c>
      <c r="J1374" t="e">
        <f t="shared" ca="1" si="44"/>
        <v>#REF!</v>
      </c>
      <c r="K1374" t="e">
        <f ca="1">IF(H1374+SIMULATION!$E$6&gt;'CBB SIM'!I1374,"W","L")</f>
        <v>#REF!</v>
      </c>
      <c r="L1374" t="e">
        <f ca="1">IF(I1374+SIMULATION!$E$10&gt;'CBB SIM'!H1374,"W","L")</f>
        <v>#REF!</v>
      </c>
      <c r="M1374" t="e">
        <f t="shared" ca="1" si="45"/>
        <v>#REF!</v>
      </c>
      <c r="N1374" t="e">
        <f ca="1">IF((H1374+I1374)&gt;SIMULATION!$F$6,"Over","Under")</f>
        <v>#REF!</v>
      </c>
    </row>
    <row r="1375" spans="8:14" x14ac:dyDescent="0.25">
      <c r="H1375" t="e">
        <f ca="1">ROUND(NORMINV(RAND(),SIMULATION!$G$6,SIMULATION!$C$6),0)</f>
        <v>#REF!</v>
      </c>
      <c r="I1375" t="e">
        <f ca="1">ROUND(NORMINV(RAND(),SIMULATION!$G$10,SIMULATION!$C$10),0)</f>
        <v>#REF!</v>
      </c>
      <c r="J1375" t="e">
        <f t="shared" ca="1" si="44"/>
        <v>#REF!</v>
      </c>
      <c r="K1375" t="e">
        <f ca="1">IF(H1375+SIMULATION!$E$6&gt;'CBB SIM'!I1375,"W","L")</f>
        <v>#REF!</v>
      </c>
      <c r="L1375" t="e">
        <f ca="1">IF(I1375+SIMULATION!$E$10&gt;'CBB SIM'!H1375,"W","L")</f>
        <v>#REF!</v>
      </c>
      <c r="M1375" t="e">
        <f t="shared" ca="1" si="45"/>
        <v>#REF!</v>
      </c>
      <c r="N1375" t="e">
        <f ca="1">IF((H1375+I1375)&gt;SIMULATION!$F$6,"Over","Under")</f>
        <v>#REF!</v>
      </c>
    </row>
    <row r="1376" spans="8:14" x14ac:dyDescent="0.25">
      <c r="H1376" t="e">
        <f ca="1">ROUND(NORMINV(RAND(),SIMULATION!$G$6,SIMULATION!$C$6),0)</f>
        <v>#REF!</v>
      </c>
      <c r="I1376" t="e">
        <f ca="1">ROUND(NORMINV(RAND(),SIMULATION!$G$10,SIMULATION!$C$10),0)</f>
        <v>#REF!</v>
      </c>
      <c r="J1376" t="e">
        <f t="shared" ca="1" si="44"/>
        <v>#REF!</v>
      </c>
      <c r="K1376" t="e">
        <f ca="1">IF(H1376+SIMULATION!$E$6&gt;'CBB SIM'!I1376,"W","L")</f>
        <v>#REF!</v>
      </c>
      <c r="L1376" t="e">
        <f ca="1">IF(I1376+SIMULATION!$E$10&gt;'CBB SIM'!H1376,"W","L")</f>
        <v>#REF!</v>
      </c>
      <c r="M1376" t="e">
        <f t="shared" ca="1" si="45"/>
        <v>#REF!</v>
      </c>
      <c r="N1376" t="e">
        <f ca="1">IF((H1376+I1376)&gt;SIMULATION!$F$6,"Over","Under")</f>
        <v>#REF!</v>
      </c>
    </row>
    <row r="1377" spans="8:14" x14ac:dyDescent="0.25">
      <c r="H1377" t="e">
        <f ca="1">ROUND(NORMINV(RAND(),SIMULATION!$G$6,SIMULATION!$C$6),0)</f>
        <v>#REF!</v>
      </c>
      <c r="I1377" t="e">
        <f ca="1">ROUND(NORMINV(RAND(),SIMULATION!$G$10,SIMULATION!$C$10),0)</f>
        <v>#REF!</v>
      </c>
      <c r="J1377" t="e">
        <f t="shared" ca="1" si="44"/>
        <v>#REF!</v>
      </c>
      <c r="K1377" t="e">
        <f ca="1">IF(H1377+SIMULATION!$E$6&gt;'CBB SIM'!I1377,"W","L")</f>
        <v>#REF!</v>
      </c>
      <c r="L1377" t="e">
        <f ca="1">IF(I1377+SIMULATION!$E$10&gt;'CBB SIM'!H1377,"W","L")</f>
        <v>#REF!</v>
      </c>
      <c r="M1377" t="e">
        <f t="shared" ca="1" si="45"/>
        <v>#REF!</v>
      </c>
      <c r="N1377" t="e">
        <f ca="1">IF((H1377+I1377)&gt;SIMULATION!$F$6,"Over","Under")</f>
        <v>#REF!</v>
      </c>
    </row>
    <row r="1378" spans="8:14" x14ac:dyDescent="0.25">
      <c r="H1378" t="e">
        <f ca="1">ROUND(NORMINV(RAND(),SIMULATION!$G$6,SIMULATION!$C$6),0)</f>
        <v>#REF!</v>
      </c>
      <c r="I1378" t="e">
        <f ca="1">ROUND(NORMINV(RAND(),SIMULATION!$G$10,SIMULATION!$C$10),0)</f>
        <v>#REF!</v>
      </c>
      <c r="J1378" t="e">
        <f t="shared" ca="1" si="44"/>
        <v>#REF!</v>
      </c>
      <c r="K1378" t="e">
        <f ca="1">IF(H1378+SIMULATION!$E$6&gt;'CBB SIM'!I1378,"W","L")</f>
        <v>#REF!</v>
      </c>
      <c r="L1378" t="e">
        <f ca="1">IF(I1378+SIMULATION!$E$10&gt;'CBB SIM'!H1378,"W","L")</f>
        <v>#REF!</v>
      </c>
      <c r="M1378" t="e">
        <f t="shared" ca="1" si="45"/>
        <v>#REF!</v>
      </c>
      <c r="N1378" t="e">
        <f ca="1">IF((H1378+I1378)&gt;SIMULATION!$F$6,"Over","Under")</f>
        <v>#REF!</v>
      </c>
    </row>
    <row r="1379" spans="8:14" x14ac:dyDescent="0.25">
      <c r="H1379" t="e">
        <f ca="1">ROUND(NORMINV(RAND(),SIMULATION!$G$6,SIMULATION!$C$6),0)</f>
        <v>#REF!</v>
      </c>
      <c r="I1379" t="e">
        <f ca="1">ROUND(NORMINV(RAND(),SIMULATION!$G$10,SIMULATION!$C$10),0)</f>
        <v>#REF!</v>
      </c>
      <c r="J1379" t="e">
        <f t="shared" ca="1" si="44"/>
        <v>#REF!</v>
      </c>
      <c r="K1379" t="e">
        <f ca="1">IF(H1379+SIMULATION!$E$6&gt;'CBB SIM'!I1379,"W","L")</f>
        <v>#REF!</v>
      </c>
      <c r="L1379" t="e">
        <f ca="1">IF(I1379+SIMULATION!$E$10&gt;'CBB SIM'!H1379,"W","L")</f>
        <v>#REF!</v>
      </c>
      <c r="M1379" t="e">
        <f t="shared" ca="1" si="45"/>
        <v>#REF!</v>
      </c>
      <c r="N1379" t="e">
        <f ca="1">IF((H1379+I1379)&gt;SIMULATION!$F$6,"Over","Under")</f>
        <v>#REF!</v>
      </c>
    </row>
    <row r="1380" spans="8:14" x14ac:dyDescent="0.25">
      <c r="H1380" t="e">
        <f ca="1">ROUND(NORMINV(RAND(),SIMULATION!$G$6,SIMULATION!$C$6),0)</f>
        <v>#REF!</v>
      </c>
      <c r="I1380" t="e">
        <f ca="1">ROUND(NORMINV(RAND(),SIMULATION!$G$10,SIMULATION!$C$10),0)</f>
        <v>#REF!</v>
      </c>
      <c r="J1380" t="e">
        <f t="shared" ca="1" si="44"/>
        <v>#REF!</v>
      </c>
      <c r="K1380" t="e">
        <f ca="1">IF(H1380+SIMULATION!$E$6&gt;'CBB SIM'!I1380,"W","L")</f>
        <v>#REF!</v>
      </c>
      <c r="L1380" t="e">
        <f ca="1">IF(I1380+SIMULATION!$E$10&gt;'CBB SIM'!H1380,"W","L")</f>
        <v>#REF!</v>
      </c>
      <c r="M1380" t="e">
        <f t="shared" ca="1" si="45"/>
        <v>#REF!</v>
      </c>
      <c r="N1380" t="e">
        <f ca="1">IF((H1380+I1380)&gt;SIMULATION!$F$6,"Over","Under")</f>
        <v>#REF!</v>
      </c>
    </row>
    <row r="1381" spans="8:14" x14ac:dyDescent="0.25">
      <c r="H1381" t="e">
        <f ca="1">ROUND(NORMINV(RAND(),SIMULATION!$G$6,SIMULATION!$C$6),0)</f>
        <v>#REF!</v>
      </c>
      <c r="I1381" t="e">
        <f ca="1">ROUND(NORMINV(RAND(),SIMULATION!$G$10,SIMULATION!$C$10),0)</f>
        <v>#REF!</v>
      </c>
      <c r="J1381" t="e">
        <f t="shared" ca="1" si="44"/>
        <v>#REF!</v>
      </c>
      <c r="K1381" t="e">
        <f ca="1">IF(H1381+SIMULATION!$E$6&gt;'CBB SIM'!I1381,"W","L")</f>
        <v>#REF!</v>
      </c>
      <c r="L1381" t="e">
        <f ca="1">IF(I1381+SIMULATION!$E$10&gt;'CBB SIM'!H1381,"W","L")</f>
        <v>#REF!</v>
      </c>
      <c r="M1381" t="e">
        <f t="shared" ca="1" si="45"/>
        <v>#REF!</v>
      </c>
      <c r="N1381" t="e">
        <f ca="1">IF((H1381+I1381)&gt;SIMULATION!$F$6,"Over","Under")</f>
        <v>#REF!</v>
      </c>
    </row>
    <row r="1382" spans="8:14" x14ac:dyDescent="0.25">
      <c r="H1382" t="e">
        <f ca="1">ROUND(NORMINV(RAND(),SIMULATION!$G$6,SIMULATION!$C$6),0)</f>
        <v>#REF!</v>
      </c>
      <c r="I1382" t="e">
        <f ca="1">ROUND(NORMINV(RAND(),SIMULATION!$G$10,SIMULATION!$C$10),0)</f>
        <v>#REF!</v>
      </c>
      <c r="J1382" t="e">
        <f t="shared" ca="1" si="44"/>
        <v>#REF!</v>
      </c>
      <c r="K1382" t="e">
        <f ca="1">IF(H1382+SIMULATION!$E$6&gt;'CBB SIM'!I1382,"W","L")</f>
        <v>#REF!</v>
      </c>
      <c r="L1382" t="e">
        <f ca="1">IF(I1382+SIMULATION!$E$10&gt;'CBB SIM'!H1382,"W","L")</f>
        <v>#REF!</v>
      </c>
      <c r="M1382" t="e">
        <f t="shared" ca="1" si="45"/>
        <v>#REF!</v>
      </c>
      <c r="N1382" t="e">
        <f ca="1">IF((H1382+I1382)&gt;SIMULATION!$F$6,"Over","Under")</f>
        <v>#REF!</v>
      </c>
    </row>
    <row r="1383" spans="8:14" x14ac:dyDescent="0.25">
      <c r="H1383" t="e">
        <f ca="1">ROUND(NORMINV(RAND(),SIMULATION!$G$6,SIMULATION!$C$6),0)</f>
        <v>#REF!</v>
      </c>
      <c r="I1383" t="e">
        <f ca="1">ROUND(NORMINV(RAND(),SIMULATION!$G$10,SIMULATION!$C$10),0)</f>
        <v>#REF!</v>
      </c>
      <c r="J1383" t="e">
        <f t="shared" ca="1" si="44"/>
        <v>#REF!</v>
      </c>
      <c r="K1383" t="e">
        <f ca="1">IF(H1383+SIMULATION!$E$6&gt;'CBB SIM'!I1383,"W","L")</f>
        <v>#REF!</v>
      </c>
      <c r="L1383" t="e">
        <f ca="1">IF(I1383+SIMULATION!$E$10&gt;'CBB SIM'!H1383,"W","L")</f>
        <v>#REF!</v>
      </c>
      <c r="M1383" t="e">
        <f t="shared" ca="1" si="45"/>
        <v>#REF!</v>
      </c>
      <c r="N1383" t="e">
        <f ca="1">IF((H1383+I1383)&gt;SIMULATION!$F$6,"Over","Under")</f>
        <v>#REF!</v>
      </c>
    </row>
    <row r="1384" spans="8:14" x14ac:dyDescent="0.25">
      <c r="H1384" t="e">
        <f ca="1">ROUND(NORMINV(RAND(),SIMULATION!$G$6,SIMULATION!$C$6),0)</f>
        <v>#REF!</v>
      </c>
      <c r="I1384" t="e">
        <f ca="1">ROUND(NORMINV(RAND(),SIMULATION!$G$10,SIMULATION!$C$10),0)</f>
        <v>#REF!</v>
      </c>
      <c r="J1384" t="e">
        <f t="shared" ca="1" si="44"/>
        <v>#REF!</v>
      </c>
      <c r="K1384" t="e">
        <f ca="1">IF(H1384+SIMULATION!$E$6&gt;'CBB SIM'!I1384,"W","L")</f>
        <v>#REF!</v>
      </c>
      <c r="L1384" t="e">
        <f ca="1">IF(I1384+SIMULATION!$E$10&gt;'CBB SIM'!H1384,"W","L")</f>
        <v>#REF!</v>
      </c>
      <c r="M1384" t="e">
        <f t="shared" ca="1" si="45"/>
        <v>#REF!</v>
      </c>
      <c r="N1384" t="e">
        <f ca="1">IF((H1384+I1384)&gt;SIMULATION!$F$6,"Over","Under")</f>
        <v>#REF!</v>
      </c>
    </row>
    <row r="1385" spans="8:14" x14ac:dyDescent="0.25">
      <c r="H1385" t="e">
        <f ca="1">ROUND(NORMINV(RAND(),SIMULATION!$G$6,SIMULATION!$C$6),0)</f>
        <v>#REF!</v>
      </c>
      <c r="I1385" t="e">
        <f ca="1">ROUND(NORMINV(RAND(),SIMULATION!$G$10,SIMULATION!$C$10),0)</f>
        <v>#REF!</v>
      </c>
      <c r="J1385" t="e">
        <f t="shared" ca="1" si="44"/>
        <v>#REF!</v>
      </c>
      <c r="K1385" t="e">
        <f ca="1">IF(H1385+SIMULATION!$E$6&gt;'CBB SIM'!I1385,"W","L")</f>
        <v>#REF!</v>
      </c>
      <c r="L1385" t="e">
        <f ca="1">IF(I1385+SIMULATION!$E$10&gt;'CBB SIM'!H1385,"W","L")</f>
        <v>#REF!</v>
      </c>
      <c r="M1385" t="e">
        <f t="shared" ca="1" si="45"/>
        <v>#REF!</v>
      </c>
      <c r="N1385" t="e">
        <f ca="1">IF((H1385+I1385)&gt;SIMULATION!$F$6,"Over","Under")</f>
        <v>#REF!</v>
      </c>
    </row>
    <row r="1386" spans="8:14" x14ac:dyDescent="0.25">
      <c r="H1386" t="e">
        <f ca="1">ROUND(NORMINV(RAND(),SIMULATION!$G$6,SIMULATION!$C$6),0)</f>
        <v>#REF!</v>
      </c>
      <c r="I1386" t="e">
        <f ca="1">ROUND(NORMINV(RAND(),SIMULATION!$G$10,SIMULATION!$C$10),0)</f>
        <v>#REF!</v>
      </c>
      <c r="J1386" t="e">
        <f t="shared" ref="J1386:J1449" ca="1" si="46">IF(H1386=I1386,"OT",IF(H1386&gt;I1386,"Away","Home"))</f>
        <v>#REF!</v>
      </c>
      <c r="K1386" t="e">
        <f ca="1">IF(H1386+SIMULATION!$E$6&gt;'CBB SIM'!I1386,"W","L")</f>
        <v>#REF!</v>
      </c>
      <c r="L1386" t="e">
        <f ca="1">IF(I1386+SIMULATION!$E$10&gt;'CBB SIM'!H1386,"W","L")</f>
        <v>#REF!</v>
      </c>
      <c r="M1386" t="e">
        <f t="shared" ref="M1386:M1449" ca="1" si="47">H1386+I1386</f>
        <v>#REF!</v>
      </c>
      <c r="N1386" t="e">
        <f ca="1">IF((H1386+I1386)&gt;SIMULATION!$F$6,"Over","Under")</f>
        <v>#REF!</v>
      </c>
    </row>
    <row r="1387" spans="8:14" x14ac:dyDescent="0.25">
      <c r="H1387" t="e">
        <f ca="1">ROUND(NORMINV(RAND(),SIMULATION!$G$6,SIMULATION!$C$6),0)</f>
        <v>#REF!</v>
      </c>
      <c r="I1387" t="e">
        <f ca="1">ROUND(NORMINV(RAND(),SIMULATION!$G$10,SIMULATION!$C$10),0)</f>
        <v>#REF!</v>
      </c>
      <c r="J1387" t="e">
        <f t="shared" ca="1" si="46"/>
        <v>#REF!</v>
      </c>
      <c r="K1387" t="e">
        <f ca="1">IF(H1387+SIMULATION!$E$6&gt;'CBB SIM'!I1387,"W","L")</f>
        <v>#REF!</v>
      </c>
      <c r="L1387" t="e">
        <f ca="1">IF(I1387+SIMULATION!$E$10&gt;'CBB SIM'!H1387,"W","L")</f>
        <v>#REF!</v>
      </c>
      <c r="M1387" t="e">
        <f t="shared" ca="1" si="47"/>
        <v>#REF!</v>
      </c>
      <c r="N1387" t="e">
        <f ca="1">IF((H1387+I1387)&gt;SIMULATION!$F$6,"Over","Under")</f>
        <v>#REF!</v>
      </c>
    </row>
    <row r="1388" spans="8:14" x14ac:dyDescent="0.25">
      <c r="H1388" t="e">
        <f ca="1">ROUND(NORMINV(RAND(),SIMULATION!$G$6,SIMULATION!$C$6),0)</f>
        <v>#REF!</v>
      </c>
      <c r="I1388" t="e">
        <f ca="1">ROUND(NORMINV(RAND(),SIMULATION!$G$10,SIMULATION!$C$10),0)</f>
        <v>#REF!</v>
      </c>
      <c r="J1388" t="e">
        <f t="shared" ca="1" si="46"/>
        <v>#REF!</v>
      </c>
      <c r="K1388" t="e">
        <f ca="1">IF(H1388+SIMULATION!$E$6&gt;'CBB SIM'!I1388,"W","L")</f>
        <v>#REF!</v>
      </c>
      <c r="L1388" t="e">
        <f ca="1">IF(I1388+SIMULATION!$E$10&gt;'CBB SIM'!H1388,"W","L")</f>
        <v>#REF!</v>
      </c>
      <c r="M1388" t="e">
        <f t="shared" ca="1" si="47"/>
        <v>#REF!</v>
      </c>
      <c r="N1388" t="e">
        <f ca="1">IF((H1388+I1388)&gt;SIMULATION!$F$6,"Over","Under")</f>
        <v>#REF!</v>
      </c>
    </row>
    <row r="1389" spans="8:14" x14ac:dyDescent="0.25">
      <c r="H1389" t="e">
        <f ca="1">ROUND(NORMINV(RAND(),SIMULATION!$G$6,SIMULATION!$C$6),0)</f>
        <v>#REF!</v>
      </c>
      <c r="I1389" t="e">
        <f ca="1">ROUND(NORMINV(RAND(),SIMULATION!$G$10,SIMULATION!$C$10),0)</f>
        <v>#REF!</v>
      </c>
      <c r="J1389" t="e">
        <f t="shared" ca="1" si="46"/>
        <v>#REF!</v>
      </c>
      <c r="K1389" t="e">
        <f ca="1">IF(H1389+SIMULATION!$E$6&gt;'CBB SIM'!I1389,"W","L")</f>
        <v>#REF!</v>
      </c>
      <c r="L1389" t="e">
        <f ca="1">IF(I1389+SIMULATION!$E$10&gt;'CBB SIM'!H1389,"W","L")</f>
        <v>#REF!</v>
      </c>
      <c r="M1389" t="e">
        <f t="shared" ca="1" si="47"/>
        <v>#REF!</v>
      </c>
      <c r="N1389" t="e">
        <f ca="1">IF((H1389+I1389)&gt;SIMULATION!$F$6,"Over","Under")</f>
        <v>#REF!</v>
      </c>
    </row>
    <row r="1390" spans="8:14" x14ac:dyDescent="0.25">
      <c r="H1390" t="e">
        <f ca="1">ROUND(NORMINV(RAND(),SIMULATION!$G$6,SIMULATION!$C$6),0)</f>
        <v>#REF!</v>
      </c>
      <c r="I1390" t="e">
        <f ca="1">ROUND(NORMINV(RAND(),SIMULATION!$G$10,SIMULATION!$C$10),0)</f>
        <v>#REF!</v>
      </c>
      <c r="J1390" t="e">
        <f t="shared" ca="1" si="46"/>
        <v>#REF!</v>
      </c>
      <c r="K1390" t="e">
        <f ca="1">IF(H1390+SIMULATION!$E$6&gt;'CBB SIM'!I1390,"W","L")</f>
        <v>#REF!</v>
      </c>
      <c r="L1390" t="e">
        <f ca="1">IF(I1390+SIMULATION!$E$10&gt;'CBB SIM'!H1390,"W","L")</f>
        <v>#REF!</v>
      </c>
      <c r="M1390" t="e">
        <f t="shared" ca="1" si="47"/>
        <v>#REF!</v>
      </c>
      <c r="N1390" t="e">
        <f ca="1">IF((H1390+I1390)&gt;SIMULATION!$F$6,"Over","Under")</f>
        <v>#REF!</v>
      </c>
    </row>
    <row r="1391" spans="8:14" x14ac:dyDescent="0.25">
      <c r="H1391" t="e">
        <f ca="1">ROUND(NORMINV(RAND(),SIMULATION!$G$6,SIMULATION!$C$6),0)</f>
        <v>#REF!</v>
      </c>
      <c r="I1391" t="e">
        <f ca="1">ROUND(NORMINV(RAND(),SIMULATION!$G$10,SIMULATION!$C$10),0)</f>
        <v>#REF!</v>
      </c>
      <c r="J1391" t="e">
        <f t="shared" ca="1" si="46"/>
        <v>#REF!</v>
      </c>
      <c r="K1391" t="e">
        <f ca="1">IF(H1391+SIMULATION!$E$6&gt;'CBB SIM'!I1391,"W","L")</f>
        <v>#REF!</v>
      </c>
      <c r="L1391" t="e">
        <f ca="1">IF(I1391+SIMULATION!$E$10&gt;'CBB SIM'!H1391,"W","L")</f>
        <v>#REF!</v>
      </c>
      <c r="M1391" t="e">
        <f t="shared" ca="1" si="47"/>
        <v>#REF!</v>
      </c>
      <c r="N1391" t="e">
        <f ca="1">IF((H1391+I1391)&gt;SIMULATION!$F$6,"Over","Under")</f>
        <v>#REF!</v>
      </c>
    </row>
    <row r="1392" spans="8:14" x14ac:dyDescent="0.25">
      <c r="H1392" t="e">
        <f ca="1">ROUND(NORMINV(RAND(),SIMULATION!$G$6,SIMULATION!$C$6),0)</f>
        <v>#REF!</v>
      </c>
      <c r="I1392" t="e">
        <f ca="1">ROUND(NORMINV(RAND(),SIMULATION!$G$10,SIMULATION!$C$10),0)</f>
        <v>#REF!</v>
      </c>
      <c r="J1392" t="e">
        <f t="shared" ca="1" si="46"/>
        <v>#REF!</v>
      </c>
      <c r="K1392" t="e">
        <f ca="1">IF(H1392+SIMULATION!$E$6&gt;'CBB SIM'!I1392,"W","L")</f>
        <v>#REF!</v>
      </c>
      <c r="L1392" t="e">
        <f ca="1">IF(I1392+SIMULATION!$E$10&gt;'CBB SIM'!H1392,"W","L")</f>
        <v>#REF!</v>
      </c>
      <c r="M1392" t="e">
        <f t="shared" ca="1" si="47"/>
        <v>#REF!</v>
      </c>
      <c r="N1392" t="e">
        <f ca="1">IF((H1392+I1392)&gt;SIMULATION!$F$6,"Over","Under")</f>
        <v>#REF!</v>
      </c>
    </row>
    <row r="1393" spans="8:14" x14ac:dyDescent="0.25">
      <c r="H1393" t="e">
        <f ca="1">ROUND(NORMINV(RAND(),SIMULATION!$G$6,SIMULATION!$C$6),0)</f>
        <v>#REF!</v>
      </c>
      <c r="I1393" t="e">
        <f ca="1">ROUND(NORMINV(RAND(),SIMULATION!$G$10,SIMULATION!$C$10),0)</f>
        <v>#REF!</v>
      </c>
      <c r="J1393" t="e">
        <f t="shared" ca="1" si="46"/>
        <v>#REF!</v>
      </c>
      <c r="K1393" t="e">
        <f ca="1">IF(H1393+SIMULATION!$E$6&gt;'CBB SIM'!I1393,"W","L")</f>
        <v>#REF!</v>
      </c>
      <c r="L1393" t="e">
        <f ca="1">IF(I1393+SIMULATION!$E$10&gt;'CBB SIM'!H1393,"W","L")</f>
        <v>#REF!</v>
      </c>
      <c r="M1393" t="e">
        <f t="shared" ca="1" si="47"/>
        <v>#REF!</v>
      </c>
      <c r="N1393" t="e">
        <f ca="1">IF((H1393+I1393)&gt;SIMULATION!$F$6,"Over","Under")</f>
        <v>#REF!</v>
      </c>
    </row>
    <row r="1394" spans="8:14" x14ac:dyDescent="0.25">
      <c r="H1394" t="e">
        <f ca="1">ROUND(NORMINV(RAND(),SIMULATION!$G$6,SIMULATION!$C$6),0)</f>
        <v>#REF!</v>
      </c>
      <c r="I1394" t="e">
        <f ca="1">ROUND(NORMINV(RAND(),SIMULATION!$G$10,SIMULATION!$C$10),0)</f>
        <v>#REF!</v>
      </c>
      <c r="J1394" t="e">
        <f t="shared" ca="1" si="46"/>
        <v>#REF!</v>
      </c>
      <c r="K1394" t="e">
        <f ca="1">IF(H1394+SIMULATION!$E$6&gt;'CBB SIM'!I1394,"W","L")</f>
        <v>#REF!</v>
      </c>
      <c r="L1394" t="e">
        <f ca="1">IF(I1394+SIMULATION!$E$10&gt;'CBB SIM'!H1394,"W","L")</f>
        <v>#REF!</v>
      </c>
      <c r="M1394" t="e">
        <f t="shared" ca="1" si="47"/>
        <v>#REF!</v>
      </c>
      <c r="N1394" t="e">
        <f ca="1">IF((H1394+I1394)&gt;SIMULATION!$F$6,"Over","Under")</f>
        <v>#REF!</v>
      </c>
    </row>
    <row r="1395" spans="8:14" x14ac:dyDescent="0.25">
      <c r="H1395" t="e">
        <f ca="1">ROUND(NORMINV(RAND(),SIMULATION!$G$6,SIMULATION!$C$6),0)</f>
        <v>#REF!</v>
      </c>
      <c r="I1395" t="e">
        <f ca="1">ROUND(NORMINV(RAND(),SIMULATION!$G$10,SIMULATION!$C$10),0)</f>
        <v>#REF!</v>
      </c>
      <c r="J1395" t="e">
        <f t="shared" ca="1" si="46"/>
        <v>#REF!</v>
      </c>
      <c r="K1395" t="e">
        <f ca="1">IF(H1395+SIMULATION!$E$6&gt;'CBB SIM'!I1395,"W","L")</f>
        <v>#REF!</v>
      </c>
      <c r="L1395" t="e">
        <f ca="1">IF(I1395+SIMULATION!$E$10&gt;'CBB SIM'!H1395,"W","L")</f>
        <v>#REF!</v>
      </c>
      <c r="M1395" t="e">
        <f t="shared" ca="1" si="47"/>
        <v>#REF!</v>
      </c>
      <c r="N1395" t="e">
        <f ca="1">IF((H1395+I1395)&gt;SIMULATION!$F$6,"Over","Under")</f>
        <v>#REF!</v>
      </c>
    </row>
    <row r="1396" spans="8:14" x14ac:dyDescent="0.25">
      <c r="H1396" t="e">
        <f ca="1">ROUND(NORMINV(RAND(),SIMULATION!$G$6,SIMULATION!$C$6),0)</f>
        <v>#REF!</v>
      </c>
      <c r="I1396" t="e">
        <f ca="1">ROUND(NORMINV(RAND(),SIMULATION!$G$10,SIMULATION!$C$10),0)</f>
        <v>#REF!</v>
      </c>
      <c r="J1396" t="e">
        <f t="shared" ca="1" si="46"/>
        <v>#REF!</v>
      </c>
      <c r="K1396" t="e">
        <f ca="1">IF(H1396+SIMULATION!$E$6&gt;'CBB SIM'!I1396,"W","L")</f>
        <v>#REF!</v>
      </c>
      <c r="L1396" t="e">
        <f ca="1">IF(I1396+SIMULATION!$E$10&gt;'CBB SIM'!H1396,"W","L")</f>
        <v>#REF!</v>
      </c>
      <c r="M1396" t="e">
        <f t="shared" ca="1" si="47"/>
        <v>#REF!</v>
      </c>
      <c r="N1396" t="e">
        <f ca="1">IF((H1396+I1396)&gt;SIMULATION!$F$6,"Over","Under")</f>
        <v>#REF!</v>
      </c>
    </row>
    <row r="1397" spans="8:14" x14ac:dyDescent="0.25">
      <c r="H1397" t="e">
        <f ca="1">ROUND(NORMINV(RAND(),SIMULATION!$G$6,SIMULATION!$C$6),0)</f>
        <v>#REF!</v>
      </c>
      <c r="I1397" t="e">
        <f ca="1">ROUND(NORMINV(RAND(),SIMULATION!$G$10,SIMULATION!$C$10),0)</f>
        <v>#REF!</v>
      </c>
      <c r="J1397" t="e">
        <f t="shared" ca="1" si="46"/>
        <v>#REF!</v>
      </c>
      <c r="K1397" t="e">
        <f ca="1">IF(H1397+SIMULATION!$E$6&gt;'CBB SIM'!I1397,"W","L")</f>
        <v>#REF!</v>
      </c>
      <c r="L1397" t="e">
        <f ca="1">IF(I1397+SIMULATION!$E$10&gt;'CBB SIM'!H1397,"W","L")</f>
        <v>#REF!</v>
      </c>
      <c r="M1397" t="e">
        <f t="shared" ca="1" si="47"/>
        <v>#REF!</v>
      </c>
      <c r="N1397" t="e">
        <f ca="1">IF((H1397+I1397)&gt;SIMULATION!$F$6,"Over","Under")</f>
        <v>#REF!</v>
      </c>
    </row>
    <row r="1398" spans="8:14" x14ac:dyDescent="0.25">
      <c r="H1398" t="e">
        <f ca="1">ROUND(NORMINV(RAND(),SIMULATION!$G$6,SIMULATION!$C$6),0)</f>
        <v>#REF!</v>
      </c>
      <c r="I1398" t="e">
        <f ca="1">ROUND(NORMINV(RAND(),SIMULATION!$G$10,SIMULATION!$C$10),0)</f>
        <v>#REF!</v>
      </c>
      <c r="J1398" t="e">
        <f t="shared" ca="1" si="46"/>
        <v>#REF!</v>
      </c>
      <c r="K1398" t="e">
        <f ca="1">IF(H1398+SIMULATION!$E$6&gt;'CBB SIM'!I1398,"W","L")</f>
        <v>#REF!</v>
      </c>
      <c r="L1398" t="e">
        <f ca="1">IF(I1398+SIMULATION!$E$10&gt;'CBB SIM'!H1398,"W","L")</f>
        <v>#REF!</v>
      </c>
      <c r="M1398" t="e">
        <f t="shared" ca="1" si="47"/>
        <v>#REF!</v>
      </c>
      <c r="N1398" t="e">
        <f ca="1">IF((H1398+I1398)&gt;SIMULATION!$F$6,"Over","Under")</f>
        <v>#REF!</v>
      </c>
    </row>
    <row r="1399" spans="8:14" x14ac:dyDescent="0.25">
      <c r="H1399" t="e">
        <f ca="1">ROUND(NORMINV(RAND(),SIMULATION!$G$6,SIMULATION!$C$6),0)</f>
        <v>#REF!</v>
      </c>
      <c r="I1399" t="e">
        <f ca="1">ROUND(NORMINV(RAND(),SIMULATION!$G$10,SIMULATION!$C$10),0)</f>
        <v>#REF!</v>
      </c>
      <c r="J1399" t="e">
        <f t="shared" ca="1" si="46"/>
        <v>#REF!</v>
      </c>
      <c r="K1399" t="e">
        <f ca="1">IF(H1399+SIMULATION!$E$6&gt;'CBB SIM'!I1399,"W","L")</f>
        <v>#REF!</v>
      </c>
      <c r="L1399" t="e">
        <f ca="1">IF(I1399+SIMULATION!$E$10&gt;'CBB SIM'!H1399,"W","L")</f>
        <v>#REF!</v>
      </c>
      <c r="M1399" t="e">
        <f t="shared" ca="1" si="47"/>
        <v>#REF!</v>
      </c>
      <c r="N1399" t="e">
        <f ca="1">IF((H1399+I1399)&gt;SIMULATION!$F$6,"Over","Under")</f>
        <v>#REF!</v>
      </c>
    </row>
    <row r="1400" spans="8:14" x14ac:dyDescent="0.25">
      <c r="H1400" t="e">
        <f ca="1">ROUND(NORMINV(RAND(),SIMULATION!$G$6,SIMULATION!$C$6),0)</f>
        <v>#REF!</v>
      </c>
      <c r="I1400" t="e">
        <f ca="1">ROUND(NORMINV(RAND(),SIMULATION!$G$10,SIMULATION!$C$10),0)</f>
        <v>#REF!</v>
      </c>
      <c r="J1400" t="e">
        <f t="shared" ca="1" si="46"/>
        <v>#REF!</v>
      </c>
      <c r="K1400" t="e">
        <f ca="1">IF(H1400+SIMULATION!$E$6&gt;'CBB SIM'!I1400,"W","L")</f>
        <v>#REF!</v>
      </c>
      <c r="L1400" t="e">
        <f ca="1">IF(I1400+SIMULATION!$E$10&gt;'CBB SIM'!H1400,"W","L")</f>
        <v>#REF!</v>
      </c>
      <c r="M1400" t="e">
        <f t="shared" ca="1" si="47"/>
        <v>#REF!</v>
      </c>
      <c r="N1400" t="e">
        <f ca="1">IF((H1400+I1400)&gt;SIMULATION!$F$6,"Over","Under")</f>
        <v>#REF!</v>
      </c>
    </row>
    <row r="1401" spans="8:14" x14ac:dyDescent="0.25">
      <c r="H1401" t="e">
        <f ca="1">ROUND(NORMINV(RAND(),SIMULATION!$G$6,SIMULATION!$C$6),0)</f>
        <v>#REF!</v>
      </c>
      <c r="I1401" t="e">
        <f ca="1">ROUND(NORMINV(RAND(),SIMULATION!$G$10,SIMULATION!$C$10),0)</f>
        <v>#REF!</v>
      </c>
      <c r="J1401" t="e">
        <f t="shared" ca="1" si="46"/>
        <v>#REF!</v>
      </c>
      <c r="K1401" t="e">
        <f ca="1">IF(H1401+SIMULATION!$E$6&gt;'CBB SIM'!I1401,"W","L")</f>
        <v>#REF!</v>
      </c>
      <c r="L1401" t="e">
        <f ca="1">IF(I1401+SIMULATION!$E$10&gt;'CBB SIM'!H1401,"W","L")</f>
        <v>#REF!</v>
      </c>
      <c r="M1401" t="e">
        <f t="shared" ca="1" si="47"/>
        <v>#REF!</v>
      </c>
      <c r="N1401" t="e">
        <f ca="1">IF((H1401+I1401)&gt;SIMULATION!$F$6,"Over","Under")</f>
        <v>#REF!</v>
      </c>
    </row>
    <row r="1402" spans="8:14" x14ac:dyDescent="0.25">
      <c r="H1402" t="e">
        <f ca="1">ROUND(NORMINV(RAND(),SIMULATION!$G$6,SIMULATION!$C$6),0)</f>
        <v>#REF!</v>
      </c>
      <c r="I1402" t="e">
        <f ca="1">ROUND(NORMINV(RAND(),SIMULATION!$G$10,SIMULATION!$C$10),0)</f>
        <v>#REF!</v>
      </c>
      <c r="J1402" t="e">
        <f t="shared" ca="1" si="46"/>
        <v>#REF!</v>
      </c>
      <c r="K1402" t="e">
        <f ca="1">IF(H1402+SIMULATION!$E$6&gt;'CBB SIM'!I1402,"W","L")</f>
        <v>#REF!</v>
      </c>
      <c r="L1402" t="e">
        <f ca="1">IF(I1402+SIMULATION!$E$10&gt;'CBB SIM'!H1402,"W","L")</f>
        <v>#REF!</v>
      </c>
      <c r="M1402" t="e">
        <f t="shared" ca="1" si="47"/>
        <v>#REF!</v>
      </c>
      <c r="N1402" t="e">
        <f ca="1">IF((H1402+I1402)&gt;SIMULATION!$F$6,"Over","Under")</f>
        <v>#REF!</v>
      </c>
    </row>
    <row r="1403" spans="8:14" x14ac:dyDescent="0.25">
      <c r="H1403" t="e">
        <f ca="1">ROUND(NORMINV(RAND(),SIMULATION!$G$6,SIMULATION!$C$6),0)</f>
        <v>#REF!</v>
      </c>
      <c r="I1403" t="e">
        <f ca="1">ROUND(NORMINV(RAND(),SIMULATION!$G$10,SIMULATION!$C$10),0)</f>
        <v>#REF!</v>
      </c>
      <c r="J1403" t="e">
        <f t="shared" ca="1" si="46"/>
        <v>#REF!</v>
      </c>
      <c r="K1403" t="e">
        <f ca="1">IF(H1403+SIMULATION!$E$6&gt;'CBB SIM'!I1403,"W","L")</f>
        <v>#REF!</v>
      </c>
      <c r="L1403" t="e">
        <f ca="1">IF(I1403+SIMULATION!$E$10&gt;'CBB SIM'!H1403,"W","L")</f>
        <v>#REF!</v>
      </c>
      <c r="M1403" t="e">
        <f t="shared" ca="1" si="47"/>
        <v>#REF!</v>
      </c>
      <c r="N1403" t="e">
        <f ca="1">IF((H1403+I1403)&gt;SIMULATION!$F$6,"Over","Under")</f>
        <v>#REF!</v>
      </c>
    </row>
    <row r="1404" spans="8:14" x14ac:dyDescent="0.25">
      <c r="H1404" t="e">
        <f ca="1">ROUND(NORMINV(RAND(),SIMULATION!$G$6,SIMULATION!$C$6),0)</f>
        <v>#REF!</v>
      </c>
      <c r="I1404" t="e">
        <f ca="1">ROUND(NORMINV(RAND(),SIMULATION!$G$10,SIMULATION!$C$10),0)</f>
        <v>#REF!</v>
      </c>
      <c r="J1404" t="e">
        <f t="shared" ca="1" si="46"/>
        <v>#REF!</v>
      </c>
      <c r="K1404" t="e">
        <f ca="1">IF(H1404+SIMULATION!$E$6&gt;'CBB SIM'!I1404,"W","L")</f>
        <v>#REF!</v>
      </c>
      <c r="L1404" t="e">
        <f ca="1">IF(I1404+SIMULATION!$E$10&gt;'CBB SIM'!H1404,"W","L")</f>
        <v>#REF!</v>
      </c>
      <c r="M1404" t="e">
        <f t="shared" ca="1" si="47"/>
        <v>#REF!</v>
      </c>
      <c r="N1404" t="e">
        <f ca="1">IF((H1404+I1404)&gt;SIMULATION!$F$6,"Over","Under")</f>
        <v>#REF!</v>
      </c>
    </row>
    <row r="1405" spans="8:14" x14ac:dyDescent="0.25">
      <c r="H1405" t="e">
        <f ca="1">ROUND(NORMINV(RAND(),SIMULATION!$G$6,SIMULATION!$C$6),0)</f>
        <v>#REF!</v>
      </c>
      <c r="I1405" t="e">
        <f ca="1">ROUND(NORMINV(RAND(),SIMULATION!$G$10,SIMULATION!$C$10),0)</f>
        <v>#REF!</v>
      </c>
      <c r="J1405" t="e">
        <f t="shared" ca="1" si="46"/>
        <v>#REF!</v>
      </c>
      <c r="K1405" t="e">
        <f ca="1">IF(H1405+SIMULATION!$E$6&gt;'CBB SIM'!I1405,"W","L")</f>
        <v>#REF!</v>
      </c>
      <c r="L1405" t="e">
        <f ca="1">IF(I1405+SIMULATION!$E$10&gt;'CBB SIM'!H1405,"W","L")</f>
        <v>#REF!</v>
      </c>
      <c r="M1405" t="e">
        <f t="shared" ca="1" si="47"/>
        <v>#REF!</v>
      </c>
      <c r="N1405" t="e">
        <f ca="1">IF((H1405+I1405)&gt;SIMULATION!$F$6,"Over","Under")</f>
        <v>#REF!</v>
      </c>
    </row>
    <row r="1406" spans="8:14" x14ac:dyDescent="0.25">
      <c r="H1406" t="e">
        <f ca="1">ROUND(NORMINV(RAND(),SIMULATION!$G$6,SIMULATION!$C$6),0)</f>
        <v>#REF!</v>
      </c>
      <c r="I1406" t="e">
        <f ca="1">ROUND(NORMINV(RAND(),SIMULATION!$G$10,SIMULATION!$C$10),0)</f>
        <v>#REF!</v>
      </c>
      <c r="J1406" t="e">
        <f t="shared" ca="1" si="46"/>
        <v>#REF!</v>
      </c>
      <c r="K1406" t="e">
        <f ca="1">IF(H1406+SIMULATION!$E$6&gt;'CBB SIM'!I1406,"W","L")</f>
        <v>#REF!</v>
      </c>
      <c r="L1406" t="e">
        <f ca="1">IF(I1406+SIMULATION!$E$10&gt;'CBB SIM'!H1406,"W","L")</f>
        <v>#REF!</v>
      </c>
      <c r="M1406" t="e">
        <f t="shared" ca="1" si="47"/>
        <v>#REF!</v>
      </c>
      <c r="N1406" t="e">
        <f ca="1">IF((H1406+I1406)&gt;SIMULATION!$F$6,"Over","Under")</f>
        <v>#REF!</v>
      </c>
    </row>
    <row r="1407" spans="8:14" x14ac:dyDescent="0.25">
      <c r="H1407" t="e">
        <f ca="1">ROUND(NORMINV(RAND(),SIMULATION!$G$6,SIMULATION!$C$6),0)</f>
        <v>#REF!</v>
      </c>
      <c r="I1407" t="e">
        <f ca="1">ROUND(NORMINV(RAND(),SIMULATION!$G$10,SIMULATION!$C$10),0)</f>
        <v>#REF!</v>
      </c>
      <c r="J1407" t="e">
        <f t="shared" ca="1" si="46"/>
        <v>#REF!</v>
      </c>
      <c r="K1407" t="e">
        <f ca="1">IF(H1407+SIMULATION!$E$6&gt;'CBB SIM'!I1407,"W","L")</f>
        <v>#REF!</v>
      </c>
      <c r="L1407" t="e">
        <f ca="1">IF(I1407+SIMULATION!$E$10&gt;'CBB SIM'!H1407,"W","L")</f>
        <v>#REF!</v>
      </c>
      <c r="M1407" t="e">
        <f t="shared" ca="1" si="47"/>
        <v>#REF!</v>
      </c>
      <c r="N1407" t="e">
        <f ca="1">IF((H1407+I1407)&gt;SIMULATION!$F$6,"Over","Under")</f>
        <v>#REF!</v>
      </c>
    </row>
    <row r="1408" spans="8:14" x14ac:dyDescent="0.25">
      <c r="H1408" t="e">
        <f ca="1">ROUND(NORMINV(RAND(),SIMULATION!$G$6,SIMULATION!$C$6),0)</f>
        <v>#REF!</v>
      </c>
      <c r="I1408" t="e">
        <f ca="1">ROUND(NORMINV(RAND(),SIMULATION!$G$10,SIMULATION!$C$10),0)</f>
        <v>#REF!</v>
      </c>
      <c r="J1408" t="e">
        <f t="shared" ca="1" si="46"/>
        <v>#REF!</v>
      </c>
      <c r="K1408" t="e">
        <f ca="1">IF(H1408+SIMULATION!$E$6&gt;'CBB SIM'!I1408,"W","L")</f>
        <v>#REF!</v>
      </c>
      <c r="L1408" t="e">
        <f ca="1">IF(I1408+SIMULATION!$E$10&gt;'CBB SIM'!H1408,"W","L")</f>
        <v>#REF!</v>
      </c>
      <c r="M1408" t="e">
        <f t="shared" ca="1" si="47"/>
        <v>#REF!</v>
      </c>
      <c r="N1408" t="e">
        <f ca="1">IF((H1408+I1408)&gt;SIMULATION!$F$6,"Over","Under")</f>
        <v>#REF!</v>
      </c>
    </row>
    <row r="1409" spans="8:14" x14ac:dyDescent="0.25">
      <c r="H1409" t="e">
        <f ca="1">ROUND(NORMINV(RAND(),SIMULATION!$G$6,SIMULATION!$C$6),0)</f>
        <v>#REF!</v>
      </c>
      <c r="I1409" t="e">
        <f ca="1">ROUND(NORMINV(RAND(),SIMULATION!$G$10,SIMULATION!$C$10),0)</f>
        <v>#REF!</v>
      </c>
      <c r="J1409" t="e">
        <f t="shared" ca="1" si="46"/>
        <v>#REF!</v>
      </c>
      <c r="K1409" t="e">
        <f ca="1">IF(H1409+SIMULATION!$E$6&gt;'CBB SIM'!I1409,"W","L")</f>
        <v>#REF!</v>
      </c>
      <c r="L1409" t="e">
        <f ca="1">IF(I1409+SIMULATION!$E$10&gt;'CBB SIM'!H1409,"W","L")</f>
        <v>#REF!</v>
      </c>
      <c r="M1409" t="e">
        <f t="shared" ca="1" si="47"/>
        <v>#REF!</v>
      </c>
      <c r="N1409" t="e">
        <f ca="1">IF((H1409+I1409)&gt;SIMULATION!$F$6,"Over","Under")</f>
        <v>#REF!</v>
      </c>
    </row>
    <row r="1410" spans="8:14" x14ac:dyDescent="0.25">
      <c r="H1410" t="e">
        <f ca="1">ROUND(NORMINV(RAND(),SIMULATION!$G$6,SIMULATION!$C$6),0)</f>
        <v>#REF!</v>
      </c>
      <c r="I1410" t="e">
        <f ca="1">ROUND(NORMINV(RAND(),SIMULATION!$G$10,SIMULATION!$C$10),0)</f>
        <v>#REF!</v>
      </c>
      <c r="J1410" t="e">
        <f t="shared" ca="1" si="46"/>
        <v>#REF!</v>
      </c>
      <c r="K1410" t="e">
        <f ca="1">IF(H1410+SIMULATION!$E$6&gt;'CBB SIM'!I1410,"W","L")</f>
        <v>#REF!</v>
      </c>
      <c r="L1410" t="e">
        <f ca="1">IF(I1410+SIMULATION!$E$10&gt;'CBB SIM'!H1410,"W","L")</f>
        <v>#REF!</v>
      </c>
      <c r="M1410" t="e">
        <f t="shared" ca="1" si="47"/>
        <v>#REF!</v>
      </c>
      <c r="N1410" t="e">
        <f ca="1">IF((H1410+I1410)&gt;SIMULATION!$F$6,"Over","Under")</f>
        <v>#REF!</v>
      </c>
    </row>
    <row r="1411" spans="8:14" x14ac:dyDescent="0.25">
      <c r="H1411" t="e">
        <f ca="1">ROUND(NORMINV(RAND(),SIMULATION!$G$6,SIMULATION!$C$6),0)</f>
        <v>#REF!</v>
      </c>
      <c r="I1411" t="e">
        <f ca="1">ROUND(NORMINV(RAND(),SIMULATION!$G$10,SIMULATION!$C$10),0)</f>
        <v>#REF!</v>
      </c>
      <c r="J1411" t="e">
        <f t="shared" ca="1" si="46"/>
        <v>#REF!</v>
      </c>
      <c r="K1411" t="e">
        <f ca="1">IF(H1411+SIMULATION!$E$6&gt;'CBB SIM'!I1411,"W","L")</f>
        <v>#REF!</v>
      </c>
      <c r="L1411" t="e">
        <f ca="1">IF(I1411+SIMULATION!$E$10&gt;'CBB SIM'!H1411,"W","L")</f>
        <v>#REF!</v>
      </c>
      <c r="M1411" t="e">
        <f t="shared" ca="1" si="47"/>
        <v>#REF!</v>
      </c>
      <c r="N1411" t="e">
        <f ca="1">IF((H1411+I1411)&gt;SIMULATION!$F$6,"Over","Under")</f>
        <v>#REF!</v>
      </c>
    </row>
    <row r="1412" spans="8:14" x14ac:dyDescent="0.25">
      <c r="H1412" t="e">
        <f ca="1">ROUND(NORMINV(RAND(),SIMULATION!$G$6,SIMULATION!$C$6),0)</f>
        <v>#REF!</v>
      </c>
      <c r="I1412" t="e">
        <f ca="1">ROUND(NORMINV(RAND(),SIMULATION!$G$10,SIMULATION!$C$10),0)</f>
        <v>#REF!</v>
      </c>
      <c r="J1412" t="e">
        <f t="shared" ca="1" si="46"/>
        <v>#REF!</v>
      </c>
      <c r="K1412" t="e">
        <f ca="1">IF(H1412+SIMULATION!$E$6&gt;'CBB SIM'!I1412,"W","L")</f>
        <v>#REF!</v>
      </c>
      <c r="L1412" t="e">
        <f ca="1">IF(I1412+SIMULATION!$E$10&gt;'CBB SIM'!H1412,"W","L")</f>
        <v>#REF!</v>
      </c>
      <c r="M1412" t="e">
        <f t="shared" ca="1" si="47"/>
        <v>#REF!</v>
      </c>
      <c r="N1412" t="e">
        <f ca="1">IF((H1412+I1412)&gt;SIMULATION!$F$6,"Over","Under")</f>
        <v>#REF!</v>
      </c>
    </row>
    <row r="1413" spans="8:14" x14ac:dyDescent="0.25">
      <c r="H1413" t="e">
        <f ca="1">ROUND(NORMINV(RAND(),SIMULATION!$G$6,SIMULATION!$C$6),0)</f>
        <v>#REF!</v>
      </c>
      <c r="I1413" t="e">
        <f ca="1">ROUND(NORMINV(RAND(),SIMULATION!$G$10,SIMULATION!$C$10),0)</f>
        <v>#REF!</v>
      </c>
      <c r="J1413" t="e">
        <f t="shared" ca="1" si="46"/>
        <v>#REF!</v>
      </c>
      <c r="K1413" t="e">
        <f ca="1">IF(H1413+SIMULATION!$E$6&gt;'CBB SIM'!I1413,"W","L")</f>
        <v>#REF!</v>
      </c>
      <c r="L1413" t="e">
        <f ca="1">IF(I1413+SIMULATION!$E$10&gt;'CBB SIM'!H1413,"W","L")</f>
        <v>#REF!</v>
      </c>
      <c r="M1413" t="e">
        <f t="shared" ca="1" si="47"/>
        <v>#REF!</v>
      </c>
      <c r="N1413" t="e">
        <f ca="1">IF((H1413+I1413)&gt;SIMULATION!$F$6,"Over","Under")</f>
        <v>#REF!</v>
      </c>
    </row>
    <row r="1414" spans="8:14" x14ac:dyDescent="0.25">
      <c r="H1414" t="e">
        <f ca="1">ROUND(NORMINV(RAND(),SIMULATION!$G$6,SIMULATION!$C$6),0)</f>
        <v>#REF!</v>
      </c>
      <c r="I1414" t="e">
        <f ca="1">ROUND(NORMINV(RAND(),SIMULATION!$G$10,SIMULATION!$C$10),0)</f>
        <v>#REF!</v>
      </c>
      <c r="J1414" t="e">
        <f t="shared" ca="1" si="46"/>
        <v>#REF!</v>
      </c>
      <c r="K1414" t="e">
        <f ca="1">IF(H1414+SIMULATION!$E$6&gt;'CBB SIM'!I1414,"W","L")</f>
        <v>#REF!</v>
      </c>
      <c r="L1414" t="e">
        <f ca="1">IF(I1414+SIMULATION!$E$10&gt;'CBB SIM'!H1414,"W","L")</f>
        <v>#REF!</v>
      </c>
      <c r="M1414" t="e">
        <f t="shared" ca="1" si="47"/>
        <v>#REF!</v>
      </c>
      <c r="N1414" t="e">
        <f ca="1">IF((H1414+I1414)&gt;SIMULATION!$F$6,"Over","Under")</f>
        <v>#REF!</v>
      </c>
    </row>
    <row r="1415" spans="8:14" x14ac:dyDescent="0.25">
      <c r="H1415" t="e">
        <f ca="1">ROUND(NORMINV(RAND(),SIMULATION!$G$6,SIMULATION!$C$6),0)</f>
        <v>#REF!</v>
      </c>
      <c r="I1415" t="e">
        <f ca="1">ROUND(NORMINV(RAND(),SIMULATION!$G$10,SIMULATION!$C$10),0)</f>
        <v>#REF!</v>
      </c>
      <c r="J1415" t="e">
        <f t="shared" ca="1" si="46"/>
        <v>#REF!</v>
      </c>
      <c r="K1415" t="e">
        <f ca="1">IF(H1415+SIMULATION!$E$6&gt;'CBB SIM'!I1415,"W","L")</f>
        <v>#REF!</v>
      </c>
      <c r="L1415" t="e">
        <f ca="1">IF(I1415+SIMULATION!$E$10&gt;'CBB SIM'!H1415,"W","L")</f>
        <v>#REF!</v>
      </c>
      <c r="M1415" t="e">
        <f t="shared" ca="1" si="47"/>
        <v>#REF!</v>
      </c>
      <c r="N1415" t="e">
        <f ca="1">IF((H1415+I1415)&gt;SIMULATION!$F$6,"Over","Under")</f>
        <v>#REF!</v>
      </c>
    </row>
    <row r="1416" spans="8:14" x14ac:dyDescent="0.25">
      <c r="H1416" t="e">
        <f ca="1">ROUND(NORMINV(RAND(),SIMULATION!$G$6,SIMULATION!$C$6),0)</f>
        <v>#REF!</v>
      </c>
      <c r="I1416" t="e">
        <f ca="1">ROUND(NORMINV(RAND(),SIMULATION!$G$10,SIMULATION!$C$10),0)</f>
        <v>#REF!</v>
      </c>
      <c r="J1416" t="e">
        <f t="shared" ca="1" si="46"/>
        <v>#REF!</v>
      </c>
      <c r="K1416" t="e">
        <f ca="1">IF(H1416+SIMULATION!$E$6&gt;'CBB SIM'!I1416,"W","L")</f>
        <v>#REF!</v>
      </c>
      <c r="L1416" t="e">
        <f ca="1">IF(I1416+SIMULATION!$E$10&gt;'CBB SIM'!H1416,"W","L")</f>
        <v>#REF!</v>
      </c>
      <c r="M1416" t="e">
        <f t="shared" ca="1" si="47"/>
        <v>#REF!</v>
      </c>
      <c r="N1416" t="e">
        <f ca="1">IF((H1416+I1416)&gt;SIMULATION!$F$6,"Over","Under")</f>
        <v>#REF!</v>
      </c>
    </row>
    <row r="1417" spans="8:14" x14ac:dyDescent="0.25">
      <c r="H1417" t="e">
        <f ca="1">ROUND(NORMINV(RAND(),SIMULATION!$G$6,SIMULATION!$C$6),0)</f>
        <v>#REF!</v>
      </c>
      <c r="I1417" t="e">
        <f ca="1">ROUND(NORMINV(RAND(),SIMULATION!$G$10,SIMULATION!$C$10),0)</f>
        <v>#REF!</v>
      </c>
      <c r="J1417" t="e">
        <f t="shared" ca="1" si="46"/>
        <v>#REF!</v>
      </c>
      <c r="K1417" t="e">
        <f ca="1">IF(H1417+SIMULATION!$E$6&gt;'CBB SIM'!I1417,"W","L")</f>
        <v>#REF!</v>
      </c>
      <c r="L1417" t="e">
        <f ca="1">IF(I1417+SIMULATION!$E$10&gt;'CBB SIM'!H1417,"W","L")</f>
        <v>#REF!</v>
      </c>
      <c r="M1417" t="e">
        <f t="shared" ca="1" si="47"/>
        <v>#REF!</v>
      </c>
      <c r="N1417" t="e">
        <f ca="1">IF((H1417+I1417)&gt;SIMULATION!$F$6,"Over","Under")</f>
        <v>#REF!</v>
      </c>
    </row>
    <row r="1418" spans="8:14" x14ac:dyDescent="0.25">
      <c r="H1418" t="e">
        <f ca="1">ROUND(NORMINV(RAND(),SIMULATION!$G$6,SIMULATION!$C$6),0)</f>
        <v>#REF!</v>
      </c>
      <c r="I1418" t="e">
        <f ca="1">ROUND(NORMINV(RAND(),SIMULATION!$G$10,SIMULATION!$C$10),0)</f>
        <v>#REF!</v>
      </c>
      <c r="J1418" t="e">
        <f t="shared" ca="1" si="46"/>
        <v>#REF!</v>
      </c>
      <c r="K1418" t="e">
        <f ca="1">IF(H1418+SIMULATION!$E$6&gt;'CBB SIM'!I1418,"W","L")</f>
        <v>#REF!</v>
      </c>
      <c r="L1418" t="e">
        <f ca="1">IF(I1418+SIMULATION!$E$10&gt;'CBB SIM'!H1418,"W","L")</f>
        <v>#REF!</v>
      </c>
      <c r="M1418" t="e">
        <f t="shared" ca="1" si="47"/>
        <v>#REF!</v>
      </c>
      <c r="N1418" t="e">
        <f ca="1">IF((H1418+I1418)&gt;SIMULATION!$F$6,"Over","Under")</f>
        <v>#REF!</v>
      </c>
    </row>
    <row r="1419" spans="8:14" x14ac:dyDescent="0.25">
      <c r="H1419" t="e">
        <f ca="1">ROUND(NORMINV(RAND(),SIMULATION!$G$6,SIMULATION!$C$6),0)</f>
        <v>#REF!</v>
      </c>
      <c r="I1419" t="e">
        <f ca="1">ROUND(NORMINV(RAND(),SIMULATION!$G$10,SIMULATION!$C$10),0)</f>
        <v>#REF!</v>
      </c>
      <c r="J1419" t="e">
        <f t="shared" ca="1" si="46"/>
        <v>#REF!</v>
      </c>
      <c r="K1419" t="e">
        <f ca="1">IF(H1419+SIMULATION!$E$6&gt;'CBB SIM'!I1419,"W","L")</f>
        <v>#REF!</v>
      </c>
      <c r="L1419" t="e">
        <f ca="1">IF(I1419+SIMULATION!$E$10&gt;'CBB SIM'!H1419,"W","L")</f>
        <v>#REF!</v>
      </c>
      <c r="M1419" t="e">
        <f t="shared" ca="1" si="47"/>
        <v>#REF!</v>
      </c>
      <c r="N1419" t="e">
        <f ca="1">IF((H1419+I1419)&gt;SIMULATION!$F$6,"Over","Under")</f>
        <v>#REF!</v>
      </c>
    </row>
    <row r="1420" spans="8:14" x14ac:dyDescent="0.25">
      <c r="H1420" t="e">
        <f ca="1">ROUND(NORMINV(RAND(),SIMULATION!$G$6,SIMULATION!$C$6),0)</f>
        <v>#REF!</v>
      </c>
      <c r="I1420" t="e">
        <f ca="1">ROUND(NORMINV(RAND(),SIMULATION!$G$10,SIMULATION!$C$10),0)</f>
        <v>#REF!</v>
      </c>
      <c r="J1420" t="e">
        <f t="shared" ca="1" si="46"/>
        <v>#REF!</v>
      </c>
      <c r="K1420" t="e">
        <f ca="1">IF(H1420+SIMULATION!$E$6&gt;'CBB SIM'!I1420,"W","L")</f>
        <v>#REF!</v>
      </c>
      <c r="L1420" t="e">
        <f ca="1">IF(I1420+SIMULATION!$E$10&gt;'CBB SIM'!H1420,"W","L")</f>
        <v>#REF!</v>
      </c>
      <c r="M1420" t="e">
        <f t="shared" ca="1" si="47"/>
        <v>#REF!</v>
      </c>
      <c r="N1420" t="e">
        <f ca="1">IF((H1420+I1420)&gt;SIMULATION!$F$6,"Over","Under")</f>
        <v>#REF!</v>
      </c>
    </row>
    <row r="1421" spans="8:14" x14ac:dyDescent="0.25">
      <c r="H1421" t="e">
        <f ca="1">ROUND(NORMINV(RAND(),SIMULATION!$G$6,SIMULATION!$C$6),0)</f>
        <v>#REF!</v>
      </c>
      <c r="I1421" t="e">
        <f ca="1">ROUND(NORMINV(RAND(),SIMULATION!$G$10,SIMULATION!$C$10),0)</f>
        <v>#REF!</v>
      </c>
      <c r="J1421" t="e">
        <f t="shared" ca="1" si="46"/>
        <v>#REF!</v>
      </c>
      <c r="K1421" t="e">
        <f ca="1">IF(H1421+SIMULATION!$E$6&gt;'CBB SIM'!I1421,"W","L")</f>
        <v>#REF!</v>
      </c>
      <c r="L1421" t="e">
        <f ca="1">IF(I1421+SIMULATION!$E$10&gt;'CBB SIM'!H1421,"W","L")</f>
        <v>#REF!</v>
      </c>
      <c r="M1421" t="e">
        <f t="shared" ca="1" si="47"/>
        <v>#REF!</v>
      </c>
      <c r="N1421" t="e">
        <f ca="1">IF((H1421+I1421)&gt;SIMULATION!$F$6,"Over","Under")</f>
        <v>#REF!</v>
      </c>
    </row>
    <row r="1422" spans="8:14" x14ac:dyDescent="0.25">
      <c r="H1422" t="e">
        <f ca="1">ROUND(NORMINV(RAND(),SIMULATION!$G$6,SIMULATION!$C$6),0)</f>
        <v>#REF!</v>
      </c>
      <c r="I1422" t="e">
        <f ca="1">ROUND(NORMINV(RAND(),SIMULATION!$G$10,SIMULATION!$C$10),0)</f>
        <v>#REF!</v>
      </c>
      <c r="J1422" t="e">
        <f t="shared" ca="1" si="46"/>
        <v>#REF!</v>
      </c>
      <c r="K1422" t="e">
        <f ca="1">IF(H1422+SIMULATION!$E$6&gt;'CBB SIM'!I1422,"W","L")</f>
        <v>#REF!</v>
      </c>
      <c r="L1422" t="e">
        <f ca="1">IF(I1422+SIMULATION!$E$10&gt;'CBB SIM'!H1422,"W","L")</f>
        <v>#REF!</v>
      </c>
      <c r="M1422" t="e">
        <f t="shared" ca="1" si="47"/>
        <v>#REF!</v>
      </c>
      <c r="N1422" t="e">
        <f ca="1">IF((H1422+I1422)&gt;SIMULATION!$F$6,"Over","Under")</f>
        <v>#REF!</v>
      </c>
    </row>
    <row r="1423" spans="8:14" x14ac:dyDescent="0.25">
      <c r="H1423" t="e">
        <f ca="1">ROUND(NORMINV(RAND(),SIMULATION!$G$6,SIMULATION!$C$6),0)</f>
        <v>#REF!</v>
      </c>
      <c r="I1423" t="e">
        <f ca="1">ROUND(NORMINV(RAND(),SIMULATION!$G$10,SIMULATION!$C$10),0)</f>
        <v>#REF!</v>
      </c>
      <c r="J1423" t="e">
        <f t="shared" ca="1" si="46"/>
        <v>#REF!</v>
      </c>
      <c r="K1423" t="e">
        <f ca="1">IF(H1423+SIMULATION!$E$6&gt;'CBB SIM'!I1423,"W","L")</f>
        <v>#REF!</v>
      </c>
      <c r="L1423" t="e">
        <f ca="1">IF(I1423+SIMULATION!$E$10&gt;'CBB SIM'!H1423,"W","L")</f>
        <v>#REF!</v>
      </c>
      <c r="M1423" t="e">
        <f t="shared" ca="1" si="47"/>
        <v>#REF!</v>
      </c>
      <c r="N1423" t="e">
        <f ca="1">IF((H1423+I1423)&gt;SIMULATION!$F$6,"Over","Under")</f>
        <v>#REF!</v>
      </c>
    </row>
    <row r="1424" spans="8:14" x14ac:dyDescent="0.25">
      <c r="H1424" t="e">
        <f ca="1">ROUND(NORMINV(RAND(),SIMULATION!$G$6,SIMULATION!$C$6),0)</f>
        <v>#REF!</v>
      </c>
      <c r="I1424" t="e">
        <f ca="1">ROUND(NORMINV(RAND(),SIMULATION!$G$10,SIMULATION!$C$10),0)</f>
        <v>#REF!</v>
      </c>
      <c r="J1424" t="e">
        <f t="shared" ca="1" si="46"/>
        <v>#REF!</v>
      </c>
      <c r="K1424" t="e">
        <f ca="1">IF(H1424+SIMULATION!$E$6&gt;'CBB SIM'!I1424,"W","L")</f>
        <v>#REF!</v>
      </c>
      <c r="L1424" t="e">
        <f ca="1">IF(I1424+SIMULATION!$E$10&gt;'CBB SIM'!H1424,"W","L")</f>
        <v>#REF!</v>
      </c>
      <c r="M1424" t="e">
        <f t="shared" ca="1" si="47"/>
        <v>#REF!</v>
      </c>
      <c r="N1424" t="e">
        <f ca="1">IF((H1424+I1424)&gt;SIMULATION!$F$6,"Over","Under")</f>
        <v>#REF!</v>
      </c>
    </row>
    <row r="1425" spans="8:14" x14ac:dyDescent="0.25">
      <c r="H1425" t="e">
        <f ca="1">ROUND(NORMINV(RAND(),SIMULATION!$G$6,SIMULATION!$C$6),0)</f>
        <v>#REF!</v>
      </c>
      <c r="I1425" t="e">
        <f ca="1">ROUND(NORMINV(RAND(),SIMULATION!$G$10,SIMULATION!$C$10),0)</f>
        <v>#REF!</v>
      </c>
      <c r="J1425" t="e">
        <f t="shared" ca="1" si="46"/>
        <v>#REF!</v>
      </c>
      <c r="K1425" t="e">
        <f ca="1">IF(H1425+SIMULATION!$E$6&gt;'CBB SIM'!I1425,"W","L")</f>
        <v>#REF!</v>
      </c>
      <c r="L1425" t="e">
        <f ca="1">IF(I1425+SIMULATION!$E$10&gt;'CBB SIM'!H1425,"W","L")</f>
        <v>#REF!</v>
      </c>
      <c r="M1425" t="e">
        <f t="shared" ca="1" si="47"/>
        <v>#REF!</v>
      </c>
      <c r="N1425" t="e">
        <f ca="1">IF((H1425+I1425)&gt;SIMULATION!$F$6,"Over","Under")</f>
        <v>#REF!</v>
      </c>
    </row>
    <row r="1426" spans="8:14" x14ac:dyDescent="0.25">
      <c r="H1426" t="e">
        <f ca="1">ROUND(NORMINV(RAND(),SIMULATION!$G$6,SIMULATION!$C$6),0)</f>
        <v>#REF!</v>
      </c>
      <c r="I1426" t="e">
        <f ca="1">ROUND(NORMINV(RAND(),SIMULATION!$G$10,SIMULATION!$C$10),0)</f>
        <v>#REF!</v>
      </c>
      <c r="J1426" t="e">
        <f t="shared" ca="1" si="46"/>
        <v>#REF!</v>
      </c>
      <c r="K1426" t="e">
        <f ca="1">IF(H1426+SIMULATION!$E$6&gt;'CBB SIM'!I1426,"W","L")</f>
        <v>#REF!</v>
      </c>
      <c r="L1426" t="e">
        <f ca="1">IF(I1426+SIMULATION!$E$10&gt;'CBB SIM'!H1426,"W","L")</f>
        <v>#REF!</v>
      </c>
      <c r="M1426" t="e">
        <f t="shared" ca="1" si="47"/>
        <v>#REF!</v>
      </c>
      <c r="N1426" t="e">
        <f ca="1">IF((H1426+I1426)&gt;SIMULATION!$F$6,"Over","Under")</f>
        <v>#REF!</v>
      </c>
    </row>
    <row r="1427" spans="8:14" x14ac:dyDescent="0.25">
      <c r="H1427" t="e">
        <f ca="1">ROUND(NORMINV(RAND(),SIMULATION!$G$6,SIMULATION!$C$6),0)</f>
        <v>#REF!</v>
      </c>
      <c r="I1427" t="e">
        <f ca="1">ROUND(NORMINV(RAND(),SIMULATION!$G$10,SIMULATION!$C$10),0)</f>
        <v>#REF!</v>
      </c>
      <c r="J1427" t="e">
        <f t="shared" ca="1" si="46"/>
        <v>#REF!</v>
      </c>
      <c r="K1427" t="e">
        <f ca="1">IF(H1427+SIMULATION!$E$6&gt;'CBB SIM'!I1427,"W","L")</f>
        <v>#REF!</v>
      </c>
      <c r="L1427" t="e">
        <f ca="1">IF(I1427+SIMULATION!$E$10&gt;'CBB SIM'!H1427,"W","L")</f>
        <v>#REF!</v>
      </c>
      <c r="M1427" t="e">
        <f t="shared" ca="1" si="47"/>
        <v>#REF!</v>
      </c>
      <c r="N1427" t="e">
        <f ca="1">IF((H1427+I1427)&gt;SIMULATION!$F$6,"Over","Under")</f>
        <v>#REF!</v>
      </c>
    </row>
    <row r="1428" spans="8:14" x14ac:dyDescent="0.25">
      <c r="H1428" t="e">
        <f ca="1">ROUND(NORMINV(RAND(),SIMULATION!$G$6,SIMULATION!$C$6),0)</f>
        <v>#REF!</v>
      </c>
      <c r="I1428" t="e">
        <f ca="1">ROUND(NORMINV(RAND(),SIMULATION!$G$10,SIMULATION!$C$10),0)</f>
        <v>#REF!</v>
      </c>
      <c r="J1428" t="e">
        <f t="shared" ca="1" si="46"/>
        <v>#REF!</v>
      </c>
      <c r="K1428" t="e">
        <f ca="1">IF(H1428+SIMULATION!$E$6&gt;'CBB SIM'!I1428,"W","L")</f>
        <v>#REF!</v>
      </c>
      <c r="L1428" t="e">
        <f ca="1">IF(I1428+SIMULATION!$E$10&gt;'CBB SIM'!H1428,"W","L")</f>
        <v>#REF!</v>
      </c>
      <c r="M1428" t="e">
        <f t="shared" ca="1" si="47"/>
        <v>#REF!</v>
      </c>
      <c r="N1428" t="e">
        <f ca="1">IF((H1428+I1428)&gt;SIMULATION!$F$6,"Over","Under")</f>
        <v>#REF!</v>
      </c>
    </row>
    <row r="1429" spans="8:14" x14ac:dyDescent="0.25">
      <c r="H1429" t="e">
        <f ca="1">ROUND(NORMINV(RAND(),SIMULATION!$G$6,SIMULATION!$C$6),0)</f>
        <v>#REF!</v>
      </c>
      <c r="I1429" t="e">
        <f ca="1">ROUND(NORMINV(RAND(),SIMULATION!$G$10,SIMULATION!$C$10),0)</f>
        <v>#REF!</v>
      </c>
      <c r="J1429" t="e">
        <f t="shared" ca="1" si="46"/>
        <v>#REF!</v>
      </c>
      <c r="K1429" t="e">
        <f ca="1">IF(H1429+SIMULATION!$E$6&gt;'CBB SIM'!I1429,"W","L")</f>
        <v>#REF!</v>
      </c>
      <c r="L1429" t="e">
        <f ca="1">IF(I1429+SIMULATION!$E$10&gt;'CBB SIM'!H1429,"W","L")</f>
        <v>#REF!</v>
      </c>
      <c r="M1429" t="e">
        <f t="shared" ca="1" si="47"/>
        <v>#REF!</v>
      </c>
      <c r="N1429" t="e">
        <f ca="1">IF((H1429+I1429)&gt;SIMULATION!$F$6,"Over","Under")</f>
        <v>#REF!</v>
      </c>
    </row>
    <row r="1430" spans="8:14" x14ac:dyDescent="0.25">
      <c r="H1430" t="e">
        <f ca="1">ROUND(NORMINV(RAND(),SIMULATION!$G$6,SIMULATION!$C$6),0)</f>
        <v>#REF!</v>
      </c>
      <c r="I1430" t="e">
        <f ca="1">ROUND(NORMINV(RAND(),SIMULATION!$G$10,SIMULATION!$C$10),0)</f>
        <v>#REF!</v>
      </c>
      <c r="J1430" t="e">
        <f t="shared" ca="1" si="46"/>
        <v>#REF!</v>
      </c>
      <c r="K1430" t="e">
        <f ca="1">IF(H1430+SIMULATION!$E$6&gt;'CBB SIM'!I1430,"W","L")</f>
        <v>#REF!</v>
      </c>
      <c r="L1430" t="e">
        <f ca="1">IF(I1430+SIMULATION!$E$10&gt;'CBB SIM'!H1430,"W","L")</f>
        <v>#REF!</v>
      </c>
      <c r="M1430" t="e">
        <f t="shared" ca="1" si="47"/>
        <v>#REF!</v>
      </c>
      <c r="N1430" t="e">
        <f ca="1">IF((H1430+I1430)&gt;SIMULATION!$F$6,"Over","Under")</f>
        <v>#REF!</v>
      </c>
    </row>
    <row r="1431" spans="8:14" x14ac:dyDescent="0.25">
      <c r="H1431" t="e">
        <f ca="1">ROUND(NORMINV(RAND(),SIMULATION!$G$6,SIMULATION!$C$6),0)</f>
        <v>#REF!</v>
      </c>
      <c r="I1431" t="e">
        <f ca="1">ROUND(NORMINV(RAND(),SIMULATION!$G$10,SIMULATION!$C$10),0)</f>
        <v>#REF!</v>
      </c>
      <c r="J1431" t="e">
        <f t="shared" ca="1" si="46"/>
        <v>#REF!</v>
      </c>
      <c r="K1431" t="e">
        <f ca="1">IF(H1431+SIMULATION!$E$6&gt;'CBB SIM'!I1431,"W","L")</f>
        <v>#REF!</v>
      </c>
      <c r="L1431" t="e">
        <f ca="1">IF(I1431+SIMULATION!$E$10&gt;'CBB SIM'!H1431,"W","L")</f>
        <v>#REF!</v>
      </c>
      <c r="M1431" t="e">
        <f t="shared" ca="1" si="47"/>
        <v>#REF!</v>
      </c>
      <c r="N1431" t="e">
        <f ca="1">IF((H1431+I1431)&gt;SIMULATION!$F$6,"Over","Under")</f>
        <v>#REF!</v>
      </c>
    </row>
    <row r="1432" spans="8:14" x14ac:dyDescent="0.25">
      <c r="H1432" t="e">
        <f ca="1">ROUND(NORMINV(RAND(),SIMULATION!$G$6,SIMULATION!$C$6),0)</f>
        <v>#REF!</v>
      </c>
      <c r="I1432" t="e">
        <f ca="1">ROUND(NORMINV(RAND(),SIMULATION!$G$10,SIMULATION!$C$10),0)</f>
        <v>#REF!</v>
      </c>
      <c r="J1432" t="e">
        <f t="shared" ca="1" si="46"/>
        <v>#REF!</v>
      </c>
      <c r="K1432" t="e">
        <f ca="1">IF(H1432+SIMULATION!$E$6&gt;'CBB SIM'!I1432,"W","L")</f>
        <v>#REF!</v>
      </c>
      <c r="L1432" t="e">
        <f ca="1">IF(I1432+SIMULATION!$E$10&gt;'CBB SIM'!H1432,"W","L")</f>
        <v>#REF!</v>
      </c>
      <c r="M1432" t="e">
        <f t="shared" ca="1" si="47"/>
        <v>#REF!</v>
      </c>
      <c r="N1432" t="e">
        <f ca="1">IF((H1432+I1432)&gt;SIMULATION!$F$6,"Over","Under")</f>
        <v>#REF!</v>
      </c>
    </row>
    <row r="1433" spans="8:14" x14ac:dyDescent="0.25">
      <c r="H1433" t="e">
        <f ca="1">ROUND(NORMINV(RAND(),SIMULATION!$G$6,SIMULATION!$C$6),0)</f>
        <v>#REF!</v>
      </c>
      <c r="I1433" t="e">
        <f ca="1">ROUND(NORMINV(RAND(),SIMULATION!$G$10,SIMULATION!$C$10),0)</f>
        <v>#REF!</v>
      </c>
      <c r="J1433" t="e">
        <f t="shared" ca="1" si="46"/>
        <v>#REF!</v>
      </c>
      <c r="K1433" t="e">
        <f ca="1">IF(H1433+SIMULATION!$E$6&gt;'CBB SIM'!I1433,"W","L")</f>
        <v>#REF!</v>
      </c>
      <c r="L1433" t="e">
        <f ca="1">IF(I1433+SIMULATION!$E$10&gt;'CBB SIM'!H1433,"W","L")</f>
        <v>#REF!</v>
      </c>
      <c r="M1433" t="e">
        <f t="shared" ca="1" si="47"/>
        <v>#REF!</v>
      </c>
      <c r="N1433" t="e">
        <f ca="1">IF((H1433+I1433)&gt;SIMULATION!$F$6,"Over","Under")</f>
        <v>#REF!</v>
      </c>
    </row>
    <row r="1434" spans="8:14" x14ac:dyDescent="0.25">
      <c r="H1434" t="e">
        <f ca="1">ROUND(NORMINV(RAND(),SIMULATION!$G$6,SIMULATION!$C$6),0)</f>
        <v>#REF!</v>
      </c>
      <c r="I1434" t="e">
        <f ca="1">ROUND(NORMINV(RAND(),SIMULATION!$G$10,SIMULATION!$C$10),0)</f>
        <v>#REF!</v>
      </c>
      <c r="J1434" t="e">
        <f t="shared" ca="1" si="46"/>
        <v>#REF!</v>
      </c>
      <c r="K1434" t="e">
        <f ca="1">IF(H1434+SIMULATION!$E$6&gt;'CBB SIM'!I1434,"W","L")</f>
        <v>#REF!</v>
      </c>
      <c r="L1434" t="e">
        <f ca="1">IF(I1434+SIMULATION!$E$10&gt;'CBB SIM'!H1434,"W","L")</f>
        <v>#REF!</v>
      </c>
      <c r="M1434" t="e">
        <f t="shared" ca="1" si="47"/>
        <v>#REF!</v>
      </c>
      <c r="N1434" t="e">
        <f ca="1">IF((H1434+I1434)&gt;SIMULATION!$F$6,"Over","Under")</f>
        <v>#REF!</v>
      </c>
    </row>
    <row r="1435" spans="8:14" x14ac:dyDescent="0.25">
      <c r="H1435" t="e">
        <f ca="1">ROUND(NORMINV(RAND(),SIMULATION!$G$6,SIMULATION!$C$6),0)</f>
        <v>#REF!</v>
      </c>
      <c r="I1435" t="e">
        <f ca="1">ROUND(NORMINV(RAND(),SIMULATION!$G$10,SIMULATION!$C$10),0)</f>
        <v>#REF!</v>
      </c>
      <c r="J1435" t="e">
        <f t="shared" ca="1" si="46"/>
        <v>#REF!</v>
      </c>
      <c r="K1435" t="e">
        <f ca="1">IF(H1435+SIMULATION!$E$6&gt;'CBB SIM'!I1435,"W","L")</f>
        <v>#REF!</v>
      </c>
      <c r="L1435" t="e">
        <f ca="1">IF(I1435+SIMULATION!$E$10&gt;'CBB SIM'!H1435,"W","L")</f>
        <v>#REF!</v>
      </c>
      <c r="M1435" t="e">
        <f t="shared" ca="1" si="47"/>
        <v>#REF!</v>
      </c>
      <c r="N1435" t="e">
        <f ca="1">IF((H1435+I1435)&gt;SIMULATION!$F$6,"Over","Under")</f>
        <v>#REF!</v>
      </c>
    </row>
    <row r="1436" spans="8:14" x14ac:dyDescent="0.25">
      <c r="H1436" t="e">
        <f ca="1">ROUND(NORMINV(RAND(),SIMULATION!$G$6,SIMULATION!$C$6),0)</f>
        <v>#REF!</v>
      </c>
      <c r="I1436" t="e">
        <f ca="1">ROUND(NORMINV(RAND(),SIMULATION!$G$10,SIMULATION!$C$10),0)</f>
        <v>#REF!</v>
      </c>
      <c r="J1436" t="e">
        <f t="shared" ca="1" si="46"/>
        <v>#REF!</v>
      </c>
      <c r="K1436" t="e">
        <f ca="1">IF(H1436+SIMULATION!$E$6&gt;'CBB SIM'!I1436,"W","L")</f>
        <v>#REF!</v>
      </c>
      <c r="L1436" t="e">
        <f ca="1">IF(I1436+SIMULATION!$E$10&gt;'CBB SIM'!H1436,"W","L")</f>
        <v>#REF!</v>
      </c>
      <c r="M1436" t="e">
        <f t="shared" ca="1" si="47"/>
        <v>#REF!</v>
      </c>
      <c r="N1436" t="e">
        <f ca="1">IF((H1436+I1436)&gt;SIMULATION!$F$6,"Over","Under")</f>
        <v>#REF!</v>
      </c>
    </row>
    <row r="1437" spans="8:14" x14ac:dyDescent="0.25">
      <c r="H1437" t="e">
        <f ca="1">ROUND(NORMINV(RAND(),SIMULATION!$G$6,SIMULATION!$C$6),0)</f>
        <v>#REF!</v>
      </c>
      <c r="I1437" t="e">
        <f ca="1">ROUND(NORMINV(RAND(),SIMULATION!$G$10,SIMULATION!$C$10),0)</f>
        <v>#REF!</v>
      </c>
      <c r="J1437" t="e">
        <f t="shared" ca="1" si="46"/>
        <v>#REF!</v>
      </c>
      <c r="K1437" t="e">
        <f ca="1">IF(H1437+SIMULATION!$E$6&gt;'CBB SIM'!I1437,"W","L")</f>
        <v>#REF!</v>
      </c>
      <c r="L1437" t="e">
        <f ca="1">IF(I1437+SIMULATION!$E$10&gt;'CBB SIM'!H1437,"W","L")</f>
        <v>#REF!</v>
      </c>
      <c r="M1437" t="e">
        <f t="shared" ca="1" si="47"/>
        <v>#REF!</v>
      </c>
      <c r="N1437" t="e">
        <f ca="1">IF((H1437+I1437)&gt;SIMULATION!$F$6,"Over","Under")</f>
        <v>#REF!</v>
      </c>
    </row>
    <row r="1438" spans="8:14" x14ac:dyDescent="0.25">
      <c r="H1438" t="e">
        <f ca="1">ROUND(NORMINV(RAND(),SIMULATION!$G$6,SIMULATION!$C$6),0)</f>
        <v>#REF!</v>
      </c>
      <c r="I1438" t="e">
        <f ca="1">ROUND(NORMINV(RAND(),SIMULATION!$G$10,SIMULATION!$C$10),0)</f>
        <v>#REF!</v>
      </c>
      <c r="J1438" t="e">
        <f t="shared" ca="1" si="46"/>
        <v>#REF!</v>
      </c>
      <c r="K1438" t="e">
        <f ca="1">IF(H1438+SIMULATION!$E$6&gt;'CBB SIM'!I1438,"W","L")</f>
        <v>#REF!</v>
      </c>
      <c r="L1438" t="e">
        <f ca="1">IF(I1438+SIMULATION!$E$10&gt;'CBB SIM'!H1438,"W","L")</f>
        <v>#REF!</v>
      </c>
      <c r="M1438" t="e">
        <f t="shared" ca="1" si="47"/>
        <v>#REF!</v>
      </c>
      <c r="N1438" t="e">
        <f ca="1">IF((H1438+I1438)&gt;SIMULATION!$F$6,"Over","Under")</f>
        <v>#REF!</v>
      </c>
    </row>
    <row r="1439" spans="8:14" x14ac:dyDescent="0.25">
      <c r="H1439" t="e">
        <f ca="1">ROUND(NORMINV(RAND(),SIMULATION!$G$6,SIMULATION!$C$6),0)</f>
        <v>#REF!</v>
      </c>
      <c r="I1439" t="e">
        <f ca="1">ROUND(NORMINV(RAND(),SIMULATION!$G$10,SIMULATION!$C$10),0)</f>
        <v>#REF!</v>
      </c>
      <c r="J1439" t="e">
        <f t="shared" ca="1" si="46"/>
        <v>#REF!</v>
      </c>
      <c r="K1439" t="e">
        <f ca="1">IF(H1439+SIMULATION!$E$6&gt;'CBB SIM'!I1439,"W","L")</f>
        <v>#REF!</v>
      </c>
      <c r="L1439" t="e">
        <f ca="1">IF(I1439+SIMULATION!$E$10&gt;'CBB SIM'!H1439,"W","L")</f>
        <v>#REF!</v>
      </c>
      <c r="M1439" t="e">
        <f t="shared" ca="1" si="47"/>
        <v>#REF!</v>
      </c>
      <c r="N1439" t="e">
        <f ca="1">IF((H1439+I1439)&gt;SIMULATION!$F$6,"Over","Under")</f>
        <v>#REF!</v>
      </c>
    </row>
    <row r="1440" spans="8:14" x14ac:dyDescent="0.25">
      <c r="H1440" t="e">
        <f ca="1">ROUND(NORMINV(RAND(),SIMULATION!$G$6,SIMULATION!$C$6),0)</f>
        <v>#REF!</v>
      </c>
      <c r="I1440" t="e">
        <f ca="1">ROUND(NORMINV(RAND(),SIMULATION!$G$10,SIMULATION!$C$10),0)</f>
        <v>#REF!</v>
      </c>
      <c r="J1440" t="e">
        <f t="shared" ca="1" si="46"/>
        <v>#REF!</v>
      </c>
      <c r="K1440" t="e">
        <f ca="1">IF(H1440+SIMULATION!$E$6&gt;'CBB SIM'!I1440,"W","L")</f>
        <v>#REF!</v>
      </c>
      <c r="L1440" t="e">
        <f ca="1">IF(I1440+SIMULATION!$E$10&gt;'CBB SIM'!H1440,"W","L")</f>
        <v>#REF!</v>
      </c>
      <c r="M1440" t="e">
        <f t="shared" ca="1" si="47"/>
        <v>#REF!</v>
      </c>
      <c r="N1440" t="e">
        <f ca="1">IF((H1440+I1440)&gt;SIMULATION!$F$6,"Over","Under")</f>
        <v>#REF!</v>
      </c>
    </row>
    <row r="1441" spans="8:14" x14ac:dyDescent="0.25">
      <c r="H1441" t="e">
        <f ca="1">ROUND(NORMINV(RAND(),SIMULATION!$G$6,SIMULATION!$C$6),0)</f>
        <v>#REF!</v>
      </c>
      <c r="I1441" t="e">
        <f ca="1">ROUND(NORMINV(RAND(),SIMULATION!$G$10,SIMULATION!$C$10),0)</f>
        <v>#REF!</v>
      </c>
      <c r="J1441" t="e">
        <f t="shared" ca="1" si="46"/>
        <v>#REF!</v>
      </c>
      <c r="K1441" t="e">
        <f ca="1">IF(H1441+SIMULATION!$E$6&gt;'CBB SIM'!I1441,"W","L")</f>
        <v>#REF!</v>
      </c>
      <c r="L1441" t="e">
        <f ca="1">IF(I1441+SIMULATION!$E$10&gt;'CBB SIM'!H1441,"W","L")</f>
        <v>#REF!</v>
      </c>
      <c r="M1441" t="e">
        <f t="shared" ca="1" si="47"/>
        <v>#REF!</v>
      </c>
      <c r="N1441" t="e">
        <f ca="1">IF((H1441+I1441)&gt;SIMULATION!$F$6,"Over","Under")</f>
        <v>#REF!</v>
      </c>
    </row>
    <row r="1442" spans="8:14" x14ac:dyDescent="0.25">
      <c r="H1442" t="e">
        <f ca="1">ROUND(NORMINV(RAND(),SIMULATION!$G$6,SIMULATION!$C$6),0)</f>
        <v>#REF!</v>
      </c>
      <c r="I1442" t="e">
        <f ca="1">ROUND(NORMINV(RAND(),SIMULATION!$G$10,SIMULATION!$C$10),0)</f>
        <v>#REF!</v>
      </c>
      <c r="J1442" t="e">
        <f t="shared" ca="1" si="46"/>
        <v>#REF!</v>
      </c>
      <c r="K1442" t="e">
        <f ca="1">IF(H1442+SIMULATION!$E$6&gt;'CBB SIM'!I1442,"W","L")</f>
        <v>#REF!</v>
      </c>
      <c r="L1442" t="e">
        <f ca="1">IF(I1442+SIMULATION!$E$10&gt;'CBB SIM'!H1442,"W","L")</f>
        <v>#REF!</v>
      </c>
      <c r="M1442" t="e">
        <f t="shared" ca="1" si="47"/>
        <v>#REF!</v>
      </c>
      <c r="N1442" t="e">
        <f ca="1">IF((H1442+I1442)&gt;SIMULATION!$F$6,"Over","Under")</f>
        <v>#REF!</v>
      </c>
    </row>
    <row r="1443" spans="8:14" x14ac:dyDescent="0.25">
      <c r="H1443" t="e">
        <f ca="1">ROUND(NORMINV(RAND(),SIMULATION!$G$6,SIMULATION!$C$6),0)</f>
        <v>#REF!</v>
      </c>
      <c r="I1443" t="e">
        <f ca="1">ROUND(NORMINV(RAND(),SIMULATION!$G$10,SIMULATION!$C$10),0)</f>
        <v>#REF!</v>
      </c>
      <c r="J1443" t="e">
        <f t="shared" ca="1" si="46"/>
        <v>#REF!</v>
      </c>
      <c r="K1443" t="e">
        <f ca="1">IF(H1443+SIMULATION!$E$6&gt;'CBB SIM'!I1443,"W","L")</f>
        <v>#REF!</v>
      </c>
      <c r="L1443" t="e">
        <f ca="1">IF(I1443+SIMULATION!$E$10&gt;'CBB SIM'!H1443,"W","L")</f>
        <v>#REF!</v>
      </c>
      <c r="M1443" t="e">
        <f t="shared" ca="1" si="47"/>
        <v>#REF!</v>
      </c>
      <c r="N1443" t="e">
        <f ca="1">IF((H1443+I1443)&gt;SIMULATION!$F$6,"Over","Under")</f>
        <v>#REF!</v>
      </c>
    </row>
    <row r="1444" spans="8:14" x14ac:dyDescent="0.25">
      <c r="H1444" t="e">
        <f ca="1">ROUND(NORMINV(RAND(),SIMULATION!$G$6,SIMULATION!$C$6),0)</f>
        <v>#REF!</v>
      </c>
      <c r="I1444" t="e">
        <f ca="1">ROUND(NORMINV(RAND(),SIMULATION!$G$10,SIMULATION!$C$10),0)</f>
        <v>#REF!</v>
      </c>
      <c r="J1444" t="e">
        <f t="shared" ca="1" si="46"/>
        <v>#REF!</v>
      </c>
      <c r="K1444" t="e">
        <f ca="1">IF(H1444+SIMULATION!$E$6&gt;'CBB SIM'!I1444,"W","L")</f>
        <v>#REF!</v>
      </c>
      <c r="L1444" t="e">
        <f ca="1">IF(I1444+SIMULATION!$E$10&gt;'CBB SIM'!H1444,"W","L")</f>
        <v>#REF!</v>
      </c>
      <c r="M1444" t="e">
        <f t="shared" ca="1" si="47"/>
        <v>#REF!</v>
      </c>
      <c r="N1444" t="e">
        <f ca="1">IF((H1444+I1444)&gt;SIMULATION!$F$6,"Over","Under")</f>
        <v>#REF!</v>
      </c>
    </row>
    <row r="1445" spans="8:14" x14ac:dyDescent="0.25">
      <c r="H1445" t="e">
        <f ca="1">ROUND(NORMINV(RAND(),SIMULATION!$G$6,SIMULATION!$C$6),0)</f>
        <v>#REF!</v>
      </c>
      <c r="I1445" t="e">
        <f ca="1">ROUND(NORMINV(RAND(),SIMULATION!$G$10,SIMULATION!$C$10),0)</f>
        <v>#REF!</v>
      </c>
      <c r="J1445" t="e">
        <f t="shared" ca="1" si="46"/>
        <v>#REF!</v>
      </c>
      <c r="K1445" t="e">
        <f ca="1">IF(H1445+SIMULATION!$E$6&gt;'CBB SIM'!I1445,"W","L")</f>
        <v>#REF!</v>
      </c>
      <c r="L1445" t="e">
        <f ca="1">IF(I1445+SIMULATION!$E$10&gt;'CBB SIM'!H1445,"W","L")</f>
        <v>#REF!</v>
      </c>
      <c r="M1445" t="e">
        <f t="shared" ca="1" si="47"/>
        <v>#REF!</v>
      </c>
      <c r="N1445" t="e">
        <f ca="1">IF((H1445+I1445)&gt;SIMULATION!$F$6,"Over","Under")</f>
        <v>#REF!</v>
      </c>
    </row>
    <row r="1446" spans="8:14" x14ac:dyDescent="0.25">
      <c r="H1446" t="e">
        <f ca="1">ROUND(NORMINV(RAND(),SIMULATION!$G$6,SIMULATION!$C$6),0)</f>
        <v>#REF!</v>
      </c>
      <c r="I1446" t="e">
        <f ca="1">ROUND(NORMINV(RAND(),SIMULATION!$G$10,SIMULATION!$C$10),0)</f>
        <v>#REF!</v>
      </c>
      <c r="J1446" t="e">
        <f t="shared" ca="1" si="46"/>
        <v>#REF!</v>
      </c>
      <c r="K1446" t="e">
        <f ca="1">IF(H1446+SIMULATION!$E$6&gt;'CBB SIM'!I1446,"W","L")</f>
        <v>#REF!</v>
      </c>
      <c r="L1446" t="e">
        <f ca="1">IF(I1446+SIMULATION!$E$10&gt;'CBB SIM'!H1446,"W","L")</f>
        <v>#REF!</v>
      </c>
      <c r="M1446" t="e">
        <f t="shared" ca="1" si="47"/>
        <v>#REF!</v>
      </c>
      <c r="N1446" t="e">
        <f ca="1">IF((H1446+I1446)&gt;SIMULATION!$F$6,"Over","Under")</f>
        <v>#REF!</v>
      </c>
    </row>
    <row r="1447" spans="8:14" x14ac:dyDescent="0.25">
      <c r="H1447" t="e">
        <f ca="1">ROUND(NORMINV(RAND(),SIMULATION!$G$6,SIMULATION!$C$6),0)</f>
        <v>#REF!</v>
      </c>
      <c r="I1447" t="e">
        <f ca="1">ROUND(NORMINV(RAND(),SIMULATION!$G$10,SIMULATION!$C$10),0)</f>
        <v>#REF!</v>
      </c>
      <c r="J1447" t="e">
        <f t="shared" ca="1" si="46"/>
        <v>#REF!</v>
      </c>
      <c r="K1447" t="e">
        <f ca="1">IF(H1447+SIMULATION!$E$6&gt;'CBB SIM'!I1447,"W","L")</f>
        <v>#REF!</v>
      </c>
      <c r="L1447" t="e">
        <f ca="1">IF(I1447+SIMULATION!$E$10&gt;'CBB SIM'!H1447,"W","L")</f>
        <v>#REF!</v>
      </c>
      <c r="M1447" t="e">
        <f t="shared" ca="1" si="47"/>
        <v>#REF!</v>
      </c>
      <c r="N1447" t="e">
        <f ca="1">IF((H1447+I1447)&gt;SIMULATION!$F$6,"Over","Under")</f>
        <v>#REF!</v>
      </c>
    </row>
    <row r="1448" spans="8:14" x14ac:dyDescent="0.25">
      <c r="H1448" t="e">
        <f ca="1">ROUND(NORMINV(RAND(),SIMULATION!$G$6,SIMULATION!$C$6),0)</f>
        <v>#REF!</v>
      </c>
      <c r="I1448" t="e">
        <f ca="1">ROUND(NORMINV(RAND(),SIMULATION!$G$10,SIMULATION!$C$10),0)</f>
        <v>#REF!</v>
      </c>
      <c r="J1448" t="e">
        <f t="shared" ca="1" si="46"/>
        <v>#REF!</v>
      </c>
      <c r="K1448" t="e">
        <f ca="1">IF(H1448+SIMULATION!$E$6&gt;'CBB SIM'!I1448,"W","L")</f>
        <v>#REF!</v>
      </c>
      <c r="L1448" t="e">
        <f ca="1">IF(I1448+SIMULATION!$E$10&gt;'CBB SIM'!H1448,"W","L")</f>
        <v>#REF!</v>
      </c>
      <c r="M1448" t="e">
        <f t="shared" ca="1" si="47"/>
        <v>#REF!</v>
      </c>
      <c r="N1448" t="e">
        <f ca="1">IF((H1448+I1448)&gt;SIMULATION!$F$6,"Over","Under")</f>
        <v>#REF!</v>
      </c>
    </row>
    <row r="1449" spans="8:14" x14ac:dyDescent="0.25">
      <c r="H1449" t="e">
        <f ca="1">ROUND(NORMINV(RAND(),SIMULATION!$G$6,SIMULATION!$C$6),0)</f>
        <v>#REF!</v>
      </c>
      <c r="I1449" t="e">
        <f ca="1">ROUND(NORMINV(RAND(),SIMULATION!$G$10,SIMULATION!$C$10),0)</f>
        <v>#REF!</v>
      </c>
      <c r="J1449" t="e">
        <f t="shared" ca="1" si="46"/>
        <v>#REF!</v>
      </c>
      <c r="K1449" t="e">
        <f ca="1">IF(H1449+SIMULATION!$E$6&gt;'CBB SIM'!I1449,"W","L")</f>
        <v>#REF!</v>
      </c>
      <c r="L1449" t="e">
        <f ca="1">IF(I1449+SIMULATION!$E$10&gt;'CBB SIM'!H1449,"W","L")</f>
        <v>#REF!</v>
      </c>
      <c r="M1449" t="e">
        <f t="shared" ca="1" si="47"/>
        <v>#REF!</v>
      </c>
      <c r="N1449" t="e">
        <f ca="1">IF((H1449+I1449)&gt;SIMULATION!$F$6,"Over","Under")</f>
        <v>#REF!</v>
      </c>
    </row>
    <row r="1450" spans="8:14" x14ac:dyDescent="0.25">
      <c r="H1450" t="e">
        <f ca="1">ROUND(NORMINV(RAND(),SIMULATION!$G$6,SIMULATION!$C$6),0)</f>
        <v>#REF!</v>
      </c>
      <c r="I1450" t="e">
        <f ca="1">ROUND(NORMINV(RAND(),SIMULATION!$G$10,SIMULATION!$C$10),0)</f>
        <v>#REF!</v>
      </c>
      <c r="J1450" t="e">
        <f t="shared" ref="J1450:J1513" ca="1" si="48">IF(H1450=I1450,"OT",IF(H1450&gt;I1450,"Away","Home"))</f>
        <v>#REF!</v>
      </c>
      <c r="K1450" t="e">
        <f ca="1">IF(H1450+SIMULATION!$E$6&gt;'CBB SIM'!I1450,"W","L")</f>
        <v>#REF!</v>
      </c>
      <c r="L1450" t="e">
        <f ca="1">IF(I1450+SIMULATION!$E$10&gt;'CBB SIM'!H1450,"W","L")</f>
        <v>#REF!</v>
      </c>
      <c r="M1450" t="e">
        <f t="shared" ref="M1450:M1513" ca="1" si="49">H1450+I1450</f>
        <v>#REF!</v>
      </c>
      <c r="N1450" t="e">
        <f ca="1">IF((H1450+I1450)&gt;SIMULATION!$F$6,"Over","Under")</f>
        <v>#REF!</v>
      </c>
    </row>
    <row r="1451" spans="8:14" x14ac:dyDescent="0.25">
      <c r="H1451" t="e">
        <f ca="1">ROUND(NORMINV(RAND(),SIMULATION!$G$6,SIMULATION!$C$6),0)</f>
        <v>#REF!</v>
      </c>
      <c r="I1451" t="e">
        <f ca="1">ROUND(NORMINV(RAND(),SIMULATION!$G$10,SIMULATION!$C$10),0)</f>
        <v>#REF!</v>
      </c>
      <c r="J1451" t="e">
        <f t="shared" ca="1" si="48"/>
        <v>#REF!</v>
      </c>
      <c r="K1451" t="e">
        <f ca="1">IF(H1451+SIMULATION!$E$6&gt;'CBB SIM'!I1451,"W","L")</f>
        <v>#REF!</v>
      </c>
      <c r="L1451" t="e">
        <f ca="1">IF(I1451+SIMULATION!$E$10&gt;'CBB SIM'!H1451,"W","L")</f>
        <v>#REF!</v>
      </c>
      <c r="M1451" t="e">
        <f t="shared" ca="1" si="49"/>
        <v>#REF!</v>
      </c>
      <c r="N1451" t="e">
        <f ca="1">IF((H1451+I1451)&gt;SIMULATION!$F$6,"Over","Under")</f>
        <v>#REF!</v>
      </c>
    </row>
    <row r="1452" spans="8:14" x14ac:dyDescent="0.25">
      <c r="H1452" t="e">
        <f ca="1">ROUND(NORMINV(RAND(),SIMULATION!$G$6,SIMULATION!$C$6),0)</f>
        <v>#REF!</v>
      </c>
      <c r="I1452" t="e">
        <f ca="1">ROUND(NORMINV(RAND(),SIMULATION!$G$10,SIMULATION!$C$10),0)</f>
        <v>#REF!</v>
      </c>
      <c r="J1452" t="e">
        <f t="shared" ca="1" si="48"/>
        <v>#REF!</v>
      </c>
      <c r="K1452" t="e">
        <f ca="1">IF(H1452+SIMULATION!$E$6&gt;'CBB SIM'!I1452,"W","L")</f>
        <v>#REF!</v>
      </c>
      <c r="L1452" t="e">
        <f ca="1">IF(I1452+SIMULATION!$E$10&gt;'CBB SIM'!H1452,"W","L")</f>
        <v>#REF!</v>
      </c>
      <c r="M1452" t="e">
        <f t="shared" ca="1" si="49"/>
        <v>#REF!</v>
      </c>
      <c r="N1452" t="e">
        <f ca="1">IF((H1452+I1452)&gt;SIMULATION!$F$6,"Over","Under")</f>
        <v>#REF!</v>
      </c>
    </row>
    <row r="1453" spans="8:14" x14ac:dyDescent="0.25">
      <c r="H1453" t="e">
        <f ca="1">ROUND(NORMINV(RAND(),SIMULATION!$G$6,SIMULATION!$C$6),0)</f>
        <v>#REF!</v>
      </c>
      <c r="I1453" t="e">
        <f ca="1">ROUND(NORMINV(RAND(),SIMULATION!$G$10,SIMULATION!$C$10),0)</f>
        <v>#REF!</v>
      </c>
      <c r="J1453" t="e">
        <f t="shared" ca="1" si="48"/>
        <v>#REF!</v>
      </c>
      <c r="K1453" t="e">
        <f ca="1">IF(H1453+SIMULATION!$E$6&gt;'CBB SIM'!I1453,"W","L")</f>
        <v>#REF!</v>
      </c>
      <c r="L1453" t="e">
        <f ca="1">IF(I1453+SIMULATION!$E$10&gt;'CBB SIM'!H1453,"W","L")</f>
        <v>#REF!</v>
      </c>
      <c r="M1453" t="e">
        <f t="shared" ca="1" si="49"/>
        <v>#REF!</v>
      </c>
      <c r="N1453" t="e">
        <f ca="1">IF((H1453+I1453)&gt;SIMULATION!$F$6,"Over","Under")</f>
        <v>#REF!</v>
      </c>
    </row>
    <row r="1454" spans="8:14" x14ac:dyDescent="0.25">
      <c r="H1454" t="e">
        <f ca="1">ROUND(NORMINV(RAND(),SIMULATION!$G$6,SIMULATION!$C$6),0)</f>
        <v>#REF!</v>
      </c>
      <c r="I1454" t="e">
        <f ca="1">ROUND(NORMINV(RAND(),SIMULATION!$G$10,SIMULATION!$C$10),0)</f>
        <v>#REF!</v>
      </c>
      <c r="J1454" t="e">
        <f t="shared" ca="1" si="48"/>
        <v>#REF!</v>
      </c>
      <c r="K1454" t="e">
        <f ca="1">IF(H1454+SIMULATION!$E$6&gt;'CBB SIM'!I1454,"W","L")</f>
        <v>#REF!</v>
      </c>
      <c r="L1454" t="e">
        <f ca="1">IF(I1454+SIMULATION!$E$10&gt;'CBB SIM'!H1454,"W","L")</f>
        <v>#REF!</v>
      </c>
      <c r="M1454" t="e">
        <f t="shared" ca="1" si="49"/>
        <v>#REF!</v>
      </c>
      <c r="N1454" t="e">
        <f ca="1">IF((H1454+I1454)&gt;SIMULATION!$F$6,"Over","Under")</f>
        <v>#REF!</v>
      </c>
    </row>
    <row r="1455" spans="8:14" x14ac:dyDescent="0.25">
      <c r="H1455" t="e">
        <f ca="1">ROUND(NORMINV(RAND(),SIMULATION!$G$6,SIMULATION!$C$6),0)</f>
        <v>#REF!</v>
      </c>
      <c r="I1455" t="e">
        <f ca="1">ROUND(NORMINV(RAND(),SIMULATION!$G$10,SIMULATION!$C$10),0)</f>
        <v>#REF!</v>
      </c>
      <c r="J1455" t="e">
        <f t="shared" ca="1" si="48"/>
        <v>#REF!</v>
      </c>
      <c r="K1455" t="e">
        <f ca="1">IF(H1455+SIMULATION!$E$6&gt;'CBB SIM'!I1455,"W","L")</f>
        <v>#REF!</v>
      </c>
      <c r="L1455" t="e">
        <f ca="1">IF(I1455+SIMULATION!$E$10&gt;'CBB SIM'!H1455,"W","L")</f>
        <v>#REF!</v>
      </c>
      <c r="M1455" t="e">
        <f t="shared" ca="1" si="49"/>
        <v>#REF!</v>
      </c>
      <c r="N1455" t="e">
        <f ca="1">IF((H1455+I1455)&gt;SIMULATION!$F$6,"Over","Under")</f>
        <v>#REF!</v>
      </c>
    </row>
    <row r="1456" spans="8:14" x14ac:dyDescent="0.25">
      <c r="H1456" t="e">
        <f ca="1">ROUND(NORMINV(RAND(),SIMULATION!$G$6,SIMULATION!$C$6),0)</f>
        <v>#REF!</v>
      </c>
      <c r="I1456" t="e">
        <f ca="1">ROUND(NORMINV(RAND(),SIMULATION!$G$10,SIMULATION!$C$10),0)</f>
        <v>#REF!</v>
      </c>
      <c r="J1456" t="e">
        <f t="shared" ca="1" si="48"/>
        <v>#REF!</v>
      </c>
      <c r="K1456" t="e">
        <f ca="1">IF(H1456+SIMULATION!$E$6&gt;'CBB SIM'!I1456,"W","L")</f>
        <v>#REF!</v>
      </c>
      <c r="L1456" t="e">
        <f ca="1">IF(I1456+SIMULATION!$E$10&gt;'CBB SIM'!H1456,"W","L")</f>
        <v>#REF!</v>
      </c>
      <c r="M1456" t="e">
        <f t="shared" ca="1" si="49"/>
        <v>#REF!</v>
      </c>
      <c r="N1456" t="e">
        <f ca="1">IF((H1456+I1456)&gt;SIMULATION!$F$6,"Over","Under")</f>
        <v>#REF!</v>
      </c>
    </row>
    <row r="1457" spans="8:14" x14ac:dyDescent="0.25">
      <c r="H1457" t="e">
        <f ca="1">ROUND(NORMINV(RAND(),SIMULATION!$G$6,SIMULATION!$C$6),0)</f>
        <v>#REF!</v>
      </c>
      <c r="I1457" t="e">
        <f ca="1">ROUND(NORMINV(RAND(),SIMULATION!$G$10,SIMULATION!$C$10),0)</f>
        <v>#REF!</v>
      </c>
      <c r="J1457" t="e">
        <f t="shared" ca="1" si="48"/>
        <v>#REF!</v>
      </c>
      <c r="K1457" t="e">
        <f ca="1">IF(H1457+SIMULATION!$E$6&gt;'CBB SIM'!I1457,"W","L")</f>
        <v>#REF!</v>
      </c>
      <c r="L1457" t="e">
        <f ca="1">IF(I1457+SIMULATION!$E$10&gt;'CBB SIM'!H1457,"W","L")</f>
        <v>#REF!</v>
      </c>
      <c r="M1457" t="e">
        <f t="shared" ca="1" si="49"/>
        <v>#REF!</v>
      </c>
      <c r="N1457" t="e">
        <f ca="1">IF((H1457+I1457)&gt;SIMULATION!$F$6,"Over","Under")</f>
        <v>#REF!</v>
      </c>
    </row>
    <row r="1458" spans="8:14" x14ac:dyDescent="0.25">
      <c r="H1458" t="e">
        <f ca="1">ROUND(NORMINV(RAND(),SIMULATION!$G$6,SIMULATION!$C$6),0)</f>
        <v>#REF!</v>
      </c>
      <c r="I1458" t="e">
        <f ca="1">ROUND(NORMINV(RAND(),SIMULATION!$G$10,SIMULATION!$C$10),0)</f>
        <v>#REF!</v>
      </c>
      <c r="J1458" t="e">
        <f t="shared" ca="1" si="48"/>
        <v>#REF!</v>
      </c>
      <c r="K1458" t="e">
        <f ca="1">IF(H1458+SIMULATION!$E$6&gt;'CBB SIM'!I1458,"W","L")</f>
        <v>#REF!</v>
      </c>
      <c r="L1458" t="e">
        <f ca="1">IF(I1458+SIMULATION!$E$10&gt;'CBB SIM'!H1458,"W","L")</f>
        <v>#REF!</v>
      </c>
      <c r="M1458" t="e">
        <f t="shared" ca="1" si="49"/>
        <v>#REF!</v>
      </c>
      <c r="N1458" t="e">
        <f ca="1">IF((H1458+I1458)&gt;SIMULATION!$F$6,"Over","Under")</f>
        <v>#REF!</v>
      </c>
    </row>
    <row r="1459" spans="8:14" x14ac:dyDescent="0.25">
      <c r="H1459" t="e">
        <f ca="1">ROUND(NORMINV(RAND(),SIMULATION!$G$6,SIMULATION!$C$6),0)</f>
        <v>#REF!</v>
      </c>
      <c r="I1459" t="e">
        <f ca="1">ROUND(NORMINV(RAND(),SIMULATION!$G$10,SIMULATION!$C$10),0)</f>
        <v>#REF!</v>
      </c>
      <c r="J1459" t="e">
        <f t="shared" ca="1" si="48"/>
        <v>#REF!</v>
      </c>
      <c r="K1459" t="e">
        <f ca="1">IF(H1459+SIMULATION!$E$6&gt;'CBB SIM'!I1459,"W","L")</f>
        <v>#REF!</v>
      </c>
      <c r="L1459" t="e">
        <f ca="1">IF(I1459+SIMULATION!$E$10&gt;'CBB SIM'!H1459,"W","L")</f>
        <v>#REF!</v>
      </c>
      <c r="M1459" t="e">
        <f t="shared" ca="1" si="49"/>
        <v>#REF!</v>
      </c>
      <c r="N1459" t="e">
        <f ca="1">IF((H1459+I1459)&gt;SIMULATION!$F$6,"Over","Under")</f>
        <v>#REF!</v>
      </c>
    </row>
    <row r="1460" spans="8:14" x14ac:dyDescent="0.25">
      <c r="H1460" t="e">
        <f ca="1">ROUND(NORMINV(RAND(),SIMULATION!$G$6,SIMULATION!$C$6),0)</f>
        <v>#REF!</v>
      </c>
      <c r="I1460" t="e">
        <f ca="1">ROUND(NORMINV(RAND(),SIMULATION!$G$10,SIMULATION!$C$10),0)</f>
        <v>#REF!</v>
      </c>
      <c r="J1460" t="e">
        <f t="shared" ca="1" si="48"/>
        <v>#REF!</v>
      </c>
      <c r="K1460" t="e">
        <f ca="1">IF(H1460+SIMULATION!$E$6&gt;'CBB SIM'!I1460,"W","L")</f>
        <v>#REF!</v>
      </c>
      <c r="L1460" t="e">
        <f ca="1">IF(I1460+SIMULATION!$E$10&gt;'CBB SIM'!H1460,"W","L")</f>
        <v>#REF!</v>
      </c>
      <c r="M1460" t="e">
        <f t="shared" ca="1" si="49"/>
        <v>#REF!</v>
      </c>
      <c r="N1460" t="e">
        <f ca="1">IF((H1460+I1460)&gt;SIMULATION!$F$6,"Over","Under")</f>
        <v>#REF!</v>
      </c>
    </row>
    <row r="1461" spans="8:14" x14ac:dyDescent="0.25">
      <c r="H1461" t="e">
        <f ca="1">ROUND(NORMINV(RAND(),SIMULATION!$G$6,SIMULATION!$C$6),0)</f>
        <v>#REF!</v>
      </c>
      <c r="I1461" t="e">
        <f ca="1">ROUND(NORMINV(RAND(),SIMULATION!$G$10,SIMULATION!$C$10),0)</f>
        <v>#REF!</v>
      </c>
      <c r="J1461" t="e">
        <f t="shared" ca="1" si="48"/>
        <v>#REF!</v>
      </c>
      <c r="K1461" t="e">
        <f ca="1">IF(H1461+SIMULATION!$E$6&gt;'CBB SIM'!I1461,"W","L")</f>
        <v>#REF!</v>
      </c>
      <c r="L1461" t="e">
        <f ca="1">IF(I1461+SIMULATION!$E$10&gt;'CBB SIM'!H1461,"W","L")</f>
        <v>#REF!</v>
      </c>
      <c r="M1461" t="e">
        <f t="shared" ca="1" si="49"/>
        <v>#REF!</v>
      </c>
      <c r="N1461" t="e">
        <f ca="1">IF((H1461+I1461)&gt;SIMULATION!$F$6,"Over","Under")</f>
        <v>#REF!</v>
      </c>
    </row>
    <row r="1462" spans="8:14" x14ac:dyDescent="0.25">
      <c r="H1462" t="e">
        <f ca="1">ROUND(NORMINV(RAND(),SIMULATION!$G$6,SIMULATION!$C$6),0)</f>
        <v>#REF!</v>
      </c>
      <c r="I1462" t="e">
        <f ca="1">ROUND(NORMINV(RAND(),SIMULATION!$G$10,SIMULATION!$C$10),0)</f>
        <v>#REF!</v>
      </c>
      <c r="J1462" t="e">
        <f t="shared" ca="1" si="48"/>
        <v>#REF!</v>
      </c>
      <c r="K1462" t="e">
        <f ca="1">IF(H1462+SIMULATION!$E$6&gt;'CBB SIM'!I1462,"W","L")</f>
        <v>#REF!</v>
      </c>
      <c r="L1462" t="e">
        <f ca="1">IF(I1462+SIMULATION!$E$10&gt;'CBB SIM'!H1462,"W","L")</f>
        <v>#REF!</v>
      </c>
      <c r="M1462" t="e">
        <f t="shared" ca="1" si="49"/>
        <v>#REF!</v>
      </c>
      <c r="N1462" t="e">
        <f ca="1">IF((H1462+I1462)&gt;SIMULATION!$F$6,"Over","Under")</f>
        <v>#REF!</v>
      </c>
    </row>
    <row r="1463" spans="8:14" x14ac:dyDescent="0.25">
      <c r="H1463" t="e">
        <f ca="1">ROUND(NORMINV(RAND(),SIMULATION!$G$6,SIMULATION!$C$6),0)</f>
        <v>#REF!</v>
      </c>
      <c r="I1463" t="e">
        <f ca="1">ROUND(NORMINV(RAND(),SIMULATION!$G$10,SIMULATION!$C$10),0)</f>
        <v>#REF!</v>
      </c>
      <c r="J1463" t="e">
        <f t="shared" ca="1" si="48"/>
        <v>#REF!</v>
      </c>
      <c r="K1463" t="e">
        <f ca="1">IF(H1463+SIMULATION!$E$6&gt;'CBB SIM'!I1463,"W","L")</f>
        <v>#REF!</v>
      </c>
      <c r="L1463" t="e">
        <f ca="1">IF(I1463+SIMULATION!$E$10&gt;'CBB SIM'!H1463,"W","L")</f>
        <v>#REF!</v>
      </c>
      <c r="M1463" t="e">
        <f t="shared" ca="1" si="49"/>
        <v>#REF!</v>
      </c>
      <c r="N1463" t="e">
        <f ca="1">IF((H1463+I1463)&gt;SIMULATION!$F$6,"Over","Under")</f>
        <v>#REF!</v>
      </c>
    </row>
    <row r="1464" spans="8:14" x14ac:dyDescent="0.25">
      <c r="H1464" t="e">
        <f ca="1">ROUND(NORMINV(RAND(),SIMULATION!$G$6,SIMULATION!$C$6),0)</f>
        <v>#REF!</v>
      </c>
      <c r="I1464" t="e">
        <f ca="1">ROUND(NORMINV(RAND(),SIMULATION!$G$10,SIMULATION!$C$10),0)</f>
        <v>#REF!</v>
      </c>
      <c r="J1464" t="e">
        <f t="shared" ca="1" si="48"/>
        <v>#REF!</v>
      </c>
      <c r="K1464" t="e">
        <f ca="1">IF(H1464+SIMULATION!$E$6&gt;'CBB SIM'!I1464,"W","L")</f>
        <v>#REF!</v>
      </c>
      <c r="L1464" t="e">
        <f ca="1">IF(I1464+SIMULATION!$E$10&gt;'CBB SIM'!H1464,"W","L")</f>
        <v>#REF!</v>
      </c>
      <c r="M1464" t="e">
        <f t="shared" ca="1" si="49"/>
        <v>#REF!</v>
      </c>
      <c r="N1464" t="e">
        <f ca="1">IF((H1464+I1464)&gt;SIMULATION!$F$6,"Over","Under")</f>
        <v>#REF!</v>
      </c>
    </row>
    <row r="1465" spans="8:14" x14ac:dyDescent="0.25">
      <c r="H1465" t="e">
        <f ca="1">ROUND(NORMINV(RAND(),SIMULATION!$G$6,SIMULATION!$C$6),0)</f>
        <v>#REF!</v>
      </c>
      <c r="I1465" t="e">
        <f ca="1">ROUND(NORMINV(RAND(),SIMULATION!$G$10,SIMULATION!$C$10),0)</f>
        <v>#REF!</v>
      </c>
      <c r="J1465" t="e">
        <f t="shared" ca="1" si="48"/>
        <v>#REF!</v>
      </c>
      <c r="K1465" t="e">
        <f ca="1">IF(H1465+SIMULATION!$E$6&gt;'CBB SIM'!I1465,"W","L")</f>
        <v>#REF!</v>
      </c>
      <c r="L1465" t="e">
        <f ca="1">IF(I1465+SIMULATION!$E$10&gt;'CBB SIM'!H1465,"W","L")</f>
        <v>#REF!</v>
      </c>
      <c r="M1465" t="e">
        <f t="shared" ca="1" si="49"/>
        <v>#REF!</v>
      </c>
      <c r="N1465" t="e">
        <f ca="1">IF((H1465+I1465)&gt;SIMULATION!$F$6,"Over","Under")</f>
        <v>#REF!</v>
      </c>
    </row>
    <row r="1466" spans="8:14" x14ac:dyDescent="0.25">
      <c r="H1466" t="e">
        <f ca="1">ROUND(NORMINV(RAND(),SIMULATION!$G$6,SIMULATION!$C$6),0)</f>
        <v>#REF!</v>
      </c>
      <c r="I1466" t="e">
        <f ca="1">ROUND(NORMINV(RAND(),SIMULATION!$G$10,SIMULATION!$C$10),0)</f>
        <v>#REF!</v>
      </c>
      <c r="J1466" t="e">
        <f t="shared" ca="1" si="48"/>
        <v>#REF!</v>
      </c>
      <c r="K1466" t="e">
        <f ca="1">IF(H1466+SIMULATION!$E$6&gt;'CBB SIM'!I1466,"W","L")</f>
        <v>#REF!</v>
      </c>
      <c r="L1466" t="e">
        <f ca="1">IF(I1466+SIMULATION!$E$10&gt;'CBB SIM'!H1466,"W","L")</f>
        <v>#REF!</v>
      </c>
      <c r="M1466" t="e">
        <f t="shared" ca="1" si="49"/>
        <v>#REF!</v>
      </c>
      <c r="N1466" t="e">
        <f ca="1">IF((H1466+I1466)&gt;SIMULATION!$F$6,"Over","Under")</f>
        <v>#REF!</v>
      </c>
    </row>
    <row r="1467" spans="8:14" x14ac:dyDescent="0.25">
      <c r="H1467" t="e">
        <f ca="1">ROUND(NORMINV(RAND(),SIMULATION!$G$6,SIMULATION!$C$6),0)</f>
        <v>#REF!</v>
      </c>
      <c r="I1467" t="e">
        <f ca="1">ROUND(NORMINV(RAND(),SIMULATION!$G$10,SIMULATION!$C$10),0)</f>
        <v>#REF!</v>
      </c>
      <c r="J1467" t="e">
        <f t="shared" ca="1" si="48"/>
        <v>#REF!</v>
      </c>
      <c r="K1467" t="e">
        <f ca="1">IF(H1467+SIMULATION!$E$6&gt;'CBB SIM'!I1467,"W","L")</f>
        <v>#REF!</v>
      </c>
      <c r="L1467" t="e">
        <f ca="1">IF(I1467+SIMULATION!$E$10&gt;'CBB SIM'!H1467,"W","L")</f>
        <v>#REF!</v>
      </c>
      <c r="M1467" t="e">
        <f t="shared" ca="1" si="49"/>
        <v>#REF!</v>
      </c>
      <c r="N1467" t="e">
        <f ca="1">IF((H1467+I1467)&gt;SIMULATION!$F$6,"Over","Under")</f>
        <v>#REF!</v>
      </c>
    </row>
    <row r="1468" spans="8:14" x14ac:dyDescent="0.25">
      <c r="H1468" t="e">
        <f ca="1">ROUND(NORMINV(RAND(),SIMULATION!$G$6,SIMULATION!$C$6),0)</f>
        <v>#REF!</v>
      </c>
      <c r="I1468" t="e">
        <f ca="1">ROUND(NORMINV(RAND(),SIMULATION!$G$10,SIMULATION!$C$10),0)</f>
        <v>#REF!</v>
      </c>
      <c r="J1468" t="e">
        <f t="shared" ca="1" si="48"/>
        <v>#REF!</v>
      </c>
      <c r="K1468" t="e">
        <f ca="1">IF(H1468+SIMULATION!$E$6&gt;'CBB SIM'!I1468,"W","L")</f>
        <v>#REF!</v>
      </c>
      <c r="L1468" t="e">
        <f ca="1">IF(I1468+SIMULATION!$E$10&gt;'CBB SIM'!H1468,"W","L")</f>
        <v>#REF!</v>
      </c>
      <c r="M1468" t="e">
        <f t="shared" ca="1" si="49"/>
        <v>#REF!</v>
      </c>
      <c r="N1468" t="e">
        <f ca="1">IF((H1468+I1468)&gt;SIMULATION!$F$6,"Over","Under")</f>
        <v>#REF!</v>
      </c>
    </row>
    <row r="1469" spans="8:14" x14ac:dyDescent="0.25">
      <c r="H1469" t="e">
        <f ca="1">ROUND(NORMINV(RAND(),SIMULATION!$G$6,SIMULATION!$C$6),0)</f>
        <v>#REF!</v>
      </c>
      <c r="I1469" t="e">
        <f ca="1">ROUND(NORMINV(RAND(),SIMULATION!$G$10,SIMULATION!$C$10),0)</f>
        <v>#REF!</v>
      </c>
      <c r="J1469" t="e">
        <f t="shared" ca="1" si="48"/>
        <v>#REF!</v>
      </c>
      <c r="K1469" t="e">
        <f ca="1">IF(H1469+SIMULATION!$E$6&gt;'CBB SIM'!I1469,"W","L")</f>
        <v>#REF!</v>
      </c>
      <c r="L1469" t="e">
        <f ca="1">IF(I1469+SIMULATION!$E$10&gt;'CBB SIM'!H1469,"W","L")</f>
        <v>#REF!</v>
      </c>
      <c r="M1469" t="e">
        <f t="shared" ca="1" si="49"/>
        <v>#REF!</v>
      </c>
      <c r="N1469" t="e">
        <f ca="1">IF((H1469+I1469)&gt;SIMULATION!$F$6,"Over","Under")</f>
        <v>#REF!</v>
      </c>
    </row>
    <row r="1470" spans="8:14" x14ac:dyDescent="0.25">
      <c r="H1470" t="e">
        <f ca="1">ROUND(NORMINV(RAND(),SIMULATION!$G$6,SIMULATION!$C$6),0)</f>
        <v>#REF!</v>
      </c>
      <c r="I1470" t="e">
        <f ca="1">ROUND(NORMINV(RAND(),SIMULATION!$G$10,SIMULATION!$C$10),0)</f>
        <v>#REF!</v>
      </c>
      <c r="J1470" t="e">
        <f t="shared" ca="1" si="48"/>
        <v>#REF!</v>
      </c>
      <c r="K1470" t="e">
        <f ca="1">IF(H1470+SIMULATION!$E$6&gt;'CBB SIM'!I1470,"W","L")</f>
        <v>#REF!</v>
      </c>
      <c r="L1470" t="e">
        <f ca="1">IF(I1470+SIMULATION!$E$10&gt;'CBB SIM'!H1470,"W","L")</f>
        <v>#REF!</v>
      </c>
      <c r="M1470" t="e">
        <f t="shared" ca="1" si="49"/>
        <v>#REF!</v>
      </c>
      <c r="N1470" t="e">
        <f ca="1">IF((H1470+I1470)&gt;SIMULATION!$F$6,"Over","Under")</f>
        <v>#REF!</v>
      </c>
    </row>
    <row r="1471" spans="8:14" x14ac:dyDescent="0.25">
      <c r="H1471" t="e">
        <f ca="1">ROUND(NORMINV(RAND(),SIMULATION!$G$6,SIMULATION!$C$6),0)</f>
        <v>#REF!</v>
      </c>
      <c r="I1471" t="e">
        <f ca="1">ROUND(NORMINV(RAND(),SIMULATION!$G$10,SIMULATION!$C$10),0)</f>
        <v>#REF!</v>
      </c>
      <c r="J1471" t="e">
        <f t="shared" ca="1" si="48"/>
        <v>#REF!</v>
      </c>
      <c r="K1471" t="e">
        <f ca="1">IF(H1471+SIMULATION!$E$6&gt;'CBB SIM'!I1471,"W","L")</f>
        <v>#REF!</v>
      </c>
      <c r="L1471" t="e">
        <f ca="1">IF(I1471+SIMULATION!$E$10&gt;'CBB SIM'!H1471,"W","L")</f>
        <v>#REF!</v>
      </c>
      <c r="M1471" t="e">
        <f t="shared" ca="1" si="49"/>
        <v>#REF!</v>
      </c>
      <c r="N1471" t="e">
        <f ca="1">IF((H1471+I1471)&gt;SIMULATION!$F$6,"Over","Under")</f>
        <v>#REF!</v>
      </c>
    </row>
    <row r="1472" spans="8:14" x14ac:dyDescent="0.25">
      <c r="H1472" t="e">
        <f ca="1">ROUND(NORMINV(RAND(),SIMULATION!$G$6,SIMULATION!$C$6),0)</f>
        <v>#REF!</v>
      </c>
      <c r="I1472" t="e">
        <f ca="1">ROUND(NORMINV(RAND(),SIMULATION!$G$10,SIMULATION!$C$10),0)</f>
        <v>#REF!</v>
      </c>
      <c r="J1472" t="e">
        <f t="shared" ca="1" si="48"/>
        <v>#REF!</v>
      </c>
      <c r="K1472" t="e">
        <f ca="1">IF(H1472+SIMULATION!$E$6&gt;'CBB SIM'!I1472,"W","L")</f>
        <v>#REF!</v>
      </c>
      <c r="L1472" t="e">
        <f ca="1">IF(I1472+SIMULATION!$E$10&gt;'CBB SIM'!H1472,"W","L")</f>
        <v>#REF!</v>
      </c>
      <c r="M1472" t="e">
        <f t="shared" ca="1" si="49"/>
        <v>#REF!</v>
      </c>
      <c r="N1472" t="e">
        <f ca="1">IF((H1472+I1472)&gt;SIMULATION!$F$6,"Over","Under")</f>
        <v>#REF!</v>
      </c>
    </row>
    <row r="1473" spans="8:14" x14ac:dyDescent="0.25">
      <c r="H1473" t="e">
        <f ca="1">ROUND(NORMINV(RAND(),SIMULATION!$G$6,SIMULATION!$C$6),0)</f>
        <v>#REF!</v>
      </c>
      <c r="I1473" t="e">
        <f ca="1">ROUND(NORMINV(RAND(),SIMULATION!$G$10,SIMULATION!$C$10),0)</f>
        <v>#REF!</v>
      </c>
      <c r="J1473" t="e">
        <f t="shared" ca="1" si="48"/>
        <v>#REF!</v>
      </c>
      <c r="K1473" t="e">
        <f ca="1">IF(H1473+SIMULATION!$E$6&gt;'CBB SIM'!I1473,"W","L")</f>
        <v>#REF!</v>
      </c>
      <c r="L1473" t="e">
        <f ca="1">IF(I1473+SIMULATION!$E$10&gt;'CBB SIM'!H1473,"W","L")</f>
        <v>#REF!</v>
      </c>
      <c r="M1473" t="e">
        <f t="shared" ca="1" si="49"/>
        <v>#REF!</v>
      </c>
      <c r="N1473" t="e">
        <f ca="1">IF((H1473+I1473)&gt;SIMULATION!$F$6,"Over","Under")</f>
        <v>#REF!</v>
      </c>
    </row>
    <row r="1474" spans="8:14" x14ac:dyDescent="0.25">
      <c r="H1474" t="e">
        <f ca="1">ROUND(NORMINV(RAND(),SIMULATION!$G$6,SIMULATION!$C$6),0)</f>
        <v>#REF!</v>
      </c>
      <c r="I1474" t="e">
        <f ca="1">ROUND(NORMINV(RAND(),SIMULATION!$G$10,SIMULATION!$C$10),0)</f>
        <v>#REF!</v>
      </c>
      <c r="J1474" t="e">
        <f t="shared" ca="1" si="48"/>
        <v>#REF!</v>
      </c>
      <c r="K1474" t="e">
        <f ca="1">IF(H1474+SIMULATION!$E$6&gt;'CBB SIM'!I1474,"W","L")</f>
        <v>#REF!</v>
      </c>
      <c r="L1474" t="e">
        <f ca="1">IF(I1474+SIMULATION!$E$10&gt;'CBB SIM'!H1474,"W","L")</f>
        <v>#REF!</v>
      </c>
      <c r="M1474" t="e">
        <f t="shared" ca="1" si="49"/>
        <v>#REF!</v>
      </c>
      <c r="N1474" t="e">
        <f ca="1">IF((H1474+I1474)&gt;SIMULATION!$F$6,"Over","Under")</f>
        <v>#REF!</v>
      </c>
    </row>
    <row r="1475" spans="8:14" x14ac:dyDescent="0.25">
      <c r="H1475" t="e">
        <f ca="1">ROUND(NORMINV(RAND(),SIMULATION!$G$6,SIMULATION!$C$6),0)</f>
        <v>#REF!</v>
      </c>
      <c r="I1475" t="e">
        <f ca="1">ROUND(NORMINV(RAND(),SIMULATION!$G$10,SIMULATION!$C$10),0)</f>
        <v>#REF!</v>
      </c>
      <c r="J1475" t="e">
        <f t="shared" ca="1" si="48"/>
        <v>#REF!</v>
      </c>
      <c r="K1475" t="e">
        <f ca="1">IF(H1475+SIMULATION!$E$6&gt;'CBB SIM'!I1475,"W","L")</f>
        <v>#REF!</v>
      </c>
      <c r="L1475" t="e">
        <f ca="1">IF(I1475+SIMULATION!$E$10&gt;'CBB SIM'!H1475,"W","L")</f>
        <v>#REF!</v>
      </c>
      <c r="M1475" t="e">
        <f t="shared" ca="1" si="49"/>
        <v>#REF!</v>
      </c>
      <c r="N1475" t="e">
        <f ca="1">IF((H1475+I1475)&gt;SIMULATION!$F$6,"Over","Under")</f>
        <v>#REF!</v>
      </c>
    </row>
    <row r="1476" spans="8:14" x14ac:dyDescent="0.25">
      <c r="H1476" t="e">
        <f ca="1">ROUND(NORMINV(RAND(),SIMULATION!$G$6,SIMULATION!$C$6),0)</f>
        <v>#REF!</v>
      </c>
      <c r="I1476" t="e">
        <f ca="1">ROUND(NORMINV(RAND(),SIMULATION!$G$10,SIMULATION!$C$10),0)</f>
        <v>#REF!</v>
      </c>
      <c r="J1476" t="e">
        <f t="shared" ca="1" si="48"/>
        <v>#REF!</v>
      </c>
      <c r="K1476" t="e">
        <f ca="1">IF(H1476+SIMULATION!$E$6&gt;'CBB SIM'!I1476,"W","L")</f>
        <v>#REF!</v>
      </c>
      <c r="L1476" t="e">
        <f ca="1">IF(I1476+SIMULATION!$E$10&gt;'CBB SIM'!H1476,"W","L")</f>
        <v>#REF!</v>
      </c>
      <c r="M1476" t="e">
        <f t="shared" ca="1" si="49"/>
        <v>#REF!</v>
      </c>
      <c r="N1476" t="e">
        <f ca="1">IF((H1476+I1476)&gt;SIMULATION!$F$6,"Over","Under")</f>
        <v>#REF!</v>
      </c>
    </row>
    <row r="1477" spans="8:14" x14ac:dyDescent="0.25">
      <c r="H1477" t="e">
        <f ca="1">ROUND(NORMINV(RAND(),SIMULATION!$G$6,SIMULATION!$C$6),0)</f>
        <v>#REF!</v>
      </c>
      <c r="I1477" t="e">
        <f ca="1">ROUND(NORMINV(RAND(),SIMULATION!$G$10,SIMULATION!$C$10),0)</f>
        <v>#REF!</v>
      </c>
      <c r="J1477" t="e">
        <f t="shared" ca="1" si="48"/>
        <v>#REF!</v>
      </c>
      <c r="K1477" t="e">
        <f ca="1">IF(H1477+SIMULATION!$E$6&gt;'CBB SIM'!I1477,"W","L")</f>
        <v>#REF!</v>
      </c>
      <c r="L1477" t="e">
        <f ca="1">IF(I1477+SIMULATION!$E$10&gt;'CBB SIM'!H1477,"W","L")</f>
        <v>#REF!</v>
      </c>
      <c r="M1477" t="e">
        <f t="shared" ca="1" si="49"/>
        <v>#REF!</v>
      </c>
      <c r="N1477" t="e">
        <f ca="1">IF((H1477+I1477)&gt;SIMULATION!$F$6,"Over","Under")</f>
        <v>#REF!</v>
      </c>
    </row>
    <row r="1478" spans="8:14" x14ac:dyDescent="0.25">
      <c r="H1478" t="e">
        <f ca="1">ROUND(NORMINV(RAND(),SIMULATION!$G$6,SIMULATION!$C$6),0)</f>
        <v>#REF!</v>
      </c>
      <c r="I1478" t="e">
        <f ca="1">ROUND(NORMINV(RAND(),SIMULATION!$G$10,SIMULATION!$C$10),0)</f>
        <v>#REF!</v>
      </c>
      <c r="J1478" t="e">
        <f t="shared" ca="1" si="48"/>
        <v>#REF!</v>
      </c>
      <c r="K1478" t="e">
        <f ca="1">IF(H1478+SIMULATION!$E$6&gt;'CBB SIM'!I1478,"W","L")</f>
        <v>#REF!</v>
      </c>
      <c r="L1478" t="e">
        <f ca="1">IF(I1478+SIMULATION!$E$10&gt;'CBB SIM'!H1478,"W","L")</f>
        <v>#REF!</v>
      </c>
      <c r="M1478" t="e">
        <f t="shared" ca="1" si="49"/>
        <v>#REF!</v>
      </c>
      <c r="N1478" t="e">
        <f ca="1">IF((H1478+I1478)&gt;SIMULATION!$F$6,"Over","Under")</f>
        <v>#REF!</v>
      </c>
    </row>
    <row r="1479" spans="8:14" x14ac:dyDescent="0.25">
      <c r="H1479" t="e">
        <f ca="1">ROUND(NORMINV(RAND(),SIMULATION!$G$6,SIMULATION!$C$6),0)</f>
        <v>#REF!</v>
      </c>
      <c r="I1479" t="e">
        <f ca="1">ROUND(NORMINV(RAND(),SIMULATION!$G$10,SIMULATION!$C$10),0)</f>
        <v>#REF!</v>
      </c>
      <c r="J1479" t="e">
        <f t="shared" ca="1" si="48"/>
        <v>#REF!</v>
      </c>
      <c r="K1479" t="e">
        <f ca="1">IF(H1479+SIMULATION!$E$6&gt;'CBB SIM'!I1479,"W","L")</f>
        <v>#REF!</v>
      </c>
      <c r="L1479" t="e">
        <f ca="1">IF(I1479+SIMULATION!$E$10&gt;'CBB SIM'!H1479,"W","L")</f>
        <v>#REF!</v>
      </c>
      <c r="M1479" t="e">
        <f t="shared" ca="1" si="49"/>
        <v>#REF!</v>
      </c>
      <c r="N1479" t="e">
        <f ca="1">IF((H1479+I1479)&gt;SIMULATION!$F$6,"Over","Under")</f>
        <v>#REF!</v>
      </c>
    </row>
    <row r="1480" spans="8:14" x14ac:dyDescent="0.25">
      <c r="H1480" t="e">
        <f ca="1">ROUND(NORMINV(RAND(),SIMULATION!$G$6,SIMULATION!$C$6),0)</f>
        <v>#REF!</v>
      </c>
      <c r="I1480" t="e">
        <f ca="1">ROUND(NORMINV(RAND(),SIMULATION!$G$10,SIMULATION!$C$10),0)</f>
        <v>#REF!</v>
      </c>
      <c r="J1480" t="e">
        <f t="shared" ca="1" si="48"/>
        <v>#REF!</v>
      </c>
      <c r="K1480" t="e">
        <f ca="1">IF(H1480+SIMULATION!$E$6&gt;'CBB SIM'!I1480,"W","L")</f>
        <v>#REF!</v>
      </c>
      <c r="L1480" t="e">
        <f ca="1">IF(I1480+SIMULATION!$E$10&gt;'CBB SIM'!H1480,"W","L")</f>
        <v>#REF!</v>
      </c>
      <c r="M1480" t="e">
        <f t="shared" ca="1" si="49"/>
        <v>#REF!</v>
      </c>
      <c r="N1480" t="e">
        <f ca="1">IF((H1480+I1480)&gt;SIMULATION!$F$6,"Over","Under")</f>
        <v>#REF!</v>
      </c>
    </row>
    <row r="1481" spans="8:14" x14ac:dyDescent="0.25">
      <c r="H1481" t="e">
        <f ca="1">ROUND(NORMINV(RAND(),SIMULATION!$G$6,SIMULATION!$C$6),0)</f>
        <v>#REF!</v>
      </c>
      <c r="I1481" t="e">
        <f ca="1">ROUND(NORMINV(RAND(),SIMULATION!$G$10,SIMULATION!$C$10),0)</f>
        <v>#REF!</v>
      </c>
      <c r="J1481" t="e">
        <f t="shared" ca="1" si="48"/>
        <v>#REF!</v>
      </c>
      <c r="K1481" t="e">
        <f ca="1">IF(H1481+SIMULATION!$E$6&gt;'CBB SIM'!I1481,"W","L")</f>
        <v>#REF!</v>
      </c>
      <c r="L1481" t="e">
        <f ca="1">IF(I1481+SIMULATION!$E$10&gt;'CBB SIM'!H1481,"W","L")</f>
        <v>#REF!</v>
      </c>
      <c r="M1481" t="e">
        <f t="shared" ca="1" si="49"/>
        <v>#REF!</v>
      </c>
      <c r="N1481" t="e">
        <f ca="1">IF((H1481+I1481)&gt;SIMULATION!$F$6,"Over","Under")</f>
        <v>#REF!</v>
      </c>
    </row>
    <row r="1482" spans="8:14" x14ac:dyDescent="0.25">
      <c r="H1482" t="e">
        <f ca="1">ROUND(NORMINV(RAND(),SIMULATION!$G$6,SIMULATION!$C$6),0)</f>
        <v>#REF!</v>
      </c>
      <c r="I1482" t="e">
        <f ca="1">ROUND(NORMINV(RAND(),SIMULATION!$G$10,SIMULATION!$C$10),0)</f>
        <v>#REF!</v>
      </c>
      <c r="J1482" t="e">
        <f t="shared" ca="1" si="48"/>
        <v>#REF!</v>
      </c>
      <c r="K1482" t="e">
        <f ca="1">IF(H1482+SIMULATION!$E$6&gt;'CBB SIM'!I1482,"W","L")</f>
        <v>#REF!</v>
      </c>
      <c r="L1482" t="e">
        <f ca="1">IF(I1482+SIMULATION!$E$10&gt;'CBB SIM'!H1482,"W","L")</f>
        <v>#REF!</v>
      </c>
      <c r="M1482" t="e">
        <f t="shared" ca="1" si="49"/>
        <v>#REF!</v>
      </c>
      <c r="N1482" t="e">
        <f ca="1">IF((H1482+I1482)&gt;SIMULATION!$F$6,"Over","Under")</f>
        <v>#REF!</v>
      </c>
    </row>
    <row r="1483" spans="8:14" x14ac:dyDescent="0.25">
      <c r="H1483" t="e">
        <f ca="1">ROUND(NORMINV(RAND(),SIMULATION!$G$6,SIMULATION!$C$6),0)</f>
        <v>#REF!</v>
      </c>
      <c r="I1483" t="e">
        <f ca="1">ROUND(NORMINV(RAND(),SIMULATION!$G$10,SIMULATION!$C$10),0)</f>
        <v>#REF!</v>
      </c>
      <c r="J1483" t="e">
        <f t="shared" ca="1" si="48"/>
        <v>#REF!</v>
      </c>
      <c r="K1483" t="e">
        <f ca="1">IF(H1483+SIMULATION!$E$6&gt;'CBB SIM'!I1483,"W","L")</f>
        <v>#REF!</v>
      </c>
      <c r="L1483" t="e">
        <f ca="1">IF(I1483+SIMULATION!$E$10&gt;'CBB SIM'!H1483,"W","L")</f>
        <v>#REF!</v>
      </c>
      <c r="M1483" t="e">
        <f t="shared" ca="1" si="49"/>
        <v>#REF!</v>
      </c>
      <c r="N1483" t="e">
        <f ca="1">IF((H1483+I1483)&gt;SIMULATION!$F$6,"Over","Under")</f>
        <v>#REF!</v>
      </c>
    </row>
    <row r="1484" spans="8:14" x14ac:dyDescent="0.25">
      <c r="H1484" t="e">
        <f ca="1">ROUND(NORMINV(RAND(),SIMULATION!$G$6,SIMULATION!$C$6),0)</f>
        <v>#REF!</v>
      </c>
      <c r="I1484" t="e">
        <f ca="1">ROUND(NORMINV(RAND(),SIMULATION!$G$10,SIMULATION!$C$10),0)</f>
        <v>#REF!</v>
      </c>
      <c r="J1484" t="e">
        <f t="shared" ca="1" si="48"/>
        <v>#REF!</v>
      </c>
      <c r="K1484" t="e">
        <f ca="1">IF(H1484+SIMULATION!$E$6&gt;'CBB SIM'!I1484,"W","L")</f>
        <v>#REF!</v>
      </c>
      <c r="L1484" t="e">
        <f ca="1">IF(I1484+SIMULATION!$E$10&gt;'CBB SIM'!H1484,"W","L")</f>
        <v>#REF!</v>
      </c>
      <c r="M1484" t="e">
        <f t="shared" ca="1" si="49"/>
        <v>#REF!</v>
      </c>
      <c r="N1484" t="e">
        <f ca="1">IF((H1484+I1484)&gt;SIMULATION!$F$6,"Over","Under")</f>
        <v>#REF!</v>
      </c>
    </row>
    <row r="1485" spans="8:14" x14ac:dyDescent="0.25">
      <c r="H1485" t="e">
        <f ca="1">ROUND(NORMINV(RAND(),SIMULATION!$G$6,SIMULATION!$C$6),0)</f>
        <v>#REF!</v>
      </c>
      <c r="I1485" t="e">
        <f ca="1">ROUND(NORMINV(RAND(),SIMULATION!$G$10,SIMULATION!$C$10),0)</f>
        <v>#REF!</v>
      </c>
      <c r="J1485" t="e">
        <f t="shared" ca="1" si="48"/>
        <v>#REF!</v>
      </c>
      <c r="K1485" t="e">
        <f ca="1">IF(H1485+SIMULATION!$E$6&gt;'CBB SIM'!I1485,"W","L")</f>
        <v>#REF!</v>
      </c>
      <c r="L1485" t="e">
        <f ca="1">IF(I1485+SIMULATION!$E$10&gt;'CBB SIM'!H1485,"W","L")</f>
        <v>#REF!</v>
      </c>
      <c r="M1485" t="e">
        <f t="shared" ca="1" si="49"/>
        <v>#REF!</v>
      </c>
      <c r="N1485" t="e">
        <f ca="1">IF((H1485+I1485)&gt;SIMULATION!$F$6,"Over","Under")</f>
        <v>#REF!</v>
      </c>
    </row>
    <row r="1486" spans="8:14" x14ac:dyDescent="0.25">
      <c r="H1486" t="e">
        <f ca="1">ROUND(NORMINV(RAND(),SIMULATION!$G$6,SIMULATION!$C$6),0)</f>
        <v>#REF!</v>
      </c>
      <c r="I1486" t="e">
        <f ca="1">ROUND(NORMINV(RAND(),SIMULATION!$G$10,SIMULATION!$C$10),0)</f>
        <v>#REF!</v>
      </c>
      <c r="J1486" t="e">
        <f t="shared" ca="1" si="48"/>
        <v>#REF!</v>
      </c>
      <c r="K1486" t="e">
        <f ca="1">IF(H1486+SIMULATION!$E$6&gt;'CBB SIM'!I1486,"W","L")</f>
        <v>#REF!</v>
      </c>
      <c r="L1486" t="e">
        <f ca="1">IF(I1486+SIMULATION!$E$10&gt;'CBB SIM'!H1486,"W","L")</f>
        <v>#REF!</v>
      </c>
      <c r="M1486" t="e">
        <f t="shared" ca="1" si="49"/>
        <v>#REF!</v>
      </c>
      <c r="N1486" t="e">
        <f ca="1">IF((H1486+I1486)&gt;SIMULATION!$F$6,"Over","Under")</f>
        <v>#REF!</v>
      </c>
    </row>
    <row r="1487" spans="8:14" x14ac:dyDescent="0.25">
      <c r="H1487" t="e">
        <f ca="1">ROUND(NORMINV(RAND(),SIMULATION!$G$6,SIMULATION!$C$6),0)</f>
        <v>#REF!</v>
      </c>
      <c r="I1487" t="e">
        <f ca="1">ROUND(NORMINV(RAND(),SIMULATION!$G$10,SIMULATION!$C$10),0)</f>
        <v>#REF!</v>
      </c>
      <c r="J1487" t="e">
        <f t="shared" ca="1" si="48"/>
        <v>#REF!</v>
      </c>
      <c r="K1487" t="e">
        <f ca="1">IF(H1487+SIMULATION!$E$6&gt;'CBB SIM'!I1487,"W","L")</f>
        <v>#REF!</v>
      </c>
      <c r="L1487" t="e">
        <f ca="1">IF(I1487+SIMULATION!$E$10&gt;'CBB SIM'!H1487,"W","L")</f>
        <v>#REF!</v>
      </c>
      <c r="M1487" t="e">
        <f t="shared" ca="1" si="49"/>
        <v>#REF!</v>
      </c>
      <c r="N1487" t="e">
        <f ca="1">IF((H1487+I1487)&gt;SIMULATION!$F$6,"Over","Under")</f>
        <v>#REF!</v>
      </c>
    </row>
    <row r="1488" spans="8:14" x14ac:dyDescent="0.25">
      <c r="H1488" t="e">
        <f ca="1">ROUND(NORMINV(RAND(),SIMULATION!$G$6,SIMULATION!$C$6),0)</f>
        <v>#REF!</v>
      </c>
      <c r="I1488" t="e">
        <f ca="1">ROUND(NORMINV(RAND(),SIMULATION!$G$10,SIMULATION!$C$10),0)</f>
        <v>#REF!</v>
      </c>
      <c r="J1488" t="e">
        <f t="shared" ca="1" si="48"/>
        <v>#REF!</v>
      </c>
      <c r="K1488" t="e">
        <f ca="1">IF(H1488+SIMULATION!$E$6&gt;'CBB SIM'!I1488,"W","L")</f>
        <v>#REF!</v>
      </c>
      <c r="L1488" t="e">
        <f ca="1">IF(I1488+SIMULATION!$E$10&gt;'CBB SIM'!H1488,"W","L")</f>
        <v>#REF!</v>
      </c>
      <c r="M1488" t="e">
        <f t="shared" ca="1" si="49"/>
        <v>#REF!</v>
      </c>
      <c r="N1488" t="e">
        <f ca="1">IF((H1488+I1488)&gt;SIMULATION!$F$6,"Over","Under")</f>
        <v>#REF!</v>
      </c>
    </row>
    <row r="1489" spans="8:14" x14ac:dyDescent="0.25">
      <c r="H1489" t="e">
        <f ca="1">ROUND(NORMINV(RAND(),SIMULATION!$G$6,SIMULATION!$C$6),0)</f>
        <v>#REF!</v>
      </c>
      <c r="I1489" t="e">
        <f ca="1">ROUND(NORMINV(RAND(),SIMULATION!$G$10,SIMULATION!$C$10),0)</f>
        <v>#REF!</v>
      </c>
      <c r="J1489" t="e">
        <f t="shared" ca="1" si="48"/>
        <v>#REF!</v>
      </c>
      <c r="K1489" t="e">
        <f ca="1">IF(H1489+SIMULATION!$E$6&gt;'CBB SIM'!I1489,"W","L")</f>
        <v>#REF!</v>
      </c>
      <c r="L1489" t="e">
        <f ca="1">IF(I1489+SIMULATION!$E$10&gt;'CBB SIM'!H1489,"W","L")</f>
        <v>#REF!</v>
      </c>
      <c r="M1489" t="e">
        <f t="shared" ca="1" si="49"/>
        <v>#REF!</v>
      </c>
      <c r="N1489" t="e">
        <f ca="1">IF((H1489+I1489)&gt;SIMULATION!$F$6,"Over","Under")</f>
        <v>#REF!</v>
      </c>
    </row>
    <row r="1490" spans="8:14" x14ac:dyDescent="0.25">
      <c r="H1490" t="e">
        <f ca="1">ROUND(NORMINV(RAND(),SIMULATION!$G$6,SIMULATION!$C$6),0)</f>
        <v>#REF!</v>
      </c>
      <c r="I1490" t="e">
        <f ca="1">ROUND(NORMINV(RAND(),SIMULATION!$G$10,SIMULATION!$C$10),0)</f>
        <v>#REF!</v>
      </c>
      <c r="J1490" t="e">
        <f t="shared" ca="1" si="48"/>
        <v>#REF!</v>
      </c>
      <c r="K1490" t="e">
        <f ca="1">IF(H1490+SIMULATION!$E$6&gt;'CBB SIM'!I1490,"W","L")</f>
        <v>#REF!</v>
      </c>
      <c r="L1490" t="e">
        <f ca="1">IF(I1490+SIMULATION!$E$10&gt;'CBB SIM'!H1490,"W","L")</f>
        <v>#REF!</v>
      </c>
      <c r="M1490" t="e">
        <f t="shared" ca="1" si="49"/>
        <v>#REF!</v>
      </c>
      <c r="N1490" t="e">
        <f ca="1">IF((H1490+I1490)&gt;SIMULATION!$F$6,"Over","Under")</f>
        <v>#REF!</v>
      </c>
    </row>
    <row r="1491" spans="8:14" x14ac:dyDescent="0.25">
      <c r="H1491" t="e">
        <f ca="1">ROUND(NORMINV(RAND(),SIMULATION!$G$6,SIMULATION!$C$6),0)</f>
        <v>#REF!</v>
      </c>
      <c r="I1491" t="e">
        <f ca="1">ROUND(NORMINV(RAND(),SIMULATION!$G$10,SIMULATION!$C$10),0)</f>
        <v>#REF!</v>
      </c>
      <c r="J1491" t="e">
        <f t="shared" ca="1" si="48"/>
        <v>#REF!</v>
      </c>
      <c r="K1491" t="e">
        <f ca="1">IF(H1491+SIMULATION!$E$6&gt;'CBB SIM'!I1491,"W","L")</f>
        <v>#REF!</v>
      </c>
      <c r="L1491" t="e">
        <f ca="1">IF(I1491+SIMULATION!$E$10&gt;'CBB SIM'!H1491,"W","L")</f>
        <v>#REF!</v>
      </c>
      <c r="M1491" t="e">
        <f t="shared" ca="1" si="49"/>
        <v>#REF!</v>
      </c>
      <c r="N1491" t="e">
        <f ca="1">IF((H1491+I1491)&gt;SIMULATION!$F$6,"Over","Under")</f>
        <v>#REF!</v>
      </c>
    </row>
    <row r="1492" spans="8:14" x14ac:dyDescent="0.25">
      <c r="H1492" t="e">
        <f ca="1">ROUND(NORMINV(RAND(),SIMULATION!$G$6,SIMULATION!$C$6),0)</f>
        <v>#REF!</v>
      </c>
      <c r="I1492" t="e">
        <f ca="1">ROUND(NORMINV(RAND(),SIMULATION!$G$10,SIMULATION!$C$10),0)</f>
        <v>#REF!</v>
      </c>
      <c r="J1492" t="e">
        <f t="shared" ca="1" si="48"/>
        <v>#REF!</v>
      </c>
      <c r="K1492" t="e">
        <f ca="1">IF(H1492+SIMULATION!$E$6&gt;'CBB SIM'!I1492,"W","L")</f>
        <v>#REF!</v>
      </c>
      <c r="L1492" t="e">
        <f ca="1">IF(I1492+SIMULATION!$E$10&gt;'CBB SIM'!H1492,"W","L")</f>
        <v>#REF!</v>
      </c>
      <c r="M1492" t="e">
        <f t="shared" ca="1" si="49"/>
        <v>#REF!</v>
      </c>
      <c r="N1492" t="e">
        <f ca="1">IF((H1492+I1492)&gt;SIMULATION!$F$6,"Over","Under")</f>
        <v>#REF!</v>
      </c>
    </row>
    <row r="1493" spans="8:14" x14ac:dyDescent="0.25">
      <c r="H1493" t="e">
        <f ca="1">ROUND(NORMINV(RAND(),SIMULATION!$G$6,SIMULATION!$C$6),0)</f>
        <v>#REF!</v>
      </c>
      <c r="I1493" t="e">
        <f ca="1">ROUND(NORMINV(RAND(),SIMULATION!$G$10,SIMULATION!$C$10),0)</f>
        <v>#REF!</v>
      </c>
      <c r="J1493" t="e">
        <f t="shared" ca="1" si="48"/>
        <v>#REF!</v>
      </c>
      <c r="K1493" t="e">
        <f ca="1">IF(H1493+SIMULATION!$E$6&gt;'CBB SIM'!I1493,"W","L")</f>
        <v>#REF!</v>
      </c>
      <c r="L1493" t="e">
        <f ca="1">IF(I1493+SIMULATION!$E$10&gt;'CBB SIM'!H1493,"W","L")</f>
        <v>#REF!</v>
      </c>
      <c r="M1493" t="e">
        <f t="shared" ca="1" si="49"/>
        <v>#REF!</v>
      </c>
      <c r="N1493" t="e">
        <f ca="1">IF((H1493+I1493)&gt;SIMULATION!$F$6,"Over","Under")</f>
        <v>#REF!</v>
      </c>
    </row>
    <row r="1494" spans="8:14" x14ac:dyDescent="0.25">
      <c r="H1494" t="e">
        <f ca="1">ROUND(NORMINV(RAND(),SIMULATION!$G$6,SIMULATION!$C$6),0)</f>
        <v>#REF!</v>
      </c>
      <c r="I1494" t="e">
        <f ca="1">ROUND(NORMINV(RAND(),SIMULATION!$G$10,SIMULATION!$C$10),0)</f>
        <v>#REF!</v>
      </c>
      <c r="J1494" t="e">
        <f t="shared" ca="1" si="48"/>
        <v>#REF!</v>
      </c>
      <c r="K1494" t="e">
        <f ca="1">IF(H1494+SIMULATION!$E$6&gt;'CBB SIM'!I1494,"W","L")</f>
        <v>#REF!</v>
      </c>
      <c r="L1494" t="e">
        <f ca="1">IF(I1494+SIMULATION!$E$10&gt;'CBB SIM'!H1494,"W","L")</f>
        <v>#REF!</v>
      </c>
      <c r="M1494" t="e">
        <f t="shared" ca="1" si="49"/>
        <v>#REF!</v>
      </c>
      <c r="N1494" t="e">
        <f ca="1">IF((H1494+I1494)&gt;SIMULATION!$F$6,"Over","Under")</f>
        <v>#REF!</v>
      </c>
    </row>
    <row r="1495" spans="8:14" x14ac:dyDescent="0.25">
      <c r="H1495" t="e">
        <f ca="1">ROUND(NORMINV(RAND(),SIMULATION!$G$6,SIMULATION!$C$6),0)</f>
        <v>#REF!</v>
      </c>
      <c r="I1495" t="e">
        <f ca="1">ROUND(NORMINV(RAND(),SIMULATION!$G$10,SIMULATION!$C$10),0)</f>
        <v>#REF!</v>
      </c>
      <c r="J1495" t="e">
        <f t="shared" ca="1" si="48"/>
        <v>#REF!</v>
      </c>
      <c r="K1495" t="e">
        <f ca="1">IF(H1495+SIMULATION!$E$6&gt;'CBB SIM'!I1495,"W","L")</f>
        <v>#REF!</v>
      </c>
      <c r="L1495" t="e">
        <f ca="1">IF(I1495+SIMULATION!$E$10&gt;'CBB SIM'!H1495,"W","L")</f>
        <v>#REF!</v>
      </c>
      <c r="M1495" t="e">
        <f t="shared" ca="1" si="49"/>
        <v>#REF!</v>
      </c>
      <c r="N1495" t="e">
        <f ca="1">IF((H1495+I1495)&gt;SIMULATION!$F$6,"Over","Under")</f>
        <v>#REF!</v>
      </c>
    </row>
    <row r="1496" spans="8:14" x14ac:dyDescent="0.25">
      <c r="H1496" t="e">
        <f ca="1">ROUND(NORMINV(RAND(),SIMULATION!$G$6,SIMULATION!$C$6),0)</f>
        <v>#REF!</v>
      </c>
      <c r="I1496" t="e">
        <f ca="1">ROUND(NORMINV(RAND(),SIMULATION!$G$10,SIMULATION!$C$10),0)</f>
        <v>#REF!</v>
      </c>
      <c r="J1496" t="e">
        <f t="shared" ca="1" si="48"/>
        <v>#REF!</v>
      </c>
      <c r="K1496" t="e">
        <f ca="1">IF(H1496+SIMULATION!$E$6&gt;'CBB SIM'!I1496,"W","L")</f>
        <v>#REF!</v>
      </c>
      <c r="L1496" t="e">
        <f ca="1">IF(I1496+SIMULATION!$E$10&gt;'CBB SIM'!H1496,"W","L")</f>
        <v>#REF!</v>
      </c>
      <c r="M1496" t="e">
        <f t="shared" ca="1" si="49"/>
        <v>#REF!</v>
      </c>
      <c r="N1496" t="e">
        <f ca="1">IF((H1496+I1496)&gt;SIMULATION!$F$6,"Over","Under")</f>
        <v>#REF!</v>
      </c>
    </row>
    <row r="1497" spans="8:14" x14ac:dyDescent="0.25">
      <c r="H1497" t="e">
        <f ca="1">ROUND(NORMINV(RAND(),SIMULATION!$G$6,SIMULATION!$C$6),0)</f>
        <v>#REF!</v>
      </c>
      <c r="I1497" t="e">
        <f ca="1">ROUND(NORMINV(RAND(),SIMULATION!$G$10,SIMULATION!$C$10),0)</f>
        <v>#REF!</v>
      </c>
      <c r="J1497" t="e">
        <f t="shared" ca="1" si="48"/>
        <v>#REF!</v>
      </c>
      <c r="K1497" t="e">
        <f ca="1">IF(H1497+SIMULATION!$E$6&gt;'CBB SIM'!I1497,"W","L")</f>
        <v>#REF!</v>
      </c>
      <c r="L1497" t="e">
        <f ca="1">IF(I1497+SIMULATION!$E$10&gt;'CBB SIM'!H1497,"W","L")</f>
        <v>#REF!</v>
      </c>
      <c r="M1497" t="e">
        <f t="shared" ca="1" si="49"/>
        <v>#REF!</v>
      </c>
      <c r="N1497" t="e">
        <f ca="1">IF((H1497+I1497)&gt;SIMULATION!$F$6,"Over","Under")</f>
        <v>#REF!</v>
      </c>
    </row>
    <row r="1498" spans="8:14" x14ac:dyDescent="0.25">
      <c r="H1498" t="e">
        <f ca="1">ROUND(NORMINV(RAND(),SIMULATION!$G$6,SIMULATION!$C$6),0)</f>
        <v>#REF!</v>
      </c>
      <c r="I1498" t="e">
        <f ca="1">ROUND(NORMINV(RAND(),SIMULATION!$G$10,SIMULATION!$C$10),0)</f>
        <v>#REF!</v>
      </c>
      <c r="J1498" t="e">
        <f t="shared" ca="1" si="48"/>
        <v>#REF!</v>
      </c>
      <c r="K1498" t="e">
        <f ca="1">IF(H1498+SIMULATION!$E$6&gt;'CBB SIM'!I1498,"W","L")</f>
        <v>#REF!</v>
      </c>
      <c r="L1498" t="e">
        <f ca="1">IF(I1498+SIMULATION!$E$10&gt;'CBB SIM'!H1498,"W","L")</f>
        <v>#REF!</v>
      </c>
      <c r="M1498" t="e">
        <f t="shared" ca="1" si="49"/>
        <v>#REF!</v>
      </c>
      <c r="N1498" t="e">
        <f ca="1">IF((H1498+I1498)&gt;SIMULATION!$F$6,"Over","Under")</f>
        <v>#REF!</v>
      </c>
    </row>
    <row r="1499" spans="8:14" x14ac:dyDescent="0.25">
      <c r="H1499" t="e">
        <f ca="1">ROUND(NORMINV(RAND(),SIMULATION!$G$6,SIMULATION!$C$6),0)</f>
        <v>#REF!</v>
      </c>
      <c r="I1499" t="e">
        <f ca="1">ROUND(NORMINV(RAND(),SIMULATION!$G$10,SIMULATION!$C$10),0)</f>
        <v>#REF!</v>
      </c>
      <c r="J1499" t="e">
        <f t="shared" ca="1" si="48"/>
        <v>#REF!</v>
      </c>
      <c r="K1499" t="e">
        <f ca="1">IF(H1499+SIMULATION!$E$6&gt;'CBB SIM'!I1499,"W","L")</f>
        <v>#REF!</v>
      </c>
      <c r="L1499" t="e">
        <f ca="1">IF(I1499+SIMULATION!$E$10&gt;'CBB SIM'!H1499,"W","L")</f>
        <v>#REF!</v>
      </c>
      <c r="M1499" t="e">
        <f t="shared" ca="1" si="49"/>
        <v>#REF!</v>
      </c>
      <c r="N1499" t="e">
        <f ca="1">IF((H1499+I1499)&gt;SIMULATION!$F$6,"Over","Under")</f>
        <v>#REF!</v>
      </c>
    </row>
    <row r="1500" spans="8:14" x14ac:dyDescent="0.25">
      <c r="H1500" t="e">
        <f ca="1">ROUND(NORMINV(RAND(),SIMULATION!$G$6,SIMULATION!$C$6),0)</f>
        <v>#REF!</v>
      </c>
      <c r="I1500" t="e">
        <f ca="1">ROUND(NORMINV(RAND(),SIMULATION!$G$10,SIMULATION!$C$10),0)</f>
        <v>#REF!</v>
      </c>
      <c r="J1500" t="e">
        <f t="shared" ca="1" si="48"/>
        <v>#REF!</v>
      </c>
      <c r="K1500" t="e">
        <f ca="1">IF(H1500+SIMULATION!$E$6&gt;'CBB SIM'!I1500,"W","L")</f>
        <v>#REF!</v>
      </c>
      <c r="L1500" t="e">
        <f ca="1">IF(I1500+SIMULATION!$E$10&gt;'CBB SIM'!H1500,"W","L")</f>
        <v>#REF!</v>
      </c>
      <c r="M1500" t="e">
        <f t="shared" ca="1" si="49"/>
        <v>#REF!</v>
      </c>
      <c r="N1500" t="e">
        <f ca="1">IF((H1500+I1500)&gt;SIMULATION!$F$6,"Over","Under")</f>
        <v>#REF!</v>
      </c>
    </row>
    <row r="1501" spans="8:14" x14ac:dyDescent="0.25">
      <c r="H1501" t="e">
        <f ca="1">ROUND(NORMINV(RAND(),SIMULATION!$G$6,SIMULATION!$C$6),0)</f>
        <v>#REF!</v>
      </c>
      <c r="I1501" t="e">
        <f ca="1">ROUND(NORMINV(RAND(),SIMULATION!$G$10,SIMULATION!$C$10),0)</f>
        <v>#REF!</v>
      </c>
      <c r="J1501" t="e">
        <f t="shared" ca="1" si="48"/>
        <v>#REF!</v>
      </c>
      <c r="K1501" t="e">
        <f ca="1">IF(H1501+SIMULATION!$E$6&gt;'CBB SIM'!I1501,"W","L")</f>
        <v>#REF!</v>
      </c>
      <c r="L1501" t="e">
        <f ca="1">IF(I1501+SIMULATION!$E$10&gt;'CBB SIM'!H1501,"W","L")</f>
        <v>#REF!</v>
      </c>
      <c r="M1501" t="e">
        <f t="shared" ca="1" si="49"/>
        <v>#REF!</v>
      </c>
      <c r="N1501" t="e">
        <f ca="1">IF((H1501+I1501)&gt;SIMULATION!$F$6,"Over","Under")</f>
        <v>#REF!</v>
      </c>
    </row>
    <row r="1502" spans="8:14" x14ac:dyDescent="0.25">
      <c r="H1502" t="e">
        <f ca="1">ROUND(NORMINV(RAND(),SIMULATION!$G$6,SIMULATION!$C$6),0)</f>
        <v>#REF!</v>
      </c>
      <c r="I1502" t="e">
        <f ca="1">ROUND(NORMINV(RAND(),SIMULATION!$G$10,SIMULATION!$C$10),0)</f>
        <v>#REF!</v>
      </c>
      <c r="J1502" t="e">
        <f t="shared" ca="1" si="48"/>
        <v>#REF!</v>
      </c>
      <c r="K1502" t="e">
        <f ca="1">IF(H1502+SIMULATION!$E$6&gt;'CBB SIM'!I1502,"W","L")</f>
        <v>#REF!</v>
      </c>
      <c r="L1502" t="e">
        <f ca="1">IF(I1502+SIMULATION!$E$10&gt;'CBB SIM'!H1502,"W","L")</f>
        <v>#REF!</v>
      </c>
      <c r="M1502" t="e">
        <f t="shared" ca="1" si="49"/>
        <v>#REF!</v>
      </c>
      <c r="N1502" t="e">
        <f ca="1">IF((H1502+I1502)&gt;SIMULATION!$F$6,"Over","Under")</f>
        <v>#REF!</v>
      </c>
    </row>
    <row r="1503" spans="8:14" x14ac:dyDescent="0.25">
      <c r="H1503" t="e">
        <f ca="1">ROUND(NORMINV(RAND(),SIMULATION!$G$6,SIMULATION!$C$6),0)</f>
        <v>#REF!</v>
      </c>
      <c r="I1503" t="e">
        <f ca="1">ROUND(NORMINV(RAND(),SIMULATION!$G$10,SIMULATION!$C$10),0)</f>
        <v>#REF!</v>
      </c>
      <c r="J1503" t="e">
        <f t="shared" ca="1" si="48"/>
        <v>#REF!</v>
      </c>
      <c r="K1503" t="e">
        <f ca="1">IF(H1503+SIMULATION!$E$6&gt;'CBB SIM'!I1503,"W","L")</f>
        <v>#REF!</v>
      </c>
      <c r="L1503" t="e">
        <f ca="1">IF(I1503+SIMULATION!$E$10&gt;'CBB SIM'!H1503,"W","L")</f>
        <v>#REF!</v>
      </c>
      <c r="M1503" t="e">
        <f t="shared" ca="1" si="49"/>
        <v>#REF!</v>
      </c>
      <c r="N1503" t="e">
        <f ca="1">IF((H1503+I1503)&gt;SIMULATION!$F$6,"Over","Under")</f>
        <v>#REF!</v>
      </c>
    </row>
    <row r="1504" spans="8:14" x14ac:dyDescent="0.25">
      <c r="H1504" t="e">
        <f ca="1">ROUND(NORMINV(RAND(),SIMULATION!$G$6,SIMULATION!$C$6),0)</f>
        <v>#REF!</v>
      </c>
      <c r="I1504" t="e">
        <f ca="1">ROUND(NORMINV(RAND(),SIMULATION!$G$10,SIMULATION!$C$10),0)</f>
        <v>#REF!</v>
      </c>
      <c r="J1504" t="e">
        <f t="shared" ca="1" si="48"/>
        <v>#REF!</v>
      </c>
      <c r="K1504" t="e">
        <f ca="1">IF(H1504+SIMULATION!$E$6&gt;'CBB SIM'!I1504,"W","L")</f>
        <v>#REF!</v>
      </c>
      <c r="L1504" t="e">
        <f ca="1">IF(I1504+SIMULATION!$E$10&gt;'CBB SIM'!H1504,"W","L")</f>
        <v>#REF!</v>
      </c>
      <c r="M1504" t="e">
        <f t="shared" ca="1" si="49"/>
        <v>#REF!</v>
      </c>
      <c r="N1504" t="e">
        <f ca="1">IF((H1504+I1504)&gt;SIMULATION!$F$6,"Over","Under")</f>
        <v>#REF!</v>
      </c>
    </row>
    <row r="1505" spans="8:14" x14ac:dyDescent="0.25">
      <c r="H1505" t="e">
        <f ca="1">ROUND(NORMINV(RAND(),SIMULATION!$G$6,SIMULATION!$C$6),0)</f>
        <v>#REF!</v>
      </c>
      <c r="I1505" t="e">
        <f ca="1">ROUND(NORMINV(RAND(),SIMULATION!$G$10,SIMULATION!$C$10),0)</f>
        <v>#REF!</v>
      </c>
      <c r="J1505" t="e">
        <f t="shared" ca="1" si="48"/>
        <v>#REF!</v>
      </c>
      <c r="K1505" t="e">
        <f ca="1">IF(H1505+SIMULATION!$E$6&gt;'CBB SIM'!I1505,"W","L")</f>
        <v>#REF!</v>
      </c>
      <c r="L1505" t="e">
        <f ca="1">IF(I1505+SIMULATION!$E$10&gt;'CBB SIM'!H1505,"W","L")</f>
        <v>#REF!</v>
      </c>
      <c r="M1505" t="e">
        <f t="shared" ca="1" si="49"/>
        <v>#REF!</v>
      </c>
      <c r="N1505" t="e">
        <f ca="1">IF((H1505+I1505)&gt;SIMULATION!$F$6,"Over","Under")</f>
        <v>#REF!</v>
      </c>
    </row>
    <row r="1506" spans="8:14" x14ac:dyDescent="0.25">
      <c r="H1506" t="e">
        <f ca="1">ROUND(NORMINV(RAND(),SIMULATION!$G$6,SIMULATION!$C$6),0)</f>
        <v>#REF!</v>
      </c>
      <c r="I1506" t="e">
        <f ca="1">ROUND(NORMINV(RAND(),SIMULATION!$G$10,SIMULATION!$C$10),0)</f>
        <v>#REF!</v>
      </c>
      <c r="J1506" t="e">
        <f t="shared" ca="1" si="48"/>
        <v>#REF!</v>
      </c>
      <c r="K1506" t="e">
        <f ca="1">IF(H1506+SIMULATION!$E$6&gt;'CBB SIM'!I1506,"W","L")</f>
        <v>#REF!</v>
      </c>
      <c r="L1506" t="e">
        <f ca="1">IF(I1506+SIMULATION!$E$10&gt;'CBB SIM'!H1506,"W","L")</f>
        <v>#REF!</v>
      </c>
      <c r="M1506" t="e">
        <f t="shared" ca="1" si="49"/>
        <v>#REF!</v>
      </c>
      <c r="N1506" t="e">
        <f ca="1">IF((H1506+I1506)&gt;SIMULATION!$F$6,"Over","Under")</f>
        <v>#REF!</v>
      </c>
    </row>
    <row r="1507" spans="8:14" x14ac:dyDescent="0.25">
      <c r="H1507" t="e">
        <f ca="1">ROUND(NORMINV(RAND(),SIMULATION!$G$6,SIMULATION!$C$6),0)</f>
        <v>#REF!</v>
      </c>
      <c r="I1507" t="e">
        <f ca="1">ROUND(NORMINV(RAND(),SIMULATION!$G$10,SIMULATION!$C$10),0)</f>
        <v>#REF!</v>
      </c>
      <c r="J1507" t="e">
        <f t="shared" ca="1" si="48"/>
        <v>#REF!</v>
      </c>
      <c r="K1507" t="e">
        <f ca="1">IF(H1507+SIMULATION!$E$6&gt;'CBB SIM'!I1507,"W","L")</f>
        <v>#REF!</v>
      </c>
      <c r="L1507" t="e">
        <f ca="1">IF(I1507+SIMULATION!$E$10&gt;'CBB SIM'!H1507,"W","L")</f>
        <v>#REF!</v>
      </c>
      <c r="M1507" t="e">
        <f t="shared" ca="1" si="49"/>
        <v>#REF!</v>
      </c>
      <c r="N1507" t="e">
        <f ca="1">IF((H1507+I1507)&gt;SIMULATION!$F$6,"Over","Under")</f>
        <v>#REF!</v>
      </c>
    </row>
    <row r="1508" spans="8:14" x14ac:dyDescent="0.25">
      <c r="H1508" t="e">
        <f ca="1">ROUND(NORMINV(RAND(),SIMULATION!$G$6,SIMULATION!$C$6),0)</f>
        <v>#REF!</v>
      </c>
      <c r="I1508" t="e">
        <f ca="1">ROUND(NORMINV(RAND(),SIMULATION!$G$10,SIMULATION!$C$10),0)</f>
        <v>#REF!</v>
      </c>
      <c r="J1508" t="e">
        <f t="shared" ca="1" si="48"/>
        <v>#REF!</v>
      </c>
      <c r="K1508" t="e">
        <f ca="1">IF(H1508+SIMULATION!$E$6&gt;'CBB SIM'!I1508,"W","L")</f>
        <v>#REF!</v>
      </c>
      <c r="L1508" t="e">
        <f ca="1">IF(I1508+SIMULATION!$E$10&gt;'CBB SIM'!H1508,"W","L")</f>
        <v>#REF!</v>
      </c>
      <c r="M1508" t="e">
        <f t="shared" ca="1" si="49"/>
        <v>#REF!</v>
      </c>
      <c r="N1508" t="e">
        <f ca="1">IF((H1508+I1508)&gt;SIMULATION!$F$6,"Over","Under")</f>
        <v>#REF!</v>
      </c>
    </row>
    <row r="1509" spans="8:14" x14ac:dyDescent="0.25">
      <c r="H1509" t="e">
        <f ca="1">ROUND(NORMINV(RAND(),SIMULATION!$G$6,SIMULATION!$C$6),0)</f>
        <v>#REF!</v>
      </c>
      <c r="I1509" t="e">
        <f ca="1">ROUND(NORMINV(RAND(),SIMULATION!$G$10,SIMULATION!$C$10),0)</f>
        <v>#REF!</v>
      </c>
      <c r="J1509" t="e">
        <f t="shared" ca="1" si="48"/>
        <v>#REF!</v>
      </c>
      <c r="K1509" t="e">
        <f ca="1">IF(H1509+SIMULATION!$E$6&gt;'CBB SIM'!I1509,"W","L")</f>
        <v>#REF!</v>
      </c>
      <c r="L1509" t="e">
        <f ca="1">IF(I1509+SIMULATION!$E$10&gt;'CBB SIM'!H1509,"W","L")</f>
        <v>#REF!</v>
      </c>
      <c r="M1509" t="e">
        <f t="shared" ca="1" si="49"/>
        <v>#REF!</v>
      </c>
      <c r="N1509" t="e">
        <f ca="1">IF((H1509+I1509)&gt;SIMULATION!$F$6,"Over","Under")</f>
        <v>#REF!</v>
      </c>
    </row>
    <row r="1510" spans="8:14" x14ac:dyDescent="0.25">
      <c r="H1510" t="e">
        <f ca="1">ROUND(NORMINV(RAND(),SIMULATION!$G$6,SIMULATION!$C$6),0)</f>
        <v>#REF!</v>
      </c>
      <c r="I1510" t="e">
        <f ca="1">ROUND(NORMINV(RAND(),SIMULATION!$G$10,SIMULATION!$C$10),0)</f>
        <v>#REF!</v>
      </c>
      <c r="J1510" t="e">
        <f t="shared" ca="1" si="48"/>
        <v>#REF!</v>
      </c>
      <c r="K1510" t="e">
        <f ca="1">IF(H1510+SIMULATION!$E$6&gt;'CBB SIM'!I1510,"W","L")</f>
        <v>#REF!</v>
      </c>
      <c r="L1510" t="e">
        <f ca="1">IF(I1510+SIMULATION!$E$10&gt;'CBB SIM'!H1510,"W","L")</f>
        <v>#REF!</v>
      </c>
      <c r="M1510" t="e">
        <f t="shared" ca="1" si="49"/>
        <v>#REF!</v>
      </c>
      <c r="N1510" t="e">
        <f ca="1">IF((H1510+I1510)&gt;SIMULATION!$F$6,"Over","Under")</f>
        <v>#REF!</v>
      </c>
    </row>
    <row r="1511" spans="8:14" x14ac:dyDescent="0.25">
      <c r="H1511" t="e">
        <f ca="1">ROUND(NORMINV(RAND(),SIMULATION!$G$6,SIMULATION!$C$6),0)</f>
        <v>#REF!</v>
      </c>
      <c r="I1511" t="e">
        <f ca="1">ROUND(NORMINV(RAND(),SIMULATION!$G$10,SIMULATION!$C$10),0)</f>
        <v>#REF!</v>
      </c>
      <c r="J1511" t="e">
        <f t="shared" ca="1" si="48"/>
        <v>#REF!</v>
      </c>
      <c r="K1511" t="e">
        <f ca="1">IF(H1511+SIMULATION!$E$6&gt;'CBB SIM'!I1511,"W","L")</f>
        <v>#REF!</v>
      </c>
      <c r="L1511" t="e">
        <f ca="1">IF(I1511+SIMULATION!$E$10&gt;'CBB SIM'!H1511,"W","L")</f>
        <v>#REF!</v>
      </c>
      <c r="M1511" t="e">
        <f t="shared" ca="1" si="49"/>
        <v>#REF!</v>
      </c>
      <c r="N1511" t="e">
        <f ca="1">IF((H1511+I1511)&gt;SIMULATION!$F$6,"Over","Under")</f>
        <v>#REF!</v>
      </c>
    </row>
    <row r="1512" spans="8:14" x14ac:dyDescent="0.25">
      <c r="H1512" t="e">
        <f ca="1">ROUND(NORMINV(RAND(),SIMULATION!$G$6,SIMULATION!$C$6),0)</f>
        <v>#REF!</v>
      </c>
      <c r="I1512" t="e">
        <f ca="1">ROUND(NORMINV(RAND(),SIMULATION!$G$10,SIMULATION!$C$10),0)</f>
        <v>#REF!</v>
      </c>
      <c r="J1512" t="e">
        <f t="shared" ca="1" si="48"/>
        <v>#REF!</v>
      </c>
      <c r="K1512" t="e">
        <f ca="1">IF(H1512+SIMULATION!$E$6&gt;'CBB SIM'!I1512,"W","L")</f>
        <v>#REF!</v>
      </c>
      <c r="L1512" t="e">
        <f ca="1">IF(I1512+SIMULATION!$E$10&gt;'CBB SIM'!H1512,"W","L")</f>
        <v>#REF!</v>
      </c>
      <c r="M1512" t="e">
        <f t="shared" ca="1" si="49"/>
        <v>#REF!</v>
      </c>
      <c r="N1512" t="e">
        <f ca="1">IF((H1512+I1512)&gt;SIMULATION!$F$6,"Over","Under")</f>
        <v>#REF!</v>
      </c>
    </row>
    <row r="1513" spans="8:14" x14ac:dyDescent="0.25">
      <c r="H1513" t="e">
        <f ca="1">ROUND(NORMINV(RAND(),SIMULATION!$G$6,SIMULATION!$C$6),0)</f>
        <v>#REF!</v>
      </c>
      <c r="I1513" t="e">
        <f ca="1">ROUND(NORMINV(RAND(),SIMULATION!$G$10,SIMULATION!$C$10),0)</f>
        <v>#REF!</v>
      </c>
      <c r="J1513" t="e">
        <f t="shared" ca="1" si="48"/>
        <v>#REF!</v>
      </c>
      <c r="K1513" t="e">
        <f ca="1">IF(H1513+SIMULATION!$E$6&gt;'CBB SIM'!I1513,"W","L")</f>
        <v>#REF!</v>
      </c>
      <c r="L1513" t="e">
        <f ca="1">IF(I1513+SIMULATION!$E$10&gt;'CBB SIM'!H1513,"W","L")</f>
        <v>#REF!</v>
      </c>
      <c r="M1513" t="e">
        <f t="shared" ca="1" si="49"/>
        <v>#REF!</v>
      </c>
      <c r="N1513" t="e">
        <f ca="1">IF((H1513+I1513)&gt;SIMULATION!$F$6,"Over","Under")</f>
        <v>#REF!</v>
      </c>
    </row>
    <row r="1514" spans="8:14" x14ac:dyDescent="0.25">
      <c r="H1514" t="e">
        <f ca="1">ROUND(NORMINV(RAND(),SIMULATION!$G$6,SIMULATION!$C$6),0)</f>
        <v>#REF!</v>
      </c>
      <c r="I1514" t="e">
        <f ca="1">ROUND(NORMINV(RAND(),SIMULATION!$G$10,SIMULATION!$C$10),0)</f>
        <v>#REF!</v>
      </c>
      <c r="J1514" t="e">
        <f t="shared" ref="J1514:J1577" ca="1" si="50">IF(H1514=I1514,"OT",IF(H1514&gt;I1514,"Away","Home"))</f>
        <v>#REF!</v>
      </c>
      <c r="K1514" t="e">
        <f ca="1">IF(H1514+SIMULATION!$E$6&gt;'CBB SIM'!I1514,"W","L")</f>
        <v>#REF!</v>
      </c>
      <c r="L1514" t="e">
        <f ca="1">IF(I1514+SIMULATION!$E$10&gt;'CBB SIM'!H1514,"W","L")</f>
        <v>#REF!</v>
      </c>
      <c r="M1514" t="e">
        <f t="shared" ref="M1514:M1577" ca="1" si="51">H1514+I1514</f>
        <v>#REF!</v>
      </c>
      <c r="N1514" t="e">
        <f ca="1">IF((H1514+I1514)&gt;SIMULATION!$F$6,"Over","Under")</f>
        <v>#REF!</v>
      </c>
    </row>
    <row r="1515" spans="8:14" x14ac:dyDescent="0.25">
      <c r="H1515" t="e">
        <f ca="1">ROUND(NORMINV(RAND(),SIMULATION!$G$6,SIMULATION!$C$6),0)</f>
        <v>#REF!</v>
      </c>
      <c r="I1515" t="e">
        <f ca="1">ROUND(NORMINV(RAND(),SIMULATION!$G$10,SIMULATION!$C$10),0)</f>
        <v>#REF!</v>
      </c>
      <c r="J1515" t="e">
        <f t="shared" ca="1" si="50"/>
        <v>#REF!</v>
      </c>
      <c r="K1515" t="e">
        <f ca="1">IF(H1515+SIMULATION!$E$6&gt;'CBB SIM'!I1515,"W","L")</f>
        <v>#REF!</v>
      </c>
      <c r="L1515" t="e">
        <f ca="1">IF(I1515+SIMULATION!$E$10&gt;'CBB SIM'!H1515,"W","L")</f>
        <v>#REF!</v>
      </c>
      <c r="M1515" t="e">
        <f t="shared" ca="1" si="51"/>
        <v>#REF!</v>
      </c>
      <c r="N1515" t="e">
        <f ca="1">IF((H1515+I1515)&gt;SIMULATION!$F$6,"Over","Under")</f>
        <v>#REF!</v>
      </c>
    </row>
    <row r="1516" spans="8:14" x14ac:dyDescent="0.25">
      <c r="H1516" t="e">
        <f ca="1">ROUND(NORMINV(RAND(),SIMULATION!$G$6,SIMULATION!$C$6),0)</f>
        <v>#REF!</v>
      </c>
      <c r="I1516" t="e">
        <f ca="1">ROUND(NORMINV(RAND(),SIMULATION!$G$10,SIMULATION!$C$10),0)</f>
        <v>#REF!</v>
      </c>
      <c r="J1516" t="e">
        <f t="shared" ca="1" si="50"/>
        <v>#REF!</v>
      </c>
      <c r="K1516" t="e">
        <f ca="1">IF(H1516+SIMULATION!$E$6&gt;'CBB SIM'!I1516,"W","L")</f>
        <v>#REF!</v>
      </c>
      <c r="L1516" t="e">
        <f ca="1">IF(I1516+SIMULATION!$E$10&gt;'CBB SIM'!H1516,"W","L")</f>
        <v>#REF!</v>
      </c>
      <c r="M1516" t="e">
        <f t="shared" ca="1" si="51"/>
        <v>#REF!</v>
      </c>
      <c r="N1516" t="e">
        <f ca="1">IF((H1516+I1516)&gt;SIMULATION!$F$6,"Over","Under")</f>
        <v>#REF!</v>
      </c>
    </row>
    <row r="1517" spans="8:14" x14ac:dyDescent="0.25">
      <c r="H1517" t="e">
        <f ca="1">ROUND(NORMINV(RAND(),SIMULATION!$G$6,SIMULATION!$C$6),0)</f>
        <v>#REF!</v>
      </c>
      <c r="I1517" t="e">
        <f ca="1">ROUND(NORMINV(RAND(),SIMULATION!$G$10,SIMULATION!$C$10),0)</f>
        <v>#REF!</v>
      </c>
      <c r="J1517" t="e">
        <f t="shared" ca="1" si="50"/>
        <v>#REF!</v>
      </c>
      <c r="K1517" t="e">
        <f ca="1">IF(H1517+SIMULATION!$E$6&gt;'CBB SIM'!I1517,"W","L")</f>
        <v>#REF!</v>
      </c>
      <c r="L1517" t="e">
        <f ca="1">IF(I1517+SIMULATION!$E$10&gt;'CBB SIM'!H1517,"W","L")</f>
        <v>#REF!</v>
      </c>
      <c r="M1517" t="e">
        <f t="shared" ca="1" si="51"/>
        <v>#REF!</v>
      </c>
      <c r="N1517" t="e">
        <f ca="1">IF((H1517+I1517)&gt;SIMULATION!$F$6,"Over","Under")</f>
        <v>#REF!</v>
      </c>
    </row>
    <row r="1518" spans="8:14" x14ac:dyDescent="0.25">
      <c r="H1518" t="e">
        <f ca="1">ROUND(NORMINV(RAND(),SIMULATION!$G$6,SIMULATION!$C$6),0)</f>
        <v>#REF!</v>
      </c>
      <c r="I1518" t="e">
        <f ca="1">ROUND(NORMINV(RAND(),SIMULATION!$G$10,SIMULATION!$C$10),0)</f>
        <v>#REF!</v>
      </c>
      <c r="J1518" t="e">
        <f t="shared" ca="1" si="50"/>
        <v>#REF!</v>
      </c>
      <c r="K1518" t="e">
        <f ca="1">IF(H1518+SIMULATION!$E$6&gt;'CBB SIM'!I1518,"W","L")</f>
        <v>#REF!</v>
      </c>
      <c r="L1518" t="e">
        <f ca="1">IF(I1518+SIMULATION!$E$10&gt;'CBB SIM'!H1518,"W","L")</f>
        <v>#REF!</v>
      </c>
      <c r="M1518" t="e">
        <f t="shared" ca="1" si="51"/>
        <v>#REF!</v>
      </c>
      <c r="N1518" t="e">
        <f ca="1">IF((H1518+I1518)&gt;SIMULATION!$F$6,"Over","Under")</f>
        <v>#REF!</v>
      </c>
    </row>
    <row r="1519" spans="8:14" x14ac:dyDescent="0.25">
      <c r="H1519" t="e">
        <f ca="1">ROUND(NORMINV(RAND(),SIMULATION!$G$6,SIMULATION!$C$6),0)</f>
        <v>#REF!</v>
      </c>
      <c r="I1519" t="e">
        <f ca="1">ROUND(NORMINV(RAND(),SIMULATION!$G$10,SIMULATION!$C$10),0)</f>
        <v>#REF!</v>
      </c>
      <c r="J1519" t="e">
        <f t="shared" ca="1" si="50"/>
        <v>#REF!</v>
      </c>
      <c r="K1519" t="e">
        <f ca="1">IF(H1519+SIMULATION!$E$6&gt;'CBB SIM'!I1519,"W","L")</f>
        <v>#REF!</v>
      </c>
      <c r="L1519" t="e">
        <f ca="1">IF(I1519+SIMULATION!$E$10&gt;'CBB SIM'!H1519,"W","L")</f>
        <v>#REF!</v>
      </c>
      <c r="M1519" t="e">
        <f t="shared" ca="1" si="51"/>
        <v>#REF!</v>
      </c>
      <c r="N1519" t="e">
        <f ca="1">IF((H1519+I1519)&gt;SIMULATION!$F$6,"Over","Under")</f>
        <v>#REF!</v>
      </c>
    </row>
    <row r="1520" spans="8:14" x14ac:dyDescent="0.25">
      <c r="H1520" t="e">
        <f ca="1">ROUND(NORMINV(RAND(),SIMULATION!$G$6,SIMULATION!$C$6),0)</f>
        <v>#REF!</v>
      </c>
      <c r="I1520" t="e">
        <f ca="1">ROUND(NORMINV(RAND(),SIMULATION!$G$10,SIMULATION!$C$10),0)</f>
        <v>#REF!</v>
      </c>
      <c r="J1520" t="e">
        <f t="shared" ca="1" si="50"/>
        <v>#REF!</v>
      </c>
      <c r="K1520" t="e">
        <f ca="1">IF(H1520+SIMULATION!$E$6&gt;'CBB SIM'!I1520,"W","L")</f>
        <v>#REF!</v>
      </c>
      <c r="L1520" t="e">
        <f ca="1">IF(I1520+SIMULATION!$E$10&gt;'CBB SIM'!H1520,"W","L")</f>
        <v>#REF!</v>
      </c>
      <c r="M1520" t="e">
        <f t="shared" ca="1" si="51"/>
        <v>#REF!</v>
      </c>
      <c r="N1520" t="e">
        <f ca="1">IF((H1520+I1520)&gt;SIMULATION!$F$6,"Over","Under")</f>
        <v>#REF!</v>
      </c>
    </row>
    <row r="1521" spans="8:14" x14ac:dyDescent="0.25">
      <c r="H1521" t="e">
        <f ca="1">ROUND(NORMINV(RAND(),SIMULATION!$G$6,SIMULATION!$C$6),0)</f>
        <v>#REF!</v>
      </c>
      <c r="I1521" t="e">
        <f ca="1">ROUND(NORMINV(RAND(),SIMULATION!$G$10,SIMULATION!$C$10),0)</f>
        <v>#REF!</v>
      </c>
      <c r="J1521" t="e">
        <f t="shared" ca="1" si="50"/>
        <v>#REF!</v>
      </c>
      <c r="K1521" t="e">
        <f ca="1">IF(H1521+SIMULATION!$E$6&gt;'CBB SIM'!I1521,"W","L")</f>
        <v>#REF!</v>
      </c>
      <c r="L1521" t="e">
        <f ca="1">IF(I1521+SIMULATION!$E$10&gt;'CBB SIM'!H1521,"W","L")</f>
        <v>#REF!</v>
      </c>
      <c r="M1521" t="e">
        <f t="shared" ca="1" si="51"/>
        <v>#REF!</v>
      </c>
      <c r="N1521" t="e">
        <f ca="1">IF((H1521+I1521)&gt;SIMULATION!$F$6,"Over","Under")</f>
        <v>#REF!</v>
      </c>
    </row>
    <row r="1522" spans="8:14" x14ac:dyDescent="0.25">
      <c r="H1522" t="e">
        <f ca="1">ROUND(NORMINV(RAND(),SIMULATION!$G$6,SIMULATION!$C$6),0)</f>
        <v>#REF!</v>
      </c>
      <c r="I1522" t="e">
        <f ca="1">ROUND(NORMINV(RAND(),SIMULATION!$G$10,SIMULATION!$C$10),0)</f>
        <v>#REF!</v>
      </c>
      <c r="J1522" t="e">
        <f t="shared" ca="1" si="50"/>
        <v>#REF!</v>
      </c>
      <c r="K1522" t="e">
        <f ca="1">IF(H1522+SIMULATION!$E$6&gt;'CBB SIM'!I1522,"W","L")</f>
        <v>#REF!</v>
      </c>
      <c r="L1522" t="e">
        <f ca="1">IF(I1522+SIMULATION!$E$10&gt;'CBB SIM'!H1522,"W","L")</f>
        <v>#REF!</v>
      </c>
      <c r="M1522" t="e">
        <f t="shared" ca="1" si="51"/>
        <v>#REF!</v>
      </c>
      <c r="N1522" t="e">
        <f ca="1">IF((H1522+I1522)&gt;SIMULATION!$F$6,"Over","Under")</f>
        <v>#REF!</v>
      </c>
    </row>
    <row r="1523" spans="8:14" x14ac:dyDescent="0.25">
      <c r="H1523" t="e">
        <f ca="1">ROUND(NORMINV(RAND(),SIMULATION!$G$6,SIMULATION!$C$6),0)</f>
        <v>#REF!</v>
      </c>
      <c r="I1523" t="e">
        <f ca="1">ROUND(NORMINV(RAND(),SIMULATION!$G$10,SIMULATION!$C$10),0)</f>
        <v>#REF!</v>
      </c>
      <c r="J1523" t="e">
        <f t="shared" ca="1" si="50"/>
        <v>#REF!</v>
      </c>
      <c r="K1523" t="e">
        <f ca="1">IF(H1523+SIMULATION!$E$6&gt;'CBB SIM'!I1523,"W","L")</f>
        <v>#REF!</v>
      </c>
      <c r="L1523" t="e">
        <f ca="1">IF(I1523+SIMULATION!$E$10&gt;'CBB SIM'!H1523,"W","L")</f>
        <v>#REF!</v>
      </c>
      <c r="M1523" t="e">
        <f t="shared" ca="1" si="51"/>
        <v>#REF!</v>
      </c>
      <c r="N1523" t="e">
        <f ca="1">IF((H1523+I1523)&gt;SIMULATION!$F$6,"Over","Under")</f>
        <v>#REF!</v>
      </c>
    </row>
    <row r="1524" spans="8:14" x14ac:dyDescent="0.25">
      <c r="H1524" t="e">
        <f ca="1">ROUND(NORMINV(RAND(),SIMULATION!$G$6,SIMULATION!$C$6),0)</f>
        <v>#REF!</v>
      </c>
      <c r="I1524" t="e">
        <f ca="1">ROUND(NORMINV(RAND(),SIMULATION!$G$10,SIMULATION!$C$10),0)</f>
        <v>#REF!</v>
      </c>
      <c r="J1524" t="e">
        <f t="shared" ca="1" si="50"/>
        <v>#REF!</v>
      </c>
      <c r="K1524" t="e">
        <f ca="1">IF(H1524+SIMULATION!$E$6&gt;'CBB SIM'!I1524,"W","L")</f>
        <v>#REF!</v>
      </c>
      <c r="L1524" t="e">
        <f ca="1">IF(I1524+SIMULATION!$E$10&gt;'CBB SIM'!H1524,"W","L")</f>
        <v>#REF!</v>
      </c>
      <c r="M1524" t="e">
        <f t="shared" ca="1" si="51"/>
        <v>#REF!</v>
      </c>
      <c r="N1524" t="e">
        <f ca="1">IF((H1524+I1524)&gt;SIMULATION!$F$6,"Over","Under")</f>
        <v>#REF!</v>
      </c>
    </row>
    <row r="1525" spans="8:14" x14ac:dyDescent="0.25">
      <c r="H1525" t="e">
        <f ca="1">ROUND(NORMINV(RAND(),SIMULATION!$G$6,SIMULATION!$C$6),0)</f>
        <v>#REF!</v>
      </c>
      <c r="I1525" t="e">
        <f ca="1">ROUND(NORMINV(RAND(),SIMULATION!$G$10,SIMULATION!$C$10),0)</f>
        <v>#REF!</v>
      </c>
      <c r="J1525" t="e">
        <f t="shared" ca="1" si="50"/>
        <v>#REF!</v>
      </c>
      <c r="K1525" t="e">
        <f ca="1">IF(H1525+SIMULATION!$E$6&gt;'CBB SIM'!I1525,"W","L")</f>
        <v>#REF!</v>
      </c>
      <c r="L1525" t="e">
        <f ca="1">IF(I1525+SIMULATION!$E$10&gt;'CBB SIM'!H1525,"W","L")</f>
        <v>#REF!</v>
      </c>
      <c r="M1525" t="e">
        <f t="shared" ca="1" si="51"/>
        <v>#REF!</v>
      </c>
      <c r="N1525" t="e">
        <f ca="1">IF((H1525+I1525)&gt;SIMULATION!$F$6,"Over","Under")</f>
        <v>#REF!</v>
      </c>
    </row>
    <row r="1526" spans="8:14" x14ac:dyDescent="0.25">
      <c r="H1526" t="e">
        <f ca="1">ROUND(NORMINV(RAND(),SIMULATION!$G$6,SIMULATION!$C$6),0)</f>
        <v>#REF!</v>
      </c>
      <c r="I1526" t="e">
        <f ca="1">ROUND(NORMINV(RAND(),SIMULATION!$G$10,SIMULATION!$C$10),0)</f>
        <v>#REF!</v>
      </c>
      <c r="J1526" t="e">
        <f t="shared" ca="1" si="50"/>
        <v>#REF!</v>
      </c>
      <c r="K1526" t="e">
        <f ca="1">IF(H1526+SIMULATION!$E$6&gt;'CBB SIM'!I1526,"W","L")</f>
        <v>#REF!</v>
      </c>
      <c r="L1526" t="e">
        <f ca="1">IF(I1526+SIMULATION!$E$10&gt;'CBB SIM'!H1526,"W","L")</f>
        <v>#REF!</v>
      </c>
      <c r="M1526" t="e">
        <f t="shared" ca="1" si="51"/>
        <v>#REF!</v>
      </c>
      <c r="N1526" t="e">
        <f ca="1">IF((H1526+I1526)&gt;SIMULATION!$F$6,"Over","Under")</f>
        <v>#REF!</v>
      </c>
    </row>
    <row r="1527" spans="8:14" x14ac:dyDescent="0.25">
      <c r="H1527" t="e">
        <f ca="1">ROUND(NORMINV(RAND(),SIMULATION!$G$6,SIMULATION!$C$6),0)</f>
        <v>#REF!</v>
      </c>
      <c r="I1527" t="e">
        <f ca="1">ROUND(NORMINV(RAND(),SIMULATION!$G$10,SIMULATION!$C$10),0)</f>
        <v>#REF!</v>
      </c>
      <c r="J1527" t="e">
        <f t="shared" ca="1" si="50"/>
        <v>#REF!</v>
      </c>
      <c r="K1527" t="e">
        <f ca="1">IF(H1527+SIMULATION!$E$6&gt;'CBB SIM'!I1527,"W","L")</f>
        <v>#REF!</v>
      </c>
      <c r="L1527" t="e">
        <f ca="1">IF(I1527+SIMULATION!$E$10&gt;'CBB SIM'!H1527,"W","L")</f>
        <v>#REF!</v>
      </c>
      <c r="M1527" t="e">
        <f t="shared" ca="1" si="51"/>
        <v>#REF!</v>
      </c>
      <c r="N1527" t="e">
        <f ca="1">IF((H1527+I1527)&gt;SIMULATION!$F$6,"Over","Under")</f>
        <v>#REF!</v>
      </c>
    </row>
    <row r="1528" spans="8:14" x14ac:dyDescent="0.25">
      <c r="H1528" t="e">
        <f ca="1">ROUND(NORMINV(RAND(),SIMULATION!$G$6,SIMULATION!$C$6),0)</f>
        <v>#REF!</v>
      </c>
      <c r="I1528" t="e">
        <f ca="1">ROUND(NORMINV(RAND(),SIMULATION!$G$10,SIMULATION!$C$10),0)</f>
        <v>#REF!</v>
      </c>
      <c r="J1528" t="e">
        <f t="shared" ca="1" si="50"/>
        <v>#REF!</v>
      </c>
      <c r="K1528" t="e">
        <f ca="1">IF(H1528+SIMULATION!$E$6&gt;'CBB SIM'!I1528,"W","L")</f>
        <v>#REF!</v>
      </c>
      <c r="L1528" t="e">
        <f ca="1">IF(I1528+SIMULATION!$E$10&gt;'CBB SIM'!H1528,"W","L")</f>
        <v>#REF!</v>
      </c>
      <c r="M1528" t="e">
        <f t="shared" ca="1" si="51"/>
        <v>#REF!</v>
      </c>
      <c r="N1528" t="e">
        <f ca="1">IF((H1528+I1528)&gt;SIMULATION!$F$6,"Over","Under")</f>
        <v>#REF!</v>
      </c>
    </row>
    <row r="1529" spans="8:14" x14ac:dyDescent="0.25">
      <c r="H1529" t="e">
        <f ca="1">ROUND(NORMINV(RAND(),SIMULATION!$G$6,SIMULATION!$C$6),0)</f>
        <v>#REF!</v>
      </c>
      <c r="I1529" t="e">
        <f ca="1">ROUND(NORMINV(RAND(),SIMULATION!$G$10,SIMULATION!$C$10),0)</f>
        <v>#REF!</v>
      </c>
      <c r="J1529" t="e">
        <f t="shared" ca="1" si="50"/>
        <v>#REF!</v>
      </c>
      <c r="K1529" t="e">
        <f ca="1">IF(H1529+SIMULATION!$E$6&gt;'CBB SIM'!I1529,"W","L")</f>
        <v>#REF!</v>
      </c>
      <c r="L1529" t="e">
        <f ca="1">IF(I1529+SIMULATION!$E$10&gt;'CBB SIM'!H1529,"W","L")</f>
        <v>#REF!</v>
      </c>
      <c r="M1529" t="e">
        <f t="shared" ca="1" si="51"/>
        <v>#REF!</v>
      </c>
      <c r="N1529" t="e">
        <f ca="1">IF((H1529+I1529)&gt;SIMULATION!$F$6,"Over","Under")</f>
        <v>#REF!</v>
      </c>
    </row>
    <row r="1530" spans="8:14" x14ac:dyDescent="0.25">
      <c r="H1530" t="e">
        <f ca="1">ROUND(NORMINV(RAND(),SIMULATION!$G$6,SIMULATION!$C$6),0)</f>
        <v>#REF!</v>
      </c>
      <c r="I1530" t="e">
        <f ca="1">ROUND(NORMINV(RAND(),SIMULATION!$G$10,SIMULATION!$C$10),0)</f>
        <v>#REF!</v>
      </c>
      <c r="J1530" t="e">
        <f t="shared" ca="1" si="50"/>
        <v>#REF!</v>
      </c>
      <c r="K1530" t="e">
        <f ca="1">IF(H1530+SIMULATION!$E$6&gt;'CBB SIM'!I1530,"W","L")</f>
        <v>#REF!</v>
      </c>
      <c r="L1530" t="e">
        <f ca="1">IF(I1530+SIMULATION!$E$10&gt;'CBB SIM'!H1530,"W","L")</f>
        <v>#REF!</v>
      </c>
      <c r="M1530" t="e">
        <f t="shared" ca="1" si="51"/>
        <v>#REF!</v>
      </c>
      <c r="N1530" t="e">
        <f ca="1">IF((H1530+I1530)&gt;SIMULATION!$F$6,"Over","Under")</f>
        <v>#REF!</v>
      </c>
    </row>
    <row r="1531" spans="8:14" x14ac:dyDescent="0.25">
      <c r="H1531" t="e">
        <f ca="1">ROUND(NORMINV(RAND(),SIMULATION!$G$6,SIMULATION!$C$6),0)</f>
        <v>#REF!</v>
      </c>
      <c r="I1531" t="e">
        <f ca="1">ROUND(NORMINV(RAND(),SIMULATION!$G$10,SIMULATION!$C$10),0)</f>
        <v>#REF!</v>
      </c>
      <c r="J1531" t="e">
        <f t="shared" ca="1" si="50"/>
        <v>#REF!</v>
      </c>
      <c r="K1531" t="e">
        <f ca="1">IF(H1531+SIMULATION!$E$6&gt;'CBB SIM'!I1531,"W","L")</f>
        <v>#REF!</v>
      </c>
      <c r="L1531" t="e">
        <f ca="1">IF(I1531+SIMULATION!$E$10&gt;'CBB SIM'!H1531,"W","L")</f>
        <v>#REF!</v>
      </c>
      <c r="M1531" t="e">
        <f t="shared" ca="1" si="51"/>
        <v>#REF!</v>
      </c>
      <c r="N1531" t="e">
        <f ca="1">IF((H1531+I1531)&gt;SIMULATION!$F$6,"Over","Under")</f>
        <v>#REF!</v>
      </c>
    </row>
    <row r="1532" spans="8:14" x14ac:dyDescent="0.25">
      <c r="H1532" t="e">
        <f ca="1">ROUND(NORMINV(RAND(),SIMULATION!$G$6,SIMULATION!$C$6),0)</f>
        <v>#REF!</v>
      </c>
      <c r="I1532" t="e">
        <f ca="1">ROUND(NORMINV(RAND(),SIMULATION!$G$10,SIMULATION!$C$10),0)</f>
        <v>#REF!</v>
      </c>
      <c r="J1532" t="e">
        <f t="shared" ca="1" si="50"/>
        <v>#REF!</v>
      </c>
      <c r="K1532" t="e">
        <f ca="1">IF(H1532+SIMULATION!$E$6&gt;'CBB SIM'!I1532,"W","L")</f>
        <v>#REF!</v>
      </c>
      <c r="L1532" t="e">
        <f ca="1">IF(I1532+SIMULATION!$E$10&gt;'CBB SIM'!H1532,"W","L")</f>
        <v>#REF!</v>
      </c>
      <c r="M1532" t="e">
        <f t="shared" ca="1" si="51"/>
        <v>#REF!</v>
      </c>
      <c r="N1532" t="e">
        <f ca="1">IF((H1532+I1532)&gt;SIMULATION!$F$6,"Over","Under")</f>
        <v>#REF!</v>
      </c>
    </row>
    <row r="1533" spans="8:14" x14ac:dyDescent="0.25">
      <c r="H1533" t="e">
        <f ca="1">ROUND(NORMINV(RAND(),SIMULATION!$G$6,SIMULATION!$C$6),0)</f>
        <v>#REF!</v>
      </c>
      <c r="I1533" t="e">
        <f ca="1">ROUND(NORMINV(RAND(),SIMULATION!$G$10,SIMULATION!$C$10),0)</f>
        <v>#REF!</v>
      </c>
      <c r="J1533" t="e">
        <f t="shared" ca="1" si="50"/>
        <v>#REF!</v>
      </c>
      <c r="K1533" t="e">
        <f ca="1">IF(H1533+SIMULATION!$E$6&gt;'CBB SIM'!I1533,"W","L")</f>
        <v>#REF!</v>
      </c>
      <c r="L1533" t="e">
        <f ca="1">IF(I1533+SIMULATION!$E$10&gt;'CBB SIM'!H1533,"W","L")</f>
        <v>#REF!</v>
      </c>
      <c r="M1533" t="e">
        <f t="shared" ca="1" si="51"/>
        <v>#REF!</v>
      </c>
      <c r="N1533" t="e">
        <f ca="1">IF((H1533+I1533)&gt;SIMULATION!$F$6,"Over","Under")</f>
        <v>#REF!</v>
      </c>
    </row>
    <row r="1534" spans="8:14" x14ac:dyDescent="0.25">
      <c r="H1534" t="e">
        <f ca="1">ROUND(NORMINV(RAND(),SIMULATION!$G$6,SIMULATION!$C$6),0)</f>
        <v>#REF!</v>
      </c>
      <c r="I1534" t="e">
        <f ca="1">ROUND(NORMINV(RAND(),SIMULATION!$G$10,SIMULATION!$C$10),0)</f>
        <v>#REF!</v>
      </c>
      <c r="J1534" t="e">
        <f t="shared" ca="1" si="50"/>
        <v>#REF!</v>
      </c>
      <c r="K1534" t="e">
        <f ca="1">IF(H1534+SIMULATION!$E$6&gt;'CBB SIM'!I1534,"W","L")</f>
        <v>#REF!</v>
      </c>
      <c r="L1534" t="e">
        <f ca="1">IF(I1534+SIMULATION!$E$10&gt;'CBB SIM'!H1534,"W","L")</f>
        <v>#REF!</v>
      </c>
      <c r="M1534" t="e">
        <f t="shared" ca="1" si="51"/>
        <v>#REF!</v>
      </c>
      <c r="N1534" t="e">
        <f ca="1">IF((H1534+I1534)&gt;SIMULATION!$F$6,"Over","Under")</f>
        <v>#REF!</v>
      </c>
    </row>
    <row r="1535" spans="8:14" x14ac:dyDescent="0.25">
      <c r="H1535" t="e">
        <f ca="1">ROUND(NORMINV(RAND(),SIMULATION!$G$6,SIMULATION!$C$6),0)</f>
        <v>#REF!</v>
      </c>
      <c r="I1535" t="e">
        <f ca="1">ROUND(NORMINV(RAND(),SIMULATION!$G$10,SIMULATION!$C$10),0)</f>
        <v>#REF!</v>
      </c>
      <c r="J1535" t="e">
        <f t="shared" ca="1" si="50"/>
        <v>#REF!</v>
      </c>
      <c r="K1535" t="e">
        <f ca="1">IF(H1535+SIMULATION!$E$6&gt;'CBB SIM'!I1535,"W","L")</f>
        <v>#REF!</v>
      </c>
      <c r="L1535" t="e">
        <f ca="1">IF(I1535+SIMULATION!$E$10&gt;'CBB SIM'!H1535,"W","L")</f>
        <v>#REF!</v>
      </c>
      <c r="M1535" t="e">
        <f t="shared" ca="1" si="51"/>
        <v>#REF!</v>
      </c>
      <c r="N1535" t="e">
        <f ca="1">IF((H1535+I1535)&gt;SIMULATION!$F$6,"Over","Under")</f>
        <v>#REF!</v>
      </c>
    </row>
    <row r="1536" spans="8:14" x14ac:dyDescent="0.25">
      <c r="H1536" t="e">
        <f ca="1">ROUND(NORMINV(RAND(),SIMULATION!$G$6,SIMULATION!$C$6),0)</f>
        <v>#REF!</v>
      </c>
      <c r="I1536" t="e">
        <f ca="1">ROUND(NORMINV(RAND(),SIMULATION!$G$10,SIMULATION!$C$10),0)</f>
        <v>#REF!</v>
      </c>
      <c r="J1536" t="e">
        <f t="shared" ca="1" si="50"/>
        <v>#REF!</v>
      </c>
      <c r="K1536" t="e">
        <f ca="1">IF(H1536+SIMULATION!$E$6&gt;'CBB SIM'!I1536,"W","L")</f>
        <v>#REF!</v>
      </c>
      <c r="L1536" t="e">
        <f ca="1">IF(I1536+SIMULATION!$E$10&gt;'CBB SIM'!H1536,"W","L")</f>
        <v>#REF!</v>
      </c>
      <c r="M1536" t="e">
        <f t="shared" ca="1" si="51"/>
        <v>#REF!</v>
      </c>
      <c r="N1536" t="e">
        <f ca="1">IF((H1536+I1536)&gt;SIMULATION!$F$6,"Over","Under")</f>
        <v>#REF!</v>
      </c>
    </row>
    <row r="1537" spans="8:14" x14ac:dyDescent="0.25">
      <c r="H1537" t="e">
        <f ca="1">ROUND(NORMINV(RAND(),SIMULATION!$G$6,SIMULATION!$C$6),0)</f>
        <v>#REF!</v>
      </c>
      <c r="I1537" t="e">
        <f ca="1">ROUND(NORMINV(RAND(),SIMULATION!$G$10,SIMULATION!$C$10),0)</f>
        <v>#REF!</v>
      </c>
      <c r="J1537" t="e">
        <f t="shared" ca="1" si="50"/>
        <v>#REF!</v>
      </c>
      <c r="K1537" t="e">
        <f ca="1">IF(H1537+SIMULATION!$E$6&gt;'CBB SIM'!I1537,"W","L")</f>
        <v>#REF!</v>
      </c>
      <c r="L1537" t="e">
        <f ca="1">IF(I1537+SIMULATION!$E$10&gt;'CBB SIM'!H1537,"W","L")</f>
        <v>#REF!</v>
      </c>
      <c r="M1537" t="e">
        <f t="shared" ca="1" si="51"/>
        <v>#REF!</v>
      </c>
      <c r="N1537" t="e">
        <f ca="1">IF((H1537+I1537)&gt;SIMULATION!$F$6,"Over","Under")</f>
        <v>#REF!</v>
      </c>
    </row>
    <row r="1538" spans="8:14" x14ac:dyDescent="0.25">
      <c r="H1538" t="e">
        <f ca="1">ROUND(NORMINV(RAND(),SIMULATION!$G$6,SIMULATION!$C$6),0)</f>
        <v>#REF!</v>
      </c>
      <c r="I1538" t="e">
        <f ca="1">ROUND(NORMINV(RAND(),SIMULATION!$G$10,SIMULATION!$C$10),0)</f>
        <v>#REF!</v>
      </c>
      <c r="J1538" t="e">
        <f t="shared" ca="1" si="50"/>
        <v>#REF!</v>
      </c>
      <c r="K1538" t="e">
        <f ca="1">IF(H1538+SIMULATION!$E$6&gt;'CBB SIM'!I1538,"W","L")</f>
        <v>#REF!</v>
      </c>
      <c r="L1538" t="e">
        <f ca="1">IF(I1538+SIMULATION!$E$10&gt;'CBB SIM'!H1538,"W","L")</f>
        <v>#REF!</v>
      </c>
      <c r="M1538" t="e">
        <f t="shared" ca="1" si="51"/>
        <v>#REF!</v>
      </c>
      <c r="N1538" t="e">
        <f ca="1">IF((H1538+I1538)&gt;SIMULATION!$F$6,"Over","Under")</f>
        <v>#REF!</v>
      </c>
    </row>
    <row r="1539" spans="8:14" x14ac:dyDescent="0.25">
      <c r="H1539" t="e">
        <f ca="1">ROUND(NORMINV(RAND(),SIMULATION!$G$6,SIMULATION!$C$6),0)</f>
        <v>#REF!</v>
      </c>
      <c r="I1539" t="e">
        <f ca="1">ROUND(NORMINV(RAND(),SIMULATION!$G$10,SIMULATION!$C$10),0)</f>
        <v>#REF!</v>
      </c>
      <c r="J1539" t="e">
        <f t="shared" ca="1" si="50"/>
        <v>#REF!</v>
      </c>
      <c r="K1539" t="e">
        <f ca="1">IF(H1539+SIMULATION!$E$6&gt;'CBB SIM'!I1539,"W","L")</f>
        <v>#REF!</v>
      </c>
      <c r="L1539" t="e">
        <f ca="1">IF(I1539+SIMULATION!$E$10&gt;'CBB SIM'!H1539,"W","L")</f>
        <v>#REF!</v>
      </c>
      <c r="M1539" t="e">
        <f t="shared" ca="1" si="51"/>
        <v>#REF!</v>
      </c>
      <c r="N1539" t="e">
        <f ca="1">IF((H1539+I1539)&gt;SIMULATION!$F$6,"Over","Under")</f>
        <v>#REF!</v>
      </c>
    </row>
    <row r="1540" spans="8:14" x14ac:dyDescent="0.25">
      <c r="H1540" t="e">
        <f ca="1">ROUND(NORMINV(RAND(),SIMULATION!$G$6,SIMULATION!$C$6),0)</f>
        <v>#REF!</v>
      </c>
      <c r="I1540" t="e">
        <f ca="1">ROUND(NORMINV(RAND(),SIMULATION!$G$10,SIMULATION!$C$10),0)</f>
        <v>#REF!</v>
      </c>
      <c r="J1540" t="e">
        <f t="shared" ca="1" si="50"/>
        <v>#REF!</v>
      </c>
      <c r="K1540" t="e">
        <f ca="1">IF(H1540+SIMULATION!$E$6&gt;'CBB SIM'!I1540,"W","L")</f>
        <v>#REF!</v>
      </c>
      <c r="L1540" t="e">
        <f ca="1">IF(I1540+SIMULATION!$E$10&gt;'CBB SIM'!H1540,"W","L")</f>
        <v>#REF!</v>
      </c>
      <c r="M1540" t="e">
        <f t="shared" ca="1" si="51"/>
        <v>#REF!</v>
      </c>
      <c r="N1540" t="e">
        <f ca="1">IF((H1540+I1540)&gt;SIMULATION!$F$6,"Over","Under")</f>
        <v>#REF!</v>
      </c>
    </row>
    <row r="1541" spans="8:14" x14ac:dyDescent="0.25">
      <c r="H1541" t="e">
        <f ca="1">ROUND(NORMINV(RAND(),SIMULATION!$G$6,SIMULATION!$C$6),0)</f>
        <v>#REF!</v>
      </c>
      <c r="I1541" t="e">
        <f ca="1">ROUND(NORMINV(RAND(),SIMULATION!$G$10,SIMULATION!$C$10),0)</f>
        <v>#REF!</v>
      </c>
      <c r="J1541" t="e">
        <f t="shared" ca="1" si="50"/>
        <v>#REF!</v>
      </c>
      <c r="K1541" t="e">
        <f ca="1">IF(H1541+SIMULATION!$E$6&gt;'CBB SIM'!I1541,"W","L")</f>
        <v>#REF!</v>
      </c>
      <c r="L1541" t="e">
        <f ca="1">IF(I1541+SIMULATION!$E$10&gt;'CBB SIM'!H1541,"W","L")</f>
        <v>#REF!</v>
      </c>
      <c r="M1541" t="e">
        <f t="shared" ca="1" si="51"/>
        <v>#REF!</v>
      </c>
      <c r="N1541" t="e">
        <f ca="1">IF((H1541+I1541)&gt;SIMULATION!$F$6,"Over","Under")</f>
        <v>#REF!</v>
      </c>
    </row>
    <row r="1542" spans="8:14" x14ac:dyDescent="0.25">
      <c r="H1542" t="e">
        <f ca="1">ROUND(NORMINV(RAND(),SIMULATION!$G$6,SIMULATION!$C$6),0)</f>
        <v>#REF!</v>
      </c>
      <c r="I1542" t="e">
        <f ca="1">ROUND(NORMINV(RAND(),SIMULATION!$G$10,SIMULATION!$C$10),0)</f>
        <v>#REF!</v>
      </c>
      <c r="J1542" t="e">
        <f t="shared" ca="1" si="50"/>
        <v>#REF!</v>
      </c>
      <c r="K1542" t="e">
        <f ca="1">IF(H1542+SIMULATION!$E$6&gt;'CBB SIM'!I1542,"W","L")</f>
        <v>#REF!</v>
      </c>
      <c r="L1542" t="e">
        <f ca="1">IF(I1542+SIMULATION!$E$10&gt;'CBB SIM'!H1542,"W","L")</f>
        <v>#REF!</v>
      </c>
      <c r="M1542" t="e">
        <f t="shared" ca="1" si="51"/>
        <v>#REF!</v>
      </c>
      <c r="N1542" t="e">
        <f ca="1">IF((H1542+I1542)&gt;SIMULATION!$F$6,"Over","Under")</f>
        <v>#REF!</v>
      </c>
    </row>
    <row r="1543" spans="8:14" x14ac:dyDescent="0.25">
      <c r="H1543" t="e">
        <f ca="1">ROUND(NORMINV(RAND(),SIMULATION!$G$6,SIMULATION!$C$6),0)</f>
        <v>#REF!</v>
      </c>
      <c r="I1543" t="e">
        <f ca="1">ROUND(NORMINV(RAND(),SIMULATION!$G$10,SIMULATION!$C$10),0)</f>
        <v>#REF!</v>
      </c>
      <c r="J1543" t="e">
        <f t="shared" ca="1" si="50"/>
        <v>#REF!</v>
      </c>
      <c r="K1543" t="e">
        <f ca="1">IF(H1543+SIMULATION!$E$6&gt;'CBB SIM'!I1543,"W","L")</f>
        <v>#REF!</v>
      </c>
      <c r="L1543" t="e">
        <f ca="1">IF(I1543+SIMULATION!$E$10&gt;'CBB SIM'!H1543,"W","L")</f>
        <v>#REF!</v>
      </c>
      <c r="M1543" t="e">
        <f t="shared" ca="1" si="51"/>
        <v>#REF!</v>
      </c>
      <c r="N1543" t="e">
        <f ca="1">IF((H1543+I1543)&gt;SIMULATION!$F$6,"Over","Under")</f>
        <v>#REF!</v>
      </c>
    </row>
    <row r="1544" spans="8:14" x14ac:dyDescent="0.25">
      <c r="H1544" t="e">
        <f ca="1">ROUND(NORMINV(RAND(),SIMULATION!$G$6,SIMULATION!$C$6),0)</f>
        <v>#REF!</v>
      </c>
      <c r="I1544" t="e">
        <f ca="1">ROUND(NORMINV(RAND(),SIMULATION!$G$10,SIMULATION!$C$10),0)</f>
        <v>#REF!</v>
      </c>
      <c r="J1544" t="e">
        <f t="shared" ca="1" si="50"/>
        <v>#REF!</v>
      </c>
      <c r="K1544" t="e">
        <f ca="1">IF(H1544+SIMULATION!$E$6&gt;'CBB SIM'!I1544,"W","L")</f>
        <v>#REF!</v>
      </c>
      <c r="L1544" t="e">
        <f ca="1">IF(I1544+SIMULATION!$E$10&gt;'CBB SIM'!H1544,"W","L")</f>
        <v>#REF!</v>
      </c>
      <c r="M1544" t="e">
        <f t="shared" ca="1" si="51"/>
        <v>#REF!</v>
      </c>
      <c r="N1544" t="e">
        <f ca="1">IF((H1544+I1544)&gt;SIMULATION!$F$6,"Over","Under")</f>
        <v>#REF!</v>
      </c>
    </row>
    <row r="1545" spans="8:14" x14ac:dyDescent="0.25">
      <c r="H1545" t="e">
        <f ca="1">ROUND(NORMINV(RAND(),SIMULATION!$G$6,SIMULATION!$C$6),0)</f>
        <v>#REF!</v>
      </c>
      <c r="I1545" t="e">
        <f ca="1">ROUND(NORMINV(RAND(),SIMULATION!$G$10,SIMULATION!$C$10),0)</f>
        <v>#REF!</v>
      </c>
      <c r="J1545" t="e">
        <f t="shared" ca="1" si="50"/>
        <v>#REF!</v>
      </c>
      <c r="K1545" t="e">
        <f ca="1">IF(H1545+SIMULATION!$E$6&gt;'CBB SIM'!I1545,"W","L")</f>
        <v>#REF!</v>
      </c>
      <c r="L1545" t="e">
        <f ca="1">IF(I1545+SIMULATION!$E$10&gt;'CBB SIM'!H1545,"W","L")</f>
        <v>#REF!</v>
      </c>
      <c r="M1545" t="e">
        <f t="shared" ca="1" si="51"/>
        <v>#REF!</v>
      </c>
      <c r="N1545" t="e">
        <f ca="1">IF((H1545+I1545)&gt;SIMULATION!$F$6,"Over","Under")</f>
        <v>#REF!</v>
      </c>
    </row>
    <row r="1546" spans="8:14" x14ac:dyDescent="0.25">
      <c r="H1546" t="e">
        <f ca="1">ROUND(NORMINV(RAND(),SIMULATION!$G$6,SIMULATION!$C$6),0)</f>
        <v>#REF!</v>
      </c>
      <c r="I1546" t="e">
        <f ca="1">ROUND(NORMINV(RAND(),SIMULATION!$G$10,SIMULATION!$C$10),0)</f>
        <v>#REF!</v>
      </c>
      <c r="J1546" t="e">
        <f t="shared" ca="1" si="50"/>
        <v>#REF!</v>
      </c>
      <c r="K1546" t="e">
        <f ca="1">IF(H1546+SIMULATION!$E$6&gt;'CBB SIM'!I1546,"W","L")</f>
        <v>#REF!</v>
      </c>
      <c r="L1546" t="e">
        <f ca="1">IF(I1546+SIMULATION!$E$10&gt;'CBB SIM'!H1546,"W","L")</f>
        <v>#REF!</v>
      </c>
      <c r="M1546" t="e">
        <f t="shared" ca="1" si="51"/>
        <v>#REF!</v>
      </c>
      <c r="N1546" t="e">
        <f ca="1">IF((H1546+I1546)&gt;SIMULATION!$F$6,"Over","Under")</f>
        <v>#REF!</v>
      </c>
    </row>
    <row r="1547" spans="8:14" x14ac:dyDescent="0.25">
      <c r="H1547" t="e">
        <f ca="1">ROUND(NORMINV(RAND(),SIMULATION!$G$6,SIMULATION!$C$6),0)</f>
        <v>#REF!</v>
      </c>
      <c r="I1547" t="e">
        <f ca="1">ROUND(NORMINV(RAND(),SIMULATION!$G$10,SIMULATION!$C$10),0)</f>
        <v>#REF!</v>
      </c>
      <c r="J1547" t="e">
        <f t="shared" ca="1" si="50"/>
        <v>#REF!</v>
      </c>
      <c r="K1547" t="e">
        <f ca="1">IF(H1547+SIMULATION!$E$6&gt;'CBB SIM'!I1547,"W","L")</f>
        <v>#REF!</v>
      </c>
      <c r="L1547" t="e">
        <f ca="1">IF(I1547+SIMULATION!$E$10&gt;'CBB SIM'!H1547,"W","L")</f>
        <v>#REF!</v>
      </c>
      <c r="M1547" t="e">
        <f t="shared" ca="1" si="51"/>
        <v>#REF!</v>
      </c>
      <c r="N1547" t="e">
        <f ca="1">IF((H1547+I1547)&gt;SIMULATION!$F$6,"Over","Under")</f>
        <v>#REF!</v>
      </c>
    </row>
    <row r="1548" spans="8:14" x14ac:dyDescent="0.25">
      <c r="H1548" t="e">
        <f ca="1">ROUND(NORMINV(RAND(),SIMULATION!$G$6,SIMULATION!$C$6),0)</f>
        <v>#REF!</v>
      </c>
      <c r="I1548" t="e">
        <f ca="1">ROUND(NORMINV(RAND(),SIMULATION!$G$10,SIMULATION!$C$10),0)</f>
        <v>#REF!</v>
      </c>
      <c r="J1548" t="e">
        <f t="shared" ca="1" si="50"/>
        <v>#REF!</v>
      </c>
      <c r="K1548" t="e">
        <f ca="1">IF(H1548+SIMULATION!$E$6&gt;'CBB SIM'!I1548,"W","L")</f>
        <v>#REF!</v>
      </c>
      <c r="L1548" t="e">
        <f ca="1">IF(I1548+SIMULATION!$E$10&gt;'CBB SIM'!H1548,"W","L")</f>
        <v>#REF!</v>
      </c>
      <c r="M1548" t="e">
        <f t="shared" ca="1" si="51"/>
        <v>#REF!</v>
      </c>
      <c r="N1548" t="e">
        <f ca="1">IF((H1548+I1548)&gt;SIMULATION!$F$6,"Over","Under")</f>
        <v>#REF!</v>
      </c>
    </row>
    <row r="1549" spans="8:14" x14ac:dyDescent="0.25">
      <c r="H1549" t="e">
        <f ca="1">ROUND(NORMINV(RAND(),SIMULATION!$G$6,SIMULATION!$C$6),0)</f>
        <v>#REF!</v>
      </c>
      <c r="I1549" t="e">
        <f ca="1">ROUND(NORMINV(RAND(),SIMULATION!$G$10,SIMULATION!$C$10),0)</f>
        <v>#REF!</v>
      </c>
      <c r="J1549" t="e">
        <f t="shared" ca="1" si="50"/>
        <v>#REF!</v>
      </c>
      <c r="K1549" t="e">
        <f ca="1">IF(H1549+SIMULATION!$E$6&gt;'CBB SIM'!I1549,"W","L")</f>
        <v>#REF!</v>
      </c>
      <c r="L1549" t="e">
        <f ca="1">IF(I1549+SIMULATION!$E$10&gt;'CBB SIM'!H1549,"W","L")</f>
        <v>#REF!</v>
      </c>
      <c r="M1549" t="e">
        <f t="shared" ca="1" si="51"/>
        <v>#REF!</v>
      </c>
      <c r="N1549" t="e">
        <f ca="1">IF((H1549+I1549)&gt;SIMULATION!$F$6,"Over","Under")</f>
        <v>#REF!</v>
      </c>
    </row>
    <row r="1550" spans="8:14" x14ac:dyDescent="0.25">
      <c r="H1550" t="e">
        <f ca="1">ROUND(NORMINV(RAND(),SIMULATION!$G$6,SIMULATION!$C$6),0)</f>
        <v>#REF!</v>
      </c>
      <c r="I1550" t="e">
        <f ca="1">ROUND(NORMINV(RAND(),SIMULATION!$G$10,SIMULATION!$C$10),0)</f>
        <v>#REF!</v>
      </c>
      <c r="J1550" t="e">
        <f t="shared" ca="1" si="50"/>
        <v>#REF!</v>
      </c>
      <c r="K1550" t="e">
        <f ca="1">IF(H1550+SIMULATION!$E$6&gt;'CBB SIM'!I1550,"W","L")</f>
        <v>#REF!</v>
      </c>
      <c r="L1550" t="e">
        <f ca="1">IF(I1550+SIMULATION!$E$10&gt;'CBB SIM'!H1550,"W","L")</f>
        <v>#REF!</v>
      </c>
      <c r="M1550" t="e">
        <f t="shared" ca="1" si="51"/>
        <v>#REF!</v>
      </c>
      <c r="N1550" t="e">
        <f ca="1">IF((H1550+I1550)&gt;SIMULATION!$F$6,"Over","Under")</f>
        <v>#REF!</v>
      </c>
    </row>
    <row r="1551" spans="8:14" x14ac:dyDescent="0.25">
      <c r="H1551" t="e">
        <f ca="1">ROUND(NORMINV(RAND(),SIMULATION!$G$6,SIMULATION!$C$6),0)</f>
        <v>#REF!</v>
      </c>
      <c r="I1551" t="e">
        <f ca="1">ROUND(NORMINV(RAND(),SIMULATION!$G$10,SIMULATION!$C$10),0)</f>
        <v>#REF!</v>
      </c>
      <c r="J1551" t="e">
        <f t="shared" ca="1" si="50"/>
        <v>#REF!</v>
      </c>
      <c r="K1551" t="e">
        <f ca="1">IF(H1551+SIMULATION!$E$6&gt;'CBB SIM'!I1551,"W","L")</f>
        <v>#REF!</v>
      </c>
      <c r="L1551" t="e">
        <f ca="1">IF(I1551+SIMULATION!$E$10&gt;'CBB SIM'!H1551,"W","L")</f>
        <v>#REF!</v>
      </c>
      <c r="M1551" t="e">
        <f t="shared" ca="1" si="51"/>
        <v>#REF!</v>
      </c>
      <c r="N1551" t="e">
        <f ca="1">IF((H1551+I1551)&gt;SIMULATION!$F$6,"Over","Under")</f>
        <v>#REF!</v>
      </c>
    </row>
    <row r="1552" spans="8:14" x14ac:dyDescent="0.25">
      <c r="H1552" t="e">
        <f ca="1">ROUND(NORMINV(RAND(),SIMULATION!$G$6,SIMULATION!$C$6),0)</f>
        <v>#REF!</v>
      </c>
      <c r="I1552" t="e">
        <f ca="1">ROUND(NORMINV(RAND(),SIMULATION!$G$10,SIMULATION!$C$10),0)</f>
        <v>#REF!</v>
      </c>
      <c r="J1552" t="e">
        <f t="shared" ca="1" si="50"/>
        <v>#REF!</v>
      </c>
      <c r="K1552" t="e">
        <f ca="1">IF(H1552+SIMULATION!$E$6&gt;'CBB SIM'!I1552,"W","L")</f>
        <v>#REF!</v>
      </c>
      <c r="L1552" t="e">
        <f ca="1">IF(I1552+SIMULATION!$E$10&gt;'CBB SIM'!H1552,"W","L")</f>
        <v>#REF!</v>
      </c>
      <c r="M1552" t="e">
        <f t="shared" ca="1" si="51"/>
        <v>#REF!</v>
      </c>
      <c r="N1552" t="e">
        <f ca="1">IF((H1552+I1552)&gt;SIMULATION!$F$6,"Over","Under")</f>
        <v>#REF!</v>
      </c>
    </row>
    <row r="1553" spans="8:14" x14ac:dyDescent="0.25">
      <c r="H1553" t="e">
        <f ca="1">ROUND(NORMINV(RAND(),SIMULATION!$G$6,SIMULATION!$C$6),0)</f>
        <v>#REF!</v>
      </c>
      <c r="I1553" t="e">
        <f ca="1">ROUND(NORMINV(RAND(),SIMULATION!$G$10,SIMULATION!$C$10),0)</f>
        <v>#REF!</v>
      </c>
      <c r="J1553" t="e">
        <f t="shared" ca="1" si="50"/>
        <v>#REF!</v>
      </c>
      <c r="K1553" t="e">
        <f ca="1">IF(H1553+SIMULATION!$E$6&gt;'CBB SIM'!I1553,"W","L")</f>
        <v>#REF!</v>
      </c>
      <c r="L1553" t="e">
        <f ca="1">IF(I1553+SIMULATION!$E$10&gt;'CBB SIM'!H1553,"W","L")</f>
        <v>#REF!</v>
      </c>
      <c r="M1553" t="e">
        <f t="shared" ca="1" si="51"/>
        <v>#REF!</v>
      </c>
      <c r="N1553" t="e">
        <f ca="1">IF((H1553+I1553)&gt;SIMULATION!$F$6,"Over","Under")</f>
        <v>#REF!</v>
      </c>
    </row>
    <row r="1554" spans="8:14" x14ac:dyDescent="0.25">
      <c r="H1554" t="e">
        <f ca="1">ROUND(NORMINV(RAND(),SIMULATION!$G$6,SIMULATION!$C$6),0)</f>
        <v>#REF!</v>
      </c>
      <c r="I1554" t="e">
        <f ca="1">ROUND(NORMINV(RAND(),SIMULATION!$G$10,SIMULATION!$C$10),0)</f>
        <v>#REF!</v>
      </c>
      <c r="J1554" t="e">
        <f t="shared" ca="1" si="50"/>
        <v>#REF!</v>
      </c>
      <c r="K1554" t="e">
        <f ca="1">IF(H1554+SIMULATION!$E$6&gt;'CBB SIM'!I1554,"W","L")</f>
        <v>#REF!</v>
      </c>
      <c r="L1554" t="e">
        <f ca="1">IF(I1554+SIMULATION!$E$10&gt;'CBB SIM'!H1554,"W","L")</f>
        <v>#REF!</v>
      </c>
      <c r="M1554" t="e">
        <f t="shared" ca="1" si="51"/>
        <v>#REF!</v>
      </c>
      <c r="N1554" t="e">
        <f ca="1">IF((H1554+I1554)&gt;SIMULATION!$F$6,"Over","Under")</f>
        <v>#REF!</v>
      </c>
    </row>
    <row r="1555" spans="8:14" x14ac:dyDescent="0.25">
      <c r="H1555" t="e">
        <f ca="1">ROUND(NORMINV(RAND(),SIMULATION!$G$6,SIMULATION!$C$6),0)</f>
        <v>#REF!</v>
      </c>
      <c r="I1555" t="e">
        <f ca="1">ROUND(NORMINV(RAND(),SIMULATION!$G$10,SIMULATION!$C$10),0)</f>
        <v>#REF!</v>
      </c>
      <c r="J1555" t="e">
        <f t="shared" ca="1" si="50"/>
        <v>#REF!</v>
      </c>
      <c r="K1555" t="e">
        <f ca="1">IF(H1555+SIMULATION!$E$6&gt;'CBB SIM'!I1555,"W","L")</f>
        <v>#REF!</v>
      </c>
      <c r="L1555" t="e">
        <f ca="1">IF(I1555+SIMULATION!$E$10&gt;'CBB SIM'!H1555,"W","L")</f>
        <v>#REF!</v>
      </c>
      <c r="M1555" t="e">
        <f t="shared" ca="1" si="51"/>
        <v>#REF!</v>
      </c>
      <c r="N1555" t="e">
        <f ca="1">IF((H1555+I1555)&gt;SIMULATION!$F$6,"Over","Under")</f>
        <v>#REF!</v>
      </c>
    </row>
    <row r="1556" spans="8:14" x14ac:dyDescent="0.25">
      <c r="H1556" t="e">
        <f ca="1">ROUND(NORMINV(RAND(),SIMULATION!$G$6,SIMULATION!$C$6),0)</f>
        <v>#REF!</v>
      </c>
      <c r="I1556" t="e">
        <f ca="1">ROUND(NORMINV(RAND(),SIMULATION!$G$10,SIMULATION!$C$10),0)</f>
        <v>#REF!</v>
      </c>
      <c r="J1556" t="e">
        <f t="shared" ca="1" si="50"/>
        <v>#REF!</v>
      </c>
      <c r="K1556" t="e">
        <f ca="1">IF(H1556+SIMULATION!$E$6&gt;'CBB SIM'!I1556,"W","L")</f>
        <v>#REF!</v>
      </c>
      <c r="L1556" t="e">
        <f ca="1">IF(I1556+SIMULATION!$E$10&gt;'CBB SIM'!H1556,"W","L")</f>
        <v>#REF!</v>
      </c>
      <c r="M1556" t="e">
        <f t="shared" ca="1" si="51"/>
        <v>#REF!</v>
      </c>
      <c r="N1556" t="e">
        <f ca="1">IF((H1556+I1556)&gt;SIMULATION!$F$6,"Over","Under")</f>
        <v>#REF!</v>
      </c>
    </row>
    <row r="1557" spans="8:14" x14ac:dyDescent="0.25">
      <c r="H1557" t="e">
        <f ca="1">ROUND(NORMINV(RAND(),SIMULATION!$G$6,SIMULATION!$C$6),0)</f>
        <v>#REF!</v>
      </c>
      <c r="I1557" t="e">
        <f ca="1">ROUND(NORMINV(RAND(),SIMULATION!$G$10,SIMULATION!$C$10),0)</f>
        <v>#REF!</v>
      </c>
      <c r="J1557" t="e">
        <f t="shared" ca="1" si="50"/>
        <v>#REF!</v>
      </c>
      <c r="K1557" t="e">
        <f ca="1">IF(H1557+SIMULATION!$E$6&gt;'CBB SIM'!I1557,"W","L")</f>
        <v>#REF!</v>
      </c>
      <c r="L1557" t="e">
        <f ca="1">IF(I1557+SIMULATION!$E$10&gt;'CBB SIM'!H1557,"W","L")</f>
        <v>#REF!</v>
      </c>
      <c r="M1557" t="e">
        <f t="shared" ca="1" si="51"/>
        <v>#REF!</v>
      </c>
      <c r="N1557" t="e">
        <f ca="1">IF((H1557+I1557)&gt;SIMULATION!$F$6,"Over","Under")</f>
        <v>#REF!</v>
      </c>
    </row>
    <row r="1558" spans="8:14" x14ac:dyDescent="0.25">
      <c r="H1558" t="e">
        <f ca="1">ROUND(NORMINV(RAND(),SIMULATION!$G$6,SIMULATION!$C$6),0)</f>
        <v>#REF!</v>
      </c>
      <c r="I1558" t="e">
        <f ca="1">ROUND(NORMINV(RAND(),SIMULATION!$G$10,SIMULATION!$C$10),0)</f>
        <v>#REF!</v>
      </c>
      <c r="J1558" t="e">
        <f t="shared" ca="1" si="50"/>
        <v>#REF!</v>
      </c>
      <c r="K1558" t="e">
        <f ca="1">IF(H1558+SIMULATION!$E$6&gt;'CBB SIM'!I1558,"W","L")</f>
        <v>#REF!</v>
      </c>
      <c r="L1558" t="e">
        <f ca="1">IF(I1558+SIMULATION!$E$10&gt;'CBB SIM'!H1558,"W","L")</f>
        <v>#REF!</v>
      </c>
      <c r="M1558" t="e">
        <f t="shared" ca="1" si="51"/>
        <v>#REF!</v>
      </c>
      <c r="N1558" t="e">
        <f ca="1">IF((H1558+I1558)&gt;SIMULATION!$F$6,"Over","Under")</f>
        <v>#REF!</v>
      </c>
    </row>
    <row r="1559" spans="8:14" x14ac:dyDescent="0.25">
      <c r="H1559" t="e">
        <f ca="1">ROUND(NORMINV(RAND(),SIMULATION!$G$6,SIMULATION!$C$6),0)</f>
        <v>#REF!</v>
      </c>
      <c r="I1559" t="e">
        <f ca="1">ROUND(NORMINV(RAND(),SIMULATION!$G$10,SIMULATION!$C$10),0)</f>
        <v>#REF!</v>
      </c>
      <c r="J1559" t="e">
        <f t="shared" ca="1" si="50"/>
        <v>#REF!</v>
      </c>
      <c r="K1559" t="e">
        <f ca="1">IF(H1559+SIMULATION!$E$6&gt;'CBB SIM'!I1559,"W","L")</f>
        <v>#REF!</v>
      </c>
      <c r="L1559" t="e">
        <f ca="1">IF(I1559+SIMULATION!$E$10&gt;'CBB SIM'!H1559,"W","L")</f>
        <v>#REF!</v>
      </c>
      <c r="M1559" t="e">
        <f t="shared" ca="1" si="51"/>
        <v>#REF!</v>
      </c>
      <c r="N1559" t="e">
        <f ca="1">IF((H1559+I1559)&gt;SIMULATION!$F$6,"Over","Under")</f>
        <v>#REF!</v>
      </c>
    </row>
    <row r="1560" spans="8:14" x14ac:dyDescent="0.25">
      <c r="H1560" t="e">
        <f ca="1">ROUND(NORMINV(RAND(),SIMULATION!$G$6,SIMULATION!$C$6),0)</f>
        <v>#REF!</v>
      </c>
      <c r="I1560" t="e">
        <f ca="1">ROUND(NORMINV(RAND(),SIMULATION!$G$10,SIMULATION!$C$10),0)</f>
        <v>#REF!</v>
      </c>
      <c r="J1560" t="e">
        <f t="shared" ca="1" si="50"/>
        <v>#REF!</v>
      </c>
      <c r="K1560" t="e">
        <f ca="1">IF(H1560+SIMULATION!$E$6&gt;'CBB SIM'!I1560,"W","L")</f>
        <v>#REF!</v>
      </c>
      <c r="L1560" t="e">
        <f ca="1">IF(I1560+SIMULATION!$E$10&gt;'CBB SIM'!H1560,"W","L")</f>
        <v>#REF!</v>
      </c>
      <c r="M1560" t="e">
        <f t="shared" ca="1" si="51"/>
        <v>#REF!</v>
      </c>
      <c r="N1560" t="e">
        <f ca="1">IF((H1560+I1560)&gt;SIMULATION!$F$6,"Over","Under")</f>
        <v>#REF!</v>
      </c>
    </row>
    <row r="1561" spans="8:14" x14ac:dyDescent="0.25">
      <c r="H1561" t="e">
        <f ca="1">ROUND(NORMINV(RAND(),SIMULATION!$G$6,SIMULATION!$C$6),0)</f>
        <v>#REF!</v>
      </c>
      <c r="I1561" t="e">
        <f ca="1">ROUND(NORMINV(RAND(),SIMULATION!$G$10,SIMULATION!$C$10),0)</f>
        <v>#REF!</v>
      </c>
      <c r="J1561" t="e">
        <f t="shared" ca="1" si="50"/>
        <v>#REF!</v>
      </c>
      <c r="K1561" t="e">
        <f ca="1">IF(H1561+SIMULATION!$E$6&gt;'CBB SIM'!I1561,"W","L")</f>
        <v>#REF!</v>
      </c>
      <c r="L1561" t="e">
        <f ca="1">IF(I1561+SIMULATION!$E$10&gt;'CBB SIM'!H1561,"W","L")</f>
        <v>#REF!</v>
      </c>
      <c r="M1561" t="e">
        <f t="shared" ca="1" si="51"/>
        <v>#REF!</v>
      </c>
      <c r="N1561" t="e">
        <f ca="1">IF((H1561+I1561)&gt;SIMULATION!$F$6,"Over","Under")</f>
        <v>#REF!</v>
      </c>
    </row>
    <row r="1562" spans="8:14" x14ac:dyDescent="0.25">
      <c r="H1562" t="e">
        <f ca="1">ROUND(NORMINV(RAND(),SIMULATION!$G$6,SIMULATION!$C$6),0)</f>
        <v>#REF!</v>
      </c>
      <c r="I1562" t="e">
        <f ca="1">ROUND(NORMINV(RAND(),SIMULATION!$G$10,SIMULATION!$C$10),0)</f>
        <v>#REF!</v>
      </c>
      <c r="J1562" t="e">
        <f t="shared" ca="1" si="50"/>
        <v>#REF!</v>
      </c>
      <c r="K1562" t="e">
        <f ca="1">IF(H1562+SIMULATION!$E$6&gt;'CBB SIM'!I1562,"W","L")</f>
        <v>#REF!</v>
      </c>
      <c r="L1562" t="e">
        <f ca="1">IF(I1562+SIMULATION!$E$10&gt;'CBB SIM'!H1562,"W","L")</f>
        <v>#REF!</v>
      </c>
      <c r="M1562" t="e">
        <f t="shared" ca="1" si="51"/>
        <v>#REF!</v>
      </c>
      <c r="N1562" t="e">
        <f ca="1">IF((H1562+I1562)&gt;SIMULATION!$F$6,"Over","Under")</f>
        <v>#REF!</v>
      </c>
    </row>
    <row r="1563" spans="8:14" x14ac:dyDescent="0.25">
      <c r="H1563" t="e">
        <f ca="1">ROUND(NORMINV(RAND(),SIMULATION!$G$6,SIMULATION!$C$6),0)</f>
        <v>#REF!</v>
      </c>
      <c r="I1563" t="e">
        <f ca="1">ROUND(NORMINV(RAND(),SIMULATION!$G$10,SIMULATION!$C$10),0)</f>
        <v>#REF!</v>
      </c>
      <c r="J1563" t="e">
        <f t="shared" ca="1" si="50"/>
        <v>#REF!</v>
      </c>
      <c r="K1563" t="e">
        <f ca="1">IF(H1563+SIMULATION!$E$6&gt;'CBB SIM'!I1563,"W","L")</f>
        <v>#REF!</v>
      </c>
      <c r="L1563" t="e">
        <f ca="1">IF(I1563+SIMULATION!$E$10&gt;'CBB SIM'!H1563,"W","L")</f>
        <v>#REF!</v>
      </c>
      <c r="M1563" t="e">
        <f t="shared" ca="1" si="51"/>
        <v>#REF!</v>
      </c>
      <c r="N1563" t="e">
        <f ca="1">IF((H1563+I1563)&gt;SIMULATION!$F$6,"Over","Under")</f>
        <v>#REF!</v>
      </c>
    </row>
    <row r="1564" spans="8:14" x14ac:dyDescent="0.25">
      <c r="H1564" t="e">
        <f ca="1">ROUND(NORMINV(RAND(),SIMULATION!$G$6,SIMULATION!$C$6),0)</f>
        <v>#REF!</v>
      </c>
      <c r="I1564" t="e">
        <f ca="1">ROUND(NORMINV(RAND(),SIMULATION!$G$10,SIMULATION!$C$10),0)</f>
        <v>#REF!</v>
      </c>
      <c r="J1564" t="e">
        <f t="shared" ca="1" si="50"/>
        <v>#REF!</v>
      </c>
      <c r="K1564" t="e">
        <f ca="1">IF(H1564+SIMULATION!$E$6&gt;'CBB SIM'!I1564,"W","L")</f>
        <v>#REF!</v>
      </c>
      <c r="L1564" t="e">
        <f ca="1">IF(I1564+SIMULATION!$E$10&gt;'CBB SIM'!H1564,"W","L")</f>
        <v>#REF!</v>
      </c>
      <c r="M1564" t="e">
        <f t="shared" ca="1" si="51"/>
        <v>#REF!</v>
      </c>
      <c r="N1564" t="e">
        <f ca="1">IF((H1564+I1564)&gt;SIMULATION!$F$6,"Over","Under")</f>
        <v>#REF!</v>
      </c>
    </row>
    <row r="1565" spans="8:14" x14ac:dyDescent="0.25">
      <c r="H1565" t="e">
        <f ca="1">ROUND(NORMINV(RAND(),SIMULATION!$G$6,SIMULATION!$C$6),0)</f>
        <v>#REF!</v>
      </c>
      <c r="I1565" t="e">
        <f ca="1">ROUND(NORMINV(RAND(),SIMULATION!$G$10,SIMULATION!$C$10),0)</f>
        <v>#REF!</v>
      </c>
      <c r="J1565" t="e">
        <f t="shared" ca="1" si="50"/>
        <v>#REF!</v>
      </c>
      <c r="K1565" t="e">
        <f ca="1">IF(H1565+SIMULATION!$E$6&gt;'CBB SIM'!I1565,"W","L")</f>
        <v>#REF!</v>
      </c>
      <c r="L1565" t="e">
        <f ca="1">IF(I1565+SIMULATION!$E$10&gt;'CBB SIM'!H1565,"W","L")</f>
        <v>#REF!</v>
      </c>
      <c r="M1565" t="e">
        <f t="shared" ca="1" si="51"/>
        <v>#REF!</v>
      </c>
      <c r="N1565" t="e">
        <f ca="1">IF((H1565+I1565)&gt;SIMULATION!$F$6,"Over","Under")</f>
        <v>#REF!</v>
      </c>
    </row>
    <row r="1566" spans="8:14" x14ac:dyDescent="0.25">
      <c r="H1566" t="e">
        <f ca="1">ROUND(NORMINV(RAND(),SIMULATION!$G$6,SIMULATION!$C$6),0)</f>
        <v>#REF!</v>
      </c>
      <c r="I1566" t="e">
        <f ca="1">ROUND(NORMINV(RAND(),SIMULATION!$G$10,SIMULATION!$C$10),0)</f>
        <v>#REF!</v>
      </c>
      <c r="J1566" t="e">
        <f t="shared" ca="1" si="50"/>
        <v>#REF!</v>
      </c>
      <c r="K1566" t="e">
        <f ca="1">IF(H1566+SIMULATION!$E$6&gt;'CBB SIM'!I1566,"W","L")</f>
        <v>#REF!</v>
      </c>
      <c r="L1566" t="e">
        <f ca="1">IF(I1566+SIMULATION!$E$10&gt;'CBB SIM'!H1566,"W","L")</f>
        <v>#REF!</v>
      </c>
      <c r="M1566" t="e">
        <f t="shared" ca="1" si="51"/>
        <v>#REF!</v>
      </c>
      <c r="N1566" t="e">
        <f ca="1">IF((H1566+I1566)&gt;SIMULATION!$F$6,"Over","Under")</f>
        <v>#REF!</v>
      </c>
    </row>
    <row r="1567" spans="8:14" x14ac:dyDescent="0.25">
      <c r="H1567" t="e">
        <f ca="1">ROUND(NORMINV(RAND(),SIMULATION!$G$6,SIMULATION!$C$6),0)</f>
        <v>#REF!</v>
      </c>
      <c r="I1567" t="e">
        <f ca="1">ROUND(NORMINV(RAND(),SIMULATION!$G$10,SIMULATION!$C$10),0)</f>
        <v>#REF!</v>
      </c>
      <c r="J1567" t="e">
        <f t="shared" ca="1" si="50"/>
        <v>#REF!</v>
      </c>
      <c r="K1567" t="e">
        <f ca="1">IF(H1567+SIMULATION!$E$6&gt;'CBB SIM'!I1567,"W","L")</f>
        <v>#REF!</v>
      </c>
      <c r="L1567" t="e">
        <f ca="1">IF(I1567+SIMULATION!$E$10&gt;'CBB SIM'!H1567,"W","L")</f>
        <v>#REF!</v>
      </c>
      <c r="M1567" t="e">
        <f t="shared" ca="1" si="51"/>
        <v>#REF!</v>
      </c>
      <c r="N1567" t="e">
        <f ca="1">IF((H1567+I1567)&gt;SIMULATION!$F$6,"Over","Under")</f>
        <v>#REF!</v>
      </c>
    </row>
    <row r="1568" spans="8:14" x14ac:dyDescent="0.25">
      <c r="H1568" t="e">
        <f ca="1">ROUND(NORMINV(RAND(),SIMULATION!$G$6,SIMULATION!$C$6),0)</f>
        <v>#REF!</v>
      </c>
      <c r="I1568" t="e">
        <f ca="1">ROUND(NORMINV(RAND(),SIMULATION!$G$10,SIMULATION!$C$10),0)</f>
        <v>#REF!</v>
      </c>
      <c r="J1568" t="e">
        <f t="shared" ca="1" si="50"/>
        <v>#REF!</v>
      </c>
      <c r="K1568" t="e">
        <f ca="1">IF(H1568+SIMULATION!$E$6&gt;'CBB SIM'!I1568,"W","L")</f>
        <v>#REF!</v>
      </c>
      <c r="L1568" t="e">
        <f ca="1">IF(I1568+SIMULATION!$E$10&gt;'CBB SIM'!H1568,"W","L")</f>
        <v>#REF!</v>
      </c>
      <c r="M1568" t="e">
        <f t="shared" ca="1" si="51"/>
        <v>#REF!</v>
      </c>
      <c r="N1568" t="e">
        <f ca="1">IF((H1568+I1568)&gt;SIMULATION!$F$6,"Over","Under")</f>
        <v>#REF!</v>
      </c>
    </row>
    <row r="1569" spans="8:14" x14ac:dyDescent="0.25">
      <c r="H1569" t="e">
        <f ca="1">ROUND(NORMINV(RAND(),SIMULATION!$G$6,SIMULATION!$C$6),0)</f>
        <v>#REF!</v>
      </c>
      <c r="I1569" t="e">
        <f ca="1">ROUND(NORMINV(RAND(),SIMULATION!$G$10,SIMULATION!$C$10),0)</f>
        <v>#REF!</v>
      </c>
      <c r="J1569" t="e">
        <f t="shared" ca="1" si="50"/>
        <v>#REF!</v>
      </c>
      <c r="K1569" t="e">
        <f ca="1">IF(H1569+SIMULATION!$E$6&gt;'CBB SIM'!I1569,"W","L")</f>
        <v>#REF!</v>
      </c>
      <c r="L1569" t="e">
        <f ca="1">IF(I1569+SIMULATION!$E$10&gt;'CBB SIM'!H1569,"W","L")</f>
        <v>#REF!</v>
      </c>
      <c r="M1569" t="e">
        <f t="shared" ca="1" si="51"/>
        <v>#REF!</v>
      </c>
      <c r="N1569" t="e">
        <f ca="1">IF((H1569+I1569)&gt;SIMULATION!$F$6,"Over","Under")</f>
        <v>#REF!</v>
      </c>
    </row>
    <row r="1570" spans="8:14" x14ac:dyDescent="0.25">
      <c r="H1570" t="e">
        <f ca="1">ROUND(NORMINV(RAND(),SIMULATION!$G$6,SIMULATION!$C$6),0)</f>
        <v>#REF!</v>
      </c>
      <c r="I1570" t="e">
        <f ca="1">ROUND(NORMINV(RAND(),SIMULATION!$G$10,SIMULATION!$C$10),0)</f>
        <v>#REF!</v>
      </c>
      <c r="J1570" t="e">
        <f t="shared" ca="1" si="50"/>
        <v>#REF!</v>
      </c>
      <c r="K1570" t="e">
        <f ca="1">IF(H1570+SIMULATION!$E$6&gt;'CBB SIM'!I1570,"W","L")</f>
        <v>#REF!</v>
      </c>
      <c r="L1570" t="e">
        <f ca="1">IF(I1570+SIMULATION!$E$10&gt;'CBB SIM'!H1570,"W","L")</f>
        <v>#REF!</v>
      </c>
      <c r="M1570" t="e">
        <f t="shared" ca="1" si="51"/>
        <v>#REF!</v>
      </c>
      <c r="N1570" t="e">
        <f ca="1">IF((H1570+I1570)&gt;SIMULATION!$F$6,"Over","Under")</f>
        <v>#REF!</v>
      </c>
    </row>
    <row r="1571" spans="8:14" x14ac:dyDescent="0.25">
      <c r="H1571" t="e">
        <f ca="1">ROUND(NORMINV(RAND(),SIMULATION!$G$6,SIMULATION!$C$6),0)</f>
        <v>#REF!</v>
      </c>
      <c r="I1571" t="e">
        <f ca="1">ROUND(NORMINV(RAND(),SIMULATION!$G$10,SIMULATION!$C$10),0)</f>
        <v>#REF!</v>
      </c>
      <c r="J1571" t="e">
        <f t="shared" ca="1" si="50"/>
        <v>#REF!</v>
      </c>
      <c r="K1571" t="e">
        <f ca="1">IF(H1571+SIMULATION!$E$6&gt;'CBB SIM'!I1571,"W","L")</f>
        <v>#REF!</v>
      </c>
      <c r="L1571" t="e">
        <f ca="1">IF(I1571+SIMULATION!$E$10&gt;'CBB SIM'!H1571,"W","L")</f>
        <v>#REF!</v>
      </c>
      <c r="M1571" t="e">
        <f t="shared" ca="1" si="51"/>
        <v>#REF!</v>
      </c>
      <c r="N1571" t="e">
        <f ca="1">IF((H1571+I1571)&gt;SIMULATION!$F$6,"Over","Under")</f>
        <v>#REF!</v>
      </c>
    </row>
    <row r="1572" spans="8:14" x14ac:dyDescent="0.25">
      <c r="H1572" t="e">
        <f ca="1">ROUND(NORMINV(RAND(),SIMULATION!$G$6,SIMULATION!$C$6),0)</f>
        <v>#REF!</v>
      </c>
      <c r="I1572" t="e">
        <f ca="1">ROUND(NORMINV(RAND(),SIMULATION!$G$10,SIMULATION!$C$10),0)</f>
        <v>#REF!</v>
      </c>
      <c r="J1572" t="e">
        <f t="shared" ca="1" si="50"/>
        <v>#REF!</v>
      </c>
      <c r="K1572" t="e">
        <f ca="1">IF(H1572+SIMULATION!$E$6&gt;'CBB SIM'!I1572,"W","L")</f>
        <v>#REF!</v>
      </c>
      <c r="L1572" t="e">
        <f ca="1">IF(I1572+SIMULATION!$E$10&gt;'CBB SIM'!H1572,"W","L")</f>
        <v>#REF!</v>
      </c>
      <c r="M1572" t="e">
        <f t="shared" ca="1" si="51"/>
        <v>#REF!</v>
      </c>
      <c r="N1572" t="e">
        <f ca="1">IF((H1572+I1572)&gt;SIMULATION!$F$6,"Over","Under")</f>
        <v>#REF!</v>
      </c>
    </row>
    <row r="1573" spans="8:14" x14ac:dyDescent="0.25">
      <c r="H1573" t="e">
        <f ca="1">ROUND(NORMINV(RAND(),SIMULATION!$G$6,SIMULATION!$C$6),0)</f>
        <v>#REF!</v>
      </c>
      <c r="I1573" t="e">
        <f ca="1">ROUND(NORMINV(RAND(),SIMULATION!$G$10,SIMULATION!$C$10),0)</f>
        <v>#REF!</v>
      </c>
      <c r="J1573" t="e">
        <f t="shared" ca="1" si="50"/>
        <v>#REF!</v>
      </c>
      <c r="K1573" t="e">
        <f ca="1">IF(H1573+SIMULATION!$E$6&gt;'CBB SIM'!I1573,"W","L")</f>
        <v>#REF!</v>
      </c>
      <c r="L1573" t="e">
        <f ca="1">IF(I1573+SIMULATION!$E$10&gt;'CBB SIM'!H1573,"W","L")</f>
        <v>#REF!</v>
      </c>
      <c r="M1573" t="e">
        <f t="shared" ca="1" si="51"/>
        <v>#REF!</v>
      </c>
      <c r="N1573" t="e">
        <f ca="1">IF((H1573+I1573)&gt;SIMULATION!$F$6,"Over","Under")</f>
        <v>#REF!</v>
      </c>
    </row>
    <row r="1574" spans="8:14" x14ac:dyDescent="0.25">
      <c r="H1574" t="e">
        <f ca="1">ROUND(NORMINV(RAND(),SIMULATION!$G$6,SIMULATION!$C$6),0)</f>
        <v>#REF!</v>
      </c>
      <c r="I1574" t="e">
        <f ca="1">ROUND(NORMINV(RAND(),SIMULATION!$G$10,SIMULATION!$C$10),0)</f>
        <v>#REF!</v>
      </c>
      <c r="J1574" t="e">
        <f t="shared" ca="1" si="50"/>
        <v>#REF!</v>
      </c>
      <c r="K1574" t="e">
        <f ca="1">IF(H1574+SIMULATION!$E$6&gt;'CBB SIM'!I1574,"W","L")</f>
        <v>#REF!</v>
      </c>
      <c r="L1574" t="e">
        <f ca="1">IF(I1574+SIMULATION!$E$10&gt;'CBB SIM'!H1574,"W","L")</f>
        <v>#REF!</v>
      </c>
      <c r="M1574" t="e">
        <f t="shared" ca="1" si="51"/>
        <v>#REF!</v>
      </c>
      <c r="N1574" t="e">
        <f ca="1">IF((H1574+I1574)&gt;SIMULATION!$F$6,"Over","Under")</f>
        <v>#REF!</v>
      </c>
    </row>
    <row r="1575" spans="8:14" x14ac:dyDescent="0.25">
      <c r="H1575" t="e">
        <f ca="1">ROUND(NORMINV(RAND(),SIMULATION!$G$6,SIMULATION!$C$6),0)</f>
        <v>#REF!</v>
      </c>
      <c r="I1575" t="e">
        <f ca="1">ROUND(NORMINV(RAND(),SIMULATION!$G$10,SIMULATION!$C$10),0)</f>
        <v>#REF!</v>
      </c>
      <c r="J1575" t="e">
        <f t="shared" ca="1" si="50"/>
        <v>#REF!</v>
      </c>
      <c r="K1575" t="e">
        <f ca="1">IF(H1575+SIMULATION!$E$6&gt;'CBB SIM'!I1575,"W","L")</f>
        <v>#REF!</v>
      </c>
      <c r="L1575" t="e">
        <f ca="1">IF(I1575+SIMULATION!$E$10&gt;'CBB SIM'!H1575,"W","L")</f>
        <v>#REF!</v>
      </c>
      <c r="M1575" t="e">
        <f t="shared" ca="1" si="51"/>
        <v>#REF!</v>
      </c>
      <c r="N1575" t="e">
        <f ca="1">IF((H1575+I1575)&gt;SIMULATION!$F$6,"Over","Under")</f>
        <v>#REF!</v>
      </c>
    </row>
    <row r="1576" spans="8:14" x14ac:dyDescent="0.25">
      <c r="H1576" t="e">
        <f ca="1">ROUND(NORMINV(RAND(),SIMULATION!$G$6,SIMULATION!$C$6),0)</f>
        <v>#REF!</v>
      </c>
      <c r="I1576" t="e">
        <f ca="1">ROUND(NORMINV(RAND(),SIMULATION!$G$10,SIMULATION!$C$10),0)</f>
        <v>#REF!</v>
      </c>
      <c r="J1576" t="e">
        <f t="shared" ca="1" si="50"/>
        <v>#REF!</v>
      </c>
      <c r="K1576" t="e">
        <f ca="1">IF(H1576+SIMULATION!$E$6&gt;'CBB SIM'!I1576,"W","L")</f>
        <v>#REF!</v>
      </c>
      <c r="L1576" t="e">
        <f ca="1">IF(I1576+SIMULATION!$E$10&gt;'CBB SIM'!H1576,"W","L")</f>
        <v>#REF!</v>
      </c>
      <c r="M1576" t="e">
        <f t="shared" ca="1" si="51"/>
        <v>#REF!</v>
      </c>
      <c r="N1576" t="e">
        <f ca="1">IF((H1576+I1576)&gt;SIMULATION!$F$6,"Over","Under")</f>
        <v>#REF!</v>
      </c>
    </row>
    <row r="1577" spans="8:14" x14ac:dyDescent="0.25">
      <c r="H1577" t="e">
        <f ca="1">ROUND(NORMINV(RAND(),SIMULATION!$G$6,SIMULATION!$C$6),0)</f>
        <v>#REF!</v>
      </c>
      <c r="I1577" t="e">
        <f ca="1">ROUND(NORMINV(RAND(),SIMULATION!$G$10,SIMULATION!$C$10),0)</f>
        <v>#REF!</v>
      </c>
      <c r="J1577" t="e">
        <f t="shared" ca="1" si="50"/>
        <v>#REF!</v>
      </c>
      <c r="K1577" t="e">
        <f ca="1">IF(H1577+SIMULATION!$E$6&gt;'CBB SIM'!I1577,"W","L")</f>
        <v>#REF!</v>
      </c>
      <c r="L1577" t="e">
        <f ca="1">IF(I1577+SIMULATION!$E$10&gt;'CBB SIM'!H1577,"W","L")</f>
        <v>#REF!</v>
      </c>
      <c r="M1577" t="e">
        <f t="shared" ca="1" si="51"/>
        <v>#REF!</v>
      </c>
      <c r="N1577" t="e">
        <f ca="1">IF((H1577+I1577)&gt;SIMULATION!$F$6,"Over","Under")</f>
        <v>#REF!</v>
      </c>
    </row>
    <row r="1578" spans="8:14" x14ac:dyDescent="0.25">
      <c r="H1578" t="e">
        <f ca="1">ROUND(NORMINV(RAND(),SIMULATION!$G$6,SIMULATION!$C$6),0)</f>
        <v>#REF!</v>
      </c>
      <c r="I1578" t="e">
        <f ca="1">ROUND(NORMINV(RAND(),SIMULATION!$G$10,SIMULATION!$C$10),0)</f>
        <v>#REF!</v>
      </c>
      <c r="J1578" t="e">
        <f t="shared" ref="J1578:J1641" ca="1" si="52">IF(H1578=I1578,"OT",IF(H1578&gt;I1578,"Away","Home"))</f>
        <v>#REF!</v>
      </c>
      <c r="K1578" t="e">
        <f ca="1">IF(H1578+SIMULATION!$E$6&gt;'CBB SIM'!I1578,"W","L")</f>
        <v>#REF!</v>
      </c>
      <c r="L1578" t="e">
        <f ca="1">IF(I1578+SIMULATION!$E$10&gt;'CBB SIM'!H1578,"W","L")</f>
        <v>#REF!</v>
      </c>
      <c r="M1578" t="e">
        <f t="shared" ref="M1578:M1641" ca="1" si="53">H1578+I1578</f>
        <v>#REF!</v>
      </c>
      <c r="N1578" t="e">
        <f ca="1">IF((H1578+I1578)&gt;SIMULATION!$F$6,"Over","Under")</f>
        <v>#REF!</v>
      </c>
    </row>
    <row r="1579" spans="8:14" x14ac:dyDescent="0.25">
      <c r="H1579" t="e">
        <f ca="1">ROUND(NORMINV(RAND(),SIMULATION!$G$6,SIMULATION!$C$6),0)</f>
        <v>#REF!</v>
      </c>
      <c r="I1579" t="e">
        <f ca="1">ROUND(NORMINV(RAND(),SIMULATION!$G$10,SIMULATION!$C$10),0)</f>
        <v>#REF!</v>
      </c>
      <c r="J1579" t="e">
        <f t="shared" ca="1" si="52"/>
        <v>#REF!</v>
      </c>
      <c r="K1579" t="e">
        <f ca="1">IF(H1579+SIMULATION!$E$6&gt;'CBB SIM'!I1579,"W","L")</f>
        <v>#REF!</v>
      </c>
      <c r="L1579" t="e">
        <f ca="1">IF(I1579+SIMULATION!$E$10&gt;'CBB SIM'!H1579,"W","L")</f>
        <v>#REF!</v>
      </c>
      <c r="M1579" t="e">
        <f t="shared" ca="1" si="53"/>
        <v>#REF!</v>
      </c>
      <c r="N1579" t="e">
        <f ca="1">IF((H1579+I1579)&gt;SIMULATION!$F$6,"Over","Under")</f>
        <v>#REF!</v>
      </c>
    </row>
    <row r="1580" spans="8:14" x14ac:dyDescent="0.25">
      <c r="H1580" t="e">
        <f ca="1">ROUND(NORMINV(RAND(),SIMULATION!$G$6,SIMULATION!$C$6),0)</f>
        <v>#REF!</v>
      </c>
      <c r="I1580" t="e">
        <f ca="1">ROUND(NORMINV(RAND(),SIMULATION!$G$10,SIMULATION!$C$10),0)</f>
        <v>#REF!</v>
      </c>
      <c r="J1580" t="e">
        <f t="shared" ca="1" si="52"/>
        <v>#REF!</v>
      </c>
      <c r="K1580" t="e">
        <f ca="1">IF(H1580+SIMULATION!$E$6&gt;'CBB SIM'!I1580,"W","L")</f>
        <v>#REF!</v>
      </c>
      <c r="L1580" t="e">
        <f ca="1">IF(I1580+SIMULATION!$E$10&gt;'CBB SIM'!H1580,"W","L")</f>
        <v>#REF!</v>
      </c>
      <c r="M1580" t="e">
        <f t="shared" ca="1" si="53"/>
        <v>#REF!</v>
      </c>
      <c r="N1580" t="e">
        <f ca="1">IF((H1580+I1580)&gt;SIMULATION!$F$6,"Over","Under")</f>
        <v>#REF!</v>
      </c>
    </row>
    <row r="1581" spans="8:14" x14ac:dyDescent="0.25">
      <c r="H1581" t="e">
        <f ca="1">ROUND(NORMINV(RAND(),SIMULATION!$G$6,SIMULATION!$C$6),0)</f>
        <v>#REF!</v>
      </c>
      <c r="I1581" t="e">
        <f ca="1">ROUND(NORMINV(RAND(),SIMULATION!$G$10,SIMULATION!$C$10),0)</f>
        <v>#REF!</v>
      </c>
      <c r="J1581" t="e">
        <f t="shared" ca="1" si="52"/>
        <v>#REF!</v>
      </c>
      <c r="K1581" t="e">
        <f ca="1">IF(H1581+SIMULATION!$E$6&gt;'CBB SIM'!I1581,"W","L")</f>
        <v>#REF!</v>
      </c>
      <c r="L1581" t="e">
        <f ca="1">IF(I1581+SIMULATION!$E$10&gt;'CBB SIM'!H1581,"W","L")</f>
        <v>#REF!</v>
      </c>
      <c r="M1581" t="e">
        <f t="shared" ca="1" si="53"/>
        <v>#REF!</v>
      </c>
      <c r="N1581" t="e">
        <f ca="1">IF((H1581+I1581)&gt;SIMULATION!$F$6,"Over","Under")</f>
        <v>#REF!</v>
      </c>
    </row>
    <row r="1582" spans="8:14" x14ac:dyDescent="0.25">
      <c r="H1582" t="e">
        <f ca="1">ROUND(NORMINV(RAND(),SIMULATION!$G$6,SIMULATION!$C$6),0)</f>
        <v>#REF!</v>
      </c>
      <c r="I1582" t="e">
        <f ca="1">ROUND(NORMINV(RAND(),SIMULATION!$G$10,SIMULATION!$C$10),0)</f>
        <v>#REF!</v>
      </c>
      <c r="J1582" t="e">
        <f t="shared" ca="1" si="52"/>
        <v>#REF!</v>
      </c>
      <c r="K1582" t="e">
        <f ca="1">IF(H1582+SIMULATION!$E$6&gt;'CBB SIM'!I1582,"W","L")</f>
        <v>#REF!</v>
      </c>
      <c r="L1582" t="e">
        <f ca="1">IF(I1582+SIMULATION!$E$10&gt;'CBB SIM'!H1582,"W","L")</f>
        <v>#REF!</v>
      </c>
      <c r="M1582" t="e">
        <f t="shared" ca="1" si="53"/>
        <v>#REF!</v>
      </c>
      <c r="N1582" t="e">
        <f ca="1">IF((H1582+I1582)&gt;SIMULATION!$F$6,"Over","Under")</f>
        <v>#REF!</v>
      </c>
    </row>
    <row r="1583" spans="8:14" x14ac:dyDescent="0.25">
      <c r="H1583" t="e">
        <f ca="1">ROUND(NORMINV(RAND(),SIMULATION!$G$6,SIMULATION!$C$6),0)</f>
        <v>#REF!</v>
      </c>
      <c r="I1583" t="e">
        <f ca="1">ROUND(NORMINV(RAND(),SIMULATION!$G$10,SIMULATION!$C$10),0)</f>
        <v>#REF!</v>
      </c>
      <c r="J1583" t="e">
        <f t="shared" ca="1" si="52"/>
        <v>#REF!</v>
      </c>
      <c r="K1583" t="e">
        <f ca="1">IF(H1583+SIMULATION!$E$6&gt;'CBB SIM'!I1583,"W","L")</f>
        <v>#REF!</v>
      </c>
      <c r="L1583" t="e">
        <f ca="1">IF(I1583+SIMULATION!$E$10&gt;'CBB SIM'!H1583,"W","L")</f>
        <v>#REF!</v>
      </c>
      <c r="M1583" t="e">
        <f t="shared" ca="1" si="53"/>
        <v>#REF!</v>
      </c>
      <c r="N1583" t="e">
        <f ca="1">IF((H1583+I1583)&gt;SIMULATION!$F$6,"Over","Under")</f>
        <v>#REF!</v>
      </c>
    </row>
    <row r="1584" spans="8:14" x14ac:dyDescent="0.25">
      <c r="H1584" t="e">
        <f ca="1">ROUND(NORMINV(RAND(),SIMULATION!$G$6,SIMULATION!$C$6),0)</f>
        <v>#REF!</v>
      </c>
      <c r="I1584" t="e">
        <f ca="1">ROUND(NORMINV(RAND(),SIMULATION!$G$10,SIMULATION!$C$10),0)</f>
        <v>#REF!</v>
      </c>
      <c r="J1584" t="e">
        <f t="shared" ca="1" si="52"/>
        <v>#REF!</v>
      </c>
      <c r="K1584" t="e">
        <f ca="1">IF(H1584+SIMULATION!$E$6&gt;'CBB SIM'!I1584,"W","L")</f>
        <v>#REF!</v>
      </c>
      <c r="L1584" t="e">
        <f ca="1">IF(I1584+SIMULATION!$E$10&gt;'CBB SIM'!H1584,"W","L")</f>
        <v>#REF!</v>
      </c>
      <c r="M1584" t="e">
        <f t="shared" ca="1" si="53"/>
        <v>#REF!</v>
      </c>
      <c r="N1584" t="e">
        <f ca="1">IF((H1584+I1584)&gt;SIMULATION!$F$6,"Over","Under")</f>
        <v>#REF!</v>
      </c>
    </row>
    <row r="1585" spans="8:14" x14ac:dyDescent="0.25">
      <c r="H1585" t="e">
        <f ca="1">ROUND(NORMINV(RAND(),SIMULATION!$G$6,SIMULATION!$C$6),0)</f>
        <v>#REF!</v>
      </c>
      <c r="I1585" t="e">
        <f ca="1">ROUND(NORMINV(RAND(),SIMULATION!$G$10,SIMULATION!$C$10),0)</f>
        <v>#REF!</v>
      </c>
      <c r="J1585" t="e">
        <f t="shared" ca="1" si="52"/>
        <v>#REF!</v>
      </c>
      <c r="K1585" t="e">
        <f ca="1">IF(H1585+SIMULATION!$E$6&gt;'CBB SIM'!I1585,"W","L")</f>
        <v>#REF!</v>
      </c>
      <c r="L1585" t="e">
        <f ca="1">IF(I1585+SIMULATION!$E$10&gt;'CBB SIM'!H1585,"W","L")</f>
        <v>#REF!</v>
      </c>
      <c r="M1585" t="e">
        <f t="shared" ca="1" si="53"/>
        <v>#REF!</v>
      </c>
      <c r="N1585" t="e">
        <f ca="1">IF((H1585+I1585)&gt;SIMULATION!$F$6,"Over","Under")</f>
        <v>#REF!</v>
      </c>
    </row>
    <row r="1586" spans="8:14" x14ac:dyDescent="0.25">
      <c r="H1586" t="e">
        <f ca="1">ROUND(NORMINV(RAND(),SIMULATION!$G$6,SIMULATION!$C$6),0)</f>
        <v>#REF!</v>
      </c>
      <c r="I1586" t="e">
        <f ca="1">ROUND(NORMINV(RAND(),SIMULATION!$G$10,SIMULATION!$C$10),0)</f>
        <v>#REF!</v>
      </c>
      <c r="J1586" t="e">
        <f t="shared" ca="1" si="52"/>
        <v>#REF!</v>
      </c>
      <c r="K1586" t="e">
        <f ca="1">IF(H1586+SIMULATION!$E$6&gt;'CBB SIM'!I1586,"W","L")</f>
        <v>#REF!</v>
      </c>
      <c r="L1586" t="e">
        <f ca="1">IF(I1586+SIMULATION!$E$10&gt;'CBB SIM'!H1586,"W","L")</f>
        <v>#REF!</v>
      </c>
      <c r="M1586" t="e">
        <f t="shared" ca="1" si="53"/>
        <v>#REF!</v>
      </c>
      <c r="N1586" t="e">
        <f ca="1">IF((H1586+I1586)&gt;SIMULATION!$F$6,"Over","Under")</f>
        <v>#REF!</v>
      </c>
    </row>
    <row r="1587" spans="8:14" x14ac:dyDescent="0.25">
      <c r="H1587" t="e">
        <f ca="1">ROUND(NORMINV(RAND(),SIMULATION!$G$6,SIMULATION!$C$6),0)</f>
        <v>#REF!</v>
      </c>
      <c r="I1587" t="e">
        <f ca="1">ROUND(NORMINV(RAND(),SIMULATION!$G$10,SIMULATION!$C$10),0)</f>
        <v>#REF!</v>
      </c>
      <c r="J1587" t="e">
        <f t="shared" ca="1" si="52"/>
        <v>#REF!</v>
      </c>
      <c r="K1587" t="e">
        <f ca="1">IF(H1587+SIMULATION!$E$6&gt;'CBB SIM'!I1587,"W","L")</f>
        <v>#REF!</v>
      </c>
      <c r="L1587" t="e">
        <f ca="1">IF(I1587+SIMULATION!$E$10&gt;'CBB SIM'!H1587,"W","L")</f>
        <v>#REF!</v>
      </c>
      <c r="M1587" t="e">
        <f t="shared" ca="1" si="53"/>
        <v>#REF!</v>
      </c>
      <c r="N1587" t="e">
        <f ca="1">IF((H1587+I1587)&gt;SIMULATION!$F$6,"Over","Under")</f>
        <v>#REF!</v>
      </c>
    </row>
    <row r="1588" spans="8:14" x14ac:dyDescent="0.25">
      <c r="H1588" t="e">
        <f ca="1">ROUND(NORMINV(RAND(),SIMULATION!$G$6,SIMULATION!$C$6),0)</f>
        <v>#REF!</v>
      </c>
      <c r="I1588" t="e">
        <f ca="1">ROUND(NORMINV(RAND(),SIMULATION!$G$10,SIMULATION!$C$10),0)</f>
        <v>#REF!</v>
      </c>
      <c r="J1588" t="e">
        <f t="shared" ca="1" si="52"/>
        <v>#REF!</v>
      </c>
      <c r="K1588" t="e">
        <f ca="1">IF(H1588+SIMULATION!$E$6&gt;'CBB SIM'!I1588,"W","L")</f>
        <v>#REF!</v>
      </c>
      <c r="L1588" t="e">
        <f ca="1">IF(I1588+SIMULATION!$E$10&gt;'CBB SIM'!H1588,"W","L")</f>
        <v>#REF!</v>
      </c>
      <c r="M1588" t="e">
        <f t="shared" ca="1" si="53"/>
        <v>#REF!</v>
      </c>
      <c r="N1588" t="e">
        <f ca="1">IF((H1588+I1588)&gt;SIMULATION!$F$6,"Over","Under")</f>
        <v>#REF!</v>
      </c>
    </row>
    <row r="1589" spans="8:14" x14ac:dyDescent="0.25">
      <c r="H1589" t="e">
        <f ca="1">ROUND(NORMINV(RAND(),SIMULATION!$G$6,SIMULATION!$C$6),0)</f>
        <v>#REF!</v>
      </c>
      <c r="I1589" t="e">
        <f ca="1">ROUND(NORMINV(RAND(),SIMULATION!$G$10,SIMULATION!$C$10),0)</f>
        <v>#REF!</v>
      </c>
      <c r="J1589" t="e">
        <f t="shared" ca="1" si="52"/>
        <v>#REF!</v>
      </c>
      <c r="K1589" t="e">
        <f ca="1">IF(H1589+SIMULATION!$E$6&gt;'CBB SIM'!I1589,"W","L")</f>
        <v>#REF!</v>
      </c>
      <c r="L1589" t="e">
        <f ca="1">IF(I1589+SIMULATION!$E$10&gt;'CBB SIM'!H1589,"W","L")</f>
        <v>#REF!</v>
      </c>
      <c r="M1589" t="e">
        <f t="shared" ca="1" si="53"/>
        <v>#REF!</v>
      </c>
      <c r="N1589" t="e">
        <f ca="1">IF((H1589+I1589)&gt;SIMULATION!$F$6,"Over","Under")</f>
        <v>#REF!</v>
      </c>
    </row>
    <row r="1590" spans="8:14" x14ac:dyDescent="0.25">
      <c r="H1590" t="e">
        <f ca="1">ROUND(NORMINV(RAND(),SIMULATION!$G$6,SIMULATION!$C$6),0)</f>
        <v>#REF!</v>
      </c>
      <c r="I1590" t="e">
        <f ca="1">ROUND(NORMINV(RAND(),SIMULATION!$G$10,SIMULATION!$C$10),0)</f>
        <v>#REF!</v>
      </c>
      <c r="J1590" t="e">
        <f t="shared" ca="1" si="52"/>
        <v>#REF!</v>
      </c>
      <c r="K1590" t="e">
        <f ca="1">IF(H1590+SIMULATION!$E$6&gt;'CBB SIM'!I1590,"W","L")</f>
        <v>#REF!</v>
      </c>
      <c r="L1590" t="e">
        <f ca="1">IF(I1590+SIMULATION!$E$10&gt;'CBB SIM'!H1590,"W","L")</f>
        <v>#REF!</v>
      </c>
      <c r="M1590" t="e">
        <f t="shared" ca="1" si="53"/>
        <v>#REF!</v>
      </c>
      <c r="N1590" t="e">
        <f ca="1">IF((H1590+I1590)&gt;SIMULATION!$F$6,"Over","Under")</f>
        <v>#REF!</v>
      </c>
    </row>
    <row r="1591" spans="8:14" x14ac:dyDescent="0.25">
      <c r="H1591" t="e">
        <f ca="1">ROUND(NORMINV(RAND(),SIMULATION!$G$6,SIMULATION!$C$6),0)</f>
        <v>#REF!</v>
      </c>
      <c r="I1591" t="e">
        <f ca="1">ROUND(NORMINV(RAND(),SIMULATION!$G$10,SIMULATION!$C$10),0)</f>
        <v>#REF!</v>
      </c>
      <c r="J1591" t="e">
        <f t="shared" ca="1" si="52"/>
        <v>#REF!</v>
      </c>
      <c r="K1591" t="e">
        <f ca="1">IF(H1591+SIMULATION!$E$6&gt;'CBB SIM'!I1591,"W","L")</f>
        <v>#REF!</v>
      </c>
      <c r="L1591" t="e">
        <f ca="1">IF(I1591+SIMULATION!$E$10&gt;'CBB SIM'!H1591,"W","L")</f>
        <v>#REF!</v>
      </c>
      <c r="M1591" t="e">
        <f t="shared" ca="1" si="53"/>
        <v>#REF!</v>
      </c>
      <c r="N1591" t="e">
        <f ca="1">IF((H1591+I1591)&gt;SIMULATION!$F$6,"Over","Under")</f>
        <v>#REF!</v>
      </c>
    </row>
    <row r="1592" spans="8:14" x14ac:dyDescent="0.25">
      <c r="H1592" t="e">
        <f ca="1">ROUND(NORMINV(RAND(),SIMULATION!$G$6,SIMULATION!$C$6),0)</f>
        <v>#REF!</v>
      </c>
      <c r="I1592" t="e">
        <f ca="1">ROUND(NORMINV(RAND(),SIMULATION!$G$10,SIMULATION!$C$10),0)</f>
        <v>#REF!</v>
      </c>
      <c r="J1592" t="e">
        <f t="shared" ca="1" si="52"/>
        <v>#REF!</v>
      </c>
      <c r="K1592" t="e">
        <f ca="1">IF(H1592+SIMULATION!$E$6&gt;'CBB SIM'!I1592,"W","L")</f>
        <v>#REF!</v>
      </c>
      <c r="L1592" t="e">
        <f ca="1">IF(I1592+SIMULATION!$E$10&gt;'CBB SIM'!H1592,"W","L")</f>
        <v>#REF!</v>
      </c>
      <c r="M1592" t="e">
        <f t="shared" ca="1" si="53"/>
        <v>#REF!</v>
      </c>
      <c r="N1592" t="e">
        <f ca="1">IF((H1592+I1592)&gt;SIMULATION!$F$6,"Over","Under")</f>
        <v>#REF!</v>
      </c>
    </row>
    <row r="1593" spans="8:14" x14ac:dyDescent="0.25">
      <c r="H1593" t="e">
        <f ca="1">ROUND(NORMINV(RAND(),SIMULATION!$G$6,SIMULATION!$C$6),0)</f>
        <v>#REF!</v>
      </c>
      <c r="I1593" t="e">
        <f ca="1">ROUND(NORMINV(RAND(),SIMULATION!$G$10,SIMULATION!$C$10),0)</f>
        <v>#REF!</v>
      </c>
      <c r="J1593" t="e">
        <f t="shared" ca="1" si="52"/>
        <v>#REF!</v>
      </c>
      <c r="K1593" t="e">
        <f ca="1">IF(H1593+SIMULATION!$E$6&gt;'CBB SIM'!I1593,"W","L")</f>
        <v>#REF!</v>
      </c>
      <c r="L1593" t="e">
        <f ca="1">IF(I1593+SIMULATION!$E$10&gt;'CBB SIM'!H1593,"W","L")</f>
        <v>#REF!</v>
      </c>
      <c r="M1593" t="e">
        <f t="shared" ca="1" si="53"/>
        <v>#REF!</v>
      </c>
      <c r="N1593" t="e">
        <f ca="1">IF((H1593+I1593)&gt;SIMULATION!$F$6,"Over","Under")</f>
        <v>#REF!</v>
      </c>
    </row>
    <row r="1594" spans="8:14" x14ac:dyDescent="0.25">
      <c r="H1594" t="e">
        <f ca="1">ROUND(NORMINV(RAND(),SIMULATION!$G$6,SIMULATION!$C$6),0)</f>
        <v>#REF!</v>
      </c>
      <c r="I1594" t="e">
        <f ca="1">ROUND(NORMINV(RAND(),SIMULATION!$G$10,SIMULATION!$C$10),0)</f>
        <v>#REF!</v>
      </c>
      <c r="J1594" t="e">
        <f t="shared" ca="1" si="52"/>
        <v>#REF!</v>
      </c>
      <c r="K1594" t="e">
        <f ca="1">IF(H1594+SIMULATION!$E$6&gt;'CBB SIM'!I1594,"W","L")</f>
        <v>#REF!</v>
      </c>
      <c r="L1594" t="e">
        <f ca="1">IF(I1594+SIMULATION!$E$10&gt;'CBB SIM'!H1594,"W","L")</f>
        <v>#REF!</v>
      </c>
      <c r="M1594" t="e">
        <f t="shared" ca="1" si="53"/>
        <v>#REF!</v>
      </c>
      <c r="N1594" t="e">
        <f ca="1">IF((H1594+I1594)&gt;SIMULATION!$F$6,"Over","Under")</f>
        <v>#REF!</v>
      </c>
    </row>
    <row r="1595" spans="8:14" x14ac:dyDescent="0.25">
      <c r="H1595" t="e">
        <f ca="1">ROUND(NORMINV(RAND(),SIMULATION!$G$6,SIMULATION!$C$6),0)</f>
        <v>#REF!</v>
      </c>
      <c r="I1595" t="e">
        <f ca="1">ROUND(NORMINV(RAND(),SIMULATION!$G$10,SIMULATION!$C$10),0)</f>
        <v>#REF!</v>
      </c>
      <c r="J1595" t="e">
        <f t="shared" ca="1" si="52"/>
        <v>#REF!</v>
      </c>
      <c r="K1595" t="e">
        <f ca="1">IF(H1595+SIMULATION!$E$6&gt;'CBB SIM'!I1595,"W","L")</f>
        <v>#REF!</v>
      </c>
      <c r="L1595" t="e">
        <f ca="1">IF(I1595+SIMULATION!$E$10&gt;'CBB SIM'!H1595,"W","L")</f>
        <v>#REF!</v>
      </c>
      <c r="M1595" t="e">
        <f t="shared" ca="1" si="53"/>
        <v>#REF!</v>
      </c>
      <c r="N1595" t="e">
        <f ca="1">IF((H1595+I1595)&gt;SIMULATION!$F$6,"Over","Under")</f>
        <v>#REF!</v>
      </c>
    </row>
    <row r="1596" spans="8:14" x14ac:dyDescent="0.25">
      <c r="H1596" t="e">
        <f ca="1">ROUND(NORMINV(RAND(),SIMULATION!$G$6,SIMULATION!$C$6),0)</f>
        <v>#REF!</v>
      </c>
      <c r="I1596" t="e">
        <f ca="1">ROUND(NORMINV(RAND(),SIMULATION!$G$10,SIMULATION!$C$10),0)</f>
        <v>#REF!</v>
      </c>
      <c r="J1596" t="e">
        <f t="shared" ca="1" si="52"/>
        <v>#REF!</v>
      </c>
      <c r="K1596" t="e">
        <f ca="1">IF(H1596+SIMULATION!$E$6&gt;'CBB SIM'!I1596,"W","L")</f>
        <v>#REF!</v>
      </c>
      <c r="L1596" t="e">
        <f ca="1">IF(I1596+SIMULATION!$E$10&gt;'CBB SIM'!H1596,"W","L")</f>
        <v>#REF!</v>
      </c>
      <c r="M1596" t="e">
        <f t="shared" ca="1" si="53"/>
        <v>#REF!</v>
      </c>
      <c r="N1596" t="e">
        <f ca="1">IF((H1596+I1596)&gt;SIMULATION!$F$6,"Over","Under")</f>
        <v>#REF!</v>
      </c>
    </row>
    <row r="1597" spans="8:14" x14ac:dyDescent="0.25">
      <c r="H1597" t="e">
        <f ca="1">ROUND(NORMINV(RAND(),SIMULATION!$G$6,SIMULATION!$C$6),0)</f>
        <v>#REF!</v>
      </c>
      <c r="I1597" t="e">
        <f ca="1">ROUND(NORMINV(RAND(),SIMULATION!$G$10,SIMULATION!$C$10),0)</f>
        <v>#REF!</v>
      </c>
      <c r="J1597" t="e">
        <f t="shared" ca="1" si="52"/>
        <v>#REF!</v>
      </c>
      <c r="K1597" t="e">
        <f ca="1">IF(H1597+SIMULATION!$E$6&gt;'CBB SIM'!I1597,"W","L")</f>
        <v>#REF!</v>
      </c>
      <c r="L1597" t="e">
        <f ca="1">IF(I1597+SIMULATION!$E$10&gt;'CBB SIM'!H1597,"W","L")</f>
        <v>#REF!</v>
      </c>
      <c r="M1597" t="e">
        <f t="shared" ca="1" si="53"/>
        <v>#REF!</v>
      </c>
      <c r="N1597" t="e">
        <f ca="1">IF((H1597+I1597)&gt;SIMULATION!$F$6,"Over","Under")</f>
        <v>#REF!</v>
      </c>
    </row>
    <row r="1598" spans="8:14" x14ac:dyDescent="0.25">
      <c r="H1598" t="e">
        <f ca="1">ROUND(NORMINV(RAND(),SIMULATION!$G$6,SIMULATION!$C$6),0)</f>
        <v>#REF!</v>
      </c>
      <c r="I1598" t="e">
        <f ca="1">ROUND(NORMINV(RAND(),SIMULATION!$G$10,SIMULATION!$C$10),0)</f>
        <v>#REF!</v>
      </c>
      <c r="J1598" t="e">
        <f t="shared" ca="1" si="52"/>
        <v>#REF!</v>
      </c>
      <c r="K1598" t="e">
        <f ca="1">IF(H1598+SIMULATION!$E$6&gt;'CBB SIM'!I1598,"W","L")</f>
        <v>#REF!</v>
      </c>
      <c r="L1598" t="e">
        <f ca="1">IF(I1598+SIMULATION!$E$10&gt;'CBB SIM'!H1598,"W","L")</f>
        <v>#REF!</v>
      </c>
      <c r="M1598" t="e">
        <f t="shared" ca="1" si="53"/>
        <v>#REF!</v>
      </c>
      <c r="N1598" t="e">
        <f ca="1">IF((H1598+I1598)&gt;SIMULATION!$F$6,"Over","Under")</f>
        <v>#REF!</v>
      </c>
    </row>
    <row r="1599" spans="8:14" x14ac:dyDescent="0.25">
      <c r="H1599" t="e">
        <f ca="1">ROUND(NORMINV(RAND(),SIMULATION!$G$6,SIMULATION!$C$6),0)</f>
        <v>#REF!</v>
      </c>
      <c r="I1599" t="e">
        <f ca="1">ROUND(NORMINV(RAND(),SIMULATION!$G$10,SIMULATION!$C$10),0)</f>
        <v>#REF!</v>
      </c>
      <c r="J1599" t="e">
        <f t="shared" ca="1" si="52"/>
        <v>#REF!</v>
      </c>
      <c r="K1599" t="e">
        <f ca="1">IF(H1599+SIMULATION!$E$6&gt;'CBB SIM'!I1599,"W","L")</f>
        <v>#REF!</v>
      </c>
      <c r="L1599" t="e">
        <f ca="1">IF(I1599+SIMULATION!$E$10&gt;'CBB SIM'!H1599,"W","L")</f>
        <v>#REF!</v>
      </c>
      <c r="M1599" t="e">
        <f t="shared" ca="1" si="53"/>
        <v>#REF!</v>
      </c>
      <c r="N1599" t="e">
        <f ca="1">IF((H1599+I1599)&gt;SIMULATION!$F$6,"Over","Under")</f>
        <v>#REF!</v>
      </c>
    </row>
    <row r="1600" spans="8:14" x14ac:dyDescent="0.25">
      <c r="H1600" t="e">
        <f ca="1">ROUND(NORMINV(RAND(),SIMULATION!$G$6,SIMULATION!$C$6),0)</f>
        <v>#REF!</v>
      </c>
      <c r="I1600" t="e">
        <f ca="1">ROUND(NORMINV(RAND(),SIMULATION!$G$10,SIMULATION!$C$10),0)</f>
        <v>#REF!</v>
      </c>
      <c r="J1600" t="e">
        <f t="shared" ca="1" si="52"/>
        <v>#REF!</v>
      </c>
      <c r="K1600" t="e">
        <f ca="1">IF(H1600+SIMULATION!$E$6&gt;'CBB SIM'!I1600,"W","L")</f>
        <v>#REF!</v>
      </c>
      <c r="L1600" t="e">
        <f ca="1">IF(I1600+SIMULATION!$E$10&gt;'CBB SIM'!H1600,"W","L")</f>
        <v>#REF!</v>
      </c>
      <c r="M1600" t="e">
        <f t="shared" ca="1" si="53"/>
        <v>#REF!</v>
      </c>
      <c r="N1600" t="e">
        <f ca="1">IF((H1600+I1600)&gt;SIMULATION!$F$6,"Over","Under")</f>
        <v>#REF!</v>
      </c>
    </row>
    <row r="1601" spans="8:14" x14ac:dyDescent="0.25">
      <c r="H1601" t="e">
        <f ca="1">ROUND(NORMINV(RAND(),SIMULATION!$G$6,SIMULATION!$C$6),0)</f>
        <v>#REF!</v>
      </c>
      <c r="I1601" t="e">
        <f ca="1">ROUND(NORMINV(RAND(),SIMULATION!$G$10,SIMULATION!$C$10),0)</f>
        <v>#REF!</v>
      </c>
      <c r="J1601" t="e">
        <f t="shared" ca="1" si="52"/>
        <v>#REF!</v>
      </c>
      <c r="K1601" t="e">
        <f ca="1">IF(H1601+SIMULATION!$E$6&gt;'CBB SIM'!I1601,"W","L")</f>
        <v>#REF!</v>
      </c>
      <c r="L1601" t="e">
        <f ca="1">IF(I1601+SIMULATION!$E$10&gt;'CBB SIM'!H1601,"W","L")</f>
        <v>#REF!</v>
      </c>
      <c r="M1601" t="e">
        <f t="shared" ca="1" si="53"/>
        <v>#REF!</v>
      </c>
      <c r="N1601" t="e">
        <f ca="1">IF((H1601+I1601)&gt;SIMULATION!$F$6,"Over","Under")</f>
        <v>#REF!</v>
      </c>
    </row>
    <row r="1602" spans="8:14" x14ac:dyDescent="0.25">
      <c r="H1602" t="e">
        <f ca="1">ROUND(NORMINV(RAND(),SIMULATION!$G$6,SIMULATION!$C$6),0)</f>
        <v>#REF!</v>
      </c>
      <c r="I1602" t="e">
        <f ca="1">ROUND(NORMINV(RAND(),SIMULATION!$G$10,SIMULATION!$C$10),0)</f>
        <v>#REF!</v>
      </c>
      <c r="J1602" t="e">
        <f t="shared" ca="1" si="52"/>
        <v>#REF!</v>
      </c>
      <c r="K1602" t="e">
        <f ca="1">IF(H1602+SIMULATION!$E$6&gt;'CBB SIM'!I1602,"W","L")</f>
        <v>#REF!</v>
      </c>
      <c r="L1602" t="e">
        <f ca="1">IF(I1602+SIMULATION!$E$10&gt;'CBB SIM'!H1602,"W","L")</f>
        <v>#REF!</v>
      </c>
      <c r="M1602" t="e">
        <f t="shared" ca="1" si="53"/>
        <v>#REF!</v>
      </c>
      <c r="N1602" t="e">
        <f ca="1">IF((H1602+I1602)&gt;SIMULATION!$F$6,"Over","Under")</f>
        <v>#REF!</v>
      </c>
    </row>
    <row r="1603" spans="8:14" x14ac:dyDescent="0.25">
      <c r="H1603" t="e">
        <f ca="1">ROUND(NORMINV(RAND(),SIMULATION!$G$6,SIMULATION!$C$6),0)</f>
        <v>#REF!</v>
      </c>
      <c r="I1603" t="e">
        <f ca="1">ROUND(NORMINV(RAND(),SIMULATION!$G$10,SIMULATION!$C$10),0)</f>
        <v>#REF!</v>
      </c>
      <c r="J1603" t="e">
        <f t="shared" ca="1" si="52"/>
        <v>#REF!</v>
      </c>
      <c r="K1603" t="e">
        <f ca="1">IF(H1603+SIMULATION!$E$6&gt;'CBB SIM'!I1603,"W","L")</f>
        <v>#REF!</v>
      </c>
      <c r="L1603" t="e">
        <f ca="1">IF(I1603+SIMULATION!$E$10&gt;'CBB SIM'!H1603,"W","L")</f>
        <v>#REF!</v>
      </c>
      <c r="M1603" t="e">
        <f t="shared" ca="1" si="53"/>
        <v>#REF!</v>
      </c>
      <c r="N1603" t="e">
        <f ca="1">IF((H1603+I1603)&gt;SIMULATION!$F$6,"Over","Under")</f>
        <v>#REF!</v>
      </c>
    </row>
    <row r="1604" spans="8:14" x14ac:dyDescent="0.25">
      <c r="H1604" t="e">
        <f ca="1">ROUND(NORMINV(RAND(),SIMULATION!$G$6,SIMULATION!$C$6),0)</f>
        <v>#REF!</v>
      </c>
      <c r="I1604" t="e">
        <f ca="1">ROUND(NORMINV(RAND(),SIMULATION!$G$10,SIMULATION!$C$10),0)</f>
        <v>#REF!</v>
      </c>
      <c r="J1604" t="e">
        <f t="shared" ca="1" si="52"/>
        <v>#REF!</v>
      </c>
      <c r="K1604" t="e">
        <f ca="1">IF(H1604+SIMULATION!$E$6&gt;'CBB SIM'!I1604,"W","L")</f>
        <v>#REF!</v>
      </c>
      <c r="L1604" t="e">
        <f ca="1">IF(I1604+SIMULATION!$E$10&gt;'CBB SIM'!H1604,"W","L")</f>
        <v>#REF!</v>
      </c>
      <c r="M1604" t="e">
        <f t="shared" ca="1" si="53"/>
        <v>#REF!</v>
      </c>
      <c r="N1604" t="e">
        <f ca="1">IF((H1604+I1604)&gt;SIMULATION!$F$6,"Over","Under")</f>
        <v>#REF!</v>
      </c>
    </row>
    <row r="1605" spans="8:14" x14ac:dyDescent="0.25">
      <c r="H1605" t="e">
        <f ca="1">ROUND(NORMINV(RAND(),SIMULATION!$G$6,SIMULATION!$C$6),0)</f>
        <v>#REF!</v>
      </c>
      <c r="I1605" t="e">
        <f ca="1">ROUND(NORMINV(RAND(),SIMULATION!$G$10,SIMULATION!$C$10),0)</f>
        <v>#REF!</v>
      </c>
      <c r="J1605" t="e">
        <f t="shared" ca="1" si="52"/>
        <v>#REF!</v>
      </c>
      <c r="K1605" t="e">
        <f ca="1">IF(H1605+SIMULATION!$E$6&gt;'CBB SIM'!I1605,"W","L")</f>
        <v>#REF!</v>
      </c>
      <c r="L1605" t="e">
        <f ca="1">IF(I1605+SIMULATION!$E$10&gt;'CBB SIM'!H1605,"W","L")</f>
        <v>#REF!</v>
      </c>
      <c r="M1605" t="e">
        <f t="shared" ca="1" si="53"/>
        <v>#REF!</v>
      </c>
      <c r="N1605" t="e">
        <f ca="1">IF((H1605+I1605)&gt;SIMULATION!$F$6,"Over","Under")</f>
        <v>#REF!</v>
      </c>
    </row>
    <row r="1606" spans="8:14" x14ac:dyDescent="0.25">
      <c r="H1606" t="e">
        <f ca="1">ROUND(NORMINV(RAND(),SIMULATION!$G$6,SIMULATION!$C$6),0)</f>
        <v>#REF!</v>
      </c>
      <c r="I1606" t="e">
        <f ca="1">ROUND(NORMINV(RAND(),SIMULATION!$G$10,SIMULATION!$C$10),0)</f>
        <v>#REF!</v>
      </c>
      <c r="J1606" t="e">
        <f t="shared" ca="1" si="52"/>
        <v>#REF!</v>
      </c>
      <c r="K1606" t="e">
        <f ca="1">IF(H1606+SIMULATION!$E$6&gt;'CBB SIM'!I1606,"W","L")</f>
        <v>#REF!</v>
      </c>
      <c r="L1606" t="e">
        <f ca="1">IF(I1606+SIMULATION!$E$10&gt;'CBB SIM'!H1606,"W","L")</f>
        <v>#REF!</v>
      </c>
      <c r="M1606" t="e">
        <f t="shared" ca="1" si="53"/>
        <v>#REF!</v>
      </c>
      <c r="N1606" t="e">
        <f ca="1">IF((H1606+I1606)&gt;SIMULATION!$F$6,"Over","Under")</f>
        <v>#REF!</v>
      </c>
    </row>
    <row r="1607" spans="8:14" x14ac:dyDescent="0.25">
      <c r="H1607" t="e">
        <f ca="1">ROUND(NORMINV(RAND(),SIMULATION!$G$6,SIMULATION!$C$6),0)</f>
        <v>#REF!</v>
      </c>
      <c r="I1607" t="e">
        <f ca="1">ROUND(NORMINV(RAND(),SIMULATION!$G$10,SIMULATION!$C$10),0)</f>
        <v>#REF!</v>
      </c>
      <c r="J1607" t="e">
        <f t="shared" ca="1" si="52"/>
        <v>#REF!</v>
      </c>
      <c r="K1607" t="e">
        <f ca="1">IF(H1607+SIMULATION!$E$6&gt;'CBB SIM'!I1607,"W","L")</f>
        <v>#REF!</v>
      </c>
      <c r="L1607" t="e">
        <f ca="1">IF(I1607+SIMULATION!$E$10&gt;'CBB SIM'!H1607,"W","L")</f>
        <v>#REF!</v>
      </c>
      <c r="M1607" t="e">
        <f t="shared" ca="1" si="53"/>
        <v>#REF!</v>
      </c>
      <c r="N1607" t="e">
        <f ca="1">IF((H1607+I1607)&gt;SIMULATION!$F$6,"Over","Under")</f>
        <v>#REF!</v>
      </c>
    </row>
    <row r="1608" spans="8:14" x14ac:dyDescent="0.25">
      <c r="H1608" t="e">
        <f ca="1">ROUND(NORMINV(RAND(),SIMULATION!$G$6,SIMULATION!$C$6),0)</f>
        <v>#REF!</v>
      </c>
      <c r="I1608" t="e">
        <f ca="1">ROUND(NORMINV(RAND(),SIMULATION!$G$10,SIMULATION!$C$10),0)</f>
        <v>#REF!</v>
      </c>
      <c r="J1608" t="e">
        <f t="shared" ca="1" si="52"/>
        <v>#REF!</v>
      </c>
      <c r="K1608" t="e">
        <f ca="1">IF(H1608+SIMULATION!$E$6&gt;'CBB SIM'!I1608,"W","L")</f>
        <v>#REF!</v>
      </c>
      <c r="L1608" t="e">
        <f ca="1">IF(I1608+SIMULATION!$E$10&gt;'CBB SIM'!H1608,"W","L")</f>
        <v>#REF!</v>
      </c>
      <c r="M1608" t="e">
        <f t="shared" ca="1" si="53"/>
        <v>#REF!</v>
      </c>
      <c r="N1608" t="e">
        <f ca="1">IF((H1608+I1608)&gt;SIMULATION!$F$6,"Over","Under")</f>
        <v>#REF!</v>
      </c>
    </row>
    <row r="1609" spans="8:14" x14ac:dyDescent="0.25">
      <c r="H1609" t="e">
        <f ca="1">ROUND(NORMINV(RAND(),SIMULATION!$G$6,SIMULATION!$C$6),0)</f>
        <v>#REF!</v>
      </c>
      <c r="I1609" t="e">
        <f ca="1">ROUND(NORMINV(RAND(),SIMULATION!$G$10,SIMULATION!$C$10),0)</f>
        <v>#REF!</v>
      </c>
      <c r="J1609" t="e">
        <f t="shared" ca="1" si="52"/>
        <v>#REF!</v>
      </c>
      <c r="K1609" t="e">
        <f ca="1">IF(H1609+SIMULATION!$E$6&gt;'CBB SIM'!I1609,"W","L")</f>
        <v>#REF!</v>
      </c>
      <c r="L1609" t="e">
        <f ca="1">IF(I1609+SIMULATION!$E$10&gt;'CBB SIM'!H1609,"W","L")</f>
        <v>#REF!</v>
      </c>
      <c r="M1609" t="e">
        <f t="shared" ca="1" si="53"/>
        <v>#REF!</v>
      </c>
      <c r="N1609" t="e">
        <f ca="1">IF((H1609+I1609)&gt;SIMULATION!$F$6,"Over","Under")</f>
        <v>#REF!</v>
      </c>
    </row>
    <row r="1610" spans="8:14" x14ac:dyDescent="0.25">
      <c r="H1610" t="e">
        <f ca="1">ROUND(NORMINV(RAND(),SIMULATION!$G$6,SIMULATION!$C$6),0)</f>
        <v>#REF!</v>
      </c>
      <c r="I1610" t="e">
        <f ca="1">ROUND(NORMINV(RAND(),SIMULATION!$G$10,SIMULATION!$C$10),0)</f>
        <v>#REF!</v>
      </c>
      <c r="J1610" t="e">
        <f t="shared" ca="1" si="52"/>
        <v>#REF!</v>
      </c>
      <c r="K1610" t="e">
        <f ca="1">IF(H1610+SIMULATION!$E$6&gt;'CBB SIM'!I1610,"W","L")</f>
        <v>#REF!</v>
      </c>
      <c r="L1610" t="e">
        <f ca="1">IF(I1610+SIMULATION!$E$10&gt;'CBB SIM'!H1610,"W","L")</f>
        <v>#REF!</v>
      </c>
      <c r="M1610" t="e">
        <f t="shared" ca="1" si="53"/>
        <v>#REF!</v>
      </c>
      <c r="N1610" t="e">
        <f ca="1">IF((H1610+I1610)&gt;SIMULATION!$F$6,"Over","Under")</f>
        <v>#REF!</v>
      </c>
    </row>
    <row r="1611" spans="8:14" x14ac:dyDescent="0.25">
      <c r="H1611" t="e">
        <f ca="1">ROUND(NORMINV(RAND(),SIMULATION!$G$6,SIMULATION!$C$6),0)</f>
        <v>#REF!</v>
      </c>
      <c r="I1611" t="e">
        <f ca="1">ROUND(NORMINV(RAND(),SIMULATION!$G$10,SIMULATION!$C$10),0)</f>
        <v>#REF!</v>
      </c>
      <c r="J1611" t="e">
        <f t="shared" ca="1" si="52"/>
        <v>#REF!</v>
      </c>
      <c r="K1611" t="e">
        <f ca="1">IF(H1611+SIMULATION!$E$6&gt;'CBB SIM'!I1611,"W","L")</f>
        <v>#REF!</v>
      </c>
      <c r="L1611" t="e">
        <f ca="1">IF(I1611+SIMULATION!$E$10&gt;'CBB SIM'!H1611,"W","L")</f>
        <v>#REF!</v>
      </c>
      <c r="M1611" t="e">
        <f t="shared" ca="1" si="53"/>
        <v>#REF!</v>
      </c>
      <c r="N1611" t="e">
        <f ca="1">IF((H1611+I1611)&gt;SIMULATION!$F$6,"Over","Under")</f>
        <v>#REF!</v>
      </c>
    </row>
    <row r="1612" spans="8:14" x14ac:dyDescent="0.25">
      <c r="H1612" t="e">
        <f ca="1">ROUND(NORMINV(RAND(),SIMULATION!$G$6,SIMULATION!$C$6),0)</f>
        <v>#REF!</v>
      </c>
      <c r="I1612" t="e">
        <f ca="1">ROUND(NORMINV(RAND(),SIMULATION!$G$10,SIMULATION!$C$10),0)</f>
        <v>#REF!</v>
      </c>
      <c r="J1612" t="e">
        <f t="shared" ca="1" si="52"/>
        <v>#REF!</v>
      </c>
      <c r="K1612" t="e">
        <f ca="1">IF(H1612+SIMULATION!$E$6&gt;'CBB SIM'!I1612,"W","L")</f>
        <v>#REF!</v>
      </c>
      <c r="L1612" t="e">
        <f ca="1">IF(I1612+SIMULATION!$E$10&gt;'CBB SIM'!H1612,"W","L")</f>
        <v>#REF!</v>
      </c>
      <c r="M1612" t="e">
        <f t="shared" ca="1" si="53"/>
        <v>#REF!</v>
      </c>
      <c r="N1612" t="e">
        <f ca="1">IF((H1612+I1612)&gt;SIMULATION!$F$6,"Over","Under")</f>
        <v>#REF!</v>
      </c>
    </row>
    <row r="1613" spans="8:14" x14ac:dyDescent="0.25">
      <c r="H1613" t="e">
        <f ca="1">ROUND(NORMINV(RAND(),SIMULATION!$G$6,SIMULATION!$C$6),0)</f>
        <v>#REF!</v>
      </c>
      <c r="I1613" t="e">
        <f ca="1">ROUND(NORMINV(RAND(),SIMULATION!$G$10,SIMULATION!$C$10),0)</f>
        <v>#REF!</v>
      </c>
      <c r="J1613" t="e">
        <f t="shared" ca="1" si="52"/>
        <v>#REF!</v>
      </c>
      <c r="K1613" t="e">
        <f ca="1">IF(H1613+SIMULATION!$E$6&gt;'CBB SIM'!I1613,"W","L")</f>
        <v>#REF!</v>
      </c>
      <c r="L1613" t="e">
        <f ca="1">IF(I1613+SIMULATION!$E$10&gt;'CBB SIM'!H1613,"W","L")</f>
        <v>#REF!</v>
      </c>
      <c r="M1613" t="e">
        <f t="shared" ca="1" si="53"/>
        <v>#REF!</v>
      </c>
      <c r="N1613" t="e">
        <f ca="1">IF((H1613+I1613)&gt;SIMULATION!$F$6,"Over","Under")</f>
        <v>#REF!</v>
      </c>
    </row>
    <row r="1614" spans="8:14" x14ac:dyDescent="0.25">
      <c r="H1614" t="e">
        <f ca="1">ROUND(NORMINV(RAND(),SIMULATION!$G$6,SIMULATION!$C$6),0)</f>
        <v>#REF!</v>
      </c>
      <c r="I1614" t="e">
        <f ca="1">ROUND(NORMINV(RAND(),SIMULATION!$G$10,SIMULATION!$C$10),0)</f>
        <v>#REF!</v>
      </c>
      <c r="J1614" t="e">
        <f t="shared" ca="1" si="52"/>
        <v>#REF!</v>
      </c>
      <c r="K1614" t="e">
        <f ca="1">IF(H1614+SIMULATION!$E$6&gt;'CBB SIM'!I1614,"W","L")</f>
        <v>#REF!</v>
      </c>
      <c r="L1614" t="e">
        <f ca="1">IF(I1614+SIMULATION!$E$10&gt;'CBB SIM'!H1614,"W","L")</f>
        <v>#REF!</v>
      </c>
      <c r="M1614" t="e">
        <f t="shared" ca="1" si="53"/>
        <v>#REF!</v>
      </c>
      <c r="N1614" t="e">
        <f ca="1">IF((H1614+I1614)&gt;SIMULATION!$F$6,"Over","Under")</f>
        <v>#REF!</v>
      </c>
    </row>
    <row r="1615" spans="8:14" x14ac:dyDescent="0.25">
      <c r="H1615" t="e">
        <f ca="1">ROUND(NORMINV(RAND(),SIMULATION!$G$6,SIMULATION!$C$6),0)</f>
        <v>#REF!</v>
      </c>
      <c r="I1615" t="e">
        <f ca="1">ROUND(NORMINV(RAND(),SIMULATION!$G$10,SIMULATION!$C$10),0)</f>
        <v>#REF!</v>
      </c>
      <c r="J1615" t="e">
        <f t="shared" ca="1" si="52"/>
        <v>#REF!</v>
      </c>
      <c r="K1615" t="e">
        <f ca="1">IF(H1615+SIMULATION!$E$6&gt;'CBB SIM'!I1615,"W","L")</f>
        <v>#REF!</v>
      </c>
      <c r="L1615" t="e">
        <f ca="1">IF(I1615+SIMULATION!$E$10&gt;'CBB SIM'!H1615,"W","L")</f>
        <v>#REF!</v>
      </c>
      <c r="M1615" t="e">
        <f t="shared" ca="1" si="53"/>
        <v>#REF!</v>
      </c>
      <c r="N1615" t="e">
        <f ca="1">IF((H1615+I1615)&gt;SIMULATION!$F$6,"Over","Under")</f>
        <v>#REF!</v>
      </c>
    </row>
    <row r="1616" spans="8:14" x14ac:dyDescent="0.25">
      <c r="H1616" t="e">
        <f ca="1">ROUND(NORMINV(RAND(),SIMULATION!$G$6,SIMULATION!$C$6),0)</f>
        <v>#REF!</v>
      </c>
      <c r="I1616" t="e">
        <f ca="1">ROUND(NORMINV(RAND(),SIMULATION!$G$10,SIMULATION!$C$10),0)</f>
        <v>#REF!</v>
      </c>
      <c r="J1616" t="e">
        <f t="shared" ca="1" si="52"/>
        <v>#REF!</v>
      </c>
      <c r="K1616" t="e">
        <f ca="1">IF(H1616+SIMULATION!$E$6&gt;'CBB SIM'!I1616,"W","L")</f>
        <v>#REF!</v>
      </c>
      <c r="L1616" t="e">
        <f ca="1">IF(I1616+SIMULATION!$E$10&gt;'CBB SIM'!H1616,"W","L")</f>
        <v>#REF!</v>
      </c>
      <c r="M1616" t="e">
        <f t="shared" ca="1" si="53"/>
        <v>#REF!</v>
      </c>
      <c r="N1616" t="e">
        <f ca="1">IF((H1616+I1616)&gt;SIMULATION!$F$6,"Over","Under")</f>
        <v>#REF!</v>
      </c>
    </row>
    <row r="1617" spans="8:14" x14ac:dyDescent="0.25">
      <c r="H1617" t="e">
        <f ca="1">ROUND(NORMINV(RAND(),SIMULATION!$G$6,SIMULATION!$C$6),0)</f>
        <v>#REF!</v>
      </c>
      <c r="I1617" t="e">
        <f ca="1">ROUND(NORMINV(RAND(),SIMULATION!$G$10,SIMULATION!$C$10),0)</f>
        <v>#REF!</v>
      </c>
      <c r="J1617" t="e">
        <f t="shared" ca="1" si="52"/>
        <v>#REF!</v>
      </c>
      <c r="K1617" t="e">
        <f ca="1">IF(H1617+SIMULATION!$E$6&gt;'CBB SIM'!I1617,"W","L")</f>
        <v>#REF!</v>
      </c>
      <c r="L1617" t="e">
        <f ca="1">IF(I1617+SIMULATION!$E$10&gt;'CBB SIM'!H1617,"W","L")</f>
        <v>#REF!</v>
      </c>
      <c r="M1617" t="e">
        <f t="shared" ca="1" si="53"/>
        <v>#REF!</v>
      </c>
      <c r="N1617" t="e">
        <f ca="1">IF((H1617+I1617)&gt;SIMULATION!$F$6,"Over","Under")</f>
        <v>#REF!</v>
      </c>
    </row>
    <row r="1618" spans="8:14" x14ac:dyDescent="0.25">
      <c r="H1618" t="e">
        <f ca="1">ROUND(NORMINV(RAND(),SIMULATION!$G$6,SIMULATION!$C$6),0)</f>
        <v>#REF!</v>
      </c>
      <c r="I1618" t="e">
        <f ca="1">ROUND(NORMINV(RAND(),SIMULATION!$G$10,SIMULATION!$C$10),0)</f>
        <v>#REF!</v>
      </c>
      <c r="J1618" t="e">
        <f t="shared" ca="1" si="52"/>
        <v>#REF!</v>
      </c>
      <c r="K1618" t="e">
        <f ca="1">IF(H1618+SIMULATION!$E$6&gt;'CBB SIM'!I1618,"W","L")</f>
        <v>#REF!</v>
      </c>
      <c r="L1618" t="e">
        <f ca="1">IF(I1618+SIMULATION!$E$10&gt;'CBB SIM'!H1618,"W","L")</f>
        <v>#REF!</v>
      </c>
      <c r="M1618" t="e">
        <f t="shared" ca="1" si="53"/>
        <v>#REF!</v>
      </c>
      <c r="N1618" t="e">
        <f ca="1">IF((H1618+I1618)&gt;SIMULATION!$F$6,"Over","Under")</f>
        <v>#REF!</v>
      </c>
    </row>
    <row r="1619" spans="8:14" x14ac:dyDescent="0.25">
      <c r="H1619" t="e">
        <f ca="1">ROUND(NORMINV(RAND(),SIMULATION!$G$6,SIMULATION!$C$6),0)</f>
        <v>#REF!</v>
      </c>
      <c r="I1619" t="e">
        <f ca="1">ROUND(NORMINV(RAND(),SIMULATION!$G$10,SIMULATION!$C$10),0)</f>
        <v>#REF!</v>
      </c>
      <c r="J1619" t="e">
        <f t="shared" ca="1" si="52"/>
        <v>#REF!</v>
      </c>
      <c r="K1619" t="e">
        <f ca="1">IF(H1619+SIMULATION!$E$6&gt;'CBB SIM'!I1619,"W","L")</f>
        <v>#REF!</v>
      </c>
      <c r="L1619" t="e">
        <f ca="1">IF(I1619+SIMULATION!$E$10&gt;'CBB SIM'!H1619,"W","L")</f>
        <v>#REF!</v>
      </c>
      <c r="M1619" t="e">
        <f t="shared" ca="1" si="53"/>
        <v>#REF!</v>
      </c>
      <c r="N1619" t="e">
        <f ca="1">IF((H1619+I1619)&gt;SIMULATION!$F$6,"Over","Under")</f>
        <v>#REF!</v>
      </c>
    </row>
    <row r="1620" spans="8:14" x14ac:dyDescent="0.25">
      <c r="H1620" t="e">
        <f ca="1">ROUND(NORMINV(RAND(),SIMULATION!$G$6,SIMULATION!$C$6),0)</f>
        <v>#REF!</v>
      </c>
      <c r="I1620" t="e">
        <f ca="1">ROUND(NORMINV(RAND(),SIMULATION!$G$10,SIMULATION!$C$10),0)</f>
        <v>#REF!</v>
      </c>
      <c r="J1620" t="e">
        <f t="shared" ca="1" si="52"/>
        <v>#REF!</v>
      </c>
      <c r="K1620" t="e">
        <f ca="1">IF(H1620+SIMULATION!$E$6&gt;'CBB SIM'!I1620,"W","L")</f>
        <v>#REF!</v>
      </c>
      <c r="L1620" t="e">
        <f ca="1">IF(I1620+SIMULATION!$E$10&gt;'CBB SIM'!H1620,"W","L")</f>
        <v>#REF!</v>
      </c>
      <c r="M1620" t="e">
        <f t="shared" ca="1" si="53"/>
        <v>#REF!</v>
      </c>
      <c r="N1620" t="e">
        <f ca="1">IF((H1620+I1620)&gt;SIMULATION!$F$6,"Over","Under")</f>
        <v>#REF!</v>
      </c>
    </row>
    <row r="1621" spans="8:14" x14ac:dyDescent="0.25">
      <c r="H1621" t="e">
        <f ca="1">ROUND(NORMINV(RAND(),SIMULATION!$G$6,SIMULATION!$C$6),0)</f>
        <v>#REF!</v>
      </c>
      <c r="I1621" t="e">
        <f ca="1">ROUND(NORMINV(RAND(),SIMULATION!$G$10,SIMULATION!$C$10),0)</f>
        <v>#REF!</v>
      </c>
      <c r="J1621" t="e">
        <f t="shared" ca="1" si="52"/>
        <v>#REF!</v>
      </c>
      <c r="K1621" t="e">
        <f ca="1">IF(H1621+SIMULATION!$E$6&gt;'CBB SIM'!I1621,"W","L")</f>
        <v>#REF!</v>
      </c>
      <c r="L1621" t="e">
        <f ca="1">IF(I1621+SIMULATION!$E$10&gt;'CBB SIM'!H1621,"W","L")</f>
        <v>#REF!</v>
      </c>
      <c r="M1621" t="e">
        <f t="shared" ca="1" si="53"/>
        <v>#REF!</v>
      </c>
      <c r="N1621" t="e">
        <f ca="1">IF((H1621+I1621)&gt;SIMULATION!$F$6,"Over","Under")</f>
        <v>#REF!</v>
      </c>
    </row>
    <row r="1622" spans="8:14" x14ac:dyDescent="0.25">
      <c r="H1622" t="e">
        <f ca="1">ROUND(NORMINV(RAND(),SIMULATION!$G$6,SIMULATION!$C$6),0)</f>
        <v>#REF!</v>
      </c>
      <c r="I1622" t="e">
        <f ca="1">ROUND(NORMINV(RAND(),SIMULATION!$G$10,SIMULATION!$C$10),0)</f>
        <v>#REF!</v>
      </c>
      <c r="J1622" t="e">
        <f t="shared" ca="1" si="52"/>
        <v>#REF!</v>
      </c>
      <c r="K1622" t="e">
        <f ca="1">IF(H1622+SIMULATION!$E$6&gt;'CBB SIM'!I1622,"W","L")</f>
        <v>#REF!</v>
      </c>
      <c r="L1622" t="e">
        <f ca="1">IF(I1622+SIMULATION!$E$10&gt;'CBB SIM'!H1622,"W","L")</f>
        <v>#REF!</v>
      </c>
      <c r="M1622" t="e">
        <f t="shared" ca="1" si="53"/>
        <v>#REF!</v>
      </c>
      <c r="N1622" t="e">
        <f ca="1">IF((H1622+I1622)&gt;SIMULATION!$F$6,"Over","Under")</f>
        <v>#REF!</v>
      </c>
    </row>
    <row r="1623" spans="8:14" x14ac:dyDescent="0.25">
      <c r="H1623" t="e">
        <f ca="1">ROUND(NORMINV(RAND(),SIMULATION!$G$6,SIMULATION!$C$6),0)</f>
        <v>#REF!</v>
      </c>
      <c r="I1623" t="e">
        <f ca="1">ROUND(NORMINV(RAND(),SIMULATION!$G$10,SIMULATION!$C$10),0)</f>
        <v>#REF!</v>
      </c>
      <c r="J1623" t="e">
        <f t="shared" ca="1" si="52"/>
        <v>#REF!</v>
      </c>
      <c r="K1623" t="e">
        <f ca="1">IF(H1623+SIMULATION!$E$6&gt;'CBB SIM'!I1623,"W","L")</f>
        <v>#REF!</v>
      </c>
      <c r="L1623" t="e">
        <f ca="1">IF(I1623+SIMULATION!$E$10&gt;'CBB SIM'!H1623,"W","L")</f>
        <v>#REF!</v>
      </c>
      <c r="M1623" t="e">
        <f t="shared" ca="1" si="53"/>
        <v>#REF!</v>
      </c>
      <c r="N1623" t="e">
        <f ca="1">IF((H1623+I1623)&gt;SIMULATION!$F$6,"Over","Under")</f>
        <v>#REF!</v>
      </c>
    </row>
    <row r="1624" spans="8:14" x14ac:dyDescent="0.25">
      <c r="H1624" t="e">
        <f ca="1">ROUND(NORMINV(RAND(),SIMULATION!$G$6,SIMULATION!$C$6),0)</f>
        <v>#REF!</v>
      </c>
      <c r="I1624" t="e">
        <f ca="1">ROUND(NORMINV(RAND(),SIMULATION!$G$10,SIMULATION!$C$10),0)</f>
        <v>#REF!</v>
      </c>
      <c r="J1624" t="e">
        <f t="shared" ca="1" si="52"/>
        <v>#REF!</v>
      </c>
      <c r="K1624" t="e">
        <f ca="1">IF(H1624+SIMULATION!$E$6&gt;'CBB SIM'!I1624,"W","L")</f>
        <v>#REF!</v>
      </c>
      <c r="L1624" t="e">
        <f ca="1">IF(I1624+SIMULATION!$E$10&gt;'CBB SIM'!H1624,"W","L")</f>
        <v>#REF!</v>
      </c>
      <c r="M1624" t="e">
        <f t="shared" ca="1" si="53"/>
        <v>#REF!</v>
      </c>
      <c r="N1624" t="e">
        <f ca="1">IF((H1624+I1624)&gt;SIMULATION!$F$6,"Over","Under")</f>
        <v>#REF!</v>
      </c>
    </row>
    <row r="1625" spans="8:14" x14ac:dyDescent="0.25">
      <c r="H1625" t="e">
        <f ca="1">ROUND(NORMINV(RAND(),SIMULATION!$G$6,SIMULATION!$C$6),0)</f>
        <v>#REF!</v>
      </c>
      <c r="I1625" t="e">
        <f ca="1">ROUND(NORMINV(RAND(),SIMULATION!$G$10,SIMULATION!$C$10),0)</f>
        <v>#REF!</v>
      </c>
      <c r="J1625" t="e">
        <f t="shared" ca="1" si="52"/>
        <v>#REF!</v>
      </c>
      <c r="K1625" t="e">
        <f ca="1">IF(H1625+SIMULATION!$E$6&gt;'CBB SIM'!I1625,"W","L")</f>
        <v>#REF!</v>
      </c>
      <c r="L1625" t="e">
        <f ca="1">IF(I1625+SIMULATION!$E$10&gt;'CBB SIM'!H1625,"W","L")</f>
        <v>#REF!</v>
      </c>
      <c r="M1625" t="e">
        <f t="shared" ca="1" si="53"/>
        <v>#REF!</v>
      </c>
      <c r="N1625" t="e">
        <f ca="1">IF((H1625+I1625)&gt;SIMULATION!$F$6,"Over","Under")</f>
        <v>#REF!</v>
      </c>
    </row>
    <row r="1626" spans="8:14" x14ac:dyDescent="0.25">
      <c r="H1626" t="e">
        <f ca="1">ROUND(NORMINV(RAND(),SIMULATION!$G$6,SIMULATION!$C$6),0)</f>
        <v>#REF!</v>
      </c>
      <c r="I1626" t="e">
        <f ca="1">ROUND(NORMINV(RAND(),SIMULATION!$G$10,SIMULATION!$C$10),0)</f>
        <v>#REF!</v>
      </c>
      <c r="J1626" t="e">
        <f t="shared" ca="1" si="52"/>
        <v>#REF!</v>
      </c>
      <c r="K1626" t="e">
        <f ca="1">IF(H1626+SIMULATION!$E$6&gt;'CBB SIM'!I1626,"W","L")</f>
        <v>#REF!</v>
      </c>
      <c r="L1626" t="e">
        <f ca="1">IF(I1626+SIMULATION!$E$10&gt;'CBB SIM'!H1626,"W","L")</f>
        <v>#REF!</v>
      </c>
      <c r="M1626" t="e">
        <f t="shared" ca="1" si="53"/>
        <v>#REF!</v>
      </c>
      <c r="N1626" t="e">
        <f ca="1">IF((H1626+I1626)&gt;SIMULATION!$F$6,"Over","Under")</f>
        <v>#REF!</v>
      </c>
    </row>
    <row r="1627" spans="8:14" x14ac:dyDescent="0.25">
      <c r="H1627" t="e">
        <f ca="1">ROUND(NORMINV(RAND(),SIMULATION!$G$6,SIMULATION!$C$6),0)</f>
        <v>#REF!</v>
      </c>
      <c r="I1627" t="e">
        <f ca="1">ROUND(NORMINV(RAND(),SIMULATION!$G$10,SIMULATION!$C$10),0)</f>
        <v>#REF!</v>
      </c>
      <c r="J1627" t="e">
        <f t="shared" ca="1" si="52"/>
        <v>#REF!</v>
      </c>
      <c r="K1627" t="e">
        <f ca="1">IF(H1627+SIMULATION!$E$6&gt;'CBB SIM'!I1627,"W","L")</f>
        <v>#REF!</v>
      </c>
      <c r="L1627" t="e">
        <f ca="1">IF(I1627+SIMULATION!$E$10&gt;'CBB SIM'!H1627,"W","L")</f>
        <v>#REF!</v>
      </c>
      <c r="M1627" t="e">
        <f t="shared" ca="1" si="53"/>
        <v>#REF!</v>
      </c>
      <c r="N1627" t="e">
        <f ca="1">IF((H1627+I1627)&gt;SIMULATION!$F$6,"Over","Under")</f>
        <v>#REF!</v>
      </c>
    </row>
    <row r="1628" spans="8:14" x14ac:dyDescent="0.25">
      <c r="H1628" t="e">
        <f ca="1">ROUND(NORMINV(RAND(),SIMULATION!$G$6,SIMULATION!$C$6),0)</f>
        <v>#REF!</v>
      </c>
      <c r="I1628" t="e">
        <f ca="1">ROUND(NORMINV(RAND(),SIMULATION!$G$10,SIMULATION!$C$10),0)</f>
        <v>#REF!</v>
      </c>
      <c r="J1628" t="e">
        <f t="shared" ca="1" si="52"/>
        <v>#REF!</v>
      </c>
      <c r="K1628" t="e">
        <f ca="1">IF(H1628+SIMULATION!$E$6&gt;'CBB SIM'!I1628,"W","L")</f>
        <v>#REF!</v>
      </c>
      <c r="L1628" t="e">
        <f ca="1">IF(I1628+SIMULATION!$E$10&gt;'CBB SIM'!H1628,"W","L")</f>
        <v>#REF!</v>
      </c>
      <c r="M1628" t="e">
        <f t="shared" ca="1" si="53"/>
        <v>#REF!</v>
      </c>
      <c r="N1628" t="e">
        <f ca="1">IF((H1628+I1628)&gt;SIMULATION!$F$6,"Over","Under")</f>
        <v>#REF!</v>
      </c>
    </row>
    <row r="1629" spans="8:14" x14ac:dyDescent="0.25">
      <c r="H1629" t="e">
        <f ca="1">ROUND(NORMINV(RAND(),SIMULATION!$G$6,SIMULATION!$C$6),0)</f>
        <v>#REF!</v>
      </c>
      <c r="I1629" t="e">
        <f ca="1">ROUND(NORMINV(RAND(),SIMULATION!$G$10,SIMULATION!$C$10),0)</f>
        <v>#REF!</v>
      </c>
      <c r="J1629" t="e">
        <f t="shared" ca="1" si="52"/>
        <v>#REF!</v>
      </c>
      <c r="K1629" t="e">
        <f ca="1">IF(H1629+SIMULATION!$E$6&gt;'CBB SIM'!I1629,"W","L")</f>
        <v>#REF!</v>
      </c>
      <c r="L1629" t="e">
        <f ca="1">IF(I1629+SIMULATION!$E$10&gt;'CBB SIM'!H1629,"W","L")</f>
        <v>#REF!</v>
      </c>
      <c r="M1629" t="e">
        <f t="shared" ca="1" si="53"/>
        <v>#REF!</v>
      </c>
      <c r="N1629" t="e">
        <f ca="1">IF((H1629+I1629)&gt;SIMULATION!$F$6,"Over","Under")</f>
        <v>#REF!</v>
      </c>
    </row>
    <row r="1630" spans="8:14" x14ac:dyDescent="0.25">
      <c r="H1630" t="e">
        <f ca="1">ROUND(NORMINV(RAND(),SIMULATION!$G$6,SIMULATION!$C$6),0)</f>
        <v>#REF!</v>
      </c>
      <c r="I1630" t="e">
        <f ca="1">ROUND(NORMINV(RAND(),SIMULATION!$G$10,SIMULATION!$C$10),0)</f>
        <v>#REF!</v>
      </c>
      <c r="J1630" t="e">
        <f t="shared" ca="1" si="52"/>
        <v>#REF!</v>
      </c>
      <c r="K1630" t="e">
        <f ca="1">IF(H1630+SIMULATION!$E$6&gt;'CBB SIM'!I1630,"W","L")</f>
        <v>#REF!</v>
      </c>
      <c r="L1630" t="e">
        <f ca="1">IF(I1630+SIMULATION!$E$10&gt;'CBB SIM'!H1630,"W","L")</f>
        <v>#REF!</v>
      </c>
      <c r="M1630" t="e">
        <f t="shared" ca="1" si="53"/>
        <v>#REF!</v>
      </c>
      <c r="N1630" t="e">
        <f ca="1">IF((H1630+I1630)&gt;SIMULATION!$F$6,"Over","Under")</f>
        <v>#REF!</v>
      </c>
    </row>
    <row r="1631" spans="8:14" x14ac:dyDescent="0.25">
      <c r="H1631" t="e">
        <f ca="1">ROUND(NORMINV(RAND(),SIMULATION!$G$6,SIMULATION!$C$6),0)</f>
        <v>#REF!</v>
      </c>
      <c r="I1631" t="e">
        <f ca="1">ROUND(NORMINV(RAND(),SIMULATION!$G$10,SIMULATION!$C$10),0)</f>
        <v>#REF!</v>
      </c>
      <c r="J1631" t="e">
        <f t="shared" ca="1" si="52"/>
        <v>#REF!</v>
      </c>
      <c r="K1631" t="e">
        <f ca="1">IF(H1631+SIMULATION!$E$6&gt;'CBB SIM'!I1631,"W","L")</f>
        <v>#REF!</v>
      </c>
      <c r="L1631" t="e">
        <f ca="1">IF(I1631+SIMULATION!$E$10&gt;'CBB SIM'!H1631,"W","L")</f>
        <v>#REF!</v>
      </c>
      <c r="M1631" t="e">
        <f t="shared" ca="1" si="53"/>
        <v>#REF!</v>
      </c>
      <c r="N1631" t="e">
        <f ca="1">IF((H1631+I1631)&gt;SIMULATION!$F$6,"Over","Under")</f>
        <v>#REF!</v>
      </c>
    </row>
    <row r="1632" spans="8:14" x14ac:dyDescent="0.25">
      <c r="H1632" t="e">
        <f ca="1">ROUND(NORMINV(RAND(),SIMULATION!$G$6,SIMULATION!$C$6),0)</f>
        <v>#REF!</v>
      </c>
      <c r="I1632" t="e">
        <f ca="1">ROUND(NORMINV(RAND(),SIMULATION!$G$10,SIMULATION!$C$10),0)</f>
        <v>#REF!</v>
      </c>
      <c r="J1632" t="e">
        <f t="shared" ca="1" si="52"/>
        <v>#REF!</v>
      </c>
      <c r="K1632" t="e">
        <f ca="1">IF(H1632+SIMULATION!$E$6&gt;'CBB SIM'!I1632,"W","L")</f>
        <v>#REF!</v>
      </c>
      <c r="L1632" t="e">
        <f ca="1">IF(I1632+SIMULATION!$E$10&gt;'CBB SIM'!H1632,"W","L")</f>
        <v>#REF!</v>
      </c>
      <c r="M1632" t="e">
        <f t="shared" ca="1" si="53"/>
        <v>#REF!</v>
      </c>
      <c r="N1632" t="e">
        <f ca="1">IF((H1632+I1632)&gt;SIMULATION!$F$6,"Over","Under")</f>
        <v>#REF!</v>
      </c>
    </row>
    <row r="1633" spans="8:14" x14ac:dyDescent="0.25">
      <c r="H1633" t="e">
        <f ca="1">ROUND(NORMINV(RAND(),SIMULATION!$G$6,SIMULATION!$C$6),0)</f>
        <v>#REF!</v>
      </c>
      <c r="I1633" t="e">
        <f ca="1">ROUND(NORMINV(RAND(),SIMULATION!$G$10,SIMULATION!$C$10),0)</f>
        <v>#REF!</v>
      </c>
      <c r="J1633" t="e">
        <f t="shared" ca="1" si="52"/>
        <v>#REF!</v>
      </c>
      <c r="K1633" t="e">
        <f ca="1">IF(H1633+SIMULATION!$E$6&gt;'CBB SIM'!I1633,"W","L")</f>
        <v>#REF!</v>
      </c>
      <c r="L1633" t="e">
        <f ca="1">IF(I1633+SIMULATION!$E$10&gt;'CBB SIM'!H1633,"W","L")</f>
        <v>#REF!</v>
      </c>
      <c r="M1633" t="e">
        <f t="shared" ca="1" si="53"/>
        <v>#REF!</v>
      </c>
      <c r="N1633" t="e">
        <f ca="1">IF((H1633+I1633)&gt;SIMULATION!$F$6,"Over","Under")</f>
        <v>#REF!</v>
      </c>
    </row>
    <row r="1634" spans="8:14" x14ac:dyDescent="0.25">
      <c r="H1634" t="e">
        <f ca="1">ROUND(NORMINV(RAND(),SIMULATION!$G$6,SIMULATION!$C$6),0)</f>
        <v>#REF!</v>
      </c>
      <c r="I1634" t="e">
        <f ca="1">ROUND(NORMINV(RAND(),SIMULATION!$G$10,SIMULATION!$C$10),0)</f>
        <v>#REF!</v>
      </c>
      <c r="J1634" t="e">
        <f t="shared" ca="1" si="52"/>
        <v>#REF!</v>
      </c>
      <c r="K1634" t="e">
        <f ca="1">IF(H1634+SIMULATION!$E$6&gt;'CBB SIM'!I1634,"W","L")</f>
        <v>#REF!</v>
      </c>
      <c r="L1634" t="e">
        <f ca="1">IF(I1634+SIMULATION!$E$10&gt;'CBB SIM'!H1634,"W","L")</f>
        <v>#REF!</v>
      </c>
      <c r="M1634" t="e">
        <f t="shared" ca="1" si="53"/>
        <v>#REF!</v>
      </c>
      <c r="N1634" t="e">
        <f ca="1">IF((H1634+I1634)&gt;SIMULATION!$F$6,"Over","Under")</f>
        <v>#REF!</v>
      </c>
    </row>
    <row r="1635" spans="8:14" x14ac:dyDescent="0.25">
      <c r="H1635" t="e">
        <f ca="1">ROUND(NORMINV(RAND(),SIMULATION!$G$6,SIMULATION!$C$6),0)</f>
        <v>#REF!</v>
      </c>
      <c r="I1635" t="e">
        <f ca="1">ROUND(NORMINV(RAND(),SIMULATION!$G$10,SIMULATION!$C$10),0)</f>
        <v>#REF!</v>
      </c>
      <c r="J1635" t="e">
        <f t="shared" ca="1" si="52"/>
        <v>#REF!</v>
      </c>
      <c r="K1635" t="e">
        <f ca="1">IF(H1635+SIMULATION!$E$6&gt;'CBB SIM'!I1635,"W","L")</f>
        <v>#REF!</v>
      </c>
      <c r="L1635" t="e">
        <f ca="1">IF(I1635+SIMULATION!$E$10&gt;'CBB SIM'!H1635,"W","L")</f>
        <v>#REF!</v>
      </c>
      <c r="M1635" t="e">
        <f t="shared" ca="1" si="53"/>
        <v>#REF!</v>
      </c>
      <c r="N1635" t="e">
        <f ca="1">IF((H1635+I1635)&gt;SIMULATION!$F$6,"Over","Under")</f>
        <v>#REF!</v>
      </c>
    </row>
    <row r="1636" spans="8:14" x14ac:dyDescent="0.25">
      <c r="H1636" t="e">
        <f ca="1">ROUND(NORMINV(RAND(),SIMULATION!$G$6,SIMULATION!$C$6),0)</f>
        <v>#REF!</v>
      </c>
      <c r="I1636" t="e">
        <f ca="1">ROUND(NORMINV(RAND(),SIMULATION!$G$10,SIMULATION!$C$10),0)</f>
        <v>#REF!</v>
      </c>
      <c r="J1636" t="e">
        <f t="shared" ca="1" si="52"/>
        <v>#REF!</v>
      </c>
      <c r="K1636" t="e">
        <f ca="1">IF(H1636+SIMULATION!$E$6&gt;'CBB SIM'!I1636,"W","L")</f>
        <v>#REF!</v>
      </c>
      <c r="L1636" t="e">
        <f ca="1">IF(I1636+SIMULATION!$E$10&gt;'CBB SIM'!H1636,"W","L")</f>
        <v>#REF!</v>
      </c>
      <c r="M1636" t="e">
        <f t="shared" ca="1" si="53"/>
        <v>#REF!</v>
      </c>
      <c r="N1636" t="e">
        <f ca="1">IF((H1636+I1636)&gt;SIMULATION!$F$6,"Over","Under")</f>
        <v>#REF!</v>
      </c>
    </row>
    <row r="1637" spans="8:14" x14ac:dyDescent="0.25">
      <c r="H1637" t="e">
        <f ca="1">ROUND(NORMINV(RAND(),SIMULATION!$G$6,SIMULATION!$C$6),0)</f>
        <v>#REF!</v>
      </c>
      <c r="I1637" t="e">
        <f ca="1">ROUND(NORMINV(RAND(),SIMULATION!$G$10,SIMULATION!$C$10),0)</f>
        <v>#REF!</v>
      </c>
      <c r="J1637" t="e">
        <f t="shared" ca="1" si="52"/>
        <v>#REF!</v>
      </c>
      <c r="K1637" t="e">
        <f ca="1">IF(H1637+SIMULATION!$E$6&gt;'CBB SIM'!I1637,"W","L")</f>
        <v>#REF!</v>
      </c>
      <c r="L1637" t="e">
        <f ca="1">IF(I1637+SIMULATION!$E$10&gt;'CBB SIM'!H1637,"W","L")</f>
        <v>#REF!</v>
      </c>
      <c r="M1637" t="e">
        <f t="shared" ca="1" si="53"/>
        <v>#REF!</v>
      </c>
      <c r="N1637" t="e">
        <f ca="1">IF((H1637+I1637)&gt;SIMULATION!$F$6,"Over","Under")</f>
        <v>#REF!</v>
      </c>
    </row>
    <row r="1638" spans="8:14" x14ac:dyDescent="0.25">
      <c r="H1638" t="e">
        <f ca="1">ROUND(NORMINV(RAND(),SIMULATION!$G$6,SIMULATION!$C$6),0)</f>
        <v>#REF!</v>
      </c>
      <c r="I1638" t="e">
        <f ca="1">ROUND(NORMINV(RAND(),SIMULATION!$G$10,SIMULATION!$C$10),0)</f>
        <v>#REF!</v>
      </c>
      <c r="J1638" t="e">
        <f t="shared" ca="1" si="52"/>
        <v>#REF!</v>
      </c>
      <c r="K1638" t="e">
        <f ca="1">IF(H1638+SIMULATION!$E$6&gt;'CBB SIM'!I1638,"W","L")</f>
        <v>#REF!</v>
      </c>
      <c r="L1638" t="e">
        <f ca="1">IF(I1638+SIMULATION!$E$10&gt;'CBB SIM'!H1638,"W","L")</f>
        <v>#REF!</v>
      </c>
      <c r="M1638" t="e">
        <f t="shared" ca="1" si="53"/>
        <v>#REF!</v>
      </c>
      <c r="N1638" t="e">
        <f ca="1">IF((H1638+I1638)&gt;SIMULATION!$F$6,"Over","Under")</f>
        <v>#REF!</v>
      </c>
    </row>
    <row r="1639" spans="8:14" x14ac:dyDescent="0.25">
      <c r="H1639" t="e">
        <f ca="1">ROUND(NORMINV(RAND(),SIMULATION!$G$6,SIMULATION!$C$6),0)</f>
        <v>#REF!</v>
      </c>
      <c r="I1639" t="e">
        <f ca="1">ROUND(NORMINV(RAND(),SIMULATION!$G$10,SIMULATION!$C$10),0)</f>
        <v>#REF!</v>
      </c>
      <c r="J1639" t="e">
        <f t="shared" ca="1" si="52"/>
        <v>#REF!</v>
      </c>
      <c r="K1639" t="e">
        <f ca="1">IF(H1639+SIMULATION!$E$6&gt;'CBB SIM'!I1639,"W","L")</f>
        <v>#REF!</v>
      </c>
      <c r="L1639" t="e">
        <f ca="1">IF(I1639+SIMULATION!$E$10&gt;'CBB SIM'!H1639,"W","L")</f>
        <v>#REF!</v>
      </c>
      <c r="M1639" t="e">
        <f t="shared" ca="1" si="53"/>
        <v>#REF!</v>
      </c>
      <c r="N1639" t="e">
        <f ca="1">IF((H1639+I1639)&gt;SIMULATION!$F$6,"Over","Under")</f>
        <v>#REF!</v>
      </c>
    </row>
    <row r="1640" spans="8:14" x14ac:dyDescent="0.25">
      <c r="H1640" t="e">
        <f ca="1">ROUND(NORMINV(RAND(),SIMULATION!$G$6,SIMULATION!$C$6),0)</f>
        <v>#REF!</v>
      </c>
      <c r="I1640" t="e">
        <f ca="1">ROUND(NORMINV(RAND(),SIMULATION!$G$10,SIMULATION!$C$10),0)</f>
        <v>#REF!</v>
      </c>
      <c r="J1640" t="e">
        <f t="shared" ca="1" si="52"/>
        <v>#REF!</v>
      </c>
      <c r="K1640" t="e">
        <f ca="1">IF(H1640+SIMULATION!$E$6&gt;'CBB SIM'!I1640,"W","L")</f>
        <v>#REF!</v>
      </c>
      <c r="L1640" t="e">
        <f ca="1">IF(I1640+SIMULATION!$E$10&gt;'CBB SIM'!H1640,"W","L")</f>
        <v>#REF!</v>
      </c>
      <c r="M1640" t="e">
        <f t="shared" ca="1" si="53"/>
        <v>#REF!</v>
      </c>
      <c r="N1640" t="e">
        <f ca="1">IF((H1640+I1640)&gt;SIMULATION!$F$6,"Over","Under")</f>
        <v>#REF!</v>
      </c>
    </row>
    <row r="1641" spans="8:14" x14ac:dyDescent="0.25">
      <c r="H1641" t="e">
        <f ca="1">ROUND(NORMINV(RAND(),SIMULATION!$G$6,SIMULATION!$C$6),0)</f>
        <v>#REF!</v>
      </c>
      <c r="I1641" t="e">
        <f ca="1">ROUND(NORMINV(RAND(),SIMULATION!$G$10,SIMULATION!$C$10),0)</f>
        <v>#REF!</v>
      </c>
      <c r="J1641" t="e">
        <f t="shared" ca="1" si="52"/>
        <v>#REF!</v>
      </c>
      <c r="K1641" t="e">
        <f ca="1">IF(H1641+SIMULATION!$E$6&gt;'CBB SIM'!I1641,"W","L")</f>
        <v>#REF!</v>
      </c>
      <c r="L1641" t="e">
        <f ca="1">IF(I1641+SIMULATION!$E$10&gt;'CBB SIM'!H1641,"W","L")</f>
        <v>#REF!</v>
      </c>
      <c r="M1641" t="e">
        <f t="shared" ca="1" si="53"/>
        <v>#REF!</v>
      </c>
      <c r="N1641" t="e">
        <f ca="1">IF((H1641+I1641)&gt;SIMULATION!$F$6,"Over","Under")</f>
        <v>#REF!</v>
      </c>
    </row>
    <row r="1642" spans="8:14" x14ac:dyDescent="0.25">
      <c r="H1642" t="e">
        <f ca="1">ROUND(NORMINV(RAND(),SIMULATION!$G$6,SIMULATION!$C$6),0)</f>
        <v>#REF!</v>
      </c>
      <c r="I1642" t="e">
        <f ca="1">ROUND(NORMINV(RAND(),SIMULATION!$G$10,SIMULATION!$C$10),0)</f>
        <v>#REF!</v>
      </c>
      <c r="J1642" t="e">
        <f t="shared" ref="J1642:J1705" ca="1" si="54">IF(H1642=I1642,"OT",IF(H1642&gt;I1642,"Away","Home"))</f>
        <v>#REF!</v>
      </c>
      <c r="K1642" t="e">
        <f ca="1">IF(H1642+SIMULATION!$E$6&gt;'CBB SIM'!I1642,"W","L")</f>
        <v>#REF!</v>
      </c>
      <c r="L1642" t="e">
        <f ca="1">IF(I1642+SIMULATION!$E$10&gt;'CBB SIM'!H1642,"W","L")</f>
        <v>#REF!</v>
      </c>
      <c r="M1642" t="e">
        <f t="shared" ref="M1642:M1705" ca="1" si="55">H1642+I1642</f>
        <v>#REF!</v>
      </c>
      <c r="N1642" t="e">
        <f ca="1">IF((H1642+I1642)&gt;SIMULATION!$F$6,"Over","Under")</f>
        <v>#REF!</v>
      </c>
    </row>
    <row r="1643" spans="8:14" x14ac:dyDescent="0.25">
      <c r="H1643" t="e">
        <f ca="1">ROUND(NORMINV(RAND(),SIMULATION!$G$6,SIMULATION!$C$6),0)</f>
        <v>#REF!</v>
      </c>
      <c r="I1643" t="e">
        <f ca="1">ROUND(NORMINV(RAND(),SIMULATION!$G$10,SIMULATION!$C$10),0)</f>
        <v>#REF!</v>
      </c>
      <c r="J1643" t="e">
        <f t="shared" ca="1" si="54"/>
        <v>#REF!</v>
      </c>
      <c r="K1643" t="e">
        <f ca="1">IF(H1643+SIMULATION!$E$6&gt;'CBB SIM'!I1643,"W","L")</f>
        <v>#REF!</v>
      </c>
      <c r="L1643" t="e">
        <f ca="1">IF(I1643+SIMULATION!$E$10&gt;'CBB SIM'!H1643,"W","L")</f>
        <v>#REF!</v>
      </c>
      <c r="M1643" t="e">
        <f t="shared" ca="1" si="55"/>
        <v>#REF!</v>
      </c>
      <c r="N1643" t="e">
        <f ca="1">IF((H1643+I1643)&gt;SIMULATION!$F$6,"Over","Under")</f>
        <v>#REF!</v>
      </c>
    </row>
    <row r="1644" spans="8:14" x14ac:dyDescent="0.25">
      <c r="H1644" t="e">
        <f ca="1">ROUND(NORMINV(RAND(),SIMULATION!$G$6,SIMULATION!$C$6),0)</f>
        <v>#REF!</v>
      </c>
      <c r="I1644" t="e">
        <f ca="1">ROUND(NORMINV(RAND(),SIMULATION!$G$10,SIMULATION!$C$10),0)</f>
        <v>#REF!</v>
      </c>
      <c r="J1644" t="e">
        <f t="shared" ca="1" si="54"/>
        <v>#REF!</v>
      </c>
      <c r="K1644" t="e">
        <f ca="1">IF(H1644+SIMULATION!$E$6&gt;'CBB SIM'!I1644,"W","L")</f>
        <v>#REF!</v>
      </c>
      <c r="L1644" t="e">
        <f ca="1">IF(I1644+SIMULATION!$E$10&gt;'CBB SIM'!H1644,"W","L")</f>
        <v>#REF!</v>
      </c>
      <c r="M1644" t="e">
        <f t="shared" ca="1" si="55"/>
        <v>#REF!</v>
      </c>
      <c r="N1644" t="e">
        <f ca="1">IF((H1644+I1644)&gt;SIMULATION!$F$6,"Over","Under")</f>
        <v>#REF!</v>
      </c>
    </row>
    <row r="1645" spans="8:14" x14ac:dyDescent="0.25">
      <c r="H1645" t="e">
        <f ca="1">ROUND(NORMINV(RAND(),SIMULATION!$G$6,SIMULATION!$C$6),0)</f>
        <v>#REF!</v>
      </c>
      <c r="I1645" t="e">
        <f ca="1">ROUND(NORMINV(RAND(),SIMULATION!$G$10,SIMULATION!$C$10),0)</f>
        <v>#REF!</v>
      </c>
      <c r="J1645" t="e">
        <f t="shared" ca="1" si="54"/>
        <v>#REF!</v>
      </c>
      <c r="K1645" t="e">
        <f ca="1">IF(H1645+SIMULATION!$E$6&gt;'CBB SIM'!I1645,"W","L")</f>
        <v>#REF!</v>
      </c>
      <c r="L1645" t="e">
        <f ca="1">IF(I1645+SIMULATION!$E$10&gt;'CBB SIM'!H1645,"W","L")</f>
        <v>#REF!</v>
      </c>
      <c r="M1645" t="e">
        <f t="shared" ca="1" si="55"/>
        <v>#REF!</v>
      </c>
      <c r="N1645" t="e">
        <f ca="1">IF((H1645+I1645)&gt;SIMULATION!$F$6,"Over","Under")</f>
        <v>#REF!</v>
      </c>
    </row>
    <row r="1646" spans="8:14" x14ac:dyDescent="0.25">
      <c r="H1646" t="e">
        <f ca="1">ROUND(NORMINV(RAND(),SIMULATION!$G$6,SIMULATION!$C$6),0)</f>
        <v>#REF!</v>
      </c>
      <c r="I1646" t="e">
        <f ca="1">ROUND(NORMINV(RAND(),SIMULATION!$G$10,SIMULATION!$C$10),0)</f>
        <v>#REF!</v>
      </c>
      <c r="J1646" t="e">
        <f t="shared" ca="1" si="54"/>
        <v>#REF!</v>
      </c>
      <c r="K1646" t="e">
        <f ca="1">IF(H1646+SIMULATION!$E$6&gt;'CBB SIM'!I1646,"W","L")</f>
        <v>#REF!</v>
      </c>
      <c r="L1646" t="e">
        <f ca="1">IF(I1646+SIMULATION!$E$10&gt;'CBB SIM'!H1646,"W","L")</f>
        <v>#REF!</v>
      </c>
      <c r="M1646" t="e">
        <f t="shared" ca="1" si="55"/>
        <v>#REF!</v>
      </c>
      <c r="N1646" t="e">
        <f ca="1">IF((H1646+I1646)&gt;SIMULATION!$F$6,"Over","Under")</f>
        <v>#REF!</v>
      </c>
    </row>
    <row r="1647" spans="8:14" x14ac:dyDescent="0.25">
      <c r="H1647" t="e">
        <f ca="1">ROUND(NORMINV(RAND(),SIMULATION!$G$6,SIMULATION!$C$6),0)</f>
        <v>#REF!</v>
      </c>
      <c r="I1647" t="e">
        <f ca="1">ROUND(NORMINV(RAND(),SIMULATION!$G$10,SIMULATION!$C$10),0)</f>
        <v>#REF!</v>
      </c>
      <c r="J1647" t="e">
        <f t="shared" ca="1" si="54"/>
        <v>#REF!</v>
      </c>
      <c r="K1647" t="e">
        <f ca="1">IF(H1647+SIMULATION!$E$6&gt;'CBB SIM'!I1647,"W","L")</f>
        <v>#REF!</v>
      </c>
      <c r="L1647" t="e">
        <f ca="1">IF(I1647+SIMULATION!$E$10&gt;'CBB SIM'!H1647,"W","L")</f>
        <v>#REF!</v>
      </c>
      <c r="M1647" t="e">
        <f t="shared" ca="1" si="55"/>
        <v>#REF!</v>
      </c>
      <c r="N1647" t="e">
        <f ca="1">IF((H1647+I1647)&gt;SIMULATION!$F$6,"Over","Under")</f>
        <v>#REF!</v>
      </c>
    </row>
    <row r="1648" spans="8:14" x14ac:dyDescent="0.25">
      <c r="H1648" t="e">
        <f ca="1">ROUND(NORMINV(RAND(),SIMULATION!$G$6,SIMULATION!$C$6),0)</f>
        <v>#REF!</v>
      </c>
      <c r="I1648" t="e">
        <f ca="1">ROUND(NORMINV(RAND(),SIMULATION!$G$10,SIMULATION!$C$10),0)</f>
        <v>#REF!</v>
      </c>
      <c r="J1648" t="e">
        <f t="shared" ca="1" si="54"/>
        <v>#REF!</v>
      </c>
      <c r="K1648" t="e">
        <f ca="1">IF(H1648+SIMULATION!$E$6&gt;'CBB SIM'!I1648,"W","L")</f>
        <v>#REF!</v>
      </c>
      <c r="L1648" t="e">
        <f ca="1">IF(I1648+SIMULATION!$E$10&gt;'CBB SIM'!H1648,"W","L")</f>
        <v>#REF!</v>
      </c>
      <c r="M1648" t="e">
        <f t="shared" ca="1" si="55"/>
        <v>#REF!</v>
      </c>
      <c r="N1648" t="e">
        <f ca="1">IF((H1648+I1648)&gt;SIMULATION!$F$6,"Over","Under")</f>
        <v>#REF!</v>
      </c>
    </row>
    <row r="1649" spans="8:14" x14ac:dyDescent="0.25">
      <c r="H1649" t="e">
        <f ca="1">ROUND(NORMINV(RAND(),SIMULATION!$G$6,SIMULATION!$C$6),0)</f>
        <v>#REF!</v>
      </c>
      <c r="I1649" t="e">
        <f ca="1">ROUND(NORMINV(RAND(),SIMULATION!$G$10,SIMULATION!$C$10),0)</f>
        <v>#REF!</v>
      </c>
      <c r="J1649" t="e">
        <f t="shared" ca="1" si="54"/>
        <v>#REF!</v>
      </c>
      <c r="K1649" t="e">
        <f ca="1">IF(H1649+SIMULATION!$E$6&gt;'CBB SIM'!I1649,"W","L")</f>
        <v>#REF!</v>
      </c>
      <c r="L1649" t="e">
        <f ca="1">IF(I1649+SIMULATION!$E$10&gt;'CBB SIM'!H1649,"W","L")</f>
        <v>#REF!</v>
      </c>
      <c r="M1649" t="e">
        <f t="shared" ca="1" si="55"/>
        <v>#REF!</v>
      </c>
      <c r="N1649" t="e">
        <f ca="1">IF((H1649+I1649)&gt;SIMULATION!$F$6,"Over","Under")</f>
        <v>#REF!</v>
      </c>
    </row>
    <row r="1650" spans="8:14" x14ac:dyDescent="0.25">
      <c r="H1650" t="e">
        <f ca="1">ROUND(NORMINV(RAND(),SIMULATION!$G$6,SIMULATION!$C$6),0)</f>
        <v>#REF!</v>
      </c>
      <c r="I1650" t="e">
        <f ca="1">ROUND(NORMINV(RAND(),SIMULATION!$G$10,SIMULATION!$C$10),0)</f>
        <v>#REF!</v>
      </c>
      <c r="J1650" t="e">
        <f t="shared" ca="1" si="54"/>
        <v>#REF!</v>
      </c>
      <c r="K1650" t="e">
        <f ca="1">IF(H1650+SIMULATION!$E$6&gt;'CBB SIM'!I1650,"W","L")</f>
        <v>#REF!</v>
      </c>
      <c r="L1650" t="e">
        <f ca="1">IF(I1650+SIMULATION!$E$10&gt;'CBB SIM'!H1650,"W","L")</f>
        <v>#REF!</v>
      </c>
      <c r="M1650" t="e">
        <f t="shared" ca="1" si="55"/>
        <v>#REF!</v>
      </c>
      <c r="N1650" t="e">
        <f ca="1">IF((H1650+I1650)&gt;SIMULATION!$F$6,"Over","Under")</f>
        <v>#REF!</v>
      </c>
    </row>
    <row r="1651" spans="8:14" x14ac:dyDescent="0.25">
      <c r="H1651" t="e">
        <f ca="1">ROUND(NORMINV(RAND(),SIMULATION!$G$6,SIMULATION!$C$6),0)</f>
        <v>#REF!</v>
      </c>
      <c r="I1651" t="e">
        <f ca="1">ROUND(NORMINV(RAND(),SIMULATION!$G$10,SIMULATION!$C$10),0)</f>
        <v>#REF!</v>
      </c>
      <c r="J1651" t="e">
        <f t="shared" ca="1" si="54"/>
        <v>#REF!</v>
      </c>
      <c r="K1651" t="e">
        <f ca="1">IF(H1651+SIMULATION!$E$6&gt;'CBB SIM'!I1651,"W","L")</f>
        <v>#REF!</v>
      </c>
      <c r="L1651" t="e">
        <f ca="1">IF(I1651+SIMULATION!$E$10&gt;'CBB SIM'!H1651,"W","L")</f>
        <v>#REF!</v>
      </c>
      <c r="M1651" t="e">
        <f t="shared" ca="1" si="55"/>
        <v>#REF!</v>
      </c>
      <c r="N1651" t="e">
        <f ca="1">IF((H1651+I1651)&gt;SIMULATION!$F$6,"Over","Under")</f>
        <v>#REF!</v>
      </c>
    </row>
    <row r="1652" spans="8:14" x14ac:dyDescent="0.25">
      <c r="H1652" t="e">
        <f ca="1">ROUND(NORMINV(RAND(),SIMULATION!$G$6,SIMULATION!$C$6),0)</f>
        <v>#REF!</v>
      </c>
      <c r="I1652" t="e">
        <f ca="1">ROUND(NORMINV(RAND(),SIMULATION!$G$10,SIMULATION!$C$10),0)</f>
        <v>#REF!</v>
      </c>
      <c r="J1652" t="e">
        <f t="shared" ca="1" si="54"/>
        <v>#REF!</v>
      </c>
      <c r="K1652" t="e">
        <f ca="1">IF(H1652+SIMULATION!$E$6&gt;'CBB SIM'!I1652,"W","L")</f>
        <v>#REF!</v>
      </c>
      <c r="L1652" t="e">
        <f ca="1">IF(I1652+SIMULATION!$E$10&gt;'CBB SIM'!H1652,"W","L")</f>
        <v>#REF!</v>
      </c>
      <c r="M1652" t="e">
        <f t="shared" ca="1" si="55"/>
        <v>#REF!</v>
      </c>
      <c r="N1652" t="e">
        <f ca="1">IF((H1652+I1652)&gt;SIMULATION!$F$6,"Over","Under")</f>
        <v>#REF!</v>
      </c>
    </row>
    <row r="1653" spans="8:14" x14ac:dyDescent="0.25">
      <c r="H1653" t="e">
        <f ca="1">ROUND(NORMINV(RAND(),SIMULATION!$G$6,SIMULATION!$C$6),0)</f>
        <v>#REF!</v>
      </c>
      <c r="I1653" t="e">
        <f ca="1">ROUND(NORMINV(RAND(),SIMULATION!$G$10,SIMULATION!$C$10),0)</f>
        <v>#REF!</v>
      </c>
      <c r="J1653" t="e">
        <f t="shared" ca="1" si="54"/>
        <v>#REF!</v>
      </c>
      <c r="K1653" t="e">
        <f ca="1">IF(H1653+SIMULATION!$E$6&gt;'CBB SIM'!I1653,"W","L")</f>
        <v>#REF!</v>
      </c>
      <c r="L1653" t="e">
        <f ca="1">IF(I1653+SIMULATION!$E$10&gt;'CBB SIM'!H1653,"W","L")</f>
        <v>#REF!</v>
      </c>
      <c r="M1653" t="e">
        <f t="shared" ca="1" si="55"/>
        <v>#REF!</v>
      </c>
      <c r="N1653" t="e">
        <f ca="1">IF((H1653+I1653)&gt;SIMULATION!$F$6,"Over","Under")</f>
        <v>#REF!</v>
      </c>
    </row>
    <row r="1654" spans="8:14" x14ac:dyDescent="0.25">
      <c r="H1654" t="e">
        <f ca="1">ROUND(NORMINV(RAND(),SIMULATION!$G$6,SIMULATION!$C$6),0)</f>
        <v>#REF!</v>
      </c>
      <c r="I1654" t="e">
        <f ca="1">ROUND(NORMINV(RAND(),SIMULATION!$G$10,SIMULATION!$C$10),0)</f>
        <v>#REF!</v>
      </c>
      <c r="J1654" t="e">
        <f t="shared" ca="1" si="54"/>
        <v>#REF!</v>
      </c>
      <c r="K1654" t="e">
        <f ca="1">IF(H1654+SIMULATION!$E$6&gt;'CBB SIM'!I1654,"W","L")</f>
        <v>#REF!</v>
      </c>
      <c r="L1654" t="e">
        <f ca="1">IF(I1654+SIMULATION!$E$10&gt;'CBB SIM'!H1654,"W","L")</f>
        <v>#REF!</v>
      </c>
      <c r="M1654" t="e">
        <f t="shared" ca="1" si="55"/>
        <v>#REF!</v>
      </c>
      <c r="N1654" t="e">
        <f ca="1">IF((H1654+I1654)&gt;SIMULATION!$F$6,"Over","Under")</f>
        <v>#REF!</v>
      </c>
    </row>
    <row r="1655" spans="8:14" x14ac:dyDescent="0.25">
      <c r="H1655" t="e">
        <f ca="1">ROUND(NORMINV(RAND(),SIMULATION!$G$6,SIMULATION!$C$6),0)</f>
        <v>#REF!</v>
      </c>
      <c r="I1655" t="e">
        <f ca="1">ROUND(NORMINV(RAND(),SIMULATION!$G$10,SIMULATION!$C$10),0)</f>
        <v>#REF!</v>
      </c>
      <c r="J1655" t="e">
        <f t="shared" ca="1" si="54"/>
        <v>#REF!</v>
      </c>
      <c r="K1655" t="e">
        <f ca="1">IF(H1655+SIMULATION!$E$6&gt;'CBB SIM'!I1655,"W","L")</f>
        <v>#REF!</v>
      </c>
      <c r="L1655" t="e">
        <f ca="1">IF(I1655+SIMULATION!$E$10&gt;'CBB SIM'!H1655,"W","L")</f>
        <v>#REF!</v>
      </c>
      <c r="M1655" t="e">
        <f t="shared" ca="1" si="55"/>
        <v>#REF!</v>
      </c>
      <c r="N1655" t="e">
        <f ca="1">IF((H1655+I1655)&gt;SIMULATION!$F$6,"Over","Under")</f>
        <v>#REF!</v>
      </c>
    </row>
    <row r="1656" spans="8:14" x14ac:dyDescent="0.25">
      <c r="H1656" t="e">
        <f ca="1">ROUND(NORMINV(RAND(),SIMULATION!$G$6,SIMULATION!$C$6),0)</f>
        <v>#REF!</v>
      </c>
      <c r="I1656" t="e">
        <f ca="1">ROUND(NORMINV(RAND(),SIMULATION!$G$10,SIMULATION!$C$10),0)</f>
        <v>#REF!</v>
      </c>
      <c r="J1656" t="e">
        <f t="shared" ca="1" si="54"/>
        <v>#REF!</v>
      </c>
      <c r="K1656" t="e">
        <f ca="1">IF(H1656+SIMULATION!$E$6&gt;'CBB SIM'!I1656,"W","L")</f>
        <v>#REF!</v>
      </c>
      <c r="L1656" t="e">
        <f ca="1">IF(I1656+SIMULATION!$E$10&gt;'CBB SIM'!H1656,"W","L")</f>
        <v>#REF!</v>
      </c>
      <c r="M1656" t="e">
        <f t="shared" ca="1" si="55"/>
        <v>#REF!</v>
      </c>
      <c r="N1656" t="e">
        <f ca="1">IF((H1656+I1656)&gt;SIMULATION!$F$6,"Over","Under")</f>
        <v>#REF!</v>
      </c>
    </row>
    <row r="1657" spans="8:14" x14ac:dyDescent="0.25">
      <c r="H1657" t="e">
        <f ca="1">ROUND(NORMINV(RAND(),SIMULATION!$G$6,SIMULATION!$C$6),0)</f>
        <v>#REF!</v>
      </c>
      <c r="I1657" t="e">
        <f ca="1">ROUND(NORMINV(RAND(),SIMULATION!$G$10,SIMULATION!$C$10),0)</f>
        <v>#REF!</v>
      </c>
      <c r="J1657" t="e">
        <f t="shared" ca="1" si="54"/>
        <v>#REF!</v>
      </c>
      <c r="K1657" t="e">
        <f ca="1">IF(H1657+SIMULATION!$E$6&gt;'CBB SIM'!I1657,"W","L")</f>
        <v>#REF!</v>
      </c>
      <c r="L1657" t="e">
        <f ca="1">IF(I1657+SIMULATION!$E$10&gt;'CBB SIM'!H1657,"W","L")</f>
        <v>#REF!</v>
      </c>
      <c r="M1657" t="e">
        <f t="shared" ca="1" si="55"/>
        <v>#REF!</v>
      </c>
      <c r="N1657" t="e">
        <f ca="1">IF((H1657+I1657)&gt;SIMULATION!$F$6,"Over","Under")</f>
        <v>#REF!</v>
      </c>
    </row>
    <row r="1658" spans="8:14" x14ac:dyDescent="0.25">
      <c r="H1658" t="e">
        <f ca="1">ROUND(NORMINV(RAND(),SIMULATION!$G$6,SIMULATION!$C$6),0)</f>
        <v>#REF!</v>
      </c>
      <c r="I1658" t="e">
        <f ca="1">ROUND(NORMINV(RAND(),SIMULATION!$G$10,SIMULATION!$C$10),0)</f>
        <v>#REF!</v>
      </c>
      <c r="J1658" t="e">
        <f t="shared" ca="1" si="54"/>
        <v>#REF!</v>
      </c>
      <c r="K1658" t="e">
        <f ca="1">IF(H1658+SIMULATION!$E$6&gt;'CBB SIM'!I1658,"W","L")</f>
        <v>#REF!</v>
      </c>
      <c r="L1658" t="e">
        <f ca="1">IF(I1658+SIMULATION!$E$10&gt;'CBB SIM'!H1658,"W","L")</f>
        <v>#REF!</v>
      </c>
      <c r="M1658" t="e">
        <f t="shared" ca="1" si="55"/>
        <v>#REF!</v>
      </c>
      <c r="N1658" t="e">
        <f ca="1">IF((H1658+I1658)&gt;SIMULATION!$F$6,"Over","Under")</f>
        <v>#REF!</v>
      </c>
    </row>
    <row r="1659" spans="8:14" x14ac:dyDescent="0.25">
      <c r="H1659" t="e">
        <f ca="1">ROUND(NORMINV(RAND(),SIMULATION!$G$6,SIMULATION!$C$6),0)</f>
        <v>#REF!</v>
      </c>
      <c r="I1659" t="e">
        <f ca="1">ROUND(NORMINV(RAND(),SIMULATION!$G$10,SIMULATION!$C$10),0)</f>
        <v>#REF!</v>
      </c>
      <c r="J1659" t="e">
        <f t="shared" ca="1" si="54"/>
        <v>#REF!</v>
      </c>
      <c r="K1659" t="e">
        <f ca="1">IF(H1659+SIMULATION!$E$6&gt;'CBB SIM'!I1659,"W","L")</f>
        <v>#REF!</v>
      </c>
      <c r="L1659" t="e">
        <f ca="1">IF(I1659+SIMULATION!$E$10&gt;'CBB SIM'!H1659,"W","L")</f>
        <v>#REF!</v>
      </c>
      <c r="M1659" t="e">
        <f t="shared" ca="1" si="55"/>
        <v>#REF!</v>
      </c>
      <c r="N1659" t="e">
        <f ca="1">IF((H1659+I1659)&gt;SIMULATION!$F$6,"Over","Under")</f>
        <v>#REF!</v>
      </c>
    </row>
    <row r="1660" spans="8:14" x14ac:dyDescent="0.25">
      <c r="H1660" t="e">
        <f ca="1">ROUND(NORMINV(RAND(),SIMULATION!$G$6,SIMULATION!$C$6),0)</f>
        <v>#REF!</v>
      </c>
      <c r="I1660" t="e">
        <f ca="1">ROUND(NORMINV(RAND(),SIMULATION!$G$10,SIMULATION!$C$10),0)</f>
        <v>#REF!</v>
      </c>
      <c r="J1660" t="e">
        <f t="shared" ca="1" si="54"/>
        <v>#REF!</v>
      </c>
      <c r="K1660" t="e">
        <f ca="1">IF(H1660+SIMULATION!$E$6&gt;'CBB SIM'!I1660,"W","L")</f>
        <v>#REF!</v>
      </c>
      <c r="L1660" t="e">
        <f ca="1">IF(I1660+SIMULATION!$E$10&gt;'CBB SIM'!H1660,"W","L")</f>
        <v>#REF!</v>
      </c>
      <c r="M1660" t="e">
        <f t="shared" ca="1" si="55"/>
        <v>#REF!</v>
      </c>
      <c r="N1660" t="e">
        <f ca="1">IF((H1660+I1660)&gt;SIMULATION!$F$6,"Over","Under")</f>
        <v>#REF!</v>
      </c>
    </row>
    <row r="1661" spans="8:14" x14ac:dyDescent="0.25">
      <c r="H1661" t="e">
        <f ca="1">ROUND(NORMINV(RAND(),SIMULATION!$G$6,SIMULATION!$C$6),0)</f>
        <v>#REF!</v>
      </c>
      <c r="I1661" t="e">
        <f ca="1">ROUND(NORMINV(RAND(),SIMULATION!$G$10,SIMULATION!$C$10),0)</f>
        <v>#REF!</v>
      </c>
      <c r="J1661" t="e">
        <f t="shared" ca="1" si="54"/>
        <v>#REF!</v>
      </c>
      <c r="K1661" t="e">
        <f ca="1">IF(H1661+SIMULATION!$E$6&gt;'CBB SIM'!I1661,"W","L")</f>
        <v>#REF!</v>
      </c>
      <c r="L1661" t="e">
        <f ca="1">IF(I1661+SIMULATION!$E$10&gt;'CBB SIM'!H1661,"W","L")</f>
        <v>#REF!</v>
      </c>
      <c r="M1661" t="e">
        <f t="shared" ca="1" si="55"/>
        <v>#REF!</v>
      </c>
      <c r="N1661" t="e">
        <f ca="1">IF((H1661+I1661)&gt;SIMULATION!$F$6,"Over","Under")</f>
        <v>#REF!</v>
      </c>
    </row>
    <row r="1662" spans="8:14" x14ac:dyDescent="0.25">
      <c r="H1662" t="e">
        <f ca="1">ROUND(NORMINV(RAND(),SIMULATION!$G$6,SIMULATION!$C$6),0)</f>
        <v>#REF!</v>
      </c>
      <c r="I1662" t="e">
        <f ca="1">ROUND(NORMINV(RAND(),SIMULATION!$G$10,SIMULATION!$C$10),0)</f>
        <v>#REF!</v>
      </c>
      <c r="J1662" t="e">
        <f t="shared" ca="1" si="54"/>
        <v>#REF!</v>
      </c>
      <c r="K1662" t="e">
        <f ca="1">IF(H1662+SIMULATION!$E$6&gt;'CBB SIM'!I1662,"W","L")</f>
        <v>#REF!</v>
      </c>
      <c r="L1662" t="e">
        <f ca="1">IF(I1662+SIMULATION!$E$10&gt;'CBB SIM'!H1662,"W","L")</f>
        <v>#REF!</v>
      </c>
      <c r="M1662" t="e">
        <f t="shared" ca="1" si="55"/>
        <v>#REF!</v>
      </c>
      <c r="N1662" t="e">
        <f ca="1">IF((H1662+I1662)&gt;SIMULATION!$F$6,"Over","Under")</f>
        <v>#REF!</v>
      </c>
    </row>
    <row r="1663" spans="8:14" x14ac:dyDescent="0.25">
      <c r="H1663" t="e">
        <f ca="1">ROUND(NORMINV(RAND(),SIMULATION!$G$6,SIMULATION!$C$6),0)</f>
        <v>#REF!</v>
      </c>
      <c r="I1663" t="e">
        <f ca="1">ROUND(NORMINV(RAND(),SIMULATION!$G$10,SIMULATION!$C$10),0)</f>
        <v>#REF!</v>
      </c>
      <c r="J1663" t="e">
        <f t="shared" ca="1" si="54"/>
        <v>#REF!</v>
      </c>
      <c r="K1663" t="e">
        <f ca="1">IF(H1663+SIMULATION!$E$6&gt;'CBB SIM'!I1663,"W","L")</f>
        <v>#REF!</v>
      </c>
      <c r="L1663" t="e">
        <f ca="1">IF(I1663+SIMULATION!$E$10&gt;'CBB SIM'!H1663,"W","L")</f>
        <v>#REF!</v>
      </c>
      <c r="M1663" t="e">
        <f t="shared" ca="1" si="55"/>
        <v>#REF!</v>
      </c>
      <c r="N1663" t="e">
        <f ca="1">IF((H1663+I1663)&gt;SIMULATION!$F$6,"Over","Under")</f>
        <v>#REF!</v>
      </c>
    </row>
    <row r="1664" spans="8:14" x14ac:dyDescent="0.25">
      <c r="H1664" t="e">
        <f ca="1">ROUND(NORMINV(RAND(),SIMULATION!$G$6,SIMULATION!$C$6),0)</f>
        <v>#REF!</v>
      </c>
      <c r="I1664" t="e">
        <f ca="1">ROUND(NORMINV(RAND(),SIMULATION!$G$10,SIMULATION!$C$10),0)</f>
        <v>#REF!</v>
      </c>
      <c r="J1664" t="e">
        <f t="shared" ca="1" si="54"/>
        <v>#REF!</v>
      </c>
      <c r="K1664" t="e">
        <f ca="1">IF(H1664+SIMULATION!$E$6&gt;'CBB SIM'!I1664,"W","L")</f>
        <v>#REF!</v>
      </c>
      <c r="L1664" t="e">
        <f ca="1">IF(I1664+SIMULATION!$E$10&gt;'CBB SIM'!H1664,"W","L")</f>
        <v>#REF!</v>
      </c>
      <c r="M1664" t="e">
        <f t="shared" ca="1" si="55"/>
        <v>#REF!</v>
      </c>
      <c r="N1664" t="e">
        <f ca="1">IF((H1664+I1664)&gt;SIMULATION!$F$6,"Over","Under")</f>
        <v>#REF!</v>
      </c>
    </row>
    <row r="1665" spans="8:14" x14ac:dyDescent="0.25">
      <c r="H1665" t="e">
        <f ca="1">ROUND(NORMINV(RAND(),SIMULATION!$G$6,SIMULATION!$C$6),0)</f>
        <v>#REF!</v>
      </c>
      <c r="I1665" t="e">
        <f ca="1">ROUND(NORMINV(RAND(),SIMULATION!$G$10,SIMULATION!$C$10),0)</f>
        <v>#REF!</v>
      </c>
      <c r="J1665" t="e">
        <f t="shared" ca="1" si="54"/>
        <v>#REF!</v>
      </c>
      <c r="K1665" t="e">
        <f ca="1">IF(H1665+SIMULATION!$E$6&gt;'CBB SIM'!I1665,"W","L")</f>
        <v>#REF!</v>
      </c>
      <c r="L1665" t="e">
        <f ca="1">IF(I1665+SIMULATION!$E$10&gt;'CBB SIM'!H1665,"W","L")</f>
        <v>#REF!</v>
      </c>
      <c r="M1665" t="e">
        <f t="shared" ca="1" si="55"/>
        <v>#REF!</v>
      </c>
      <c r="N1665" t="e">
        <f ca="1">IF((H1665+I1665)&gt;SIMULATION!$F$6,"Over","Under")</f>
        <v>#REF!</v>
      </c>
    </row>
    <row r="1666" spans="8:14" x14ac:dyDescent="0.25">
      <c r="H1666" t="e">
        <f ca="1">ROUND(NORMINV(RAND(),SIMULATION!$G$6,SIMULATION!$C$6),0)</f>
        <v>#REF!</v>
      </c>
      <c r="I1666" t="e">
        <f ca="1">ROUND(NORMINV(RAND(),SIMULATION!$G$10,SIMULATION!$C$10),0)</f>
        <v>#REF!</v>
      </c>
      <c r="J1666" t="e">
        <f t="shared" ca="1" si="54"/>
        <v>#REF!</v>
      </c>
      <c r="K1666" t="e">
        <f ca="1">IF(H1666+SIMULATION!$E$6&gt;'CBB SIM'!I1666,"W","L")</f>
        <v>#REF!</v>
      </c>
      <c r="L1666" t="e">
        <f ca="1">IF(I1666+SIMULATION!$E$10&gt;'CBB SIM'!H1666,"W","L")</f>
        <v>#REF!</v>
      </c>
      <c r="M1666" t="e">
        <f t="shared" ca="1" si="55"/>
        <v>#REF!</v>
      </c>
      <c r="N1666" t="e">
        <f ca="1">IF((H1666+I1666)&gt;SIMULATION!$F$6,"Over","Under")</f>
        <v>#REF!</v>
      </c>
    </row>
    <row r="1667" spans="8:14" x14ac:dyDescent="0.25">
      <c r="H1667" t="e">
        <f ca="1">ROUND(NORMINV(RAND(),SIMULATION!$G$6,SIMULATION!$C$6),0)</f>
        <v>#REF!</v>
      </c>
      <c r="I1667" t="e">
        <f ca="1">ROUND(NORMINV(RAND(),SIMULATION!$G$10,SIMULATION!$C$10),0)</f>
        <v>#REF!</v>
      </c>
      <c r="J1667" t="e">
        <f t="shared" ca="1" si="54"/>
        <v>#REF!</v>
      </c>
      <c r="K1667" t="e">
        <f ca="1">IF(H1667+SIMULATION!$E$6&gt;'CBB SIM'!I1667,"W","L")</f>
        <v>#REF!</v>
      </c>
      <c r="L1667" t="e">
        <f ca="1">IF(I1667+SIMULATION!$E$10&gt;'CBB SIM'!H1667,"W","L")</f>
        <v>#REF!</v>
      </c>
      <c r="M1667" t="e">
        <f t="shared" ca="1" si="55"/>
        <v>#REF!</v>
      </c>
      <c r="N1667" t="e">
        <f ca="1">IF((H1667+I1667)&gt;SIMULATION!$F$6,"Over","Under")</f>
        <v>#REF!</v>
      </c>
    </row>
    <row r="1668" spans="8:14" x14ac:dyDescent="0.25">
      <c r="H1668" t="e">
        <f ca="1">ROUND(NORMINV(RAND(),SIMULATION!$G$6,SIMULATION!$C$6),0)</f>
        <v>#REF!</v>
      </c>
      <c r="I1668" t="e">
        <f ca="1">ROUND(NORMINV(RAND(),SIMULATION!$G$10,SIMULATION!$C$10),0)</f>
        <v>#REF!</v>
      </c>
      <c r="J1668" t="e">
        <f t="shared" ca="1" si="54"/>
        <v>#REF!</v>
      </c>
      <c r="K1668" t="e">
        <f ca="1">IF(H1668+SIMULATION!$E$6&gt;'CBB SIM'!I1668,"W","L")</f>
        <v>#REF!</v>
      </c>
      <c r="L1668" t="e">
        <f ca="1">IF(I1668+SIMULATION!$E$10&gt;'CBB SIM'!H1668,"W","L")</f>
        <v>#REF!</v>
      </c>
      <c r="M1668" t="e">
        <f t="shared" ca="1" si="55"/>
        <v>#REF!</v>
      </c>
      <c r="N1668" t="e">
        <f ca="1">IF((H1668+I1668)&gt;SIMULATION!$F$6,"Over","Under")</f>
        <v>#REF!</v>
      </c>
    </row>
    <row r="1669" spans="8:14" x14ac:dyDescent="0.25">
      <c r="H1669" t="e">
        <f ca="1">ROUND(NORMINV(RAND(),SIMULATION!$G$6,SIMULATION!$C$6),0)</f>
        <v>#REF!</v>
      </c>
      <c r="I1669" t="e">
        <f ca="1">ROUND(NORMINV(RAND(),SIMULATION!$G$10,SIMULATION!$C$10),0)</f>
        <v>#REF!</v>
      </c>
      <c r="J1669" t="e">
        <f t="shared" ca="1" si="54"/>
        <v>#REF!</v>
      </c>
      <c r="K1669" t="e">
        <f ca="1">IF(H1669+SIMULATION!$E$6&gt;'CBB SIM'!I1669,"W","L")</f>
        <v>#REF!</v>
      </c>
      <c r="L1669" t="e">
        <f ca="1">IF(I1669+SIMULATION!$E$10&gt;'CBB SIM'!H1669,"W","L")</f>
        <v>#REF!</v>
      </c>
      <c r="M1669" t="e">
        <f t="shared" ca="1" si="55"/>
        <v>#REF!</v>
      </c>
      <c r="N1669" t="e">
        <f ca="1">IF((H1669+I1669)&gt;SIMULATION!$F$6,"Over","Under")</f>
        <v>#REF!</v>
      </c>
    </row>
    <row r="1670" spans="8:14" x14ac:dyDescent="0.25">
      <c r="H1670" t="e">
        <f ca="1">ROUND(NORMINV(RAND(),SIMULATION!$G$6,SIMULATION!$C$6),0)</f>
        <v>#REF!</v>
      </c>
      <c r="I1670" t="e">
        <f ca="1">ROUND(NORMINV(RAND(),SIMULATION!$G$10,SIMULATION!$C$10),0)</f>
        <v>#REF!</v>
      </c>
      <c r="J1670" t="e">
        <f t="shared" ca="1" si="54"/>
        <v>#REF!</v>
      </c>
      <c r="K1670" t="e">
        <f ca="1">IF(H1670+SIMULATION!$E$6&gt;'CBB SIM'!I1670,"W","L")</f>
        <v>#REF!</v>
      </c>
      <c r="L1670" t="e">
        <f ca="1">IF(I1670+SIMULATION!$E$10&gt;'CBB SIM'!H1670,"W","L")</f>
        <v>#REF!</v>
      </c>
      <c r="M1670" t="e">
        <f t="shared" ca="1" si="55"/>
        <v>#REF!</v>
      </c>
      <c r="N1670" t="e">
        <f ca="1">IF((H1670+I1670)&gt;SIMULATION!$F$6,"Over","Under")</f>
        <v>#REF!</v>
      </c>
    </row>
    <row r="1671" spans="8:14" x14ac:dyDescent="0.25">
      <c r="H1671" t="e">
        <f ca="1">ROUND(NORMINV(RAND(),SIMULATION!$G$6,SIMULATION!$C$6),0)</f>
        <v>#REF!</v>
      </c>
      <c r="I1671" t="e">
        <f ca="1">ROUND(NORMINV(RAND(),SIMULATION!$G$10,SIMULATION!$C$10),0)</f>
        <v>#REF!</v>
      </c>
      <c r="J1671" t="e">
        <f t="shared" ca="1" si="54"/>
        <v>#REF!</v>
      </c>
      <c r="K1671" t="e">
        <f ca="1">IF(H1671+SIMULATION!$E$6&gt;'CBB SIM'!I1671,"W","L")</f>
        <v>#REF!</v>
      </c>
      <c r="L1671" t="e">
        <f ca="1">IF(I1671+SIMULATION!$E$10&gt;'CBB SIM'!H1671,"W","L")</f>
        <v>#REF!</v>
      </c>
      <c r="M1671" t="e">
        <f t="shared" ca="1" si="55"/>
        <v>#REF!</v>
      </c>
      <c r="N1671" t="e">
        <f ca="1">IF((H1671+I1671)&gt;SIMULATION!$F$6,"Over","Under")</f>
        <v>#REF!</v>
      </c>
    </row>
    <row r="1672" spans="8:14" x14ac:dyDescent="0.25">
      <c r="H1672" t="e">
        <f ca="1">ROUND(NORMINV(RAND(),SIMULATION!$G$6,SIMULATION!$C$6),0)</f>
        <v>#REF!</v>
      </c>
      <c r="I1672" t="e">
        <f ca="1">ROUND(NORMINV(RAND(),SIMULATION!$G$10,SIMULATION!$C$10),0)</f>
        <v>#REF!</v>
      </c>
      <c r="J1672" t="e">
        <f t="shared" ca="1" si="54"/>
        <v>#REF!</v>
      </c>
      <c r="K1672" t="e">
        <f ca="1">IF(H1672+SIMULATION!$E$6&gt;'CBB SIM'!I1672,"W","L")</f>
        <v>#REF!</v>
      </c>
      <c r="L1672" t="e">
        <f ca="1">IF(I1672+SIMULATION!$E$10&gt;'CBB SIM'!H1672,"W","L")</f>
        <v>#REF!</v>
      </c>
      <c r="M1672" t="e">
        <f t="shared" ca="1" si="55"/>
        <v>#REF!</v>
      </c>
      <c r="N1672" t="e">
        <f ca="1">IF((H1672+I1672)&gt;SIMULATION!$F$6,"Over","Under")</f>
        <v>#REF!</v>
      </c>
    </row>
    <row r="1673" spans="8:14" x14ac:dyDescent="0.25">
      <c r="H1673" t="e">
        <f ca="1">ROUND(NORMINV(RAND(),SIMULATION!$G$6,SIMULATION!$C$6),0)</f>
        <v>#REF!</v>
      </c>
      <c r="I1673" t="e">
        <f ca="1">ROUND(NORMINV(RAND(),SIMULATION!$G$10,SIMULATION!$C$10),0)</f>
        <v>#REF!</v>
      </c>
      <c r="J1673" t="e">
        <f t="shared" ca="1" si="54"/>
        <v>#REF!</v>
      </c>
      <c r="K1673" t="e">
        <f ca="1">IF(H1673+SIMULATION!$E$6&gt;'CBB SIM'!I1673,"W","L")</f>
        <v>#REF!</v>
      </c>
      <c r="L1673" t="e">
        <f ca="1">IF(I1673+SIMULATION!$E$10&gt;'CBB SIM'!H1673,"W","L")</f>
        <v>#REF!</v>
      </c>
      <c r="M1673" t="e">
        <f t="shared" ca="1" si="55"/>
        <v>#REF!</v>
      </c>
      <c r="N1673" t="e">
        <f ca="1">IF((H1673+I1673)&gt;SIMULATION!$F$6,"Over","Under")</f>
        <v>#REF!</v>
      </c>
    </row>
    <row r="1674" spans="8:14" x14ac:dyDescent="0.25">
      <c r="H1674" t="e">
        <f ca="1">ROUND(NORMINV(RAND(),SIMULATION!$G$6,SIMULATION!$C$6),0)</f>
        <v>#REF!</v>
      </c>
      <c r="I1674" t="e">
        <f ca="1">ROUND(NORMINV(RAND(),SIMULATION!$G$10,SIMULATION!$C$10),0)</f>
        <v>#REF!</v>
      </c>
      <c r="J1674" t="e">
        <f t="shared" ca="1" si="54"/>
        <v>#REF!</v>
      </c>
      <c r="K1674" t="e">
        <f ca="1">IF(H1674+SIMULATION!$E$6&gt;'CBB SIM'!I1674,"W","L")</f>
        <v>#REF!</v>
      </c>
      <c r="L1674" t="e">
        <f ca="1">IF(I1674+SIMULATION!$E$10&gt;'CBB SIM'!H1674,"W","L")</f>
        <v>#REF!</v>
      </c>
      <c r="M1674" t="e">
        <f t="shared" ca="1" si="55"/>
        <v>#REF!</v>
      </c>
      <c r="N1674" t="e">
        <f ca="1">IF((H1674+I1674)&gt;SIMULATION!$F$6,"Over","Under")</f>
        <v>#REF!</v>
      </c>
    </row>
    <row r="1675" spans="8:14" x14ac:dyDescent="0.25">
      <c r="H1675" t="e">
        <f ca="1">ROUND(NORMINV(RAND(),SIMULATION!$G$6,SIMULATION!$C$6),0)</f>
        <v>#REF!</v>
      </c>
      <c r="I1675" t="e">
        <f ca="1">ROUND(NORMINV(RAND(),SIMULATION!$G$10,SIMULATION!$C$10),0)</f>
        <v>#REF!</v>
      </c>
      <c r="J1675" t="e">
        <f t="shared" ca="1" si="54"/>
        <v>#REF!</v>
      </c>
      <c r="K1675" t="e">
        <f ca="1">IF(H1675+SIMULATION!$E$6&gt;'CBB SIM'!I1675,"W","L")</f>
        <v>#REF!</v>
      </c>
      <c r="L1675" t="e">
        <f ca="1">IF(I1675+SIMULATION!$E$10&gt;'CBB SIM'!H1675,"W","L")</f>
        <v>#REF!</v>
      </c>
      <c r="M1675" t="e">
        <f t="shared" ca="1" si="55"/>
        <v>#REF!</v>
      </c>
      <c r="N1675" t="e">
        <f ca="1">IF((H1675+I1675)&gt;SIMULATION!$F$6,"Over","Under")</f>
        <v>#REF!</v>
      </c>
    </row>
    <row r="1676" spans="8:14" x14ac:dyDescent="0.25">
      <c r="H1676" t="e">
        <f ca="1">ROUND(NORMINV(RAND(),SIMULATION!$G$6,SIMULATION!$C$6),0)</f>
        <v>#REF!</v>
      </c>
      <c r="I1676" t="e">
        <f ca="1">ROUND(NORMINV(RAND(),SIMULATION!$G$10,SIMULATION!$C$10),0)</f>
        <v>#REF!</v>
      </c>
      <c r="J1676" t="e">
        <f t="shared" ca="1" si="54"/>
        <v>#REF!</v>
      </c>
      <c r="K1676" t="e">
        <f ca="1">IF(H1676+SIMULATION!$E$6&gt;'CBB SIM'!I1676,"W","L")</f>
        <v>#REF!</v>
      </c>
      <c r="L1676" t="e">
        <f ca="1">IF(I1676+SIMULATION!$E$10&gt;'CBB SIM'!H1676,"W","L")</f>
        <v>#REF!</v>
      </c>
      <c r="M1676" t="e">
        <f t="shared" ca="1" si="55"/>
        <v>#REF!</v>
      </c>
      <c r="N1676" t="e">
        <f ca="1">IF((H1676+I1676)&gt;SIMULATION!$F$6,"Over","Under")</f>
        <v>#REF!</v>
      </c>
    </row>
    <row r="1677" spans="8:14" x14ac:dyDescent="0.25">
      <c r="H1677" t="e">
        <f ca="1">ROUND(NORMINV(RAND(),SIMULATION!$G$6,SIMULATION!$C$6),0)</f>
        <v>#REF!</v>
      </c>
      <c r="I1677" t="e">
        <f ca="1">ROUND(NORMINV(RAND(),SIMULATION!$G$10,SIMULATION!$C$10),0)</f>
        <v>#REF!</v>
      </c>
      <c r="J1677" t="e">
        <f t="shared" ca="1" si="54"/>
        <v>#REF!</v>
      </c>
      <c r="K1677" t="e">
        <f ca="1">IF(H1677+SIMULATION!$E$6&gt;'CBB SIM'!I1677,"W","L")</f>
        <v>#REF!</v>
      </c>
      <c r="L1677" t="e">
        <f ca="1">IF(I1677+SIMULATION!$E$10&gt;'CBB SIM'!H1677,"W","L")</f>
        <v>#REF!</v>
      </c>
      <c r="M1677" t="e">
        <f t="shared" ca="1" si="55"/>
        <v>#REF!</v>
      </c>
      <c r="N1677" t="e">
        <f ca="1">IF((H1677+I1677)&gt;SIMULATION!$F$6,"Over","Under")</f>
        <v>#REF!</v>
      </c>
    </row>
    <row r="1678" spans="8:14" x14ac:dyDescent="0.25">
      <c r="H1678" t="e">
        <f ca="1">ROUND(NORMINV(RAND(),SIMULATION!$G$6,SIMULATION!$C$6),0)</f>
        <v>#REF!</v>
      </c>
      <c r="I1678" t="e">
        <f ca="1">ROUND(NORMINV(RAND(),SIMULATION!$G$10,SIMULATION!$C$10),0)</f>
        <v>#REF!</v>
      </c>
      <c r="J1678" t="e">
        <f t="shared" ca="1" si="54"/>
        <v>#REF!</v>
      </c>
      <c r="K1678" t="e">
        <f ca="1">IF(H1678+SIMULATION!$E$6&gt;'CBB SIM'!I1678,"W","L")</f>
        <v>#REF!</v>
      </c>
      <c r="L1678" t="e">
        <f ca="1">IF(I1678+SIMULATION!$E$10&gt;'CBB SIM'!H1678,"W","L")</f>
        <v>#REF!</v>
      </c>
      <c r="M1678" t="e">
        <f t="shared" ca="1" si="55"/>
        <v>#REF!</v>
      </c>
      <c r="N1678" t="e">
        <f ca="1">IF((H1678+I1678)&gt;SIMULATION!$F$6,"Over","Under")</f>
        <v>#REF!</v>
      </c>
    </row>
    <row r="1679" spans="8:14" x14ac:dyDescent="0.25">
      <c r="H1679" t="e">
        <f ca="1">ROUND(NORMINV(RAND(),SIMULATION!$G$6,SIMULATION!$C$6),0)</f>
        <v>#REF!</v>
      </c>
      <c r="I1679" t="e">
        <f ca="1">ROUND(NORMINV(RAND(),SIMULATION!$G$10,SIMULATION!$C$10),0)</f>
        <v>#REF!</v>
      </c>
      <c r="J1679" t="e">
        <f t="shared" ca="1" si="54"/>
        <v>#REF!</v>
      </c>
      <c r="K1679" t="e">
        <f ca="1">IF(H1679+SIMULATION!$E$6&gt;'CBB SIM'!I1679,"W","L")</f>
        <v>#REF!</v>
      </c>
      <c r="L1679" t="e">
        <f ca="1">IF(I1679+SIMULATION!$E$10&gt;'CBB SIM'!H1679,"W","L")</f>
        <v>#REF!</v>
      </c>
      <c r="M1679" t="e">
        <f t="shared" ca="1" si="55"/>
        <v>#REF!</v>
      </c>
      <c r="N1679" t="e">
        <f ca="1">IF((H1679+I1679)&gt;SIMULATION!$F$6,"Over","Under")</f>
        <v>#REF!</v>
      </c>
    </row>
    <row r="1680" spans="8:14" x14ac:dyDescent="0.25">
      <c r="H1680" t="e">
        <f ca="1">ROUND(NORMINV(RAND(),SIMULATION!$G$6,SIMULATION!$C$6),0)</f>
        <v>#REF!</v>
      </c>
      <c r="I1680" t="e">
        <f ca="1">ROUND(NORMINV(RAND(),SIMULATION!$G$10,SIMULATION!$C$10),0)</f>
        <v>#REF!</v>
      </c>
      <c r="J1680" t="e">
        <f t="shared" ca="1" si="54"/>
        <v>#REF!</v>
      </c>
      <c r="K1680" t="e">
        <f ca="1">IF(H1680+SIMULATION!$E$6&gt;'CBB SIM'!I1680,"W","L")</f>
        <v>#REF!</v>
      </c>
      <c r="L1680" t="e">
        <f ca="1">IF(I1680+SIMULATION!$E$10&gt;'CBB SIM'!H1680,"W","L")</f>
        <v>#REF!</v>
      </c>
      <c r="M1680" t="e">
        <f t="shared" ca="1" si="55"/>
        <v>#REF!</v>
      </c>
      <c r="N1680" t="e">
        <f ca="1">IF((H1680+I1680)&gt;SIMULATION!$F$6,"Over","Under")</f>
        <v>#REF!</v>
      </c>
    </row>
    <row r="1681" spans="8:14" x14ac:dyDescent="0.25">
      <c r="H1681" t="e">
        <f ca="1">ROUND(NORMINV(RAND(),SIMULATION!$G$6,SIMULATION!$C$6),0)</f>
        <v>#REF!</v>
      </c>
      <c r="I1681" t="e">
        <f ca="1">ROUND(NORMINV(RAND(),SIMULATION!$G$10,SIMULATION!$C$10),0)</f>
        <v>#REF!</v>
      </c>
      <c r="J1681" t="e">
        <f t="shared" ca="1" si="54"/>
        <v>#REF!</v>
      </c>
      <c r="K1681" t="e">
        <f ca="1">IF(H1681+SIMULATION!$E$6&gt;'CBB SIM'!I1681,"W","L")</f>
        <v>#REF!</v>
      </c>
      <c r="L1681" t="e">
        <f ca="1">IF(I1681+SIMULATION!$E$10&gt;'CBB SIM'!H1681,"W","L")</f>
        <v>#REF!</v>
      </c>
      <c r="M1681" t="e">
        <f t="shared" ca="1" si="55"/>
        <v>#REF!</v>
      </c>
      <c r="N1681" t="e">
        <f ca="1">IF((H1681+I1681)&gt;SIMULATION!$F$6,"Over","Under")</f>
        <v>#REF!</v>
      </c>
    </row>
    <row r="1682" spans="8:14" x14ac:dyDescent="0.25">
      <c r="H1682" t="e">
        <f ca="1">ROUND(NORMINV(RAND(),SIMULATION!$G$6,SIMULATION!$C$6),0)</f>
        <v>#REF!</v>
      </c>
      <c r="I1682" t="e">
        <f ca="1">ROUND(NORMINV(RAND(),SIMULATION!$G$10,SIMULATION!$C$10),0)</f>
        <v>#REF!</v>
      </c>
      <c r="J1682" t="e">
        <f t="shared" ca="1" si="54"/>
        <v>#REF!</v>
      </c>
      <c r="K1682" t="e">
        <f ca="1">IF(H1682+SIMULATION!$E$6&gt;'CBB SIM'!I1682,"W","L")</f>
        <v>#REF!</v>
      </c>
      <c r="L1682" t="e">
        <f ca="1">IF(I1682+SIMULATION!$E$10&gt;'CBB SIM'!H1682,"W","L")</f>
        <v>#REF!</v>
      </c>
      <c r="M1682" t="e">
        <f t="shared" ca="1" si="55"/>
        <v>#REF!</v>
      </c>
      <c r="N1682" t="e">
        <f ca="1">IF((H1682+I1682)&gt;SIMULATION!$F$6,"Over","Under")</f>
        <v>#REF!</v>
      </c>
    </row>
    <row r="1683" spans="8:14" x14ac:dyDescent="0.25">
      <c r="H1683" t="e">
        <f ca="1">ROUND(NORMINV(RAND(),SIMULATION!$G$6,SIMULATION!$C$6),0)</f>
        <v>#REF!</v>
      </c>
      <c r="I1683" t="e">
        <f ca="1">ROUND(NORMINV(RAND(),SIMULATION!$G$10,SIMULATION!$C$10),0)</f>
        <v>#REF!</v>
      </c>
      <c r="J1683" t="e">
        <f t="shared" ca="1" si="54"/>
        <v>#REF!</v>
      </c>
      <c r="K1683" t="e">
        <f ca="1">IF(H1683+SIMULATION!$E$6&gt;'CBB SIM'!I1683,"W","L")</f>
        <v>#REF!</v>
      </c>
      <c r="L1683" t="e">
        <f ca="1">IF(I1683+SIMULATION!$E$10&gt;'CBB SIM'!H1683,"W","L")</f>
        <v>#REF!</v>
      </c>
      <c r="M1683" t="e">
        <f t="shared" ca="1" si="55"/>
        <v>#REF!</v>
      </c>
      <c r="N1683" t="e">
        <f ca="1">IF((H1683+I1683)&gt;SIMULATION!$F$6,"Over","Under")</f>
        <v>#REF!</v>
      </c>
    </row>
    <row r="1684" spans="8:14" x14ac:dyDescent="0.25">
      <c r="H1684" t="e">
        <f ca="1">ROUND(NORMINV(RAND(),SIMULATION!$G$6,SIMULATION!$C$6),0)</f>
        <v>#REF!</v>
      </c>
      <c r="I1684" t="e">
        <f ca="1">ROUND(NORMINV(RAND(),SIMULATION!$G$10,SIMULATION!$C$10),0)</f>
        <v>#REF!</v>
      </c>
      <c r="J1684" t="e">
        <f t="shared" ca="1" si="54"/>
        <v>#REF!</v>
      </c>
      <c r="K1684" t="e">
        <f ca="1">IF(H1684+SIMULATION!$E$6&gt;'CBB SIM'!I1684,"W","L")</f>
        <v>#REF!</v>
      </c>
      <c r="L1684" t="e">
        <f ca="1">IF(I1684+SIMULATION!$E$10&gt;'CBB SIM'!H1684,"W","L")</f>
        <v>#REF!</v>
      </c>
      <c r="M1684" t="e">
        <f t="shared" ca="1" si="55"/>
        <v>#REF!</v>
      </c>
      <c r="N1684" t="e">
        <f ca="1">IF((H1684+I1684)&gt;SIMULATION!$F$6,"Over","Under")</f>
        <v>#REF!</v>
      </c>
    </row>
    <row r="1685" spans="8:14" x14ac:dyDescent="0.25">
      <c r="H1685" t="e">
        <f ca="1">ROUND(NORMINV(RAND(),SIMULATION!$G$6,SIMULATION!$C$6),0)</f>
        <v>#REF!</v>
      </c>
      <c r="I1685" t="e">
        <f ca="1">ROUND(NORMINV(RAND(),SIMULATION!$G$10,SIMULATION!$C$10),0)</f>
        <v>#REF!</v>
      </c>
      <c r="J1685" t="e">
        <f t="shared" ca="1" si="54"/>
        <v>#REF!</v>
      </c>
      <c r="K1685" t="e">
        <f ca="1">IF(H1685+SIMULATION!$E$6&gt;'CBB SIM'!I1685,"W","L")</f>
        <v>#REF!</v>
      </c>
      <c r="L1685" t="e">
        <f ca="1">IF(I1685+SIMULATION!$E$10&gt;'CBB SIM'!H1685,"W","L")</f>
        <v>#REF!</v>
      </c>
      <c r="M1685" t="e">
        <f t="shared" ca="1" si="55"/>
        <v>#REF!</v>
      </c>
      <c r="N1685" t="e">
        <f ca="1">IF((H1685+I1685)&gt;SIMULATION!$F$6,"Over","Under")</f>
        <v>#REF!</v>
      </c>
    </row>
    <row r="1686" spans="8:14" x14ac:dyDescent="0.25">
      <c r="H1686" t="e">
        <f ca="1">ROUND(NORMINV(RAND(),SIMULATION!$G$6,SIMULATION!$C$6),0)</f>
        <v>#REF!</v>
      </c>
      <c r="I1686" t="e">
        <f ca="1">ROUND(NORMINV(RAND(),SIMULATION!$G$10,SIMULATION!$C$10),0)</f>
        <v>#REF!</v>
      </c>
      <c r="J1686" t="e">
        <f t="shared" ca="1" si="54"/>
        <v>#REF!</v>
      </c>
      <c r="K1686" t="e">
        <f ca="1">IF(H1686+SIMULATION!$E$6&gt;'CBB SIM'!I1686,"W","L")</f>
        <v>#REF!</v>
      </c>
      <c r="L1686" t="e">
        <f ca="1">IF(I1686+SIMULATION!$E$10&gt;'CBB SIM'!H1686,"W","L")</f>
        <v>#REF!</v>
      </c>
      <c r="M1686" t="e">
        <f t="shared" ca="1" si="55"/>
        <v>#REF!</v>
      </c>
      <c r="N1686" t="e">
        <f ca="1">IF((H1686+I1686)&gt;SIMULATION!$F$6,"Over","Under")</f>
        <v>#REF!</v>
      </c>
    </row>
    <row r="1687" spans="8:14" x14ac:dyDescent="0.25">
      <c r="H1687" t="e">
        <f ca="1">ROUND(NORMINV(RAND(),SIMULATION!$G$6,SIMULATION!$C$6),0)</f>
        <v>#REF!</v>
      </c>
      <c r="I1687" t="e">
        <f ca="1">ROUND(NORMINV(RAND(),SIMULATION!$G$10,SIMULATION!$C$10),0)</f>
        <v>#REF!</v>
      </c>
      <c r="J1687" t="e">
        <f t="shared" ca="1" si="54"/>
        <v>#REF!</v>
      </c>
      <c r="K1687" t="e">
        <f ca="1">IF(H1687+SIMULATION!$E$6&gt;'CBB SIM'!I1687,"W","L")</f>
        <v>#REF!</v>
      </c>
      <c r="L1687" t="e">
        <f ca="1">IF(I1687+SIMULATION!$E$10&gt;'CBB SIM'!H1687,"W","L")</f>
        <v>#REF!</v>
      </c>
      <c r="M1687" t="e">
        <f t="shared" ca="1" si="55"/>
        <v>#REF!</v>
      </c>
      <c r="N1687" t="e">
        <f ca="1">IF((H1687+I1687)&gt;SIMULATION!$F$6,"Over","Under")</f>
        <v>#REF!</v>
      </c>
    </row>
    <row r="1688" spans="8:14" x14ac:dyDescent="0.25">
      <c r="H1688" t="e">
        <f ca="1">ROUND(NORMINV(RAND(),SIMULATION!$G$6,SIMULATION!$C$6),0)</f>
        <v>#REF!</v>
      </c>
      <c r="I1688" t="e">
        <f ca="1">ROUND(NORMINV(RAND(),SIMULATION!$G$10,SIMULATION!$C$10),0)</f>
        <v>#REF!</v>
      </c>
      <c r="J1688" t="e">
        <f t="shared" ca="1" si="54"/>
        <v>#REF!</v>
      </c>
      <c r="K1688" t="e">
        <f ca="1">IF(H1688+SIMULATION!$E$6&gt;'CBB SIM'!I1688,"W","L")</f>
        <v>#REF!</v>
      </c>
      <c r="L1688" t="e">
        <f ca="1">IF(I1688+SIMULATION!$E$10&gt;'CBB SIM'!H1688,"W","L")</f>
        <v>#REF!</v>
      </c>
      <c r="M1688" t="e">
        <f t="shared" ca="1" si="55"/>
        <v>#REF!</v>
      </c>
      <c r="N1688" t="e">
        <f ca="1">IF((H1688+I1688)&gt;SIMULATION!$F$6,"Over","Under")</f>
        <v>#REF!</v>
      </c>
    </row>
    <row r="1689" spans="8:14" x14ac:dyDescent="0.25">
      <c r="H1689" t="e">
        <f ca="1">ROUND(NORMINV(RAND(),SIMULATION!$G$6,SIMULATION!$C$6),0)</f>
        <v>#REF!</v>
      </c>
      <c r="I1689" t="e">
        <f ca="1">ROUND(NORMINV(RAND(),SIMULATION!$G$10,SIMULATION!$C$10),0)</f>
        <v>#REF!</v>
      </c>
      <c r="J1689" t="e">
        <f t="shared" ca="1" si="54"/>
        <v>#REF!</v>
      </c>
      <c r="K1689" t="e">
        <f ca="1">IF(H1689+SIMULATION!$E$6&gt;'CBB SIM'!I1689,"W","L")</f>
        <v>#REF!</v>
      </c>
      <c r="L1689" t="e">
        <f ca="1">IF(I1689+SIMULATION!$E$10&gt;'CBB SIM'!H1689,"W","L")</f>
        <v>#REF!</v>
      </c>
      <c r="M1689" t="e">
        <f t="shared" ca="1" si="55"/>
        <v>#REF!</v>
      </c>
      <c r="N1689" t="e">
        <f ca="1">IF((H1689+I1689)&gt;SIMULATION!$F$6,"Over","Under")</f>
        <v>#REF!</v>
      </c>
    </row>
    <row r="1690" spans="8:14" x14ac:dyDescent="0.25">
      <c r="H1690" t="e">
        <f ca="1">ROUND(NORMINV(RAND(),SIMULATION!$G$6,SIMULATION!$C$6),0)</f>
        <v>#REF!</v>
      </c>
      <c r="I1690" t="e">
        <f ca="1">ROUND(NORMINV(RAND(),SIMULATION!$G$10,SIMULATION!$C$10),0)</f>
        <v>#REF!</v>
      </c>
      <c r="J1690" t="e">
        <f t="shared" ca="1" si="54"/>
        <v>#REF!</v>
      </c>
      <c r="K1690" t="e">
        <f ca="1">IF(H1690+SIMULATION!$E$6&gt;'CBB SIM'!I1690,"W","L")</f>
        <v>#REF!</v>
      </c>
      <c r="L1690" t="e">
        <f ca="1">IF(I1690+SIMULATION!$E$10&gt;'CBB SIM'!H1690,"W","L")</f>
        <v>#REF!</v>
      </c>
      <c r="M1690" t="e">
        <f t="shared" ca="1" si="55"/>
        <v>#REF!</v>
      </c>
      <c r="N1690" t="e">
        <f ca="1">IF((H1690+I1690)&gt;SIMULATION!$F$6,"Over","Under")</f>
        <v>#REF!</v>
      </c>
    </row>
    <row r="1691" spans="8:14" x14ac:dyDescent="0.25">
      <c r="H1691" t="e">
        <f ca="1">ROUND(NORMINV(RAND(),SIMULATION!$G$6,SIMULATION!$C$6),0)</f>
        <v>#REF!</v>
      </c>
      <c r="I1691" t="e">
        <f ca="1">ROUND(NORMINV(RAND(),SIMULATION!$G$10,SIMULATION!$C$10),0)</f>
        <v>#REF!</v>
      </c>
      <c r="J1691" t="e">
        <f t="shared" ca="1" si="54"/>
        <v>#REF!</v>
      </c>
      <c r="K1691" t="e">
        <f ca="1">IF(H1691+SIMULATION!$E$6&gt;'CBB SIM'!I1691,"W","L")</f>
        <v>#REF!</v>
      </c>
      <c r="L1691" t="e">
        <f ca="1">IF(I1691+SIMULATION!$E$10&gt;'CBB SIM'!H1691,"W","L")</f>
        <v>#REF!</v>
      </c>
      <c r="M1691" t="e">
        <f t="shared" ca="1" si="55"/>
        <v>#REF!</v>
      </c>
      <c r="N1691" t="e">
        <f ca="1">IF((H1691+I1691)&gt;SIMULATION!$F$6,"Over","Under")</f>
        <v>#REF!</v>
      </c>
    </row>
    <row r="1692" spans="8:14" x14ac:dyDescent="0.25">
      <c r="H1692" t="e">
        <f ca="1">ROUND(NORMINV(RAND(),SIMULATION!$G$6,SIMULATION!$C$6),0)</f>
        <v>#REF!</v>
      </c>
      <c r="I1692" t="e">
        <f ca="1">ROUND(NORMINV(RAND(),SIMULATION!$G$10,SIMULATION!$C$10),0)</f>
        <v>#REF!</v>
      </c>
      <c r="J1692" t="e">
        <f t="shared" ca="1" si="54"/>
        <v>#REF!</v>
      </c>
      <c r="K1692" t="e">
        <f ca="1">IF(H1692+SIMULATION!$E$6&gt;'CBB SIM'!I1692,"W","L")</f>
        <v>#REF!</v>
      </c>
      <c r="L1692" t="e">
        <f ca="1">IF(I1692+SIMULATION!$E$10&gt;'CBB SIM'!H1692,"W","L")</f>
        <v>#REF!</v>
      </c>
      <c r="M1692" t="e">
        <f t="shared" ca="1" si="55"/>
        <v>#REF!</v>
      </c>
      <c r="N1692" t="e">
        <f ca="1">IF((H1692+I1692)&gt;SIMULATION!$F$6,"Over","Under")</f>
        <v>#REF!</v>
      </c>
    </row>
    <row r="1693" spans="8:14" x14ac:dyDescent="0.25">
      <c r="H1693" t="e">
        <f ca="1">ROUND(NORMINV(RAND(),SIMULATION!$G$6,SIMULATION!$C$6),0)</f>
        <v>#REF!</v>
      </c>
      <c r="I1693" t="e">
        <f ca="1">ROUND(NORMINV(RAND(),SIMULATION!$G$10,SIMULATION!$C$10),0)</f>
        <v>#REF!</v>
      </c>
      <c r="J1693" t="e">
        <f t="shared" ca="1" si="54"/>
        <v>#REF!</v>
      </c>
      <c r="K1693" t="e">
        <f ca="1">IF(H1693+SIMULATION!$E$6&gt;'CBB SIM'!I1693,"W","L")</f>
        <v>#REF!</v>
      </c>
      <c r="L1693" t="e">
        <f ca="1">IF(I1693+SIMULATION!$E$10&gt;'CBB SIM'!H1693,"W","L")</f>
        <v>#REF!</v>
      </c>
      <c r="M1693" t="e">
        <f t="shared" ca="1" si="55"/>
        <v>#REF!</v>
      </c>
      <c r="N1693" t="e">
        <f ca="1">IF((H1693+I1693)&gt;SIMULATION!$F$6,"Over","Under")</f>
        <v>#REF!</v>
      </c>
    </row>
    <row r="1694" spans="8:14" x14ac:dyDescent="0.25">
      <c r="H1694" t="e">
        <f ca="1">ROUND(NORMINV(RAND(),SIMULATION!$G$6,SIMULATION!$C$6),0)</f>
        <v>#REF!</v>
      </c>
      <c r="I1694" t="e">
        <f ca="1">ROUND(NORMINV(RAND(),SIMULATION!$G$10,SIMULATION!$C$10),0)</f>
        <v>#REF!</v>
      </c>
      <c r="J1694" t="e">
        <f t="shared" ca="1" si="54"/>
        <v>#REF!</v>
      </c>
      <c r="K1694" t="e">
        <f ca="1">IF(H1694+SIMULATION!$E$6&gt;'CBB SIM'!I1694,"W","L")</f>
        <v>#REF!</v>
      </c>
      <c r="L1694" t="e">
        <f ca="1">IF(I1694+SIMULATION!$E$10&gt;'CBB SIM'!H1694,"W","L")</f>
        <v>#REF!</v>
      </c>
      <c r="M1694" t="e">
        <f t="shared" ca="1" si="55"/>
        <v>#REF!</v>
      </c>
      <c r="N1694" t="e">
        <f ca="1">IF((H1694+I1694)&gt;SIMULATION!$F$6,"Over","Under")</f>
        <v>#REF!</v>
      </c>
    </row>
    <row r="1695" spans="8:14" x14ac:dyDescent="0.25">
      <c r="H1695" t="e">
        <f ca="1">ROUND(NORMINV(RAND(),SIMULATION!$G$6,SIMULATION!$C$6),0)</f>
        <v>#REF!</v>
      </c>
      <c r="I1695" t="e">
        <f ca="1">ROUND(NORMINV(RAND(),SIMULATION!$G$10,SIMULATION!$C$10),0)</f>
        <v>#REF!</v>
      </c>
      <c r="J1695" t="e">
        <f t="shared" ca="1" si="54"/>
        <v>#REF!</v>
      </c>
      <c r="K1695" t="e">
        <f ca="1">IF(H1695+SIMULATION!$E$6&gt;'CBB SIM'!I1695,"W","L")</f>
        <v>#REF!</v>
      </c>
      <c r="L1695" t="e">
        <f ca="1">IF(I1695+SIMULATION!$E$10&gt;'CBB SIM'!H1695,"W","L")</f>
        <v>#REF!</v>
      </c>
      <c r="M1695" t="e">
        <f t="shared" ca="1" si="55"/>
        <v>#REF!</v>
      </c>
      <c r="N1695" t="e">
        <f ca="1">IF((H1695+I1695)&gt;SIMULATION!$F$6,"Over","Under")</f>
        <v>#REF!</v>
      </c>
    </row>
    <row r="1696" spans="8:14" x14ac:dyDescent="0.25">
      <c r="H1696" t="e">
        <f ca="1">ROUND(NORMINV(RAND(),SIMULATION!$G$6,SIMULATION!$C$6),0)</f>
        <v>#REF!</v>
      </c>
      <c r="I1696" t="e">
        <f ca="1">ROUND(NORMINV(RAND(),SIMULATION!$G$10,SIMULATION!$C$10),0)</f>
        <v>#REF!</v>
      </c>
      <c r="J1696" t="e">
        <f t="shared" ca="1" si="54"/>
        <v>#REF!</v>
      </c>
      <c r="K1696" t="e">
        <f ca="1">IF(H1696+SIMULATION!$E$6&gt;'CBB SIM'!I1696,"W","L")</f>
        <v>#REF!</v>
      </c>
      <c r="L1696" t="e">
        <f ca="1">IF(I1696+SIMULATION!$E$10&gt;'CBB SIM'!H1696,"W","L")</f>
        <v>#REF!</v>
      </c>
      <c r="M1696" t="e">
        <f t="shared" ca="1" si="55"/>
        <v>#REF!</v>
      </c>
      <c r="N1696" t="e">
        <f ca="1">IF((H1696+I1696)&gt;SIMULATION!$F$6,"Over","Under")</f>
        <v>#REF!</v>
      </c>
    </row>
    <row r="1697" spans="8:14" x14ac:dyDescent="0.25">
      <c r="H1697" t="e">
        <f ca="1">ROUND(NORMINV(RAND(),SIMULATION!$G$6,SIMULATION!$C$6),0)</f>
        <v>#REF!</v>
      </c>
      <c r="I1697" t="e">
        <f ca="1">ROUND(NORMINV(RAND(),SIMULATION!$G$10,SIMULATION!$C$10),0)</f>
        <v>#REF!</v>
      </c>
      <c r="J1697" t="e">
        <f t="shared" ca="1" si="54"/>
        <v>#REF!</v>
      </c>
      <c r="K1697" t="e">
        <f ca="1">IF(H1697+SIMULATION!$E$6&gt;'CBB SIM'!I1697,"W","L")</f>
        <v>#REF!</v>
      </c>
      <c r="L1697" t="e">
        <f ca="1">IF(I1697+SIMULATION!$E$10&gt;'CBB SIM'!H1697,"W","L")</f>
        <v>#REF!</v>
      </c>
      <c r="M1697" t="e">
        <f t="shared" ca="1" si="55"/>
        <v>#REF!</v>
      </c>
      <c r="N1697" t="e">
        <f ca="1">IF((H1697+I1697)&gt;SIMULATION!$F$6,"Over","Under")</f>
        <v>#REF!</v>
      </c>
    </row>
    <row r="1698" spans="8:14" x14ac:dyDescent="0.25">
      <c r="H1698" t="e">
        <f ca="1">ROUND(NORMINV(RAND(),SIMULATION!$G$6,SIMULATION!$C$6),0)</f>
        <v>#REF!</v>
      </c>
      <c r="I1698" t="e">
        <f ca="1">ROUND(NORMINV(RAND(),SIMULATION!$G$10,SIMULATION!$C$10),0)</f>
        <v>#REF!</v>
      </c>
      <c r="J1698" t="e">
        <f t="shared" ca="1" si="54"/>
        <v>#REF!</v>
      </c>
      <c r="K1698" t="e">
        <f ca="1">IF(H1698+SIMULATION!$E$6&gt;'CBB SIM'!I1698,"W","L")</f>
        <v>#REF!</v>
      </c>
      <c r="L1698" t="e">
        <f ca="1">IF(I1698+SIMULATION!$E$10&gt;'CBB SIM'!H1698,"W","L")</f>
        <v>#REF!</v>
      </c>
      <c r="M1698" t="e">
        <f t="shared" ca="1" si="55"/>
        <v>#REF!</v>
      </c>
      <c r="N1698" t="e">
        <f ca="1">IF((H1698+I1698)&gt;SIMULATION!$F$6,"Over","Under")</f>
        <v>#REF!</v>
      </c>
    </row>
    <row r="1699" spans="8:14" x14ac:dyDescent="0.25">
      <c r="H1699" t="e">
        <f ca="1">ROUND(NORMINV(RAND(),SIMULATION!$G$6,SIMULATION!$C$6),0)</f>
        <v>#REF!</v>
      </c>
      <c r="I1699" t="e">
        <f ca="1">ROUND(NORMINV(RAND(),SIMULATION!$G$10,SIMULATION!$C$10),0)</f>
        <v>#REF!</v>
      </c>
      <c r="J1699" t="e">
        <f t="shared" ca="1" si="54"/>
        <v>#REF!</v>
      </c>
      <c r="K1699" t="e">
        <f ca="1">IF(H1699+SIMULATION!$E$6&gt;'CBB SIM'!I1699,"W","L")</f>
        <v>#REF!</v>
      </c>
      <c r="L1699" t="e">
        <f ca="1">IF(I1699+SIMULATION!$E$10&gt;'CBB SIM'!H1699,"W","L")</f>
        <v>#REF!</v>
      </c>
      <c r="M1699" t="e">
        <f t="shared" ca="1" si="55"/>
        <v>#REF!</v>
      </c>
      <c r="N1699" t="e">
        <f ca="1">IF((H1699+I1699)&gt;SIMULATION!$F$6,"Over","Under")</f>
        <v>#REF!</v>
      </c>
    </row>
    <row r="1700" spans="8:14" x14ac:dyDescent="0.25">
      <c r="H1700" t="e">
        <f ca="1">ROUND(NORMINV(RAND(),SIMULATION!$G$6,SIMULATION!$C$6),0)</f>
        <v>#REF!</v>
      </c>
      <c r="I1700" t="e">
        <f ca="1">ROUND(NORMINV(RAND(),SIMULATION!$G$10,SIMULATION!$C$10),0)</f>
        <v>#REF!</v>
      </c>
      <c r="J1700" t="e">
        <f t="shared" ca="1" si="54"/>
        <v>#REF!</v>
      </c>
      <c r="K1700" t="e">
        <f ca="1">IF(H1700+SIMULATION!$E$6&gt;'CBB SIM'!I1700,"W","L")</f>
        <v>#REF!</v>
      </c>
      <c r="L1700" t="e">
        <f ca="1">IF(I1700+SIMULATION!$E$10&gt;'CBB SIM'!H1700,"W","L")</f>
        <v>#REF!</v>
      </c>
      <c r="M1700" t="e">
        <f t="shared" ca="1" si="55"/>
        <v>#REF!</v>
      </c>
      <c r="N1700" t="e">
        <f ca="1">IF((H1700+I1700)&gt;SIMULATION!$F$6,"Over","Under")</f>
        <v>#REF!</v>
      </c>
    </row>
    <row r="1701" spans="8:14" x14ac:dyDescent="0.25">
      <c r="H1701" t="e">
        <f ca="1">ROUND(NORMINV(RAND(),SIMULATION!$G$6,SIMULATION!$C$6),0)</f>
        <v>#REF!</v>
      </c>
      <c r="I1701" t="e">
        <f ca="1">ROUND(NORMINV(RAND(),SIMULATION!$G$10,SIMULATION!$C$10),0)</f>
        <v>#REF!</v>
      </c>
      <c r="J1701" t="e">
        <f t="shared" ca="1" si="54"/>
        <v>#REF!</v>
      </c>
      <c r="K1701" t="e">
        <f ca="1">IF(H1701+SIMULATION!$E$6&gt;'CBB SIM'!I1701,"W","L")</f>
        <v>#REF!</v>
      </c>
      <c r="L1701" t="e">
        <f ca="1">IF(I1701+SIMULATION!$E$10&gt;'CBB SIM'!H1701,"W","L")</f>
        <v>#REF!</v>
      </c>
      <c r="M1701" t="e">
        <f t="shared" ca="1" si="55"/>
        <v>#REF!</v>
      </c>
      <c r="N1701" t="e">
        <f ca="1">IF((H1701+I1701)&gt;SIMULATION!$F$6,"Over","Under")</f>
        <v>#REF!</v>
      </c>
    </row>
    <row r="1702" spans="8:14" x14ac:dyDescent="0.25">
      <c r="H1702" t="e">
        <f ca="1">ROUND(NORMINV(RAND(),SIMULATION!$G$6,SIMULATION!$C$6),0)</f>
        <v>#REF!</v>
      </c>
      <c r="I1702" t="e">
        <f ca="1">ROUND(NORMINV(RAND(),SIMULATION!$G$10,SIMULATION!$C$10),0)</f>
        <v>#REF!</v>
      </c>
      <c r="J1702" t="e">
        <f t="shared" ca="1" si="54"/>
        <v>#REF!</v>
      </c>
      <c r="K1702" t="e">
        <f ca="1">IF(H1702+SIMULATION!$E$6&gt;'CBB SIM'!I1702,"W","L")</f>
        <v>#REF!</v>
      </c>
      <c r="L1702" t="e">
        <f ca="1">IF(I1702+SIMULATION!$E$10&gt;'CBB SIM'!H1702,"W","L")</f>
        <v>#REF!</v>
      </c>
      <c r="M1702" t="e">
        <f t="shared" ca="1" si="55"/>
        <v>#REF!</v>
      </c>
      <c r="N1702" t="e">
        <f ca="1">IF((H1702+I1702)&gt;SIMULATION!$F$6,"Over","Under")</f>
        <v>#REF!</v>
      </c>
    </row>
    <row r="1703" spans="8:14" x14ac:dyDescent="0.25">
      <c r="H1703" t="e">
        <f ca="1">ROUND(NORMINV(RAND(),SIMULATION!$G$6,SIMULATION!$C$6),0)</f>
        <v>#REF!</v>
      </c>
      <c r="I1703" t="e">
        <f ca="1">ROUND(NORMINV(RAND(),SIMULATION!$G$10,SIMULATION!$C$10),0)</f>
        <v>#REF!</v>
      </c>
      <c r="J1703" t="e">
        <f t="shared" ca="1" si="54"/>
        <v>#REF!</v>
      </c>
      <c r="K1703" t="e">
        <f ca="1">IF(H1703+SIMULATION!$E$6&gt;'CBB SIM'!I1703,"W","L")</f>
        <v>#REF!</v>
      </c>
      <c r="L1703" t="e">
        <f ca="1">IF(I1703+SIMULATION!$E$10&gt;'CBB SIM'!H1703,"W","L")</f>
        <v>#REF!</v>
      </c>
      <c r="M1703" t="e">
        <f t="shared" ca="1" si="55"/>
        <v>#REF!</v>
      </c>
      <c r="N1703" t="e">
        <f ca="1">IF((H1703+I1703)&gt;SIMULATION!$F$6,"Over","Under")</f>
        <v>#REF!</v>
      </c>
    </row>
    <row r="1704" spans="8:14" x14ac:dyDescent="0.25">
      <c r="H1704" t="e">
        <f ca="1">ROUND(NORMINV(RAND(),SIMULATION!$G$6,SIMULATION!$C$6),0)</f>
        <v>#REF!</v>
      </c>
      <c r="I1704" t="e">
        <f ca="1">ROUND(NORMINV(RAND(),SIMULATION!$G$10,SIMULATION!$C$10),0)</f>
        <v>#REF!</v>
      </c>
      <c r="J1704" t="e">
        <f t="shared" ca="1" si="54"/>
        <v>#REF!</v>
      </c>
      <c r="K1704" t="e">
        <f ca="1">IF(H1704+SIMULATION!$E$6&gt;'CBB SIM'!I1704,"W","L")</f>
        <v>#REF!</v>
      </c>
      <c r="L1704" t="e">
        <f ca="1">IF(I1704+SIMULATION!$E$10&gt;'CBB SIM'!H1704,"W","L")</f>
        <v>#REF!</v>
      </c>
      <c r="M1704" t="e">
        <f t="shared" ca="1" si="55"/>
        <v>#REF!</v>
      </c>
      <c r="N1704" t="e">
        <f ca="1">IF((H1704+I1704)&gt;SIMULATION!$F$6,"Over","Under")</f>
        <v>#REF!</v>
      </c>
    </row>
    <row r="1705" spans="8:14" x14ac:dyDescent="0.25">
      <c r="H1705" t="e">
        <f ca="1">ROUND(NORMINV(RAND(),SIMULATION!$G$6,SIMULATION!$C$6),0)</f>
        <v>#REF!</v>
      </c>
      <c r="I1705" t="e">
        <f ca="1">ROUND(NORMINV(RAND(),SIMULATION!$G$10,SIMULATION!$C$10),0)</f>
        <v>#REF!</v>
      </c>
      <c r="J1705" t="e">
        <f t="shared" ca="1" si="54"/>
        <v>#REF!</v>
      </c>
      <c r="K1705" t="e">
        <f ca="1">IF(H1705+SIMULATION!$E$6&gt;'CBB SIM'!I1705,"W","L")</f>
        <v>#REF!</v>
      </c>
      <c r="L1705" t="e">
        <f ca="1">IF(I1705+SIMULATION!$E$10&gt;'CBB SIM'!H1705,"W","L")</f>
        <v>#REF!</v>
      </c>
      <c r="M1705" t="e">
        <f t="shared" ca="1" si="55"/>
        <v>#REF!</v>
      </c>
      <c r="N1705" t="e">
        <f ca="1">IF((H1705+I1705)&gt;SIMULATION!$F$6,"Over","Under")</f>
        <v>#REF!</v>
      </c>
    </row>
    <row r="1706" spans="8:14" x14ac:dyDescent="0.25">
      <c r="H1706" t="e">
        <f ca="1">ROUND(NORMINV(RAND(),SIMULATION!$G$6,SIMULATION!$C$6),0)</f>
        <v>#REF!</v>
      </c>
      <c r="I1706" t="e">
        <f ca="1">ROUND(NORMINV(RAND(),SIMULATION!$G$10,SIMULATION!$C$10),0)</f>
        <v>#REF!</v>
      </c>
      <c r="J1706" t="e">
        <f t="shared" ref="J1706:J1769" ca="1" si="56">IF(H1706=I1706,"OT",IF(H1706&gt;I1706,"Away","Home"))</f>
        <v>#REF!</v>
      </c>
      <c r="K1706" t="e">
        <f ca="1">IF(H1706+SIMULATION!$E$6&gt;'CBB SIM'!I1706,"W","L")</f>
        <v>#REF!</v>
      </c>
      <c r="L1706" t="e">
        <f ca="1">IF(I1706+SIMULATION!$E$10&gt;'CBB SIM'!H1706,"W","L")</f>
        <v>#REF!</v>
      </c>
      <c r="M1706" t="e">
        <f t="shared" ref="M1706:M1769" ca="1" si="57">H1706+I1706</f>
        <v>#REF!</v>
      </c>
      <c r="N1706" t="e">
        <f ca="1">IF((H1706+I1706)&gt;SIMULATION!$F$6,"Over","Under")</f>
        <v>#REF!</v>
      </c>
    </row>
    <row r="1707" spans="8:14" x14ac:dyDescent="0.25">
      <c r="H1707" t="e">
        <f ca="1">ROUND(NORMINV(RAND(),SIMULATION!$G$6,SIMULATION!$C$6),0)</f>
        <v>#REF!</v>
      </c>
      <c r="I1707" t="e">
        <f ca="1">ROUND(NORMINV(RAND(),SIMULATION!$G$10,SIMULATION!$C$10),0)</f>
        <v>#REF!</v>
      </c>
      <c r="J1707" t="e">
        <f t="shared" ca="1" si="56"/>
        <v>#REF!</v>
      </c>
      <c r="K1707" t="e">
        <f ca="1">IF(H1707+SIMULATION!$E$6&gt;'CBB SIM'!I1707,"W","L")</f>
        <v>#REF!</v>
      </c>
      <c r="L1707" t="e">
        <f ca="1">IF(I1707+SIMULATION!$E$10&gt;'CBB SIM'!H1707,"W","L")</f>
        <v>#REF!</v>
      </c>
      <c r="M1707" t="e">
        <f t="shared" ca="1" si="57"/>
        <v>#REF!</v>
      </c>
      <c r="N1707" t="e">
        <f ca="1">IF((H1707+I1707)&gt;SIMULATION!$F$6,"Over","Under")</f>
        <v>#REF!</v>
      </c>
    </row>
    <row r="1708" spans="8:14" x14ac:dyDescent="0.25">
      <c r="H1708" t="e">
        <f ca="1">ROUND(NORMINV(RAND(),SIMULATION!$G$6,SIMULATION!$C$6),0)</f>
        <v>#REF!</v>
      </c>
      <c r="I1708" t="e">
        <f ca="1">ROUND(NORMINV(RAND(),SIMULATION!$G$10,SIMULATION!$C$10),0)</f>
        <v>#REF!</v>
      </c>
      <c r="J1708" t="e">
        <f t="shared" ca="1" si="56"/>
        <v>#REF!</v>
      </c>
      <c r="K1708" t="e">
        <f ca="1">IF(H1708+SIMULATION!$E$6&gt;'CBB SIM'!I1708,"W","L")</f>
        <v>#REF!</v>
      </c>
      <c r="L1708" t="e">
        <f ca="1">IF(I1708+SIMULATION!$E$10&gt;'CBB SIM'!H1708,"W","L")</f>
        <v>#REF!</v>
      </c>
      <c r="M1708" t="e">
        <f t="shared" ca="1" si="57"/>
        <v>#REF!</v>
      </c>
      <c r="N1708" t="e">
        <f ca="1">IF((H1708+I1708)&gt;SIMULATION!$F$6,"Over","Under")</f>
        <v>#REF!</v>
      </c>
    </row>
    <row r="1709" spans="8:14" x14ac:dyDescent="0.25">
      <c r="H1709" t="e">
        <f ca="1">ROUND(NORMINV(RAND(),SIMULATION!$G$6,SIMULATION!$C$6),0)</f>
        <v>#REF!</v>
      </c>
      <c r="I1709" t="e">
        <f ca="1">ROUND(NORMINV(RAND(),SIMULATION!$G$10,SIMULATION!$C$10),0)</f>
        <v>#REF!</v>
      </c>
      <c r="J1709" t="e">
        <f t="shared" ca="1" si="56"/>
        <v>#REF!</v>
      </c>
      <c r="K1709" t="e">
        <f ca="1">IF(H1709+SIMULATION!$E$6&gt;'CBB SIM'!I1709,"W","L")</f>
        <v>#REF!</v>
      </c>
      <c r="L1709" t="e">
        <f ca="1">IF(I1709+SIMULATION!$E$10&gt;'CBB SIM'!H1709,"W","L")</f>
        <v>#REF!</v>
      </c>
      <c r="M1709" t="e">
        <f t="shared" ca="1" si="57"/>
        <v>#REF!</v>
      </c>
      <c r="N1709" t="e">
        <f ca="1">IF((H1709+I1709)&gt;SIMULATION!$F$6,"Over","Under")</f>
        <v>#REF!</v>
      </c>
    </row>
    <row r="1710" spans="8:14" x14ac:dyDescent="0.25">
      <c r="H1710" t="e">
        <f ca="1">ROUND(NORMINV(RAND(),SIMULATION!$G$6,SIMULATION!$C$6),0)</f>
        <v>#REF!</v>
      </c>
      <c r="I1710" t="e">
        <f ca="1">ROUND(NORMINV(RAND(),SIMULATION!$G$10,SIMULATION!$C$10),0)</f>
        <v>#REF!</v>
      </c>
      <c r="J1710" t="e">
        <f t="shared" ca="1" si="56"/>
        <v>#REF!</v>
      </c>
      <c r="K1710" t="e">
        <f ca="1">IF(H1710+SIMULATION!$E$6&gt;'CBB SIM'!I1710,"W","L")</f>
        <v>#REF!</v>
      </c>
      <c r="L1710" t="e">
        <f ca="1">IF(I1710+SIMULATION!$E$10&gt;'CBB SIM'!H1710,"W","L")</f>
        <v>#REF!</v>
      </c>
      <c r="M1710" t="e">
        <f t="shared" ca="1" si="57"/>
        <v>#REF!</v>
      </c>
      <c r="N1710" t="e">
        <f ca="1">IF((H1710+I1710)&gt;SIMULATION!$F$6,"Over","Under")</f>
        <v>#REF!</v>
      </c>
    </row>
    <row r="1711" spans="8:14" x14ac:dyDescent="0.25">
      <c r="H1711" t="e">
        <f ca="1">ROUND(NORMINV(RAND(),SIMULATION!$G$6,SIMULATION!$C$6),0)</f>
        <v>#REF!</v>
      </c>
      <c r="I1711" t="e">
        <f ca="1">ROUND(NORMINV(RAND(),SIMULATION!$G$10,SIMULATION!$C$10),0)</f>
        <v>#REF!</v>
      </c>
      <c r="J1711" t="e">
        <f t="shared" ca="1" si="56"/>
        <v>#REF!</v>
      </c>
      <c r="K1711" t="e">
        <f ca="1">IF(H1711+SIMULATION!$E$6&gt;'CBB SIM'!I1711,"W","L")</f>
        <v>#REF!</v>
      </c>
      <c r="L1711" t="e">
        <f ca="1">IF(I1711+SIMULATION!$E$10&gt;'CBB SIM'!H1711,"W","L")</f>
        <v>#REF!</v>
      </c>
      <c r="M1711" t="e">
        <f t="shared" ca="1" si="57"/>
        <v>#REF!</v>
      </c>
      <c r="N1711" t="e">
        <f ca="1">IF((H1711+I1711)&gt;SIMULATION!$F$6,"Over","Under")</f>
        <v>#REF!</v>
      </c>
    </row>
    <row r="1712" spans="8:14" x14ac:dyDescent="0.25">
      <c r="H1712" t="e">
        <f ca="1">ROUND(NORMINV(RAND(),SIMULATION!$G$6,SIMULATION!$C$6),0)</f>
        <v>#REF!</v>
      </c>
      <c r="I1712" t="e">
        <f ca="1">ROUND(NORMINV(RAND(),SIMULATION!$G$10,SIMULATION!$C$10),0)</f>
        <v>#REF!</v>
      </c>
      <c r="J1712" t="e">
        <f t="shared" ca="1" si="56"/>
        <v>#REF!</v>
      </c>
      <c r="K1712" t="e">
        <f ca="1">IF(H1712+SIMULATION!$E$6&gt;'CBB SIM'!I1712,"W","L")</f>
        <v>#REF!</v>
      </c>
      <c r="L1712" t="e">
        <f ca="1">IF(I1712+SIMULATION!$E$10&gt;'CBB SIM'!H1712,"W","L")</f>
        <v>#REF!</v>
      </c>
      <c r="M1712" t="e">
        <f t="shared" ca="1" si="57"/>
        <v>#REF!</v>
      </c>
      <c r="N1712" t="e">
        <f ca="1">IF((H1712+I1712)&gt;SIMULATION!$F$6,"Over","Under")</f>
        <v>#REF!</v>
      </c>
    </row>
    <row r="1713" spans="8:14" x14ac:dyDescent="0.25">
      <c r="H1713" t="e">
        <f ca="1">ROUND(NORMINV(RAND(),SIMULATION!$G$6,SIMULATION!$C$6),0)</f>
        <v>#REF!</v>
      </c>
      <c r="I1713" t="e">
        <f ca="1">ROUND(NORMINV(RAND(),SIMULATION!$G$10,SIMULATION!$C$10),0)</f>
        <v>#REF!</v>
      </c>
      <c r="J1713" t="e">
        <f t="shared" ca="1" si="56"/>
        <v>#REF!</v>
      </c>
      <c r="K1713" t="e">
        <f ca="1">IF(H1713+SIMULATION!$E$6&gt;'CBB SIM'!I1713,"W","L")</f>
        <v>#REF!</v>
      </c>
      <c r="L1713" t="e">
        <f ca="1">IF(I1713+SIMULATION!$E$10&gt;'CBB SIM'!H1713,"W","L")</f>
        <v>#REF!</v>
      </c>
      <c r="M1713" t="e">
        <f t="shared" ca="1" si="57"/>
        <v>#REF!</v>
      </c>
      <c r="N1713" t="e">
        <f ca="1">IF((H1713+I1713)&gt;SIMULATION!$F$6,"Over","Under")</f>
        <v>#REF!</v>
      </c>
    </row>
    <row r="1714" spans="8:14" x14ac:dyDescent="0.25">
      <c r="H1714" t="e">
        <f ca="1">ROUND(NORMINV(RAND(),SIMULATION!$G$6,SIMULATION!$C$6),0)</f>
        <v>#REF!</v>
      </c>
      <c r="I1714" t="e">
        <f ca="1">ROUND(NORMINV(RAND(),SIMULATION!$G$10,SIMULATION!$C$10),0)</f>
        <v>#REF!</v>
      </c>
      <c r="J1714" t="e">
        <f t="shared" ca="1" si="56"/>
        <v>#REF!</v>
      </c>
      <c r="K1714" t="e">
        <f ca="1">IF(H1714+SIMULATION!$E$6&gt;'CBB SIM'!I1714,"W","L")</f>
        <v>#REF!</v>
      </c>
      <c r="L1714" t="e">
        <f ca="1">IF(I1714+SIMULATION!$E$10&gt;'CBB SIM'!H1714,"W","L")</f>
        <v>#REF!</v>
      </c>
      <c r="M1714" t="e">
        <f t="shared" ca="1" si="57"/>
        <v>#REF!</v>
      </c>
      <c r="N1714" t="e">
        <f ca="1">IF((H1714+I1714)&gt;SIMULATION!$F$6,"Over","Under")</f>
        <v>#REF!</v>
      </c>
    </row>
    <row r="1715" spans="8:14" x14ac:dyDescent="0.25">
      <c r="H1715" t="e">
        <f ca="1">ROUND(NORMINV(RAND(),SIMULATION!$G$6,SIMULATION!$C$6),0)</f>
        <v>#REF!</v>
      </c>
      <c r="I1715" t="e">
        <f ca="1">ROUND(NORMINV(RAND(),SIMULATION!$G$10,SIMULATION!$C$10),0)</f>
        <v>#REF!</v>
      </c>
      <c r="J1715" t="e">
        <f t="shared" ca="1" si="56"/>
        <v>#REF!</v>
      </c>
      <c r="K1715" t="e">
        <f ca="1">IF(H1715+SIMULATION!$E$6&gt;'CBB SIM'!I1715,"W","L")</f>
        <v>#REF!</v>
      </c>
      <c r="L1715" t="e">
        <f ca="1">IF(I1715+SIMULATION!$E$10&gt;'CBB SIM'!H1715,"W","L")</f>
        <v>#REF!</v>
      </c>
      <c r="M1715" t="e">
        <f t="shared" ca="1" si="57"/>
        <v>#REF!</v>
      </c>
      <c r="N1715" t="e">
        <f ca="1">IF((H1715+I1715)&gt;SIMULATION!$F$6,"Over","Under")</f>
        <v>#REF!</v>
      </c>
    </row>
    <row r="1716" spans="8:14" x14ac:dyDescent="0.25">
      <c r="H1716" t="e">
        <f ca="1">ROUND(NORMINV(RAND(),SIMULATION!$G$6,SIMULATION!$C$6),0)</f>
        <v>#REF!</v>
      </c>
      <c r="I1716" t="e">
        <f ca="1">ROUND(NORMINV(RAND(),SIMULATION!$G$10,SIMULATION!$C$10),0)</f>
        <v>#REF!</v>
      </c>
      <c r="J1716" t="e">
        <f t="shared" ca="1" si="56"/>
        <v>#REF!</v>
      </c>
      <c r="K1716" t="e">
        <f ca="1">IF(H1716+SIMULATION!$E$6&gt;'CBB SIM'!I1716,"W","L")</f>
        <v>#REF!</v>
      </c>
      <c r="L1716" t="e">
        <f ca="1">IF(I1716+SIMULATION!$E$10&gt;'CBB SIM'!H1716,"W","L")</f>
        <v>#REF!</v>
      </c>
      <c r="M1716" t="e">
        <f t="shared" ca="1" si="57"/>
        <v>#REF!</v>
      </c>
      <c r="N1716" t="e">
        <f ca="1">IF((H1716+I1716)&gt;SIMULATION!$F$6,"Over","Under")</f>
        <v>#REF!</v>
      </c>
    </row>
    <row r="1717" spans="8:14" x14ac:dyDescent="0.25">
      <c r="H1717" t="e">
        <f ca="1">ROUND(NORMINV(RAND(),SIMULATION!$G$6,SIMULATION!$C$6),0)</f>
        <v>#REF!</v>
      </c>
      <c r="I1717" t="e">
        <f ca="1">ROUND(NORMINV(RAND(),SIMULATION!$G$10,SIMULATION!$C$10),0)</f>
        <v>#REF!</v>
      </c>
      <c r="J1717" t="e">
        <f t="shared" ca="1" si="56"/>
        <v>#REF!</v>
      </c>
      <c r="K1717" t="e">
        <f ca="1">IF(H1717+SIMULATION!$E$6&gt;'CBB SIM'!I1717,"W","L")</f>
        <v>#REF!</v>
      </c>
      <c r="L1717" t="e">
        <f ca="1">IF(I1717+SIMULATION!$E$10&gt;'CBB SIM'!H1717,"W","L")</f>
        <v>#REF!</v>
      </c>
      <c r="M1717" t="e">
        <f t="shared" ca="1" si="57"/>
        <v>#REF!</v>
      </c>
      <c r="N1717" t="e">
        <f ca="1">IF((H1717+I1717)&gt;SIMULATION!$F$6,"Over","Under")</f>
        <v>#REF!</v>
      </c>
    </row>
    <row r="1718" spans="8:14" x14ac:dyDescent="0.25">
      <c r="H1718" t="e">
        <f ca="1">ROUND(NORMINV(RAND(),SIMULATION!$G$6,SIMULATION!$C$6),0)</f>
        <v>#REF!</v>
      </c>
      <c r="I1718" t="e">
        <f ca="1">ROUND(NORMINV(RAND(),SIMULATION!$G$10,SIMULATION!$C$10),0)</f>
        <v>#REF!</v>
      </c>
      <c r="J1718" t="e">
        <f t="shared" ca="1" si="56"/>
        <v>#REF!</v>
      </c>
      <c r="K1718" t="e">
        <f ca="1">IF(H1718+SIMULATION!$E$6&gt;'CBB SIM'!I1718,"W","L")</f>
        <v>#REF!</v>
      </c>
      <c r="L1718" t="e">
        <f ca="1">IF(I1718+SIMULATION!$E$10&gt;'CBB SIM'!H1718,"W","L")</f>
        <v>#REF!</v>
      </c>
      <c r="M1718" t="e">
        <f t="shared" ca="1" si="57"/>
        <v>#REF!</v>
      </c>
      <c r="N1718" t="e">
        <f ca="1">IF((H1718+I1718)&gt;SIMULATION!$F$6,"Over","Under")</f>
        <v>#REF!</v>
      </c>
    </row>
    <row r="1719" spans="8:14" x14ac:dyDescent="0.25">
      <c r="H1719" t="e">
        <f ca="1">ROUND(NORMINV(RAND(),SIMULATION!$G$6,SIMULATION!$C$6),0)</f>
        <v>#REF!</v>
      </c>
      <c r="I1719" t="e">
        <f ca="1">ROUND(NORMINV(RAND(),SIMULATION!$G$10,SIMULATION!$C$10),0)</f>
        <v>#REF!</v>
      </c>
      <c r="J1719" t="e">
        <f t="shared" ca="1" si="56"/>
        <v>#REF!</v>
      </c>
      <c r="K1719" t="e">
        <f ca="1">IF(H1719+SIMULATION!$E$6&gt;'CBB SIM'!I1719,"W","L")</f>
        <v>#REF!</v>
      </c>
      <c r="L1719" t="e">
        <f ca="1">IF(I1719+SIMULATION!$E$10&gt;'CBB SIM'!H1719,"W","L")</f>
        <v>#REF!</v>
      </c>
      <c r="M1719" t="e">
        <f t="shared" ca="1" si="57"/>
        <v>#REF!</v>
      </c>
      <c r="N1719" t="e">
        <f ca="1">IF((H1719+I1719)&gt;SIMULATION!$F$6,"Over","Under")</f>
        <v>#REF!</v>
      </c>
    </row>
    <row r="1720" spans="8:14" x14ac:dyDescent="0.25">
      <c r="H1720" t="e">
        <f ca="1">ROUND(NORMINV(RAND(),SIMULATION!$G$6,SIMULATION!$C$6),0)</f>
        <v>#REF!</v>
      </c>
      <c r="I1720" t="e">
        <f ca="1">ROUND(NORMINV(RAND(),SIMULATION!$G$10,SIMULATION!$C$10),0)</f>
        <v>#REF!</v>
      </c>
      <c r="J1720" t="e">
        <f t="shared" ca="1" si="56"/>
        <v>#REF!</v>
      </c>
      <c r="K1720" t="e">
        <f ca="1">IF(H1720+SIMULATION!$E$6&gt;'CBB SIM'!I1720,"W","L")</f>
        <v>#REF!</v>
      </c>
      <c r="L1720" t="e">
        <f ca="1">IF(I1720+SIMULATION!$E$10&gt;'CBB SIM'!H1720,"W","L")</f>
        <v>#REF!</v>
      </c>
      <c r="M1720" t="e">
        <f t="shared" ca="1" si="57"/>
        <v>#REF!</v>
      </c>
      <c r="N1720" t="e">
        <f ca="1">IF((H1720+I1720)&gt;SIMULATION!$F$6,"Over","Under")</f>
        <v>#REF!</v>
      </c>
    </row>
    <row r="1721" spans="8:14" x14ac:dyDescent="0.25">
      <c r="H1721" t="e">
        <f ca="1">ROUND(NORMINV(RAND(),SIMULATION!$G$6,SIMULATION!$C$6),0)</f>
        <v>#REF!</v>
      </c>
      <c r="I1721" t="e">
        <f ca="1">ROUND(NORMINV(RAND(),SIMULATION!$G$10,SIMULATION!$C$10),0)</f>
        <v>#REF!</v>
      </c>
      <c r="J1721" t="e">
        <f t="shared" ca="1" si="56"/>
        <v>#REF!</v>
      </c>
      <c r="K1721" t="e">
        <f ca="1">IF(H1721+SIMULATION!$E$6&gt;'CBB SIM'!I1721,"W","L")</f>
        <v>#REF!</v>
      </c>
      <c r="L1721" t="e">
        <f ca="1">IF(I1721+SIMULATION!$E$10&gt;'CBB SIM'!H1721,"W","L")</f>
        <v>#REF!</v>
      </c>
      <c r="M1721" t="e">
        <f t="shared" ca="1" si="57"/>
        <v>#REF!</v>
      </c>
      <c r="N1721" t="e">
        <f ca="1">IF((H1721+I1721)&gt;SIMULATION!$F$6,"Over","Under")</f>
        <v>#REF!</v>
      </c>
    </row>
    <row r="1722" spans="8:14" x14ac:dyDescent="0.25">
      <c r="H1722" t="e">
        <f ca="1">ROUND(NORMINV(RAND(),SIMULATION!$G$6,SIMULATION!$C$6),0)</f>
        <v>#REF!</v>
      </c>
      <c r="I1722" t="e">
        <f ca="1">ROUND(NORMINV(RAND(),SIMULATION!$G$10,SIMULATION!$C$10),0)</f>
        <v>#REF!</v>
      </c>
      <c r="J1722" t="e">
        <f t="shared" ca="1" si="56"/>
        <v>#REF!</v>
      </c>
      <c r="K1722" t="e">
        <f ca="1">IF(H1722+SIMULATION!$E$6&gt;'CBB SIM'!I1722,"W","L")</f>
        <v>#REF!</v>
      </c>
      <c r="L1722" t="e">
        <f ca="1">IF(I1722+SIMULATION!$E$10&gt;'CBB SIM'!H1722,"W","L")</f>
        <v>#REF!</v>
      </c>
      <c r="M1722" t="e">
        <f t="shared" ca="1" si="57"/>
        <v>#REF!</v>
      </c>
      <c r="N1722" t="e">
        <f ca="1">IF((H1722+I1722)&gt;SIMULATION!$F$6,"Over","Under")</f>
        <v>#REF!</v>
      </c>
    </row>
    <row r="1723" spans="8:14" x14ac:dyDescent="0.25">
      <c r="H1723" t="e">
        <f ca="1">ROUND(NORMINV(RAND(),SIMULATION!$G$6,SIMULATION!$C$6),0)</f>
        <v>#REF!</v>
      </c>
      <c r="I1723" t="e">
        <f ca="1">ROUND(NORMINV(RAND(),SIMULATION!$G$10,SIMULATION!$C$10),0)</f>
        <v>#REF!</v>
      </c>
      <c r="J1723" t="e">
        <f t="shared" ca="1" si="56"/>
        <v>#REF!</v>
      </c>
      <c r="K1723" t="e">
        <f ca="1">IF(H1723+SIMULATION!$E$6&gt;'CBB SIM'!I1723,"W","L")</f>
        <v>#REF!</v>
      </c>
      <c r="L1723" t="e">
        <f ca="1">IF(I1723+SIMULATION!$E$10&gt;'CBB SIM'!H1723,"W","L")</f>
        <v>#REF!</v>
      </c>
      <c r="M1723" t="e">
        <f t="shared" ca="1" si="57"/>
        <v>#REF!</v>
      </c>
      <c r="N1723" t="e">
        <f ca="1">IF((H1723+I1723)&gt;SIMULATION!$F$6,"Over","Under")</f>
        <v>#REF!</v>
      </c>
    </row>
    <row r="1724" spans="8:14" x14ac:dyDescent="0.25">
      <c r="H1724" t="e">
        <f ca="1">ROUND(NORMINV(RAND(),SIMULATION!$G$6,SIMULATION!$C$6),0)</f>
        <v>#REF!</v>
      </c>
      <c r="I1724" t="e">
        <f ca="1">ROUND(NORMINV(RAND(),SIMULATION!$G$10,SIMULATION!$C$10),0)</f>
        <v>#REF!</v>
      </c>
      <c r="J1724" t="e">
        <f t="shared" ca="1" si="56"/>
        <v>#REF!</v>
      </c>
      <c r="K1724" t="e">
        <f ca="1">IF(H1724+SIMULATION!$E$6&gt;'CBB SIM'!I1724,"W","L")</f>
        <v>#REF!</v>
      </c>
      <c r="L1724" t="e">
        <f ca="1">IF(I1724+SIMULATION!$E$10&gt;'CBB SIM'!H1724,"W","L")</f>
        <v>#REF!</v>
      </c>
      <c r="M1724" t="e">
        <f t="shared" ca="1" si="57"/>
        <v>#REF!</v>
      </c>
      <c r="N1724" t="e">
        <f ca="1">IF((H1724+I1724)&gt;SIMULATION!$F$6,"Over","Under")</f>
        <v>#REF!</v>
      </c>
    </row>
    <row r="1725" spans="8:14" x14ac:dyDescent="0.25">
      <c r="H1725" t="e">
        <f ca="1">ROUND(NORMINV(RAND(),SIMULATION!$G$6,SIMULATION!$C$6),0)</f>
        <v>#REF!</v>
      </c>
      <c r="I1725" t="e">
        <f ca="1">ROUND(NORMINV(RAND(),SIMULATION!$G$10,SIMULATION!$C$10),0)</f>
        <v>#REF!</v>
      </c>
      <c r="J1725" t="e">
        <f t="shared" ca="1" si="56"/>
        <v>#REF!</v>
      </c>
      <c r="K1725" t="e">
        <f ca="1">IF(H1725+SIMULATION!$E$6&gt;'CBB SIM'!I1725,"W","L")</f>
        <v>#REF!</v>
      </c>
      <c r="L1725" t="e">
        <f ca="1">IF(I1725+SIMULATION!$E$10&gt;'CBB SIM'!H1725,"W","L")</f>
        <v>#REF!</v>
      </c>
      <c r="M1725" t="e">
        <f t="shared" ca="1" si="57"/>
        <v>#REF!</v>
      </c>
      <c r="N1725" t="e">
        <f ca="1">IF((H1725+I1725)&gt;SIMULATION!$F$6,"Over","Under")</f>
        <v>#REF!</v>
      </c>
    </row>
    <row r="1726" spans="8:14" x14ac:dyDescent="0.25">
      <c r="H1726" t="e">
        <f ca="1">ROUND(NORMINV(RAND(),SIMULATION!$G$6,SIMULATION!$C$6),0)</f>
        <v>#REF!</v>
      </c>
      <c r="I1726" t="e">
        <f ca="1">ROUND(NORMINV(RAND(),SIMULATION!$G$10,SIMULATION!$C$10),0)</f>
        <v>#REF!</v>
      </c>
      <c r="J1726" t="e">
        <f t="shared" ca="1" si="56"/>
        <v>#REF!</v>
      </c>
      <c r="K1726" t="e">
        <f ca="1">IF(H1726+SIMULATION!$E$6&gt;'CBB SIM'!I1726,"W","L")</f>
        <v>#REF!</v>
      </c>
      <c r="L1726" t="e">
        <f ca="1">IF(I1726+SIMULATION!$E$10&gt;'CBB SIM'!H1726,"W","L")</f>
        <v>#REF!</v>
      </c>
      <c r="M1726" t="e">
        <f t="shared" ca="1" si="57"/>
        <v>#REF!</v>
      </c>
      <c r="N1726" t="e">
        <f ca="1">IF((H1726+I1726)&gt;SIMULATION!$F$6,"Over","Under")</f>
        <v>#REF!</v>
      </c>
    </row>
    <row r="1727" spans="8:14" x14ac:dyDescent="0.25">
      <c r="H1727" t="e">
        <f ca="1">ROUND(NORMINV(RAND(),SIMULATION!$G$6,SIMULATION!$C$6),0)</f>
        <v>#REF!</v>
      </c>
      <c r="I1727" t="e">
        <f ca="1">ROUND(NORMINV(RAND(),SIMULATION!$G$10,SIMULATION!$C$10),0)</f>
        <v>#REF!</v>
      </c>
      <c r="J1727" t="e">
        <f t="shared" ca="1" si="56"/>
        <v>#REF!</v>
      </c>
      <c r="K1727" t="e">
        <f ca="1">IF(H1727+SIMULATION!$E$6&gt;'CBB SIM'!I1727,"W","L")</f>
        <v>#REF!</v>
      </c>
      <c r="L1727" t="e">
        <f ca="1">IF(I1727+SIMULATION!$E$10&gt;'CBB SIM'!H1727,"W","L")</f>
        <v>#REF!</v>
      </c>
      <c r="M1727" t="e">
        <f t="shared" ca="1" si="57"/>
        <v>#REF!</v>
      </c>
      <c r="N1727" t="e">
        <f ca="1">IF((H1727+I1727)&gt;SIMULATION!$F$6,"Over","Under")</f>
        <v>#REF!</v>
      </c>
    </row>
    <row r="1728" spans="8:14" x14ac:dyDescent="0.25">
      <c r="H1728" t="e">
        <f ca="1">ROUND(NORMINV(RAND(),SIMULATION!$G$6,SIMULATION!$C$6),0)</f>
        <v>#REF!</v>
      </c>
      <c r="I1728" t="e">
        <f ca="1">ROUND(NORMINV(RAND(),SIMULATION!$G$10,SIMULATION!$C$10),0)</f>
        <v>#REF!</v>
      </c>
      <c r="J1728" t="e">
        <f t="shared" ca="1" si="56"/>
        <v>#REF!</v>
      </c>
      <c r="K1728" t="e">
        <f ca="1">IF(H1728+SIMULATION!$E$6&gt;'CBB SIM'!I1728,"W","L")</f>
        <v>#REF!</v>
      </c>
      <c r="L1728" t="e">
        <f ca="1">IF(I1728+SIMULATION!$E$10&gt;'CBB SIM'!H1728,"W","L")</f>
        <v>#REF!</v>
      </c>
      <c r="M1728" t="e">
        <f t="shared" ca="1" si="57"/>
        <v>#REF!</v>
      </c>
      <c r="N1728" t="e">
        <f ca="1">IF((H1728+I1728)&gt;SIMULATION!$F$6,"Over","Under")</f>
        <v>#REF!</v>
      </c>
    </row>
    <row r="1729" spans="8:14" x14ac:dyDescent="0.25">
      <c r="H1729" t="e">
        <f ca="1">ROUND(NORMINV(RAND(),SIMULATION!$G$6,SIMULATION!$C$6),0)</f>
        <v>#REF!</v>
      </c>
      <c r="I1729" t="e">
        <f ca="1">ROUND(NORMINV(RAND(),SIMULATION!$G$10,SIMULATION!$C$10),0)</f>
        <v>#REF!</v>
      </c>
      <c r="J1729" t="e">
        <f t="shared" ca="1" si="56"/>
        <v>#REF!</v>
      </c>
      <c r="K1729" t="e">
        <f ca="1">IF(H1729+SIMULATION!$E$6&gt;'CBB SIM'!I1729,"W","L")</f>
        <v>#REF!</v>
      </c>
      <c r="L1729" t="e">
        <f ca="1">IF(I1729+SIMULATION!$E$10&gt;'CBB SIM'!H1729,"W","L")</f>
        <v>#REF!</v>
      </c>
      <c r="M1729" t="e">
        <f t="shared" ca="1" si="57"/>
        <v>#REF!</v>
      </c>
      <c r="N1729" t="e">
        <f ca="1">IF((H1729+I1729)&gt;SIMULATION!$F$6,"Over","Under")</f>
        <v>#REF!</v>
      </c>
    </row>
    <row r="1730" spans="8:14" x14ac:dyDescent="0.25">
      <c r="H1730" t="e">
        <f ca="1">ROUND(NORMINV(RAND(),SIMULATION!$G$6,SIMULATION!$C$6),0)</f>
        <v>#REF!</v>
      </c>
      <c r="I1730" t="e">
        <f ca="1">ROUND(NORMINV(RAND(),SIMULATION!$G$10,SIMULATION!$C$10),0)</f>
        <v>#REF!</v>
      </c>
      <c r="J1730" t="e">
        <f t="shared" ca="1" si="56"/>
        <v>#REF!</v>
      </c>
      <c r="K1730" t="e">
        <f ca="1">IF(H1730+SIMULATION!$E$6&gt;'CBB SIM'!I1730,"W","L")</f>
        <v>#REF!</v>
      </c>
      <c r="L1730" t="e">
        <f ca="1">IF(I1730+SIMULATION!$E$10&gt;'CBB SIM'!H1730,"W","L")</f>
        <v>#REF!</v>
      </c>
      <c r="M1730" t="e">
        <f t="shared" ca="1" si="57"/>
        <v>#REF!</v>
      </c>
      <c r="N1730" t="e">
        <f ca="1">IF((H1730+I1730)&gt;SIMULATION!$F$6,"Over","Under")</f>
        <v>#REF!</v>
      </c>
    </row>
    <row r="1731" spans="8:14" x14ac:dyDescent="0.25">
      <c r="H1731" t="e">
        <f ca="1">ROUND(NORMINV(RAND(),SIMULATION!$G$6,SIMULATION!$C$6),0)</f>
        <v>#REF!</v>
      </c>
      <c r="I1731" t="e">
        <f ca="1">ROUND(NORMINV(RAND(),SIMULATION!$G$10,SIMULATION!$C$10),0)</f>
        <v>#REF!</v>
      </c>
      <c r="J1731" t="e">
        <f t="shared" ca="1" si="56"/>
        <v>#REF!</v>
      </c>
      <c r="K1731" t="e">
        <f ca="1">IF(H1731+SIMULATION!$E$6&gt;'CBB SIM'!I1731,"W","L")</f>
        <v>#REF!</v>
      </c>
      <c r="L1731" t="e">
        <f ca="1">IF(I1731+SIMULATION!$E$10&gt;'CBB SIM'!H1731,"W","L")</f>
        <v>#REF!</v>
      </c>
      <c r="M1731" t="e">
        <f t="shared" ca="1" si="57"/>
        <v>#REF!</v>
      </c>
      <c r="N1731" t="e">
        <f ca="1">IF((H1731+I1731)&gt;SIMULATION!$F$6,"Over","Under")</f>
        <v>#REF!</v>
      </c>
    </row>
    <row r="1732" spans="8:14" x14ac:dyDescent="0.25">
      <c r="H1732" t="e">
        <f ca="1">ROUND(NORMINV(RAND(),SIMULATION!$G$6,SIMULATION!$C$6),0)</f>
        <v>#REF!</v>
      </c>
      <c r="I1732" t="e">
        <f ca="1">ROUND(NORMINV(RAND(),SIMULATION!$G$10,SIMULATION!$C$10),0)</f>
        <v>#REF!</v>
      </c>
      <c r="J1732" t="e">
        <f t="shared" ca="1" si="56"/>
        <v>#REF!</v>
      </c>
      <c r="K1732" t="e">
        <f ca="1">IF(H1732+SIMULATION!$E$6&gt;'CBB SIM'!I1732,"W","L")</f>
        <v>#REF!</v>
      </c>
      <c r="L1732" t="e">
        <f ca="1">IF(I1732+SIMULATION!$E$10&gt;'CBB SIM'!H1732,"W","L")</f>
        <v>#REF!</v>
      </c>
      <c r="M1732" t="e">
        <f t="shared" ca="1" si="57"/>
        <v>#REF!</v>
      </c>
      <c r="N1732" t="e">
        <f ca="1">IF((H1732+I1732)&gt;SIMULATION!$F$6,"Over","Under")</f>
        <v>#REF!</v>
      </c>
    </row>
    <row r="1733" spans="8:14" x14ac:dyDescent="0.25">
      <c r="H1733" t="e">
        <f ca="1">ROUND(NORMINV(RAND(),SIMULATION!$G$6,SIMULATION!$C$6),0)</f>
        <v>#REF!</v>
      </c>
      <c r="I1733" t="e">
        <f ca="1">ROUND(NORMINV(RAND(),SIMULATION!$G$10,SIMULATION!$C$10),0)</f>
        <v>#REF!</v>
      </c>
      <c r="J1733" t="e">
        <f t="shared" ca="1" si="56"/>
        <v>#REF!</v>
      </c>
      <c r="K1733" t="e">
        <f ca="1">IF(H1733+SIMULATION!$E$6&gt;'CBB SIM'!I1733,"W","L")</f>
        <v>#REF!</v>
      </c>
      <c r="L1733" t="e">
        <f ca="1">IF(I1733+SIMULATION!$E$10&gt;'CBB SIM'!H1733,"W","L")</f>
        <v>#REF!</v>
      </c>
      <c r="M1733" t="e">
        <f t="shared" ca="1" si="57"/>
        <v>#REF!</v>
      </c>
      <c r="N1733" t="e">
        <f ca="1">IF((H1733+I1733)&gt;SIMULATION!$F$6,"Over","Under")</f>
        <v>#REF!</v>
      </c>
    </row>
    <row r="1734" spans="8:14" x14ac:dyDescent="0.25">
      <c r="H1734" t="e">
        <f ca="1">ROUND(NORMINV(RAND(),SIMULATION!$G$6,SIMULATION!$C$6),0)</f>
        <v>#REF!</v>
      </c>
      <c r="I1734" t="e">
        <f ca="1">ROUND(NORMINV(RAND(),SIMULATION!$G$10,SIMULATION!$C$10),0)</f>
        <v>#REF!</v>
      </c>
      <c r="J1734" t="e">
        <f t="shared" ca="1" si="56"/>
        <v>#REF!</v>
      </c>
      <c r="K1734" t="e">
        <f ca="1">IF(H1734+SIMULATION!$E$6&gt;'CBB SIM'!I1734,"W","L")</f>
        <v>#REF!</v>
      </c>
      <c r="L1734" t="e">
        <f ca="1">IF(I1734+SIMULATION!$E$10&gt;'CBB SIM'!H1734,"W","L")</f>
        <v>#REF!</v>
      </c>
      <c r="M1734" t="e">
        <f t="shared" ca="1" si="57"/>
        <v>#REF!</v>
      </c>
      <c r="N1734" t="e">
        <f ca="1">IF((H1734+I1734)&gt;SIMULATION!$F$6,"Over","Under")</f>
        <v>#REF!</v>
      </c>
    </row>
    <row r="1735" spans="8:14" x14ac:dyDescent="0.25">
      <c r="H1735" t="e">
        <f ca="1">ROUND(NORMINV(RAND(),SIMULATION!$G$6,SIMULATION!$C$6),0)</f>
        <v>#REF!</v>
      </c>
      <c r="I1735" t="e">
        <f ca="1">ROUND(NORMINV(RAND(),SIMULATION!$G$10,SIMULATION!$C$10),0)</f>
        <v>#REF!</v>
      </c>
      <c r="J1735" t="e">
        <f t="shared" ca="1" si="56"/>
        <v>#REF!</v>
      </c>
      <c r="K1735" t="e">
        <f ca="1">IF(H1735+SIMULATION!$E$6&gt;'CBB SIM'!I1735,"W","L")</f>
        <v>#REF!</v>
      </c>
      <c r="L1735" t="e">
        <f ca="1">IF(I1735+SIMULATION!$E$10&gt;'CBB SIM'!H1735,"W","L")</f>
        <v>#REF!</v>
      </c>
      <c r="M1735" t="e">
        <f t="shared" ca="1" si="57"/>
        <v>#REF!</v>
      </c>
      <c r="N1735" t="e">
        <f ca="1">IF((H1735+I1735)&gt;SIMULATION!$F$6,"Over","Under")</f>
        <v>#REF!</v>
      </c>
    </row>
    <row r="1736" spans="8:14" x14ac:dyDescent="0.25">
      <c r="H1736" t="e">
        <f ca="1">ROUND(NORMINV(RAND(),SIMULATION!$G$6,SIMULATION!$C$6),0)</f>
        <v>#REF!</v>
      </c>
      <c r="I1736" t="e">
        <f ca="1">ROUND(NORMINV(RAND(),SIMULATION!$G$10,SIMULATION!$C$10),0)</f>
        <v>#REF!</v>
      </c>
      <c r="J1736" t="e">
        <f t="shared" ca="1" si="56"/>
        <v>#REF!</v>
      </c>
      <c r="K1736" t="e">
        <f ca="1">IF(H1736+SIMULATION!$E$6&gt;'CBB SIM'!I1736,"W","L")</f>
        <v>#REF!</v>
      </c>
      <c r="L1736" t="e">
        <f ca="1">IF(I1736+SIMULATION!$E$10&gt;'CBB SIM'!H1736,"W","L")</f>
        <v>#REF!</v>
      </c>
      <c r="M1736" t="e">
        <f t="shared" ca="1" si="57"/>
        <v>#REF!</v>
      </c>
      <c r="N1736" t="e">
        <f ca="1">IF((H1736+I1736)&gt;SIMULATION!$F$6,"Over","Under")</f>
        <v>#REF!</v>
      </c>
    </row>
    <row r="1737" spans="8:14" x14ac:dyDescent="0.25">
      <c r="H1737" t="e">
        <f ca="1">ROUND(NORMINV(RAND(),SIMULATION!$G$6,SIMULATION!$C$6),0)</f>
        <v>#REF!</v>
      </c>
      <c r="I1737" t="e">
        <f ca="1">ROUND(NORMINV(RAND(),SIMULATION!$G$10,SIMULATION!$C$10),0)</f>
        <v>#REF!</v>
      </c>
      <c r="J1737" t="e">
        <f t="shared" ca="1" si="56"/>
        <v>#REF!</v>
      </c>
      <c r="K1737" t="e">
        <f ca="1">IF(H1737+SIMULATION!$E$6&gt;'CBB SIM'!I1737,"W","L")</f>
        <v>#REF!</v>
      </c>
      <c r="L1737" t="e">
        <f ca="1">IF(I1737+SIMULATION!$E$10&gt;'CBB SIM'!H1737,"W","L")</f>
        <v>#REF!</v>
      </c>
      <c r="M1737" t="e">
        <f t="shared" ca="1" si="57"/>
        <v>#REF!</v>
      </c>
      <c r="N1737" t="e">
        <f ca="1">IF((H1737+I1737)&gt;SIMULATION!$F$6,"Over","Under")</f>
        <v>#REF!</v>
      </c>
    </row>
    <row r="1738" spans="8:14" x14ac:dyDescent="0.25">
      <c r="H1738" t="e">
        <f ca="1">ROUND(NORMINV(RAND(),SIMULATION!$G$6,SIMULATION!$C$6),0)</f>
        <v>#REF!</v>
      </c>
      <c r="I1738" t="e">
        <f ca="1">ROUND(NORMINV(RAND(),SIMULATION!$G$10,SIMULATION!$C$10),0)</f>
        <v>#REF!</v>
      </c>
      <c r="J1738" t="e">
        <f t="shared" ca="1" si="56"/>
        <v>#REF!</v>
      </c>
      <c r="K1738" t="e">
        <f ca="1">IF(H1738+SIMULATION!$E$6&gt;'CBB SIM'!I1738,"W","L")</f>
        <v>#REF!</v>
      </c>
      <c r="L1738" t="e">
        <f ca="1">IF(I1738+SIMULATION!$E$10&gt;'CBB SIM'!H1738,"W","L")</f>
        <v>#REF!</v>
      </c>
      <c r="M1738" t="e">
        <f t="shared" ca="1" si="57"/>
        <v>#REF!</v>
      </c>
      <c r="N1738" t="e">
        <f ca="1">IF((H1738+I1738)&gt;SIMULATION!$F$6,"Over","Under")</f>
        <v>#REF!</v>
      </c>
    </row>
    <row r="1739" spans="8:14" x14ac:dyDescent="0.25">
      <c r="H1739" t="e">
        <f ca="1">ROUND(NORMINV(RAND(),SIMULATION!$G$6,SIMULATION!$C$6),0)</f>
        <v>#REF!</v>
      </c>
      <c r="I1739" t="e">
        <f ca="1">ROUND(NORMINV(RAND(),SIMULATION!$G$10,SIMULATION!$C$10),0)</f>
        <v>#REF!</v>
      </c>
      <c r="J1739" t="e">
        <f t="shared" ca="1" si="56"/>
        <v>#REF!</v>
      </c>
      <c r="K1739" t="e">
        <f ca="1">IF(H1739+SIMULATION!$E$6&gt;'CBB SIM'!I1739,"W","L")</f>
        <v>#REF!</v>
      </c>
      <c r="L1739" t="e">
        <f ca="1">IF(I1739+SIMULATION!$E$10&gt;'CBB SIM'!H1739,"W","L")</f>
        <v>#REF!</v>
      </c>
      <c r="M1739" t="e">
        <f t="shared" ca="1" si="57"/>
        <v>#REF!</v>
      </c>
      <c r="N1739" t="e">
        <f ca="1">IF((H1739+I1739)&gt;SIMULATION!$F$6,"Over","Under")</f>
        <v>#REF!</v>
      </c>
    </row>
    <row r="1740" spans="8:14" x14ac:dyDescent="0.25">
      <c r="H1740" t="e">
        <f ca="1">ROUND(NORMINV(RAND(),SIMULATION!$G$6,SIMULATION!$C$6),0)</f>
        <v>#REF!</v>
      </c>
      <c r="I1740" t="e">
        <f ca="1">ROUND(NORMINV(RAND(),SIMULATION!$G$10,SIMULATION!$C$10),0)</f>
        <v>#REF!</v>
      </c>
      <c r="J1740" t="e">
        <f t="shared" ca="1" si="56"/>
        <v>#REF!</v>
      </c>
      <c r="K1740" t="e">
        <f ca="1">IF(H1740+SIMULATION!$E$6&gt;'CBB SIM'!I1740,"W","L")</f>
        <v>#REF!</v>
      </c>
      <c r="L1740" t="e">
        <f ca="1">IF(I1740+SIMULATION!$E$10&gt;'CBB SIM'!H1740,"W","L")</f>
        <v>#REF!</v>
      </c>
      <c r="M1740" t="e">
        <f t="shared" ca="1" si="57"/>
        <v>#REF!</v>
      </c>
      <c r="N1740" t="e">
        <f ca="1">IF((H1740+I1740)&gt;SIMULATION!$F$6,"Over","Under")</f>
        <v>#REF!</v>
      </c>
    </row>
    <row r="1741" spans="8:14" x14ac:dyDescent="0.25">
      <c r="H1741" t="e">
        <f ca="1">ROUND(NORMINV(RAND(),SIMULATION!$G$6,SIMULATION!$C$6),0)</f>
        <v>#REF!</v>
      </c>
      <c r="I1741" t="e">
        <f ca="1">ROUND(NORMINV(RAND(),SIMULATION!$G$10,SIMULATION!$C$10),0)</f>
        <v>#REF!</v>
      </c>
      <c r="J1741" t="e">
        <f t="shared" ca="1" si="56"/>
        <v>#REF!</v>
      </c>
      <c r="K1741" t="e">
        <f ca="1">IF(H1741+SIMULATION!$E$6&gt;'CBB SIM'!I1741,"W","L")</f>
        <v>#REF!</v>
      </c>
      <c r="L1741" t="e">
        <f ca="1">IF(I1741+SIMULATION!$E$10&gt;'CBB SIM'!H1741,"W","L")</f>
        <v>#REF!</v>
      </c>
      <c r="M1741" t="e">
        <f t="shared" ca="1" si="57"/>
        <v>#REF!</v>
      </c>
      <c r="N1741" t="e">
        <f ca="1">IF((H1741+I1741)&gt;SIMULATION!$F$6,"Over","Under")</f>
        <v>#REF!</v>
      </c>
    </row>
    <row r="1742" spans="8:14" x14ac:dyDescent="0.25">
      <c r="H1742" t="e">
        <f ca="1">ROUND(NORMINV(RAND(),SIMULATION!$G$6,SIMULATION!$C$6),0)</f>
        <v>#REF!</v>
      </c>
      <c r="I1742" t="e">
        <f ca="1">ROUND(NORMINV(RAND(),SIMULATION!$G$10,SIMULATION!$C$10),0)</f>
        <v>#REF!</v>
      </c>
      <c r="J1742" t="e">
        <f t="shared" ca="1" si="56"/>
        <v>#REF!</v>
      </c>
      <c r="K1742" t="e">
        <f ca="1">IF(H1742+SIMULATION!$E$6&gt;'CBB SIM'!I1742,"W","L")</f>
        <v>#REF!</v>
      </c>
      <c r="L1742" t="e">
        <f ca="1">IF(I1742+SIMULATION!$E$10&gt;'CBB SIM'!H1742,"W","L")</f>
        <v>#REF!</v>
      </c>
      <c r="M1742" t="e">
        <f t="shared" ca="1" si="57"/>
        <v>#REF!</v>
      </c>
      <c r="N1742" t="e">
        <f ca="1">IF((H1742+I1742)&gt;SIMULATION!$F$6,"Over","Under")</f>
        <v>#REF!</v>
      </c>
    </row>
    <row r="1743" spans="8:14" x14ac:dyDescent="0.25">
      <c r="H1743" t="e">
        <f ca="1">ROUND(NORMINV(RAND(),SIMULATION!$G$6,SIMULATION!$C$6),0)</f>
        <v>#REF!</v>
      </c>
      <c r="I1743" t="e">
        <f ca="1">ROUND(NORMINV(RAND(),SIMULATION!$G$10,SIMULATION!$C$10),0)</f>
        <v>#REF!</v>
      </c>
      <c r="J1743" t="e">
        <f t="shared" ca="1" si="56"/>
        <v>#REF!</v>
      </c>
      <c r="K1743" t="e">
        <f ca="1">IF(H1743+SIMULATION!$E$6&gt;'CBB SIM'!I1743,"W","L")</f>
        <v>#REF!</v>
      </c>
      <c r="L1743" t="e">
        <f ca="1">IF(I1743+SIMULATION!$E$10&gt;'CBB SIM'!H1743,"W","L")</f>
        <v>#REF!</v>
      </c>
      <c r="M1743" t="e">
        <f t="shared" ca="1" si="57"/>
        <v>#REF!</v>
      </c>
      <c r="N1743" t="e">
        <f ca="1">IF((H1743+I1743)&gt;SIMULATION!$F$6,"Over","Under")</f>
        <v>#REF!</v>
      </c>
    </row>
    <row r="1744" spans="8:14" x14ac:dyDescent="0.25">
      <c r="H1744" t="e">
        <f ca="1">ROUND(NORMINV(RAND(),SIMULATION!$G$6,SIMULATION!$C$6),0)</f>
        <v>#REF!</v>
      </c>
      <c r="I1744" t="e">
        <f ca="1">ROUND(NORMINV(RAND(),SIMULATION!$G$10,SIMULATION!$C$10),0)</f>
        <v>#REF!</v>
      </c>
      <c r="J1744" t="e">
        <f t="shared" ca="1" si="56"/>
        <v>#REF!</v>
      </c>
      <c r="K1744" t="e">
        <f ca="1">IF(H1744+SIMULATION!$E$6&gt;'CBB SIM'!I1744,"W","L")</f>
        <v>#REF!</v>
      </c>
      <c r="L1744" t="e">
        <f ca="1">IF(I1744+SIMULATION!$E$10&gt;'CBB SIM'!H1744,"W","L")</f>
        <v>#REF!</v>
      </c>
      <c r="M1744" t="e">
        <f t="shared" ca="1" si="57"/>
        <v>#REF!</v>
      </c>
      <c r="N1744" t="e">
        <f ca="1">IF((H1744+I1744)&gt;SIMULATION!$F$6,"Over","Under")</f>
        <v>#REF!</v>
      </c>
    </row>
    <row r="1745" spans="8:14" x14ac:dyDescent="0.25">
      <c r="H1745" t="e">
        <f ca="1">ROUND(NORMINV(RAND(),SIMULATION!$G$6,SIMULATION!$C$6),0)</f>
        <v>#REF!</v>
      </c>
      <c r="I1745" t="e">
        <f ca="1">ROUND(NORMINV(RAND(),SIMULATION!$G$10,SIMULATION!$C$10),0)</f>
        <v>#REF!</v>
      </c>
      <c r="J1745" t="e">
        <f t="shared" ca="1" si="56"/>
        <v>#REF!</v>
      </c>
      <c r="K1745" t="e">
        <f ca="1">IF(H1745+SIMULATION!$E$6&gt;'CBB SIM'!I1745,"W","L")</f>
        <v>#REF!</v>
      </c>
      <c r="L1745" t="e">
        <f ca="1">IF(I1745+SIMULATION!$E$10&gt;'CBB SIM'!H1745,"W","L")</f>
        <v>#REF!</v>
      </c>
      <c r="M1745" t="e">
        <f t="shared" ca="1" si="57"/>
        <v>#REF!</v>
      </c>
      <c r="N1745" t="e">
        <f ca="1">IF((H1745+I1745)&gt;SIMULATION!$F$6,"Over","Under")</f>
        <v>#REF!</v>
      </c>
    </row>
    <row r="1746" spans="8:14" x14ac:dyDescent="0.25">
      <c r="H1746" t="e">
        <f ca="1">ROUND(NORMINV(RAND(),SIMULATION!$G$6,SIMULATION!$C$6),0)</f>
        <v>#REF!</v>
      </c>
      <c r="I1746" t="e">
        <f ca="1">ROUND(NORMINV(RAND(),SIMULATION!$G$10,SIMULATION!$C$10),0)</f>
        <v>#REF!</v>
      </c>
      <c r="J1746" t="e">
        <f t="shared" ca="1" si="56"/>
        <v>#REF!</v>
      </c>
      <c r="K1746" t="e">
        <f ca="1">IF(H1746+SIMULATION!$E$6&gt;'CBB SIM'!I1746,"W","L")</f>
        <v>#REF!</v>
      </c>
      <c r="L1746" t="e">
        <f ca="1">IF(I1746+SIMULATION!$E$10&gt;'CBB SIM'!H1746,"W","L")</f>
        <v>#REF!</v>
      </c>
      <c r="M1746" t="e">
        <f t="shared" ca="1" si="57"/>
        <v>#REF!</v>
      </c>
      <c r="N1746" t="e">
        <f ca="1">IF((H1746+I1746)&gt;SIMULATION!$F$6,"Over","Under")</f>
        <v>#REF!</v>
      </c>
    </row>
    <row r="1747" spans="8:14" x14ac:dyDescent="0.25">
      <c r="H1747" t="e">
        <f ca="1">ROUND(NORMINV(RAND(),SIMULATION!$G$6,SIMULATION!$C$6),0)</f>
        <v>#REF!</v>
      </c>
      <c r="I1747" t="e">
        <f ca="1">ROUND(NORMINV(RAND(),SIMULATION!$G$10,SIMULATION!$C$10),0)</f>
        <v>#REF!</v>
      </c>
      <c r="J1747" t="e">
        <f t="shared" ca="1" si="56"/>
        <v>#REF!</v>
      </c>
      <c r="K1747" t="e">
        <f ca="1">IF(H1747+SIMULATION!$E$6&gt;'CBB SIM'!I1747,"W","L")</f>
        <v>#REF!</v>
      </c>
      <c r="L1747" t="e">
        <f ca="1">IF(I1747+SIMULATION!$E$10&gt;'CBB SIM'!H1747,"W","L")</f>
        <v>#REF!</v>
      </c>
      <c r="M1747" t="e">
        <f t="shared" ca="1" si="57"/>
        <v>#REF!</v>
      </c>
      <c r="N1747" t="e">
        <f ca="1">IF((H1747+I1747)&gt;SIMULATION!$F$6,"Over","Under")</f>
        <v>#REF!</v>
      </c>
    </row>
    <row r="1748" spans="8:14" x14ac:dyDescent="0.25">
      <c r="H1748" t="e">
        <f ca="1">ROUND(NORMINV(RAND(),SIMULATION!$G$6,SIMULATION!$C$6),0)</f>
        <v>#REF!</v>
      </c>
      <c r="I1748" t="e">
        <f ca="1">ROUND(NORMINV(RAND(),SIMULATION!$G$10,SIMULATION!$C$10),0)</f>
        <v>#REF!</v>
      </c>
      <c r="J1748" t="e">
        <f t="shared" ca="1" si="56"/>
        <v>#REF!</v>
      </c>
      <c r="K1748" t="e">
        <f ca="1">IF(H1748+SIMULATION!$E$6&gt;'CBB SIM'!I1748,"W","L")</f>
        <v>#REF!</v>
      </c>
      <c r="L1748" t="e">
        <f ca="1">IF(I1748+SIMULATION!$E$10&gt;'CBB SIM'!H1748,"W","L")</f>
        <v>#REF!</v>
      </c>
      <c r="M1748" t="e">
        <f t="shared" ca="1" si="57"/>
        <v>#REF!</v>
      </c>
      <c r="N1748" t="e">
        <f ca="1">IF((H1748+I1748)&gt;SIMULATION!$F$6,"Over","Under")</f>
        <v>#REF!</v>
      </c>
    </row>
    <row r="1749" spans="8:14" x14ac:dyDescent="0.25">
      <c r="H1749" t="e">
        <f ca="1">ROUND(NORMINV(RAND(),SIMULATION!$G$6,SIMULATION!$C$6),0)</f>
        <v>#REF!</v>
      </c>
      <c r="I1749" t="e">
        <f ca="1">ROUND(NORMINV(RAND(),SIMULATION!$G$10,SIMULATION!$C$10),0)</f>
        <v>#REF!</v>
      </c>
      <c r="J1749" t="e">
        <f t="shared" ca="1" si="56"/>
        <v>#REF!</v>
      </c>
      <c r="K1749" t="e">
        <f ca="1">IF(H1749+SIMULATION!$E$6&gt;'CBB SIM'!I1749,"W","L")</f>
        <v>#REF!</v>
      </c>
      <c r="L1749" t="e">
        <f ca="1">IF(I1749+SIMULATION!$E$10&gt;'CBB SIM'!H1749,"W","L")</f>
        <v>#REF!</v>
      </c>
      <c r="M1749" t="e">
        <f t="shared" ca="1" si="57"/>
        <v>#REF!</v>
      </c>
      <c r="N1749" t="e">
        <f ca="1">IF((H1749+I1749)&gt;SIMULATION!$F$6,"Over","Under")</f>
        <v>#REF!</v>
      </c>
    </row>
    <row r="1750" spans="8:14" x14ac:dyDescent="0.25">
      <c r="H1750" t="e">
        <f ca="1">ROUND(NORMINV(RAND(),SIMULATION!$G$6,SIMULATION!$C$6),0)</f>
        <v>#REF!</v>
      </c>
      <c r="I1750" t="e">
        <f ca="1">ROUND(NORMINV(RAND(),SIMULATION!$G$10,SIMULATION!$C$10),0)</f>
        <v>#REF!</v>
      </c>
      <c r="J1750" t="e">
        <f t="shared" ca="1" si="56"/>
        <v>#REF!</v>
      </c>
      <c r="K1750" t="e">
        <f ca="1">IF(H1750+SIMULATION!$E$6&gt;'CBB SIM'!I1750,"W","L")</f>
        <v>#REF!</v>
      </c>
      <c r="L1750" t="e">
        <f ca="1">IF(I1750+SIMULATION!$E$10&gt;'CBB SIM'!H1750,"W","L")</f>
        <v>#REF!</v>
      </c>
      <c r="M1750" t="e">
        <f t="shared" ca="1" si="57"/>
        <v>#REF!</v>
      </c>
      <c r="N1750" t="e">
        <f ca="1">IF((H1750+I1750)&gt;SIMULATION!$F$6,"Over","Under")</f>
        <v>#REF!</v>
      </c>
    </row>
    <row r="1751" spans="8:14" x14ac:dyDescent="0.25">
      <c r="H1751" t="e">
        <f ca="1">ROUND(NORMINV(RAND(),SIMULATION!$G$6,SIMULATION!$C$6),0)</f>
        <v>#REF!</v>
      </c>
      <c r="I1751" t="e">
        <f ca="1">ROUND(NORMINV(RAND(),SIMULATION!$G$10,SIMULATION!$C$10),0)</f>
        <v>#REF!</v>
      </c>
      <c r="J1751" t="e">
        <f t="shared" ca="1" si="56"/>
        <v>#REF!</v>
      </c>
      <c r="K1751" t="e">
        <f ca="1">IF(H1751+SIMULATION!$E$6&gt;'CBB SIM'!I1751,"W","L")</f>
        <v>#REF!</v>
      </c>
      <c r="L1751" t="e">
        <f ca="1">IF(I1751+SIMULATION!$E$10&gt;'CBB SIM'!H1751,"W","L")</f>
        <v>#REF!</v>
      </c>
      <c r="M1751" t="e">
        <f t="shared" ca="1" si="57"/>
        <v>#REF!</v>
      </c>
      <c r="N1751" t="e">
        <f ca="1">IF((H1751+I1751)&gt;SIMULATION!$F$6,"Over","Under")</f>
        <v>#REF!</v>
      </c>
    </row>
    <row r="1752" spans="8:14" x14ac:dyDescent="0.25">
      <c r="H1752" t="e">
        <f ca="1">ROUND(NORMINV(RAND(),SIMULATION!$G$6,SIMULATION!$C$6),0)</f>
        <v>#REF!</v>
      </c>
      <c r="I1752" t="e">
        <f ca="1">ROUND(NORMINV(RAND(),SIMULATION!$G$10,SIMULATION!$C$10),0)</f>
        <v>#REF!</v>
      </c>
      <c r="J1752" t="e">
        <f t="shared" ca="1" si="56"/>
        <v>#REF!</v>
      </c>
      <c r="K1752" t="e">
        <f ca="1">IF(H1752+SIMULATION!$E$6&gt;'CBB SIM'!I1752,"W","L")</f>
        <v>#REF!</v>
      </c>
      <c r="L1752" t="e">
        <f ca="1">IF(I1752+SIMULATION!$E$10&gt;'CBB SIM'!H1752,"W","L")</f>
        <v>#REF!</v>
      </c>
      <c r="M1752" t="e">
        <f t="shared" ca="1" si="57"/>
        <v>#REF!</v>
      </c>
      <c r="N1752" t="e">
        <f ca="1">IF((H1752+I1752)&gt;SIMULATION!$F$6,"Over","Under")</f>
        <v>#REF!</v>
      </c>
    </row>
    <row r="1753" spans="8:14" x14ac:dyDescent="0.25">
      <c r="H1753" t="e">
        <f ca="1">ROUND(NORMINV(RAND(),SIMULATION!$G$6,SIMULATION!$C$6),0)</f>
        <v>#REF!</v>
      </c>
      <c r="I1753" t="e">
        <f ca="1">ROUND(NORMINV(RAND(),SIMULATION!$G$10,SIMULATION!$C$10),0)</f>
        <v>#REF!</v>
      </c>
      <c r="J1753" t="e">
        <f t="shared" ca="1" si="56"/>
        <v>#REF!</v>
      </c>
      <c r="K1753" t="e">
        <f ca="1">IF(H1753+SIMULATION!$E$6&gt;'CBB SIM'!I1753,"W","L")</f>
        <v>#REF!</v>
      </c>
      <c r="L1753" t="e">
        <f ca="1">IF(I1753+SIMULATION!$E$10&gt;'CBB SIM'!H1753,"W","L")</f>
        <v>#REF!</v>
      </c>
      <c r="M1753" t="e">
        <f t="shared" ca="1" si="57"/>
        <v>#REF!</v>
      </c>
      <c r="N1753" t="e">
        <f ca="1">IF((H1753+I1753)&gt;SIMULATION!$F$6,"Over","Under")</f>
        <v>#REF!</v>
      </c>
    </row>
    <row r="1754" spans="8:14" x14ac:dyDescent="0.25">
      <c r="H1754" t="e">
        <f ca="1">ROUND(NORMINV(RAND(),SIMULATION!$G$6,SIMULATION!$C$6),0)</f>
        <v>#REF!</v>
      </c>
      <c r="I1754" t="e">
        <f ca="1">ROUND(NORMINV(RAND(),SIMULATION!$G$10,SIMULATION!$C$10),0)</f>
        <v>#REF!</v>
      </c>
      <c r="J1754" t="e">
        <f t="shared" ca="1" si="56"/>
        <v>#REF!</v>
      </c>
      <c r="K1754" t="e">
        <f ca="1">IF(H1754+SIMULATION!$E$6&gt;'CBB SIM'!I1754,"W","L")</f>
        <v>#REF!</v>
      </c>
      <c r="L1754" t="e">
        <f ca="1">IF(I1754+SIMULATION!$E$10&gt;'CBB SIM'!H1754,"W","L")</f>
        <v>#REF!</v>
      </c>
      <c r="M1754" t="e">
        <f t="shared" ca="1" si="57"/>
        <v>#REF!</v>
      </c>
      <c r="N1754" t="e">
        <f ca="1">IF((H1754+I1754)&gt;SIMULATION!$F$6,"Over","Under")</f>
        <v>#REF!</v>
      </c>
    </row>
    <row r="1755" spans="8:14" x14ac:dyDescent="0.25">
      <c r="H1755" t="e">
        <f ca="1">ROUND(NORMINV(RAND(),SIMULATION!$G$6,SIMULATION!$C$6),0)</f>
        <v>#REF!</v>
      </c>
      <c r="I1755" t="e">
        <f ca="1">ROUND(NORMINV(RAND(),SIMULATION!$G$10,SIMULATION!$C$10),0)</f>
        <v>#REF!</v>
      </c>
      <c r="J1755" t="e">
        <f t="shared" ca="1" si="56"/>
        <v>#REF!</v>
      </c>
      <c r="K1755" t="e">
        <f ca="1">IF(H1755+SIMULATION!$E$6&gt;'CBB SIM'!I1755,"W","L")</f>
        <v>#REF!</v>
      </c>
      <c r="L1755" t="e">
        <f ca="1">IF(I1755+SIMULATION!$E$10&gt;'CBB SIM'!H1755,"W","L")</f>
        <v>#REF!</v>
      </c>
      <c r="M1755" t="e">
        <f t="shared" ca="1" si="57"/>
        <v>#REF!</v>
      </c>
      <c r="N1755" t="e">
        <f ca="1">IF((H1755+I1755)&gt;SIMULATION!$F$6,"Over","Under")</f>
        <v>#REF!</v>
      </c>
    </row>
    <row r="1756" spans="8:14" x14ac:dyDescent="0.25">
      <c r="H1756" t="e">
        <f ca="1">ROUND(NORMINV(RAND(),SIMULATION!$G$6,SIMULATION!$C$6),0)</f>
        <v>#REF!</v>
      </c>
      <c r="I1756" t="e">
        <f ca="1">ROUND(NORMINV(RAND(),SIMULATION!$G$10,SIMULATION!$C$10),0)</f>
        <v>#REF!</v>
      </c>
      <c r="J1756" t="e">
        <f t="shared" ca="1" si="56"/>
        <v>#REF!</v>
      </c>
      <c r="K1756" t="e">
        <f ca="1">IF(H1756+SIMULATION!$E$6&gt;'CBB SIM'!I1756,"W","L")</f>
        <v>#REF!</v>
      </c>
      <c r="L1756" t="e">
        <f ca="1">IF(I1756+SIMULATION!$E$10&gt;'CBB SIM'!H1756,"W","L")</f>
        <v>#REF!</v>
      </c>
      <c r="M1756" t="e">
        <f t="shared" ca="1" si="57"/>
        <v>#REF!</v>
      </c>
      <c r="N1756" t="e">
        <f ca="1">IF((H1756+I1756)&gt;SIMULATION!$F$6,"Over","Under")</f>
        <v>#REF!</v>
      </c>
    </row>
    <row r="1757" spans="8:14" x14ac:dyDescent="0.25">
      <c r="H1757" t="e">
        <f ca="1">ROUND(NORMINV(RAND(),SIMULATION!$G$6,SIMULATION!$C$6),0)</f>
        <v>#REF!</v>
      </c>
      <c r="I1757" t="e">
        <f ca="1">ROUND(NORMINV(RAND(),SIMULATION!$G$10,SIMULATION!$C$10),0)</f>
        <v>#REF!</v>
      </c>
      <c r="J1757" t="e">
        <f t="shared" ca="1" si="56"/>
        <v>#REF!</v>
      </c>
      <c r="K1757" t="e">
        <f ca="1">IF(H1757+SIMULATION!$E$6&gt;'CBB SIM'!I1757,"W","L")</f>
        <v>#REF!</v>
      </c>
      <c r="L1757" t="e">
        <f ca="1">IF(I1757+SIMULATION!$E$10&gt;'CBB SIM'!H1757,"W","L")</f>
        <v>#REF!</v>
      </c>
      <c r="M1757" t="e">
        <f t="shared" ca="1" si="57"/>
        <v>#REF!</v>
      </c>
      <c r="N1757" t="e">
        <f ca="1">IF((H1757+I1757)&gt;SIMULATION!$F$6,"Over","Under")</f>
        <v>#REF!</v>
      </c>
    </row>
    <row r="1758" spans="8:14" x14ac:dyDescent="0.25">
      <c r="H1758" t="e">
        <f ca="1">ROUND(NORMINV(RAND(),SIMULATION!$G$6,SIMULATION!$C$6),0)</f>
        <v>#REF!</v>
      </c>
      <c r="I1758" t="e">
        <f ca="1">ROUND(NORMINV(RAND(),SIMULATION!$G$10,SIMULATION!$C$10),0)</f>
        <v>#REF!</v>
      </c>
      <c r="J1758" t="e">
        <f t="shared" ca="1" si="56"/>
        <v>#REF!</v>
      </c>
      <c r="K1758" t="e">
        <f ca="1">IF(H1758+SIMULATION!$E$6&gt;'CBB SIM'!I1758,"W","L")</f>
        <v>#REF!</v>
      </c>
      <c r="L1758" t="e">
        <f ca="1">IF(I1758+SIMULATION!$E$10&gt;'CBB SIM'!H1758,"W","L")</f>
        <v>#REF!</v>
      </c>
      <c r="M1758" t="e">
        <f t="shared" ca="1" si="57"/>
        <v>#REF!</v>
      </c>
      <c r="N1758" t="e">
        <f ca="1">IF((H1758+I1758)&gt;SIMULATION!$F$6,"Over","Under")</f>
        <v>#REF!</v>
      </c>
    </row>
    <row r="1759" spans="8:14" x14ac:dyDescent="0.25">
      <c r="H1759" t="e">
        <f ca="1">ROUND(NORMINV(RAND(),SIMULATION!$G$6,SIMULATION!$C$6),0)</f>
        <v>#REF!</v>
      </c>
      <c r="I1759" t="e">
        <f ca="1">ROUND(NORMINV(RAND(),SIMULATION!$G$10,SIMULATION!$C$10),0)</f>
        <v>#REF!</v>
      </c>
      <c r="J1759" t="e">
        <f t="shared" ca="1" si="56"/>
        <v>#REF!</v>
      </c>
      <c r="K1759" t="e">
        <f ca="1">IF(H1759+SIMULATION!$E$6&gt;'CBB SIM'!I1759,"W","L")</f>
        <v>#REF!</v>
      </c>
      <c r="L1759" t="e">
        <f ca="1">IF(I1759+SIMULATION!$E$10&gt;'CBB SIM'!H1759,"W","L")</f>
        <v>#REF!</v>
      </c>
      <c r="M1759" t="e">
        <f t="shared" ca="1" si="57"/>
        <v>#REF!</v>
      </c>
      <c r="N1759" t="e">
        <f ca="1">IF((H1759+I1759)&gt;SIMULATION!$F$6,"Over","Under")</f>
        <v>#REF!</v>
      </c>
    </row>
    <row r="1760" spans="8:14" x14ac:dyDescent="0.25">
      <c r="H1760" t="e">
        <f ca="1">ROUND(NORMINV(RAND(),SIMULATION!$G$6,SIMULATION!$C$6),0)</f>
        <v>#REF!</v>
      </c>
      <c r="I1760" t="e">
        <f ca="1">ROUND(NORMINV(RAND(),SIMULATION!$G$10,SIMULATION!$C$10),0)</f>
        <v>#REF!</v>
      </c>
      <c r="J1760" t="e">
        <f t="shared" ca="1" si="56"/>
        <v>#REF!</v>
      </c>
      <c r="K1760" t="e">
        <f ca="1">IF(H1760+SIMULATION!$E$6&gt;'CBB SIM'!I1760,"W","L")</f>
        <v>#REF!</v>
      </c>
      <c r="L1760" t="e">
        <f ca="1">IF(I1760+SIMULATION!$E$10&gt;'CBB SIM'!H1760,"W","L")</f>
        <v>#REF!</v>
      </c>
      <c r="M1760" t="e">
        <f t="shared" ca="1" si="57"/>
        <v>#REF!</v>
      </c>
      <c r="N1760" t="e">
        <f ca="1">IF((H1760+I1760)&gt;SIMULATION!$F$6,"Over","Under")</f>
        <v>#REF!</v>
      </c>
    </row>
    <row r="1761" spans="8:14" x14ac:dyDescent="0.25">
      <c r="H1761" t="e">
        <f ca="1">ROUND(NORMINV(RAND(),SIMULATION!$G$6,SIMULATION!$C$6),0)</f>
        <v>#REF!</v>
      </c>
      <c r="I1761" t="e">
        <f ca="1">ROUND(NORMINV(RAND(),SIMULATION!$G$10,SIMULATION!$C$10),0)</f>
        <v>#REF!</v>
      </c>
      <c r="J1761" t="e">
        <f t="shared" ca="1" si="56"/>
        <v>#REF!</v>
      </c>
      <c r="K1761" t="e">
        <f ca="1">IF(H1761+SIMULATION!$E$6&gt;'CBB SIM'!I1761,"W","L")</f>
        <v>#REF!</v>
      </c>
      <c r="L1761" t="e">
        <f ca="1">IF(I1761+SIMULATION!$E$10&gt;'CBB SIM'!H1761,"W","L")</f>
        <v>#REF!</v>
      </c>
      <c r="M1761" t="e">
        <f t="shared" ca="1" si="57"/>
        <v>#REF!</v>
      </c>
      <c r="N1761" t="e">
        <f ca="1">IF((H1761+I1761)&gt;SIMULATION!$F$6,"Over","Under")</f>
        <v>#REF!</v>
      </c>
    </row>
    <row r="1762" spans="8:14" x14ac:dyDescent="0.25">
      <c r="H1762" t="e">
        <f ca="1">ROUND(NORMINV(RAND(),SIMULATION!$G$6,SIMULATION!$C$6),0)</f>
        <v>#REF!</v>
      </c>
      <c r="I1762" t="e">
        <f ca="1">ROUND(NORMINV(RAND(),SIMULATION!$G$10,SIMULATION!$C$10),0)</f>
        <v>#REF!</v>
      </c>
      <c r="J1762" t="e">
        <f t="shared" ca="1" si="56"/>
        <v>#REF!</v>
      </c>
      <c r="K1762" t="e">
        <f ca="1">IF(H1762+SIMULATION!$E$6&gt;'CBB SIM'!I1762,"W","L")</f>
        <v>#REF!</v>
      </c>
      <c r="L1762" t="e">
        <f ca="1">IF(I1762+SIMULATION!$E$10&gt;'CBB SIM'!H1762,"W","L")</f>
        <v>#REF!</v>
      </c>
      <c r="M1762" t="e">
        <f t="shared" ca="1" si="57"/>
        <v>#REF!</v>
      </c>
      <c r="N1762" t="e">
        <f ca="1">IF((H1762+I1762)&gt;SIMULATION!$F$6,"Over","Under")</f>
        <v>#REF!</v>
      </c>
    </row>
    <row r="1763" spans="8:14" x14ac:dyDescent="0.25">
      <c r="H1763" t="e">
        <f ca="1">ROUND(NORMINV(RAND(),SIMULATION!$G$6,SIMULATION!$C$6),0)</f>
        <v>#REF!</v>
      </c>
      <c r="I1763" t="e">
        <f ca="1">ROUND(NORMINV(RAND(),SIMULATION!$G$10,SIMULATION!$C$10),0)</f>
        <v>#REF!</v>
      </c>
      <c r="J1763" t="e">
        <f t="shared" ca="1" si="56"/>
        <v>#REF!</v>
      </c>
      <c r="K1763" t="e">
        <f ca="1">IF(H1763+SIMULATION!$E$6&gt;'CBB SIM'!I1763,"W","L")</f>
        <v>#REF!</v>
      </c>
      <c r="L1763" t="e">
        <f ca="1">IF(I1763+SIMULATION!$E$10&gt;'CBB SIM'!H1763,"W","L")</f>
        <v>#REF!</v>
      </c>
      <c r="M1763" t="e">
        <f t="shared" ca="1" si="57"/>
        <v>#REF!</v>
      </c>
      <c r="N1763" t="e">
        <f ca="1">IF((H1763+I1763)&gt;SIMULATION!$F$6,"Over","Under")</f>
        <v>#REF!</v>
      </c>
    </row>
    <row r="1764" spans="8:14" x14ac:dyDescent="0.25">
      <c r="H1764" t="e">
        <f ca="1">ROUND(NORMINV(RAND(),SIMULATION!$G$6,SIMULATION!$C$6),0)</f>
        <v>#REF!</v>
      </c>
      <c r="I1764" t="e">
        <f ca="1">ROUND(NORMINV(RAND(),SIMULATION!$G$10,SIMULATION!$C$10),0)</f>
        <v>#REF!</v>
      </c>
      <c r="J1764" t="e">
        <f t="shared" ca="1" si="56"/>
        <v>#REF!</v>
      </c>
      <c r="K1764" t="e">
        <f ca="1">IF(H1764+SIMULATION!$E$6&gt;'CBB SIM'!I1764,"W","L")</f>
        <v>#REF!</v>
      </c>
      <c r="L1764" t="e">
        <f ca="1">IF(I1764+SIMULATION!$E$10&gt;'CBB SIM'!H1764,"W","L")</f>
        <v>#REF!</v>
      </c>
      <c r="M1764" t="e">
        <f t="shared" ca="1" si="57"/>
        <v>#REF!</v>
      </c>
      <c r="N1764" t="e">
        <f ca="1">IF((H1764+I1764)&gt;SIMULATION!$F$6,"Over","Under")</f>
        <v>#REF!</v>
      </c>
    </row>
    <row r="1765" spans="8:14" x14ac:dyDescent="0.25">
      <c r="H1765" t="e">
        <f ca="1">ROUND(NORMINV(RAND(),SIMULATION!$G$6,SIMULATION!$C$6),0)</f>
        <v>#REF!</v>
      </c>
      <c r="I1765" t="e">
        <f ca="1">ROUND(NORMINV(RAND(),SIMULATION!$G$10,SIMULATION!$C$10),0)</f>
        <v>#REF!</v>
      </c>
      <c r="J1765" t="e">
        <f t="shared" ca="1" si="56"/>
        <v>#REF!</v>
      </c>
      <c r="K1765" t="e">
        <f ca="1">IF(H1765+SIMULATION!$E$6&gt;'CBB SIM'!I1765,"W","L")</f>
        <v>#REF!</v>
      </c>
      <c r="L1765" t="e">
        <f ca="1">IF(I1765+SIMULATION!$E$10&gt;'CBB SIM'!H1765,"W","L")</f>
        <v>#REF!</v>
      </c>
      <c r="M1765" t="e">
        <f t="shared" ca="1" si="57"/>
        <v>#REF!</v>
      </c>
      <c r="N1765" t="e">
        <f ca="1">IF((H1765+I1765)&gt;SIMULATION!$F$6,"Over","Under")</f>
        <v>#REF!</v>
      </c>
    </row>
    <row r="1766" spans="8:14" x14ac:dyDescent="0.25">
      <c r="H1766" t="e">
        <f ca="1">ROUND(NORMINV(RAND(),SIMULATION!$G$6,SIMULATION!$C$6),0)</f>
        <v>#REF!</v>
      </c>
      <c r="I1766" t="e">
        <f ca="1">ROUND(NORMINV(RAND(),SIMULATION!$G$10,SIMULATION!$C$10),0)</f>
        <v>#REF!</v>
      </c>
      <c r="J1766" t="e">
        <f t="shared" ca="1" si="56"/>
        <v>#REF!</v>
      </c>
      <c r="K1766" t="e">
        <f ca="1">IF(H1766+SIMULATION!$E$6&gt;'CBB SIM'!I1766,"W","L")</f>
        <v>#REF!</v>
      </c>
      <c r="L1766" t="e">
        <f ca="1">IF(I1766+SIMULATION!$E$10&gt;'CBB SIM'!H1766,"W","L")</f>
        <v>#REF!</v>
      </c>
      <c r="M1766" t="e">
        <f t="shared" ca="1" si="57"/>
        <v>#REF!</v>
      </c>
      <c r="N1766" t="e">
        <f ca="1">IF((H1766+I1766)&gt;SIMULATION!$F$6,"Over","Under")</f>
        <v>#REF!</v>
      </c>
    </row>
    <row r="1767" spans="8:14" x14ac:dyDescent="0.25">
      <c r="H1767" t="e">
        <f ca="1">ROUND(NORMINV(RAND(),SIMULATION!$G$6,SIMULATION!$C$6),0)</f>
        <v>#REF!</v>
      </c>
      <c r="I1767" t="e">
        <f ca="1">ROUND(NORMINV(RAND(),SIMULATION!$G$10,SIMULATION!$C$10),0)</f>
        <v>#REF!</v>
      </c>
      <c r="J1767" t="e">
        <f t="shared" ca="1" si="56"/>
        <v>#REF!</v>
      </c>
      <c r="K1767" t="e">
        <f ca="1">IF(H1767+SIMULATION!$E$6&gt;'CBB SIM'!I1767,"W","L")</f>
        <v>#REF!</v>
      </c>
      <c r="L1767" t="e">
        <f ca="1">IF(I1767+SIMULATION!$E$10&gt;'CBB SIM'!H1767,"W","L")</f>
        <v>#REF!</v>
      </c>
      <c r="M1767" t="e">
        <f t="shared" ca="1" si="57"/>
        <v>#REF!</v>
      </c>
      <c r="N1767" t="e">
        <f ca="1">IF((H1767+I1767)&gt;SIMULATION!$F$6,"Over","Under")</f>
        <v>#REF!</v>
      </c>
    </row>
    <row r="1768" spans="8:14" x14ac:dyDescent="0.25">
      <c r="H1768" t="e">
        <f ca="1">ROUND(NORMINV(RAND(),SIMULATION!$G$6,SIMULATION!$C$6),0)</f>
        <v>#REF!</v>
      </c>
      <c r="I1768" t="e">
        <f ca="1">ROUND(NORMINV(RAND(),SIMULATION!$G$10,SIMULATION!$C$10),0)</f>
        <v>#REF!</v>
      </c>
      <c r="J1768" t="e">
        <f t="shared" ca="1" si="56"/>
        <v>#REF!</v>
      </c>
      <c r="K1768" t="e">
        <f ca="1">IF(H1768+SIMULATION!$E$6&gt;'CBB SIM'!I1768,"W","L")</f>
        <v>#REF!</v>
      </c>
      <c r="L1768" t="e">
        <f ca="1">IF(I1768+SIMULATION!$E$10&gt;'CBB SIM'!H1768,"W","L")</f>
        <v>#REF!</v>
      </c>
      <c r="M1768" t="e">
        <f t="shared" ca="1" si="57"/>
        <v>#REF!</v>
      </c>
      <c r="N1768" t="e">
        <f ca="1">IF((H1768+I1768)&gt;SIMULATION!$F$6,"Over","Under")</f>
        <v>#REF!</v>
      </c>
    </row>
    <row r="1769" spans="8:14" x14ac:dyDescent="0.25">
      <c r="H1769" t="e">
        <f ca="1">ROUND(NORMINV(RAND(),SIMULATION!$G$6,SIMULATION!$C$6),0)</f>
        <v>#REF!</v>
      </c>
      <c r="I1769" t="e">
        <f ca="1">ROUND(NORMINV(RAND(),SIMULATION!$G$10,SIMULATION!$C$10),0)</f>
        <v>#REF!</v>
      </c>
      <c r="J1769" t="e">
        <f t="shared" ca="1" si="56"/>
        <v>#REF!</v>
      </c>
      <c r="K1769" t="e">
        <f ca="1">IF(H1769+SIMULATION!$E$6&gt;'CBB SIM'!I1769,"W","L")</f>
        <v>#REF!</v>
      </c>
      <c r="L1769" t="e">
        <f ca="1">IF(I1769+SIMULATION!$E$10&gt;'CBB SIM'!H1769,"W","L")</f>
        <v>#REF!</v>
      </c>
      <c r="M1769" t="e">
        <f t="shared" ca="1" si="57"/>
        <v>#REF!</v>
      </c>
      <c r="N1769" t="e">
        <f ca="1">IF((H1769+I1769)&gt;SIMULATION!$F$6,"Over","Under")</f>
        <v>#REF!</v>
      </c>
    </row>
    <row r="1770" spans="8:14" x14ac:dyDescent="0.25">
      <c r="H1770" t="e">
        <f ca="1">ROUND(NORMINV(RAND(),SIMULATION!$G$6,SIMULATION!$C$6),0)</f>
        <v>#REF!</v>
      </c>
      <c r="I1770" t="e">
        <f ca="1">ROUND(NORMINV(RAND(),SIMULATION!$G$10,SIMULATION!$C$10),0)</f>
        <v>#REF!</v>
      </c>
      <c r="J1770" t="e">
        <f t="shared" ref="J1770:J1833" ca="1" si="58">IF(H1770=I1770,"OT",IF(H1770&gt;I1770,"Away","Home"))</f>
        <v>#REF!</v>
      </c>
      <c r="K1770" t="e">
        <f ca="1">IF(H1770+SIMULATION!$E$6&gt;'CBB SIM'!I1770,"W","L")</f>
        <v>#REF!</v>
      </c>
      <c r="L1770" t="e">
        <f ca="1">IF(I1770+SIMULATION!$E$10&gt;'CBB SIM'!H1770,"W","L")</f>
        <v>#REF!</v>
      </c>
      <c r="M1770" t="e">
        <f t="shared" ref="M1770:M1833" ca="1" si="59">H1770+I1770</f>
        <v>#REF!</v>
      </c>
      <c r="N1770" t="e">
        <f ca="1">IF((H1770+I1770)&gt;SIMULATION!$F$6,"Over","Under")</f>
        <v>#REF!</v>
      </c>
    </row>
    <row r="1771" spans="8:14" x14ac:dyDescent="0.25">
      <c r="H1771" t="e">
        <f ca="1">ROUND(NORMINV(RAND(),SIMULATION!$G$6,SIMULATION!$C$6),0)</f>
        <v>#REF!</v>
      </c>
      <c r="I1771" t="e">
        <f ca="1">ROUND(NORMINV(RAND(),SIMULATION!$G$10,SIMULATION!$C$10),0)</f>
        <v>#REF!</v>
      </c>
      <c r="J1771" t="e">
        <f t="shared" ca="1" si="58"/>
        <v>#REF!</v>
      </c>
      <c r="K1771" t="e">
        <f ca="1">IF(H1771+SIMULATION!$E$6&gt;'CBB SIM'!I1771,"W","L")</f>
        <v>#REF!</v>
      </c>
      <c r="L1771" t="e">
        <f ca="1">IF(I1771+SIMULATION!$E$10&gt;'CBB SIM'!H1771,"W","L")</f>
        <v>#REF!</v>
      </c>
      <c r="M1771" t="e">
        <f t="shared" ca="1" si="59"/>
        <v>#REF!</v>
      </c>
      <c r="N1771" t="e">
        <f ca="1">IF((H1771+I1771)&gt;SIMULATION!$F$6,"Over","Under")</f>
        <v>#REF!</v>
      </c>
    </row>
    <row r="1772" spans="8:14" x14ac:dyDescent="0.25">
      <c r="H1772" t="e">
        <f ca="1">ROUND(NORMINV(RAND(),SIMULATION!$G$6,SIMULATION!$C$6),0)</f>
        <v>#REF!</v>
      </c>
      <c r="I1772" t="e">
        <f ca="1">ROUND(NORMINV(RAND(),SIMULATION!$G$10,SIMULATION!$C$10),0)</f>
        <v>#REF!</v>
      </c>
      <c r="J1772" t="e">
        <f t="shared" ca="1" si="58"/>
        <v>#REF!</v>
      </c>
      <c r="K1772" t="e">
        <f ca="1">IF(H1772+SIMULATION!$E$6&gt;'CBB SIM'!I1772,"W","L")</f>
        <v>#REF!</v>
      </c>
      <c r="L1772" t="e">
        <f ca="1">IF(I1772+SIMULATION!$E$10&gt;'CBB SIM'!H1772,"W","L")</f>
        <v>#REF!</v>
      </c>
      <c r="M1772" t="e">
        <f t="shared" ca="1" si="59"/>
        <v>#REF!</v>
      </c>
      <c r="N1772" t="e">
        <f ca="1">IF((H1772+I1772)&gt;SIMULATION!$F$6,"Over","Under")</f>
        <v>#REF!</v>
      </c>
    </row>
    <row r="1773" spans="8:14" x14ac:dyDescent="0.25">
      <c r="H1773" t="e">
        <f ca="1">ROUND(NORMINV(RAND(),SIMULATION!$G$6,SIMULATION!$C$6),0)</f>
        <v>#REF!</v>
      </c>
      <c r="I1773" t="e">
        <f ca="1">ROUND(NORMINV(RAND(),SIMULATION!$G$10,SIMULATION!$C$10),0)</f>
        <v>#REF!</v>
      </c>
      <c r="J1773" t="e">
        <f t="shared" ca="1" si="58"/>
        <v>#REF!</v>
      </c>
      <c r="K1773" t="e">
        <f ca="1">IF(H1773+SIMULATION!$E$6&gt;'CBB SIM'!I1773,"W","L")</f>
        <v>#REF!</v>
      </c>
      <c r="L1773" t="e">
        <f ca="1">IF(I1773+SIMULATION!$E$10&gt;'CBB SIM'!H1773,"W","L")</f>
        <v>#REF!</v>
      </c>
      <c r="M1773" t="e">
        <f t="shared" ca="1" si="59"/>
        <v>#REF!</v>
      </c>
      <c r="N1773" t="e">
        <f ca="1">IF((H1773+I1773)&gt;SIMULATION!$F$6,"Over","Under")</f>
        <v>#REF!</v>
      </c>
    </row>
    <row r="1774" spans="8:14" x14ac:dyDescent="0.25">
      <c r="H1774" t="e">
        <f ca="1">ROUND(NORMINV(RAND(),SIMULATION!$G$6,SIMULATION!$C$6),0)</f>
        <v>#REF!</v>
      </c>
      <c r="I1774" t="e">
        <f ca="1">ROUND(NORMINV(RAND(),SIMULATION!$G$10,SIMULATION!$C$10),0)</f>
        <v>#REF!</v>
      </c>
      <c r="J1774" t="e">
        <f t="shared" ca="1" si="58"/>
        <v>#REF!</v>
      </c>
      <c r="K1774" t="e">
        <f ca="1">IF(H1774+SIMULATION!$E$6&gt;'CBB SIM'!I1774,"W","L")</f>
        <v>#REF!</v>
      </c>
      <c r="L1774" t="e">
        <f ca="1">IF(I1774+SIMULATION!$E$10&gt;'CBB SIM'!H1774,"W","L")</f>
        <v>#REF!</v>
      </c>
      <c r="M1774" t="e">
        <f t="shared" ca="1" si="59"/>
        <v>#REF!</v>
      </c>
      <c r="N1774" t="e">
        <f ca="1">IF((H1774+I1774)&gt;SIMULATION!$F$6,"Over","Under")</f>
        <v>#REF!</v>
      </c>
    </row>
    <row r="1775" spans="8:14" x14ac:dyDescent="0.25">
      <c r="H1775" t="e">
        <f ca="1">ROUND(NORMINV(RAND(),SIMULATION!$G$6,SIMULATION!$C$6),0)</f>
        <v>#REF!</v>
      </c>
      <c r="I1775" t="e">
        <f ca="1">ROUND(NORMINV(RAND(),SIMULATION!$G$10,SIMULATION!$C$10),0)</f>
        <v>#REF!</v>
      </c>
      <c r="J1775" t="e">
        <f t="shared" ca="1" si="58"/>
        <v>#REF!</v>
      </c>
      <c r="K1775" t="e">
        <f ca="1">IF(H1775+SIMULATION!$E$6&gt;'CBB SIM'!I1775,"W","L")</f>
        <v>#REF!</v>
      </c>
      <c r="L1775" t="e">
        <f ca="1">IF(I1775+SIMULATION!$E$10&gt;'CBB SIM'!H1775,"W","L")</f>
        <v>#REF!</v>
      </c>
      <c r="M1775" t="e">
        <f t="shared" ca="1" si="59"/>
        <v>#REF!</v>
      </c>
      <c r="N1775" t="e">
        <f ca="1">IF((H1775+I1775)&gt;SIMULATION!$F$6,"Over","Under")</f>
        <v>#REF!</v>
      </c>
    </row>
    <row r="1776" spans="8:14" x14ac:dyDescent="0.25">
      <c r="H1776" t="e">
        <f ca="1">ROUND(NORMINV(RAND(),SIMULATION!$G$6,SIMULATION!$C$6),0)</f>
        <v>#REF!</v>
      </c>
      <c r="I1776" t="e">
        <f ca="1">ROUND(NORMINV(RAND(),SIMULATION!$G$10,SIMULATION!$C$10),0)</f>
        <v>#REF!</v>
      </c>
      <c r="J1776" t="e">
        <f t="shared" ca="1" si="58"/>
        <v>#REF!</v>
      </c>
      <c r="K1776" t="e">
        <f ca="1">IF(H1776+SIMULATION!$E$6&gt;'CBB SIM'!I1776,"W","L")</f>
        <v>#REF!</v>
      </c>
      <c r="L1776" t="e">
        <f ca="1">IF(I1776+SIMULATION!$E$10&gt;'CBB SIM'!H1776,"W","L")</f>
        <v>#REF!</v>
      </c>
      <c r="M1776" t="e">
        <f t="shared" ca="1" si="59"/>
        <v>#REF!</v>
      </c>
      <c r="N1776" t="e">
        <f ca="1">IF((H1776+I1776)&gt;SIMULATION!$F$6,"Over","Under")</f>
        <v>#REF!</v>
      </c>
    </row>
    <row r="1777" spans="8:14" x14ac:dyDescent="0.25">
      <c r="H1777" t="e">
        <f ca="1">ROUND(NORMINV(RAND(),SIMULATION!$G$6,SIMULATION!$C$6),0)</f>
        <v>#REF!</v>
      </c>
      <c r="I1777" t="e">
        <f ca="1">ROUND(NORMINV(RAND(),SIMULATION!$G$10,SIMULATION!$C$10),0)</f>
        <v>#REF!</v>
      </c>
      <c r="J1777" t="e">
        <f t="shared" ca="1" si="58"/>
        <v>#REF!</v>
      </c>
      <c r="K1777" t="e">
        <f ca="1">IF(H1777+SIMULATION!$E$6&gt;'CBB SIM'!I1777,"W","L")</f>
        <v>#REF!</v>
      </c>
      <c r="L1777" t="e">
        <f ca="1">IF(I1777+SIMULATION!$E$10&gt;'CBB SIM'!H1777,"W","L")</f>
        <v>#REF!</v>
      </c>
      <c r="M1777" t="e">
        <f t="shared" ca="1" si="59"/>
        <v>#REF!</v>
      </c>
      <c r="N1777" t="e">
        <f ca="1">IF((H1777+I1777)&gt;SIMULATION!$F$6,"Over","Under")</f>
        <v>#REF!</v>
      </c>
    </row>
    <row r="1778" spans="8:14" x14ac:dyDescent="0.25">
      <c r="H1778" t="e">
        <f ca="1">ROUND(NORMINV(RAND(),SIMULATION!$G$6,SIMULATION!$C$6),0)</f>
        <v>#REF!</v>
      </c>
      <c r="I1778" t="e">
        <f ca="1">ROUND(NORMINV(RAND(),SIMULATION!$G$10,SIMULATION!$C$10),0)</f>
        <v>#REF!</v>
      </c>
      <c r="J1778" t="e">
        <f t="shared" ca="1" si="58"/>
        <v>#REF!</v>
      </c>
      <c r="K1778" t="e">
        <f ca="1">IF(H1778+SIMULATION!$E$6&gt;'CBB SIM'!I1778,"W","L")</f>
        <v>#REF!</v>
      </c>
      <c r="L1778" t="e">
        <f ca="1">IF(I1778+SIMULATION!$E$10&gt;'CBB SIM'!H1778,"W","L")</f>
        <v>#REF!</v>
      </c>
      <c r="M1778" t="e">
        <f t="shared" ca="1" si="59"/>
        <v>#REF!</v>
      </c>
      <c r="N1778" t="e">
        <f ca="1">IF((H1778+I1778)&gt;SIMULATION!$F$6,"Over","Under")</f>
        <v>#REF!</v>
      </c>
    </row>
    <row r="1779" spans="8:14" x14ac:dyDescent="0.25">
      <c r="H1779" t="e">
        <f ca="1">ROUND(NORMINV(RAND(),SIMULATION!$G$6,SIMULATION!$C$6),0)</f>
        <v>#REF!</v>
      </c>
      <c r="I1779" t="e">
        <f ca="1">ROUND(NORMINV(RAND(),SIMULATION!$G$10,SIMULATION!$C$10),0)</f>
        <v>#REF!</v>
      </c>
      <c r="J1779" t="e">
        <f t="shared" ca="1" si="58"/>
        <v>#REF!</v>
      </c>
      <c r="K1779" t="e">
        <f ca="1">IF(H1779+SIMULATION!$E$6&gt;'CBB SIM'!I1779,"W","L")</f>
        <v>#REF!</v>
      </c>
      <c r="L1779" t="e">
        <f ca="1">IF(I1779+SIMULATION!$E$10&gt;'CBB SIM'!H1779,"W","L")</f>
        <v>#REF!</v>
      </c>
      <c r="M1779" t="e">
        <f t="shared" ca="1" si="59"/>
        <v>#REF!</v>
      </c>
      <c r="N1779" t="e">
        <f ca="1">IF((H1779+I1779)&gt;SIMULATION!$F$6,"Over","Under")</f>
        <v>#REF!</v>
      </c>
    </row>
    <row r="1780" spans="8:14" x14ac:dyDescent="0.25">
      <c r="H1780" t="e">
        <f ca="1">ROUND(NORMINV(RAND(),SIMULATION!$G$6,SIMULATION!$C$6),0)</f>
        <v>#REF!</v>
      </c>
      <c r="I1780" t="e">
        <f ca="1">ROUND(NORMINV(RAND(),SIMULATION!$G$10,SIMULATION!$C$10),0)</f>
        <v>#REF!</v>
      </c>
      <c r="J1780" t="e">
        <f t="shared" ca="1" si="58"/>
        <v>#REF!</v>
      </c>
      <c r="K1780" t="e">
        <f ca="1">IF(H1780+SIMULATION!$E$6&gt;'CBB SIM'!I1780,"W","L")</f>
        <v>#REF!</v>
      </c>
      <c r="L1780" t="e">
        <f ca="1">IF(I1780+SIMULATION!$E$10&gt;'CBB SIM'!H1780,"W","L")</f>
        <v>#REF!</v>
      </c>
      <c r="M1780" t="e">
        <f t="shared" ca="1" si="59"/>
        <v>#REF!</v>
      </c>
      <c r="N1780" t="e">
        <f ca="1">IF((H1780+I1780)&gt;SIMULATION!$F$6,"Over","Under")</f>
        <v>#REF!</v>
      </c>
    </row>
    <row r="1781" spans="8:14" x14ac:dyDescent="0.25">
      <c r="H1781" t="e">
        <f ca="1">ROUND(NORMINV(RAND(),SIMULATION!$G$6,SIMULATION!$C$6),0)</f>
        <v>#REF!</v>
      </c>
      <c r="I1781" t="e">
        <f ca="1">ROUND(NORMINV(RAND(),SIMULATION!$G$10,SIMULATION!$C$10),0)</f>
        <v>#REF!</v>
      </c>
      <c r="J1781" t="e">
        <f t="shared" ca="1" si="58"/>
        <v>#REF!</v>
      </c>
      <c r="K1781" t="e">
        <f ca="1">IF(H1781+SIMULATION!$E$6&gt;'CBB SIM'!I1781,"W","L")</f>
        <v>#REF!</v>
      </c>
      <c r="L1781" t="e">
        <f ca="1">IF(I1781+SIMULATION!$E$10&gt;'CBB SIM'!H1781,"W","L")</f>
        <v>#REF!</v>
      </c>
      <c r="M1781" t="e">
        <f t="shared" ca="1" si="59"/>
        <v>#REF!</v>
      </c>
      <c r="N1781" t="e">
        <f ca="1">IF((H1781+I1781)&gt;SIMULATION!$F$6,"Over","Under")</f>
        <v>#REF!</v>
      </c>
    </row>
    <row r="1782" spans="8:14" x14ac:dyDescent="0.25">
      <c r="H1782" t="e">
        <f ca="1">ROUND(NORMINV(RAND(),SIMULATION!$G$6,SIMULATION!$C$6),0)</f>
        <v>#REF!</v>
      </c>
      <c r="I1782" t="e">
        <f ca="1">ROUND(NORMINV(RAND(),SIMULATION!$G$10,SIMULATION!$C$10),0)</f>
        <v>#REF!</v>
      </c>
      <c r="J1782" t="e">
        <f t="shared" ca="1" si="58"/>
        <v>#REF!</v>
      </c>
      <c r="K1782" t="e">
        <f ca="1">IF(H1782+SIMULATION!$E$6&gt;'CBB SIM'!I1782,"W","L")</f>
        <v>#REF!</v>
      </c>
      <c r="L1782" t="e">
        <f ca="1">IF(I1782+SIMULATION!$E$10&gt;'CBB SIM'!H1782,"W","L")</f>
        <v>#REF!</v>
      </c>
      <c r="M1782" t="e">
        <f t="shared" ca="1" si="59"/>
        <v>#REF!</v>
      </c>
      <c r="N1782" t="e">
        <f ca="1">IF((H1782+I1782)&gt;SIMULATION!$F$6,"Over","Under")</f>
        <v>#REF!</v>
      </c>
    </row>
    <row r="1783" spans="8:14" x14ac:dyDescent="0.25">
      <c r="H1783" t="e">
        <f ca="1">ROUND(NORMINV(RAND(),SIMULATION!$G$6,SIMULATION!$C$6),0)</f>
        <v>#REF!</v>
      </c>
      <c r="I1783" t="e">
        <f ca="1">ROUND(NORMINV(RAND(),SIMULATION!$G$10,SIMULATION!$C$10),0)</f>
        <v>#REF!</v>
      </c>
      <c r="J1783" t="e">
        <f t="shared" ca="1" si="58"/>
        <v>#REF!</v>
      </c>
      <c r="K1783" t="e">
        <f ca="1">IF(H1783+SIMULATION!$E$6&gt;'CBB SIM'!I1783,"W","L")</f>
        <v>#REF!</v>
      </c>
      <c r="L1783" t="e">
        <f ca="1">IF(I1783+SIMULATION!$E$10&gt;'CBB SIM'!H1783,"W","L")</f>
        <v>#REF!</v>
      </c>
      <c r="M1783" t="e">
        <f t="shared" ca="1" si="59"/>
        <v>#REF!</v>
      </c>
      <c r="N1783" t="e">
        <f ca="1">IF((H1783+I1783)&gt;SIMULATION!$F$6,"Over","Under")</f>
        <v>#REF!</v>
      </c>
    </row>
    <row r="1784" spans="8:14" x14ac:dyDescent="0.25">
      <c r="H1784" t="e">
        <f ca="1">ROUND(NORMINV(RAND(),SIMULATION!$G$6,SIMULATION!$C$6),0)</f>
        <v>#REF!</v>
      </c>
      <c r="I1784" t="e">
        <f ca="1">ROUND(NORMINV(RAND(),SIMULATION!$G$10,SIMULATION!$C$10),0)</f>
        <v>#REF!</v>
      </c>
      <c r="J1784" t="e">
        <f t="shared" ca="1" si="58"/>
        <v>#REF!</v>
      </c>
      <c r="K1784" t="e">
        <f ca="1">IF(H1784+SIMULATION!$E$6&gt;'CBB SIM'!I1784,"W","L")</f>
        <v>#REF!</v>
      </c>
      <c r="L1784" t="e">
        <f ca="1">IF(I1784+SIMULATION!$E$10&gt;'CBB SIM'!H1784,"W","L")</f>
        <v>#REF!</v>
      </c>
      <c r="M1784" t="e">
        <f t="shared" ca="1" si="59"/>
        <v>#REF!</v>
      </c>
      <c r="N1784" t="e">
        <f ca="1">IF((H1784+I1784)&gt;SIMULATION!$F$6,"Over","Under")</f>
        <v>#REF!</v>
      </c>
    </row>
    <row r="1785" spans="8:14" x14ac:dyDescent="0.25">
      <c r="H1785" t="e">
        <f ca="1">ROUND(NORMINV(RAND(),SIMULATION!$G$6,SIMULATION!$C$6),0)</f>
        <v>#REF!</v>
      </c>
      <c r="I1785" t="e">
        <f ca="1">ROUND(NORMINV(RAND(),SIMULATION!$G$10,SIMULATION!$C$10),0)</f>
        <v>#REF!</v>
      </c>
      <c r="J1785" t="e">
        <f t="shared" ca="1" si="58"/>
        <v>#REF!</v>
      </c>
      <c r="K1785" t="e">
        <f ca="1">IF(H1785+SIMULATION!$E$6&gt;'CBB SIM'!I1785,"W","L")</f>
        <v>#REF!</v>
      </c>
      <c r="L1785" t="e">
        <f ca="1">IF(I1785+SIMULATION!$E$10&gt;'CBB SIM'!H1785,"W","L")</f>
        <v>#REF!</v>
      </c>
      <c r="M1785" t="e">
        <f t="shared" ca="1" si="59"/>
        <v>#REF!</v>
      </c>
      <c r="N1785" t="e">
        <f ca="1">IF((H1785+I1785)&gt;SIMULATION!$F$6,"Over","Under")</f>
        <v>#REF!</v>
      </c>
    </row>
    <row r="1786" spans="8:14" x14ac:dyDescent="0.25">
      <c r="H1786" t="e">
        <f ca="1">ROUND(NORMINV(RAND(),SIMULATION!$G$6,SIMULATION!$C$6),0)</f>
        <v>#REF!</v>
      </c>
      <c r="I1786" t="e">
        <f ca="1">ROUND(NORMINV(RAND(),SIMULATION!$G$10,SIMULATION!$C$10),0)</f>
        <v>#REF!</v>
      </c>
      <c r="J1786" t="e">
        <f t="shared" ca="1" si="58"/>
        <v>#REF!</v>
      </c>
      <c r="K1786" t="e">
        <f ca="1">IF(H1786+SIMULATION!$E$6&gt;'CBB SIM'!I1786,"W","L")</f>
        <v>#REF!</v>
      </c>
      <c r="L1786" t="e">
        <f ca="1">IF(I1786+SIMULATION!$E$10&gt;'CBB SIM'!H1786,"W","L")</f>
        <v>#REF!</v>
      </c>
      <c r="M1786" t="e">
        <f t="shared" ca="1" si="59"/>
        <v>#REF!</v>
      </c>
      <c r="N1786" t="e">
        <f ca="1">IF((H1786+I1786)&gt;SIMULATION!$F$6,"Over","Under")</f>
        <v>#REF!</v>
      </c>
    </row>
    <row r="1787" spans="8:14" x14ac:dyDescent="0.25">
      <c r="H1787" t="e">
        <f ca="1">ROUND(NORMINV(RAND(),SIMULATION!$G$6,SIMULATION!$C$6),0)</f>
        <v>#REF!</v>
      </c>
      <c r="I1787" t="e">
        <f ca="1">ROUND(NORMINV(RAND(),SIMULATION!$G$10,SIMULATION!$C$10),0)</f>
        <v>#REF!</v>
      </c>
      <c r="J1787" t="e">
        <f t="shared" ca="1" si="58"/>
        <v>#REF!</v>
      </c>
      <c r="K1787" t="e">
        <f ca="1">IF(H1787+SIMULATION!$E$6&gt;'CBB SIM'!I1787,"W","L")</f>
        <v>#REF!</v>
      </c>
      <c r="L1787" t="e">
        <f ca="1">IF(I1787+SIMULATION!$E$10&gt;'CBB SIM'!H1787,"W","L")</f>
        <v>#REF!</v>
      </c>
      <c r="M1787" t="e">
        <f t="shared" ca="1" si="59"/>
        <v>#REF!</v>
      </c>
      <c r="N1787" t="e">
        <f ca="1">IF((H1787+I1787)&gt;SIMULATION!$F$6,"Over","Under")</f>
        <v>#REF!</v>
      </c>
    </row>
    <row r="1788" spans="8:14" x14ac:dyDescent="0.25">
      <c r="H1788" t="e">
        <f ca="1">ROUND(NORMINV(RAND(),SIMULATION!$G$6,SIMULATION!$C$6),0)</f>
        <v>#REF!</v>
      </c>
      <c r="I1788" t="e">
        <f ca="1">ROUND(NORMINV(RAND(),SIMULATION!$G$10,SIMULATION!$C$10),0)</f>
        <v>#REF!</v>
      </c>
      <c r="J1788" t="e">
        <f t="shared" ca="1" si="58"/>
        <v>#REF!</v>
      </c>
      <c r="K1788" t="e">
        <f ca="1">IF(H1788+SIMULATION!$E$6&gt;'CBB SIM'!I1788,"W","L")</f>
        <v>#REF!</v>
      </c>
      <c r="L1788" t="e">
        <f ca="1">IF(I1788+SIMULATION!$E$10&gt;'CBB SIM'!H1788,"W","L")</f>
        <v>#REF!</v>
      </c>
      <c r="M1788" t="e">
        <f t="shared" ca="1" si="59"/>
        <v>#REF!</v>
      </c>
      <c r="N1788" t="e">
        <f ca="1">IF((H1788+I1788)&gt;SIMULATION!$F$6,"Over","Under")</f>
        <v>#REF!</v>
      </c>
    </row>
    <row r="1789" spans="8:14" x14ac:dyDescent="0.25">
      <c r="H1789" t="e">
        <f ca="1">ROUND(NORMINV(RAND(),SIMULATION!$G$6,SIMULATION!$C$6),0)</f>
        <v>#REF!</v>
      </c>
      <c r="I1789" t="e">
        <f ca="1">ROUND(NORMINV(RAND(),SIMULATION!$G$10,SIMULATION!$C$10),0)</f>
        <v>#REF!</v>
      </c>
      <c r="J1789" t="e">
        <f t="shared" ca="1" si="58"/>
        <v>#REF!</v>
      </c>
      <c r="K1789" t="e">
        <f ca="1">IF(H1789+SIMULATION!$E$6&gt;'CBB SIM'!I1789,"W","L")</f>
        <v>#REF!</v>
      </c>
      <c r="L1789" t="e">
        <f ca="1">IF(I1789+SIMULATION!$E$10&gt;'CBB SIM'!H1789,"W","L")</f>
        <v>#REF!</v>
      </c>
      <c r="M1789" t="e">
        <f t="shared" ca="1" si="59"/>
        <v>#REF!</v>
      </c>
      <c r="N1789" t="e">
        <f ca="1">IF((H1789+I1789)&gt;SIMULATION!$F$6,"Over","Under")</f>
        <v>#REF!</v>
      </c>
    </row>
    <row r="1790" spans="8:14" x14ac:dyDescent="0.25">
      <c r="H1790" t="e">
        <f ca="1">ROUND(NORMINV(RAND(),SIMULATION!$G$6,SIMULATION!$C$6),0)</f>
        <v>#REF!</v>
      </c>
      <c r="I1790" t="e">
        <f ca="1">ROUND(NORMINV(RAND(),SIMULATION!$G$10,SIMULATION!$C$10),0)</f>
        <v>#REF!</v>
      </c>
      <c r="J1790" t="e">
        <f t="shared" ca="1" si="58"/>
        <v>#REF!</v>
      </c>
      <c r="K1790" t="e">
        <f ca="1">IF(H1790+SIMULATION!$E$6&gt;'CBB SIM'!I1790,"W","L")</f>
        <v>#REF!</v>
      </c>
      <c r="L1790" t="e">
        <f ca="1">IF(I1790+SIMULATION!$E$10&gt;'CBB SIM'!H1790,"W","L")</f>
        <v>#REF!</v>
      </c>
      <c r="M1790" t="e">
        <f t="shared" ca="1" si="59"/>
        <v>#REF!</v>
      </c>
      <c r="N1790" t="e">
        <f ca="1">IF((H1790+I1790)&gt;SIMULATION!$F$6,"Over","Under")</f>
        <v>#REF!</v>
      </c>
    </row>
    <row r="1791" spans="8:14" x14ac:dyDescent="0.25">
      <c r="H1791" t="e">
        <f ca="1">ROUND(NORMINV(RAND(),SIMULATION!$G$6,SIMULATION!$C$6),0)</f>
        <v>#REF!</v>
      </c>
      <c r="I1791" t="e">
        <f ca="1">ROUND(NORMINV(RAND(),SIMULATION!$G$10,SIMULATION!$C$10),0)</f>
        <v>#REF!</v>
      </c>
      <c r="J1791" t="e">
        <f t="shared" ca="1" si="58"/>
        <v>#REF!</v>
      </c>
      <c r="K1791" t="e">
        <f ca="1">IF(H1791+SIMULATION!$E$6&gt;'CBB SIM'!I1791,"W","L")</f>
        <v>#REF!</v>
      </c>
      <c r="L1791" t="e">
        <f ca="1">IF(I1791+SIMULATION!$E$10&gt;'CBB SIM'!H1791,"W","L")</f>
        <v>#REF!</v>
      </c>
      <c r="M1791" t="e">
        <f t="shared" ca="1" si="59"/>
        <v>#REF!</v>
      </c>
      <c r="N1791" t="e">
        <f ca="1">IF((H1791+I1791)&gt;SIMULATION!$F$6,"Over","Under")</f>
        <v>#REF!</v>
      </c>
    </row>
    <row r="1792" spans="8:14" x14ac:dyDescent="0.25">
      <c r="H1792" t="e">
        <f ca="1">ROUND(NORMINV(RAND(),SIMULATION!$G$6,SIMULATION!$C$6),0)</f>
        <v>#REF!</v>
      </c>
      <c r="I1792" t="e">
        <f ca="1">ROUND(NORMINV(RAND(),SIMULATION!$G$10,SIMULATION!$C$10),0)</f>
        <v>#REF!</v>
      </c>
      <c r="J1792" t="e">
        <f t="shared" ca="1" si="58"/>
        <v>#REF!</v>
      </c>
      <c r="K1792" t="e">
        <f ca="1">IF(H1792+SIMULATION!$E$6&gt;'CBB SIM'!I1792,"W","L")</f>
        <v>#REF!</v>
      </c>
      <c r="L1792" t="e">
        <f ca="1">IF(I1792+SIMULATION!$E$10&gt;'CBB SIM'!H1792,"W","L")</f>
        <v>#REF!</v>
      </c>
      <c r="M1792" t="e">
        <f t="shared" ca="1" si="59"/>
        <v>#REF!</v>
      </c>
      <c r="N1792" t="e">
        <f ca="1">IF((H1792+I1792)&gt;SIMULATION!$F$6,"Over","Under")</f>
        <v>#REF!</v>
      </c>
    </row>
    <row r="1793" spans="8:14" x14ac:dyDescent="0.25">
      <c r="H1793" t="e">
        <f ca="1">ROUND(NORMINV(RAND(),SIMULATION!$G$6,SIMULATION!$C$6),0)</f>
        <v>#REF!</v>
      </c>
      <c r="I1793" t="e">
        <f ca="1">ROUND(NORMINV(RAND(),SIMULATION!$G$10,SIMULATION!$C$10),0)</f>
        <v>#REF!</v>
      </c>
      <c r="J1793" t="e">
        <f t="shared" ca="1" si="58"/>
        <v>#REF!</v>
      </c>
      <c r="K1793" t="e">
        <f ca="1">IF(H1793+SIMULATION!$E$6&gt;'CBB SIM'!I1793,"W","L")</f>
        <v>#REF!</v>
      </c>
      <c r="L1793" t="e">
        <f ca="1">IF(I1793+SIMULATION!$E$10&gt;'CBB SIM'!H1793,"W","L")</f>
        <v>#REF!</v>
      </c>
      <c r="M1793" t="e">
        <f t="shared" ca="1" si="59"/>
        <v>#REF!</v>
      </c>
      <c r="N1793" t="e">
        <f ca="1">IF((H1793+I1793)&gt;SIMULATION!$F$6,"Over","Under")</f>
        <v>#REF!</v>
      </c>
    </row>
    <row r="1794" spans="8:14" x14ac:dyDescent="0.25">
      <c r="H1794" t="e">
        <f ca="1">ROUND(NORMINV(RAND(),SIMULATION!$G$6,SIMULATION!$C$6),0)</f>
        <v>#REF!</v>
      </c>
      <c r="I1794" t="e">
        <f ca="1">ROUND(NORMINV(RAND(),SIMULATION!$G$10,SIMULATION!$C$10),0)</f>
        <v>#REF!</v>
      </c>
      <c r="J1794" t="e">
        <f t="shared" ca="1" si="58"/>
        <v>#REF!</v>
      </c>
      <c r="K1794" t="e">
        <f ca="1">IF(H1794+SIMULATION!$E$6&gt;'CBB SIM'!I1794,"W","L")</f>
        <v>#REF!</v>
      </c>
      <c r="L1794" t="e">
        <f ca="1">IF(I1794+SIMULATION!$E$10&gt;'CBB SIM'!H1794,"W","L")</f>
        <v>#REF!</v>
      </c>
      <c r="M1794" t="e">
        <f t="shared" ca="1" si="59"/>
        <v>#REF!</v>
      </c>
      <c r="N1794" t="e">
        <f ca="1">IF((H1794+I1794)&gt;SIMULATION!$F$6,"Over","Under")</f>
        <v>#REF!</v>
      </c>
    </row>
    <row r="1795" spans="8:14" x14ac:dyDescent="0.25">
      <c r="H1795" t="e">
        <f ca="1">ROUND(NORMINV(RAND(),SIMULATION!$G$6,SIMULATION!$C$6),0)</f>
        <v>#REF!</v>
      </c>
      <c r="I1795" t="e">
        <f ca="1">ROUND(NORMINV(RAND(),SIMULATION!$G$10,SIMULATION!$C$10),0)</f>
        <v>#REF!</v>
      </c>
      <c r="J1795" t="e">
        <f t="shared" ca="1" si="58"/>
        <v>#REF!</v>
      </c>
      <c r="K1795" t="e">
        <f ca="1">IF(H1795+SIMULATION!$E$6&gt;'CBB SIM'!I1795,"W","L")</f>
        <v>#REF!</v>
      </c>
      <c r="L1795" t="e">
        <f ca="1">IF(I1795+SIMULATION!$E$10&gt;'CBB SIM'!H1795,"W","L")</f>
        <v>#REF!</v>
      </c>
      <c r="M1795" t="e">
        <f t="shared" ca="1" si="59"/>
        <v>#REF!</v>
      </c>
      <c r="N1795" t="e">
        <f ca="1">IF((H1795+I1795)&gt;SIMULATION!$F$6,"Over","Under")</f>
        <v>#REF!</v>
      </c>
    </row>
    <row r="1796" spans="8:14" x14ac:dyDescent="0.25">
      <c r="H1796" t="e">
        <f ca="1">ROUND(NORMINV(RAND(),SIMULATION!$G$6,SIMULATION!$C$6),0)</f>
        <v>#REF!</v>
      </c>
      <c r="I1796" t="e">
        <f ca="1">ROUND(NORMINV(RAND(),SIMULATION!$G$10,SIMULATION!$C$10),0)</f>
        <v>#REF!</v>
      </c>
      <c r="J1796" t="e">
        <f t="shared" ca="1" si="58"/>
        <v>#REF!</v>
      </c>
      <c r="K1796" t="e">
        <f ca="1">IF(H1796+SIMULATION!$E$6&gt;'CBB SIM'!I1796,"W","L")</f>
        <v>#REF!</v>
      </c>
      <c r="L1796" t="e">
        <f ca="1">IF(I1796+SIMULATION!$E$10&gt;'CBB SIM'!H1796,"W","L")</f>
        <v>#REF!</v>
      </c>
      <c r="M1796" t="e">
        <f t="shared" ca="1" si="59"/>
        <v>#REF!</v>
      </c>
      <c r="N1796" t="e">
        <f ca="1">IF((H1796+I1796)&gt;SIMULATION!$F$6,"Over","Under")</f>
        <v>#REF!</v>
      </c>
    </row>
    <row r="1797" spans="8:14" x14ac:dyDescent="0.25">
      <c r="H1797" t="e">
        <f ca="1">ROUND(NORMINV(RAND(),SIMULATION!$G$6,SIMULATION!$C$6),0)</f>
        <v>#REF!</v>
      </c>
      <c r="I1797" t="e">
        <f ca="1">ROUND(NORMINV(RAND(),SIMULATION!$G$10,SIMULATION!$C$10),0)</f>
        <v>#REF!</v>
      </c>
      <c r="J1797" t="e">
        <f t="shared" ca="1" si="58"/>
        <v>#REF!</v>
      </c>
      <c r="K1797" t="e">
        <f ca="1">IF(H1797+SIMULATION!$E$6&gt;'CBB SIM'!I1797,"W","L")</f>
        <v>#REF!</v>
      </c>
      <c r="L1797" t="e">
        <f ca="1">IF(I1797+SIMULATION!$E$10&gt;'CBB SIM'!H1797,"W","L")</f>
        <v>#REF!</v>
      </c>
      <c r="M1797" t="e">
        <f t="shared" ca="1" si="59"/>
        <v>#REF!</v>
      </c>
      <c r="N1797" t="e">
        <f ca="1">IF((H1797+I1797)&gt;SIMULATION!$F$6,"Over","Under")</f>
        <v>#REF!</v>
      </c>
    </row>
    <row r="1798" spans="8:14" x14ac:dyDescent="0.25">
      <c r="H1798" t="e">
        <f ca="1">ROUND(NORMINV(RAND(),SIMULATION!$G$6,SIMULATION!$C$6),0)</f>
        <v>#REF!</v>
      </c>
      <c r="I1798" t="e">
        <f ca="1">ROUND(NORMINV(RAND(),SIMULATION!$G$10,SIMULATION!$C$10),0)</f>
        <v>#REF!</v>
      </c>
      <c r="J1798" t="e">
        <f t="shared" ca="1" si="58"/>
        <v>#REF!</v>
      </c>
      <c r="K1798" t="e">
        <f ca="1">IF(H1798+SIMULATION!$E$6&gt;'CBB SIM'!I1798,"W","L")</f>
        <v>#REF!</v>
      </c>
      <c r="L1798" t="e">
        <f ca="1">IF(I1798+SIMULATION!$E$10&gt;'CBB SIM'!H1798,"W","L")</f>
        <v>#REF!</v>
      </c>
      <c r="M1798" t="e">
        <f t="shared" ca="1" si="59"/>
        <v>#REF!</v>
      </c>
      <c r="N1798" t="e">
        <f ca="1">IF((H1798+I1798)&gt;SIMULATION!$F$6,"Over","Under")</f>
        <v>#REF!</v>
      </c>
    </row>
    <row r="1799" spans="8:14" x14ac:dyDescent="0.25">
      <c r="H1799" t="e">
        <f ca="1">ROUND(NORMINV(RAND(),SIMULATION!$G$6,SIMULATION!$C$6),0)</f>
        <v>#REF!</v>
      </c>
      <c r="I1799" t="e">
        <f ca="1">ROUND(NORMINV(RAND(),SIMULATION!$G$10,SIMULATION!$C$10),0)</f>
        <v>#REF!</v>
      </c>
      <c r="J1799" t="e">
        <f t="shared" ca="1" si="58"/>
        <v>#REF!</v>
      </c>
      <c r="K1799" t="e">
        <f ca="1">IF(H1799+SIMULATION!$E$6&gt;'CBB SIM'!I1799,"W","L")</f>
        <v>#REF!</v>
      </c>
      <c r="L1799" t="e">
        <f ca="1">IF(I1799+SIMULATION!$E$10&gt;'CBB SIM'!H1799,"W","L")</f>
        <v>#REF!</v>
      </c>
      <c r="M1799" t="e">
        <f t="shared" ca="1" si="59"/>
        <v>#REF!</v>
      </c>
      <c r="N1799" t="e">
        <f ca="1">IF((H1799+I1799)&gt;SIMULATION!$F$6,"Over","Under")</f>
        <v>#REF!</v>
      </c>
    </row>
    <row r="1800" spans="8:14" x14ac:dyDescent="0.25">
      <c r="H1800" t="e">
        <f ca="1">ROUND(NORMINV(RAND(),SIMULATION!$G$6,SIMULATION!$C$6),0)</f>
        <v>#REF!</v>
      </c>
      <c r="I1800" t="e">
        <f ca="1">ROUND(NORMINV(RAND(),SIMULATION!$G$10,SIMULATION!$C$10),0)</f>
        <v>#REF!</v>
      </c>
      <c r="J1800" t="e">
        <f t="shared" ca="1" si="58"/>
        <v>#REF!</v>
      </c>
      <c r="K1800" t="e">
        <f ca="1">IF(H1800+SIMULATION!$E$6&gt;'CBB SIM'!I1800,"W","L")</f>
        <v>#REF!</v>
      </c>
      <c r="L1800" t="e">
        <f ca="1">IF(I1800+SIMULATION!$E$10&gt;'CBB SIM'!H1800,"W","L")</f>
        <v>#REF!</v>
      </c>
      <c r="M1800" t="e">
        <f t="shared" ca="1" si="59"/>
        <v>#REF!</v>
      </c>
      <c r="N1800" t="e">
        <f ca="1">IF((H1800+I1800)&gt;SIMULATION!$F$6,"Over","Under")</f>
        <v>#REF!</v>
      </c>
    </row>
    <row r="1801" spans="8:14" x14ac:dyDescent="0.25">
      <c r="H1801" t="e">
        <f ca="1">ROUND(NORMINV(RAND(),SIMULATION!$G$6,SIMULATION!$C$6),0)</f>
        <v>#REF!</v>
      </c>
      <c r="I1801" t="e">
        <f ca="1">ROUND(NORMINV(RAND(),SIMULATION!$G$10,SIMULATION!$C$10),0)</f>
        <v>#REF!</v>
      </c>
      <c r="J1801" t="e">
        <f t="shared" ca="1" si="58"/>
        <v>#REF!</v>
      </c>
      <c r="K1801" t="e">
        <f ca="1">IF(H1801+SIMULATION!$E$6&gt;'CBB SIM'!I1801,"W","L")</f>
        <v>#REF!</v>
      </c>
      <c r="L1801" t="e">
        <f ca="1">IF(I1801+SIMULATION!$E$10&gt;'CBB SIM'!H1801,"W","L")</f>
        <v>#REF!</v>
      </c>
      <c r="M1801" t="e">
        <f t="shared" ca="1" si="59"/>
        <v>#REF!</v>
      </c>
      <c r="N1801" t="e">
        <f ca="1">IF((H1801+I1801)&gt;SIMULATION!$F$6,"Over","Under")</f>
        <v>#REF!</v>
      </c>
    </row>
    <row r="1802" spans="8:14" x14ac:dyDescent="0.25">
      <c r="H1802" t="e">
        <f ca="1">ROUND(NORMINV(RAND(),SIMULATION!$G$6,SIMULATION!$C$6),0)</f>
        <v>#REF!</v>
      </c>
      <c r="I1802" t="e">
        <f ca="1">ROUND(NORMINV(RAND(),SIMULATION!$G$10,SIMULATION!$C$10),0)</f>
        <v>#REF!</v>
      </c>
      <c r="J1802" t="e">
        <f t="shared" ca="1" si="58"/>
        <v>#REF!</v>
      </c>
      <c r="K1802" t="e">
        <f ca="1">IF(H1802+SIMULATION!$E$6&gt;'CBB SIM'!I1802,"W","L")</f>
        <v>#REF!</v>
      </c>
      <c r="L1802" t="e">
        <f ca="1">IF(I1802+SIMULATION!$E$10&gt;'CBB SIM'!H1802,"W","L")</f>
        <v>#REF!</v>
      </c>
      <c r="M1802" t="e">
        <f t="shared" ca="1" si="59"/>
        <v>#REF!</v>
      </c>
      <c r="N1802" t="e">
        <f ca="1">IF((H1802+I1802)&gt;SIMULATION!$F$6,"Over","Under")</f>
        <v>#REF!</v>
      </c>
    </row>
    <row r="1803" spans="8:14" x14ac:dyDescent="0.25">
      <c r="H1803" t="e">
        <f ca="1">ROUND(NORMINV(RAND(),SIMULATION!$G$6,SIMULATION!$C$6),0)</f>
        <v>#REF!</v>
      </c>
      <c r="I1803" t="e">
        <f ca="1">ROUND(NORMINV(RAND(),SIMULATION!$G$10,SIMULATION!$C$10),0)</f>
        <v>#REF!</v>
      </c>
      <c r="J1803" t="e">
        <f t="shared" ca="1" si="58"/>
        <v>#REF!</v>
      </c>
      <c r="K1803" t="e">
        <f ca="1">IF(H1803+SIMULATION!$E$6&gt;'CBB SIM'!I1803,"W","L")</f>
        <v>#REF!</v>
      </c>
      <c r="L1803" t="e">
        <f ca="1">IF(I1803+SIMULATION!$E$10&gt;'CBB SIM'!H1803,"W","L")</f>
        <v>#REF!</v>
      </c>
      <c r="M1803" t="e">
        <f t="shared" ca="1" si="59"/>
        <v>#REF!</v>
      </c>
      <c r="N1803" t="e">
        <f ca="1">IF((H1803+I1803)&gt;SIMULATION!$F$6,"Over","Under")</f>
        <v>#REF!</v>
      </c>
    </row>
    <row r="1804" spans="8:14" x14ac:dyDescent="0.25">
      <c r="H1804" t="e">
        <f ca="1">ROUND(NORMINV(RAND(),SIMULATION!$G$6,SIMULATION!$C$6),0)</f>
        <v>#REF!</v>
      </c>
      <c r="I1804" t="e">
        <f ca="1">ROUND(NORMINV(RAND(),SIMULATION!$G$10,SIMULATION!$C$10),0)</f>
        <v>#REF!</v>
      </c>
      <c r="J1804" t="e">
        <f t="shared" ca="1" si="58"/>
        <v>#REF!</v>
      </c>
      <c r="K1804" t="e">
        <f ca="1">IF(H1804+SIMULATION!$E$6&gt;'CBB SIM'!I1804,"W","L")</f>
        <v>#REF!</v>
      </c>
      <c r="L1804" t="e">
        <f ca="1">IF(I1804+SIMULATION!$E$10&gt;'CBB SIM'!H1804,"W","L")</f>
        <v>#REF!</v>
      </c>
      <c r="M1804" t="e">
        <f t="shared" ca="1" si="59"/>
        <v>#REF!</v>
      </c>
      <c r="N1804" t="e">
        <f ca="1">IF((H1804+I1804)&gt;SIMULATION!$F$6,"Over","Under")</f>
        <v>#REF!</v>
      </c>
    </row>
    <row r="1805" spans="8:14" x14ac:dyDescent="0.25">
      <c r="H1805" t="e">
        <f ca="1">ROUND(NORMINV(RAND(),SIMULATION!$G$6,SIMULATION!$C$6),0)</f>
        <v>#REF!</v>
      </c>
      <c r="I1805" t="e">
        <f ca="1">ROUND(NORMINV(RAND(),SIMULATION!$G$10,SIMULATION!$C$10),0)</f>
        <v>#REF!</v>
      </c>
      <c r="J1805" t="e">
        <f t="shared" ca="1" si="58"/>
        <v>#REF!</v>
      </c>
      <c r="K1805" t="e">
        <f ca="1">IF(H1805+SIMULATION!$E$6&gt;'CBB SIM'!I1805,"W","L")</f>
        <v>#REF!</v>
      </c>
      <c r="L1805" t="e">
        <f ca="1">IF(I1805+SIMULATION!$E$10&gt;'CBB SIM'!H1805,"W","L")</f>
        <v>#REF!</v>
      </c>
      <c r="M1805" t="e">
        <f t="shared" ca="1" si="59"/>
        <v>#REF!</v>
      </c>
      <c r="N1805" t="e">
        <f ca="1">IF((H1805+I1805)&gt;SIMULATION!$F$6,"Over","Under")</f>
        <v>#REF!</v>
      </c>
    </row>
    <row r="1806" spans="8:14" x14ac:dyDescent="0.25">
      <c r="H1806" t="e">
        <f ca="1">ROUND(NORMINV(RAND(),SIMULATION!$G$6,SIMULATION!$C$6),0)</f>
        <v>#REF!</v>
      </c>
      <c r="I1806" t="e">
        <f ca="1">ROUND(NORMINV(RAND(),SIMULATION!$G$10,SIMULATION!$C$10),0)</f>
        <v>#REF!</v>
      </c>
      <c r="J1806" t="e">
        <f t="shared" ca="1" si="58"/>
        <v>#REF!</v>
      </c>
      <c r="K1806" t="e">
        <f ca="1">IF(H1806+SIMULATION!$E$6&gt;'CBB SIM'!I1806,"W","L")</f>
        <v>#REF!</v>
      </c>
      <c r="L1806" t="e">
        <f ca="1">IF(I1806+SIMULATION!$E$10&gt;'CBB SIM'!H1806,"W","L")</f>
        <v>#REF!</v>
      </c>
      <c r="M1806" t="e">
        <f t="shared" ca="1" si="59"/>
        <v>#REF!</v>
      </c>
      <c r="N1806" t="e">
        <f ca="1">IF((H1806+I1806)&gt;SIMULATION!$F$6,"Over","Under")</f>
        <v>#REF!</v>
      </c>
    </row>
    <row r="1807" spans="8:14" x14ac:dyDescent="0.25">
      <c r="H1807" t="e">
        <f ca="1">ROUND(NORMINV(RAND(),SIMULATION!$G$6,SIMULATION!$C$6),0)</f>
        <v>#REF!</v>
      </c>
      <c r="I1807" t="e">
        <f ca="1">ROUND(NORMINV(RAND(),SIMULATION!$G$10,SIMULATION!$C$10),0)</f>
        <v>#REF!</v>
      </c>
      <c r="J1807" t="e">
        <f t="shared" ca="1" si="58"/>
        <v>#REF!</v>
      </c>
      <c r="K1807" t="e">
        <f ca="1">IF(H1807+SIMULATION!$E$6&gt;'CBB SIM'!I1807,"W","L")</f>
        <v>#REF!</v>
      </c>
      <c r="L1807" t="e">
        <f ca="1">IF(I1807+SIMULATION!$E$10&gt;'CBB SIM'!H1807,"W","L")</f>
        <v>#REF!</v>
      </c>
      <c r="M1807" t="e">
        <f t="shared" ca="1" si="59"/>
        <v>#REF!</v>
      </c>
      <c r="N1807" t="e">
        <f ca="1">IF((H1807+I1807)&gt;SIMULATION!$F$6,"Over","Under")</f>
        <v>#REF!</v>
      </c>
    </row>
    <row r="1808" spans="8:14" x14ac:dyDescent="0.25">
      <c r="H1808" t="e">
        <f ca="1">ROUND(NORMINV(RAND(),SIMULATION!$G$6,SIMULATION!$C$6),0)</f>
        <v>#REF!</v>
      </c>
      <c r="I1808" t="e">
        <f ca="1">ROUND(NORMINV(RAND(),SIMULATION!$G$10,SIMULATION!$C$10),0)</f>
        <v>#REF!</v>
      </c>
      <c r="J1808" t="e">
        <f t="shared" ca="1" si="58"/>
        <v>#REF!</v>
      </c>
      <c r="K1808" t="e">
        <f ca="1">IF(H1808+SIMULATION!$E$6&gt;'CBB SIM'!I1808,"W","L")</f>
        <v>#REF!</v>
      </c>
      <c r="L1808" t="e">
        <f ca="1">IF(I1808+SIMULATION!$E$10&gt;'CBB SIM'!H1808,"W","L")</f>
        <v>#REF!</v>
      </c>
      <c r="M1808" t="e">
        <f t="shared" ca="1" si="59"/>
        <v>#REF!</v>
      </c>
      <c r="N1808" t="e">
        <f ca="1">IF((H1808+I1808)&gt;SIMULATION!$F$6,"Over","Under")</f>
        <v>#REF!</v>
      </c>
    </row>
    <row r="1809" spans="8:14" x14ac:dyDescent="0.25">
      <c r="H1809" t="e">
        <f ca="1">ROUND(NORMINV(RAND(),SIMULATION!$G$6,SIMULATION!$C$6),0)</f>
        <v>#REF!</v>
      </c>
      <c r="I1809" t="e">
        <f ca="1">ROUND(NORMINV(RAND(),SIMULATION!$G$10,SIMULATION!$C$10),0)</f>
        <v>#REF!</v>
      </c>
      <c r="J1809" t="e">
        <f t="shared" ca="1" si="58"/>
        <v>#REF!</v>
      </c>
      <c r="K1809" t="e">
        <f ca="1">IF(H1809+SIMULATION!$E$6&gt;'CBB SIM'!I1809,"W","L")</f>
        <v>#REF!</v>
      </c>
      <c r="L1809" t="e">
        <f ca="1">IF(I1809+SIMULATION!$E$10&gt;'CBB SIM'!H1809,"W","L")</f>
        <v>#REF!</v>
      </c>
      <c r="M1809" t="e">
        <f t="shared" ca="1" si="59"/>
        <v>#REF!</v>
      </c>
      <c r="N1809" t="e">
        <f ca="1">IF((H1809+I1809)&gt;SIMULATION!$F$6,"Over","Under")</f>
        <v>#REF!</v>
      </c>
    </row>
    <row r="1810" spans="8:14" x14ac:dyDescent="0.25">
      <c r="H1810" t="e">
        <f ca="1">ROUND(NORMINV(RAND(),SIMULATION!$G$6,SIMULATION!$C$6),0)</f>
        <v>#REF!</v>
      </c>
      <c r="I1810" t="e">
        <f ca="1">ROUND(NORMINV(RAND(),SIMULATION!$G$10,SIMULATION!$C$10),0)</f>
        <v>#REF!</v>
      </c>
      <c r="J1810" t="e">
        <f t="shared" ca="1" si="58"/>
        <v>#REF!</v>
      </c>
      <c r="K1810" t="e">
        <f ca="1">IF(H1810+SIMULATION!$E$6&gt;'CBB SIM'!I1810,"W","L")</f>
        <v>#REF!</v>
      </c>
      <c r="L1810" t="e">
        <f ca="1">IF(I1810+SIMULATION!$E$10&gt;'CBB SIM'!H1810,"W","L")</f>
        <v>#REF!</v>
      </c>
      <c r="M1810" t="e">
        <f t="shared" ca="1" si="59"/>
        <v>#REF!</v>
      </c>
      <c r="N1810" t="e">
        <f ca="1">IF((H1810+I1810)&gt;SIMULATION!$F$6,"Over","Under")</f>
        <v>#REF!</v>
      </c>
    </row>
    <row r="1811" spans="8:14" x14ac:dyDescent="0.25">
      <c r="H1811" t="e">
        <f ca="1">ROUND(NORMINV(RAND(),SIMULATION!$G$6,SIMULATION!$C$6),0)</f>
        <v>#REF!</v>
      </c>
      <c r="I1811" t="e">
        <f ca="1">ROUND(NORMINV(RAND(),SIMULATION!$G$10,SIMULATION!$C$10),0)</f>
        <v>#REF!</v>
      </c>
      <c r="J1811" t="e">
        <f t="shared" ca="1" si="58"/>
        <v>#REF!</v>
      </c>
      <c r="K1811" t="e">
        <f ca="1">IF(H1811+SIMULATION!$E$6&gt;'CBB SIM'!I1811,"W","L")</f>
        <v>#REF!</v>
      </c>
      <c r="L1811" t="e">
        <f ca="1">IF(I1811+SIMULATION!$E$10&gt;'CBB SIM'!H1811,"W","L")</f>
        <v>#REF!</v>
      </c>
      <c r="M1811" t="e">
        <f t="shared" ca="1" si="59"/>
        <v>#REF!</v>
      </c>
      <c r="N1811" t="e">
        <f ca="1">IF((H1811+I1811)&gt;SIMULATION!$F$6,"Over","Under")</f>
        <v>#REF!</v>
      </c>
    </row>
    <row r="1812" spans="8:14" x14ac:dyDescent="0.25">
      <c r="H1812" t="e">
        <f ca="1">ROUND(NORMINV(RAND(),SIMULATION!$G$6,SIMULATION!$C$6),0)</f>
        <v>#REF!</v>
      </c>
      <c r="I1812" t="e">
        <f ca="1">ROUND(NORMINV(RAND(),SIMULATION!$G$10,SIMULATION!$C$10),0)</f>
        <v>#REF!</v>
      </c>
      <c r="J1812" t="e">
        <f t="shared" ca="1" si="58"/>
        <v>#REF!</v>
      </c>
      <c r="K1812" t="e">
        <f ca="1">IF(H1812+SIMULATION!$E$6&gt;'CBB SIM'!I1812,"W","L")</f>
        <v>#REF!</v>
      </c>
      <c r="L1812" t="e">
        <f ca="1">IF(I1812+SIMULATION!$E$10&gt;'CBB SIM'!H1812,"W","L")</f>
        <v>#REF!</v>
      </c>
      <c r="M1812" t="e">
        <f t="shared" ca="1" si="59"/>
        <v>#REF!</v>
      </c>
      <c r="N1812" t="e">
        <f ca="1">IF((H1812+I1812)&gt;SIMULATION!$F$6,"Over","Under")</f>
        <v>#REF!</v>
      </c>
    </row>
    <row r="1813" spans="8:14" x14ac:dyDescent="0.25">
      <c r="H1813" t="e">
        <f ca="1">ROUND(NORMINV(RAND(),SIMULATION!$G$6,SIMULATION!$C$6),0)</f>
        <v>#REF!</v>
      </c>
      <c r="I1813" t="e">
        <f ca="1">ROUND(NORMINV(RAND(),SIMULATION!$G$10,SIMULATION!$C$10),0)</f>
        <v>#REF!</v>
      </c>
      <c r="J1813" t="e">
        <f t="shared" ca="1" si="58"/>
        <v>#REF!</v>
      </c>
      <c r="K1813" t="e">
        <f ca="1">IF(H1813+SIMULATION!$E$6&gt;'CBB SIM'!I1813,"W","L")</f>
        <v>#REF!</v>
      </c>
      <c r="L1813" t="e">
        <f ca="1">IF(I1813+SIMULATION!$E$10&gt;'CBB SIM'!H1813,"W","L")</f>
        <v>#REF!</v>
      </c>
      <c r="M1813" t="e">
        <f t="shared" ca="1" si="59"/>
        <v>#REF!</v>
      </c>
      <c r="N1813" t="e">
        <f ca="1">IF((H1813+I1813)&gt;SIMULATION!$F$6,"Over","Under")</f>
        <v>#REF!</v>
      </c>
    </row>
    <row r="1814" spans="8:14" x14ac:dyDescent="0.25">
      <c r="H1814" t="e">
        <f ca="1">ROUND(NORMINV(RAND(),SIMULATION!$G$6,SIMULATION!$C$6),0)</f>
        <v>#REF!</v>
      </c>
      <c r="I1814" t="e">
        <f ca="1">ROUND(NORMINV(RAND(),SIMULATION!$G$10,SIMULATION!$C$10),0)</f>
        <v>#REF!</v>
      </c>
      <c r="J1814" t="e">
        <f t="shared" ca="1" si="58"/>
        <v>#REF!</v>
      </c>
      <c r="K1814" t="e">
        <f ca="1">IF(H1814+SIMULATION!$E$6&gt;'CBB SIM'!I1814,"W","L")</f>
        <v>#REF!</v>
      </c>
      <c r="L1814" t="e">
        <f ca="1">IF(I1814+SIMULATION!$E$10&gt;'CBB SIM'!H1814,"W","L")</f>
        <v>#REF!</v>
      </c>
      <c r="M1814" t="e">
        <f t="shared" ca="1" si="59"/>
        <v>#REF!</v>
      </c>
      <c r="N1814" t="e">
        <f ca="1">IF((H1814+I1814)&gt;SIMULATION!$F$6,"Over","Under")</f>
        <v>#REF!</v>
      </c>
    </row>
    <row r="1815" spans="8:14" x14ac:dyDescent="0.25">
      <c r="H1815" t="e">
        <f ca="1">ROUND(NORMINV(RAND(),SIMULATION!$G$6,SIMULATION!$C$6),0)</f>
        <v>#REF!</v>
      </c>
      <c r="I1815" t="e">
        <f ca="1">ROUND(NORMINV(RAND(),SIMULATION!$G$10,SIMULATION!$C$10),0)</f>
        <v>#REF!</v>
      </c>
      <c r="J1815" t="e">
        <f t="shared" ca="1" si="58"/>
        <v>#REF!</v>
      </c>
      <c r="K1815" t="e">
        <f ca="1">IF(H1815+SIMULATION!$E$6&gt;'CBB SIM'!I1815,"W","L")</f>
        <v>#REF!</v>
      </c>
      <c r="L1815" t="e">
        <f ca="1">IF(I1815+SIMULATION!$E$10&gt;'CBB SIM'!H1815,"W","L")</f>
        <v>#REF!</v>
      </c>
      <c r="M1815" t="e">
        <f t="shared" ca="1" si="59"/>
        <v>#REF!</v>
      </c>
      <c r="N1815" t="e">
        <f ca="1">IF((H1815+I1815)&gt;SIMULATION!$F$6,"Over","Under")</f>
        <v>#REF!</v>
      </c>
    </row>
    <row r="1816" spans="8:14" x14ac:dyDescent="0.25">
      <c r="H1816" t="e">
        <f ca="1">ROUND(NORMINV(RAND(),SIMULATION!$G$6,SIMULATION!$C$6),0)</f>
        <v>#REF!</v>
      </c>
      <c r="I1816" t="e">
        <f ca="1">ROUND(NORMINV(RAND(),SIMULATION!$G$10,SIMULATION!$C$10),0)</f>
        <v>#REF!</v>
      </c>
      <c r="J1816" t="e">
        <f t="shared" ca="1" si="58"/>
        <v>#REF!</v>
      </c>
      <c r="K1816" t="e">
        <f ca="1">IF(H1816+SIMULATION!$E$6&gt;'CBB SIM'!I1816,"W","L")</f>
        <v>#REF!</v>
      </c>
      <c r="L1816" t="e">
        <f ca="1">IF(I1816+SIMULATION!$E$10&gt;'CBB SIM'!H1816,"W","L")</f>
        <v>#REF!</v>
      </c>
      <c r="M1816" t="e">
        <f t="shared" ca="1" si="59"/>
        <v>#REF!</v>
      </c>
      <c r="N1816" t="e">
        <f ca="1">IF((H1816+I1816)&gt;SIMULATION!$F$6,"Over","Under")</f>
        <v>#REF!</v>
      </c>
    </row>
    <row r="1817" spans="8:14" x14ac:dyDescent="0.25">
      <c r="H1817" t="e">
        <f ca="1">ROUND(NORMINV(RAND(),SIMULATION!$G$6,SIMULATION!$C$6),0)</f>
        <v>#REF!</v>
      </c>
      <c r="I1817" t="e">
        <f ca="1">ROUND(NORMINV(RAND(),SIMULATION!$G$10,SIMULATION!$C$10),0)</f>
        <v>#REF!</v>
      </c>
      <c r="J1817" t="e">
        <f t="shared" ca="1" si="58"/>
        <v>#REF!</v>
      </c>
      <c r="K1817" t="e">
        <f ca="1">IF(H1817+SIMULATION!$E$6&gt;'CBB SIM'!I1817,"W","L")</f>
        <v>#REF!</v>
      </c>
      <c r="L1817" t="e">
        <f ca="1">IF(I1817+SIMULATION!$E$10&gt;'CBB SIM'!H1817,"W","L")</f>
        <v>#REF!</v>
      </c>
      <c r="M1817" t="e">
        <f t="shared" ca="1" si="59"/>
        <v>#REF!</v>
      </c>
      <c r="N1817" t="e">
        <f ca="1">IF((H1817+I1817)&gt;SIMULATION!$F$6,"Over","Under")</f>
        <v>#REF!</v>
      </c>
    </row>
    <row r="1818" spans="8:14" x14ac:dyDescent="0.25">
      <c r="H1818" t="e">
        <f ca="1">ROUND(NORMINV(RAND(),SIMULATION!$G$6,SIMULATION!$C$6),0)</f>
        <v>#REF!</v>
      </c>
      <c r="I1818" t="e">
        <f ca="1">ROUND(NORMINV(RAND(),SIMULATION!$G$10,SIMULATION!$C$10),0)</f>
        <v>#REF!</v>
      </c>
      <c r="J1818" t="e">
        <f t="shared" ca="1" si="58"/>
        <v>#REF!</v>
      </c>
      <c r="K1818" t="e">
        <f ca="1">IF(H1818+SIMULATION!$E$6&gt;'CBB SIM'!I1818,"W","L")</f>
        <v>#REF!</v>
      </c>
      <c r="L1818" t="e">
        <f ca="1">IF(I1818+SIMULATION!$E$10&gt;'CBB SIM'!H1818,"W","L")</f>
        <v>#REF!</v>
      </c>
      <c r="M1818" t="e">
        <f t="shared" ca="1" si="59"/>
        <v>#REF!</v>
      </c>
      <c r="N1818" t="e">
        <f ca="1">IF((H1818+I1818)&gt;SIMULATION!$F$6,"Over","Under")</f>
        <v>#REF!</v>
      </c>
    </row>
    <row r="1819" spans="8:14" x14ac:dyDescent="0.25">
      <c r="H1819" t="e">
        <f ca="1">ROUND(NORMINV(RAND(),SIMULATION!$G$6,SIMULATION!$C$6),0)</f>
        <v>#REF!</v>
      </c>
      <c r="I1819" t="e">
        <f ca="1">ROUND(NORMINV(RAND(),SIMULATION!$G$10,SIMULATION!$C$10),0)</f>
        <v>#REF!</v>
      </c>
      <c r="J1819" t="e">
        <f t="shared" ca="1" si="58"/>
        <v>#REF!</v>
      </c>
      <c r="K1819" t="e">
        <f ca="1">IF(H1819+SIMULATION!$E$6&gt;'CBB SIM'!I1819,"W","L")</f>
        <v>#REF!</v>
      </c>
      <c r="L1819" t="e">
        <f ca="1">IF(I1819+SIMULATION!$E$10&gt;'CBB SIM'!H1819,"W","L")</f>
        <v>#REF!</v>
      </c>
      <c r="M1819" t="e">
        <f t="shared" ca="1" si="59"/>
        <v>#REF!</v>
      </c>
      <c r="N1819" t="e">
        <f ca="1">IF((H1819+I1819)&gt;SIMULATION!$F$6,"Over","Under")</f>
        <v>#REF!</v>
      </c>
    </row>
    <row r="1820" spans="8:14" x14ac:dyDescent="0.25">
      <c r="H1820" t="e">
        <f ca="1">ROUND(NORMINV(RAND(),SIMULATION!$G$6,SIMULATION!$C$6),0)</f>
        <v>#REF!</v>
      </c>
      <c r="I1820" t="e">
        <f ca="1">ROUND(NORMINV(RAND(),SIMULATION!$G$10,SIMULATION!$C$10),0)</f>
        <v>#REF!</v>
      </c>
      <c r="J1820" t="e">
        <f t="shared" ca="1" si="58"/>
        <v>#REF!</v>
      </c>
      <c r="K1820" t="e">
        <f ca="1">IF(H1820+SIMULATION!$E$6&gt;'CBB SIM'!I1820,"W","L")</f>
        <v>#REF!</v>
      </c>
      <c r="L1820" t="e">
        <f ca="1">IF(I1820+SIMULATION!$E$10&gt;'CBB SIM'!H1820,"W","L")</f>
        <v>#REF!</v>
      </c>
      <c r="M1820" t="e">
        <f t="shared" ca="1" si="59"/>
        <v>#REF!</v>
      </c>
      <c r="N1820" t="e">
        <f ca="1">IF((H1820+I1820)&gt;SIMULATION!$F$6,"Over","Under")</f>
        <v>#REF!</v>
      </c>
    </row>
    <row r="1821" spans="8:14" x14ac:dyDescent="0.25">
      <c r="H1821" t="e">
        <f ca="1">ROUND(NORMINV(RAND(),SIMULATION!$G$6,SIMULATION!$C$6),0)</f>
        <v>#REF!</v>
      </c>
      <c r="I1821" t="e">
        <f ca="1">ROUND(NORMINV(RAND(),SIMULATION!$G$10,SIMULATION!$C$10),0)</f>
        <v>#REF!</v>
      </c>
      <c r="J1821" t="e">
        <f t="shared" ca="1" si="58"/>
        <v>#REF!</v>
      </c>
      <c r="K1821" t="e">
        <f ca="1">IF(H1821+SIMULATION!$E$6&gt;'CBB SIM'!I1821,"W","L")</f>
        <v>#REF!</v>
      </c>
      <c r="L1821" t="e">
        <f ca="1">IF(I1821+SIMULATION!$E$10&gt;'CBB SIM'!H1821,"W","L")</f>
        <v>#REF!</v>
      </c>
      <c r="M1821" t="e">
        <f t="shared" ca="1" si="59"/>
        <v>#REF!</v>
      </c>
      <c r="N1821" t="e">
        <f ca="1">IF((H1821+I1821)&gt;SIMULATION!$F$6,"Over","Under")</f>
        <v>#REF!</v>
      </c>
    </row>
    <row r="1822" spans="8:14" x14ac:dyDescent="0.25">
      <c r="H1822" t="e">
        <f ca="1">ROUND(NORMINV(RAND(),SIMULATION!$G$6,SIMULATION!$C$6),0)</f>
        <v>#REF!</v>
      </c>
      <c r="I1822" t="e">
        <f ca="1">ROUND(NORMINV(RAND(),SIMULATION!$G$10,SIMULATION!$C$10),0)</f>
        <v>#REF!</v>
      </c>
      <c r="J1822" t="e">
        <f t="shared" ca="1" si="58"/>
        <v>#REF!</v>
      </c>
      <c r="K1822" t="e">
        <f ca="1">IF(H1822+SIMULATION!$E$6&gt;'CBB SIM'!I1822,"W","L")</f>
        <v>#REF!</v>
      </c>
      <c r="L1822" t="e">
        <f ca="1">IF(I1822+SIMULATION!$E$10&gt;'CBB SIM'!H1822,"W","L")</f>
        <v>#REF!</v>
      </c>
      <c r="M1822" t="e">
        <f t="shared" ca="1" si="59"/>
        <v>#REF!</v>
      </c>
      <c r="N1822" t="e">
        <f ca="1">IF((H1822+I1822)&gt;SIMULATION!$F$6,"Over","Under")</f>
        <v>#REF!</v>
      </c>
    </row>
    <row r="1823" spans="8:14" x14ac:dyDescent="0.25">
      <c r="H1823" t="e">
        <f ca="1">ROUND(NORMINV(RAND(),SIMULATION!$G$6,SIMULATION!$C$6),0)</f>
        <v>#REF!</v>
      </c>
      <c r="I1823" t="e">
        <f ca="1">ROUND(NORMINV(RAND(),SIMULATION!$G$10,SIMULATION!$C$10),0)</f>
        <v>#REF!</v>
      </c>
      <c r="J1823" t="e">
        <f t="shared" ca="1" si="58"/>
        <v>#REF!</v>
      </c>
      <c r="K1823" t="e">
        <f ca="1">IF(H1823+SIMULATION!$E$6&gt;'CBB SIM'!I1823,"W","L")</f>
        <v>#REF!</v>
      </c>
      <c r="L1823" t="e">
        <f ca="1">IF(I1823+SIMULATION!$E$10&gt;'CBB SIM'!H1823,"W","L")</f>
        <v>#REF!</v>
      </c>
      <c r="M1823" t="e">
        <f t="shared" ca="1" si="59"/>
        <v>#REF!</v>
      </c>
      <c r="N1823" t="e">
        <f ca="1">IF((H1823+I1823)&gt;SIMULATION!$F$6,"Over","Under")</f>
        <v>#REF!</v>
      </c>
    </row>
    <row r="1824" spans="8:14" x14ac:dyDescent="0.25">
      <c r="H1824" t="e">
        <f ca="1">ROUND(NORMINV(RAND(),SIMULATION!$G$6,SIMULATION!$C$6),0)</f>
        <v>#REF!</v>
      </c>
      <c r="I1824" t="e">
        <f ca="1">ROUND(NORMINV(RAND(),SIMULATION!$G$10,SIMULATION!$C$10),0)</f>
        <v>#REF!</v>
      </c>
      <c r="J1824" t="e">
        <f t="shared" ca="1" si="58"/>
        <v>#REF!</v>
      </c>
      <c r="K1824" t="e">
        <f ca="1">IF(H1824+SIMULATION!$E$6&gt;'CBB SIM'!I1824,"W","L")</f>
        <v>#REF!</v>
      </c>
      <c r="L1824" t="e">
        <f ca="1">IF(I1824+SIMULATION!$E$10&gt;'CBB SIM'!H1824,"W","L")</f>
        <v>#REF!</v>
      </c>
      <c r="M1824" t="e">
        <f t="shared" ca="1" si="59"/>
        <v>#REF!</v>
      </c>
      <c r="N1824" t="e">
        <f ca="1">IF((H1824+I1824)&gt;SIMULATION!$F$6,"Over","Under")</f>
        <v>#REF!</v>
      </c>
    </row>
    <row r="1825" spans="8:14" x14ac:dyDescent="0.25">
      <c r="H1825" t="e">
        <f ca="1">ROUND(NORMINV(RAND(),SIMULATION!$G$6,SIMULATION!$C$6),0)</f>
        <v>#REF!</v>
      </c>
      <c r="I1825" t="e">
        <f ca="1">ROUND(NORMINV(RAND(),SIMULATION!$G$10,SIMULATION!$C$10),0)</f>
        <v>#REF!</v>
      </c>
      <c r="J1825" t="e">
        <f t="shared" ca="1" si="58"/>
        <v>#REF!</v>
      </c>
      <c r="K1825" t="e">
        <f ca="1">IF(H1825+SIMULATION!$E$6&gt;'CBB SIM'!I1825,"W","L")</f>
        <v>#REF!</v>
      </c>
      <c r="L1825" t="e">
        <f ca="1">IF(I1825+SIMULATION!$E$10&gt;'CBB SIM'!H1825,"W","L")</f>
        <v>#REF!</v>
      </c>
      <c r="M1825" t="e">
        <f t="shared" ca="1" si="59"/>
        <v>#REF!</v>
      </c>
      <c r="N1825" t="e">
        <f ca="1">IF((H1825+I1825)&gt;SIMULATION!$F$6,"Over","Under")</f>
        <v>#REF!</v>
      </c>
    </row>
    <row r="1826" spans="8:14" x14ac:dyDescent="0.25">
      <c r="H1826" t="e">
        <f ca="1">ROUND(NORMINV(RAND(),SIMULATION!$G$6,SIMULATION!$C$6),0)</f>
        <v>#REF!</v>
      </c>
      <c r="I1826" t="e">
        <f ca="1">ROUND(NORMINV(RAND(),SIMULATION!$G$10,SIMULATION!$C$10),0)</f>
        <v>#REF!</v>
      </c>
      <c r="J1826" t="e">
        <f t="shared" ca="1" si="58"/>
        <v>#REF!</v>
      </c>
      <c r="K1826" t="e">
        <f ca="1">IF(H1826+SIMULATION!$E$6&gt;'CBB SIM'!I1826,"W","L")</f>
        <v>#REF!</v>
      </c>
      <c r="L1826" t="e">
        <f ca="1">IF(I1826+SIMULATION!$E$10&gt;'CBB SIM'!H1826,"W","L")</f>
        <v>#REF!</v>
      </c>
      <c r="M1826" t="e">
        <f t="shared" ca="1" si="59"/>
        <v>#REF!</v>
      </c>
      <c r="N1826" t="e">
        <f ca="1">IF((H1826+I1826)&gt;SIMULATION!$F$6,"Over","Under")</f>
        <v>#REF!</v>
      </c>
    </row>
    <row r="1827" spans="8:14" x14ac:dyDescent="0.25">
      <c r="H1827" t="e">
        <f ca="1">ROUND(NORMINV(RAND(),SIMULATION!$G$6,SIMULATION!$C$6),0)</f>
        <v>#REF!</v>
      </c>
      <c r="I1827" t="e">
        <f ca="1">ROUND(NORMINV(RAND(),SIMULATION!$G$10,SIMULATION!$C$10),0)</f>
        <v>#REF!</v>
      </c>
      <c r="J1827" t="e">
        <f t="shared" ca="1" si="58"/>
        <v>#REF!</v>
      </c>
      <c r="K1827" t="e">
        <f ca="1">IF(H1827+SIMULATION!$E$6&gt;'CBB SIM'!I1827,"W","L")</f>
        <v>#REF!</v>
      </c>
      <c r="L1827" t="e">
        <f ca="1">IF(I1827+SIMULATION!$E$10&gt;'CBB SIM'!H1827,"W","L")</f>
        <v>#REF!</v>
      </c>
      <c r="M1827" t="e">
        <f t="shared" ca="1" si="59"/>
        <v>#REF!</v>
      </c>
      <c r="N1827" t="e">
        <f ca="1">IF((H1827+I1827)&gt;SIMULATION!$F$6,"Over","Under")</f>
        <v>#REF!</v>
      </c>
    </row>
    <row r="1828" spans="8:14" x14ac:dyDescent="0.25">
      <c r="H1828" t="e">
        <f ca="1">ROUND(NORMINV(RAND(),SIMULATION!$G$6,SIMULATION!$C$6),0)</f>
        <v>#REF!</v>
      </c>
      <c r="I1828" t="e">
        <f ca="1">ROUND(NORMINV(RAND(),SIMULATION!$G$10,SIMULATION!$C$10),0)</f>
        <v>#REF!</v>
      </c>
      <c r="J1828" t="e">
        <f t="shared" ca="1" si="58"/>
        <v>#REF!</v>
      </c>
      <c r="K1828" t="e">
        <f ca="1">IF(H1828+SIMULATION!$E$6&gt;'CBB SIM'!I1828,"W","L")</f>
        <v>#REF!</v>
      </c>
      <c r="L1828" t="e">
        <f ca="1">IF(I1828+SIMULATION!$E$10&gt;'CBB SIM'!H1828,"W","L")</f>
        <v>#REF!</v>
      </c>
      <c r="M1828" t="e">
        <f t="shared" ca="1" si="59"/>
        <v>#REF!</v>
      </c>
      <c r="N1828" t="e">
        <f ca="1">IF((H1828+I1828)&gt;SIMULATION!$F$6,"Over","Under")</f>
        <v>#REF!</v>
      </c>
    </row>
    <row r="1829" spans="8:14" x14ac:dyDescent="0.25">
      <c r="H1829" t="e">
        <f ca="1">ROUND(NORMINV(RAND(),SIMULATION!$G$6,SIMULATION!$C$6),0)</f>
        <v>#REF!</v>
      </c>
      <c r="I1829" t="e">
        <f ca="1">ROUND(NORMINV(RAND(),SIMULATION!$G$10,SIMULATION!$C$10),0)</f>
        <v>#REF!</v>
      </c>
      <c r="J1829" t="e">
        <f t="shared" ca="1" si="58"/>
        <v>#REF!</v>
      </c>
      <c r="K1829" t="e">
        <f ca="1">IF(H1829+SIMULATION!$E$6&gt;'CBB SIM'!I1829,"W","L")</f>
        <v>#REF!</v>
      </c>
      <c r="L1829" t="e">
        <f ca="1">IF(I1829+SIMULATION!$E$10&gt;'CBB SIM'!H1829,"W","L")</f>
        <v>#REF!</v>
      </c>
      <c r="M1829" t="e">
        <f t="shared" ca="1" si="59"/>
        <v>#REF!</v>
      </c>
      <c r="N1829" t="e">
        <f ca="1">IF((H1829+I1829)&gt;SIMULATION!$F$6,"Over","Under")</f>
        <v>#REF!</v>
      </c>
    </row>
    <row r="1830" spans="8:14" x14ac:dyDescent="0.25">
      <c r="H1830" t="e">
        <f ca="1">ROUND(NORMINV(RAND(),SIMULATION!$G$6,SIMULATION!$C$6),0)</f>
        <v>#REF!</v>
      </c>
      <c r="I1830" t="e">
        <f ca="1">ROUND(NORMINV(RAND(),SIMULATION!$G$10,SIMULATION!$C$10),0)</f>
        <v>#REF!</v>
      </c>
      <c r="J1830" t="e">
        <f t="shared" ca="1" si="58"/>
        <v>#REF!</v>
      </c>
      <c r="K1830" t="e">
        <f ca="1">IF(H1830+SIMULATION!$E$6&gt;'CBB SIM'!I1830,"W","L")</f>
        <v>#REF!</v>
      </c>
      <c r="L1830" t="e">
        <f ca="1">IF(I1830+SIMULATION!$E$10&gt;'CBB SIM'!H1830,"W","L")</f>
        <v>#REF!</v>
      </c>
      <c r="M1830" t="e">
        <f t="shared" ca="1" si="59"/>
        <v>#REF!</v>
      </c>
      <c r="N1830" t="e">
        <f ca="1">IF((H1830+I1830)&gt;SIMULATION!$F$6,"Over","Under")</f>
        <v>#REF!</v>
      </c>
    </row>
    <row r="1831" spans="8:14" x14ac:dyDescent="0.25">
      <c r="H1831" t="e">
        <f ca="1">ROUND(NORMINV(RAND(),SIMULATION!$G$6,SIMULATION!$C$6),0)</f>
        <v>#REF!</v>
      </c>
      <c r="I1831" t="e">
        <f ca="1">ROUND(NORMINV(RAND(),SIMULATION!$G$10,SIMULATION!$C$10),0)</f>
        <v>#REF!</v>
      </c>
      <c r="J1831" t="e">
        <f t="shared" ca="1" si="58"/>
        <v>#REF!</v>
      </c>
      <c r="K1831" t="e">
        <f ca="1">IF(H1831+SIMULATION!$E$6&gt;'CBB SIM'!I1831,"W","L")</f>
        <v>#REF!</v>
      </c>
      <c r="L1831" t="e">
        <f ca="1">IF(I1831+SIMULATION!$E$10&gt;'CBB SIM'!H1831,"W","L")</f>
        <v>#REF!</v>
      </c>
      <c r="M1831" t="e">
        <f t="shared" ca="1" si="59"/>
        <v>#REF!</v>
      </c>
      <c r="N1831" t="e">
        <f ca="1">IF((H1831+I1831)&gt;SIMULATION!$F$6,"Over","Under")</f>
        <v>#REF!</v>
      </c>
    </row>
    <row r="1832" spans="8:14" x14ac:dyDescent="0.25">
      <c r="H1832" t="e">
        <f ca="1">ROUND(NORMINV(RAND(),SIMULATION!$G$6,SIMULATION!$C$6),0)</f>
        <v>#REF!</v>
      </c>
      <c r="I1832" t="e">
        <f ca="1">ROUND(NORMINV(RAND(),SIMULATION!$G$10,SIMULATION!$C$10),0)</f>
        <v>#REF!</v>
      </c>
      <c r="J1832" t="e">
        <f t="shared" ca="1" si="58"/>
        <v>#REF!</v>
      </c>
      <c r="K1832" t="e">
        <f ca="1">IF(H1832+SIMULATION!$E$6&gt;'CBB SIM'!I1832,"W","L")</f>
        <v>#REF!</v>
      </c>
      <c r="L1832" t="e">
        <f ca="1">IF(I1832+SIMULATION!$E$10&gt;'CBB SIM'!H1832,"W","L")</f>
        <v>#REF!</v>
      </c>
      <c r="M1832" t="e">
        <f t="shared" ca="1" si="59"/>
        <v>#REF!</v>
      </c>
      <c r="N1832" t="e">
        <f ca="1">IF((H1832+I1832)&gt;SIMULATION!$F$6,"Over","Under")</f>
        <v>#REF!</v>
      </c>
    </row>
    <row r="1833" spans="8:14" x14ac:dyDescent="0.25">
      <c r="H1833" t="e">
        <f ca="1">ROUND(NORMINV(RAND(),SIMULATION!$G$6,SIMULATION!$C$6),0)</f>
        <v>#REF!</v>
      </c>
      <c r="I1833" t="e">
        <f ca="1">ROUND(NORMINV(RAND(),SIMULATION!$G$10,SIMULATION!$C$10),0)</f>
        <v>#REF!</v>
      </c>
      <c r="J1833" t="e">
        <f t="shared" ca="1" si="58"/>
        <v>#REF!</v>
      </c>
      <c r="K1833" t="e">
        <f ca="1">IF(H1833+SIMULATION!$E$6&gt;'CBB SIM'!I1833,"W","L")</f>
        <v>#REF!</v>
      </c>
      <c r="L1833" t="e">
        <f ca="1">IF(I1833+SIMULATION!$E$10&gt;'CBB SIM'!H1833,"W","L")</f>
        <v>#REF!</v>
      </c>
      <c r="M1833" t="e">
        <f t="shared" ca="1" si="59"/>
        <v>#REF!</v>
      </c>
      <c r="N1833" t="e">
        <f ca="1">IF((H1833+I1833)&gt;SIMULATION!$F$6,"Over","Under")</f>
        <v>#REF!</v>
      </c>
    </row>
    <row r="1834" spans="8:14" x14ac:dyDescent="0.25">
      <c r="H1834" t="e">
        <f ca="1">ROUND(NORMINV(RAND(),SIMULATION!$G$6,SIMULATION!$C$6),0)</f>
        <v>#REF!</v>
      </c>
      <c r="I1834" t="e">
        <f ca="1">ROUND(NORMINV(RAND(),SIMULATION!$G$10,SIMULATION!$C$10),0)</f>
        <v>#REF!</v>
      </c>
      <c r="J1834" t="e">
        <f t="shared" ref="J1834:J1897" ca="1" si="60">IF(H1834=I1834,"OT",IF(H1834&gt;I1834,"Away","Home"))</f>
        <v>#REF!</v>
      </c>
      <c r="K1834" t="e">
        <f ca="1">IF(H1834+SIMULATION!$E$6&gt;'CBB SIM'!I1834,"W","L")</f>
        <v>#REF!</v>
      </c>
      <c r="L1834" t="e">
        <f ca="1">IF(I1834+SIMULATION!$E$10&gt;'CBB SIM'!H1834,"W","L")</f>
        <v>#REF!</v>
      </c>
      <c r="M1834" t="e">
        <f t="shared" ref="M1834:M1897" ca="1" si="61">H1834+I1834</f>
        <v>#REF!</v>
      </c>
      <c r="N1834" t="e">
        <f ca="1">IF((H1834+I1834)&gt;SIMULATION!$F$6,"Over","Under")</f>
        <v>#REF!</v>
      </c>
    </row>
    <row r="1835" spans="8:14" x14ac:dyDescent="0.25">
      <c r="H1835" t="e">
        <f ca="1">ROUND(NORMINV(RAND(),SIMULATION!$G$6,SIMULATION!$C$6),0)</f>
        <v>#REF!</v>
      </c>
      <c r="I1835" t="e">
        <f ca="1">ROUND(NORMINV(RAND(),SIMULATION!$G$10,SIMULATION!$C$10),0)</f>
        <v>#REF!</v>
      </c>
      <c r="J1835" t="e">
        <f t="shared" ca="1" si="60"/>
        <v>#REF!</v>
      </c>
      <c r="K1835" t="e">
        <f ca="1">IF(H1835+SIMULATION!$E$6&gt;'CBB SIM'!I1835,"W","L")</f>
        <v>#REF!</v>
      </c>
      <c r="L1835" t="e">
        <f ca="1">IF(I1835+SIMULATION!$E$10&gt;'CBB SIM'!H1835,"W","L")</f>
        <v>#REF!</v>
      </c>
      <c r="M1835" t="e">
        <f t="shared" ca="1" si="61"/>
        <v>#REF!</v>
      </c>
      <c r="N1835" t="e">
        <f ca="1">IF((H1835+I1835)&gt;SIMULATION!$F$6,"Over","Under")</f>
        <v>#REF!</v>
      </c>
    </row>
    <row r="1836" spans="8:14" x14ac:dyDescent="0.25">
      <c r="H1836" t="e">
        <f ca="1">ROUND(NORMINV(RAND(),SIMULATION!$G$6,SIMULATION!$C$6),0)</f>
        <v>#REF!</v>
      </c>
      <c r="I1836" t="e">
        <f ca="1">ROUND(NORMINV(RAND(),SIMULATION!$G$10,SIMULATION!$C$10),0)</f>
        <v>#REF!</v>
      </c>
      <c r="J1836" t="e">
        <f t="shared" ca="1" si="60"/>
        <v>#REF!</v>
      </c>
      <c r="K1836" t="e">
        <f ca="1">IF(H1836+SIMULATION!$E$6&gt;'CBB SIM'!I1836,"W","L")</f>
        <v>#REF!</v>
      </c>
      <c r="L1836" t="e">
        <f ca="1">IF(I1836+SIMULATION!$E$10&gt;'CBB SIM'!H1836,"W","L")</f>
        <v>#REF!</v>
      </c>
      <c r="M1836" t="e">
        <f t="shared" ca="1" si="61"/>
        <v>#REF!</v>
      </c>
      <c r="N1836" t="e">
        <f ca="1">IF((H1836+I1836)&gt;SIMULATION!$F$6,"Over","Under")</f>
        <v>#REF!</v>
      </c>
    </row>
    <row r="1837" spans="8:14" x14ac:dyDescent="0.25">
      <c r="H1837" t="e">
        <f ca="1">ROUND(NORMINV(RAND(),SIMULATION!$G$6,SIMULATION!$C$6),0)</f>
        <v>#REF!</v>
      </c>
      <c r="I1837" t="e">
        <f ca="1">ROUND(NORMINV(RAND(),SIMULATION!$G$10,SIMULATION!$C$10),0)</f>
        <v>#REF!</v>
      </c>
      <c r="J1837" t="e">
        <f t="shared" ca="1" si="60"/>
        <v>#REF!</v>
      </c>
      <c r="K1837" t="e">
        <f ca="1">IF(H1837+SIMULATION!$E$6&gt;'CBB SIM'!I1837,"W","L")</f>
        <v>#REF!</v>
      </c>
      <c r="L1837" t="e">
        <f ca="1">IF(I1837+SIMULATION!$E$10&gt;'CBB SIM'!H1837,"W","L")</f>
        <v>#REF!</v>
      </c>
      <c r="M1837" t="e">
        <f t="shared" ca="1" si="61"/>
        <v>#REF!</v>
      </c>
      <c r="N1837" t="e">
        <f ca="1">IF((H1837+I1837)&gt;SIMULATION!$F$6,"Over","Under")</f>
        <v>#REF!</v>
      </c>
    </row>
    <row r="1838" spans="8:14" x14ac:dyDescent="0.25">
      <c r="H1838" t="e">
        <f ca="1">ROUND(NORMINV(RAND(),SIMULATION!$G$6,SIMULATION!$C$6),0)</f>
        <v>#REF!</v>
      </c>
      <c r="I1838" t="e">
        <f ca="1">ROUND(NORMINV(RAND(),SIMULATION!$G$10,SIMULATION!$C$10),0)</f>
        <v>#REF!</v>
      </c>
      <c r="J1838" t="e">
        <f t="shared" ca="1" si="60"/>
        <v>#REF!</v>
      </c>
      <c r="K1838" t="e">
        <f ca="1">IF(H1838+SIMULATION!$E$6&gt;'CBB SIM'!I1838,"W","L")</f>
        <v>#REF!</v>
      </c>
      <c r="L1838" t="e">
        <f ca="1">IF(I1838+SIMULATION!$E$10&gt;'CBB SIM'!H1838,"W","L")</f>
        <v>#REF!</v>
      </c>
      <c r="M1838" t="e">
        <f t="shared" ca="1" si="61"/>
        <v>#REF!</v>
      </c>
      <c r="N1838" t="e">
        <f ca="1">IF((H1838+I1838)&gt;SIMULATION!$F$6,"Over","Under")</f>
        <v>#REF!</v>
      </c>
    </row>
    <row r="1839" spans="8:14" x14ac:dyDescent="0.25">
      <c r="H1839" t="e">
        <f ca="1">ROUND(NORMINV(RAND(),SIMULATION!$G$6,SIMULATION!$C$6),0)</f>
        <v>#REF!</v>
      </c>
      <c r="I1839" t="e">
        <f ca="1">ROUND(NORMINV(RAND(),SIMULATION!$G$10,SIMULATION!$C$10),0)</f>
        <v>#REF!</v>
      </c>
      <c r="J1839" t="e">
        <f t="shared" ca="1" si="60"/>
        <v>#REF!</v>
      </c>
      <c r="K1839" t="e">
        <f ca="1">IF(H1839+SIMULATION!$E$6&gt;'CBB SIM'!I1839,"W","L")</f>
        <v>#REF!</v>
      </c>
      <c r="L1839" t="e">
        <f ca="1">IF(I1839+SIMULATION!$E$10&gt;'CBB SIM'!H1839,"W","L")</f>
        <v>#REF!</v>
      </c>
      <c r="M1839" t="e">
        <f t="shared" ca="1" si="61"/>
        <v>#REF!</v>
      </c>
      <c r="N1839" t="e">
        <f ca="1">IF((H1839+I1839)&gt;SIMULATION!$F$6,"Over","Under")</f>
        <v>#REF!</v>
      </c>
    </row>
    <row r="1840" spans="8:14" x14ac:dyDescent="0.25">
      <c r="H1840" t="e">
        <f ca="1">ROUND(NORMINV(RAND(),SIMULATION!$G$6,SIMULATION!$C$6),0)</f>
        <v>#REF!</v>
      </c>
      <c r="I1840" t="e">
        <f ca="1">ROUND(NORMINV(RAND(),SIMULATION!$G$10,SIMULATION!$C$10),0)</f>
        <v>#REF!</v>
      </c>
      <c r="J1840" t="e">
        <f t="shared" ca="1" si="60"/>
        <v>#REF!</v>
      </c>
      <c r="K1840" t="e">
        <f ca="1">IF(H1840+SIMULATION!$E$6&gt;'CBB SIM'!I1840,"W","L")</f>
        <v>#REF!</v>
      </c>
      <c r="L1840" t="e">
        <f ca="1">IF(I1840+SIMULATION!$E$10&gt;'CBB SIM'!H1840,"W","L")</f>
        <v>#REF!</v>
      </c>
      <c r="M1840" t="e">
        <f t="shared" ca="1" si="61"/>
        <v>#REF!</v>
      </c>
      <c r="N1840" t="e">
        <f ca="1">IF((H1840+I1840)&gt;SIMULATION!$F$6,"Over","Under")</f>
        <v>#REF!</v>
      </c>
    </row>
    <row r="1841" spans="8:14" x14ac:dyDescent="0.25">
      <c r="H1841" t="e">
        <f ca="1">ROUND(NORMINV(RAND(),SIMULATION!$G$6,SIMULATION!$C$6),0)</f>
        <v>#REF!</v>
      </c>
      <c r="I1841" t="e">
        <f ca="1">ROUND(NORMINV(RAND(),SIMULATION!$G$10,SIMULATION!$C$10),0)</f>
        <v>#REF!</v>
      </c>
      <c r="J1841" t="e">
        <f t="shared" ca="1" si="60"/>
        <v>#REF!</v>
      </c>
      <c r="K1841" t="e">
        <f ca="1">IF(H1841+SIMULATION!$E$6&gt;'CBB SIM'!I1841,"W","L")</f>
        <v>#REF!</v>
      </c>
      <c r="L1841" t="e">
        <f ca="1">IF(I1841+SIMULATION!$E$10&gt;'CBB SIM'!H1841,"W","L")</f>
        <v>#REF!</v>
      </c>
      <c r="M1841" t="e">
        <f t="shared" ca="1" si="61"/>
        <v>#REF!</v>
      </c>
      <c r="N1841" t="e">
        <f ca="1">IF((H1841+I1841)&gt;SIMULATION!$F$6,"Over","Under")</f>
        <v>#REF!</v>
      </c>
    </row>
    <row r="1842" spans="8:14" x14ac:dyDescent="0.25">
      <c r="H1842" t="e">
        <f ca="1">ROUND(NORMINV(RAND(),SIMULATION!$G$6,SIMULATION!$C$6),0)</f>
        <v>#REF!</v>
      </c>
      <c r="I1842" t="e">
        <f ca="1">ROUND(NORMINV(RAND(),SIMULATION!$G$10,SIMULATION!$C$10),0)</f>
        <v>#REF!</v>
      </c>
      <c r="J1842" t="e">
        <f t="shared" ca="1" si="60"/>
        <v>#REF!</v>
      </c>
      <c r="K1842" t="e">
        <f ca="1">IF(H1842+SIMULATION!$E$6&gt;'CBB SIM'!I1842,"W","L")</f>
        <v>#REF!</v>
      </c>
      <c r="L1842" t="e">
        <f ca="1">IF(I1842+SIMULATION!$E$10&gt;'CBB SIM'!H1842,"W","L")</f>
        <v>#REF!</v>
      </c>
      <c r="M1842" t="e">
        <f t="shared" ca="1" si="61"/>
        <v>#REF!</v>
      </c>
      <c r="N1842" t="e">
        <f ca="1">IF((H1842+I1842)&gt;SIMULATION!$F$6,"Over","Under")</f>
        <v>#REF!</v>
      </c>
    </row>
    <row r="1843" spans="8:14" x14ac:dyDescent="0.25">
      <c r="H1843" t="e">
        <f ca="1">ROUND(NORMINV(RAND(),SIMULATION!$G$6,SIMULATION!$C$6),0)</f>
        <v>#REF!</v>
      </c>
      <c r="I1843" t="e">
        <f ca="1">ROUND(NORMINV(RAND(),SIMULATION!$G$10,SIMULATION!$C$10),0)</f>
        <v>#REF!</v>
      </c>
      <c r="J1843" t="e">
        <f t="shared" ca="1" si="60"/>
        <v>#REF!</v>
      </c>
      <c r="K1843" t="e">
        <f ca="1">IF(H1843+SIMULATION!$E$6&gt;'CBB SIM'!I1843,"W","L")</f>
        <v>#REF!</v>
      </c>
      <c r="L1843" t="e">
        <f ca="1">IF(I1843+SIMULATION!$E$10&gt;'CBB SIM'!H1843,"W","L")</f>
        <v>#REF!</v>
      </c>
      <c r="M1843" t="e">
        <f t="shared" ca="1" si="61"/>
        <v>#REF!</v>
      </c>
      <c r="N1843" t="e">
        <f ca="1">IF((H1843+I1843)&gt;SIMULATION!$F$6,"Over","Under")</f>
        <v>#REF!</v>
      </c>
    </row>
    <row r="1844" spans="8:14" x14ac:dyDescent="0.25">
      <c r="H1844" t="e">
        <f ca="1">ROUND(NORMINV(RAND(),SIMULATION!$G$6,SIMULATION!$C$6),0)</f>
        <v>#REF!</v>
      </c>
      <c r="I1844" t="e">
        <f ca="1">ROUND(NORMINV(RAND(),SIMULATION!$G$10,SIMULATION!$C$10),0)</f>
        <v>#REF!</v>
      </c>
      <c r="J1844" t="e">
        <f t="shared" ca="1" si="60"/>
        <v>#REF!</v>
      </c>
      <c r="K1844" t="e">
        <f ca="1">IF(H1844+SIMULATION!$E$6&gt;'CBB SIM'!I1844,"W","L")</f>
        <v>#REF!</v>
      </c>
      <c r="L1844" t="e">
        <f ca="1">IF(I1844+SIMULATION!$E$10&gt;'CBB SIM'!H1844,"W","L")</f>
        <v>#REF!</v>
      </c>
      <c r="M1844" t="e">
        <f t="shared" ca="1" si="61"/>
        <v>#REF!</v>
      </c>
      <c r="N1844" t="e">
        <f ca="1">IF((H1844+I1844)&gt;SIMULATION!$F$6,"Over","Under")</f>
        <v>#REF!</v>
      </c>
    </row>
    <row r="1845" spans="8:14" x14ac:dyDescent="0.25">
      <c r="H1845" t="e">
        <f ca="1">ROUND(NORMINV(RAND(),SIMULATION!$G$6,SIMULATION!$C$6),0)</f>
        <v>#REF!</v>
      </c>
      <c r="I1845" t="e">
        <f ca="1">ROUND(NORMINV(RAND(),SIMULATION!$G$10,SIMULATION!$C$10),0)</f>
        <v>#REF!</v>
      </c>
      <c r="J1845" t="e">
        <f t="shared" ca="1" si="60"/>
        <v>#REF!</v>
      </c>
      <c r="K1845" t="e">
        <f ca="1">IF(H1845+SIMULATION!$E$6&gt;'CBB SIM'!I1845,"W","L")</f>
        <v>#REF!</v>
      </c>
      <c r="L1845" t="e">
        <f ca="1">IF(I1845+SIMULATION!$E$10&gt;'CBB SIM'!H1845,"W","L")</f>
        <v>#REF!</v>
      </c>
      <c r="M1845" t="e">
        <f t="shared" ca="1" si="61"/>
        <v>#REF!</v>
      </c>
      <c r="N1845" t="e">
        <f ca="1">IF((H1845+I1845)&gt;SIMULATION!$F$6,"Over","Under")</f>
        <v>#REF!</v>
      </c>
    </row>
    <row r="1846" spans="8:14" x14ac:dyDescent="0.25">
      <c r="H1846" t="e">
        <f ca="1">ROUND(NORMINV(RAND(),SIMULATION!$G$6,SIMULATION!$C$6),0)</f>
        <v>#REF!</v>
      </c>
      <c r="I1846" t="e">
        <f ca="1">ROUND(NORMINV(RAND(),SIMULATION!$G$10,SIMULATION!$C$10),0)</f>
        <v>#REF!</v>
      </c>
      <c r="J1846" t="e">
        <f t="shared" ca="1" si="60"/>
        <v>#REF!</v>
      </c>
      <c r="K1846" t="e">
        <f ca="1">IF(H1846+SIMULATION!$E$6&gt;'CBB SIM'!I1846,"W","L")</f>
        <v>#REF!</v>
      </c>
      <c r="L1846" t="e">
        <f ca="1">IF(I1846+SIMULATION!$E$10&gt;'CBB SIM'!H1846,"W","L")</f>
        <v>#REF!</v>
      </c>
      <c r="M1846" t="e">
        <f t="shared" ca="1" si="61"/>
        <v>#REF!</v>
      </c>
      <c r="N1846" t="e">
        <f ca="1">IF((H1846+I1846)&gt;SIMULATION!$F$6,"Over","Under")</f>
        <v>#REF!</v>
      </c>
    </row>
    <row r="1847" spans="8:14" x14ac:dyDescent="0.25">
      <c r="H1847" t="e">
        <f ca="1">ROUND(NORMINV(RAND(),SIMULATION!$G$6,SIMULATION!$C$6),0)</f>
        <v>#REF!</v>
      </c>
      <c r="I1847" t="e">
        <f ca="1">ROUND(NORMINV(RAND(),SIMULATION!$G$10,SIMULATION!$C$10),0)</f>
        <v>#REF!</v>
      </c>
      <c r="J1847" t="e">
        <f t="shared" ca="1" si="60"/>
        <v>#REF!</v>
      </c>
      <c r="K1847" t="e">
        <f ca="1">IF(H1847+SIMULATION!$E$6&gt;'CBB SIM'!I1847,"W","L")</f>
        <v>#REF!</v>
      </c>
      <c r="L1847" t="e">
        <f ca="1">IF(I1847+SIMULATION!$E$10&gt;'CBB SIM'!H1847,"W","L")</f>
        <v>#REF!</v>
      </c>
      <c r="M1847" t="e">
        <f t="shared" ca="1" si="61"/>
        <v>#REF!</v>
      </c>
      <c r="N1847" t="e">
        <f ca="1">IF((H1847+I1847)&gt;SIMULATION!$F$6,"Over","Under")</f>
        <v>#REF!</v>
      </c>
    </row>
    <row r="1848" spans="8:14" x14ac:dyDescent="0.25">
      <c r="H1848" t="e">
        <f ca="1">ROUND(NORMINV(RAND(),SIMULATION!$G$6,SIMULATION!$C$6),0)</f>
        <v>#REF!</v>
      </c>
      <c r="I1848" t="e">
        <f ca="1">ROUND(NORMINV(RAND(),SIMULATION!$G$10,SIMULATION!$C$10),0)</f>
        <v>#REF!</v>
      </c>
      <c r="J1848" t="e">
        <f t="shared" ca="1" si="60"/>
        <v>#REF!</v>
      </c>
      <c r="K1848" t="e">
        <f ca="1">IF(H1848+SIMULATION!$E$6&gt;'CBB SIM'!I1848,"W","L")</f>
        <v>#REF!</v>
      </c>
      <c r="L1848" t="e">
        <f ca="1">IF(I1848+SIMULATION!$E$10&gt;'CBB SIM'!H1848,"W","L")</f>
        <v>#REF!</v>
      </c>
      <c r="M1848" t="e">
        <f t="shared" ca="1" si="61"/>
        <v>#REF!</v>
      </c>
      <c r="N1848" t="e">
        <f ca="1">IF((H1848+I1848)&gt;SIMULATION!$F$6,"Over","Under")</f>
        <v>#REF!</v>
      </c>
    </row>
    <row r="1849" spans="8:14" x14ac:dyDescent="0.25">
      <c r="H1849" t="e">
        <f ca="1">ROUND(NORMINV(RAND(),SIMULATION!$G$6,SIMULATION!$C$6),0)</f>
        <v>#REF!</v>
      </c>
      <c r="I1849" t="e">
        <f ca="1">ROUND(NORMINV(RAND(),SIMULATION!$G$10,SIMULATION!$C$10),0)</f>
        <v>#REF!</v>
      </c>
      <c r="J1849" t="e">
        <f t="shared" ca="1" si="60"/>
        <v>#REF!</v>
      </c>
      <c r="K1849" t="e">
        <f ca="1">IF(H1849+SIMULATION!$E$6&gt;'CBB SIM'!I1849,"W","L")</f>
        <v>#REF!</v>
      </c>
      <c r="L1849" t="e">
        <f ca="1">IF(I1849+SIMULATION!$E$10&gt;'CBB SIM'!H1849,"W","L")</f>
        <v>#REF!</v>
      </c>
      <c r="M1849" t="e">
        <f t="shared" ca="1" si="61"/>
        <v>#REF!</v>
      </c>
      <c r="N1849" t="e">
        <f ca="1">IF((H1849+I1849)&gt;SIMULATION!$F$6,"Over","Under")</f>
        <v>#REF!</v>
      </c>
    </row>
    <row r="1850" spans="8:14" x14ac:dyDescent="0.25">
      <c r="H1850" t="e">
        <f ca="1">ROUND(NORMINV(RAND(),SIMULATION!$G$6,SIMULATION!$C$6),0)</f>
        <v>#REF!</v>
      </c>
      <c r="I1850" t="e">
        <f ca="1">ROUND(NORMINV(RAND(),SIMULATION!$G$10,SIMULATION!$C$10),0)</f>
        <v>#REF!</v>
      </c>
      <c r="J1850" t="e">
        <f t="shared" ca="1" si="60"/>
        <v>#REF!</v>
      </c>
      <c r="K1850" t="e">
        <f ca="1">IF(H1850+SIMULATION!$E$6&gt;'CBB SIM'!I1850,"W","L")</f>
        <v>#REF!</v>
      </c>
      <c r="L1850" t="e">
        <f ca="1">IF(I1850+SIMULATION!$E$10&gt;'CBB SIM'!H1850,"W","L")</f>
        <v>#REF!</v>
      </c>
      <c r="M1850" t="e">
        <f t="shared" ca="1" si="61"/>
        <v>#REF!</v>
      </c>
      <c r="N1850" t="e">
        <f ca="1">IF((H1850+I1850)&gt;SIMULATION!$F$6,"Over","Under")</f>
        <v>#REF!</v>
      </c>
    </row>
    <row r="1851" spans="8:14" x14ac:dyDescent="0.25">
      <c r="H1851" t="e">
        <f ca="1">ROUND(NORMINV(RAND(),SIMULATION!$G$6,SIMULATION!$C$6),0)</f>
        <v>#REF!</v>
      </c>
      <c r="I1851" t="e">
        <f ca="1">ROUND(NORMINV(RAND(),SIMULATION!$G$10,SIMULATION!$C$10),0)</f>
        <v>#REF!</v>
      </c>
      <c r="J1851" t="e">
        <f t="shared" ca="1" si="60"/>
        <v>#REF!</v>
      </c>
      <c r="K1851" t="e">
        <f ca="1">IF(H1851+SIMULATION!$E$6&gt;'CBB SIM'!I1851,"W","L")</f>
        <v>#REF!</v>
      </c>
      <c r="L1851" t="e">
        <f ca="1">IF(I1851+SIMULATION!$E$10&gt;'CBB SIM'!H1851,"W","L")</f>
        <v>#REF!</v>
      </c>
      <c r="M1851" t="e">
        <f t="shared" ca="1" si="61"/>
        <v>#REF!</v>
      </c>
      <c r="N1851" t="e">
        <f ca="1">IF((H1851+I1851)&gt;SIMULATION!$F$6,"Over","Under")</f>
        <v>#REF!</v>
      </c>
    </row>
    <row r="1852" spans="8:14" x14ac:dyDescent="0.25">
      <c r="H1852" t="e">
        <f ca="1">ROUND(NORMINV(RAND(),SIMULATION!$G$6,SIMULATION!$C$6),0)</f>
        <v>#REF!</v>
      </c>
      <c r="I1852" t="e">
        <f ca="1">ROUND(NORMINV(RAND(),SIMULATION!$G$10,SIMULATION!$C$10),0)</f>
        <v>#REF!</v>
      </c>
      <c r="J1852" t="e">
        <f t="shared" ca="1" si="60"/>
        <v>#REF!</v>
      </c>
      <c r="K1852" t="e">
        <f ca="1">IF(H1852+SIMULATION!$E$6&gt;'CBB SIM'!I1852,"W","L")</f>
        <v>#REF!</v>
      </c>
      <c r="L1852" t="e">
        <f ca="1">IF(I1852+SIMULATION!$E$10&gt;'CBB SIM'!H1852,"W","L")</f>
        <v>#REF!</v>
      </c>
      <c r="M1852" t="e">
        <f t="shared" ca="1" si="61"/>
        <v>#REF!</v>
      </c>
      <c r="N1852" t="e">
        <f ca="1">IF((H1852+I1852)&gt;SIMULATION!$F$6,"Over","Under")</f>
        <v>#REF!</v>
      </c>
    </row>
    <row r="1853" spans="8:14" x14ac:dyDescent="0.25">
      <c r="H1853" t="e">
        <f ca="1">ROUND(NORMINV(RAND(),SIMULATION!$G$6,SIMULATION!$C$6),0)</f>
        <v>#REF!</v>
      </c>
      <c r="I1853" t="e">
        <f ca="1">ROUND(NORMINV(RAND(),SIMULATION!$G$10,SIMULATION!$C$10),0)</f>
        <v>#REF!</v>
      </c>
      <c r="J1853" t="e">
        <f t="shared" ca="1" si="60"/>
        <v>#REF!</v>
      </c>
      <c r="K1853" t="e">
        <f ca="1">IF(H1853+SIMULATION!$E$6&gt;'CBB SIM'!I1853,"W","L")</f>
        <v>#REF!</v>
      </c>
      <c r="L1853" t="e">
        <f ca="1">IF(I1853+SIMULATION!$E$10&gt;'CBB SIM'!H1853,"W","L")</f>
        <v>#REF!</v>
      </c>
      <c r="M1853" t="e">
        <f t="shared" ca="1" si="61"/>
        <v>#REF!</v>
      </c>
      <c r="N1853" t="e">
        <f ca="1">IF((H1853+I1853)&gt;SIMULATION!$F$6,"Over","Under")</f>
        <v>#REF!</v>
      </c>
    </row>
    <row r="1854" spans="8:14" x14ac:dyDescent="0.25">
      <c r="H1854" t="e">
        <f ca="1">ROUND(NORMINV(RAND(),SIMULATION!$G$6,SIMULATION!$C$6),0)</f>
        <v>#REF!</v>
      </c>
      <c r="I1854" t="e">
        <f ca="1">ROUND(NORMINV(RAND(),SIMULATION!$G$10,SIMULATION!$C$10),0)</f>
        <v>#REF!</v>
      </c>
      <c r="J1854" t="e">
        <f t="shared" ca="1" si="60"/>
        <v>#REF!</v>
      </c>
      <c r="K1854" t="e">
        <f ca="1">IF(H1854+SIMULATION!$E$6&gt;'CBB SIM'!I1854,"W","L")</f>
        <v>#REF!</v>
      </c>
      <c r="L1854" t="e">
        <f ca="1">IF(I1854+SIMULATION!$E$10&gt;'CBB SIM'!H1854,"W","L")</f>
        <v>#REF!</v>
      </c>
      <c r="M1854" t="e">
        <f t="shared" ca="1" si="61"/>
        <v>#REF!</v>
      </c>
      <c r="N1854" t="e">
        <f ca="1">IF((H1854+I1854)&gt;SIMULATION!$F$6,"Over","Under")</f>
        <v>#REF!</v>
      </c>
    </row>
    <row r="1855" spans="8:14" x14ac:dyDescent="0.25">
      <c r="H1855" t="e">
        <f ca="1">ROUND(NORMINV(RAND(),SIMULATION!$G$6,SIMULATION!$C$6),0)</f>
        <v>#REF!</v>
      </c>
      <c r="I1855" t="e">
        <f ca="1">ROUND(NORMINV(RAND(),SIMULATION!$G$10,SIMULATION!$C$10),0)</f>
        <v>#REF!</v>
      </c>
      <c r="J1855" t="e">
        <f t="shared" ca="1" si="60"/>
        <v>#REF!</v>
      </c>
      <c r="K1855" t="e">
        <f ca="1">IF(H1855+SIMULATION!$E$6&gt;'CBB SIM'!I1855,"W","L")</f>
        <v>#REF!</v>
      </c>
      <c r="L1855" t="e">
        <f ca="1">IF(I1855+SIMULATION!$E$10&gt;'CBB SIM'!H1855,"W","L")</f>
        <v>#REF!</v>
      </c>
      <c r="M1855" t="e">
        <f t="shared" ca="1" si="61"/>
        <v>#REF!</v>
      </c>
      <c r="N1855" t="e">
        <f ca="1">IF((H1855+I1855)&gt;SIMULATION!$F$6,"Over","Under")</f>
        <v>#REF!</v>
      </c>
    </row>
    <row r="1856" spans="8:14" x14ac:dyDescent="0.25">
      <c r="H1856" t="e">
        <f ca="1">ROUND(NORMINV(RAND(),SIMULATION!$G$6,SIMULATION!$C$6),0)</f>
        <v>#REF!</v>
      </c>
      <c r="I1856" t="e">
        <f ca="1">ROUND(NORMINV(RAND(),SIMULATION!$G$10,SIMULATION!$C$10),0)</f>
        <v>#REF!</v>
      </c>
      <c r="J1856" t="e">
        <f t="shared" ca="1" si="60"/>
        <v>#REF!</v>
      </c>
      <c r="K1856" t="e">
        <f ca="1">IF(H1856+SIMULATION!$E$6&gt;'CBB SIM'!I1856,"W","L")</f>
        <v>#REF!</v>
      </c>
      <c r="L1856" t="e">
        <f ca="1">IF(I1856+SIMULATION!$E$10&gt;'CBB SIM'!H1856,"W","L")</f>
        <v>#REF!</v>
      </c>
      <c r="M1856" t="e">
        <f t="shared" ca="1" si="61"/>
        <v>#REF!</v>
      </c>
      <c r="N1856" t="e">
        <f ca="1">IF((H1856+I1856)&gt;SIMULATION!$F$6,"Over","Under")</f>
        <v>#REF!</v>
      </c>
    </row>
    <row r="1857" spans="8:14" x14ac:dyDescent="0.25">
      <c r="H1857" t="e">
        <f ca="1">ROUND(NORMINV(RAND(),SIMULATION!$G$6,SIMULATION!$C$6),0)</f>
        <v>#REF!</v>
      </c>
      <c r="I1857" t="e">
        <f ca="1">ROUND(NORMINV(RAND(),SIMULATION!$G$10,SIMULATION!$C$10),0)</f>
        <v>#REF!</v>
      </c>
      <c r="J1857" t="e">
        <f t="shared" ca="1" si="60"/>
        <v>#REF!</v>
      </c>
      <c r="K1857" t="e">
        <f ca="1">IF(H1857+SIMULATION!$E$6&gt;'CBB SIM'!I1857,"W","L")</f>
        <v>#REF!</v>
      </c>
      <c r="L1857" t="e">
        <f ca="1">IF(I1857+SIMULATION!$E$10&gt;'CBB SIM'!H1857,"W","L")</f>
        <v>#REF!</v>
      </c>
      <c r="M1857" t="e">
        <f t="shared" ca="1" si="61"/>
        <v>#REF!</v>
      </c>
      <c r="N1857" t="e">
        <f ca="1">IF((H1857+I1857)&gt;SIMULATION!$F$6,"Over","Under")</f>
        <v>#REF!</v>
      </c>
    </row>
    <row r="1858" spans="8:14" x14ac:dyDescent="0.25">
      <c r="H1858" t="e">
        <f ca="1">ROUND(NORMINV(RAND(),SIMULATION!$G$6,SIMULATION!$C$6),0)</f>
        <v>#REF!</v>
      </c>
      <c r="I1858" t="e">
        <f ca="1">ROUND(NORMINV(RAND(),SIMULATION!$G$10,SIMULATION!$C$10),0)</f>
        <v>#REF!</v>
      </c>
      <c r="J1858" t="e">
        <f t="shared" ca="1" si="60"/>
        <v>#REF!</v>
      </c>
      <c r="K1858" t="e">
        <f ca="1">IF(H1858+SIMULATION!$E$6&gt;'CBB SIM'!I1858,"W","L")</f>
        <v>#REF!</v>
      </c>
      <c r="L1858" t="e">
        <f ca="1">IF(I1858+SIMULATION!$E$10&gt;'CBB SIM'!H1858,"W","L")</f>
        <v>#REF!</v>
      </c>
      <c r="M1858" t="e">
        <f t="shared" ca="1" si="61"/>
        <v>#REF!</v>
      </c>
      <c r="N1858" t="e">
        <f ca="1">IF((H1858+I1858)&gt;SIMULATION!$F$6,"Over","Under")</f>
        <v>#REF!</v>
      </c>
    </row>
    <row r="1859" spans="8:14" x14ac:dyDescent="0.25">
      <c r="H1859" t="e">
        <f ca="1">ROUND(NORMINV(RAND(),SIMULATION!$G$6,SIMULATION!$C$6),0)</f>
        <v>#REF!</v>
      </c>
      <c r="I1859" t="e">
        <f ca="1">ROUND(NORMINV(RAND(),SIMULATION!$G$10,SIMULATION!$C$10),0)</f>
        <v>#REF!</v>
      </c>
      <c r="J1859" t="e">
        <f t="shared" ca="1" si="60"/>
        <v>#REF!</v>
      </c>
      <c r="K1859" t="e">
        <f ca="1">IF(H1859+SIMULATION!$E$6&gt;'CBB SIM'!I1859,"W","L")</f>
        <v>#REF!</v>
      </c>
      <c r="L1859" t="e">
        <f ca="1">IF(I1859+SIMULATION!$E$10&gt;'CBB SIM'!H1859,"W","L")</f>
        <v>#REF!</v>
      </c>
      <c r="M1859" t="e">
        <f t="shared" ca="1" si="61"/>
        <v>#REF!</v>
      </c>
      <c r="N1859" t="e">
        <f ca="1">IF((H1859+I1859)&gt;SIMULATION!$F$6,"Over","Under")</f>
        <v>#REF!</v>
      </c>
    </row>
    <row r="1860" spans="8:14" x14ac:dyDescent="0.25">
      <c r="H1860" t="e">
        <f ca="1">ROUND(NORMINV(RAND(),SIMULATION!$G$6,SIMULATION!$C$6),0)</f>
        <v>#REF!</v>
      </c>
      <c r="I1860" t="e">
        <f ca="1">ROUND(NORMINV(RAND(),SIMULATION!$G$10,SIMULATION!$C$10),0)</f>
        <v>#REF!</v>
      </c>
      <c r="J1860" t="e">
        <f t="shared" ca="1" si="60"/>
        <v>#REF!</v>
      </c>
      <c r="K1860" t="e">
        <f ca="1">IF(H1860+SIMULATION!$E$6&gt;'CBB SIM'!I1860,"W","L")</f>
        <v>#REF!</v>
      </c>
      <c r="L1860" t="e">
        <f ca="1">IF(I1860+SIMULATION!$E$10&gt;'CBB SIM'!H1860,"W","L")</f>
        <v>#REF!</v>
      </c>
      <c r="M1860" t="e">
        <f t="shared" ca="1" si="61"/>
        <v>#REF!</v>
      </c>
      <c r="N1860" t="e">
        <f ca="1">IF((H1860+I1860)&gt;SIMULATION!$F$6,"Over","Under")</f>
        <v>#REF!</v>
      </c>
    </row>
    <row r="1861" spans="8:14" x14ac:dyDescent="0.25">
      <c r="H1861" t="e">
        <f ca="1">ROUND(NORMINV(RAND(),SIMULATION!$G$6,SIMULATION!$C$6),0)</f>
        <v>#REF!</v>
      </c>
      <c r="I1861" t="e">
        <f ca="1">ROUND(NORMINV(RAND(),SIMULATION!$G$10,SIMULATION!$C$10),0)</f>
        <v>#REF!</v>
      </c>
      <c r="J1861" t="e">
        <f t="shared" ca="1" si="60"/>
        <v>#REF!</v>
      </c>
      <c r="K1861" t="e">
        <f ca="1">IF(H1861+SIMULATION!$E$6&gt;'CBB SIM'!I1861,"W","L")</f>
        <v>#REF!</v>
      </c>
      <c r="L1861" t="e">
        <f ca="1">IF(I1861+SIMULATION!$E$10&gt;'CBB SIM'!H1861,"W","L")</f>
        <v>#REF!</v>
      </c>
      <c r="M1861" t="e">
        <f t="shared" ca="1" si="61"/>
        <v>#REF!</v>
      </c>
      <c r="N1861" t="e">
        <f ca="1">IF((H1861+I1861)&gt;SIMULATION!$F$6,"Over","Under")</f>
        <v>#REF!</v>
      </c>
    </row>
    <row r="1862" spans="8:14" x14ac:dyDescent="0.25">
      <c r="H1862" t="e">
        <f ca="1">ROUND(NORMINV(RAND(),SIMULATION!$G$6,SIMULATION!$C$6),0)</f>
        <v>#REF!</v>
      </c>
      <c r="I1862" t="e">
        <f ca="1">ROUND(NORMINV(RAND(),SIMULATION!$G$10,SIMULATION!$C$10),0)</f>
        <v>#REF!</v>
      </c>
      <c r="J1862" t="e">
        <f t="shared" ca="1" si="60"/>
        <v>#REF!</v>
      </c>
      <c r="K1862" t="e">
        <f ca="1">IF(H1862+SIMULATION!$E$6&gt;'CBB SIM'!I1862,"W","L")</f>
        <v>#REF!</v>
      </c>
      <c r="L1862" t="e">
        <f ca="1">IF(I1862+SIMULATION!$E$10&gt;'CBB SIM'!H1862,"W","L")</f>
        <v>#REF!</v>
      </c>
      <c r="M1862" t="e">
        <f t="shared" ca="1" si="61"/>
        <v>#REF!</v>
      </c>
      <c r="N1862" t="e">
        <f ca="1">IF((H1862+I1862)&gt;SIMULATION!$F$6,"Over","Under")</f>
        <v>#REF!</v>
      </c>
    </row>
    <row r="1863" spans="8:14" x14ac:dyDescent="0.25">
      <c r="H1863" t="e">
        <f ca="1">ROUND(NORMINV(RAND(),SIMULATION!$G$6,SIMULATION!$C$6),0)</f>
        <v>#REF!</v>
      </c>
      <c r="I1863" t="e">
        <f ca="1">ROUND(NORMINV(RAND(),SIMULATION!$G$10,SIMULATION!$C$10),0)</f>
        <v>#REF!</v>
      </c>
      <c r="J1863" t="e">
        <f t="shared" ca="1" si="60"/>
        <v>#REF!</v>
      </c>
      <c r="K1863" t="e">
        <f ca="1">IF(H1863+SIMULATION!$E$6&gt;'CBB SIM'!I1863,"W","L")</f>
        <v>#REF!</v>
      </c>
      <c r="L1863" t="e">
        <f ca="1">IF(I1863+SIMULATION!$E$10&gt;'CBB SIM'!H1863,"W","L")</f>
        <v>#REF!</v>
      </c>
      <c r="M1863" t="e">
        <f t="shared" ca="1" si="61"/>
        <v>#REF!</v>
      </c>
      <c r="N1863" t="e">
        <f ca="1">IF((H1863+I1863)&gt;SIMULATION!$F$6,"Over","Under")</f>
        <v>#REF!</v>
      </c>
    </row>
    <row r="1864" spans="8:14" x14ac:dyDescent="0.25">
      <c r="H1864" t="e">
        <f ca="1">ROUND(NORMINV(RAND(),SIMULATION!$G$6,SIMULATION!$C$6),0)</f>
        <v>#REF!</v>
      </c>
      <c r="I1864" t="e">
        <f ca="1">ROUND(NORMINV(RAND(),SIMULATION!$G$10,SIMULATION!$C$10),0)</f>
        <v>#REF!</v>
      </c>
      <c r="J1864" t="e">
        <f t="shared" ca="1" si="60"/>
        <v>#REF!</v>
      </c>
      <c r="K1864" t="e">
        <f ca="1">IF(H1864+SIMULATION!$E$6&gt;'CBB SIM'!I1864,"W","L")</f>
        <v>#REF!</v>
      </c>
      <c r="L1864" t="e">
        <f ca="1">IF(I1864+SIMULATION!$E$10&gt;'CBB SIM'!H1864,"W","L")</f>
        <v>#REF!</v>
      </c>
      <c r="M1864" t="e">
        <f t="shared" ca="1" si="61"/>
        <v>#REF!</v>
      </c>
      <c r="N1864" t="e">
        <f ca="1">IF((H1864+I1864)&gt;SIMULATION!$F$6,"Over","Under")</f>
        <v>#REF!</v>
      </c>
    </row>
    <row r="1865" spans="8:14" x14ac:dyDescent="0.25">
      <c r="H1865" t="e">
        <f ca="1">ROUND(NORMINV(RAND(),SIMULATION!$G$6,SIMULATION!$C$6),0)</f>
        <v>#REF!</v>
      </c>
      <c r="I1865" t="e">
        <f ca="1">ROUND(NORMINV(RAND(),SIMULATION!$G$10,SIMULATION!$C$10),0)</f>
        <v>#REF!</v>
      </c>
      <c r="J1865" t="e">
        <f t="shared" ca="1" si="60"/>
        <v>#REF!</v>
      </c>
      <c r="K1865" t="e">
        <f ca="1">IF(H1865+SIMULATION!$E$6&gt;'CBB SIM'!I1865,"W","L")</f>
        <v>#REF!</v>
      </c>
      <c r="L1865" t="e">
        <f ca="1">IF(I1865+SIMULATION!$E$10&gt;'CBB SIM'!H1865,"W","L")</f>
        <v>#REF!</v>
      </c>
      <c r="M1865" t="e">
        <f t="shared" ca="1" si="61"/>
        <v>#REF!</v>
      </c>
      <c r="N1865" t="e">
        <f ca="1">IF((H1865+I1865)&gt;SIMULATION!$F$6,"Over","Under")</f>
        <v>#REF!</v>
      </c>
    </row>
    <row r="1866" spans="8:14" x14ac:dyDescent="0.25">
      <c r="H1866" t="e">
        <f ca="1">ROUND(NORMINV(RAND(),SIMULATION!$G$6,SIMULATION!$C$6),0)</f>
        <v>#REF!</v>
      </c>
      <c r="I1866" t="e">
        <f ca="1">ROUND(NORMINV(RAND(),SIMULATION!$G$10,SIMULATION!$C$10),0)</f>
        <v>#REF!</v>
      </c>
      <c r="J1866" t="e">
        <f t="shared" ca="1" si="60"/>
        <v>#REF!</v>
      </c>
      <c r="K1866" t="e">
        <f ca="1">IF(H1866+SIMULATION!$E$6&gt;'CBB SIM'!I1866,"W","L")</f>
        <v>#REF!</v>
      </c>
      <c r="L1866" t="e">
        <f ca="1">IF(I1866+SIMULATION!$E$10&gt;'CBB SIM'!H1866,"W","L")</f>
        <v>#REF!</v>
      </c>
      <c r="M1866" t="e">
        <f t="shared" ca="1" si="61"/>
        <v>#REF!</v>
      </c>
      <c r="N1866" t="e">
        <f ca="1">IF((H1866+I1866)&gt;SIMULATION!$F$6,"Over","Under")</f>
        <v>#REF!</v>
      </c>
    </row>
    <row r="1867" spans="8:14" x14ac:dyDescent="0.25">
      <c r="H1867" t="e">
        <f ca="1">ROUND(NORMINV(RAND(),SIMULATION!$G$6,SIMULATION!$C$6),0)</f>
        <v>#REF!</v>
      </c>
      <c r="I1867" t="e">
        <f ca="1">ROUND(NORMINV(RAND(),SIMULATION!$G$10,SIMULATION!$C$10),0)</f>
        <v>#REF!</v>
      </c>
      <c r="J1867" t="e">
        <f t="shared" ca="1" si="60"/>
        <v>#REF!</v>
      </c>
      <c r="K1867" t="e">
        <f ca="1">IF(H1867+SIMULATION!$E$6&gt;'CBB SIM'!I1867,"W","L")</f>
        <v>#REF!</v>
      </c>
      <c r="L1867" t="e">
        <f ca="1">IF(I1867+SIMULATION!$E$10&gt;'CBB SIM'!H1867,"W","L")</f>
        <v>#REF!</v>
      </c>
      <c r="M1867" t="e">
        <f t="shared" ca="1" si="61"/>
        <v>#REF!</v>
      </c>
      <c r="N1867" t="e">
        <f ca="1">IF((H1867+I1867)&gt;SIMULATION!$F$6,"Over","Under")</f>
        <v>#REF!</v>
      </c>
    </row>
    <row r="1868" spans="8:14" x14ac:dyDescent="0.25">
      <c r="H1868" t="e">
        <f ca="1">ROUND(NORMINV(RAND(),SIMULATION!$G$6,SIMULATION!$C$6),0)</f>
        <v>#REF!</v>
      </c>
      <c r="I1868" t="e">
        <f ca="1">ROUND(NORMINV(RAND(),SIMULATION!$G$10,SIMULATION!$C$10),0)</f>
        <v>#REF!</v>
      </c>
      <c r="J1868" t="e">
        <f t="shared" ca="1" si="60"/>
        <v>#REF!</v>
      </c>
      <c r="K1868" t="e">
        <f ca="1">IF(H1868+SIMULATION!$E$6&gt;'CBB SIM'!I1868,"W","L")</f>
        <v>#REF!</v>
      </c>
      <c r="L1868" t="e">
        <f ca="1">IF(I1868+SIMULATION!$E$10&gt;'CBB SIM'!H1868,"W","L")</f>
        <v>#REF!</v>
      </c>
      <c r="M1868" t="e">
        <f t="shared" ca="1" si="61"/>
        <v>#REF!</v>
      </c>
      <c r="N1868" t="e">
        <f ca="1">IF((H1868+I1868)&gt;SIMULATION!$F$6,"Over","Under")</f>
        <v>#REF!</v>
      </c>
    </row>
    <row r="1869" spans="8:14" x14ac:dyDescent="0.25">
      <c r="H1869" t="e">
        <f ca="1">ROUND(NORMINV(RAND(),SIMULATION!$G$6,SIMULATION!$C$6),0)</f>
        <v>#REF!</v>
      </c>
      <c r="I1869" t="e">
        <f ca="1">ROUND(NORMINV(RAND(),SIMULATION!$G$10,SIMULATION!$C$10),0)</f>
        <v>#REF!</v>
      </c>
      <c r="J1869" t="e">
        <f t="shared" ca="1" si="60"/>
        <v>#REF!</v>
      </c>
      <c r="K1869" t="e">
        <f ca="1">IF(H1869+SIMULATION!$E$6&gt;'CBB SIM'!I1869,"W","L")</f>
        <v>#REF!</v>
      </c>
      <c r="L1869" t="e">
        <f ca="1">IF(I1869+SIMULATION!$E$10&gt;'CBB SIM'!H1869,"W","L")</f>
        <v>#REF!</v>
      </c>
      <c r="M1869" t="e">
        <f t="shared" ca="1" si="61"/>
        <v>#REF!</v>
      </c>
      <c r="N1869" t="e">
        <f ca="1">IF((H1869+I1869)&gt;SIMULATION!$F$6,"Over","Under")</f>
        <v>#REF!</v>
      </c>
    </row>
    <row r="1870" spans="8:14" x14ac:dyDescent="0.25">
      <c r="H1870" t="e">
        <f ca="1">ROUND(NORMINV(RAND(),SIMULATION!$G$6,SIMULATION!$C$6),0)</f>
        <v>#REF!</v>
      </c>
      <c r="I1870" t="e">
        <f ca="1">ROUND(NORMINV(RAND(),SIMULATION!$G$10,SIMULATION!$C$10),0)</f>
        <v>#REF!</v>
      </c>
      <c r="J1870" t="e">
        <f t="shared" ca="1" si="60"/>
        <v>#REF!</v>
      </c>
      <c r="K1870" t="e">
        <f ca="1">IF(H1870+SIMULATION!$E$6&gt;'CBB SIM'!I1870,"W","L")</f>
        <v>#REF!</v>
      </c>
      <c r="L1870" t="e">
        <f ca="1">IF(I1870+SIMULATION!$E$10&gt;'CBB SIM'!H1870,"W","L")</f>
        <v>#REF!</v>
      </c>
      <c r="M1870" t="e">
        <f t="shared" ca="1" si="61"/>
        <v>#REF!</v>
      </c>
      <c r="N1870" t="e">
        <f ca="1">IF((H1870+I1870)&gt;SIMULATION!$F$6,"Over","Under")</f>
        <v>#REF!</v>
      </c>
    </row>
    <row r="1871" spans="8:14" x14ac:dyDescent="0.25">
      <c r="H1871" t="e">
        <f ca="1">ROUND(NORMINV(RAND(),SIMULATION!$G$6,SIMULATION!$C$6),0)</f>
        <v>#REF!</v>
      </c>
      <c r="I1871" t="e">
        <f ca="1">ROUND(NORMINV(RAND(),SIMULATION!$G$10,SIMULATION!$C$10),0)</f>
        <v>#REF!</v>
      </c>
      <c r="J1871" t="e">
        <f t="shared" ca="1" si="60"/>
        <v>#REF!</v>
      </c>
      <c r="K1871" t="e">
        <f ca="1">IF(H1871+SIMULATION!$E$6&gt;'CBB SIM'!I1871,"W","L")</f>
        <v>#REF!</v>
      </c>
      <c r="L1871" t="e">
        <f ca="1">IF(I1871+SIMULATION!$E$10&gt;'CBB SIM'!H1871,"W","L")</f>
        <v>#REF!</v>
      </c>
      <c r="M1871" t="e">
        <f t="shared" ca="1" si="61"/>
        <v>#REF!</v>
      </c>
      <c r="N1871" t="e">
        <f ca="1">IF((H1871+I1871)&gt;SIMULATION!$F$6,"Over","Under")</f>
        <v>#REF!</v>
      </c>
    </row>
    <row r="1872" spans="8:14" x14ac:dyDescent="0.25">
      <c r="H1872" t="e">
        <f ca="1">ROUND(NORMINV(RAND(),SIMULATION!$G$6,SIMULATION!$C$6),0)</f>
        <v>#REF!</v>
      </c>
      <c r="I1872" t="e">
        <f ca="1">ROUND(NORMINV(RAND(),SIMULATION!$G$10,SIMULATION!$C$10),0)</f>
        <v>#REF!</v>
      </c>
      <c r="J1872" t="e">
        <f t="shared" ca="1" si="60"/>
        <v>#REF!</v>
      </c>
      <c r="K1872" t="e">
        <f ca="1">IF(H1872+SIMULATION!$E$6&gt;'CBB SIM'!I1872,"W","L")</f>
        <v>#REF!</v>
      </c>
      <c r="L1872" t="e">
        <f ca="1">IF(I1872+SIMULATION!$E$10&gt;'CBB SIM'!H1872,"W","L")</f>
        <v>#REF!</v>
      </c>
      <c r="M1872" t="e">
        <f t="shared" ca="1" si="61"/>
        <v>#REF!</v>
      </c>
      <c r="N1872" t="e">
        <f ca="1">IF((H1872+I1872)&gt;SIMULATION!$F$6,"Over","Under")</f>
        <v>#REF!</v>
      </c>
    </row>
    <row r="1873" spans="8:14" x14ac:dyDescent="0.25">
      <c r="H1873" t="e">
        <f ca="1">ROUND(NORMINV(RAND(),SIMULATION!$G$6,SIMULATION!$C$6),0)</f>
        <v>#REF!</v>
      </c>
      <c r="I1873" t="e">
        <f ca="1">ROUND(NORMINV(RAND(),SIMULATION!$G$10,SIMULATION!$C$10),0)</f>
        <v>#REF!</v>
      </c>
      <c r="J1873" t="e">
        <f t="shared" ca="1" si="60"/>
        <v>#REF!</v>
      </c>
      <c r="K1873" t="e">
        <f ca="1">IF(H1873+SIMULATION!$E$6&gt;'CBB SIM'!I1873,"W","L")</f>
        <v>#REF!</v>
      </c>
      <c r="L1873" t="e">
        <f ca="1">IF(I1873+SIMULATION!$E$10&gt;'CBB SIM'!H1873,"W","L")</f>
        <v>#REF!</v>
      </c>
      <c r="M1873" t="e">
        <f t="shared" ca="1" si="61"/>
        <v>#REF!</v>
      </c>
      <c r="N1873" t="e">
        <f ca="1">IF((H1873+I1873)&gt;SIMULATION!$F$6,"Over","Under")</f>
        <v>#REF!</v>
      </c>
    </row>
    <row r="1874" spans="8:14" x14ac:dyDescent="0.25">
      <c r="H1874" t="e">
        <f ca="1">ROUND(NORMINV(RAND(),SIMULATION!$G$6,SIMULATION!$C$6),0)</f>
        <v>#REF!</v>
      </c>
      <c r="I1874" t="e">
        <f ca="1">ROUND(NORMINV(RAND(),SIMULATION!$G$10,SIMULATION!$C$10),0)</f>
        <v>#REF!</v>
      </c>
      <c r="J1874" t="e">
        <f t="shared" ca="1" si="60"/>
        <v>#REF!</v>
      </c>
      <c r="K1874" t="e">
        <f ca="1">IF(H1874+SIMULATION!$E$6&gt;'CBB SIM'!I1874,"W","L")</f>
        <v>#REF!</v>
      </c>
      <c r="L1874" t="e">
        <f ca="1">IF(I1874+SIMULATION!$E$10&gt;'CBB SIM'!H1874,"W","L")</f>
        <v>#REF!</v>
      </c>
      <c r="M1874" t="e">
        <f t="shared" ca="1" si="61"/>
        <v>#REF!</v>
      </c>
      <c r="N1874" t="e">
        <f ca="1">IF((H1874+I1874)&gt;SIMULATION!$F$6,"Over","Under")</f>
        <v>#REF!</v>
      </c>
    </row>
    <row r="1875" spans="8:14" x14ac:dyDescent="0.25">
      <c r="H1875" t="e">
        <f ca="1">ROUND(NORMINV(RAND(),SIMULATION!$G$6,SIMULATION!$C$6),0)</f>
        <v>#REF!</v>
      </c>
      <c r="I1875" t="e">
        <f ca="1">ROUND(NORMINV(RAND(),SIMULATION!$G$10,SIMULATION!$C$10),0)</f>
        <v>#REF!</v>
      </c>
      <c r="J1875" t="e">
        <f t="shared" ca="1" si="60"/>
        <v>#REF!</v>
      </c>
      <c r="K1875" t="e">
        <f ca="1">IF(H1875+SIMULATION!$E$6&gt;'CBB SIM'!I1875,"W","L")</f>
        <v>#REF!</v>
      </c>
      <c r="L1875" t="e">
        <f ca="1">IF(I1875+SIMULATION!$E$10&gt;'CBB SIM'!H1875,"W","L")</f>
        <v>#REF!</v>
      </c>
      <c r="M1875" t="e">
        <f t="shared" ca="1" si="61"/>
        <v>#REF!</v>
      </c>
      <c r="N1875" t="e">
        <f ca="1">IF((H1875+I1875)&gt;SIMULATION!$F$6,"Over","Under")</f>
        <v>#REF!</v>
      </c>
    </row>
    <row r="1876" spans="8:14" x14ac:dyDescent="0.25">
      <c r="H1876" t="e">
        <f ca="1">ROUND(NORMINV(RAND(),SIMULATION!$G$6,SIMULATION!$C$6),0)</f>
        <v>#REF!</v>
      </c>
      <c r="I1876" t="e">
        <f ca="1">ROUND(NORMINV(RAND(),SIMULATION!$G$10,SIMULATION!$C$10),0)</f>
        <v>#REF!</v>
      </c>
      <c r="J1876" t="e">
        <f t="shared" ca="1" si="60"/>
        <v>#REF!</v>
      </c>
      <c r="K1876" t="e">
        <f ca="1">IF(H1876+SIMULATION!$E$6&gt;'CBB SIM'!I1876,"W","L")</f>
        <v>#REF!</v>
      </c>
      <c r="L1876" t="e">
        <f ca="1">IF(I1876+SIMULATION!$E$10&gt;'CBB SIM'!H1876,"W","L")</f>
        <v>#REF!</v>
      </c>
      <c r="M1876" t="e">
        <f t="shared" ca="1" si="61"/>
        <v>#REF!</v>
      </c>
      <c r="N1876" t="e">
        <f ca="1">IF((H1876+I1876)&gt;SIMULATION!$F$6,"Over","Under")</f>
        <v>#REF!</v>
      </c>
    </row>
    <row r="1877" spans="8:14" x14ac:dyDescent="0.25">
      <c r="H1877" t="e">
        <f ca="1">ROUND(NORMINV(RAND(),SIMULATION!$G$6,SIMULATION!$C$6),0)</f>
        <v>#REF!</v>
      </c>
      <c r="I1877" t="e">
        <f ca="1">ROUND(NORMINV(RAND(),SIMULATION!$G$10,SIMULATION!$C$10),0)</f>
        <v>#REF!</v>
      </c>
      <c r="J1877" t="e">
        <f t="shared" ca="1" si="60"/>
        <v>#REF!</v>
      </c>
      <c r="K1877" t="e">
        <f ca="1">IF(H1877+SIMULATION!$E$6&gt;'CBB SIM'!I1877,"W","L")</f>
        <v>#REF!</v>
      </c>
      <c r="L1877" t="e">
        <f ca="1">IF(I1877+SIMULATION!$E$10&gt;'CBB SIM'!H1877,"W","L")</f>
        <v>#REF!</v>
      </c>
      <c r="M1877" t="e">
        <f t="shared" ca="1" si="61"/>
        <v>#REF!</v>
      </c>
      <c r="N1877" t="e">
        <f ca="1">IF((H1877+I1877)&gt;SIMULATION!$F$6,"Over","Under")</f>
        <v>#REF!</v>
      </c>
    </row>
    <row r="1878" spans="8:14" x14ac:dyDescent="0.25">
      <c r="H1878" t="e">
        <f ca="1">ROUND(NORMINV(RAND(),SIMULATION!$G$6,SIMULATION!$C$6),0)</f>
        <v>#REF!</v>
      </c>
      <c r="I1878" t="e">
        <f ca="1">ROUND(NORMINV(RAND(),SIMULATION!$G$10,SIMULATION!$C$10),0)</f>
        <v>#REF!</v>
      </c>
      <c r="J1878" t="e">
        <f t="shared" ca="1" si="60"/>
        <v>#REF!</v>
      </c>
      <c r="K1878" t="e">
        <f ca="1">IF(H1878+SIMULATION!$E$6&gt;'CBB SIM'!I1878,"W","L")</f>
        <v>#REF!</v>
      </c>
      <c r="L1878" t="e">
        <f ca="1">IF(I1878+SIMULATION!$E$10&gt;'CBB SIM'!H1878,"W","L")</f>
        <v>#REF!</v>
      </c>
      <c r="M1878" t="e">
        <f t="shared" ca="1" si="61"/>
        <v>#REF!</v>
      </c>
      <c r="N1878" t="e">
        <f ca="1">IF((H1878+I1878)&gt;SIMULATION!$F$6,"Over","Under")</f>
        <v>#REF!</v>
      </c>
    </row>
    <row r="1879" spans="8:14" x14ac:dyDescent="0.25">
      <c r="H1879" t="e">
        <f ca="1">ROUND(NORMINV(RAND(),SIMULATION!$G$6,SIMULATION!$C$6),0)</f>
        <v>#REF!</v>
      </c>
      <c r="I1879" t="e">
        <f ca="1">ROUND(NORMINV(RAND(),SIMULATION!$G$10,SIMULATION!$C$10),0)</f>
        <v>#REF!</v>
      </c>
      <c r="J1879" t="e">
        <f t="shared" ca="1" si="60"/>
        <v>#REF!</v>
      </c>
      <c r="K1879" t="e">
        <f ca="1">IF(H1879+SIMULATION!$E$6&gt;'CBB SIM'!I1879,"W","L")</f>
        <v>#REF!</v>
      </c>
      <c r="L1879" t="e">
        <f ca="1">IF(I1879+SIMULATION!$E$10&gt;'CBB SIM'!H1879,"W","L")</f>
        <v>#REF!</v>
      </c>
      <c r="M1879" t="e">
        <f t="shared" ca="1" si="61"/>
        <v>#REF!</v>
      </c>
      <c r="N1879" t="e">
        <f ca="1">IF((H1879+I1879)&gt;SIMULATION!$F$6,"Over","Under")</f>
        <v>#REF!</v>
      </c>
    </row>
    <row r="1880" spans="8:14" x14ac:dyDescent="0.25">
      <c r="H1880" t="e">
        <f ca="1">ROUND(NORMINV(RAND(),SIMULATION!$G$6,SIMULATION!$C$6),0)</f>
        <v>#REF!</v>
      </c>
      <c r="I1880" t="e">
        <f ca="1">ROUND(NORMINV(RAND(),SIMULATION!$G$10,SIMULATION!$C$10),0)</f>
        <v>#REF!</v>
      </c>
      <c r="J1880" t="e">
        <f t="shared" ca="1" si="60"/>
        <v>#REF!</v>
      </c>
      <c r="K1880" t="e">
        <f ca="1">IF(H1880+SIMULATION!$E$6&gt;'CBB SIM'!I1880,"W","L")</f>
        <v>#REF!</v>
      </c>
      <c r="L1880" t="e">
        <f ca="1">IF(I1880+SIMULATION!$E$10&gt;'CBB SIM'!H1880,"W","L")</f>
        <v>#REF!</v>
      </c>
      <c r="M1880" t="e">
        <f t="shared" ca="1" si="61"/>
        <v>#REF!</v>
      </c>
      <c r="N1880" t="e">
        <f ca="1">IF((H1880+I1880)&gt;SIMULATION!$F$6,"Over","Under")</f>
        <v>#REF!</v>
      </c>
    </row>
    <row r="1881" spans="8:14" x14ac:dyDescent="0.25">
      <c r="H1881" t="e">
        <f ca="1">ROUND(NORMINV(RAND(),SIMULATION!$G$6,SIMULATION!$C$6),0)</f>
        <v>#REF!</v>
      </c>
      <c r="I1881" t="e">
        <f ca="1">ROUND(NORMINV(RAND(),SIMULATION!$G$10,SIMULATION!$C$10),0)</f>
        <v>#REF!</v>
      </c>
      <c r="J1881" t="e">
        <f t="shared" ca="1" si="60"/>
        <v>#REF!</v>
      </c>
      <c r="K1881" t="e">
        <f ca="1">IF(H1881+SIMULATION!$E$6&gt;'CBB SIM'!I1881,"W","L")</f>
        <v>#REF!</v>
      </c>
      <c r="L1881" t="e">
        <f ca="1">IF(I1881+SIMULATION!$E$10&gt;'CBB SIM'!H1881,"W","L")</f>
        <v>#REF!</v>
      </c>
      <c r="M1881" t="e">
        <f t="shared" ca="1" si="61"/>
        <v>#REF!</v>
      </c>
      <c r="N1881" t="e">
        <f ca="1">IF((H1881+I1881)&gt;SIMULATION!$F$6,"Over","Under")</f>
        <v>#REF!</v>
      </c>
    </row>
    <row r="1882" spans="8:14" x14ac:dyDescent="0.25">
      <c r="H1882" t="e">
        <f ca="1">ROUND(NORMINV(RAND(),SIMULATION!$G$6,SIMULATION!$C$6),0)</f>
        <v>#REF!</v>
      </c>
      <c r="I1882" t="e">
        <f ca="1">ROUND(NORMINV(RAND(),SIMULATION!$G$10,SIMULATION!$C$10),0)</f>
        <v>#REF!</v>
      </c>
      <c r="J1882" t="e">
        <f t="shared" ca="1" si="60"/>
        <v>#REF!</v>
      </c>
      <c r="K1882" t="e">
        <f ca="1">IF(H1882+SIMULATION!$E$6&gt;'CBB SIM'!I1882,"W","L")</f>
        <v>#REF!</v>
      </c>
      <c r="L1882" t="e">
        <f ca="1">IF(I1882+SIMULATION!$E$10&gt;'CBB SIM'!H1882,"W","L")</f>
        <v>#REF!</v>
      </c>
      <c r="M1882" t="e">
        <f t="shared" ca="1" si="61"/>
        <v>#REF!</v>
      </c>
      <c r="N1882" t="e">
        <f ca="1">IF((H1882+I1882)&gt;SIMULATION!$F$6,"Over","Under")</f>
        <v>#REF!</v>
      </c>
    </row>
    <row r="1883" spans="8:14" x14ac:dyDescent="0.25">
      <c r="H1883" t="e">
        <f ca="1">ROUND(NORMINV(RAND(),SIMULATION!$G$6,SIMULATION!$C$6),0)</f>
        <v>#REF!</v>
      </c>
      <c r="I1883" t="e">
        <f ca="1">ROUND(NORMINV(RAND(),SIMULATION!$G$10,SIMULATION!$C$10),0)</f>
        <v>#REF!</v>
      </c>
      <c r="J1883" t="e">
        <f t="shared" ca="1" si="60"/>
        <v>#REF!</v>
      </c>
      <c r="K1883" t="e">
        <f ca="1">IF(H1883+SIMULATION!$E$6&gt;'CBB SIM'!I1883,"W","L")</f>
        <v>#REF!</v>
      </c>
      <c r="L1883" t="e">
        <f ca="1">IF(I1883+SIMULATION!$E$10&gt;'CBB SIM'!H1883,"W","L")</f>
        <v>#REF!</v>
      </c>
      <c r="M1883" t="e">
        <f t="shared" ca="1" si="61"/>
        <v>#REF!</v>
      </c>
      <c r="N1883" t="e">
        <f ca="1">IF((H1883+I1883)&gt;SIMULATION!$F$6,"Over","Under")</f>
        <v>#REF!</v>
      </c>
    </row>
    <row r="1884" spans="8:14" x14ac:dyDescent="0.25">
      <c r="H1884" t="e">
        <f ca="1">ROUND(NORMINV(RAND(),SIMULATION!$G$6,SIMULATION!$C$6),0)</f>
        <v>#REF!</v>
      </c>
      <c r="I1884" t="e">
        <f ca="1">ROUND(NORMINV(RAND(),SIMULATION!$G$10,SIMULATION!$C$10),0)</f>
        <v>#REF!</v>
      </c>
      <c r="J1884" t="e">
        <f t="shared" ca="1" si="60"/>
        <v>#REF!</v>
      </c>
      <c r="K1884" t="e">
        <f ca="1">IF(H1884+SIMULATION!$E$6&gt;'CBB SIM'!I1884,"W","L")</f>
        <v>#REF!</v>
      </c>
      <c r="L1884" t="e">
        <f ca="1">IF(I1884+SIMULATION!$E$10&gt;'CBB SIM'!H1884,"W","L")</f>
        <v>#REF!</v>
      </c>
      <c r="M1884" t="e">
        <f t="shared" ca="1" si="61"/>
        <v>#REF!</v>
      </c>
      <c r="N1884" t="e">
        <f ca="1">IF((H1884+I1884)&gt;SIMULATION!$F$6,"Over","Under")</f>
        <v>#REF!</v>
      </c>
    </row>
    <row r="1885" spans="8:14" x14ac:dyDescent="0.25">
      <c r="H1885" t="e">
        <f ca="1">ROUND(NORMINV(RAND(),SIMULATION!$G$6,SIMULATION!$C$6),0)</f>
        <v>#REF!</v>
      </c>
      <c r="I1885" t="e">
        <f ca="1">ROUND(NORMINV(RAND(),SIMULATION!$G$10,SIMULATION!$C$10),0)</f>
        <v>#REF!</v>
      </c>
      <c r="J1885" t="e">
        <f t="shared" ca="1" si="60"/>
        <v>#REF!</v>
      </c>
      <c r="K1885" t="e">
        <f ca="1">IF(H1885+SIMULATION!$E$6&gt;'CBB SIM'!I1885,"W","L")</f>
        <v>#REF!</v>
      </c>
      <c r="L1885" t="e">
        <f ca="1">IF(I1885+SIMULATION!$E$10&gt;'CBB SIM'!H1885,"W","L")</f>
        <v>#REF!</v>
      </c>
      <c r="M1885" t="e">
        <f t="shared" ca="1" si="61"/>
        <v>#REF!</v>
      </c>
      <c r="N1885" t="e">
        <f ca="1">IF((H1885+I1885)&gt;SIMULATION!$F$6,"Over","Under")</f>
        <v>#REF!</v>
      </c>
    </row>
    <row r="1886" spans="8:14" x14ac:dyDescent="0.25">
      <c r="H1886" t="e">
        <f ca="1">ROUND(NORMINV(RAND(),SIMULATION!$G$6,SIMULATION!$C$6),0)</f>
        <v>#REF!</v>
      </c>
      <c r="I1886" t="e">
        <f ca="1">ROUND(NORMINV(RAND(),SIMULATION!$G$10,SIMULATION!$C$10),0)</f>
        <v>#REF!</v>
      </c>
      <c r="J1886" t="e">
        <f t="shared" ca="1" si="60"/>
        <v>#REF!</v>
      </c>
      <c r="K1886" t="e">
        <f ca="1">IF(H1886+SIMULATION!$E$6&gt;'CBB SIM'!I1886,"W","L")</f>
        <v>#REF!</v>
      </c>
      <c r="L1886" t="e">
        <f ca="1">IF(I1886+SIMULATION!$E$10&gt;'CBB SIM'!H1886,"W","L")</f>
        <v>#REF!</v>
      </c>
      <c r="M1886" t="e">
        <f t="shared" ca="1" si="61"/>
        <v>#REF!</v>
      </c>
      <c r="N1886" t="e">
        <f ca="1">IF((H1886+I1886)&gt;SIMULATION!$F$6,"Over","Under")</f>
        <v>#REF!</v>
      </c>
    </row>
    <row r="1887" spans="8:14" x14ac:dyDescent="0.25">
      <c r="H1887" t="e">
        <f ca="1">ROUND(NORMINV(RAND(),SIMULATION!$G$6,SIMULATION!$C$6),0)</f>
        <v>#REF!</v>
      </c>
      <c r="I1887" t="e">
        <f ca="1">ROUND(NORMINV(RAND(),SIMULATION!$G$10,SIMULATION!$C$10),0)</f>
        <v>#REF!</v>
      </c>
      <c r="J1887" t="e">
        <f t="shared" ca="1" si="60"/>
        <v>#REF!</v>
      </c>
      <c r="K1887" t="e">
        <f ca="1">IF(H1887+SIMULATION!$E$6&gt;'CBB SIM'!I1887,"W","L")</f>
        <v>#REF!</v>
      </c>
      <c r="L1887" t="e">
        <f ca="1">IF(I1887+SIMULATION!$E$10&gt;'CBB SIM'!H1887,"W","L")</f>
        <v>#REF!</v>
      </c>
      <c r="M1887" t="e">
        <f t="shared" ca="1" si="61"/>
        <v>#REF!</v>
      </c>
      <c r="N1887" t="e">
        <f ca="1">IF((H1887+I1887)&gt;SIMULATION!$F$6,"Over","Under")</f>
        <v>#REF!</v>
      </c>
    </row>
    <row r="1888" spans="8:14" x14ac:dyDescent="0.25">
      <c r="H1888" t="e">
        <f ca="1">ROUND(NORMINV(RAND(),SIMULATION!$G$6,SIMULATION!$C$6),0)</f>
        <v>#REF!</v>
      </c>
      <c r="I1888" t="e">
        <f ca="1">ROUND(NORMINV(RAND(),SIMULATION!$G$10,SIMULATION!$C$10),0)</f>
        <v>#REF!</v>
      </c>
      <c r="J1888" t="e">
        <f t="shared" ca="1" si="60"/>
        <v>#REF!</v>
      </c>
      <c r="K1888" t="e">
        <f ca="1">IF(H1888+SIMULATION!$E$6&gt;'CBB SIM'!I1888,"W","L")</f>
        <v>#REF!</v>
      </c>
      <c r="L1888" t="e">
        <f ca="1">IF(I1888+SIMULATION!$E$10&gt;'CBB SIM'!H1888,"W","L")</f>
        <v>#REF!</v>
      </c>
      <c r="M1888" t="e">
        <f t="shared" ca="1" si="61"/>
        <v>#REF!</v>
      </c>
      <c r="N1888" t="e">
        <f ca="1">IF((H1888+I1888)&gt;SIMULATION!$F$6,"Over","Under")</f>
        <v>#REF!</v>
      </c>
    </row>
    <row r="1889" spans="8:14" x14ac:dyDescent="0.25">
      <c r="H1889" t="e">
        <f ca="1">ROUND(NORMINV(RAND(),SIMULATION!$G$6,SIMULATION!$C$6),0)</f>
        <v>#REF!</v>
      </c>
      <c r="I1889" t="e">
        <f ca="1">ROUND(NORMINV(RAND(),SIMULATION!$G$10,SIMULATION!$C$10),0)</f>
        <v>#REF!</v>
      </c>
      <c r="J1889" t="e">
        <f t="shared" ca="1" si="60"/>
        <v>#REF!</v>
      </c>
      <c r="K1889" t="e">
        <f ca="1">IF(H1889+SIMULATION!$E$6&gt;'CBB SIM'!I1889,"W","L")</f>
        <v>#REF!</v>
      </c>
      <c r="L1889" t="e">
        <f ca="1">IF(I1889+SIMULATION!$E$10&gt;'CBB SIM'!H1889,"W","L")</f>
        <v>#REF!</v>
      </c>
      <c r="M1889" t="e">
        <f t="shared" ca="1" si="61"/>
        <v>#REF!</v>
      </c>
      <c r="N1889" t="e">
        <f ca="1">IF((H1889+I1889)&gt;SIMULATION!$F$6,"Over","Under")</f>
        <v>#REF!</v>
      </c>
    </row>
    <row r="1890" spans="8:14" x14ac:dyDescent="0.25">
      <c r="H1890" t="e">
        <f ca="1">ROUND(NORMINV(RAND(),SIMULATION!$G$6,SIMULATION!$C$6),0)</f>
        <v>#REF!</v>
      </c>
      <c r="I1890" t="e">
        <f ca="1">ROUND(NORMINV(RAND(),SIMULATION!$G$10,SIMULATION!$C$10),0)</f>
        <v>#REF!</v>
      </c>
      <c r="J1890" t="e">
        <f t="shared" ca="1" si="60"/>
        <v>#REF!</v>
      </c>
      <c r="K1890" t="e">
        <f ca="1">IF(H1890+SIMULATION!$E$6&gt;'CBB SIM'!I1890,"W","L")</f>
        <v>#REF!</v>
      </c>
      <c r="L1890" t="e">
        <f ca="1">IF(I1890+SIMULATION!$E$10&gt;'CBB SIM'!H1890,"W","L")</f>
        <v>#REF!</v>
      </c>
      <c r="M1890" t="e">
        <f t="shared" ca="1" si="61"/>
        <v>#REF!</v>
      </c>
      <c r="N1890" t="e">
        <f ca="1">IF((H1890+I1890)&gt;SIMULATION!$F$6,"Over","Under")</f>
        <v>#REF!</v>
      </c>
    </row>
    <row r="1891" spans="8:14" x14ac:dyDescent="0.25">
      <c r="H1891" t="e">
        <f ca="1">ROUND(NORMINV(RAND(),SIMULATION!$G$6,SIMULATION!$C$6),0)</f>
        <v>#REF!</v>
      </c>
      <c r="I1891" t="e">
        <f ca="1">ROUND(NORMINV(RAND(),SIMULATION!$G$10,SIMULATION!$C$10),0)</f>
        <v>#REF!</v>
      </c>
      <c r="J1891" t="e">
        <f t="shared" ca="1" si="60"/>
        <v>#REF!</v>
      </c>
      <c r="K1891" t="e">
        <f ca="1">IF(H1891+SIMULATION!$E$6&gt;'CBB SIM'!I1891,"W","L")</f>
        <v>#REF!</v>
      </c>
      <c r="L1891" t="e">
        <f ca="1">IF(I1891+SIMULATION!$E$10&gt;'CBB SIM'!H1891,"W","L")</f>
        <v>#REF!</v>
      </c>
      <c r="M1891" t="e">
        <f t="shared" ca="1" si="61"/>
        <v>#REF!</v>
      </c>
      <c r="N1891" t="e">
        <f ca="1">IF((H1891+I1891)&gt;SIMULATION!$F$6,"Over","Under")</f>
        <v>#REF!</v>
      </c>
    </row>
    <row r="1892" spans="8:14" x14ac:dyDescent="0.25">
      <c r="H1892" t="e">
        <f ca="1">ROUND(NORMINV(RAND(),SIMULATION!$G$6,SIMULATION!$C$6),0)</f>
        <v>#REF!</v>
      </c>
      <c r="I1892" t="e">
        <f ca="1">ROUND(NORMINV(RAND(),SIMULATION!$G$10,SIMULATION!$C$10),0)</f>
        <v>#REF!</v>
      </c>
      <c r="J1892" t="e">
        <f t="shared" ca="1" si="60"/>
        <v>#REF!</v>
      </c>
      <c r="K1892" t="e">
        <f ca="1">IF(H1892+SIMULATION!$E$6&gt;'CBB SIM'!I1892,"W","L")</f>
        <v>#REF!</v>
      </c>
      <c r="L1892" t="e">
        <f ca="1">IF(I1892+SIMULATION!$E$10&gt;'CBB SIM'!H1892,"W","L")</f>
        <v>#REF!</v>
      </c>
      <c r="M1892" t="e">
        <f t="shared" ca="1" si="61"/>
        <v>#REF!</v>
      </c>
      <c r="N1892" t="e">
        <f ca="1">IF((H1892+I1892)&gt;SIMULATION!$F$6,"Over","Under")</f>
        <v>#REF!</v>
      </c>
    </row>
    <row r="1893" spans="8:14" x14ac:dyDescent="0.25">
      <c r="H1893" t="e">
        <f ca="1">ROUND(NORMINV(RAND(),SIMULATION!$G$6,SIMULATION!$C$6),0)</f>
        <v>#REF!</v>
      </c>
      <c r="I1893" t="e">
        <f ca="1">ROUND(NORMINV(RAND(),SIMULATION!$G$10,SIMULATION!$C$10),0)</f>
        <v>#REF!</v>
      </c>
      <c r="J1893" t="e">
        <f t="shared" ca="1" si="60"/>
        <v>#REF!</v>
      </c>
      <c r="K1893" t="e">
        <f ca="1">IF(H1893+SIMULATION!$E$6&gt;'CBB SIM'!I1893,"W","L")</f>
        <v>#REF!</v>
      </c>
      <c r="L1893" t="e">
        <f ca="1">IF(I1893+SIMULATION!$E$10&gt;'CBB SIM'!H1893,"W","L")</f>
        <v>#REF!</v>
      </c>
      <c r="M1893" t="e">
        <f t="shared" ca="1" si="61"/>
        <v>#REF!</v>
      </c>
      <c r="N1893" t="e">
        <f ca="1">IF((H1893+I1893)&gt;SIMULATION!$F$6,"Over","Under")</f>
        <v>#REF!</v>
      </c>
    </row>
    <row r="1894" spans="8:14" x14ac:dyDescent="0.25">
      <c r="H1894" t="e">
        <f ca="1">ROUND(NORMINV(RAND(),SIMULATION!$G$6,SIMULATION!$C$6),0)</f>
        <v>#REF!</v>
      </c>
      <c r="I1894" t="e">
        <f ca="1">ROUND(NORMINV(RAND(),SIMULATION!$G$10,SIMULATION!$C$10),0)</f>
        <v>#REF!</v>
      </c>
      <c r="J1894" t="e">
        <f t="shared" ca="1" si="60"/>
        <v>#REF!</v>
      </c>
      <c r="K1894" t="e">
        <f ca="1">IF(H1894+SIMULATION!$E$6&gt;'CBB SIM'!I1894,"W","L")</f>
        <v>#REF!</v>
      </c>
      <c r="L1894" t="e">
        <f ca="1">IF(I1894+SIMULATION!$E$10&gt;'CBB SIM'!H1894,"W","L")</f>
        <v>#REF!</v>
      </c>
      <c r="M1894" t="e">
        <f t="shared" ca="1" si="61"/>
        <v>#REF!</v>
      </c>
      <c r="N1894" t="e">
        <f ca="1">IF((H1894+I1894)&gt;SIMULATION!$F$6,"Over","Under")</f>
        <v>#REF!</v>
      </c>
    </row>
    <row r="1895" spans="8:14" x14ac:dyDescent="0.25">
      <c r="H1895" t="e">
        <f ca="1">ROUND(NORMINV(RAND(),SIMULATION!$G$6,SIMULATION!$C$6),0)</f>
        <v>#REF!</v>
      </c>
      <c r="I1895" t="e">
        <f ca="1">ROUND(NORMINV(RAND(),SIMULATION!$G$10,SIMULATION!$C$10),0)</f>
        <v>#REF!</v>
      </c>
      <c r="J1895" t="e">
        <f t="shared" ca="1" si="60"/>
        <v>#REF!</v>
      </c>
      <c r="K1895" t="e">
        <f ca="1">IF(H1895+SIMULATION!$E$6&gt;'CBB SIM'!I1895,"W","L")</f>
        <v>#REF!</v>
      </c>
      <c r="L1895" t="e">
        <f ca="1">IF(I1895+SIMULATION!$E$10&gt;'CBB SIM'!H1895,"W","L")</f>
        <v>#REF!</v>
      </c>
      <c r="M1895" t="e">
        <f t="shared" ca="1" si="61"/>
        <v>#REF!</v>
      </c>
      <c r="N1895" t="e">
        <f ca="1">IF((H1895+I1895)&gt;SIMULATION!$F$6,"Over","Under")</f>
        <v>#REF!</v>
      </c>
    </row>
    <row r="1896" spans="8:14" x14ac:dyDescent="0.25">
      <c r="H1896" t="e">
        <f ca="1">ROUND(NORMINV(RAND(),SIMULATION!$G$6,SIMULATION!$C$6),0)</f>
        <v>#REF!</v>
      </c>
      <c r="I1896" t="e">
        <f ca="1">ROUND(NORMINV(RAND(),SIMULATION!$G$10,SIMULATION!$C$10),0)</f>
        <v>#REF!</v>
      </c>
      <c r="J1896" t="e">
        <f t="shared" ca="1" si="60"/>
        <v>#REF!</v>
      </c>
      <c r="K1896" t="e">
        <f ca="1">IF(H1896+SIMULATION!$E$6&gt;'CBB SIM'!I1896,"W","L")</f>
        <v>#REF!</v>
      </c>
      <c r="L1896" t="e">
        <f ca="1">IF(I1896+SIMULATION!$E$10&gt;'CBB SIM'!H1896,"W","L")</f>
        <v>#REF!</v>
      </c>
      <c r="M1896" t="e">
        <f t="shared" ca="1" si="61"/>
        <v>#REF!</v>
      </c>
      <c r="N1896" t="e">
        <f ca="1">IF((H1896+I1896)&gt;SIMULATION!$F$6,"Over","Under")</f>
        <v>#REF!</v>
      </c>
    </row>
    <row r="1897" spans="8:14" x14ac:dyDescent="0.25">
      <c r="H1897" t="e">
        <f ca="1">ROUND(NORMINV(RAND(),SIMULATION!$G$6,SIMULATION!$C$6),0)</f>
        <v>#REF!</v>
      </c>
      <c r="I1897" t="e">
        <f ca="1">ROUND(NORMINV(RAND(),SIMULATION!$G$10,SIMULATION!$C$10),0)</f>
        <v>#REF!</v>
      </c>
      <c r="J1897" t="e">
        <f t="shared" ca="1" si="60"/>
        <v>#REF!</v>
      </c>
      <c r="K1897" t="e">
        <f ca="1">IF(H1897+SIMULATION!$E$6&gt;'CBB SIM'!I1897,"W","L")</f>
        <v>#REF!</v>
      </c>
      <c r="L1897" t="e">
        <f ca="1">IF(I1897+SIMULATION!$E$10&gt;'CBB SIM'!H1897,"W","L")</f>
        <v>#REF!</v>
      </c>
      <c r="M1897" t="e">
        <f t="shared" ca="1" si="61"/>
        <v>#REF!</v>
      </c>
      <c r="N1897" t="e">
        <f ca="1">IF((H1897+I1897)&gt;SIMULATION!$F$6,"Over","Under")</f>
        <v>#REF!</v>
      </c>
    </row>
    <row r="1898" spans="8:14" x14ac:dyDescent="0.25">
      <c r="H1898" t="e">
        <f ca="1">ROUND(NORMINV(RAND(),SIMULATION!$G$6,SIMULATION!$C$6),0)</f>
        <v>#REF!</v>
      </c>
      <c r="I1898" t="e">
        <f ca="1">ROUND(NORMINV(RAND(),SIMULATION!$G$10,SIMULATION!$C$10),0)</f>
        <v>#REF!</v>
      </c>
      <c r="J1898" t="e">
        <f t="shared" ref="J1898:J1961" ca="1" si="62">IF(H1898=I1898,"OT",IF(H1898&gt;I1898,"Away","Home"))</f>
        <v>#REF!</v>
      </c>
      <c r="K1898" t="e">
        <f ca="1">IF(H1898+SIMULATION!$E$6&gt;'CBB SIM'!I1898,"W","L")</f>
        <v>#REF!</v>
      </c>
      <c r="L1898" t="e">
        <f ca="1">IF(I1898+SIMULATION!$E$10&gt;'CBB SIM'!H1898,"W","L")</f>
        <v>#REF!</v>
      </c>
      <c r="M1898" t="e">
        <f t="shared" ref="M1898:M1961" ca="1" si="63">H1898+I1898</f>
        <v>#REF!</v>
      </c>
      <c r="N1898" t="e">
        <f ca="1">IF((H1898+I1898)&gt;SIMULATION!$F$6,"Over","Under")</f>
        <v>#REF!</v>
      </c>
    </row>
    <row r="1899" spans="8:14" x14ac:dyDescent="0.25">
      <c r="H1899" t="e">
        <f ca="1">ROUND(NORMINV(RAND(),SIMULATION!$G$6,SIMULATION!$C$6),0)</f>
        <v>#REF!</v>
      </c>
      <c r="I1899" t="e">
        <f ca="1">ROUND(NORMINV(RAND(),SIMULATION!$G$10,SIMULATION!$C$10),0)</f>
        <v>#REF!</v>
      </c>
      <c r="J1899" t="e">
        <f t="shared" ca="1" si="62"/>
        <v>#REF!</v>
      </c>
      <c r="K1899" t="e">
        <f ca="1">IF(H1899+SIMULATION!$E$6&gt;'CBB SIM'!I1899,"W","L")</f>
        <v>#REF!</v>
      </c>
      <c r="L1899" t="e">
        <f ca="1">IF(I1899+SIMULATION!$E$10&gt;'CBB SIM'!H1899,"W","L")</f>
        <v>#REF!</v>
      </c>
      <c r="M1899" t="e">
        <f t="shared" ca="1" si="63"/>
        <v>#REF!</v>
      </c>
      <c r="N1899" t="e">
        <f ca="1">IF((H1899+I1899)&gt;SIMULATION!$F$6,"Over","Under")</f>
        <v>#REF!</v>
      </c>
    </row>
    <row r="1900" spans="8:14" x14ac:dyDescent="0.25">
      <c r="H1900" t="e">
        <f ca="1">ROUND(NORMINV(RAND(),SIMULATION!$G$6,SIMULATION!$C$6),0)</f>
        <v>#REF!</v>
      </c>
      <c r="I1900" t="e">
        <f ca="1">ROUND(NORMINV(RAND(),SIMULATION!$G$10,SIMULATION!$C$10),0)</f>
        <v>#REF!</v>
      </c>
      <c r="J1900" t="e">
        <f t="shared" ca="1" si="62"/>
        <v>#REF!</v>
      </c>
      <c r="K1900" t="e">
        <f ca="1">IF(H1900+SIMULATION!$E$6&gt;'CBB SIM'!I1900,"W","L")</f>
        <v>#REF!</v>
      </c>
      <c r="L1900" t="e">
        <f ca="1">IF(I1900+SIMULATION!$E$10&gt;'CBB SIM'!H1900,"W","L")</f>
        <v>#REF!</v>
      </c>
      <c r="M1900" t="e">
        <f t="shared" ca="1" si="63"/>
        <v>#REF!</v>
      </c>
      <c r="N1900" t="e">
        <f ca="1">IF((H1900+I1900)&gt;SIMULATION!$F$6,"Over","Under")</f>
        <v>#REF!</v>
      </c>
    </row>
    <row r="1901" spans="8:14" x14ac:dyDescent="0.25">
      <c r="H1901" t="e">
        <f ca="1">ROUND(NORMINV(RAND(),SIMULATION!$G$6,SIMULATION!$C$6),0)</f>
        <v>#REF!</v>
      </c>
      <c r="I1901" t="e">
        <f ca="1">ROUND(NORMINV(RAND(),SIMULATION!$G$10,SIMULATION!$C$10),0)</f>
        <v>#REF!</v>
      </c>
      <c r="J1901" t="e">
        <f t="shared" ca="1" si="62"/>
        <v>#REF!</v>
      </c>
      <c r="K1901" t="e">
        <f ca="1">IF(H1901+SIMULATION!$E$6&gt;'CBB SIM'!I1901,"W","L")</f>
        <v>#REF!</v>
      </c>
      <c r="L1901" t="e">
        <f ca="1">IF(I1901+SIMULATION!$E$10&gt;'CBB SIM'!H1901,"W","L")</f>
        <v>#REF!</v>
      </c>
      <c r="M1901" t="e">
        <f t="shared" ca="1" si="63"/>
        <v>#REF!</v>
      </c>
      <c r="N1901" t="e">
        <f ca="1">IF((H1901+I1901)&gt;SIMULATION!$F$6,"Over","Under")</f>
        <v>#REF!</v>
      </c>
    </row>
    <row r="1902" spans="8:14" x14ac:dyDescent="0.25">
      <c r="H1902" t="e">
        <f ca="1">ROUND(NORMINV(RAND(),SIMULATION!$G$6,SIMULATION!$C$6),0)</f>
        <v>#REF!</v>
      </c>
      <c r="I1902" t="e">
        <f ca="1">ROUND(NORMINV(RAND(),SIMULATION!$G$10,SIMULATION!$C$10),0)</f>
        <v>#REF!</v>
      </c>
      <c r="J1902" t="e">
        <f t="shared" ca="1" si="62"/>
        <v>#REF!</v>
      </c>
      <c r="K1902" t="e">
        <f ca="1">IF(H1902+SIMULATION!$E$6&gt;'CBB SIM'!I1902,"W","L")</f>
        <v>#REF!</v>
      </c>
      <c r="L1902" t="e">
        <f ca="1">IF(I1902+SIMULATION!$E$10&gt;'CBB SIM'!H1902,"W","L")</f>
        <v>#REF!</v>
      </c>
      <c r="M1902" t="e">
        <f t="shared" ca="1" si="63"/>
        <v>#REF!</v>
      </c>
      <c r="N1902" t="e">
        <f ca="1">IF((H1902+I1902)&gt;SIMULATION!$F$6,"Over","Under")</f>
        <v>#REF!</v>
      </c>
    </row>
    <row r="1903" spans="8:14" x14ac:dyDescent="0.25">
      <c r="H1903" t="e">
        <f ca="1">ROUND(NORMINV(RAND(),SIMULATION!$G$6,SIMULATION!$C$6),0)</f>
        <v>#REF!</v>
      </c>
      <c r="I1903" t="e">
        <f ca="1">ROUND(NORMINV(RAND(),SIMULATION!$G$10,SIMULATION!$C$10),0)</f>
        <v>#REF!</v>
      </c>
      <c r="J1903" t="e">
        <f t="shared" ca="1" si="62"/>
        <v>#REF!</v>
      </c>
      <c r="K1903" t="e">
        <f ca="1">IF(H1903+SIMULATION!$E$6&gt;'CBB SIM'!I1903,"W","L")</f>
        <v>#REF!</v>
      </c>
      <c r="L1903" t="e">
        <f ca="1">IF(I1903+SIMULATION!$E$10&gt;'CBB SIM'!H1903,"W","L")</f>
        <v>#REF!</v>
      </c>
      <c r="M1903" t="e">
        <f t="shared" ca="1" si="63"/>
        <v>#REF!</v>
      </c>
      <c r="N1903" t="e">
        <f ca="1">IF((H1903+I1903)&gt;SIMULATION!$F$6,"Over","Under")</f>
        <v>#REF!</v>
      </c>
    </row>
    <row r="1904" spans="8:14" x14ac:dyDescent="0.25">
      <c r="H1904" t="e">
        <f ca="1">ROUND(NORMINV(RAND(),SIMULATION!$G$6,SIMULATION!$C$6),0)</f>
        <v>#REF!</v>
      </c>
      <c r="I1904" t="e">
        <f ca="1">ROUND(NORMINV(RAND(),SIMULATION!$G$10,SIMULATION!$C$10),0)</f>
        <v>#REF!</v>
      </c>
      <c r="J1904" t="e">
        <f t="shared" ca="1" si="62"/>
        <v>#REF!</v>
      </c>
      <c r="K1904" t="e">
        <f ca="1">IF(H1904+SIMULATION!$E$6&gt;'CBB SIM'!I1904,"W","L")</f>
        <v>#REF!</v>
      </c>
      <c r="L1904" t="e">
        <f ca="1">IF(I1904+SIMULATION!$E$10&gt;'CBB SIM'!H1904,"W","L")</f>
        <v>#REF!</v>
      </c>
      <c r="M1904" t="e">
        <f t="shared" ca="1" si="63"/>
        <v>#REF!</v>
      </c>
      <c r="N1904" t="e">
        <f ca="1">IF((H1904+I1904)&gt;SIMULATION!$F$6,"Over","Under")</f>
        <v>#REF!</v>
      </c>
    </row>
    <row r="1905" spans="8:14" x14ac:dyDescent="0.25">
      <c r="H1905" t="e">
        <f ca="1">ROUND(NORMINV(RAND(),SIMULATION!$G$6,SIMULATION!$C$6),0)</f>
        <v>#REF!</v>
      </c>
      <c r="I1905" t="e">
        <f ca="1">ROUND(NORMINV(RAND(),SIMULATION!$G$10,SIMULATION!$C$10),0)</f>
        <v>#REF!</v>
      </c>
      <c r="J1905" t="e">
        <f t="shared" ca="1" si="62"/>
        <v>#REF!</v>
      </c>
      <c r="K1905" t="e">
        <f ca="1">IF(H1905+SIMULATION!$E$6&gt;'CBB SIM'!I1905,"W","L")</f>
        <v>#REF!</v>
      </c>
      <c r="L1905" t="e">
        <f ca="1">IF(I1905+SIMULATION!$E$10&gt;'CBB SIM'!H1905,"W","L")</f>
        <v>#REF!</v>
      </c>
      <c r="M1905" t="e">
        <f t="shared" ca="1" si="63"/>
        <v>#REF!</v>
      </c>
      <c r="N1905" t="e">
        <f ca="1">IF((H1905+I1905)&gt;SIMULATION!$F$6,"Over","Under")</f>
        <v>#REF!</v>
      </c>
    </row>
    <row r="1906" spans="8:14" x14ac:dyDescent="0.25">
      <c r="H1906" t="e">
        <f ca="1">ROUND(NORMINV(RAND(),SIMULATION!$G$6,SIMULATION!$C$6),0)</f>
        <v>#REF!</v>
      </c>
      <c r="I1906" t="e">
        <f ca="1">ROUND(NORMINV(RAND(),SIMULATION!$G$10,SIMULATION!$C$10),0)</f>
        <v>#REF!</v>
      </c>
      <c r="J1906" t="e">
        <f t="shared" ca="1" si="62"/>
        <v>#REF!</v>
      </c>
      <c r="K1906" t="e">
        <f ca="1">IF(H1906+SIMULATION!$E$6&gt;'CBB SIM'!I1906,"W","L")</f>
        <v>#REF!</v>
      </c>
      <c r="L1906" t="e">
        <f ca="1">IF(I1906+SIMULATION!$E$10&gt;'CBB SIM'!H1906,"W","L")</f>
        <v>#REF!</v>
      </c>
      <c r="M1906" t="e">
        <f t="shared" ca="1" si="63"/>
        <v>#REF!</v>
      </c>
      <c r="N1906" t="e">
        <f ca="1">IF((H1906+I1906)&gt;SIMULATION!$F$6,"Over","Under")</f>
        <v>#REF!</v>
      </c>
    </row>
    <row r="1907" spans="8:14" x14ac:dyDescent="0.25">
      <c r="H1907" t="e">
        <f ca="1">ROUND(NORMINV(RAND(),SIMULATION!$G$6,SIMULATION!$C$6),0)</f>
        <v>#REF!</v>
      </c>
      <c r="I1907" t="e">
        <f ca="1">ROUND(NORMINV(RAND(),SIMULATION!$G$10,SIMULATION!$C$10),0)</f>
        <v>#REF!</v>
      </c>
      <c r="J1907" t="e">
        <f t="shared" ca="1" si="62"/>
        <v>#REF!</v>
      </c>
      <c r="K1907" t="e">
        <f ca="1">IF(H1907+SIMULATION!$E$6&gt;'CBB SIM'!I1907,"W","L")</f>
        <v>#REF!</v>
      </c>
      <c r="L1907" t="e">
        <f ca="1">IF(I1907+SIMULATION!$E$10&gt;'CBB SIM'!H1907,"W","L")</f>
        <v>#REF!</v>
      </c>
      <c r="M1907" t="e">
        <f t="shared" ca="1" si="63"/>
        <v>#REF!</v>
      </c>
      <c r="N1907" t="e">
        <f ca="1">IF((H1907+I1907)&gt;SIMULATION!$F$6,"Over","Under")</f>
        <v>#REF!</v>
      </c>
    </row>
    <row r="1908" spans="8:14" x14ac:dyDescent="0.25">
      <c r="H1908" t="e">
        <f ca="1">ROUND(NORMINV(RAND(),SIMULATION!$G$6,SIMULATION!$C$6),0)</f>
        <v>#REF!</v>
      </c>
      <c r="I1908" t="e">
        <f ca="1">ROUND(NORMINV(RAND(),SIMULATION!$G$10,SIMULATION!$C$10),0)</f>
        <v>#REF!</v>
      </c>
      <c r="J1908" t="e">
        <f t="shared" ca="1" si="62"/>
        <v>#REF!</v>
      </c>
      <c r="K1908" t="e">
        <f ca="1">IF(H1908+SIMULATION!$E$6&gt;'CBB SIM'!I1908,"W","L")</f>
        <v>#REF!</v>
      </c>
      <c r="L1908" t="e">
        <f ca="1">IF(I1908+SIMULATION!$E$10&gt;'CBB SIM'!H1908,"W","L")</f>
        <v>#REF!</v>
      </c>
      <c r="M1908" t="e">
        <f t="shared" ca="1" si="63"/>
        <v>#REF!</v>
      </c>
      <c r="N1908" t="e">
        <f ca="1">IF((H1908+I1908)&gt;SIMULATION!$F$6,"Over","Under")</f>
        <v>#REF!</v>
      </c>
    </row>
    <row r="1909" spans="8:14" x14ac:dyDescent="0.25">
      <c r="H1909" t="e">
        <f ca="1">ROUND(NORMINV(RAND(),SIMULATION!$G$6,SIMULATION!$C$6),0)</f>
        <v>#REF!</v>
      </c>
      <c r="I1909" t="e">
        <f ca="1">ROUND(NORMINV(RAND(),SIMULATION!$G$10,SIMULATION!$C$10),0)</f>
        <v>#REF!</v>
      </c>
      <c r="J1909" t="e">
        <f t="shared" ca="1" si="62"/>
        <v>#REF!</v>
      </c>
      <c r="K1909" t="e">
        <f ca="1">IF(H1909+SIMULATION!$E$6&gt;'CBB SIM'!I1909,"W","L")</f>
        <v>#REF!</v>
      </c>
      <c r="L1909" t="e">
        <f ca="1">IF(I1909+SIMULATION!$E$10&gt;'CBB SIM'!H1909,"W","L")</f>
        <v>#REF!</v>
      </c>
      <c r="M1909" t="e">
        <f t="shared" ca="1" si="63"/>
        <v>#REF!</v>
      </c>
      <c r="N1909" t="e">
        <f ca="1">IF((H1909+I1909)&gt;SIMULATION!$F$6,"Over","Under")</f>
        <v>#REF!</v>
      </c>
    </row>
    <row r="1910" spans="8:14" x14ac:dyDescent="0.25">
      <c r="H1910" t="e">
        <f ca="1">ROUND(NORMINV(RAND(),SIMULATION!$G$6,SIMULATION!$C$6),0)</f>
        <v>#REF!</v>
      </c>
      <c r="I1910" t="e">
        <f ca="1">ROUND(NORMINV(RAND(),SIMULATION!$G$10,SIMULATION!$C$10),0)</f>
        <v>#REF!</v>
      </c>
      <c r="J1910" t="e">
        <f t="shared" ca="1" si="62"/>
        <v>#REF!</v>
      </c>
      <c r="K1910" t="e">
        <f ca="1">IF(H1910+SIMULATION!$E$6&gt;'CBB SIM'!I1910,"W","L")</f>
        <v>#REF!</v>
      </c>
      <c r="L1910" t="e">
        <f ca="1">IF(I1910+SIMULATION!$E$10&gt;'CBB SIM'!H1910,"W","L")</f>
        <v>#REF!</v>
      </c>
      <c r="M1910" t="e">
        <f t="shared" ca="1" si="63"/>
        <v>#REF!</v>
      </c>
      <c r="N1910" t="e">
        <f ca="1">IF((H1910+I1910)&gt;SIMULATION!$F$6,"Over","Under")</f>
        <v>#REF!</v>
      </c>
    </row>
    <row r="1911" spans="8:14" x14ac:dyDescent="0.25">
      <c r="H1911" t="e">
        <f ca="1">ROUND(NORMINV(RAND(),SIMULATION!$G$6,SIMULATION!$C$6),0)</f>
        <v>#REF!</v>
      </c>
      <c r="I1911" t="e">
        <f ca="1">ROUND(NORMINV(RAND(),SIMULATION!$G$10,SIMULATION!$C$10),0)</f>
        <v>#REF!</v>
      </c>
      <c r="J1911" t="e">
        <f t="shared" ca="1" si="62"/>
        <v>#REF!</v>
      </c>
      <c r="K1911" t="e">
        <f ca="1">IF(H1911+SIMULATION!$E$6&gt;'CBB SIM'!I1911,"W","L")</f>
        <v>#REF!</v>
      </c>
      <c r="L1911" t="e">
        <f ca="1">IF(I1911+SIMULATION!$E$10&gt;'CBB SIM'!H1911,"W","L")</f>
        <v>#REF!</v>
      </c>
      <c r="M1911" t="e">
        <f t="shared" ca="1" si="63"/>
        <v>#REF!</v>
      </c>
      <c r="N1911" t="e">
        <f ca="1">IF((H1911+I1911)&gt;SIMULATION!$F$6,"Over","Under")</f>
        <v>#REF!</v>
      </c>
    </row>
    <row r="1912" spans="8:14" x14ac:dyDescent="0.25">
      <c r="H1912" t="e">
        <f ca="1">ROUND(NORMINV(RAND(),SIMULATION!$G$6,SIMULATION!$C$6),0)</f>
        <v>#REF!</v>
      </c>
      <c r="I1912" t="e">
        <f ca="1">ROUND(NORMINV(RAND(),SIMULATION!$G$10,SIMULATION!$C$10),0)</f>
        <v>#REF!</v>
      </c>
      <c r="J1912" t="e">
        <f t="shared" ca="1" si="62"/>
        <v>#REF!</v>
      </c>
      <c r="K1912" t="e">
        <f ca="1">IF(H1912+SIMULATION!$E$6&gt;'CBB SIM'!I1912,"W","L")</f>
        <v>#REF!</v>
      </c>
      <c r="L1912" t="e">
        <f ca="1">IF(I1912+SIMULATION!$E$10&gt;'CBB SIM'!H1912,"W","L")</f>
        <v>#REF!</v>
      </c>
      <c r="M1912" t="e">
        <f t="shared" ca="1" si="63"/>
        <v>#REF!</v>
      </c>
      <c r="N1912" t="e">
        <f ca="1">IF((H1912+I1912)&gt;SIMULATION!$F$6,"Over","Under")</f>
        <v>#REF!</v>
      </c>
    </row>
    <row r="1913" spans="8:14" x14ac:dyDescent="0.25">
      <c r="H1913" t="e">
        <f ca="1">ROUND(NORMINV(RAND(),SIMULATION!$G$6,SIMULATION!$C$6),0)</f>
        <v>#REF!</v>
      </c>
      <c r="I1913" t="e">
        <f ca="1">ROUND(NORMINV(RAND(),SIMULATION!$G$10,SIMULATION!$C$10),0)</f>
        <v>#REF!</v>
      </c>
      <c r="J1913" t="e">
        <f t="shared" ca="1" si="62"/>
        <v>#REF!</v>
      </c>
      <c r="K1913" t="e">
        <f ca="1">IF(H1913+SIMULATION!$E$6&gt;'CBB SIM'!I1913,"W","L")</f>
        <v>#REF!</v>
      </c>
      <c r="L1913" t="e">
        <f ca="1">IF(I1913+SIMULATION!$E$10&gt;'CBB SIM'!H1913,"W","L")</f>
        <v>#REF!</v>
      </c>
      <c r="M1913" t="e">
        <f t="shared" ca="1" si="63"/>
        <v>#REF!</v>
      </c>
      <c r="N1913" t="e">
        <f ca="1">IF((H1913+I1913)&gt;SIMULATION!$F$6,"Over","Under")</f>
        <v>#REF!</v>
      </c>
    </row>
    <row r="1914" spans="8:14" x14ac:dyDescent="0.25">
      <c r="H1914" t="e">
        <f ca="1">ROUND(NORMINV(RAND(),SIMULATION!$G$6,SIMULATION!$C$6),0)</f>
        <v>#REF!</v>
      </c>
      <c r="I1914" t="e">
        <f ca="1">ROUND(NORMINV(RAND(),SIMULATION!$G$10,SIMULATION!$C$10),0)</f>
        <v>#REF!</v>
      </c>
      <c r="J1914" t="e">
        <f t="shared" ca="1" si="62"/>
        <v>#REF!</v>
      </c>
      <c r="K1914" t="e">
        <f ca="1">IF(H1914+SIMULATION!$E$6&gt;'CBB SIM'!I1914,"W","L")</f>
        <v>#REF!</v>
      </c>
      <c r="L1914" t="e">
        <f ca="1">IF(I1914+SIMULATION!$E$10&gt;'CBB SIM'!H1914,"W","L")</f>
        <v>#REF!</v>
      </c>
      <c r="M1914" t="e">
        <f t="shared" ca="1" si="63"/>
        <v>#REF!</v>
      </c>
      <c r="N1914" t="e">
        <f ca="1">IF((H1914+I1914)&gt;SIMULATION!$F$6,"Over","Under")</f>
        <v>#REF!</v>
      </c>
    </row>
    <row r="1915" spans="8:14" x14ac:dyDescent="0.25">
      <c r="H1915" t="e">
        <f ca="1">ROUND(NORMINV(RAND(),SIMULATION!$G$6,SIMULATION!$C$6),0)</f>
        <v>#REF!</v>
      </c>
      <c r="I1915" t="e">
        <f ca="1">ROUND(NORMINV(RAND(),SIMULATION!$G$10,SIMULATION!$C$10),0)</f>
        <v>#REF!</v>
      </c>
      <c r="J1915" t="e">
        <f t="shared" ca="1" si="62"/>
        <v>#REF!</v>
      </c>
      <c r="K1915" t="e">
        <f ca="1">IF(H1915+SIMULATION!$E$6&gt;'CBB SIM'!I1915,"W","L")</f>
        <v>#REF!</v>
      </c>
      <c r="L1915" t="e">
        <f ca="1">IF(I1915+SIMULATION!$E$10&gt;'CBB SIM'!H1915,"W","L")</f>
        <v>#REF!</v>
      </c>
      <c r="M1915" t="e">
        <f t="shared" ca="1" si="63"/>
        <v>#REF!</v>
      </c>
      <c r="N1915" t="e">
        <f ca="1">IF((H1915+I1915)&gt;SIMULATION!$F$6,"Over","Under")</f>
        <v>#REF!</v>
      </c>
    </row>
    <row r="1916" spans="8:14" x14ac:dyDescent="0.25">
      <c r="H1916" t="e">
        <f ca="1">ROUND(NORMINV(RAND(),SIMULATION!$G$6,SIMULATION!$C$6),0)</f>
        <v>#REF!</v>
      </c>
      <c r="I1916" t="e">
        <f ca="1">ROUND(NORMINV(RAND(),SIMULATION!$G$10,SIMULATION!$C$10),0)</f>
        <v>#REF!</v>
      </c>
      <c r="J1916" t="e">
        <f t="shared" ca="1" si="62"/>
        <v>#REF!</v>
      </c>
      <c r="K1916" t="e">
        <f ca="1">IF(H1916+SIMULATION!$E$6&gt;'CBB SIM'!I1916,"W","L")</f>
        <v>#REF!</v>
      </c>
      <c r="L1916" t="e">
        <f ca="1">IF(I1916+SIMULATION!$E$10&gt;'CBB SIM'!H1916,"W","L")</f>
        <v>#REF!</v>
      </c>
      <c r="M1916" t="e">
        <f t="shared" ca="1" si="63"/>
        <v>#REF!</v>
      </c>
      <c r="N1916" t="e">
        <f ca="1">IF((H1916+I1916)&gt;SIMULATION!$F$6,"Over","Under")</f>
        <v>#REF!</v>
      </c>
    </row>
    <row r="1917" spans="8:14" x14ac:dyDescent="0.25">
      <c r="H1917" t="e">
        <f ca="1">ROUND(NORMINV(RAND(),SIMULATION!$G$6,SIMULATION!$C$6),0)</f>
        <v>#REF!</v>
      </c>
      <c r="I1917" t="e">
        <f ca="1">ROUND(NORMINV(RAND(),SIMULATION!$G$10,SIMULATION!$C$10),0)</f>
        <v>#REF!</v>
      </c>
      <c r="J1917" t="e">
        <f t="shared" ca="1" si="62"/>
        <v>#REF!</v>
      </c>
      <c r="K1917" t="e">
        <f ca="1">IF(H1917+SIMULATION!$E$6&gt;'CBB SIM'!I1917,"W","L")</f>
        <v>#REF!</v>
      </c>
      <c r="L1917" t="e">
        <f ca="1">IF(I1917+SIMULATION!$E$10&gt;'CBB SIM'!H1917,"W","L")</f>
        <v>#REF!</v>
      </c>
      <c r="M1917" t="e">
        <f t="shared" ca="1" si="63"/>
        <v>#REF!</v>
      </c>
      <c r="N1917" t="e">
        <f ca="1">IF((H1917+I1917)&gt;SIMULATION!$F$6,"Over","Under")</f>
        <v>#REF!</v>
      </c>
    </row>
    <row r="1918" spans="8:14" x14ac:dyDescent="0.25">
      <c r="H1918" t="e">
        <f ca="1">ROUND(NORMINV(RAND(),SIMULATION!$G$6,SIMULATION!$C$6),0)</f>
        <v>#REF!</v>
      </c>
      <c r="I1918" t="e">
        <f ca="1">ROUND(NORMINV(RAND(),SIMULATION!$G$10,SIMULATION!$C$10),0)</f>
        <v>#REF!</v>
      </c>
      <c r="J1918" t="e">
        <f t="shared" ca="1" si="62"/>
        <v>#REF!</v>
      </c>
      <c r="K1918" t="e">
        <f ca="1">IF(H1918+SIMULATION!$E$6&gt;'CBB SIM'!I1918,"W","L")</f>
        <v>#REF!</v>
      </c>
      <c r="L1918" t="e">
        <f ca="1">IF(I1918+SIMULATION!$E$10&gt;'CBB SIM'!H1918,"W","L")</f>
        <v>#REF!</v>
      </c>
      <c r="M1918" t="e">
        <f t="shared" ca="1" si="63"/>
        <v>#REF!</v>
      </c>
      <c r="N1918" t="e">
        <f ca="1">IF((H1918+I1918)&gt;SIMULATION!$F$6,"Over","Under")</f>
        <v>#REF!</v>
      </c>
    </row>
    <row r="1919" spans="8:14" x14ac:dyDescent="0.25">
      <c r="H1919" t="e">
        <f ca="1">ROUND(NORMINV(RAND(),SIMULATION!$G$6,SIMULATION!$C$6),0)</f>
        <v>#REF!</v>
      </c>
      <c r="I1919" t="e">
        <f ca="1">ROUND(NORMINV(RAND(),SIMULATION!$G$10,SIMULATION!$C$10),0)</f>
        <v>#REF!</v>
      </c>
      <c r="J1919" t="e">
        <f t="shared" ca="1" si="62"/>
        <v>#REF!</v>
      </c>
      <c r="K1919" t="e">
        <f ca="1">IF(H1919+SIMULATION!$E$6&gt;'CBB SIM'!I1919,"W","L")</f>
        <v>#REF!</v>
      </c>
      <c r="L1919" t="e">
        <f ca="1">IF(I1919+SIMULATION!$E$10&gt;'CBB SIM'!H1919,"W","L")</f>
        <v>#REF!</v>
      </c>
      <c r="M1919" t="e">
        <f t="shared" ca="1" si="63"/>
        <v>#REF!</v>
      </c>
      <c r="N1919" t="e">
        <f ca="1">IF((H1919+I1919)&gt;SIMULATION!$F$6,"Over","Under")</f>
        <v>#REF!</v>
      </c>
    </row>
    <row r="1920" spans="8:14" x14ac:dyDescent="0.25">
      <c r="H1920" t="e">
        <f ca="1">ROUND(NORMINV(RAND(),SIMULATION!$G$6,SIMULATION!$C$6),0)</f>
        <v>#REF!</v>
      </c>
      <c r="I1920" t="e">
        <f ca="1">ROUND(NORMINV(RAND(),SIMULATION!$G$10,SIMULATION!$C$10),0)</f>
        <v>#REF!</v>
      </c>
      <c r="J1920" t="e">
        <f t="shared" ca="1" si="62"/>
        <v>#REF!</v>
      </c>
      <c r="K1920" t="e">
        <f ca="1">IF(H1920+SIMULATION!$E$6&gt;'CBB SIM'!I1920,"W","L")</f>
        <v>#REF!</v>
      </c>
      <c r="L1920" t="e">
        <f ca="1">IF(I1920+SIMULATION!$E$10&gt;'CBB SIM'!H1920,"W","L")</f>
        <v>#REF!</v>
      </c>
      <c r="M1920" t="e">
        <f t="shared" ca="1" si="63"/>
        <v>#REF!</v>
      </c>
      <c r="N1920" t="e">
        <f ca="1">IF((H1920+I1920)&gt;SIMULATION!$F$6,"Over","Under")</f>
        <v>#REF!</v>
      </c>
    </row>
    <row r="1921" spans="8:14" x14ac:dyDescent="0.25">
      <c r="H1921" t="e">
        <f ca="1">ROUND(NORMINV(RAND(),SIMULATION!$G$6,SIMULATION!$C$6),0)</f>
        <v>#REF!</v>
      </c>
      <c r="I1921" t="e">
        <f ca="1">ROUND(NORMINV(RAND(),SIMULATION!$G$10,SIMULATION!$C$10),0)</f>
        <v>#REF!</v>
      </c>
      <c r="J1921" t="e">
        <f t="shared" ca="1" si="62"/>
        <v>#REF!</v>
      </c>
      <c r="K1921" t="e">
        <f ca="1">IF(H1921+SIMULATION!$E$6&gt;'CBB SIM'!I1921,"W","L")</f>
        <v>#REF!</v>
      </c>
      <c r="L1921" t="e">
        <f ca="1">IF(I1921+SIMULATION!$E$10&gt;'CBB SIM'!H1921,"W","L")</f>
        <v>#REF!</v>
      </c>
      <c r="M1921" t="e">
        <f t="shared" ca="1" si="63"/>
        <v>#REF!</v>
      </c>
      <c r="N1921" t="e">
        <f ca="1">IF((H1921+I1921)&gt;SIMULATION!$F$6,"Over","Under")</f>
        <v>#REF!</v>
      </c>
    </row>
    <row r="1922" spans="8:14" x14ac:dyDescent="0.25">
      <c r="H1922" t="e">
        <f ca="1">ROUND(NORMINV(RAND(),SIMULATION!$G$6,SIMULATION!$C$6),0)</f>
        <v>#REF!</v>
      </c>
      <c r="I1922" t="e">
        <f ca="1">ROUND(NORMINV(RAND(),SIMULATION!$G$10,SIMULATION!$C$10),0)</f>
        <v>#REF!</v>
      </c>
      <c r="J1922" t="e">
        <f t="shared" ca="1" si="62"/>
        <v>#REF!</v>
      </c>
      <c r="K1922" t="e">
        <f ca="1">IF(H1922+SIMULATION!$E$6&gt;'CBB SIM'!I1922,"W","L")</f>
        <v>#REF!</v>
      </c>
      <c r="L1922" t="e">
        <f ca="1">IF(I1922+SIMULATION!$E$10&gt;'CBB SIM'!H1922,"W","L")</f>
        <v>#REF!</v>
      </c>
      <c r="M1922" t="e">
        <f t="shared" ca="1" si="63"/>
        <v>#REF!</v>
      </c>
      <c r="N1922" t="e">
        <f ca="1">IF((H1922+I1922)&gt;SIMULATION!$F$6,"Over","Under")</f>
        <v>#REF!</v>
      </c>
    </row>
    <row r="1923" spans="8:14" x14ac:dyDescent="0.25">
      <c r="H1923" t="e">
        <f ca="1">ROUND(NORMINV(RAND(),SIMULATION!$G$6,SIMULATION!$C$6),0)</f>
        <v>#REF!</v>
      </c>
      <c r="I1923" t="e">
        <f ca="1">ROUND(NORMINV(RAND(),SIMULATION!$G$10,SIMULATION!$C$10),0)</f>
        <v>#REF!</v>
      </c>
      <c r="J1923" t="e">
        <f t="shared" ca="1" si="62"/>
        <v>#REF!</v>
      </c>
      <c r="K1923" t="e">
        <f ca="1">IF(H1923+SIMULATION!$E$6&gt;'CBB SIM'!I1923,"W","L")</f>
        <v>#REF!</v>
      </c>
      <c r="L1923" t="e">
        <f ca="1">IF(I1923+SIMULATION!$E$10&gt;'CBB SIM'!H1923,"W","L")</f>
        <v>#REF!</v>
      </c>
      <c r="M1923" t="e">
        <f t="shared" ca="1" si="63"/>
        <v>#REF!</v>
      </c>
      <c r="N1923" t="e">
        <f ca="1">IF((H1923+I1923)&gt;SIMULATION!$F$6,"Over","Under")</f>
        <v>#REF!</v>
      </c>
    </row>
    <row r="1924" spans="8:14" x14ac:dyDescent="0.25">
      <c r="H1924" t="e">
        <f ca="1">ROUND(NORMINV(RAND(),SIMULATION!$G$6,SIMULATION!$C$6),0)</f>
        <v>#REF!</v>
      </c>
      <c r="I1924" t="e">
        <f ca="1">ROUND(NORMINV(RAND(),SIMULATION!$G$10,SIMULATION!$C$10),0)</f>
        <v>#REF!</v>
      </c>
      <c r="J1924" t="e">
        <f t="shared" ca="1" si="62"/>
        <v>#REF!</v>
      </c>
      <c r="K1924" t="e">
        <f ca="1">IF(H1924+SIMULATION!$E$6&gt;'CBB SIM'!I1924,"W","L")</f>
        <v>#REF!</v>
      </c>
      <c r="L1924" t="e">
        <f ca="1">IF(I1924+SIMULATION!$E$10&gt;'CBB SIM'!H1924,"W","L")</f>
        <v>#REF!</v>
      </c>
      <c r="M1924" t="e">
        <f t="shared" ca="1" si="63"/>
        <v>#REF!</v>
      </c>
      <c r="N1924" t="e">
        <f ca="1">IF((H1924+I1924)&gt;SIMULATION!$F$6,"Over","Under")</f>
        <v>#REF!</v>
      </c>
    </row>
    <row r="1925" spans="8:14" x14ac:dyDescent="0.25">
      <c r="H1925" t="e">
        <f ca="1">ROUND(NORMINV(RAND(),SIMULATION!$G$6,SIMULATION!$C$6),0)</f>
        <v>#REF!</v>
      </c>
      <c r="I1925" t="e">
        <f ca="1">ROUND(NORMINV(RAND(),SIMULATION!$G$10,SIMULATION!$C$10),0)</f>
        <v>#REF!</v>
      </c>
      <c r="J1925" t="e">
        <f t="shared" ca="1" si="62"/>
        <v>#REF!</v>
      </c>
      <c r="K1925" t="e">
        <f ca="1">IF(H1925+SIMULATION!$E$6&gt;'CBB SIM'!I1925,"W","L")</f>
        <v>#REF!</v>
      </c>
      <c r="L1925" t="e">
        <f ca="1">IF(I1925+SIMULATION!$E$10&gt;'CBB SIM'!H1925,"W","L")</f>
        <v>#REF!</v>
      </c>
      <c r="M1925" t="e">
        <f t="shared" ca="1" si="63"/>
        <v>#REF!</v>
      </c>
      <c r="N1925" t="e">
        <f ca="1">IF((H1925+I1925)&gt;SIMULATION!$F$6,"Over","Under")</f>
        <v>#REF!</v>
      </c>
    </row>
    <row r="1926" spans="8:14" x14ac:dyDescent="0.25">
      <c r="H1926" t="e">
        <f ca="1">ROUND(NORMINV(RAND(),SIMULATION!$G$6,SIMULATION!$C$6),0)</f>
        <v>#REF!</v>
      </c>
      <c r="I1926" t="e">
        <f ca="1">ROUND(NORMINV(RAND(),SIMULATION!$G$10,SIMULATION!$C$10),0)</f>
        <v>#REF!</v>
      </c>
      <c r="J1926" t="e">
        <f t="shared" ca="1" si="62"/>
        <v>#REF!</v>
      </c>
      <c r="K1926" t="e">
        <f ca="1">IF(H1926+SIMULATION!$E$6&gt;'CBB SIM'!I1926,"W","L")</f>
        <v>#REF!</v>
      </c>
      <c r="L1926" t="e">
        <f ca="1">IF(I1926+SIMULATION!$E$10&gt;'CBB SIM'!H1926,"W","L")</f>
        <v>#REF!</v>
      </c>
      <c r="M1926" t="e">
        <f t="shared" ca="1" si="63"/>
        <v>#REF!</v>
      </c>
      <c r="N1926" t="e">
        <f ca="1">IF((H1926+I1926)&gt;SIMULATION!$F$6,"Over","Under")</f>
        <v>#REF!</v>
      </c>
    </row>
    <row r="1927" spans="8:14" x14ac:dyDescent="0.25">
      <c r="H1927" t="e">
        <f ca="1">ROUND(NORMINV(RAND(),SIMULATION!$G$6,SIMULATION!$C$6),0)</f>
        <v>#REF!</v>
      </c>
      <c r="I1927" t="e">
        <f ca="1">ROUND(NORMINV(RAND(),SIMULATION!$G$10,SIMULATION!$C$10),0)</f>
        <v>#REF!</v>
      </c>
      <c r="J1927" t="e">
        <f t="shared" ca="1" si="62"/>
        <v>#REF!</v>
      </c>
      <c r="K1927" t="e">
        <f ca="1">IF(H1927+SIMULATION!$E$6&gt;'CBB SIM'!I1927,"W","L")</f>
        <v>#REF!</v>
      </c>
      <c r="L1927" t="e">
        <f ca="1">IF(I1927+SIMULATION!$E$10&gt;'CBB SIM'!H1927,"W","L")</f>
        <v>#REF!</v>
      </c>
      <c r="M1927" t="e">
        <f t="shared" ca="1" si="63"/>
        <v>#REF!</v>
      </c>
      <c r="N1927" t="e">
        <f ca="1">IF((H1927+I1927)&gt;SIMULATION!$F$6,"Over","Under")</f>
        <v>#REF!</v>
      </c>
    </row>
    <row r="1928" spans="8:14" x14ac:dyDescent="0.25">
      <c r="H1928" t="e">
        <f ca="1">ROUND(NORMINV(RAND(),SIMULATION!$G$6,SIMULATION!$C$6),0)</f>
        <v>#REF!</v>
      </c>
      <c r="I1928" t="e">
        <f ca="1">ROUND(NORMINV(RAND(),SIMULATION!$G$10,SIMULATION!$C$10),0)</f>
        <v>#REF!</v>
      </c>
      <c r="J1928" t="e">
        <f t="shared" ca="1" si="62"/>
        <v>#REF!</v>
      </c>
      <c r="K1928" t="e">
        <f ca="1">IF(H1928+SIMULATION!$E$6&gt;'CBB SIM'!I1928,"W","L")</f>
        <v>#REF!</v>
      </c>
      <c r="L1928" t="e">
        <f ca="1">IF(I1928+SIMULATION!$E$10&gt;'CBB SIM'!H1928,"W","L")</f>
        <v>#REF!</v>
      </c>
      <c r="M1928" t="e">
        <f t="shared" ca="1" si="63"/>
        <v>#REF!</v>
      </c>
      <c r="N1928" t="e">
        <f ca="1">IF((H1928+I1928)&gt;SIMULATION!$F$6,"Over","Under")</f>
        <v>#REF!</v>
      </c>
    </row>
    <row r="1929" spans="8:14" x14ac:dyDescent="0.25">
      <c r="H1929" t="e">
        <f ca="1">ROUND(NORMINV(RAND(),SIMULATION!$G$6,SIMULATION!$C$6),0)</f>
        <v>#REF!</v>
      </c>
      <c r="I1929" t="e">
        <f ca="1">ROUND(NORMINV(RAND(),SIMULATION!$G$10,SIMULATION!$C$10),0)</f>
        <v>#REF!</v>
      </c>
      <c r="J1929" t="e">
        <f t="shared" ca="1" si="62"/>
        <v>#REF!</v>
      </c>
      <c r="K1929" t="e">
        <f ca="1">IF(H1929+SIMULATION!$E$6&gt;'CBB SIM'!I1929,"W","L")</f>
        <v>#REF!</v>
      </c>
      <c r="L1929" t="e">
        <f ca="1">IF(I1929+SIMULATION!$E$10&gt;'CBB SIM'!H1929,"W","L")</f>
        <v>#REF!</v>
      </c>
      <c r="M1929" t="e">
        <f t="shared" ca="1" si="63"/>
        <v>#REF!</v>
      </c>
      <c r="N1929" t="e">
        <f ca="1">IF((H1929+I1929)&gt;SIMULATION!$F$6,"Over","Under")</f>
        <v>#REF!</v>
      </c>
    </row>
    <row r="1930" spans="8:14" x14ac:dyDescent="0.25">
      <c r="H1930" t="e">
        <f ca="1">ROUND(NORMINV(RAND(),SIMULATION!$G$6,SIMULATION!$C$6),0)</f>
        <v>#REF!</v>
      </c>
      <c r="I1930" t="e">
        <f ca="1">ROUND(NORMINV(RAND(),SIMULATION!$G$10,SIMULATION!$C$10),0)</f>
        <v>#REF!</v>
      </c>
      <c r="J1930" t="e">
        <f t="shared" ca="1" si="62"/>
        <v>#REF!</v>
      </c>
      <c r="K1930" t="e">
        <f ca="1">IF(H1930+SIMULATION!$E$6&gt;'CBB SIM'!I1930,"W","L")</f>
        <v>#REF!</v>
      </c>
      <c r="L1930" t="e">
        <f ca="1">IF(I1930+SIMULATION!$E$10&gt;'CBB SIM'!H1930,"W","L")</f>
        <v>#REF!</v>
      </c>
      <c r="M1930" t="e">
        <f t="shared" ca="1" si="63"/>
        <v>#REF!</v>
      </c>
      <c r="N1930" t="e">
        <f ca="1">IF((H1930+I1930)&gt;SIMULATION!$F$6,"Over","Under")</f>
        <v>#REF!</v>
      </c>
    </row>
    <row r="1931" spans="8:14" x14ac:dyDescent="0.25">
      <c r="H1931" t="e">
        <f ca="1">ROUND(NORMINV(RAND(),SIMULATION!$G$6,SIMULATION!$C$6),0)</f>
        <v>#REF!</v>
      </c>
      <c r="I1931" t="e">
        <f ca="1">ROUND(NORMINV(RAND(),SIMULATION!$G$10,SIMULATION!$C$10),0)</f>
        <v>#REF!</v>
      </c>
      <c r="J1931" t="e">
        <f t="shared" ca="1" si="62"/>
        <v>#REF!</v>
      </c>
      <c r="K1931" t="e">
        <f ca="1">IF(H1931+SIMULATION!$E$6&gt;'CBB SIM'!I1931,"W","L")</f>
        <v>#REF!</v>
      </c>
      <c r="L1931" t="e">
        <f ca="1">IF(I1931+SIMULATION!$E$10&gt;'CBB SIM'!H1931,"W","L")</f>
        <v>#REF!</v>
      </c>
      <c r="M1931" t="e">
        <f t="shared" ca="1" si="63"/>
        <v>#REF!</v>
      </c>
      <c r="N1931" t="e">
        <f ca="1">IF((H1931+I1931)&gt;SIMULATION!$F$6,"Over","Under")</f>
        <v>#REF!</v>
      </c>
    </row>
    <row r="1932" spans="8:14" x14ac:dyDescent="0.25">
      <c r="H1932" t="e">
        <f ca="1">ROUND(NORMINV(RAND(),SIMULATION!$G$6,SIMULATION!$C$6),0)</f>
        <v>#REF!</v>
      </c>
      <c r="I1932" t="e">
        <f ca="1">ROUND(NORMINV(RAND(),SIMULATION!$G$10,SIMULATION!$C$10),0)</f>
        <v>#REF!</v>
      </c>
      <c r="J1932" t="e">
        <f t="shared" ca="1" si="62"/>
        <v>#REF!</v>
      </c>
      <c r="K1932" t="e">
        <f ca="1">IF(H1932+SIMULATION!$E$6&gt;'CBB SIM'!I1932,"W","L")</f>
        <v>#REF!</v>
      </c>
      <c r="L1932" t="e">
        <f ca="1">IF(I1932+SIMULATION!$E$10&gt;'CBB SIM'!H1932,"W","L")</f>
        <v>#REF!</v>
      </c>
      <c r="M1932" t="e">
        <f t="shared" ca="1" si="63"/>
        <v>#REF!</v>
      </c>
      <c r="N1932" t="e">
        <f ca="1">IF((H1932+I1932)&gt;SIMULATION!$F$6,"Over","Under")</f>
        <v>#REF!</v>
      </c>
    </row>
    <row r="1933" spans="8:14" x14ac:dyDescent="0.25">
      <c r="H1933" t="e">
        <f ca="1">ROUND(NORMINV(RAND(),SIMULATION!$G$6,SIMULATION!$C$6),0)</f>
        <v>#REF!</v>
      </c>
      <c r="I1933" t="e">
        <f ca="1">ROUND(NORMINV(RAND(),SIMULATION!$G$10,SIMULATION!$C$10),0)</f>
        <v>#REF!</v>
      </c>
      <c r="J1933" t="e">
        <f t="shared" ca="1" si="62"/>
        <v>#REF!</v>
      </c>
      <c r="K1933" t="e">
        <f ca="1">IF(H1933+SIMULATION!$E$6&gt;'CBB SIM'!I1933,"W","L")</f>
        <v>#REF!</v>
      </c>
      <c r="L1933" t="e">
        <f ca="1">IF(I1933+SIMULATION!$E$10&gt;'CBB SIM'!H1933,"W","L")</f>
        <v>#REF!</v>
      </c>
      <c r="M1933" t="e">
        <f t="shared" ca="1" si="63"/>
        <v>#REF!</v>
      </c>
      <c r="N1933" t="e">
        <f ca="1">IF((H1933+I1933)&gt;SIMULATION!$F$6,"Over","Under")</f>
        <v>#REF!</v>
      </c>
    </row>
    <row r="1934" spans="8:14" x14ac:dyDescent="0.25">
      <c r="H1934" t="e">
        <f ca="1">ROUND(NORMINV(RAND(),SIMULATION!$G$6,SIMULATION!$C$6),0)</f>
        <v>#REF!</v>
      </c>
      <c r="I1934" t="e">
        <f ca="1">ROUND(NORMINV(RAND(),SIMULATION!$G$10,SIMULATION!$C$10),0)</f>
        <v>#REF!</v>
      </c>
      <c r="J1934" t="e">
        <f t="shared" ca="1" si="62"/>
        <v>#REF!</v>
      </c>
      <c r="K1934" t="e">
        <f ca="1">IF(H1934+SIMULATION!$E$6&gt;'CBB SIM'!I1934,"W","L")</f>
        <v>#REF!</v>
      </c>
      <c r="L1934" t="e">
        <f ca="1">IF(I1934+SIMULATION!$E$10&gt;'CBB SIM'!H1934,"W","L")</f>
        <v>#REF!</v>
      </c>
      <c r="M1934" t="e">
        <f t="shared" ca="1" si="63"/>
        <v>#REF!</v>
      </c>
      <c r="N1934" t="e">
        <f ca="1">IF((H1934+I1934)&gt;SIMULATION!$F$6,"Over","Under")</f>
        <v>#REF!</v>
      </c>
    </row>
    <row r="1935" spans="8:14" x14ac:dyDescent="0.25">
      <c r="H1935" t="e">
        <f ca="1">ROUND(NORMINV(RAND(),SIMULATION!$G$6,SIMULATION!$C$6),0)</f>
        <v>#REF!</v>
      </c>
      <c r="I1935" t="e">
        <f ca="1">ROUND(NORMINV(RAND(),SIMULATION!$G$10,SIMULATION!$C$10),0)</f>
        <v>#REF!</v>
      </c>
      <c r="J1935" t="e">
        <f t="shared" ca="1" si="62"/>
        <v>#REF!</v>
      </c>
      <c r="K1935" t="e">
        <f ca="1">IF(H1935+SIMULATION!$E$6&gt;'CBB SIM'!I1935,"W","L")</f>
        <v>#REF!</v>
      </c>
      <c r="L1935" t="e">
        <f ca="1">IF(I1935+SIMULATION!$E$10&gt;'CBB SIM'!H1935,"W","L")</f>
        <v>#REF!</v>
      </c>
      <c r="M1935" t="e">
        <f t="shared" ca="1" si="63"/>
        <v>#REF!</v>
      </c>
      <c r="N1935" t="e">
        <f ca="1">IF((H1935+I1935)&gt;SIMULATION!$F$6,"Over","Under")</f>
        <v>#REF!</v>
      </c>
    </row>
    <row r="1936" spans="8:14" x14ac:dyDescent="0.25">
      <c r="H1936" t="e">
        <f ca="1">ROUND(NORMINV(RAND(),SIMULATION!$G$6,SIMULATION!$C$6),0)</f>
        <v>#REF!</v>
      </c>
      <c r="I1936" t="e">
        <f ca="1">ROUND(NORMINV(RAND(),SIMULATION!$G$10,SIMULATION!$C$10),0)</f>
        <v>#REF!</v>
      </c>
      <c r="J1936" t="e">
        <f t="shared" ca="1" si="62"/>
        <v>#REF!</v>
      </c>
      <c r="K1936" t="e">
        <f ca="1">IF(H1936+SIMULATION!$E$6&gt;'CBB SIM'!I1936,"W","L")</f>
        <v>#REF!</v>
      </c>
      <c r="L1936" t="e">
        <f ca="1">IF(I1936+SIMULATION!$E$10&gt;'CBB SIM'!H1936,"W","L")</f>
        <v>#REF!</v>
      </c>
      <c r="M1936" t="e">
        <f t="shared" ca="1" si="63"/>
        <v>#REF!</v>
      </c>
      <c r="N1936" t="e">
        <f ca="1">IF((H1936+I1936)&gt;SIMULATION!$F$6,"Over","Under")</f>
        <v>#REF!</v>
      </c>
    </row>
    <row r="1937" spans="8:14" x14ac:dyDescent="0.25">
      <c r="H1937" t="e">
        <f ca="1">ROUND(NORMINV(RAND(),SIMULATION!$G$6,SIMULATION!$C$6),0)</f>
        <v>#REF!</v>
      </c>
      <c r="I1937" t="e">
        <f ca="1">ROUND(NORMINV(RAND(),SIMULATION!$G$10,SIMULATION!$C$10),0)</f>
        <v>#REF!</v>
      </c>
      <c r="J1937" t="e">
        <f t="shared" ca="1" si="62"/>
        <v>#REF!</v>
      </c>
      <c r="K1937" t="e">
        <f ca="1">IF(H1937+SIMULATION!$E$6&gt;'CBB SIM'!I1937,"W","L")</f>
        <v>#REF!</v>
      </c>
      <c r="L1937" t="e">
        <f ca="1">IF(I1937+SIMULATION!$E$10&gt;'CBB SIM'!H1937,"W","L")</f>
        <v>#REF!</v>
      </c>
      <c r="M1937" t="e">
        <f t="shared" ca="1" si="63"/>
        <v>#REF!</v>
      </c>
      <c r="N1937" t="e">
        <f ca="1">IF((H1937+I1937)&gt;SIMULATION!$F$6,"Over","Under")</f>
        <v>#REF!</v>
      </c>
    </row>
    <row r="1938" spans="8:14" x14ac:dyDescent="0.25">
      <c r="H1938" t="e">
        <f ca="1">ROUND(NORMINV(RAND(),SIMULATION!$G$6,SIMULATION!$C$6),0)</f>
        <v>#REF!</v>
      </c>
      <c r="I1938" t="e">
        <f ca="1">ROUND(NORMINV(RAND(),SIMULATION!$G$10,SIMULATION!$C$10),0)</f>
        <v>#REF!</v>
      </c>
      <c r="J1938" t="e">
        <f t="shared" ca="1" si="62"/>
        <v>#REF!</v>
      </c>
      <c r="K1938" t="e">
        <f ca="1">IF(H1938+SIMULATION!$E$6&gt;'CBB SIM'!I1938,"W","L")</f>
        <v>#REF!</v>
      </c>
      <c r="L1938" t="e">
        <f ca="1">IF(I1938+SIMULATION!$E$10&gt;'CBB SIM'!H1938,"W","L")</f>
        <v>#REF!</v>
      </c>
      <c r="M1938" t="e">
        <f t="shared" ca="1" si="63"/>
        <v>#REF!</v>
      </c>
      <c r="N1938" t="e">
        <f ca="1">IF((H1938+I1938)&gt;SIMULATION!$F$6,"Over","Under")</f>
        <v>#REF!</v>
      </c>
    </row>
    <row r="1939" spans="8:14" x14ac:dyDescent="0.25">
      <c r="H1939" t="e">
        <f ca="1">ROUND(NORMINV(RAND(),SIMULATION!$G$6,SIMULATION!$C$6),0)</f>
        <v>#REF!</v>
      </c>
      <c r="I1939" t="e">
        <f ca="1">ROUND(NORMINV(RAND(),SIMULATION!$G$10,SIMULATION!$C$10),0)</f>
        <v>#REF!</v>
      </c>
      <c r="J1939" t="e">
        <f t="shared" ca="1" si="62"/>
        <v>#REF!</v>
      </c>
      <c r="K1939" t="e">
        <f ca="1">IF(H1939+SIMULATION!$E$6&gt;'CBB SIM'!I1939,"W","L")</f>
        <v>#REF!</v>
      </c>
      <c r="L1939" t="e">
        <f ca="1">IF(I1939+SIMULATION!$E$10&gt;'CBB SIM'!H1939,"W","L")</f>
        <v>#REF!</v>
      </c>
      <c r="M1939" t="e">
        <f t="shared" ca="1" si="63"/>
        <v>#REF!</v>
      </c>
      <c r="N1939" t="e">
        <f ca="1">IF((H1939+I1939)&gt;SIMULATION!$F$6,"Over","Under")</f>
        <v>#REF!</v>
      </c>
    </row>
    <row r="1940" spans="8:14" x14ac:dyDescent="0.25">
      <c r="H1940" t="e">
        <f ca="1">ROUND(NORMINV(RAND(),SIMULATION!$G$6,SIMULATION!$C$6),0)</f>
        <v>#REF!</v>
      </c>
      <c r="I1940" t="e">
        <f ca="1">ROUND(NORMINV(RAND(),SIMULATION!$G$10,SIMULATION!$C$10),0)</f>
        <v>#REF!</v>
      </c>
      <c r="J1940" t="e">
        <f t="shared" ca="1" si="62"/>
        <v>#REF!</v>
      </c>
      <c r="K1940" t="e">
        <f ca="1">IF(H1940+SIMULATION!$E$6&gt;'CBB SIM'!I1940,"W","L")</f>
        <v>#REF!</v>
      </c>
      <c r="L1940" t="e">
        <f ca="1">IF(I1940+SIMULATION!$E$10&gt;'CBB SIM'!H1940,"W","L")</f>
        <v>#REF!</v>
      </c>
      <c r="M1940" t="e">
        <f t="shared" ca="1" si="63"/>
        <v>#REF!</v>
      </c>
      <c r="N1940" t="e">
        <f ca="1">IF((H1940+I1940)&gt;SIMULATION!$F$6,"Over","Under")</f>
        <v>#REF!</v>
      </c>
    </row>
    <row r="1941" spans="8:14" x14ac:dyDescent="0.25">
      <c r="H1941" t="e">
        <f ca="1">ROUND(NORMINV(RAND(),SIMULATION!$G$6,SIMULATION!$C$6),0)</f>
        <v>#REF!</v>
      </c>
      <c r="I1941" t="e">
        <f ca="1">ROUND(NORMINV(RAND(),SIMULATION!$G$10,SIMULATION!$C$10),0)</f>
        <v>#REF!</v>
      </c>
      <c r="J1941" t="e">
        <f t="shared" ca="1" si="62"/>
        <v>#REF!</v>
      </c>
      <c r="K1941" t="e">
        <f ca="1">IF(H1941+SIMULATION!$E$6&gt;'CBB SIM'!I1941,"W","L")</f>
        <v>#REF!</v>
      </c>
      <c r="L1941" t="e">
        <f ca="1">IF(I1941+SIMULATION!$E$10&gt;'CBB SIM'!H1941,"W","L")</f>
        <v>#REF!</v>
      </c>
      <c r="M1941" t="e">
        <f t="shared" ca="1" si="63"/>
        <v>#REF!</v>
      </c>
      <c r="N1941" t="e">
        <f ca="1">IF((H1941+I1941)&gt;SIMULATION!$F$6,"Over","Under")</f>
        <v>#REF!</v>
      </c>
    </row>
    <row r="1942" spans="8:14" x14ac:dyDescent="0.25">
      <c r="H1942" t="e">
        <f ca="1">ROUND(NORMINV(RAND(),SIMULATION!$G$6,SIMULATION!$C$6),0)</f>
        <v>#REF!</v>
      </c>
      <c r="I1942" t="e">
        <f ca="1">ROUND(NORMINV(RAND(),SIMULATION!$G$10,SIMULATION!$C$10),0)</f>
        <v>#REF!</v>
      </c>
      <c r="J1942" t="e">
        <f t="shared" ca="1" si="62"/>
        <v>#REF!</v>
      </c>
      <c r="K1942" t="e">
        <f ca="1">IF(H1942+SIMULATION!$E$6&gt;'CBB SIM'!I1942,"W","L")</f>
        <v>#REF!</v>
      </c>
      <c r="L1942" t="e">
        <f ca="1">IF(I1942+SIMULATION!$E$10&gt;'CBB SIM'!H1942,"W","L")</f>
        <v>#REF!</v>
      </c>
      <c r="M1942" t="e">
        <f t="shared" ca="1" si="63"/>
        <v>#REF!</v>
      </c>
      <c r="N1942" t="e">
        <f ca="1">IF((H1942+I1942)&gt;SIMULATION!$F$6,"Over","Under")</f>
        <v>#REF!</v>
      </c>
    </row>
    <row r="1943" spans="8:14" x14ac:dyDescent="0.25">
      <c r="H1943" t="e">
        <f ca="1">ROUND(NORMINV(RAND(),SIMULATION!$G$6,SIMULATION!$C$6),0)</f>
        <v>#REF!</v>
      </c>
      <c r="I1943" t="e">
        <f ca="1">ROUND(NORMINV(RAND(),SIMULATION!$G$10,SIMULATION!$C$10),0)</f>
        <v>#REF!</v>
      </c>
      <c r="J1943" t="e">
        <f t="shared" ca="1" si="62"/>
        <v>#REF!</v>
      </c>
      <c r="K1943" t="e">
        <f ca="1">IF(H1943+SIMULATION!$E$6&gt;'CBB SIM'!I1943,"W","L")</f>
        <v>#REF!</v>
      </c>
      <c r="L1943" t="e">
        <f ca="1">IF(I1943+SIMULATION!$E$10&gt;'CBB SIM'!H1943,"W","L")</f>
        <v>#REF!</v>
      </c>
      <c r="M1943" t="e">
        <f t="shared" ca="1" si="63"/>
        <v>#REF!</v>
      </c>
      <c r="N1943" t="e">
        <f ca="1">IF((H1943+I1943)&gt;SIMULATION!$F$6,"Over","Under")</f>
        <v>#REF!</v>
      </c>
    </row>
    <row r="1944" spans="8:14" x14ac:dyDescent="0.25">
      <c r="H1944" t="e">
        <f ca="1">ROUND(NORMINV(RAND(),SIMULATION!$G$6,SIMULATION!$C$6),0)</f>
        <v>#REF!</v>
      </c>
      <c r="I1944" t="e">
        <f ca="1">ROUND(NORMINV(RAND(),SIMULATION!$G$10,SIMULATION!$C$10),0)</f>
        <v>#REF!</v>
      </c>
      <c r="J1944" t="e">
        <f t="shared" ca="1" si="62"/>
        <v>#REF!</v>
      </c>
      <c r="K1944" t="e">
        <f ca="1">IF(H1944+SIMULATION!$E$6&gt;'CBB SIM'!I1944,"W","L")</f>
        <v>#REF!</v>
      </c>
      <c r="L1944" t="e">
        <f ca="1">IF(I1944+SIMULATION!$E$10&gt;'CBB SIM'!H1944,"W","L")</f>
        <v>#REF!</v>
      </c>
      <c r="M1944" t="e">
        <f t="shared" ca="1" si="63"/>
        <v>#REF!</v>
      </c>
      <c r="N1944" t="e">
        <f ca="1">IF((H1944+I1944)&gt;SIMULATION!$F$6,"Over","Under")</f>
        <v>#REF!</v>
      </c>
    </row>
    <row r="1945" spans="8:14" x14ac:dyDescent="0.25">
      <c r="H1945" t="e">
        <f ca="1">ROUND(NORMINV(RAND(),SIMULATION!$G$6,SIMULATION!$C$6),0)</f>
        <v>#REF!</v>
      </c>
      <c r="I1945" t="e">
        <f ca="1">ROUND(NORMINV(RAND(),SIMULATION!$G$10,SIMULATION!$C$10),0)</f>
        <v>#REF!</v>
      </c>
      <c r="J1945" t="e">
        <f t="shared" ca="1" si="62"/>
        <v>#REF!</v>
      </c>
      <c r="K1945" t="e">
        <f ca="1">IF(H1945+SIMULATION!$E$6&gt;'CBB SIM'!I1945,"W","L")</f>
        <v>#REF!</v>
      </c>
      <c r="L1945" t="e">
        <f ca="1">IF(I1945+SIMULATION!$E$10&gt;'CBB SIM'!H1945,"W","L")</f>
        <v>#REF!</v>
      </c>
      <c r="M1945" t="e">
        <f t="shared" ca="1" si="63"/>
        <v>#REF!</v>
      </c>
      <c r="N1945" t="e">
        <f ca="1">IF((H1945+I1945)&gt;SIMULATION!$F$6,"Over","Under")</f>
        <v>#REF!</v>
      </c>
    </row>
    <row r="1946" spans="8:14" x14ac:dyDescent="0.25">
      <c r="H1946" t="e">
        <f ca="1">ROUND(NORMINV(RAND(),SIMULATION!$G$6,SIMULATION!$C$6),0)</f>
        <v>#REF!</v>
      </c>
      <c r="I1946" t="e">
        <f ca="1">ROUND(NORMINV(RAND(),SIMULATION!$G$10,SIMULATION!$C$10),0)</f>
        <v>#REF!</v>
      </c>
      <c r="J1946" t="e">
        <f t="shared" ca="1" si="62"/>
        <v>#REF!</v>
      </c>
      <c r="K1946" t="e">
        <f ca="1">IF(H1946+SIMULATION!$E$6&gt;'CBB SIM'!I1946,"W","L")</f>
        <v>#REF!</v>
      </c>
      <c r="L1946" t="e">
        <f ca="1">IF(I1946+SIMULATION!$E$10&gt;'CBB SIM'!H1946,"W","L")</f>
        <v>#REF!</v>
      </c>
      <c r="M1946" t="e">
        <f t="shared" ca="1" si="63"/>
        <v>#REF!</v>
      </c>
      <c r="N1946" t="e">
        <f ca="1">IF((H1946+I1946)&gt;SIMULATION!$F$6,"Over","Under")</f>
        <v>#REF!</v>
      </c>
    </row>
    <row r="1947" spans="8:14" x14ac:dyDescent="0.25">
      <c r="H1947" t="e">
        <f ca="1">ROUND(NORMINV(RAND(),SIMULATION!$G$6,SIMULATION!$C$6),0)</f>
        <v>#REF!</v>
      </c>
      <c r="I1947" t="e">
        <f ca="1">ROUND(NORMINV(RAND(),SIMULATION!$G$10,SIMULATION!$C$10),0)</f>
        <v>#REF!</v>
      </c>
      <c r="J1947" t="e">
        <f t="shared" ca="1" si="62"/>
        <v>#REF!</v>
      </c>
      <c r="K1947" t="e">
        <f ca="1">IF(H1947+SIMULATION!$E$6&gt;'CBB SIM'!I1947,"W","L")</f>
        <v>#REF!</v>
      </c>
      <c r="L1947" t="e">
        <f ca="1">IF(I1947+SIMULATION!$E$10&gt;'CBB SIM'!H1947,"W","L")</f>
        <v>#REF!</v>
      </c>
      <c r="M1947" t="e">
        <f t="shared" ca="1" si="63"/>
        <v>#REF!</v>
      </c>
      <c r="N1947" t="e">
        <f ca="1">IF((H1947+I1947)&gt;SIMULATION!$F$6,"Over","Under")</f>
        <v>#REF!</v>
      </c>
    </row>
    <row r="1948" spans="8:14" x14ac:dyDescent="0.25">
      <c r="H1948" t="e">
        <f ca="1">ROUND(NORMINV(RAND(),SIMULATION!$G$6,SIMULATION!$C$6),0)</f>
        <v>#REF!</v>
      </c>
      <c r="I1948" t="e">
        <f ca="1">ROUND(NORMINV(RAND(),SIMULATION!$G$10,SIMULATION!$C$10),0)</f>
        <v>#REF!</v>
      </c>
      <c r="J1948" t="e">
        <f t="shared" ca="1" si="62"/>
        <v>#REF!</v>
      </c>
      <c r="K1948" t="e">
        <f ca="1">IF(H1948+SIMULATION!$E$6&gt;'CBB SIM'!I1948,"W","L")</f>
        <v>#REF!</v>
      </c>
      <c r="L1948" t="e">
        <f ca="1">IF(I1948+SIMULATION!$E$10&gt;'CBB SIM'!H1948,"W","L")</f>
        <v>#REF!</v>
      </c>
      <c r="M1948" t="e">
        <f t="shared" ca="1" si="63"/>
        <v>#REF!</v>
      </c>
      <c r="N1948" t="e">
        <f ca="1">IF((H1948+I1948)&gt;SIMULATION!$F$6,"Over","Under")</f>
        <v>#REF!</v>
      </c>
    </row>
    <row r="1949" spans="8:14" x14ac:dyDescent="0.25">
      <c r="H1949" t="e">
        <f ca="1">ROUND(NORMINV(RAND(),SIMULATION!$G$6,SIMULATION!$C$6),0)</f>
        <v>#REF!</v>
      </c>
      <c r="I1949" t="e">
        <f ca="1">ROUND(NORMINV(RAND(),SIMULATION!$G$10,SIMULATION!$C$10),0)</f>
        <v>#REF!</v>
      </c>
      <c r="J1949" t="e">
        <f t="shared" ca="1" si="62"/>
        <v>#REF!</v>
      </c>
      <c r="K1949" t="e">
        <f ca="1">IF(H1949+SIMULATION!$E$6&gt;'CBB SIM'!I1949,"W","L")</f>
        <v>#REF!</v>
      </c>
      <c r="L1949" t="e">
        <f ca="1">IF(I1949+SIMULATION!$E$10&gt;'CBB SIM'!H1949,"W","L")</f>
        <v>#REF!</v>
      </c>
      <c r="M1949" t="e">
        <f t="shared" ca="1" si="63"/>
        <v>#REF!</v>
      </c>
      <c r="N1949" t="e">
        <f ca="1">IF((H1949+I1949)&gt;SIMULATION!$F$6,"Over","Under")</f>
        <v>#REF!</v>
      </c>
    </row>
    <row r="1950" spans="8:14" x14ac:dyDescent="0.25">
      <c r="H1950" t="e">
        <f ca="1">ROUND(NORMINV(RAND(),SIMULATION!$G$6,SIMULATION!$C$6),0)</f>
        <v>#REF!</v>
      </c>
      <c r="I1950" t="e">
        <f ca="1">ROUND(NORMINV(RAND(),SIMULATION!$G$10,SIMULATION!$C$10),0)</f>
        <v>#REF!</v>
      </c>
      <c r="J1950" t="e">
        <f t="shared" ca="1" si="62"/>
        <v>#REF!</v>
      </c>
      <c r="K1950" t="e">
        <f ca="1">IF(H1950+SIMULATION!$E$6&gt;'CBB SIM'!I1950,"W","L")</f>
        <v>#REF!</v>
      </c>
      <c r="L1950" t="e">
        <f ca="1">IF(I1950+SIMULATION!$E$10&gt;'CBB SIM'!H1950,"W","L")</f>
        <v>#REF!</v>
      </c>
      <c r="M1950" t="e">
        <f t="shared" ca="1" si="63"/>
        <v>#REF!</v>
      </c>
      <c r="N1950" t="e">
        <f ca="1">IF((H1950+I1950)&gt;SIMULATION!$F$6,"Over","Under")</f>
        <v>#REF!</v>
      </c>
    </row>
    <row r="1951" spans="8:14" x14ac:dyDescent="0.25">
      <c r="H1951" t="e">
        <f ca="1">ROUND(NORMINV(RAND(),SIMULATION!$G$6,SIMULATION!$C$6),0)</f>
        <v>#REF!</v>
      </c>
      <c r="I1951" t="e">
        <f ca="1">ROUND(NORMINV(RAND(),SIMULATION!$G$10,SIMULATION!$C$10),0)</f>
        <v>#REF!</v>
      </c>
      <c r="J1951" t="e">
        <f t="shared" ca="1" si="62"/>
        <v>#REF!</v>
      </c>
      <c r="K1951" t="e">
        <f ca="1">IF(H1951+SIMULATION!$E$6&gt;'CBB SIM'!I1951,"W","L")</f>
        <v>#REF!</v>
      </c>
      <c r="L1951" t="e">
        <f ca="1">IF(I1951+SIMULATION!$E$10&gt;'CBB SIM'!H1951,"W","L")</f>
        <v>#REF!</v>
      </c>
      <c r="M1951" t="e">
        <f t="shared" ca="1" si="63"/>
        <v>#REF!</v>
      </c>
      <c r="N1951" t="e">
        <f ca="1">IF((H1951+I1951)&gt;SIMULATION!$F$6,"Over","Under")</f>
        <v>#REF!</v>
      </c>
    </row>
    <row r="1952" spans="8:14" x14ac:dyDescent="0.25">
      <c r="H1952" t="e">
        <f ca="1">ROUND(NORMINV(RAND(),SIMULATION!$G$6,SIMULATION!$C$6),0)</f>
        <v>#REF!</v>
      </c>
      <c r="I1952" t="e">
        <f ca="1">ROUND(NORMINV(RAND(),SIMULATION!$G$10,SIMULATION!$C$10),0)</f>
        <v>#REF!</v>
      </c>
      <c r="J1952" t="e">
        <f t="shared" ca="1" si="62"/>
        <v>#REF!</v>
      </c>
      <c r="K1952" t="e">
        <f ca="1">IF(H1952+SIMULATION!$E$6&gt;'CBB SIM'!I1952,"W","L")</f>
        <v>#REF!</v>
      </c>
      <c r="L1952" t="e">
        <f ca="1">IF(I1952+SIMULATION!$E$10&gt;'CBB SIM'!H1952,"W","L")</f>
        <v>#REF!</v>
      </c>
      <c r="M1952" t="e">
        <f t="shared" ca="1" si="63"/>
        <v>#REF!</v>
      </c>
      <c r="N1952" t="e">
        <f ca="1">IF((H1952+I1952)&gt;SIMULATION!$F$6,"Over","Under")</f>
        <v>#REF!</v>
      </c>
    </row>
    <row r="1953" spans="8:14" x14ac:dyDescent="0.25">
      <c r="H1953" t="e">
        <f ca="1">ROUND(NORMINV(RAND(),SIMULATION!$G$6,SIMULATION!$C$6),0)</f>
        <v>#REF!</v>
      </c>
      <c r="I1953" t="e">
        <f ca="1">ROUND(NORMINV(RAND(),SIMULATION!$G$10,SIMULATION!$C$10),0)</f>
        <v>#REF!</v>
      </c>
      <c r="J1953" t="e">
        <f t="shared" ca="1" si="62"/>
        <v>#REF!</v>
      </c>
      <c r="K1953" t="e">
        <f ca="1">IF(H1953+SIMULATION!$E$6&gt;'CBB SIM'!I1953,"W","L")</f>
        <v>#REF!</v>
      </c>
      <c r="L1953" t="e">
        <f ca="1">IF(I1953+SIMULATION!$E$10&gt;'CBB SIM'!H1953,"W","L")</f>
        <v>#REF!</v>
      </c>
      <c r="M1953" t="e">
        <f t="shared" ca="1" si="63"/>
        <v>#REF!</v>
      </c>
      <c r="N1953" t="e">
        <f ca="1">IF((H1953+I1953)&gt;SIMULATION!$F$6,"Over","Under")</f>
        <v>#REF!</v>
      </c>
    </row>
    <row r="1954" spans="8:14" x14ac:dyDescent="0.25">
      <c r="H1954" t="e">
        <f ca="1">ROUND(NORMINV(RAND(),SIMULATION!$G$6,SIMULATION!$C$6),0)</f>
        <v>#REF!</v>
      </c>
      <c r="I1954" t="e">
        <f ca="1">ROUND(NORMINV(RAND(),SIMULATION!$G$10,SIMULATION!$C$10),0)</f>
        <v>#REF!</v>
      </c>
      <c r="J1954" t="e">
        <f t="shared" ca="1" si="62"/>
        <v>#REF!</v>
      </c>
      <c r="K1954" t="e">
        <f ca="1">IF(H1954+SIMULATION!$E$6&gt;'CBB SIM'!I1954,"W","L")</f>
        <v>#REF!</v>
      </c>
      <c r="L1954" t="e">
        <f ca="1">IF(I1954+SIMULATION!$E$10&gt;'CBB SIM'!H1954,"W","L")</f>
        <v>#REF!</v>
      </c>
      <c r="M1954" t="e">
        <f t="shared" ca="1" si="63"/>
        <v>#REF!</v>
      </c>
      <c r="N1954" t="e">
        <f ca="1">IF((H1954+I1954)&gt;SIMULATION!$F$6,"Over","Under")</f>
        <v>#REF!</v>
      </c>
    </row>
    <row r="1955" spans="8:14" x14ac:dyDescent="0.25">
      <c r="H1955" t="e">
        <f ca="1">ROUND(NORMINV(RAND(),SIMULATION!$G$6,SIMULATION!$C$6),0)</f>
        <v>#REF!</v>
      </c>
      <c r="I1955" t="e">
        <f ca="1">ROUND(NORMINV(RAND(),SIMULATION!$G$10,SIMULATION!$C$10),0)</f>
        <v>#REF!</v>
      </c>
      <c r="J1955" t="e">
        <f t="shared" ca="1" si="62"/>
        <v>#REF!</v>
      </c>
      <c r="K1955" t="e">
        <f ca="1">IF(H1955+SIMULATION!$E$6&gt;'CBB SIM'!I1955,"W","L")</f>
        <v>#REF!</v>
      </c>
      <c r="L1955" t="e">
        <f ca="1">IF(I1955+SIMULATION!$E$10&gt;'CBB SIM'!H1955,"W","L")</f>
        <v>#REF!</v>
      </c>
      <c r="M1955" t="e">
        <f t="shared" ca="1" si="63"/>
        <v>#REF!</v>
      </c>
      <c r="N1955" t="e">
        <f ca="1">IF((H1955+I1955)&gt;SIMULATION!$F$6,"Over","Under")</f>
        <v>#REF!</v>
      </c>
    </row>
    <row r="1956" spans="8:14" x14ac:dyDescent="0.25">
      <c r="H1956" t="e">
        <f ca="1">ROUND(NORMINV(RAND(),SIMULATION!$G$6,SIMULATION!$C$6),0)</f>
        <v>#REF!</v>
      </c>
      <c r="I1956" t="e">
        <f ca="1">ROUND(NORMINV(RAND(),SIMULATION!$G$10,SIMULATION!$C$10),0)</f>
        <v>#REF!</v>
      </c>
      <c r="J1956" t="e">
        <f t="shared" ca="1" si="62"/>
        <v>#REF!</v>
      </c>
      <c r="K1956" t="e">
        <f ca="1">IF(H1956+SIMULATION!$E$6&gt;'CBB SIM'!I1956,"W","L")</f>
        <v>#REF!</v>
      </c>
      <c r="L1956" t="e">
        <f ca="1">IF(I1956+SIMULATION!$E$10&gt;'CBB SIM'!H1956,"W","L")</f>
        <v>#REF!</v>
      </c>
      <c r="M1956" t="e">
        <f t="shared" ca="1" si="63"/>
        <v>#REF!</v>
      </c>
      <c r="N1956" t="e">
        <f ca="1">IF((H1956+I1956)&gt;SIMULATION!$F$6,"Over","Under")</f>
        <v>#REF!</v>
      </c>
    </row>
    <row r="1957" spans="8:14" x14ac:dyDescent="0.25">
      <c r="H1957" t="e">
        <f ca="1">ROUND(NORMINV(RAND(),SIMULATION!$G$6,SIMULATION!$C$6),0)</f>
        <v>#REF!</v>
      </c>
      <c r="I1957" t="e">
        <f ca="1">ROUND(NORMINV(RAND(),SIMULATION!$G$10,SIMULATION!$C$10),0)</f>
        <v>#REF!</v>
      </c>
      <c r="J1957" t="e">
        <f t="shared" ca="1" si="62"/>
        <v>#REF!</v>
      </c>
      <c r="K1957" t="e">
        <f ca="1">IF(H1957+SIMULATION!$E$6&gt;'CBB SIM'!I1957,"W","L")</f>
        <v>#REF!</v>
      </c>
      <c r="L1957" t="e">
        <f ca="1">IF(I1957+SIMULATION!$E$10&gt;'CBB SIM'!H1957,"W","L")</f>
        <v>#REF!</v>
      </c>
      <c r="M1957" t="e">
        <f t="shared" ca="1" si="63"/>
        <v>#REF!</v>
      </c>
      <c r="N1957" t="e">
        <f ca="1">IF((H1957+I1957)&gt;SIMULATION!$F$6,"Over","Under")</f>
        <v>#REF!</v>
      </c>
    </row>
    <row r="1958" spans="8:14" x14ac:dyDescent="0.25">
      <c r="H1958" t="e">
        <f ca="1">ROUND(NORMINV(RAND(),SIMULATION!$G$6,SIMULATION!$C$6),0)</f>
        <v>#REF!</v>
      </c>
      <c r="I1958" t="e">
        <f ca="1">ROUND(NORMINV(RAND(),SIMULATION!$G$10,SIMULATION!$C$10),0)</f>
        <v>#REF!</v>
      </c>
      <c r="J1958" t="e">
        <f t="shared" ca="1" si="62"/>
        <v>#REF!</v>
      </c>
      <c r="K1958" t="e">
        <f ca="1">IF(H1958+SIMULATION!$E$6&gt;'CBB SIM'!I1958,"W","L")</f>
        <v>#REF!</v>
      </c>
      <c r="L1958" t="e">
        <f ca="1">IF(I1958+SIMULATION!$E$10&gt;'CBB SIM'!H1958,"W","L")</f>
        <v>#REF!</v>
      </c>
      <c r="M1958" t="e">
        <f t="shared" ca="1" si="63"/>
        <v>#REF!</v>
      </c>
      <c r="N1958" t="e">
        <f ca="1">IF((H1958+I1958)&gt;SIMULATION!$F$6,"Over","Under")</f>
        <v>#REF!</v>
      </c>
    </row>
    <row r="1959" spans="8:14" x14ac:dyDescent="0.25">
      <c r="H1959" t="e">
        <f ca="1">ROUND(NORMINV(RAND(),SIMULATION!$G$6,SIMULATION!$C$6),0)</f>
        <v>#REF!</v>
      </c>
      <c r="I1959" t="e">
        <f ca="1">ROUND(NORMINV(RAND(),SIMULATION!$G$10,SIMULATION!$C$10),0)</f>
        <v>#REF!</v>
      </c>
      <c r="J1959" t="e">
        <f t="shared" ca="1" si="62"/>
        <v>#REF!</v>
      </c>
      <c r="K1959" t="e">
        <f ca="1">IF(H1959+SIMULATION!$E$6&gt;'CBB SIM'!I1959,"W","L")</f>
        <v>#REF!</v>
      </c>
      <c r="L1959" t="e">
        <f ca="1">IF(I1959+SIMULATION!$E$10&gt;'CBB SIM'!H1959,"W","L")</f>
        <v>#REF!</v>
      </c>
      <c r="M1959" t="e">
        <f t="shared" ca="1" si="63"/>
        <v>#REF!</v>
      </c>
      <c r="N1959" t="e">
        <f ca="1">IF((H1959+I1959)&gt;SIMULATION!$F$6,"Over","Under")</f>
        <v>#REF!</v>
      </c>
    </row>
    <row r="1960" spans="8:14" x14ac:dyDescent="0.25">
      <c r="H1960" t="e">
        <f ca="1">ROUND(NORMINV(RAND(),SIMULATION!$G$6,SIMULATION!$C$6),0)</f>
        <v>#REF!</v>
      </c>
      <c r="I1960" t="e">
        <f ca="1">ROUND(NORMINV(RAND(),SIMULATION!$G$10,SIMULATION!$C$10),0)</f>
        <v>#REF!</v>
      </c>
      <c r="J1960" t="e">
        <f t="shared" ca="1" si="62"/>
        <v>#REF!</v>
      </c>
      <c r="K1960" t="e">
        <f ca="1">IF(H1960+SIMULATION!$E$6&gt;'CBB SIM'!I1960,"W","L")</f>
        <v>#REF!</v>
      </c>
      <c r="L1960" t="e">
        <f ca="1">IF(I1960+SIMULATION!$E$10&gt;'CBB SIM'!H1960,"W","L")</f>
        <v>#REF!</v>
      </c>
      <c r="M1960" t="e">
        <f t="shared" ca="1" si="63"/>
        <v>#REF!</v>
      </c>
      <c r="N1960" t="e">
        <f ca="1">IF((H1960+I1960)&gt;SIMULATION!$F$6,"Over","Under")</f>
        <v>#REF!</v>
      </c>
    </row>
    <row r="1961" spans="8:14" x14ac:dyDescent="0.25">
      <c r="H1961" t="e">
        <f ca="1">ROUND(NORMINV(RAND(),SIMULATION!$G$6,SIMULATION!$C$6),0)</f>
        <v>#REF!</v>
      </c>
      <c r="I1961" t="e">
        <f ca="1">ROUND(NORMINV(RAND(),SIMULATION!$G$10,SIMULATION!$C$10),0)</f>
        <v>#REF!</v>
      </c>
      <c r="J1961" t="e">
        <f t="shared" ca="1" si="62"/>
        <v>#REF!</v>
      </c>
      <c r="K1961" t="e">
        <f ca="1">IF(H1961+SIMULATION!$E$6&gt;'CBB SIM'!I1961,"W","L")</f>
        <v>#REF!</v>
      </c>
      <c r="L1961" t="e">
        <f ca="1">IF(I1961+SIMULATION!$E$10&gt;'CBB SIM'!H1961,"W","L")</f>
        <v>#REF!</v>
      </c>
      <c r="M1961" t="e">
        <f t="shared" ca="1" si="63"/>
        <v>#REF!</v>
      </c>
      <c r="N1961" t="e">
        <f ca="1">IF((H1961+I1961)&gt;SIMULATION!$F$6,"Over","Under")</f>
        <v>#REF!</v>
      </c>
    </row>
    <row r="1962" spans="8:14" x14ac:dyDescent="0.25">
      <c r="H1962" t="e">
        <f ca="1">ROUND(NORMINV(RAND(),SIMULATION!$G$6,SIMULATION!$C$6),0)</f>
        <v>#REF!</v>
      </c>
      <c r="I1962" t="e">
        <f ca="1">ROUND(NORMINV(RAND(),SIMULATION!$G$10,SIMULATION!$C$10),0)</f>
        <v>#REF!</v>
      </c>
      <c r="J1962" t="e">
        <f t="shared" ref="J1962:J2001" ca="1" si="64">IF(H1962=I1962,"OT",IF(H1962&gt;I1962,"Away","Home"))</f>
        <v>#REF!</v>
      </c>
      <c r="K1962" t="e">
        <f ca="1">IF(H1962+SIMULATION!$E$6&gt;'CBB SIM'!I1962,"W","L")</f>
        <v>#REF!</v>
      </c>
      <c r="L1962" t="e">
        <f ca="1">IF(I1962+SIMULATION!$E$10&gt;'CBB SIM'!H1962,"W","L")</f>
        <v>#REF!</v>
      </c>
      <c r="M1962" t="e">
        <f t="shared" ref="M1962:M2001" ca="1" si="65">H1962+I1962</f>
        <v>#REF!</v>
      </c>
      <c r="N1962" t="e">
        <f ca="1">IF((H1962+I1962)&gt;SIMULATION!$F$6,"Over","Under")</f>
        <v>#REF!</v>
      </c>
    </row>
    <row r="1963" spans="8:14" x14ac:dyDescent="0.25">
      <c r="H1963" t="e">
        <f ca="1">ROUND(NORMINV(RAND(),SIMULATION!$G$6,SIMULATION!$C$6),0)</f>
        <v>#REF!</v>
      </c>
      <c r="I1963" t="e">
        <f ca="1">ROUND(NORMINV(RAND(),SIMULATION!$G$10,SIMULATION!$C$10),0)</f>
        <v>#REF!</v>
      </c>
      <c r="J1963" t="e">
        <f t="shared" ca="1" si="64"/>
        <v>#REF!</v>
      </c>
      <c r="K1963" t="e">
        <f ca="1">IF(H1963+SIMULATION!$E$6&gt;'CBB SIM'!I1963,"W","L")</f>
        <v>#REF!</v>
      </c>
      <c r="L1963" t="e">
        <f ca="1">IF(I1963+SIMULATION!$E$10&gt;'CBB SIM'!H1963,"W","L")</f>
        <v>#REF!</v>
      </c>
      <c r="M1963" t="e">
        <f t="shared" ca="1" si="65"/>
        <v>#REF!</v>
      </c>
      <c r="N1963" t="e">
        <f ca="1">IF((H1963+I1963)&gt;SIMULATION!$F$6,"Over","Under")</f>
        <v>#REF!</v>
      </c>
    </row>
    <row r="1964" spans="8:14" x14ac:dyDescent="0.25">
      <c r="H1964" t="e">
        <f ca="1">ROUND(NORMINV(RAND(),SIMULATION!$G$6,SIMULATION!$C$6),0)</f>
        <v>#REF!</v>
      </c>
      <c r="I1964" t="e">
        <f ca="1">ROUND(NORMINV(RAND(),SIMULATION!$G$10,SIMULATION!$C$10),0)</f>
        <v>#REF!</v>
      </c>
      <c r="J1964" t="e">
        <f t="shared" ca="1" si="64"/>
        <v>#REF!</v>
      </c>
      <c r="K1964" t="e">
        <f ca="1">IF(H1964+SIMULATION!$E$6&gt;'CBB SIM'!I1964,"W","L")</f>
        <v>#REF!</v>
      </c>
      <c r="L1964" t="e">
        <f ca="1">IF(I1964+SIMULATION!$E$10&gt;'CBB SIM'!H1964,"W","L")</f>
        <v>#REF!</v>
      </c>
      <c r="M1964" t="e">
        <f t="shared" ca="1" si="65"/>
        <v>#REF!</v>
      </c>
      <c r="N1964" t="e">
        <f ca="1">IF((H1964+I1964)&gt;SIMULATION!$F$6,"Over","Under")</f>
        <v>#REF!</v>
      </c>
    </row>
    <row r="1965" spans="8:14" x14ac:dyDescent="0.25">
      <c r="H1965" t="e">
        <f ca="1">ROUND(NORMINV(RAND(),SIMULATION!$G$6,SIMULATION!$C$6),0)</f>
        <v>#REF!</v>
      </c>
      <c r="I1965" t="e">
        <f ca="1">ROUND(NORMINV(RAND(),SIMULATION!$G$10,SIMULATION!$C$10),0)</f>
        <v>#REF!</v>
      </c>
      <c r="J1965" t="e">
        <f t="shared" ca="1" si="64"/>
        <v>#REF!</v>
      </c>
      <c r="K1965" t="e">
        <f ca="1">IF(H1965+SIMULATION!$E$6&gt;'CBB SIM'!I1965,"W","L")</f>
        <v>#REF!</v>
      </c>
      <c r="L1965" t="e">
        <f ca="1">IF(I1965+SIMULATION!$E$10&gt;'CBB SIM'!H1965,"W","L")</f>
        <v>#REF!</v>
      </c>
      <c r="M1965" t="e">
        <f t="shared" ca="1" si="65"/>
        <v>#REF!</v>
      </c>
      <c r="N1965" t="e">
        <f ca="1">IF((H1965+I1965)&gt;SIMULATION!$F$6,"Over","Under")</f>
        <v>#REF!</v>
      </c>
    </row>
    <row r="1966" spans="8:14" x14ac:dyDescent="0.25">
      <c r="H1966" t="e">
        <f ca="1">ROUND(NORMINV(RAND(),SIMULATION!$G$6,SIMULATION!$C$6),0)</f>
        <v>#REF!</v>
      </c>
      <c r="I1966" t="e">
        <f ca="1">ROUND(NORMINV(RAND(),SIMULATION!$G$10,SIMULATION!$C$10),0)</f>
        <v>#REF!</v>
      </c>
      <c r="J1966" t="e">
        <f t="shared" ca="1" si="64"/>
        <v>#REF!</v>
      </c>
      <c r="K1966" t="e">
        <f ca="1">IF(H1966+SIMULATION!$E$6&gt;'CBB SIM'!I1966,"W","L")</f>
        <v>#REF!</v>
      </c>
      <c r="L1966" t="e">
        <f ca="1">IF(I1966+SIMULATION!$E$10&gt;'CBB SIM'!H1966,"W","L")</f>
        <v>#REF!</v>
      </c>
      <c r="M1966" t="e">
        <f t="shared" ca="1" si="65"/>
        <v>#REF!</v>
      </c>
      <c r="N1966" t="e">
        <f ca="1">IF((H1966+I1966)&gt;SIMULATION!$F$6,"Over","Under")</f>
        <v>#REF!</v>
      </c>
    </row>
    <row r="1967" spans="8:14" x14ac:dyDescent="0.25">
      <c r="H1967" t="e">
        <f ca="1">ROUND(NORMINV(RAND(),SIMULATION!$G$6,SIMULATION!$C$6),0)</f>
        <v>#REF!</v>
      </c>
      <c r="I1967" t="e">
        <f ca="1">ROUND(NORMINV(RAND(),SIMULATION!$G$10,SIMULATION!$C$10),0)</f>
        <v>#REF!</v>
      </c>
      <c r="J1967" t="e">
        <f t="shared" ca="1" si="64"/>
        <v>#REF!</v>
      </c>
      <c r="K1967" t="e">
        <f ca="1">IF(H1967+SIMULATION!$E$6&gt;'CBB SIM'!I1967,"W","L")</f>
        <v>#REF!</v>
      </c>
      <c r="L1967" t="e">
        <f ca="1">IF(I1967+SIMULATION!$E$10&gt;'CBB SIM'!H1967,"W","L")</f>
        <v>#REF!</v>
      </c>
      <c r="M1967" t="e">
        <f t="shared" ca="1" si="65"/>
        <v>#REF!</v>
      </c>
      <c r="N1967" t="e">
        <f ca="1">IF((H1967+I1967)&gt;SIMULATION!$F$6,"Over","Under")</f>
        <v>#REF!</v>
      </c>
    </row>
    <row r="1968" spans="8:14" x14ac:dyDescent="0.25">
      <c r="H1968" t="e">
        <f ca="1">ROUND(NORMINV(RAND(),SIMULATION!$G$6,SIMULATION!$C$6),0)</f>
        <v>#REF!</v>
      </c>
      <c r="I1968" t="e">
        <f ca="1">ROUND(NORMINV(RAND(),SIMULATION!$G$10,SIMULATION!$C$10),0)</f>
        <v>#REF!</v>
      </c>
      <c r="J1968" t="e">
        <f t="shared" ca="1" si="64"/>
        <v>#REF!</v>
      </c>
      <c r="K1968" t="e">
        <f ca="1">IF(H1968+SIMULATION!$E$6&gt;'CBB SIM'!I1968,"W","L")</f>
        <v>#REF!</v>
      </c>
      <c r="L1968" t="e">
        <f ca="1">IF(I1968+SIMULATION!$E$10&gt;'CBB SIM'!H1968,"W","L")</f>
        <v>#REF!</v>
      </c>
      <c r="M1968" t="e">
        <f t="shared" ca="1" si="65"/>
        <v>#REF!</v>
      </c>
      <c r="N1968" t="e">
        <f ca="1">IF((H1968+I1968)&gt;SIMULATION!$F$6,"Over","Under")</f>
        <v>#REF!</v>
      </c>
    </row>
    <row r="1969" spans="8:14" x14ac:dyDescent="0.25">
      <c r="H1969" t="e">
        <f ca="1">ROUND(NORMINV(RAND(),SIMULATION!$G$6,SIMULATION!$C$6),0)</f>
        <v>#REF!</v>
      </c>
      <c r="I1969" t="e">
        <f ca="1">ROUND(NORMINV(RAND(),SIMULATION!$G$10,SIMULATION!$C$10),0)</f>
        <v>#REF!</v>
      </c>
      <c r="J1969" t="e">
        <f t="shared" ca="1" si="64"/>
        <v>#REF!</v>
      </c>
      <c r="K1969" t="e">
        <f ca="1">IF(H1969+SIMULATION!$E$6&gt;'CBB SIM'!I1969,"W","L")</f>
        <v>#REF!</v>
      </c>
      <c r="L1969" t="e">
        <f ca="1">IF(I1969+SIMULATION!$E$10&gt;'CBB SIM'!H1969,"W","L")</f>
        <v>#REF!</v>
      </c>
      <c r="M1969" t="e">
        <f t="shared" ca="1" si="65"/>
        <v>#REF!</v>
      </c>
      <c r="N1969" t="e">
        <f ca="1">IF((H1969+I1969)&gt;SIMULATION!$F$6,"Over","Under")</f>
        <v>#REF!</v>
      </c>
    </row>
    <row r="1970" spans="8:14" x14ac:dyDescent="0.25">
      <c r="H1970" t="e">
        <f ca="1">ROUND(NORMINV(RAND(),SIMULATION!$G$6,SIMULATION!$C$6),0)</f>
        <v>#REF!</v>
      </c>
      <c r="I1970" t="e">
        <f ca="1">ROUND(NORMINV(RAND(),SIMULATION!$G$10,SIMULATION!$C$10),0)</f>
        <v>#REF!</v>
      </c>
      <c r="J1970" t="e">
        <f t="shared" ca="1" si="64"/>
        <v>#REF!</v>
      </c>
      <c r="K1970" t="e">
        <f ca="1">IF(H1970+SIMULATION!$E$6&gt;'CBB SIM'!I1970,"W","L")</f>
        <v>#REF!</v>
      </c>
      <c r="L1970" t="e">
        <f ca="1">IF(I1970+SIMULATION!$E$10&gt;'CBB SIM'!H1970,"W","L")</f>
        <v>#REF!</v>
      </c>
      <c r="M1970" t="e">
        <f t="shared" ca="1" si="65"/>
        <v>#REF!</v>
      </c>
      <c r="N1970" t="e">
        <f ca="1">IF((H1970+I1970)&gt;SIMULATION!$F$6,"Over","Under")</f>
        <v>#REF!</v>
      </c>
    </row>
    <row r="1971" spans="8:14" x14ac:dyDescent="0.25">
      <c r="H1971" t="e">
        <f ca="1">ROUND(NORMINV(RAND(),SIMULATION!$G$6,SIMULATION!$C$6),0)</f>
        <v>#REF!</v>
      </c>
      <c r="I1971" t="e">
        <f ca="1">ROUND(NORMINV(RAND(),SIMULATION!$G$10,SIMULATION!$C$10),0)</f>
        <v>#REF!</v>
      </c>
      <c r="J1971" t="e">
        <f t="shared" ca="1" si="64"/>
        <v>#REF!</v>
      </c>
      <c r="K1971" t="e">
        <f ca="1">IF(H1971+SIMULATION!$E$6&gt;'CBB SIM'!I1971,"W","L")</f>
        <v>#REF!</v>
      </c>
      <c r="L1971" t="e">
        <f ca="1">IF(I1971+SIMULATION!$E$10&gt;'CBB SIM'!H1971,"W","L")</f>
        <v>#REF!</v>
      </c>
      <c r="M1971" t="e">
        <f t="shared" ca="1" si="65"/>
        <v>#REF!</v>
      </c>
      <c r="N1971" t="e">
        <f ca="1">IF((H1971+I1971)&gt;SIMULATION!$F$6,"Over","Under")</f>
        <v>#REF!</v>
      </c>
    </row>
    <row r="1972" spans="8:14" x14ac:dyDescent="0.25">
      <c r="H1972" t="e">
        <f ca="1">ROUND(NORMINV(RAND(),SIMULATION!$G$6,SIMULATION!$C$6),0)</f>
        <v>#REF!</v>
      </c>
      <c r="I1972" t="e">
        <f ca="1">ROUND(NORMINV(RAND(),SIMULATION!$G$10,SIMULATION!$C$10),0)</f>
        <v>#REF!</v>
      </c>
      <c r="J1972" t="e">
        <f t="shared" ca="1" si="64"/>
        <v>#REF!</v>
      </c>
      <c r="K1972" t="e">
        <f ca="1">IF(H1972+SIMULATION!$E$6&gt;'CBB SIM'!I1972,"W","L")</f>
        <v>#REF!</v>
      </c>
      <c r="L1972" t="e">
        <f ca="1">IF(I1972+SIMULATION!$E$10&gt;'CBB SIM'!H1972,"W","L")</f>
        <v>#REF!</v>
      </c>
      <c r="M1972" t="e">
        <f t="shared" ca="1" si="65"/>
        <v>#REF!</v>
      </c>
      <c r="N1972" t="e">
        <f ca="1">IF((H1972+I1972)&gt;SIMULATION!$F$6,"Over","Under")</f>
        <v>#REF!</v>
      </c>
    </row>
    <row r="1973" spans="8:14" x14ac:dyDescent="0.25">
      <c r="H1973" t="e">
        <f ca="1">ROUND(NORMINV(RAND(),SIMULATION!$G$6,SIMULATION!$C$6),0)</f>
        <v>#REF!</v>
      </c>
      <c r="I1973" t="e">
        <f ca="1">ROUND(NORMINV(RAND(),SIMULATION!$G$10,SIMULATION!$C$10),0)</f>
        <v>#REF!</v>
      </c>
      <c r="J1973" t="e">
        <f t="shared" ca="1" si="64"/>
        <v>#REF!</v>
      </c>
      <c r="K1973" t="e">
        <f ca="1">IF(H1973+SIMULATION!$E$6&gt;'CBB SIM'!I1973,"W","L")</f>
        <v>#REF!</v>
      </c>
      <c r="L1973" t="e">
        <f ca="1">IF(I1973+SIMULATION!$E$10&gt;'CBB SIM'!H1973,"W","L")</f>
        <v>#REF!</v>
      </c>
      <c r="M1973" t="e">
        <f t="shared" ca="1" si="65"/>
        <v>#REF!</v>
      </c>
      <c r="N1973" t="e">
        <f ca="1">IF((H1973+I1973)&gt;SIMULATION!$F$6,"Over","Under")</f>
        <v>#REF!</v>
      </c>
    </row>
    <row r="1974" spans="8:14" x14ac:dyDescent="0.25">
      <c r="H1974" t="e">
        <f ca="1">ROUND(NORMINV(RAND(),SIMULATION!$G$6,SIMULATION!$C$6),0)</f>
        <v>#REF!</v>
      </c>
      <c r="I1974" t="e">
        <f ca="1">ROUND(NORMINV(RAND(),SIMULATION!$G$10,SIMULATION!$C$10),0)</f>
        <v>#REF!</v>
      </c>
      <c r="J1974" t="e">
        <f t="shared" ca="1" si="64"/>
        <v>#REF!</v>
      </c>
      <c r="K1974" t="e">
        <f ca="1">IF(H1974+SIMULATION!$E$6&gt;'CBB SIM'!I1974,"W","L")</f>
        <v>#REF!</v>
      </c>
      <c r="L1974" t="e">
        <f ca="1">IF(I1974+SIMULATION!$E$10&gt;'CBB SIM'!H1974,"W","L")</f>
        <v>#REF!</v>
      </c>
      <c r="M1974" t="e">
        <f t="shared" ca="1" si="65"/>
        <v>#REF!</v>
      </c>
      <c r="N1974" t="e">
        <f ca="1">IF((H1974+I1974)&gt;SIMULATION!$F$6,"Over","Under")</f>
        <v>#REF!</v>
      </c>
    </row>
    <row r="1975" spans="8:14" x14ac:dyDescent="0.25">
      <c r="H1975" t="e">
        <f ca="1">ROUND(NORMINV(RAND(),SIMULATION!$G$6,SIMULATION!$C$6),0)</f>
        <v>#REF!</v>
      </c>
      <c r="I1975" t="e">
        <f ca="1">ROUND(NORMINV(RAND(),SIMULATION!$G$10,SIMULATION!$C$10),0)</f>
        <v>#REF!</v>
      </c>
      <c r="J1975" t="e">
        <f t="shared" ca="1" si="64"/>
        <v>#REF!</v>
      </c>
      <c r="K1975" t="e">
        <f ca="1">IF(H1975+SIMULATION!$E$6&gt;'CBB SIM'!I1975,"W","L")</f>
        <v>#REF!</v>
      </c>
      <c r="L1975" t="e">
        <f ca="1">IF(I1975+SIMULATION!$E$10&gt;'CBB SIM'!H1975,"W","L")</f>
        <v>#REF!</v>
      </c>
      <c r="M1975" t="e">
        <f t="shared" ca="1" si="65"/>
        <v>#REF!</v>
      </c>
      <c r="N1975" t="e">
        <f ca="1">IF((H1975+I1975)&gt;SIMULATION!$F$6,"Over","Under")</f>
        <v>#REF!</v>
      </c>
    </row>
    <row r="1976" spans="8:14" x14ac:dyDescent="0.25">
      <c r="H1976" t="e">
        <f ca="1">ROUND(NORMINV(RAND(),SIMULATION!$G$6,SIMULATION!$C$6),0)</f>
        <v>#REF!</v>
      </c>
      <c r="I1976" t="e">
        <f ca="1">ROUND(NORMINV(RAND(),SIMULATION!$G$10,SIMULATION!$C$10),0)</f>
        <v>#REF!</v>
      </c>
      <c r="J1976" t="e">
        <f t="shared" ca="1" si="64"/>
        <v>#REF!</v>
      </c>
      <c r="K1976" t="e">
        <f ca="1">IF(H1976+SIMULATION!$E$6&gt;'CBB SIM'!I1976,"W","L")</f>
        <v>#REF!</v>
      </c>
      <c r="L1976" t="e">
        <f ca="1">IF(I1976+SIMULATION!$E$10&gt;'CBB SIM'!H1976,"W","L")</f>
        <v>#REF!</v>
      </c>
      <c r="M1976" t="e">
        <f t="shared" ca="1" si="65"/>
        <v>#REF!</v>
      </c>
      <c r="N1976" t="e">
        <f ca="1">IF((H1976+I1976)&gt;SIMULATION!$F$6,"Over","Under")</f>
        <v>#REF!</v>
      </c>
    </row>
    <row r="1977" spans="8:14" x14ac:dyDescent="0.25">
      <c r="H1977" t="e">
        <f ca="1">ROUND(NORMINV(RAND(),SIMULATION!$G$6,SIMULATION!$C$6),0)</f>
        <v>#REF!</v>
      </c>
      <c r="I1977" t="e">
        <f ca="1">ROUND(NORMINV(RAND(),SIMULATION!$G$10,SIMULATION!$C$10),0)</f>
        <v>#REF!</v>
      </c>
      <c r="J1977" t="e">
        <f t="shared" ca="1" si="64"/>
        <v>#REF!</v>
      </c>
      <c r="K1977" t="e">
        <f ca="1">IF(H1977+SIMULATION!$E$6&gt;'CBB SIM'!I1977,"W","L")</f>
        <v>#REF!</v>
      </c>
      <c r="L1977" t="e">
        <f ca="1">IF(I1977+SIMULATION!$E$10&gt;'CBB SIM'!H1977,"W","L")</f>
        <v>#REF!</v>
      </c>
      <c r="M1977" t="e">
        <f t="shared" ca="1" si="65"/>
        <v>#REF!</v>
      </c>
      <c r="N1977" t="e">
        <f ca="1">IF((H1977+I1977)&gt;SIMULATION!$F$6,"Over","Under")</f>
        <v>#REF!</v>
      </c>
    </row>
    <row r="1978" spans="8:14" x14ac:dyDescent="0.25">
      <c r="H1978" t="e">
        <f ca="1">ROUND(NORMINV(RAND(),SIMULATION!$G$6,SIMULATION!$C$6),0)</f>
        <v>#REF!</v>
      </c>
      <c r="I1978" t="e">
        <f ca="1">ROUND(NORMINV(RAND(),SIMULATION!$G$10,SIMULATION!$C$10),0)</f>
        <v>#REF!</v>
      </c>
      <c r="J1978" t="e">
        <f t="shared" ca="1" si="64"/>
        <v>#REF!</v>
      </c>
      <c r="K1978" t="e">
        <f ca="1">IF(H1978+SIMULATION!$E$6&gt;'CBB SIM'!I1978,"W","L")</f>
        <v>#REF!</v>
      </c>
      <c r="L1978" t="e">
        <f ca="1">IF(I1978+SIMULATION!$E$10&gt;'CBB SIM'!H1978,"W","L")</f>
        <v>#REF!</v>
      </c>
      <c r="M1978" t="e">
        <f t="shared" ca="1" si="65"/>
        <v>#REF!</v>
      </c>
      <c r="N1978" t="e">
        <f ca="1">IF((H1978+I1978)&gt;SIMULATION!$F$6,"Over","Under")</f>
        <v>#REF!</v>
      </c>
    </row>
    <row r="1979" spans="8:14" x14ac:dyDescent="0.25">
      <c r="H1979" t="e">
        <f ca="1">ROUND(NORMINV(RAND(),SIMULATION!$G$6,SIMULATION!$C$6),0)</f>
        <v>#REF!</v>
      </c>
      <c r="I1979" t="e">
        <f ca="1">ROUND(NORMINV(RAND(),SIMULATION!$G$10,SIMULATION!$C$10),0)</f>
        <v>#REF!</v>
      </c>
      <c r="J1979" t="e">
        <f t="shared" ca="1" si="64"/>
        <v>#REF!</v>
      </c>
      <c r="K1979" t="e">
        <f ca="1">IF(H1979+SIMULATION!$E$6&gt;'CBB SIM'!I1979,"W","L")</f>
        <v>#REF!</v>
      </c>
      <c r="L1979" t="e">
        <f ca="1">IF(I1979+SIMULATION!$E$10&gt;'CBB SIM'!H1979,"W","L")</f>
        <v>#REF!</v>
      </c>
      <c r="M1979" t="e">
        <f t="shared" ca="1" si="65"/>
        <v>#REF!</v>
      </c>
      <c r="N1979" t="e">
        <f ca="1">IF((H1979+I1979)&gt;SIMULATION!$F$6,"Over","Under")</f>
        <v>#REF!</v>
      </c>
    </row>
    <row r="1980" spans="8:14" x14ac:dyDescent="0.25">
      <c r="H1980" t="e">
        <f ca="1">ROUND(NORMINV(RAND(),SIMULATION!$G$6,SIMULATION!$C$6),0)</f>
        <v>#REF!</v>
      </c>
      <c r="I1980" t="e">
        <f ca="1">ROUND(NORMINV(RAND(),SIMULATION!$G$10,SIMULATION!$C$10),0)</f>
        <v>#REF!</v>
      </c>
      <c r="J1980" t="e">
        <f t="shared" ca="1" si="64"/>
        <v>#REF!</v>
      </c>
      <c r="K1980" t="e">
        <f ca="1">IF(H1980+SIMULATION!$E$6&gt;'CBB SIM'!I1980,"W","L")</f>
        <v>#REF!</v>
      </c>
      <c r="L1980" t="e">
        <f ca="1">IF(I1980+SIMULATION!$E$10&gt;'CBB SIM'!H1980,"W","L")</f>
        <v>#REF!</v>
      </c>
      <c r="M1980" t="e">
        <f t="shared" ca="1" si="65"/>
        <v>#REF!</v>
      </c>
      <c r="N1980" t="e">
        <f ca="1">IF((H1980+I1980)&gt;SIMULATION!$F$6,"Over","Under")</f>
        <v>#REF!</v>
      </c>
    </row>
    <row r="1981" spans="8:14" x14ac:dyDescent="0.25">
      <c r="H1981" t="e">
        <f ca="1">ROUND(NORMINV(RAND(),SIMULATION!$G$6,SIMULATION!$C$6),0)</f>
        <v>#REF!</v>
      </c>
      <c r="I1981" t="e">
        <f ca="1">ROUND(NORMINV(RAND(),SIMULATION!$G$10,SIMULATION!$C$10),0)</f>
        <v>#REF!</v>
      </c>
      <c r="J1981" t="e">
        <f t="shared" ca="1" si="64"/>
        <v>#REF!</v>
      </c>
      <c r="K1981" t="e">
        <f ca="1">IF(H1981+SIMULATION!$E$6&gt;'CBB SIM'!I1981,"W","L")</f>
        <v>#REF!</v>
      </c>
      <c r="L1981" t="e">
        <f ca="1">IF(I1981+SIMULATION!$E$10&gt;'CBB SIM'!H1981,"W","L")</f>
        <v>#REF!</v>
      </c>
      <c r="M1981" t="e">
        <f t="shared" ca="1" si="65"/>
        <v>#REF!</v>
      </c>
      <c r="N1981" t="e">
        <f ca="1">IF((H1981+I1981)&gt;SIMULATION!$F$6,"Over","Under")</f>
        <v>#REF!</v>
      </c>
    </row>
    <row r="1982" spans="8:14" x14ac:dyDescent="0.25">
      <c r="H1982" t="e">
        <f ca="1">ROUND(NORMINV(RAND(),SIMULATION!$G$6,SIMULATION!$C$6),0)</f>
        <v>#REF!</v>
      </c>
      <c r="I1982" t="e">
        <f ca="1">ROUND(NORMINV(RAND(),SIMULATION!$G$10,SIMULATION!$C$10),0)</f>
        <v>#REF!</v>
      </c>
      <c r="J1982" t="e">
        <f t="shared" ca="1" si="64"/>
        <v>#REF!</v>
      </c>
      <c r="K1982" t="e">
        <f ca="1">IF(H1982+SIMULATION!$E$6&gt;'CBB SIM'!I1982,"W","L")</f>
        <v>#REF!</v>
      </c>
      <c r="L1982" t="e">
        <f ca="1">IF(I1982+SIMULATION!$E$10&gt;'CBB SIM'!H1982,"W","L")</f>
        <v>#REF!</v>
      </c>
      <c r="M1982" t="e">
        <f t="shared" ca="1" si="65"/>
        <v>#REF!</v>
      </c>
      <c r="N1982" t="e">
        <f ca="1">IF((H1982+I1982)&gt;SIMULATION!$F$6,"Over","Under")</f>
        <v>#REF!</v>
      </c>
    </row>
    <row r="1983" spans="8:14" x14ac:dyDescent="0.25">
      <c r="H1983" t="e">
        <f ca="1">ROUND(NORMINV(RAND(),SIMULATION!$G$6,SIMULATION!$C$6),0)</f>
        <v>#REF!</v>
      </c>
      <c r="I1983" t="e">
        <f ca="1">ROUND(NORMINV(RAND(),SIMULATION!$G$10,SIMULATION!$C$10),0)</f>
        <v>#REF!</v>
      </c>
      <c r="J1983" t="e">
        <f t="shared" ca="1" si="64"/>
        <v>#REF!</v>
      </c>
      <c r="K1983" t="e">
        <f ca="1">IF(H1983+SIMULATION!$E$6&gt;'CBB SIM'!I1983,"W","L")</f>
        <v>#REF!</v>
      </c>
      <c r="L1983" t="e">
        <f ca="1">IF(I1983+SIMULATION!$E$10&gt;'CBB SIM'!H1983,"W","L")</f>
        <v>#REF!</v>
      </c>
      <c r="M1983" t="e">
        <f t="shared" ca="1" si="65"/>
        <v>#REF!</v>
      </c>
      <c r="N1983" t="e">
        <f ca="1">IF((H1983+I1983)&gt;SIMULATION!$F$6,"Over","Under")</f>
        <v>#REF!</v>
      </c>
    </row>
    <row r="1984" spans="8:14" x14ac:dyDescent="0.25">
      <c r="H1984" t="e">
        <f ca="1">ROUND(NORMINV(RAND(),SIMULATION!$G$6,SIMULATION!$C$6),0)</f>
        <v>#REF!</v>
      </c>
      <c r="I1984" t="e">
        <f ca="1">ROUND(NORMINV(RAND(),SIMULATION!$G$10,SIMULATION!$C$10),0)</f>
        <v>#REF!</v>
      </c>
      <c r="J1984" t="e">
        <f t="shared" ca="1" si="64"/>
        <v>#REF!</v>
      </c>
      <c r="K1984" t="e">
        <f ca="1">IF(H1984+SIMULATION!$E$6&gt;'CBB SIM'!I1984,"W","L")</f>
        <v>#REF!</v>
      </c>
      <c r="L1984" t="e">
        <f ca="1">IF(I1984+SIMULATION!$E$10&gt;'CBB SIM'!H1984,"W","L")</f>
        <v>#REF!</v>
      </c>
      <c r="M1984" t="e">
        <f t="shared" ca="1" si="65"/>
        <v>#REF!</v>
      </c>
      <c r="N1984" t="e">
        <f ca="1">IF((H1984+I1984)&gt;SIMULATION!$F$6,"Over","Under")</f>
        <v>#REF!</v>
      </c>
    </row>
    <row r="1985" spans="8:14" x14ac:dyDescent="0.25">
      <c r="H1985" t="e">
        <f ca="1">ROUND(NORMINV(RAND(),SIMULATION!$G$6,SIMULATION!$C$6),0)</f>
        <v>#REF!</v>
      </c>
      <c r="I1985" t="e">
        <f ca="1">ROUND(NORMINV(RAND(),SIMULATION!$G$10,SIMULATION!$C$10),0)</f>
        <v>#REF!</v>
      </c>
      <c r="J1985" t="e">
        <f t="shared" ca="1" si="64"/>
        <v>#REF!</v>
      </c>
      <c r="K1985" t="e">
        <f ca="1">IF(H1985+SIMULATION!$E$6&gt;'CBB SIM'!I1985,"W","L")</f>
        <v>#REF!</v>
      </c>
      <c r="L1985" t="e">
        <f ca="1">IF(I1985+SIMULATION!$E$10&gt;'CBB SIM'!H1985,"W","L")</f>
        <v>#REF!</v>
      </c>
      <c r="M1985" t="e">
        <f t="shared" ca="1" si="65"/>
        <v>#REF!</v>
      </c>
      <c r="N1985" t="e">
        <f ca="1">IF((H1985+I1985)&gt;SIMULATION!$F$6,"Over","Under")</f>
        <v>#REF!</v>
      </c>
    </row>
    <row r="1986" spans="8:14" x14ac:dyDescent="0.25">
      <c r="H1986" t="e">
        <f ca="1">ROUND(NORMINV(RAND(),SIMULATION!$G$6,SIMULATION!$C$6),0)</f>
        <v>#REF!</v>
      </c>
      <c r="I1986" t="e">
        <f ca="1">ROUND(NORMINV(RAND(),SIMULATION!$G$10,SIMULATION!$C$10),0)</f>
        <v>#REF!</v>
      </c>
      <c r="J1986" t="e">
        <f t="shared" ca="1" si="64"/>
        <v>#REF!</v>
      </c>
      <c r="K1986" t="e">
        <f ca="1">IF(H1986+SIMULATION!$E$6&gt;'CBB SIM'!I1986,"W","L")</f>
        <v>#REF!</v>
      </c>
      <c r="L1986" t="e">
        <f ca="1">IF(I1986+SIMULATION!$E$10&gt;'CBB SIM'!H1986,"W","L")</f>
        <v>#REF!</v>
      </c>
      <c r="M1986" t="e">
        <f t="shared" ca="1" si="65"/>
        <v>#REF!</v>
      </c>
      <c r="N1986" t="e">
        <f ca="1">IF((H1986+I1986)&gt;SIMULATION!$F$6,"Over","Under")</f>
        <v>#REF!</v>
      </c>
    </row>
    <row r="1987" spans="8:14" x14ac:dyDescent="0.25">
      <c r="H1987" t="e">
        <f ca="1">ROUND(NORMINV(RAND(),SIMULATION!$G$6,SIMULATION!$C$6),0)</f>
        <v>#REF!</v>
      </c>
      <c r="I1987" t="e">
        <f ca="1">ROUND(NORMINV(RAND(),SIMULATION!$G$10,SIMULATION!$C$10),0)</f>
        <v>#REF!</v>
      </c>
      <c r="J1987" t="e">
        <f t="shared" ca="1" si="64"/>
        <v>#REF!</v>
      </c>
      <c r="K1987" t="e">
        <f ca="1">IF(H1987+SIMULATION!$E$6&gt;'CBB SIM'!I1987,"W","L")</f>
        <v>#REF!</v>
      </c>
      <c r="L1987" t="e">
        <f ca="1">IF(I1987+SIMULATION!$E$10&gt;'CBB SIM'!H1987,"W","L")</f>
        <v>#REF!</v>
      </c>
      <c r="M1987" t="e">
        <f t="shared" ca="1" si="65"/>
        <v>#REF!</v>
      </c>
      <c r="N1987" t="e">
        <f ca="1">IF((H1987+I1987)&gt;SIMULATION!$F$6,"Over","Under")</f>
        <v>#REF!</v>
      </c>
    </row>
    <row r="1988" spans="8:14" x14ac:dyDescent="0.25">
      <c r="H1988" t="e">
        <f ca="1">ROUND(NORMINV(RAND(),SIMULATION!$G$6,SIMULATION!$C$6),0)</f>
        <v>#REF!</v>
      </c>
      <c r="I1988" t="e">
        <f ca="1">ROUND(NORMINV(RAND(),SIMULATION!$G$10,SIMULATION!$C$10),0)</f>
        <v>#REF!</v>
      </c>
      <c r="J1988" t="e">
        <f t="shared" ca="1" si="64"/>
        <v>#REF!</v>
      </c>
      <c r="K1988" t="e">
        <f ca="1">IF(H1988+SIMULATION!$E$6&gt;'CBB SIM'!I1988,"W","L")</f>
        <v>#REF!</v>
      </c>
      <c r="L1988" t="e">
        <f ca="1">IF(I1988+SIMULATION!$E$10&gt;'CBB SIM'!H1988,"W","L")</f>
        <v>#REF!</v>
      </c>
      <c r="M1988" t="e">
        <f t="shared" ca="1" si="65"/>
        <v>#REF!</v>
      </c>
      <c r="N1988" t="e">
        <f ca="1">IF((H1988+I1988)&gt;SIMULATION!$F$6,"Over","Under")</f>
        <v>#REF!</v>
      </c>
    </row>
    <row r="1989" spans="8:14" x14ac:dyDescent="0.25">
      <c r="H1989" t="e">
        <f ca="1">ROUND(NORMINV(RAND(),SIMULATION!$G$6,SIMULATION!$C$6),0)</f>
        <v>#REF!</v>
      </c>
      <c r="I1989" t="e">
        <f ca="1">ROUND(NORMINV(RAND(),SIMULATION!$G$10,SIMULATION!$C$10),0)</f>
        <v>#REF!</v>
      </c>
      <c r="J1989" t="e">
        <f t="shared" ca="1" si="64"/>
        <v>#REF!</v>
      </c>
      <c r="K1989" t="e">
        <f ca="1">IF(H1989+SIMULATION!$E$6&gt;'CBB SIM'!I1989,"W","L")</f>
        <v>#REF!</v>
      </c>
      <c r="L1989" t="e">
        <f ca="1">IF(I1989+SIMULATION!$E$10&gt;'CBB SIM'!H1989,"W","L")</f>
        <v>#REF!</v>
      </c>
      <c r="M1989" t="e">
        <f t="shared" ca="1" si="65"/>
        <v>#REF!</v>
      </c>
      <c r="N1989" t="e">
        <f ca="1">IF((H1989+I1989)&gt;SIMULATION!$F$6,"Over","Under")</f>
        <v>#REF!</v>
      </c>
    </row>
    <row r="1990" spans="8:14" x14ac:dyDescent="0.25">
      <c r="H1990" t="e">
        <f ca="1">ROUND(NORMINV(RAND(),SIMULATION!$G$6,SIMULATION!$C$6),0)</f>
        <v>#REF!</v>
      </c>
      <c r="I1990" t="e">
        <f ca="1">ROUND(NORMINV(RAND(),SIMULATION!$G$10,SIMULATION!$C$10),0)</f>
        <v>#REF!</v>
      </c>
      <c r="J1990" t="e">
        <f t="shared" ca="1" si="64"/>
        <v>#REF!</v>
      </c>
      <c r="K1990" t="e">
        <f ca="1">IF(H1990+SIMULATION!$E$6&gt;'CBB SIM'!I1990,"W","L")</f>
        <v>#REF!</v>
      </c>
      <c r="L1990" t="e">
        <f ca="1">IF(I1990+SIMULATION!$E$10&gt;'CBB SIM'!H1990,"W","L")</f>
        <v>#REF!</v>
      </c>
      <c r="M1990" t="e">
        <f t="shared" ca="1" si="65"/>
        <v>#REF!</v>
      </c>
      <c r="N1990" t="e">
        <f ca="1">IF((H1990+I1990)&gt;SIMULATION!$F$6,"Over","Under")</f>
        <v>#REF!</v>
      </c>
    </row>
    <row r="1991" spans="8:14" x14ac:dyDescent="0.25">
      <c r="H1991" t="e">
        <f ca="1">ROUND(NORMINV(RAND(),SIMULATION!$G$6,SIMULATION!$C$6),0)</f>
        <v>#REF!</v>
      </c>
      <c r="I1991" t="e">
        <f ca="1">ROUND(NORMINV(RAND(),SIMULATION!$G$10,SIMULATION!$C$10),0)</f>
        <v>#REF!</v>
      </c>
      <c r="J1991" t="e">
        <f t="shared" ca="1" si="64"/>
        <v>#REF!</v>
      </c>
      <c r="K1991" t="e">
        <f ca="1">IF(H1991+SIMULATION!$E$6&gt;'CBB SIM'!I1991,"W","L")</f>
        <v>#REF!</v>
      </c>
      <c r="L1991" t="e">
        <f ca="1">IF(I1991+SIMULATION!$E$10&gt;'CBB SIM'!H1991,"W","L")</f>
        <v>#REF!</v>
      </c>
      <c r="M1991" t="e">
        <f t="shared" ca="1" si="65"/>
        <v>#REF!</v>
      </c>
      <c r="N1991" t="e">
        <f ca="1">IF((H1991+I1991)&gt;SIMULATION!$F$6,"Over","Under")</f>
        <v>#REF!</v>
      </c>
    </row>
    <row r="1992" spans="8:14" x14ac:dyDescent="0.25">
      <c r="H1992" t="e">
        <f ca="1">ROUND(NORMINV(RAND(),SIMULATION!$G$6,SIMULATION!$C$6),0)</f>
        <v>#REF!</v>
      </c>
      <c r="I1992" t="e">
        <f ca="1">ROUND(NORMINV(RAND(),SIMULATION!$G$10,SIMULATION!$C$10),0)</f>
        <v>#REF!</v>
      </c>
      <c r="J1992" t="e">
        <f t="shared" ca="1" si="64"/>
        <v>#REF!</v>
      </c>
      <c r="K1992" t="e">
        <f ca="1">IF(H1992+SIMULATION!$E$6&gt;'CBB SIM'!I1992,"W","L")</f>
        <v>#REF!</v>
      </c>
      <c r="L1992" t="e">
        <f ca="1">IF(I1992+SIMULATION!$E$10&gt;'CBB SIM'!H1992,"W","L")</f>
        <v>#REF!</v>
      </c>
      <c r="M1992" t="e">
        <f t="shared" ca="1" si="65"/>
        <v>#REF!</v>
      </c>
      <c r="N1992" t="e">
        <f ca="1">IF((H1992+I1992)&gt;SIMULATION!$F$6,"Over","Under")</f>
        <v>#REF!</v>
      </c>
    </row>
    <row r="1993" spans="8:14" x14ac:dyDescent="0.25">
      <c r="H1993" t="e">
        <f ca="1">ROUND(NORMINV(RAND(),SIMULATION!$G$6,SIMULATION!$C$6),0)</f>
        <v>#REF!</v>
      </c>
      <c r="I1993" t="e">
        <f ca="1">ROUND(NORMINV(RAND(),SIMULATION!$G$10,SIMULATION!$C$10),0)</f>
        <v>#REF!</v>
      </c>
      <c r="J1993" t="e">
        <f t="shared" ca="1" si="64"/>
        <v>#REF!</v>
      </c>
      <c r="K1993" t="e">
        <f ca="1">IF(H1993+SIMULATION!$E$6&gt;'CBB SIM'!I1993,"W","L")</f>
        <v>#REF!</v>
      </c>
      <c r="L1993" t="e">
        <f ca="1">IF(I1993+SIMULATION!$E$10&gt;'CBB SIM'!H1993,"W","L")</f>
        <v>#REF!</v>
      </c>
      <c r="M1993" t="e">
        <f t="shared" ca="1" si="65"/>
        <v>#REF!</v>
      </c>
      <c r="N1993" t="e">
        <f ca="1">IF((H1993+I1993)&gt;SIMULATION!$F$6,"Over","Under")</f>
        <v>#REF!</v>
      </c>
    </row>
    <row r="1994" spans="8:14" x14ac:dyDescent="0.25">
      <c r="H1994" t="e">
        <f ca="1">ROUND(NORMINV(RAND(),SIMULATION!$G$6,SIMULATION!$C$6),0)</f>
        <v>#REF!</v>
      </c>
      <c r="I1994" t="e">
        <f ca="1">ROUND(NORMINV(RAND(),SIMULATION!$G$10,SIMULATION!$C$10),0)</f>
        <v>#REF!</v>
      </c>
      <c r="J1994" t="e">
        <f t="shared" ca="1" si="64"/>
        <v>#REF!</v>
      </c>
      <c r="K1994" t="e">
        <f ca="1">IF(H1994+SIMULATION!$E$6&gt;'CBB SIM'!I1994,"W","L")</f>
        <v>#REF!</v>
      </c>
      <c r="L1994" t="e">
        <f ca="1">IF(I1994+SIMULATION!$E$10&gt;'CBB SIM'!H1994,"W","L")</f>
        <v>#REF!</v>
      </c>
      <c r="M1994" t="e">
        <f t="shared" ca="1" si="65"/>
        <v>#REF!</v>
      </c>
      <c r="N1994" t="e">
        <f ca="1">IF((H1994+I1994)&gt;SIMULATION!$F$6,"Over","Under")</f>
        <v>#REF!</v>
      </c>
    </row>
    <row r="1995" spans="8:14" x14ac:dyDescent="0.25">
      <c r="H1995" t="e">
        <f ca="1">ROUND(NORMINV(RAND(),SIMULATION!$G$6,SIMULATION!$C$6),0)</f>
        <v>#REF!</v>
      </c>
      <c r="I1995" t="e">
        <f ca="1">ROUND(NORMINV(RAND(),SIMULATION!$G$10,SIMULATION!$C$10),0)</f>
        <v>#REF!</v>
      </c>
      <c r="J1995" t="e">
        <f t="shared" ca="1" si="64"/>
        <v>#REF!</v>
      </c>
      <c r="K1995" t="e">
        <f ca="1">IF(H1995+SIMULATION!$E$6&gt;'CBB SIM'!I1995,"W","L")</f>
        <v>#REF!</v>
      </c>
      <c r="L1995" t="e">
        <f ca="1">IF(I1995+SIMULATION!$E$10&gt;'CBB SIM'!H1995,"W","L")</f>
        <v>#REF!</v>
      </c>
      <c r="M1995" t="e">
        <f t="shared" ca="1" si="65"/>
        <v>#REF!</v>
      </c>
      <c r="N1995" t="e">
        <f ca="1">IF((H1995+I1995)&gt;SIMULATION!$F$6,"Over","Under")</f>
        <v>#REF!</v>
      </c>
    </row>
    <row r="1996" spans="8:14" x14ac:dyDescent="0.25">
      <c r="H1996" t="e">
        <f ca="1">ROUND(NORMINV(RAND(),SIMULATION!$G$6,SIMULATION!$C$6),0)</f>
        <v>#REF!</v>
      </c>
      <c r="I1996" t="e">
        <f ca="1">ROUND(NORMINV(RAND(),SIMULATION!$G$10,SIMULATION!$C$10),0)</f>
        <v>#REF!</v>
      </c>
      <c r="J1996" t="e">
        <f t="shared" ca="1" si="64"/>
        <v>#REF!</v>
      </c>
      <c r="K1996" t="e">
        <f ca="1">IF(H1996+SIMULATION!$E$6&gt;'CBB SIM'!I1996,"W","L")</f>
        <v>#REF!</v>
      </c>
      <c r="L1996" t="e">
        <f ca="1">IF(I1996+SIMULATION!$E$10&gt;'CBB SIM'!H1996,"W","L")</f>
        <v>#REF!</v>
      </c>
      <c r="M1996" t="e">
        <f t="shared" ca="1" si="65"/>
        <v>#REF!</v>
      </c>
      <c r="N1996" t="e">
        <f ca="1">IF((H1996+I1996)&gt;SIMULATION!$F$6,"Over","Under")</f>
        <v>#REF!</v>
      </c>
    </row>
    <row r="1997" spans="8:14" x14ac:dyDescent="0.25">
      <c r="H1997" t="e">
        <f ca="1">ROUND(NORMINV(RAND(),SIMULATION!$G$6,SIMULATION!$C$6),0)</f>
        <v>#REF!</v>
      </c>
      <c r="I1997" t="e">
        <f ca="1">ROUND(NORMINV(RAND(),SIMULATION!$G$10,SIMULATION!$C$10),0)</f>
        <v>#REF!</v>
      </c>
      <c r="J1997" t="e">
        <f t="shared" ca="1" si="64"/>
        <v>#REF!</v>
      </c>
      <c r="K1997" t="e">
        <f ca="1">IF(H1997+SIMULATION!$E$6&gt;'CBB SIM'!I1997,"W","L")</f>
        <v>#REF!</v>
      </c>
      <c r="L1997" t="e">
        <f ca="1">IF(I1997+SIMULATION!$E$10&gt;'CBB SIM'!H1997,"W","L")</f>
        <v>#REF!</v>
      </c>
      <c r="M1997" t="e">
        <f t="shared" ca="1" si="65"/>
        <v>#REF!</v>
      </c>
      <c r="N1997" t="e">
        <f ca="1">IF((H1997+I1997)&gt;SIMULATION!$F$6,"Over","Under")</f>
        <v>#REF!</v>
      </c>
    </row>
    <row r="1998" spans="8:14" x14ac:dyDescent="0.25">
      <c r="H1998" t="e">
        <f ca="1">ROUND(NORMINV(RAND(),SIMULATION!$G$6,SIMULATION!$C$6),0)</f>
        <v>#REF!</v>
      </c>
      <c r="I1998" t="e">
        <f ca="1">ROUND(NORMINV(RAND(),SIMULATION!$G$10,SIMULATION!$C$10),0)</f>
        <v>#REF!</v>
      </c>
      <c r="J1998" t="e">
        <f t="shared" ca="1" si="64"/>
        <v>#REF!</v>
      </c>
      <c r="K1998" t="e">
        <f ca="1">IF(H1998+SIMULATION!$E$6&gt;'CBB SIM'!I1998,"W","L")</f>
        <v>#REF!</v>
      </c>
      <c r="L1998" t="e">
        <f ca="1">IF(I1998+SIMULATION!$E$10&gt;'CBB SIM'!H1998,"W","L")</f>
        <v>#REF!</v>
      </c>
      <c r="M1998" t="e">
        <f t="shared" ca="1" si="65"/>
        <v>#REF!</v>
      </c>
      <c r="N1998" t="e">
        <f ca="1">IF((H1998+I1998)&gt;SIMULATION!$F$6,"Over","Under")</f>
        <v>#REF!</v>
      </c>
    </row>
    <row r="1999" spans="8:14" x14ac:dyDescent="0.25">
      <c r="H1999" t="e">
        <f ca="1">ROUND(NORMINV(RAND(),SIMULATION!$G$6,SIMULATION!$C$6),0)</f>
        <v>#REF!</v>
      </c>
      <c r="I1999" t="e">
        <f ca="1">ROUND(NORMINV(RAND(),SIMULATION!$G$10,SIMULATION!$C$10),0)</f>
        <v>#REF!</v>
      </c>
      <c r="J1999" t="e">
        <f t="shared" ca="1" si="64"/>
        <v>#REF!</v>
      </c>
      <c r="K1999" t="e">
        <f ca="1">IF(H1999+SIMULATION!$E$6&gt;'CBB SIM'!I1999,"W","L")</f>
        <v>#REF!</v>
      </c>
      <c r="L1999" t="e">
        <f ca="1">IF(I1999+SIMULATION!$E$10&gt;'CBB SIM'!H1999,"W","L")</f>
        <v>#REF!</v>
      </c>
      <c r="M1999" t="e">
        <f t="shared" ca="1" si="65"/>
        <v>#REF!</v>
      </c>
      <c r="N1999" t="e">
        <f ca="1">IF((H1999+I1999)&gt;SIMULATION!$F$6,"Over","Under")</f>
        <v>#REF!</v>
      </c>
    </row>
    <row r="2000" spans="8:14" x14ac:dyDescent="0.25">
      <c r="H2000" t="e">
        <f ca="1">ROUND(NORMINV(RAND(),SIMULATION!$G$6,SIMULATION!$C$6),0)</f>
        <v>#REF!</v>
      </c>
      <c r="I2000" t="e">
        <f ca="1">ROUND(NORMINV(RAND(),SIMULATION!$G$10,SIMULATION!$C$10),0)</f>
        <v>#REF!</v>
      </c>
      <c r="J2000" t="e">
        <f t="shared" ca="1" si="64"/>
        <v>#REF!</v>
      </c>
      <c r="K2000" t="e">
        <f ca="1">IF(H2000+SIMULATION!$E$6&gt;'CBB SIM'!I2000,"W","L")</f>
        <v>#REF!</v>
      </c>
      <c r="L2000" t="e">
        <f ca="1">IF(I2000+SIMULATION!$E$10&gt;'CBB SIM'!H2000,"W","L")</f>
        <v>#REF!</v>
      </c>
      <c r="M2000" t="e">
        <f t="shared" ca="1" si="65"/>
        <v>#REF!</v>
      </c>
      <c r="N2000" t="e">
        <f ca="1">IF((H2000+I2000)&gt;SIMULATION!$F$6,"Over","Under")</f>
        <v>#REF!</v>
      </c>
    </row>
    <row r="2001" spans="8:14" x14ac:dyDescent="0.25">
      <c r="H2001" t="e">
        <f ca="1">ROUND(NORMINV(RAND(),SIMULATION!$G$6,SIMULATION!$C$6),0)</f>
        <v>#REF!</v>
      </c>
      <c r="I2001" t="e">
        <f ca="1">ROUND(NORMINV(RAND(),SIMULATION!$G$10,SIMULATION!$C$10),0)</f>
        <v>#REF!</v>
      </c>
      <c r="J2001" t="e">
        <f t="shared" ca="1" si="64"/>
        <v>#REF!</v>
      </c>
      <c r="K2001" t="e">
        <f ca="1">IF(H2001+SIMULATION!$E$6&gt;'CBB SIM'!I2001,"W","L")</f>
        <v>#REF!</v>
      </c>
      <c r="L2001" t="e">
        <f ca="1">IF(I2001+SIMULATION!$E$10&gt;'CBB SIM'!H2001,"W","L")</f>
        <v>#REF!</v>
      </c>
      <c r="M2001" t="e">
        <f t="shared" ca="1" si="65"/>
        <v>#REF!</v>
      </c>
      <c r="N2001" t="e">
        <f ca="1">IF((H2001+I2001)&gt;SIMULATION!$F$6,"Over","Under")</f>
        <v>#REF!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8608-36F4-4A77-96F6-90648A4D190F}">
  <dimension ref="A1:H29"/>
  <sheetViews>
    <sheetView workbookViewId="0">
      <selection activeCell="L20" sqref="L20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2087</v>
      </c>
      <c r="C2" t="s">
        <v>2088</v>
      </c>
      <c r="D2" t="s">
        <v>5</v>
      </c>
      <c r="E2" t="s">
        <v>608</v>
      </c>
      <c r="F2" t="s">
        <v>588</v>
      </c>
    </row>
    <row r="3" spans="1:8" x14ac:dyDescent="0.25">
      <c r="A3" s="3">
        <v>44877</v>
      </c>
      <c r="B3" t="s">
        <v>285</v>
      </c>
      <c r="C3" t="s">
        <v>1662</v>
      </c>
      <c r="D3" t="s">
        <v>661</v>
      </c>
      <c r="E3" t="s">
        <v>611</v>
      </c>
      <c r="F3" t="s">
        <v>588</v>
      </c>
      <c r="H3">
        <v>66</v>
      </c>
    </row>
    <row r="4" spans="1:8" x14ac:dyDescent="0.25">
      <c r="A4" s="3">
        <v>44879</v>
      </c>
      <c r="B4" t="s">
        <v>381</v>
      </c>
      <c r="C4" t="s">
        <v>2089</v>
      </c>
      <c r="D4" t="s">
        <v>661</v>
      </c>
      <c r="E4" t="s">
        <v>614</v>
      </c>
      <c r="F4" t="s">
        <v>588</v>
      </c>
      <c r="H4">
        <v>90</v>
      </c>
    </row>
    <row r="5" spans="1:8" x14ac:dyDescent="0.25">
      <c r="A5" s="3">
        <v>44882</v>
      </c>
      <c r="B5" t="s">
        <v>296</v>
      </c>
      <c r="C5" t="s">
        <v>1949</v>
      </c>
      <c r="D5" t="s">
        <v>5</v>
      </c>
      <c r="E5" t="s">
        <v>659</v>
      </c>
      <c r="F5" t="s">
        <v>588</v>
      </c>
    </row>
    <row r="6" spans="1:8" x14ac:dyDescent="0.25">
      <c r="A6" s="3">
        <v>44886</v>
      </c>
      <c r="B6" t="s">
        <v>370</v>
      </c>
      <c r="C6" t="s">
        <v>1948</v>
      </c>
      <c r="D6" t="s">
        <v>6</v>
      </c>
      <c r="E6" t="s">
        <v>662</v>
      </c>
      <c r="F6" t="s">
        <v>588</v>
      </c>
      <c r="H6">
        <v>81</v>
      </c>
    </row>
    <row r="7" spans="1:8" x14ac:dyDescent="0.25">
      <c r="A7" s="3">
        <v>44889</v>
      </c>
      <c r="B7" t="s">
        <v>321</v>
      </c>
      <c r="C7" t="s">
        <v>1970</v>
      </c>
      <c r="D7" t="s">
        <v>6</v>
      </c>
      <c r="E7" t="s">
        <v>596</v>
      </c>
      <c r="F7" t="s">
        <v>588</v>
      </c>
      <c r="H7">
        <v>64</v>
      </c>
    </row>
    <row r="8" spans="1:8" x14ac:dyDescent="0.25">
      <c r="A8" s="3">
        <v>44893</v>
      </c>
      <c r="B8" t="s">
        <v>398</v>
      </c>
      <c r="C8" t="s">
        <v>1680</v>
      </c>
      <c r="D8" t="s">
        <v>5</v>
      </c>
      <c r="E8" t="s">
        <v>598</v>
      </c>
      <c r="F8" t="s">
        <v>588</v>
      </c>
    </row>
    <row r="9" spans="1:8" x14ac:dyDescent="0.25">
      <c r="A9" s="3">
        <v>44896</v>
      </c>
      <c r="B9" t="s">
        <v>66</v>
      </c>
      <c r="C9" t="s">
        <v>1661</v>
      </c>
      <c r="D9" t="s">
        <v>6</v>
      </c>
      <c r="E9" t="s">
        <v>682</v>
      </c>
      <c r="F9" t="s">
        <v>588</v>
      </c>
      <c r="H9">
        <v>77</v>
      </c>
    </row>
    <row r="10" spans="1:8" x14ac:dyDescent="0.25">
      <c r="A10" s="3">
        <v>44899</v>
      </c>
      <c r="B10" t="s">
        <v>211</v>
      </c>
      <c r="C10" t="s">
        <v>678</v>
      </c>
      <c r="D10" t="s">
        <v>5</v>
      </c>
      <c r="E10" t="s">
        <v>683</v>
      </c>
      <c r="F10" t="s">
        <v>588</v>
      </c>
    </row>
    <row r="11" spans="1:8" x14ac:dyDescent="0.25">
      <c r="A11" s="3">
        <v>44902</v>
      </c>
      <c r="B11" t="s">
        <v>256</v>
      </c>
      <c r="C11" t="s">
        <v>1424</v>
      </c>
      <c r="D11" t="s">
        <v>5</v>
      </c>
      <c r="E11" t="s">
        <v>684</v>
      </c>
      <c r="F11" t="s">
        <v>588</v>
      </c>
    </row>
    <row r="12" spans="1:8" x14ac:dyDescent="0.25">
      <c r="A12" s="3">
        <v>44906</v>
      </c>
      <c r="B12" t="s">
        <v>404</v>
      </c>
      <c r="C12" t="s">
        <v>2040</v>
      </c>
      <c r="D12" t="s">
        <v>6</v>
      </c>
      <c r="E12" t="s">
        <v>669</v>
      </c>
      <c r="F12" t="s">
        <v>588</v>
      </c>
      <c r="H12">
        <v>84</v>
      </c>
    </row>
    <row r="13" spans="1:8" x14ac:dyDescent="0.25">
      <c r="A13" s="3">
        <v>44908</v>
      </c>
      <c r="B13" t="s">
        <v>165</v>
      </c>
      <c r="C13" t="s">
        <v>1228</v>
      </c>
      <c r="D13" t="s">
        <v>5</v>
      </c>
      <c r="E13" t="s">
        <v>671</v>
      </c>
      <c r="F13" t="s">
        <v>588</v>
      </c>
    </row>
    <row r="14" spans="1:8" x14ac:dyDescent="0.25">
      <c r="A14" s="3">
        <v>44916</v>
      </c>
      <c r="B14" t="s">
        <v>2090</v>
      </c>
      <c r="C14" t="s">
        <v>2091</v>
      </c>
      <c r="D14" t="s">
        <v>5</v>
      </c>
      <c r="E14" t="s">
        <v>689</v>
      </c>
      <c r="F14" t="s">
        <v>588</v>
      </c>
    </row>
    <row r="15" spans="1:8" x14ac:dyDescent="0.25">
      <c r="A15" s="3">
        <v>44568</v>
      </c>
      <c r="B15" t="s">
        <v>413</v>
      </c>
      <c r="C15" t="s">
        <v>2092</v>
      </c>
      <c r="D15" t="s">
        <v>5</v>
      </c>
      <c r="E15" t="s">
        <v>613</v>
      </c>
      <c r="F15" t="s">
        <v>608</v>
      </c>
    </row>
    <row r="16" spans="1:8" x14ac:dyDescent="0.25">
      <c r="A16" s="3">
        <v>44569</v>
      </c>
      <c r="B16" t="s">
        <v>77</v>
      </c>
      <c r="C16" t="s">
        <v>1551</v>
      </c>
      <c r="D16" t="s">
        <v>5</v>
      </c>
      <c r="E16" t="s">
        <v>694</v>
      </c>
      <c r="F16" t="s">
        <v>611</v>
      </c>
    </row>
    <row r="17" spans="1:8" x14ac:dyDescent="0.25">
      <c r="A17" s="3">
        <v>44576</v>
      </c>
      <c r="B17" t="s">
        <v>318</v>
      </c>
      <c r="C17" t="s">
        <v>1058</v>
      </c>
      <c r="D17" t="s">
        <v>5</v>
      </c>
      <c r="E17" t="s">
        <v>697</v>
      </c>
      <c r="F17" t="s">
        <v>658</v>
      </c>
    </row>
    <row r="18" spans="1:8" x14ac:dyDescent="0.25">
      <c r="A18" s="3">
        <v>44578</v>
      </c>
      <c r="B18" t="s">
        <v>205</v>
      </c>
      <c r="C18" t="s">
        <v>1658</v>
      </c>
      <c r="D18" t="s">
        <v>5</v>
      </c>
      <c r="E18" t="s">
        <v>1052</v>
      </c>
      <c r="F18" t="s">
        <v>868</v>
      </c>
    </row>
    <row r="19" spans="1:8" x14ac:dyDescent="0.25">
      <c r="A19" s="3">
        <v>44583</v>
      </c>
      <c r="B19" t="s">
        <v>423</v>
      </c>
      <c r="C19" t="s">
        <v>670</v>
      </c>
      <c r="D19" t="s">
        <v>6</v>
      </c>
      <c r="E19" t="s">
        <v>1053</v>
      </c>
      <c r="F19" t="s">
        <v>914</v>
      </c>
      <c r="H19">
        <v>84</v>
      </c>
    </row>
    <row r="20" spans="1:8" x14ac:dyDescent="0.25">
      <c r="A20" s="3">
        <v>44590</v>
      </c>
      <c r="B20" t="s">
        <v>220</v>
      </c>
      <c r="C20" t="s">
        <v>1740</v>
      </c>
      <c r="D20" t="s">
        <v>5</v>
      </c>
      <c r="E20" t="s">
        <v>1116</v>
      </c>
      <c r="F20" t="s">
        <v>664</v>
      </c>
    </row>
    <row r="21" spans="1:8" x14ac:dyDescent="0.25">
      <c r="A21" s="3">
        <v>44596</v>
      </c>
      <c r="B21" t="s">
        <v>77</v>
      </c>
      <c r="C21" t="s">
        <v>2093</v>
      </c>
      <c r="D21" t="s">
        <v>6</v>
      </c>
      <c r="E21" t="s">
        <v>842</v>
      </c>
      <c r="F21" t="s">
        <v>598</v>
      </c>
      <c r="H21">
        <v>83</v>
      </c>
    </row>
    <row r="22" spans="1:8" x14ac:dyDescent="0.25">
      <c r="A22" s="3">
        <v>44597</v>
      </c>
      <c r="B22" t="s">
        <v>413</v>
      </c>
      <c r="C22" t="s">
        <v>1022</v>
      </c>
      <c r="D22" t="s">
        <v>6</v>
      </c>
      <c r="E22" t="s">
        <v>844</v>
      </c>
      <c r="F22" t="s">
        <v>600</v>
      </c>
      <c r="H22">
        <v>85</v>
      </c>
    </row>
    <row r="23" spans="1:8" x14ac:dyDescent="0.25">
      <c r="A23" s="3">
        <v>44604</v>
      </c>
      <c r="B23" t="s">
        <v>423</v>
      </c>
      <c r="C23" t="s">
        <v>2094</v>
      </c>
      <c r="D23" t="s">
        <v>5</v>
      </c>
      <c r="E23" t="s">
        <v>1121</v>
      </c>
      <c r="F23" t="s">
        <v>602</v>
      </c>
    </row>
    <row r="24" spans="1:8" x14ac:dyDescent="0.25">
      <c r="A24" s="3">
        <v>44610</v>
      </c>
      <c r="B24" t="s">
        <v>318</v>
      </c>
      <c r="C24" t="s">
        <v>2095</v>
      </c>
      <c r="D24" t="s">
        <v>6</v>
      </c>
      <c r="E24" t="s">
        <v>1123</v>
      </c>
      <c r="F24" t="s">
        <v>603</v>
      </c>
      <c r="H24">
        <v>69</v>
      </c>
    </row>
    <row r="25" spans="1:8" x14ac:dyDescent="0.25">
      <c r="A25" s="3">
        <v>44611</v>
      </c>
      <c r="B25" t="s">
        <v>220</v>
      </c>
      <c r="C25" t="s">
        <v>1870</v>
      </c>
      <c r="D25" t="s">
        <v>6</v>
      </c>
      <c r="E25" t="s">
        <v>1125</v>
      </c>
      <c r="F25" t="s">
        <v>605</v>
      </c>
      <c r="H25">
        <v>81</v>
      </c>
    </row>
    <row r="26" spans="1:8" x14ac:dyDescent="0.25">
      <c r="A26" s="3">
        <v>44617</v>
      </c>
      <c r="B26" t="s">
        <v>286</v>
      </c>
      <c r="C26" t="s">
        <v>1245</v>
      </c>
      <c r="D26" t="s">
        <v>5</v>
      </c>
      <c r="E26" t="s">
        <v>1188</v>
      </c>
      <c r="F26" t="s">
        <v>607</v>
      </c>
    </row>
    <row r="27" spans="1:8" x14ac:dyDescent="0.25">
      <c r="A27" s="3">
        <v>44619</v>
      </c>
      <c r="B27" t="s">
        <v>286</v>
      </c>
      <c r="C27" t="s">
        <v>1513</v>
      </c>
      <c r="D27" t="s">
        <v>6</v>
      </c>
      <c r="E27" t="s">
        <v>1274</v>
      </c>
      <c r="F27" t="s">
        <v>610</v>
      </c>
      <c r="H27">
        <v>74</v>
      </c>
    </row>
    <row r="28" spans="1:8" x14ac:dyDescent="0.25">
      <c r="A28" s="3">
        <v>44625</v>
      </c>
      <c r="B28" t="s">
        <v>205</v>
      </c>
      <c r="C28" t="s">
        <v>1710</v>
      </c>
      <c r="D28" t="s">
        <v>6</v>
      </c>
      <c r="E28" t="s">
        <v>1276</v>
      </c>
      <c r="F28" t="s">
        <v>833</v>
      </c>
      <c r="H28">
        <v>93</v>
      </c>
    </row>
    <row r="29" spans="1:8" x14ac:dyDescent="0.25">
      <c r="A29" s="3">
        <v>44632</v>
      </c>
      <c r="B29" t="s">
        <v>77</v>
      </c>
      <c r="C29" t="s">
        <v>1918</v>
      </c>
      <c r="D29" t="s">
        <v>661</v>
      </c>
    </row>
  </sheetData>
  <pageMargins left="0.7" right="0.7" top="0.75" bottom="0.75" header="0.3" footer="0.3"/>
  <tableParts count="1">
    <tablePart r:id="rId1"/>
  </tableParts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FA4EC-6182-4EEA-9488-3BD5E21156A2}">
  <dimension ref="A1:H27"/>
  <sheetViews>
    <sheetView workbookViewId="0">
      <selection activeCell="K23" sqref="K23"/>
    </sheetView>
  </sheetViews>
  <sheetFormatPr defaultRowHeight="15" x14ac:dyDescent="0.25"/>
  <cols>
    <col min="1" max="1" width="10.7109375" bestFit="1" customWidth="1"/>
    <col min="2" max="2" width="13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419</v>
      </c>
      <c r="C2" t="s">
        <v>1774</v>
      </c>
      <c r="D2" t="s">
        <v>6</v>
      </c>
      <c r="E2" t="s">
        <v>608</v>
      </c>
      <c r="F2" t="s">
        <v>588</v>
      </c>
      <c r="H2">
        <v>76</v>
      </c>
    </row>
    <row r="3" spans="1:8" x14ac:dyDescent="0.25">
      <c r="A3" s="3">
        <v>44877</v>
      </c>
      <c r="B3" t="s">
        <v>404</v>
      </c>
      <c r="C3" t="s">
        <v>1380</v>
      </c>
      <c r="D3" t="s">
        <v>6</v>
      </c>
      <c r="E3" t="s">
        <v>611</v>
      </c>
      <c r="F3" t="s">
        <v>588</v>
      </c>
      <c r="H3">
        <v>90</v>
      </c>
    </row>
    <row r="4" spans="1:8" x14ac:dyDescent="0.25">
      <c r="A4" s="3">
        <v>44881</v>
      </c>
      <c r="B4" t="s">
        <v>106</v>
      </c>
      <c r="C4" t="s">
        <v>1072</v>
      </c>
      <c r="D4" t="s">
        <v>5</v>
      </c>
      <c r="E4" t="s">
        <v>658</v>
      </c>
      <c r="F4" t="s">
        <v>588</v>
      </c>
    </row>
    <row r="5" spans="1:8" x14ac:dyDescent="0.25">
      <c r="A5" s="3">
        <v>44884</v>
      </c>
      <c r="B5" t="s">
        <v>2078</v>
      </c>
      <c r="C5" t="s">
        <v>2079</v>
      </c>
      <c r="D5" t="s">
        <v>5</v>
      </c>
      <c r="E5" t="s">
        <v>868</v>
      </c>
      <c r="F5" t="s">
        <v>588</v>
      </c>
    </row>
    <row r="6" spans="1:8" x14ac:dyDescent="0.25">
      <c r="A6" s="3">
        <v>44887</v>
      </c>
      <c r="B6" t="s">
        <v>448</v>
      </c>
      <c r="C6" t="s">
        <v>1225</v>
      </c>
      <c r="D6" t="s">
        <v>6</v>
      </c>
      <c r="E6" t="s">
        <v>662</v>
      </c>
      <c r="F6" t="s">
        <v>588</v>
      </c>
      <c r="H6">
        <v>74</v>
      </c>
    </row>
    <row r="7" spans="1:8" x14ac:dyDescent="0.25">
      <c r="A7" s="3">
        <v>44889</v>
      </c>
      <c r="B7" t="s">
        <v>388</v>
      </c>
      <c r="C7" t="s">
        <v>1376</v>
      </c>
      <c r="D7" t="s">
        <v>5</v>
      </c>
      <c r="E7" t="s">
        <v>664</v>
      </c>
      <c r="F7" t="s">
        <v>588</v>
      </c>
    </row>
    <row r="8" spans="1:8" x14ac:dyDescent="0.25">
      <c r="A8" s="3">
        <v>44894</v>
      </c>
      <c r="B8" t="s">
        <v>378</v>
      </c>
      <c r="C8" t="s">
        <v>1657</v>
      </c>
      <c r="D8" t="s">
        <v>6</v>
      </c>
      <c r="E8" t="s">
        <v>666</v>
      </c>
      <c r="F8" t="s">
        <v>588</v>
      </c>
      <c r="H8">
        <v>89</v>
      </c>
    </row>
    <row r="9" spans="1:8" x14ac:dyDescent="0.25">
      <c r="A9" s="3">
        <v>44898</v>
      </c>
      <c r="B9" t="s">
        <v>403</v>
      </c>
      <c r="C9" t="s">
        <v>1676</v>
      </c>
      <c r="D9" t="s">
        <v>5</v>
      </c>
      <c r="E9" t="s">
        <v>668</v>
      </c>
      <c r="F9" t="s">
        <v>588</v>
      </c>
    </row>
    <row r="10" spans="1:8" x14ac:dyDescent="0.25">
      <c r="A10" s="3">
        <v>44900</v>
      </c>
      <c r="B10" t="s">
        <v>2080</v>
      </c>
      <c r="C10" t="s">
        <v>2081</v>
      </c>
      <c r="D10" t="s">
        <v>5</v>
      </c>
      <c r="E10" t="s">
        <v>870</v>
      </c>
      <c r="F10" t="s">
        <v>588</v>
      </c>
    </row>
    <row r="11" spans="1:8" x14ac:dyDescent="0.25">
      <c r="A11" s="3">
        <v>44903</v>
      </c>
      <c r="B11" t="s">
        <v>294</v>
      </c>
      <c r="C11" t="s">
        <v>2082</v>
      </c>
      <c r="D11" t="s">
        <v>6</v>
      </c>
      <c r="E11" t="s">
        <v>603</v>
      </c>
      <c r="F11" t="s">
        <v>588</v>
      </c>
      <c r="H11">
        <v>60</v>
      </c>
    </row>
    <row r="12" spans="1:8" x14ac:dyDescent="0.25">
      <c r="A12" s="3">
        <v>44924</v>
      </c>
      <c r="B12" t="s">
        <v>62</v>
      </c>
      <c r="C12" t="s">
        <v>2083</v>
      </c>
      <c r="D12" t="s">
        <v>6</v>
      </c>
      <c r="E12" t="s">
        <v>669</v>
      </c>
      <c r="F12" t="s">
        <v>588</v>
      </c>
      <c r="H12">
        <v>68</v>
      </c>
    </row>
    <row r="13" spans="1:8" x14ac:dyDescent="0.25">
      <c r="A13" s="3">
        <v>44563</v>
      </c>
      <c r="B13" t="s">
        <v>423</v>
      </c>
      <c r="C13" t="s">
        <v>1045</v>
      </c>
      <c r="D13" t="s">
        <v>5</v>
      </c>
      <c r="E13" t="s">
        <v>671</v>
      </c>
      <c r="F13" t="s">
        <v>608</v>
      </c>
    </row>
    <row r="14" spans="1:8" x14ac:dyDescent="0.25">
      <c r="A14" s="3">
        <v>44568</v>
      </c>
      <c r="B14" t="s">
        <v>205</v>
      </c>
      <c r="C14" t="s">
        <v>1778</v>
      </c>
      <c r="D14" t="s">
        <v>6</v>
      </c>
      <c r="E14" t="s">
        <v>672</v>
      </c>
      <c r="F14" t="s">
        <v>703</v>
      </c>
      <c r="H14">
        <v>65</v>
      </c>
    </row>
    <row r="15" spans="1:8" x14ac:dyDescent="0.25">
      <c r="A15" s="3">
        <v>44569</v>
      </c>
      <c r="B15" t="s">
        <v>38</v>
      </c>
      <c r="C15" t="s">
        <v>1163</v>
      </c>
      <c r="D15" t="s">
        <v>6</v>
      </c>
      <c r="E15" t="s">
        <v>673</v>
      </c>
      <c r="F15" t="s">
        <v>592</v>
      </c>
      <c r="H15">
        <v>70</v>
      </c>
    </row>
    <row r="16" spans="1:8" x14ac:dyDescent="0.25">
      <c r="A16" s="3">
        <v>44576</v>
      </c>
      <c r="B16" t="s">
        <v>220</v>
      </c>
      <c r="C16" t="s">
        <v>2084</v>
      </c>
      <c r="D16" t="s">
        <v>6</v>
      </c>
      <c r="E16" t="s">
        <v>647</v>
      </c>
      <c r="F16" t="s">
        <v>788</v>
      </c>
      <c r="H16">
        <v>69</v>
      </c>
    </row>
    <row r="17" spans="1:8" x14ac:dyDescent="0.25">
      <c r="A17" s="3">
        <v>44583</v>
      </c>
      <c r="B17" t="s">
        <v>286</v>
      </c>
      <c r="C17" t="s">
        <v>1655</v>
      </c>
      <c r="D17" t="s">
        <v>5</v>
      </c>
      <c r="E17" t="s">
        <v>676</v>
      </c>
      <c r="F17" t="s">
        <v>618</v>
      </c>
    </row>
    <row r="18" spans="1:8" x14ac:dyDescent="0.25">
      <c r="A18" s="3">
        <v>44591</v>
      </c>
      <c r="B18" t="s">
        <v>318</v>
      </c>
      <c r="C18" t="s">
        <v>1272</v>
      </c>
      <c r="D18" t="s">
        <v>6</v>
      </c>
      <c r="E18" t="s">
        <v>620</v>
      </c>
      <c r="F18" t="s">
        <v>801</v>
      </c>
      <c r="H18">
        <v>74</v>
      </c>
    </row>
    <row r="19" spans="1:8" x14ac:dyDescent="0.25">
      <c r="A19" s="3">
        <v>44596</v>
      </c>
      <c r="B19" t="s">
        <v>38</v>
      </c>
      <c r="C19" t="s">
        <v>2085</v>
      </c>
      <c r="D19" t="s">
        <v>5</v>
      </c>
      <c r="E19" t="s">
        <v>677</v>
      </c>
      <c r="F19" t="s">
        <v>774</v>
      </c>
    </row>
    <row r="20" spans="1:8" x14ac:dyDescent="0.25">
      <c r="A20" s="3">
        <v>44597</v>
      </c>
      <c r="B20" t="s">
        <v>205</v>
      </c>
      <c r="C20" t="s">
        <v>1628</v>
      </c>
      <c r="D20" t="s">
        <v>5</v>
      </c>
      <c r="E20" t="s">
        <v>626</v>
      </c>
      <c r="F20" t="s">
        <v>730</v>
      </c>
    </row>
    <row r="21" spans="1:8" x14ac:dyDescent="0.25">
      <c r="A21" s="3">
        <v>44601</v>
      </c>
      <c r="B21" t="s">
        <v>413</v>
      </c>
      <c r="C21" t="s">
        <v>2086</v>
      </c>
      <c r="D21" t="s">
        <v>5</v>
      </c>
      <c r="E21" t="s">
        <v>629</v>
      </c>
      <c r="F21" t="s">
        <v>792</v>
      </c>
    </row>
    <row r="22" spans="1:8" x14ac:dyDescent="0.25">
      <c r="A22" s="3">
        <v>44604</v>
      </c>
      <c r="B22" t="s">
        <v>318</v>
      </c>
      <c r="C22" t="s">
        <v>589</v>
      </c>
      <c r="D22" t="s">
        <v>5</v>
      </c>
      <c r="E22" t="s">
        <v>1005</v>
      </c>
      <c r="F22" t="s">
        <v>633</v>
      </c>
    </row>
    <row r="23" spans="1:8" x14ac:dyDescent="0.25">
      <c r="A23" s="3">
        <v>44610</v>
      </c>
      <c r="B23" t="s">
        <v>423</v>
      </c>
      <c r="C23" t="s">
        <v>1457</v>
      </c>
      <c r="D23" t="s">
        <v>6</v>
      </c>
      <c r="E23" t="s">
        <v>1232</v>
      </c>
      <c r="F23" t="s">
        <v>711</v>
      </c>
      <c r="H23">
        <v>59</v>
      </c>
    </row>
    <row r="24" spans="1:8" x14ac:dyDescent="0.25">
      <c r="A24" s="3">
        <v>44611</v>
      </c>
      <c r="B24" t="s">
        <v>286</v>
      </c>
      <c r="C24" t="s">
        <v>1464</v>
      </c>
      <c r="D24" t="s">
        <v>6</v>
      </c>
      <c r="E24" t="s">
        <v>1234</v>
      </c>
      <c r="F24" t="s">
        <v>713</v>
      </c>
      <c r="H24">
        <v>72</v>
      </c>
    </row>
    <row r="25" spans="1:8" x14ac:dyDescent="0.25">
      <c r="A25" s="3">
        <v>44618</v>
      </c>
      <c r="B25" t="s">
        <v>220</v>
      </c>
      <c r="C25" t="s">
        <v>685</v>
      </c>
      <c r="D25" t="s">
        <v>5</v>
      </c>
      <c r="E25" t="s">
        <v>1235</v>
      </c>
      <c r="F25" t="s">
        <v>1037</v>
      </c>
    </row>
    <row r="26" spans="1:8" x14ac:dyDescent="0.25">
      <c r="A26" s="3">
        <v>44625</v>
      </c>
      <c r="B26" t="s">
        <v>413</v>
      </c>
      <c r="C26" t="s">
        <v>982</v>
      </c>
      <c r="D26" t="s">
        <v>6</v>
      </c>
      <c r="E26" t="s">
        <v>1358</v>
      </c>
      <c r="F26" t="s">
        <v>1239</v>
      </c>
      <c r="H26">
        <v>78</v>
      </c>
    </row>
    <row r="27" spans="1:8" x14ac:dyDescent="0.25">
      <c r="A27" s="3">
        <v>44632</v>
      </c>
      <c r="B27" t="s">
        <v>38</v>
      </c>
      <c r="C27" t="s">
        <v>1918</v>
      </c>
      <c r="D27" t="s">
        <v>661</v>
      </c>
    </row>
  </sheetData>
  <pageMargins left="0.7" right="0.7" top="0.75" bottom="0.75" header="0.3" footer="0.3"/>
  <tableParts count="1">
    <tablePart r:id="rId1"/>
  </tablePart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3673-6DCF-4C77-B7ED-FA06BFFABCEE}">
  <dimension ref="A1:H33"/>
  <sheetViews>
    <sheetView workbookViewId="0">
      <selection activeCell="K27" sqref="K27"/>
    </sheetView>
  </sheetViews>
  <sheetFormatPr defaultRowHeight="15" x14ac:dyDescent="0.25"/>
  <cols>
    <col min="1" max="1" width="10.7109375" bestFit="1" customWidth="1"/>
    <col min="2" max="2" width="12.8554687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114</v>
      </c>
      <c r="C2" t="s">
        <v>731</v>
      </c>
      <c r="D2" t="s">
        <v>6</v>
      </c>
      <c r="E2" t="s">
        <v>587</v>
      </c>
      <c r="F2" t="s">
        <v>588</v>
      </c>
      <c r="H2">
        <v>60</v>
      </c>
    </row>
    <row r="3" spans="1:8" x14ac:dyDescent="0.25">
      <c r="A3" s="3">
        <v>44880</v>
      </c>
      <c r="B3" t="s">
        <v>2111</v>
      </c>
      <c r="C3" t="s">
        <v>2112</v>
      </c>
      <c r="D3" t="s">
        <v>5</v>
      </c>
      <c r="E3" t="s">
        <v>703</v>
      </c>
      <c r="F3" t="s">
        <v>588</v>
      </c>
    </row>
    <row r="4" spans="1:8" x14ac:dyDescent="0.25">
      <c r="A4" s="3">
        <v>44884</v>
      </c>
      <c r="B4" t="s">
        <v>309</v>
      </c>
      <c r="C4" t="s">
        <v>2113</v>
      </c>
      <c r="D4" t="s">
        <v>661</v>
      </c>
      <c r="E4" t="s">
        <v>614</v>
      </c>
      <c r="F4" t="s">
        <v>588</v>
      </c>
      <c r="H4">
        <v>91</v>
      </c>
    </row>
    <row r="5" spans="1:8" x14ac:dyDescent="0.25">
      <c r="A5" s="3">
        <v>44885</v>
      </c>
      <c r="B5" t="s">
        <v>178</v>
      </c>
      <c r="C5" t="s">
        <v>2114</v>
      </c>
      <c r="D5" t="s">
        <v>6</v>
      </c>
      <c r="E5" t="s">
        <v>594</v>
      </c>
      <c r="F5" t="s">
        <v>588</v>
      </c>
      <c r="H5">
        <v>55</v>
      </c>
    </row>
    <row r="6" spans="1:8" x14ac:dyDescent="0.25">
      <c r="A6" s="3">
        <v>44888</v>
      </c>
      <c r="B6" t="s">
        <v>482</v>
      </c>
      <c r="C6" t="s">
        <v>2115</v>
      </c>
      <c r="D6" t="s">
        <v>5</v>
      </c>
      <c r="E6" t="s">
        <v>595</v>
      </c>
      <c r="F6" t="s">
        <v>588</v>
      </c>
    </row>
    <row r="7" spans="1:8" x14ac:dyDescent="0.25">
      <c r="A7" s="3">
        <v>44892</v>
      </c>
      <c r="B7" t="s">
        <v>501</v>
      </c>
      <c r="C7" t="s">
        <v>1620</v>
      </c>
      <c r="D7" t="s">
        <v>6</v>
      </c>
      <c r="E7" t="s">
        <v>596</v>
      </c>
      <c r="F7" t="s">
        <v>588</v>
      </c>
      <c r="H7">
        <v>87</v>
      </c>
    </row>
    <row r="8" spans="1:8" x14ac:dyDescent="0.25">
      <c r="A8" s="3">
        <v>44896</v>
      </c>
      <c r="B8" t="s">
        <v>413</v>
      </c>
      <c r="C8" t="s">
        <v>2116</v>
      </c>
      <c r="D8" t="s">
        <v>5</v>
      </c>
      <c r="E8" t="s">
        <v>598</v>
      </c>
      <c r="F8" t="s">
        <v>588</v>
      </c>
    </row>
    <row r="9" spans="1:8" x14ac:dyDescent="0.25">
      <c r="A9" s="3">
        <v>44900</v>
      </c>
      <c r="B9" t="s">
        <v>138</v>
      </c>
      <c r="C9" t="s">
        <v>1699</v>
      </c>
      <c r="D9" t="s">
        <v>6</v>
      </c>
      <c r="E9" t="s">
        <v>682</v>
      </c>
      <c r="F9" t="s">
        <v>588</v>
      </c>
      <c r="H9">
        <v>60</v>
      </c>
    </row>
    <row r="10" spans="1:8" x14ac:dyDescent="0.25">
      <c r="A10" s="3">
        <v>44903</v>
      </c>
      <c r="B10" t="s">
        <v>254</v>
      </c>
      <c r="C10" t="s">
        <v>2117</v>
      </c>
      <c r="D10" t="s">
        <v>6</v>
      </c>
      <c r="E10" t="s">
        <v>792</v>
      </c>
      <c r="F10" t="s">
        <v>588</v>
      </c>
      <c r="H10">
        <v>71</v>
      </c>
    </row>
    <row r="11" spans="1:8" x14ac:dyDescent="0.25">
      <c r="A11" s="3">
        <v>44908</v>
      </c>
      <c r="B11" t="s">
        <v>38</v>
      </c>
      <c r="C11" t="s">
        <v>2118</v>
      </c>
      <c r="D11" t="s">
        <v>6</v>
      </c>
      <c r="E11" t="s">
        <v>633</v>
      </c>
      <c r="F11" t="s">
        <v>588</v>
      </c>
      <c r="H11">
        <v>77</v>
      </c>
    </row>
    <row r="12" spans="1:8" x14ac:dyDescent="0.25">
      <c r="A12" s="3">
        <v>44911</v>
      </c>
      <c r="B12" t="s">
        <v>455</v>
      </c>
      <c r="C12" t="s">
        <v>1813</v>
      </c>
      <c r="D12" t="s">
        <v>5</v>
      </c>
      <c r="E12" t="s">
        <v>711</v>
      </c>
      <c r="F12" t="s">
        <v>588</v>
      </c>
    </row>
    <row r="13" spans="1:8" x14ac:dyDescent="0.25">
      <c r="A13" s="3">
        <v>44569</v>
      </c>
      <c r="B13" t="s">
        <v>405</v>
      </c>
      <c r="C13" t="s">
        <v>1480</v>
      </c>
      <c r="D13" t="s">
        <v>5</v>
      </c>
      <c r="E13" t="s">
        <v>713</v>
      </c>
      <c r="F13" t="s">
        <v>587</v>
      </c>
    </row>
    <row r="14" spans="1:8" x14ac:dyDescent="0.25">
      <c r="A14" s="3">
        <v>44573</v>
      </c>
      <c r="B14" t="s">
        <v>493</v>
      </c>
      <c r="C14" t="s">
        <v>1099</v>
      </c>
      <c r="D14" t="s">
        <v>6</v>
      </c>
      <c r="E14" t="s">
        <v>1037</v>
      </c>
      <c r="F14" t="s">
        <v>703</v>
      </c>
      <c r="H14">
        <v>76</v>
      </c>
    </row>
    <row r="15" spans="1:8" x14ac:dyDescent="0.25">
      <c r="A15" s="3">
        <v>44576</v>
      </c>
      <c r="B15" t="s">
        <v>152</v>
      </c>
      <c r="C15" t="s">
        <v>2119</v>
      </c>
      <c r="D15" t="s">
        <v>5</v>
      </c>
      <c r="E15" t="s">
        <v>716</v>
      </c>
      <c r="F15" t="s">
        <v>592</v>
      </c>
    </row>
    <row r="16" spans="1:8" x14ac:dyDescent="0.25">
      <c r="A16" s="3">
        <v>44578</v>
      </c>
      <c r="B16" t="s">
        <v>208</v>
      </c>
      <c r="C16" t="s">
        <v>2120</v>
      </c>
      <c r="D16" t="s">
        <v>6</v>
      </c>
      <c r="E16" t="s">
        <v>745</v>
      </c>
      <c r="F16" t="s">
        <v>788</v>
      </c>
      <c r="H16">
        <v>51</v>
      </c>
    </row>
    <row r="17" spans="1:8" x14ac:dyDescent="0.25">
      <c r="A17" s="3">
        <v>44580</v>
      </c>
      <c r="B17" t="s">
        <v>502</v>
      </c>
      <c r="C17" t="s">
        <v>2121</v>
      </c>
      <c r="D17" t="s">
        <v>5</v>
      </c>
      <c r="E17" t="s">
        <v>815</v>
      </c>
      <c r="F17" t="s">
        <v>789</v>
      </c>
    </row>
    <row r="18" spans="1:8" x14ac:dyDescent="0.25">
      <c r="A18" s="3">
        <v>44583</v>
      </c>
      <c r="B18" t="s">
        <v>512</v>
      </c>
      <c r="C18" t="s">
        <v>2122</v>
      </c>
      <c r="D18" t="s">
        <v>6</v>
      </c>
      <c r="E18" t="s">
        <v>722</v>
      </c>
      <c r="F18" t="s">
        <v>621</v>
      </c>
      <c r="H18">
        <v>88</v>
      </c>
    </row>
    <row r="19" spans="1:8" x14ac:dyDescent="0.25">
      <c r="A19" s="3">
        <v>44587</v>
      </c>
      <c r="B19" t="s">
        <v>493</v>
      </c>
      <c r="C19" t="s">
        <v>1448</v>
      </c>
      <c r="D19" t="s">
        <v>5</v>
      </c>
      <c r="E19" t="s">
        <v>1350</v>
      </c>
      <c r="F19" t="s">
        <v>706</v>
      </c>
    </row>
    <row r="20" spans="1:8" x14ac:dyDescent="0.25">
      <c r="A20" s="3">
        <v>44590</v>
      </c>
      <c r="B20" t="s">
        <v>419</v>
      </c>
      <c r="C20" t="s">
        <v>1382</v>
      </c>
      <c r="D20" t="s">
        <v>6</v>
      </c>
      <c r="E20" t="s">
        <v>803</v>
      </c>
      <c r="F20" t="s">
        <v>730</v>
      </c>
      <c r="H20">
        <v>70</v>
      </c>
    </row>
    <row r="21" spans="1:8" x14ac:dyDescent="0.25">
      <c r="A21" s="3">
        <v>44594</v>
      </c>
      <c r="B21" t="s">
        <v>502</v>
      </c>
      <c r="C21" t="s">
        <v>1413</v>
      </c>
      <c r="D21" t="s">
        <v>6</v>
      </c>
      <c r="E21" t="s">
        <v>1352</v>
      </c>
      <c r="F21" t="s">
        <v>792</v>
      </c>
      <c r="H21">
        <v>59</v>
      </c>
    </row>
    <row r="22" spans="1:8" x14ac:dyDescent="0.25">
      <c r="A22" s="3">
        <v>44597</v>
      </c>
      <c r="B22" t="s">
        <v>415</v>
      </c>
      <c r="C22" t="s">
        <v>1010</v>
      </c>
      <c r="D22" t="s">
        <v>5</v>
      </c>
      <c r="E22" t="s">
        <v>1354</v>
      </c>
      <c r="F22" t="s">
        <v>794</v>
      </c>
    </row>
    <row r="23" spans="1:8" x14ac:dyDescent="0.25">
      <c r="A23" s="3">
        <v>44601</v>
      </c>
      <c r="B23" t="s">
        <v>275</v>
      </c>
      <c r="C23" t="s">
        <v>1348</v>
      </c>
      <c r="D23" t="s">
        <v>5</v>
      </c>
      <c r="E23" t="s">
        <v>1356</v>
      </c>
      <c r="F23" t="s">
        <v>849</v>
      </c>
    </row>
    <row r="24" spans="1:8" x14ac:dyDescent="0.25">
      <c r="A24" s="3">
        <v>44604</v>
      </c>
      <c r="B24" t="s">
        <v>405</v>
      </c>
      <c r="C24" t="s">
        <v>1837</v>
      </c>
      <c r="D24" t="s">
        <v>6</v>
      </c>
      <c r="E24" t="s">
        <v>1458</v>
      </c>
      <c r="F24" t="s">
        <v>639</v>
      </c>
      <c r="H24">
        <v>71</v>
      </c>
    </row>
    <row r="25" spans="1:8" x14ac:dyDescent="0.25">
      <c r="A25" s="3">
        <v>44606</v>
      </c>
      <c r="B25" t="s">
        <v>415</v>
      </c>
      <c r="C25" t="s">
        <v>1707</v>
      </c>
      <c r="D25" t="s">
        <v>6</v>
      </c>
      <c r="E25" t="s">
        <v>1459</v>
      </c>
      <c r="F25" t="s">
        <v>796</v>
      </c>
      <c r="H25">
        <v>62</v>
      </c>
    </row>
    <row r="26" spans="1:8" x14ac:dyDescent="0.25">
      <c r="A26" s="3">
        <v>44608</v>
      </c>
      <c r="B26" t="s">
        <v>208</v>
      </c>
      <c r="C26" t="s">
        <v>2123</v>
      </c>
      <c r="D26" t="s">
        <v>5</v>
      </c>
      <c r="E26" t="s">
        <v>1460</v>
      </c>
      <c r="F26" t="s">
        <v>645</v>
      </c>
    </row>
    <row r="27" spans="1:8" x14ac:dyDescent="0.25">
      <c r="A27" s="3">
        <v>44611</v>
      </c>
      <c r="B27" t="s">
        <v>152</v>
      </c>
      <c r="C27" t="s">
        <v>2124</v>
      </c>
      <c r="D27" t="s">
        <v>6</v>
      </c>
      <c r="E27" t="s">
        <v>1425</v>
      </c>
      <c r="F27" t="s">
        <v>798</v>
      </c>
      <c r="H27">
        <v>59</v>
      </c>
    </row>
    <row r="28" spans="1:8" x14ac:dyDescent="0.25">
      <c r="A28" s="3">
        <v>44615</v>
      </c>
      <c r="B28" t="s">
        <v>275</v>
      </c>
      <c r="C28" t="s">
        <v>1634</v>
      </c>
      <c r="D28" t="s">
        <v>6</v>
      </c>
      <c r="E28" t="s">
        <v>1744</v>
      </c>
      <c r="F28" t="s">
        <v>650</v>
      </c>
      <c r="H28">
        <v>92</v>
      </c>
    </row>
    <row r="29" spans="1:8" x14ac:dyDescent="0.25">
      <c r="A29" s="3">
        <v>44618</v>
      </c>
      <c r="B29" t="s">
        <v>512</v>
      </c>
      <c r="C29" t="s">
        <v>2125</v>
      </c>
      <c r="D29" t="s">
        <v>5</v>
      </c>
      <c r="E29" t="s">
        <v>1384</v>
      </c>
      <c r="F29" t="s">
        <v>653</v>
      </c>
    </row>
    <row r="30" spans="1:8" x14ac:dyDescent="0.25">
      <c r="A30" s="3">
        <v>44621</v>
      </c>
      <c r="B30" t="s">
        <v>419</v>
      </c>
      <c r="C30" t="s">
        <v>1072</v>
      </c>
      <c r="D30" t="s">
        <v>5</v>
      </c>
      <c r="E30" t="s">
        <v>1386</v>
      </c>
      <c r="F30" t="s">
        <v>623</v>
      </c>
    </row>
    <row r="31" spans="1:8" x14ac:dyDescent="0.25">
      <c r="A31" s="3">
        <v>44626</v>
      </c>
      <c r="B31" t="s">
        <v>405</v>
      </c>
      <c r="C31" t="s">
        <v>680</v>
      </c>
      <c r="D31" t="s">
        <v>5</v>
      </c>
      <c r="E31" t="s">
        <v>1546</v>
      </c>
      <c r="F31" t="s">
        <v>626</v>
      </c>
    </row>
    <row r="32" spans="1:8" x14ac:dyDescent="0.25">
      <c r="A32" s="3">
        <v>44629</v>
      </c>
      <c r="B32" t="s">
        <v>275</v>
      </c>
      <c r="C32" t="s">
        <v>702</v>
      </c>
      <c r="D32" t="s">
        <v>5</v>
      </c>
      <c r="E32" t="s">
        <v>1373</v>
      </c>
      <c r="F32" t="s">
        <v>629</v>
      </c>
    </row>
    <row r="33" spans="1:4" x14ac:dyDescent="0.25">
      <c r="A33" s="3">
        <v>44632</v>
      </c>
      <c r="B33" t="s">
        <v>152</v>
      </c>
      <c r="C33" t="s">
        <v>1918</v>
      </c>
      <c r="D33" t="s">
        <v>6</v>
      </c>
    </row>
  </sheetData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F6389-6A59-4195-A0A6-7954A9B79D54}">
  <dimension ref="A1:H34"/>
  <sheetViews>
    <sheetView workbookViewId="0">
      <selection activeCell="J5" sqref="J5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44876</v>
      </c>
      <c r="B2" t="s">
        <v>113</v>
      </c>
      <c r="C2" t="s">
        <v>1584</v>
      </c>
      <c r="D2" t="s">
        <v>6</v>
      </c>
      <c r="E2" t="s">
        <v>608</v>
      </c>
      <c r="F2" t="s">
        <v>588</v>
      </c>
      <c r="H2">
        <v>71</v>
      </c>
    </row>
    <row r="3" spans="1:8" x14ac:dyDescent="0.25">
      <c r="A3" s="3">
        <v>44878</v>
      </c>
      <c r="B3" t="s">
        <v>261</v>
      </c>
      <c r="C3" t="s">
        <v>1431</v>
      </c>
      <c r="D3" t="s">
        <v>6</v>
      </c>
      <c r="E3" t="s">
        <v>703</v>
      </c>
      <c r="F3" t="s">
        <v>588</v>
      </c>
      <c r="H3">
        <v>57</v>
      </c>
    </row>
    <row r="4" spans="1:8" x14ac:dyDescent="0.25">
      <c r="A4" s="3">
        <v>44881</v>
      </c>
      <c r="B4" t="s">
        <v>2097</v>
      </c>
      <c r="C4" t="s">
        <v>1403</v>
      </c>
      <c r="D4" t="s">
        <v>5</v>
      </c>
      <c r="E4" t="s">
        <v>614</v>
      </c>
      <c r="F4" t="s">
        <v>588</v>
      </c>
    </row>
    <row r="5" spans="1:8" x14ac:dyDescent="0.25">
      <c r="A5" s="3">
        <v>44884</v>
      </c>
      <c r="B5" t="s">
        <v>220</v>
      </c>
      <c r="C5" t="s">
        <v>2098</v>
      </c>
      <c r="D5" t="s">
        <v>5</v>
      </c>
      <c r="E5" t="s">
        <v>659</v>
      </c>
      <c r="F5" t="s">
        <v>588</v>
      </c>
    </row>
    <row r="6" spans="1:8" x14ac:dyDescent="0.25">
      <c r="A6" s="3">
        <v>44887</v>
      </c>
      <c r="B6" t="s">
        <v>217</v>
      </c>
      <c r="C6" t="s">
        <v>1800</v>
      </c>
      <c r="D6" t="s">
        <v>661</v>
      </c>
      <c r="E6" t="s">
        <v>595</v>
      </c>
      <c r="F6" t="s">
        <v>588</v>
      </c>
      <c r="H6">
        <v>61</v>
      </c>
    </row>
    <row r="7" spans="1:8" x14ac:dyDescent="0.25">
      <c r="A7" s="3">
        <v>44888</v>
      </c>
      <c r="B7" t="s">
        <v>520</v>
      </c>
      <c r="C7" t="s">
        <v>1353</v>
      </c>
      <c r="D7" t="s">
        <v>661</v>
      </c>
      <c r="E7" t="s">
        <v>596</v>
      </c>
      <c r="F7" t="s">
        <v>588</v>
      </c>
      <c r="H7">
        <v>58</v>
      </c>
    </row>
    <row r="8" spans="1:8" x14ac:dyDescent="0.25">
      <c r="A8" s="3">
        <v>44889</v>
      </c>
      <c r="B8" t="s">
        <v>453</v>
      </c>
      <c r="C8" t="s">
        <v>762</v>
      </c>
      <c r="D8" t="s">
        <v>661</v>
      </c>
      <c r="E8" t="s">
        <v>598</v>
      </c>
      <c r="F8" t="s">
        <v>588</v>
      </c>
      <c r="H8">
        <v>65</v>
      </c>
    </row>
    <row r="9" spans="1:8" x14ac:dyDescent="0.25">
      <c r="A9" s="3">
        <v>44892</v>
      </c>
      <c r="B9" t="s">
        <v>455</v>
      </c>
      <c r="C9" t="s">
        <v>1975</v>
      </c>
      <c r="D9" t="s">
        <v>6</v>
      </c>
      <c r="E9" t="s">
        <v>682</v>
      </c>
      <c r="F9" t="s">
        <v>588</v>
      </c>
      <c r="H9">
        <v>51</v>
      </c>
    </row>
    <row r="10" spans="1:8" x14ac:dyDescent="0.25">
      <c r="A10" s="3">
        <v>44896</v>
      </c>
      <c r="B10" t="s">
        <v>423</v>
      </c>
      <c r="C10" t="s">
        <v>2099</v>
      </c>
      <c r="D10" t="s">
        <v>5</v>
      </c>
      <c r="E10" t="s">
        <v>683</v>
      </c>
      <c r="F10" t="s">
        <v>588</v>
      </c>
    </row>
    <row r="11" spans="1:8" x14ac:dyDescent="0.25">
      <c r="A11" s="3">
        <v>44902</v>
      </c>
      <c r="B11" t="s">
        <v>206</v>
      </c>
      <c r="C11" t="s">
        <v>1779</v>
      </c>
      <c r="D11" t="s">
        <v>6</v>
      </c>
      <c r="E11" t="s">
        <v>794</v>
      </c>
      <c r="F11" t="s">
        <v>588</v>
      </c>
      <c r="H11">
        <v>58</v>
      </c>
    </row>
    <row r="12" spans="1:8" x14ac:dyDescent="0.25">
      <c r="A12" s="3">
        <v>44905</v>
      </c>
      <c r="B12" t="s">
        <v>318</v>
      </c>
      <c r="C12" t="s">
        <v>993</v>
      </c>
      <c r="D12" t="s">
        <v>6</v>
      </c>
      <c r="E12" t="s">
        <v>849</v>
      </c>
      <c r="F12" t="s">
        <v>588</v>
      </c>
      <c r="H12">
        <v>70</v>
      </c>
    </row>
    <row r="13" spans="1:8" x14ac:dyDescent="0.25">
      <c r="A13" s="3">
        <v>44917</v>
      </c>
      <c r="B13" t="s">
        <v>106</v>
      </c>
      <c r="C13" t="s">
        <v>1072</v>
      </c>
      <c r="D13" t="s">
        <v>5</v>
      </c>
      <c r="E13" t="s">
        <v>1073</v>
      </c>
      <c r="F13" t="s">
        <v>588</v>
      </c>
    </row>
    <row r="14" spans="1:8" x14ac:dyDescent="0.25">
      <c r="A14" s="3">
        <v>44567</v>
      </c>
      <c r="B14" t="s">
        <v>415</v>
      </c>
      <c r="C14" t="s">
        <v>1997</v>
      </c>
      <c r="D14" t="s">
        <v>5</v>
      </c>
      <c r="E14" t="s">
        <v>672</v>
      </c>
      <c r="F14" t="s">
        <v>608</v>
      </c>
    </row>
    <row r="15" spans="1:8" x14ac:dyDescent="0.25">
      <c r="A15" s="3">
        <v>44573</v>
      </c>
      <c r="B15" t="s">
        <v>208</v>
      </c>
      <c r="C15" t="s">
        <v>597</v>
      </c>
      <c r="D15" t="s">
        <v>5</v>
      </c>
      <c r="E15" t="s">
        <v>769</v>
      </c>
      <c r="F15" t="s">
        <v>611</v>
      </c>
    </row>
    <row r="16" spans="1:8" x14ac:dyDescent="0.25">
      <c r="A16" s="3">
        <v>44576</v>
      </c>
      <c r="B16" t="s">
        <v>165</v>
      </c>
      <c r="C16" t="s">
        <v>1285</v>
      </c>
      <c r="D16" t="s">
        <v>6</v>
      </c>
      <c r="E16" t="s">
        <v>616</v>
      </c>
      <c r="F16" t="s">
        <v>658</v>
      </c>
      <c r="H16">
        <v>86</v>
      </c>
    </row>
    <row r="17" spans="1:8" x14ac:dyDescent="0.25">
      <c r="A17" s="3">
        <v>44580</v>
      </c>
      <c r="B17" t="s">
        <v>493</v>
      </c>
      <c r="C17" t="s">
        <v>2100</v>
      </c>
      <c r="D17" t="s">
        <v>6</v>
      </c>
      <c r="E17" t="s">
        <v>784</v>
      </c>
      <c r="F17" t="s">
        <v>868</v>
      </c>
      <c r="H17">
        <v>83</v>
      </c>
    </row>
    <row r="18" spans="1:8" x14ac:dyDescent="0.25">
      <c r="A18" s="3">
        <v>44583</v>
      </c>
      <c r="B18" t="s">
        <v>275</v>
      </c>
      <c r="C18" t="s">
        <v>1092</v>
      </c>
      <c r="D18" t="s">
        <v>5</v>
      </c>
      <c r="E18" t="s">
        <v>699</v>
      </c>
      <c r="F18" t="s">
        <v>914</v>
      </c>
    </row>
    <row r="19" spans="1:8" x14ac:dyDescent="0.25">
      <c r="A19" s="3">
        <v>44587</v>
      </c>
      <c r="B19" t="s">
        <v>208</v>
      </c>
      <c r="C19" t="s">
        <v>1325</v>
      </c>
      <c r="D19" t="s">
        <v>6</v>
      </c>
      <c r="E19" t="s">
        <v>1114</v>
      </c>
      <c r="F19" t="s">
        <v>916</v>
      </c>
      <c r="H19">
        <v>80</v>
      </c>
    </row>
    <row r="20" spans="1:8" x14ac:dyDescent="0.25">
      <c r="A20" s="3">
        <v>44590</v>
      </c>
      <c r="B20" t="s">
        <v>512</v>
      </c>
      <c r="C20" t="s">
        <v>1771</v>
      </c>
      <c r="D20" t="s">
        <v>5</v>
      </c>
      <c r="E20" t="s">
        <v>1116</v>
      </c>
      <c r="F20" t="s">
        <v>918</v>
      </c>
    </row>
    <row r="21" spans="1:8" x14ac:dyDescent="0.25">
      <c r="A21" s="3">
        <v>44592</v>
      </c>
      <c r="B21" t="s">
        <v>502</v>
      </c>
      <c r="C21" t="s">
        <v>667</v>
      </c>
      <c r="D21" t="s">
        <v>5</v>
      </c>
      <c r="E21" t="s">
        <v>1118</v>
      </c>
      <c r="F21" t="s">
        <v>920</v>
      </c>
    </row>
    <row r="22" spans="1:8" x14ac:dyDescent="0.25">
      <c r="A22" s="3">
        <v>44594</v>
      </c>
      <c r="B22" t="s">
        <v>493</v>
      </c>
      <c r="C22" t="s">
        <v>1479</v>
      </c>
      <c r="D22" t="s">
        <v>5</v>
      </c>
      <c r="E22" t="s">
        <v>1119</v>
      </c>
      <c r="F22" t="s">
        <v>922</v>
      </c>
    </row>
    <row r="23" spans="1:8" x14ac:dyDescent="0.25">
      <c r="A23" s="3">
        <v>44597</v>
      </c>
      <c r="B23" t="s">
        <v>405</v>
      </c>
      <c r="C23" t="s">
        <v>1784</v>
      </c>
      <c r="D23" t="s">
        <v>6</v>
      </c>
      <c r="E23" t="s">
        <v>1270</v>
      </c>
      <c r="F23" t="s">
        <v>924</v>
      </c>
      <c r="H23">
        <v>78</v>
      </c>
    </row>
    <row r="24" spans="1:8" x14ac:dyDescent="0.25">
      <c r="A24" s="3">
        <v>44601</v>
      </c>
      <c r="B24" t="s">
        <v>419</v>
      </c>
      <c r="C24" t="s">
        <v>2101</v>
      </c>
      <c r="D24" t="s">
        <v>5</v>
      </c>
      <c r="E24" t="s">
        <v>893</v>
      </c>
      <c r="F24" t="s">
        <v>926</v>
      </c>
    </row>
    <row r="25" spans="1:8" x14ac:dyDescent="0.25">
      <c r="A25" s="3">
        <v>44604</v>
      </c>
      <c r="B25" t="s">
        <v>502</v>
      </c>
      <c r="C25" t="s">
        <v>2022</v>
      </c>
      <c r="D25" t="s">
        <v>6</v>
      </c>
      <c r="E25" t="s">
        <v>895</v>
      </c>
      <c r="F25" t="s">
        <v>1202</v>
      </c>
      <c r="H25">
        <v>76</v>
      </c>
    </row>
    <row r="26" spans="1:8" x14ac:dyDescent="0.25">
      <c r="A26" s="3">
        <v>44606</v>
      </c>
      <c r="B26" t="s">
        <v>275</v>
      </c>
      <c r="C26" t="s">
        <v>1640</v>
      </c>
      <c r="D26" t="s">
        <v>6</v>
      </c>
      <c r="E26" t="s">
        <v>1188</v>
      </c>
      <c r="F26" t="s">
        <v>877</v>
      </c>
      <c r="H26">
        <v>74</v>
      </c>
    </row>
    <row r="27" spans="1:8" x14ac:dyDescent="0.25">
      <c r="A27" s="3">
        <v>44608</v>
      </c>
      <c r="B27" t="s">
        <v>415</v>
      </c>
      <c r="C27" t="s">
        <v>2102</v>
      </c>
      <c r="D27" t="s">
        <v>6</v>
      </c>
      <c r="E27" t="s">
        <v>1274</v>
      </c>
      <c r="F27" t="s">
        <v>930</v>
      </c>
      <c r="H27">
        <v>71</v>
      </c>
    </row>
    <row r="28" spans="1:8" x14ac:dyDescent="0.25">
      <c r="A28" s="3">
        <v>44611</v>
      </c>
      <c r="B28" t="s">
        <v>165</v>
      </c>
      <c r="C28" t="s">
        <v>2103</v>
      </c>
      <c r="D28" t="s">
        <v>5</v>
      </c>
      <c r="E28" t="s">
        <v>1276</v>
      </c>
      <c r="F28" t="s">
        <v>932</v>
      </c>
    </row>
    <row r="29" spans="1:8" x14ac:dyDescent="0.25">
      <c r="A29" s="3">
        <v>44615</v>
      </c>
      <c r="B29" t="s">
        <v>419</v>
      </c>
      <c r="C29" t="s">
        <v>2104</v>
      </c>
      <c r="D29" t="s">
        <v>6</v>
      </c>
      <c r="E29" t="s">
        <v>903</v>
      </c>
      <c r="F29" t="s">
        <v>934</v>
      </c>
      <c r="H29">
        <v>66</v>
      </c>
    </row>
    <row r="30" spans="1:8" x14ac:dyDescent="0.25">
      <c r="A30" s="3">
        <v>44618</v>
      </c>
      <c r="B30" t="s">
        <v>405</v>
      </c>
      <c r="C30" t="s">
        <v>705</v>
      </c>
      <c r="D30" t="s">
        <v>5</v>
      </c>
      <c r="E30" t="s">
        <v>2069</v>
      </c>
      <c r="F30" t="s">
        <v>936</v>
      </c>
    </row>
    <row r="31" spans="1:8" x14ac:dyDescent="0.25">
      <c r="A31" s="3">
        <v>44621</v>
      </c>
      <c r="B31" t="s">
        <v>512</v>
      </c>
      <c r="C31" t="s">
        <v>778</v>
      </c>
      <c r="D31" t="s">
        <v>6</v>
      </c>
      <c r="E31" t="s">
        <v>1218</v>
      </c>
      <c r="F31" t="s">
        <v>2105</v>
      </c>
      <c r="H31">
        <v>75</v>
      </c>
    </row>
    <row r="32" spans="1:8" x14ac:dyDescent="0.25">
      <c r="A32" s="3">
        <v>44626</v>
      </c>
      <c r="B32" t="s">
        <v>493</v>
      </c>
      <c r="C32" t="s">
        <v>2106</v>
      </c>
      <c r="D32" t="s">
        <v>5</v>
      </c>
      <c r="E32" t="s">
        <v>1953</v>
      </c>
      <c r="F32" t="s">
        <v>2107</v>
      </c>
    </row>
    <row r="33" spans="1:6" x14ac:dyDescent="0.25">
      <c r="A33" s="3">
        <v>44629</v>
      </c>
      <c r="B33" t="s">
        <v>419</v>
      </c>
      <c r="C33" t="s">
        <v>2108</v>
      </c>
      <c r="D33" t="s">
        <v>5</v>
      </c>
      <c r="E33" t="s">
        <v>2109</v>
      </c>
      <c r="F33" t="s">
        <v>2110</v>
      </c>
    </row>
    <row r="34" spans="1:6" x14ac:dyDescent="0.25">
      <c r="A34" s="3">
        <v>44632</v>
      </c>
      <c r="B34" t="s">
        <v>165</v>
      </c>
      <c r="C34" t="s">
        <v>1918</v>
      </c>
      <c r="D34" t="s">
        <v>5</v>
      </c>
    </row>
  </sheetData>
  <pageMargins left="0.7" right="0.7" top="0.75" bottom="0.75" header="0.3" footer="0.3"/>
  <tableParts count="1">
    <tablePart r:id="rId1"/>
  </tableParts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8AEEE-A3B8-4AA8-9DFD-51926B615DFC}">
  <dimension ref="A1:H33"/>
  <sheetViews>
    <sheetView workbookViewId="0">
      <selection activeCell="H32" sqref="H32"/>
    </sheetView>
  </sheetViews>
  <sheetFormatPr defaultRowHeight="15" x14ac:dyDescent="0.25"/>
  <cols>
    <col min="1" max="1" width="10.7109375" bestFit="1" customWidth="1"/>
    <col min="2" max="2" width="20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138</v>
      </c>
      <c r="C2" t="s">
        <v>2138</v>
      </c>
      <c r="D2" t="s">
        <v>5</v>
      </c>
      <c r="E2" t="s">
        <v>608</v>
      </c>
      <c r="F2" t="s">
        <v>588</v>
      </c>
    </row>
    <row r="3" spans="1:8" x14ac:dyDescent="0.25">
      <c r="A3" s="3">
        <v>44878</v>
      </c>
      <c r="B3" t="s">
        <v>82</v>
      </c>
      <c r="C3" t="s">
        <v>1236</v>
      </c>
      <c r="D3" t="s">
        <v>6</v>
      </c>
      <c r="E3" t="s">
        <v>703</v>
      </c>
      <c r="F3" t="s">
        <v>588</v>
      </c>
      <c r="H3">
        <v>60</v>
      </c>
    </row>
    <row r="4" spans="1:8" x14ac:dyDescent="0.25">
      <c r="A4" s="3">
        <v>44883</v>
      </c>
      <c r="B4" t="s">
        <v>223</v>
      </c>
      <c r="C4" t="s">
        <v>1456</v>
      </c>
      <c r="D4" t="s">
        <v>661</v>
      </c>
      <c r="E4" t="s">
        <v>592</v>
      </c>
      <c r="F4" t="s">
        <v>588</v>
      </c>
      <c r="H4">
        <v>64</v>
      </c>
    </row>
    <row r="5" spans="1:8" x14ac:dyDescent="0.25">
      <c r="A5" s="3">
        <v>44884</v>
      </c>
      <c r="B5" t="s">
        <v>205</v>
      </c>
      <c r="C5" t="s">
        <v>945</v>
      </c>
      <c r="D5" t="s">
        <v>661</v>
      </c>
      <c r="E5" t="s">
        <v>594</v>
      </c>
      <c r="F5" t="s">
        <v>588</v>
      </c>
      <c r="H5">
        <v>72</v>
      </c>
    </row>
    <row r="6" spans="1:8" x14ac:dyDescent="0.25">
      <c r="A6" s="3">
        <v>44886</v>
      </c>
      <c r="B6" t="s">
        <v>330</v>
      </c>
      <c r="C6" t="s">
        <v>874</v>
      </c>
      <c r="D6" t="s">
        <v>661</v>
      </c>
      <c r="E6" t="s">
        <v>595</v>
      </c>
      <c r="F6" t="s">
        <v>588</v>
      </c>
      <c r="H6">
        <v>76</v>
      </c>
    </row>
    <row r="7" spans="1:8" x14ac:dyDescent="0.25">
      <c r="A7" s="3">
        <v>44892</v>
      </c>
      <c r="B7" t="s">
        <v>367</v>
      </c>
      <c r="C7" t="s">
        <v>1059</v>
      </c>
      <c r="D7" t="s">
        <v>5</v>
      </c>
      <c r="E7" t="s">
        <v>596</v>
      </c>
      <c r="F7" t="s">
        <v>588</v>
      </c>
    </row>
    <row r="8" spans="1:8" x14ac:dyDescent="0.25">
      <c r="A8" s="3">
        <v>44895</v>
      </c>
      <c r="B8" t="s">
        <v>280</v>
      </c>
      <c r="C8" t="s">
        <v>1608</v>
      </c>
      <c r="D8" t="s">
        <v>6</v>
      </c>
      <c r="E8" t="s">
        <v>598</v>
      </c>
      <c r="F8" t="s">
        <v>588</v>
      </c>
      <c r="H8">
        <v>75</v>
      </c>
    </row>
    <row r="9" spans="1:8" x14ac:dyDescent="0.25">
      <c r="A9" s="3">
        <v>44899</v>
      </c>
      <c r="B9" t="s">
        <v>488</v>
      </c>
      <c r="C9" t="s">
        <v>2139</v>
      </c>
      <c r="D9" t="s">
        <v>5</v>
      </c>
      <c r="E9" t="s">
        <v>600</v>
      </c>
      <c r="F9" t="s">
        <v>588</v>
      </c>
    </row>
    <row r="10" spans="1:8" x14ac:dyDescent="0.25">
      <c r="A10" s="3">
        <v>44907</v>
      </c>
      <c r="B10" t="s">
        <v>465</v>
      </c>
      <c r="C10" t="s">
        <v>1214</v>
      </c>
      <c r="D10" t="s">
        <v>6</v>
      </c>
      <c r="E10" t="s">
        <v>602</v>
      </c>
      <c r="F10" t="s">
        <v>588</v>
      </c>
      <c r="H10">
        <v>79</v>
      </c>
    </row>
    <row r="11" spans="1:8" x14ac:dyDescent="0.25">
      <c r="A11" s="3">
        <v>44913</v>
      </c>
      <c r="B11" t="s">
        <v>506</v>
      </c>
      <c r="C11" t="s">
        <v>1985</v>
      </c>
      <c r="D11" t="s">
        <v>5</v>
      </c>
      <c r="E11" t="s">
        <v>603</v>
      </c>
      <c r="F11" t="s">
        <v>588</v>
      </c>
    </row>
    <row r="12" spans="1:8" x14ac:dyDescent="0.25">
      <c r="A12" s="3">
        <v>44916</v>
      </c>
      <c r="B12" t="s">
        <v>26</v>
      </c>
      <c r="C12" t="s">
        <v>1466</v>
      </c>
      <c r="D12" t="s">
        <v>661</v>
      </c>
      <c r="E12" t="s">
        <v>605</v>
      </c>
      <c r="F12" t="s">
        <v>588</v>
      </c>
      <c r="H12">
        <v>79</v>
      </c>
    </row>
    <row r="13" spans="1:8" x14ac:dyDescent="0.25">
      <c r="A13" s="3">
        <v>44917</v>
      </c>
      <c r="B13" t="s">
        <v>2140</v>
      </c>
      <c r="C13" t="s">
        <v>2141</v>
      </c>
      <c r="D13" t="s">
        <v>5</v>
      </c>
      <c r="E13" t="s">
        <v>607</v>
      </c>
      <c r="F13" t="s">
        <v>588</v>
      </c>
    </row>
    <row r="14" spans="1:8" x14ac:dyDescent="0.25">
      <c r="A14" s="3">
        <v>44566</v>
      </c>
      <c r="B14" t="s">
        <v>377</v>
      </c>
      <c r="C14" t="s">
        <v>1050</v>
      </c>
      <c r="D14" t="s">
        <v>6</v>
      </c>
      <c r="E14" t="s">
        <v>610</v>
      </c>
      <c r="F14" t="s">
        <v>608</v>
      </c>
      <c r="H14">
        <v>88</v>
      </c>
    </row>
    <row r="15" spans="1:8" x14ac:dyDescent="0.25">
      <c r="A15" s="3">
        <v>44569</v>
      </c>
      <c r="B15" t="s">
        <v>402</v>
      </c>
      <c r="C15" t="s">
        <v>906</v>
      </c>
      <c r="D15" t="s">
        <v>5</v>
      </c>
      <c r="E15" t="s">
        <v>833</v>
      </c>
      <c r="F15" t="s">
        <v>611</v>
      </c>
    </row>
    <row r="16" spans="1:8" x14ac:dyDescent="0.25">
      <c r="A16" s="3">
        <v>44572</v>
      </c>
      <c r="B16" t="s">
        <v>114</v>
      </c>
      <c r="C16" t="s">
        <v>1754</v>
      </c>
      <c r="D16" t="s">
        <v>5</v>
      </c>
      <c r="E16" t="s">
        <v>879</v>
      </c>
      <c r="F16" t="s">
        <v>658</v>
      </c>
    </row>
    <row r="17" spans="1:8" x14ac:dyDescent="0.25">
      <c r="A17" s="3">
        <v>44575</v>
      </c>
      <c r="B17" t="s">
        <v>218</v>
      </c>
      <c r="C17" t="s">
        <v>1857</v>
      </c>
      <c r="D17" t="s">
        <v>6</v>
      </c>
      <c r="E17" t="s">
        <v>881</v>
      </c>
      <c r="F17" t="s">
        <v>868</v>
      </c>
      <c r="H17">
        <v>87</v>
      </c>
    </row>
    <row r="18" spans="1:8" x14ac:dyDescent="0.25">
      <c r="A18" s="3">
        <v>44579</v>
      </c>
      <c r="B18" t="s">
        <v>421</v>
      </c>
      <c r="C18" t="s">
        <v>980</v>
      </c>
      <c r="D18" t="s">
        <v>6</v>
      </c>
      <c r="E18" t="s">
        <v>883</v>
      </c>
      <c r="F18" t="s">
        <v>914</v>
      </c>
      <c r="H18">
        <v>63</v>
      </c>
    </row>
    <row r="19" spans="1:8" x14ac:dyDescent="0.25">
      <c r="A19" s="3">
        <v>44583</v>
      </c>
      <c r="B19" t="s">
        <v>411</v>
      </c>
      <c r="C19" t="s">
        <v>1767</v>
      </c>
      <c r="D19" t="s">
        <v>6</v>
      </c>
      <c r="E19" t="s">
        <v>884</v>
      </c>
      <c r="F19" t="s">
        <v>916</v>
      </c>
      <c r="H19">
        <v>69</v>
      </c>
    </row>
    <row r="20" spans="1:8" x14ac:dyDescent="0.25">
      <c r="A20" s="3">
        <v>44587</v>
      </c>
      <c r="B20" t="s">
        <v>421</v>
      </c>
      <c r="C20" t="s">
        <v>1636</v>
      </c>
      <c r="D20" t="s">
        <v>5</v>
      </c>
      <c r="E20" t="s">
        <v>1054</v>
      </c>
      <c r="F20" t="s">
        <v>666</v>
      </c>
    </row>
    <row r="21" spans="1:8" x14ac:dyDescent="0.25">
      <c r="A21" s="3">
        <v>44590</v>
      </c>
      <c r="B21" t="s">
        <v>386</v>
      </c>
      <c r="C21" t="s">
        <v>990</v>
      </c>
      <c r="D21" t="s">
        <v>5</v>
      </c>
      <c r="E21" t="s">
        <v>888</v>
      </c>
      <c r="F21" t="s">
        <v>668</v>
      </c>
    </row>
    <row r="22" spans="1:8" x14ac:dyDescent="0.25">
      <c r="A22" s="3">
        <v>44593</v>
      </c>
      <c r="B22" t="s">
        <v>272</v>
      </c>
      <c r="C22" t="s">
        <v>1451</v>
      </c>
      <c r="D22" t="s">
        <v>6</v>
      </c>
      <c r="E22" t="s">
        <v>890</v>
      </c>
      <c r="F22" t="s">
        <v>870</v>
      </c>
      <c r="H22">
        <v>81</v>
      </c>
    </row>
    <row r="23" spans="1:8" x14ac:dyDescent="0.25">
      <c r="A23" s="3">
        <v>44597</v>
      </c>
      <c r="B23" t="s">
        <v>380</v>
      </c>
      <c r="C23" t="s">
        <v>1258</v>
      </c>
      <c r="D23" t="s">
        <v>6</v>
      </c>
      <c r="E23" t="s">
        <v>891</v>
      </c>
      <c r="F23" t="s">
        <v>872</v>
      </c>
      <c r="H23">
        <v>78</v>
      </c>
    </row>
    <row r="24" spans="1:8" x14ac:dyDescent="0.25">
      <c r="A24" s="3">
        <v>44601</v>
      </c>
      <c r="B24" t="s">
        <v>377</v>
      </c>
      <c r="C24" t="s">
        <v>1133</v>
      </c>
      <c r="D24" t="s">
        <v>5</v>
      </c>
      <c r="E24" t="s">
        <v>1095</v>
      </c>
      <c r="F24" t="s">
        <v>873</v>
      </c>
    </row>
    <row r="25" spans="1:8" x14ac:dyDescent="0.25">
      <c r="A25" s="3">
        <v>44604</v>
      </c>
      <c r="B25" t="s">
        <v>402</v>
      </c>
      <c r="C25" t="s">
        <v>1120</v>
      </c>
      <c r="D25" t="s">
        <v>6</v>
      </c>
      <c r="E25" t="s">
        <v>895</v>
      </c>
      <c r="F25" t="s">
        <v>607</v>
      </c>
      <c r="H25">
        <v>65</v>
      </c>
    </row>
    <row r="26" spans="1:8" x14ac:dyDescent="0.25">
      <c r="A26" s="3">
        <v>44606</v>
      </c>
      <c r="B26" t="s">
        <v>460</v>
      </c>
      <c r="C26" t="s">
        <v>1057</v>
      </c>
      <c r="D26" t="s">
        <v>5</v>
      </c>
      <c r="E26" t="s">
        <v>897</v>
      </c>
      <c r="F26" t="s">
        <v>610</v>
      </c>
    </row>
    <row r="27" spans="1:8" x14ac:dyDescent="0.25">
      <c r="A27" s="3">
        <v>44611</v>
      </c>
      <c r="B27" t="s">
        <v>92</v>
      </c>
      <c r="C27" t="s">
        <v>2142</v>
      </c>
      <c r="D27" t="s">
        <v>5</v>
      </c>
      <c r="E27" t="s">
        <v>899</v>
      </c>
      <c r="F27" t="s">
        <v>833</v>
      </c>
    </row>
    <row r="28" spans="1:8" x14ac:dyDescent="0.25">
      <c r="A28" s="3">
        <v>44615</v>
      </c>
      <c r="B28" t="s">
        <v>460</v>
      </c>
      <c r="C28" t="s">
        <v>971</v>
      </c>
      <c r="D28" t="s">
        <v>6</v>
      </c>
      <c r="E28" t="s">
        <v>901</v>
      </c>
      <c r="F28" t="s">
        <v>879</v>
      </c>
      <c r="H28">
        <v>74</v>
      </c>
    </row>
    <row r="29" spans="1:8" x14ac:dyDescent="0.25">
      <c r="A29" s="3">
        <v>44618</v>
      </c>
      <c r="B29" t="s">
        <v>411</v>
      </c>
      <c r="C29" t="s">
        <v>1417</v>
      </c>
      <c r="D29" t="s">
        <v>5</v>
      </c>
      <c r="E29" t="s">
        <v>1061</v>
      </c>
      <c r="F29" t="s">
        <v>881</v>
      </c>
    </row>
    <row r="30" spans="1:8" x14ac:dyDescent="0.25">
      <c r="A30" s="3">
        <v>44622</v>
      </c>
      <c r="B30" t="s">
        <v>253</v>
      </c>
      <c r="C30" t="s">
        <v>1199</v>
      </c>
      <c r="D30" t="s">
        <v>5</v>
      </c>
      <c r="E30" t="s">
        <v>1062</v>
      </c>
      <c r="F30" t="s">
        <v>883</v>
      </c>
    </row>
    <row r="31" spans="1:8" x14ac:dyDescent="0.25">
      <c r="A31" s="3">
        <v>44625</v>
      </c>
      <c r="B31" t="s">
        <v>350</v>
      </c>
      <c r="C31" t="s">
        <v>1392</v>
      </c>
      <c r="D31" t="s">
        <v>6</v>
      </c>
      <c r="E31" t="s">
        <v>1218</v>
      </c>
      <c r="F31" t="s">
        <v>1053</v>
      </c>
      <c r="H31">
        <v>76</v>
      </c>
    </row>
    <row r="32" spans="1:8" x14ac:dyDescent="0.25">
      <c r="A32" s="3">
        <v>44631</v>
      </c>
      <c r="B32" t="s">
        <v>411</v>
      </c>
      <c r="C32" t="s">
        <v>1834</v>
      </c>
      <c r="D32" t="s">
        <v>661</v>
      </c>
      <c r="E32" t="s">
        <v>1953</v>
      </c>
      <c r="F32" t="s">
        <v>1054</v>
      </c>
    </row>
    <row r="33" spans="1:4" x14ac:dyDescent="0.25">
      <c r="A33" s="3">
        <v>44632</v>
      </c>
      <c r="B33" t="s">
        <v>92</v>
      </c>
      <c r="C33" t="s">
        <v>1846</v>
      </c>
      <c r="D33" t="s">
        <v>661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7908E-6D68-47FB-9949-9F4A9BCA45FB}">
  <dimension ref="A1:H40"/>
  <sheetViews>
    <sheetView topLeftCell="A8" workbookViewId="0">
      <selection activeCell="J38" sqref="J38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22</v>
      </c>
      <c r="C2" t="s">
        <v>1045</v>
      </c>
      <c r="D2" t="s">
        <v>661</v>
      </c>
      <c r="E2" t="s">
        <v>608</v>
      </c>
      <c r="F2" t="s">
        <v>588</v>
      </c>
      <c r="H2" t="e">
        <f>INT(LEFT(_2_DUKE[[#This Row],[Result]],FIND("-",_2_DUKE[[#This Row],[Result]])-1))</f>
        <v>#VALUE!</v>
      </c>
    </row>
    <row r="3" spans="1:8" x14ac:dyDescent="0.25">
      <c r="A3" s="3">
        <v>44877</v>
      </c>
      <c r="B3" t="s">
        <v>337</v>
      </c>
      <c r="C3" t="s">
        <v>2633</v>
      </c>
      <c r="D3" t="s">
        <v>5</v>
      </c>
      <c r="E3" t="s">
        <v>611</v>
      </c>
      <c r="F3" t="s">
        <v>588</v>
      </c>
      <c r="H3" t="e">
        <f>INT(LEFT(_2_DUKE[[#This Row],[Result]],FIND("-",_2_DUKE[[#This Row],[Result]])-1))</f>
        <v>#VALUE!</v>
      </c>
    </row>
    <row r="4" spans="1:8" x14ac:dyDescent="0.25">
      <c r="A4" s="3">
        <v>44878</v>
      </c>
      <c r="B4" t="s">
        <v>456</v>
      </c>
      <c r="C4" t="s">
        <v>938</v>
      </c>
      <c r="D4" t="s">
        <v>5</v>
      </c>
      <c r="E4" t="s">
        <v>658</v>
      </c>
      <c r="F4" t="s">
        <v>588</v>
      </c>
      <c r="H4" t="e">
        <f>INT(LEFT(_2_DUKE[[#This Row],[Result]],FIND("-",_2_DUKE[[#This Row],[Result]])-1))</f>
        <v>#VALUE!</v>
      </c>
    </row>
    <row r="5" spans="1:8" x14ac:dyDescent="0.25">
      <c r="A5" s="3">
        <v>44881</v>
      </c>
      <c r="B5" t="s">
        <v>391</v>
      </c>
      <c r="C5" t="s">
        <v>2634</v>
      </c>
      <c r="D5" t="s">
        <v>5</v>
      </c>
      <c r="E5" t="s">
        <v>868</v>
      </c>
      <c r="F5" t="s">
        <v>588</v>
      </c>
      <c r="H5" t="e">
        <f>INT(LEFT(_2_DUKE[[#This Row],[Result]],FIND("-",_2_DUKE[[#This Row],[Result]])-1))</f>
        <v>#VALUE!</v>
      </c>
    </row>
    <row r="6" spans="1:8" x14ac:dyDescent="0.25">
      <c r="A6" s="3">
        <v>44884</v>
      </c>
      <c r="B6" t="s">
        <v>404</v>
      </c>
      <c r="C6" t="s">
        <v>2635</v>
      </c>
      <c r="D6" t="s">
        <v>5</v>
      </c>
      <c r="E6" t="s">
        <v>914</v>
      </c>
      <c r="F6" t="s">
        <v>588</v>
      </c>
      <c r="H6" t="e">
        <f>INT(LEFT(_2_DUKE[[#This Row],[Result]],FIND("-",_2_DUKE[[#This Row],[Result]])-1))</f>
        <v>#VALUE!</v>
      </c>
    </row>
    <row r="7" spans="1:8" x14ac:dyDescent="0.25">
      <c r="A7" s="3">
        <v>44887</v>
      </c>
      <c r="B7" t="s">
        <v>132</v>
      </c>
      <c r="C7" t="s">
        <v>2636</v>
      </c>
      <c r="D7" t="s">
        <v>5</v>
      </c>
      <c r="E7" t="s">
        <v>916</v>
      </c>
      <c r="F7" t="s">
        <v>588</v>
      </c>
      <c r="H7" t="e">
        <f>INT(LEFT(_2_DUKE[[#This Row],[Result]],FIND("-",_2_DUKE[[#This Row],[Result]])-1))</f>
        <v>#VALUE!</v>
      </c>
    </row>
    <row r="8" spans="1:8" x14ac:dyDescent="0.25">
      <c r="A8" s="3">
        <v>44891</v>
      </c>
      <c r="B8" t="s">
        <v>8</v>
      </c>
      <c r="C8" t="s">
        <v>951</v>
      </c>
      <c r="D8" t="s">
        <v>661</v>
      </c>
      <c r="E8" t="s">
        <v>918</v>
      </c>
      <c r="F8" t="s">
        <v>588</v>
      </c>
      <c r="H8" t="e">
        <f>INT(LEFT(_2_DUKE[[#This Row],[Result]],FIND("-",_2_DUKE[[#This Row],[Result]])-1))</f>
        <v>#VALUE!</v>
      </c>
    </row>
    <row r="9" spans="1:8" x14ac:dyDescent="0.25">
      <c r="A9" s="3">
        <v>44895</v>
      </c>
      <c r="B9" t="s">
        <v>134</v>
      </c>
      <c r="C9" t="s">
        <v>1046</v>
      </c>
      <c r="D9" t="s">
        <v>6</v>
      </c>
      <c r="E9" t="s">
        <v>668</v>
      </c>
      <c r="F9" t="s">
        <v>588</v>
      </c>
      <c r="H9" t="e">
        <f>INT(LEFT(_2_DUKE[[#This Row],[Result]],FIND("-",_2_DUKE[[#This Row],[Result]])-1))</f>
        <v>#VALUE!</v>
      </c>
    </row>
    <row r="10" spans="1:8" x14ac:dyDescent="0.25">
      <c r="A10" s="3">
        <v>44909</v>
      </c>
      <c r="B10" t="s">
        <v>315</v>
      </c>
      <c r="C10" t="s">
        <v>2637</v>
      </c>
      <c r="D10" t="s">
        <v>5</v>
      </c>
      <c r="E10" t="s">
        <v>870</v>
      </c>
      <c r="F10" t="s">
        <v>588</v>
      </c>
      <c r="H10" t="e">
        <f>INT(LEFT(_2_DUKE[[#This Row],[Result]],FIND("-",_2_DUKE[[#This Row],[Result]])-1))</f>
        <v>#VALUE!</v>
      </c>
    </row>
    <row r="11" spans="1:8" x14ac:dyDescent="0.25">
      <c r="A11" s="3">
        <v>44911</v>
      </c>
      <c r="B11" t="s">
        <v>453</v>
      </c>
      <c r="C11" t="s">
        <v>1047</v>
      </c>
      <c r="D11" t="s">
        <v>5</v>
      </c>
      <c r="E11" t="s">
        <v>872</v>
      </c>
      <c r="F11" t="s">
        <v>588</v>
      </c>
      <c r="H11" t="e">
        <f>INT(LEFT(_2_DUKE[[#This Row],[Result]],FIND("-",_2_DUKE[[#This Row],[Result]])-1))</f>
        <v>#VALUE!</v>
      </c>
    </row>
    <row r="12" spans="1:8" x14ac:dyDescent="0.25">
      <c r="A12" s="3">
        <v>44913</v>
      </c>
      <c r="B12" t="s">
        <v>436</v>
      </c>
      <c r="C12" t="s">
        <v>2638</v>
      </c>
      <c r="D12" t="s">
        <v>5</v>
      </c>
      <c r="E12" t="s">
        <v>873</v>
      </c>
      <c r="F12" t="s">
        <v>588</v>
      </c>
      <c r="H12" t="e">
        <f>INT(LEFT(_2_DUKE[[#This Row],[Result]],FIND("-",_2_DUKE[[#This Row],[Result]])-1))</f>
        <v>#VALUE!</v>
      </c>
    </row>
    <row r="13" spans="1:8" x14ac:dyDescent="0.25">
      <c r="A13" s="3">
        <v>44917</v>
      </c>
      <c r="B13" t="s">
        <v>294</v>
      </c>
      <c r="C13" t="s">
        <v>657</v>
      </c>
      <c r="D13" t="s">
        <v>5</v>
      </c>
      <c r="E13" t="s">
        <v>875</v>
      </c>
      <c r="F13" t="s">
        <v>608</v>
      </c>
      <c r="H13" t="e">
        <f>INT(LEFT(_2_DUKE[[#This Row],[Result]],FIND("-",_2_DUKE[[#This Row],[Result]])-1))</f>
        <v>#VALUE!</v>
      </c>
    </row>
    <row r="14" spans="1:8" x14ac:dyDescent="0.25">
      <c r="A14" s="3">
        <v>44565</v>
      </c>
      <c r="B14" t="s">
        <v>409</v>
      </c>
      <c r="C14" t="s">
        <v>1048</v>
      </c>
      <c r="D14" t="s">
        <v>5</v>
      </c>
      <c r="E14" t="s">
        <v>877</v>
      </c>
      <c r="F14" t="s">
        <v>611</v>
      </c>
      <c r="H14" t="e">
        <f>INT(LEFT(_2_DUKE[[#This Row],[Result]],FIND("-",_2_DUKE[[#This Row],[Result]])-1))</f>
        <v>#VALUE!</v>
      </c>
    </row>
    <row r="15" spans="1:8" x14ac:dyDescent="0.25">
      <c r="A15" s="3">
        <v>44569</v>
      </c>
      <c r="B15" t="s">
        <v>111</v>
      </c>
      <c r="C15" t="s">
        <v>1049</v>
      </c>
      <c r="D15" t="s">
        <v>5</v>
      </c>
      <c r="E15" t="s">
        <v>833</v>
      </c>
      <c r="F15" t="s">
        <v>614</v>
      </c>
      <c r="H15" t="e">
        <f>INT(LEFT(_2_DUKE[[#This Row],[Result]],FIND("-",_2_DUKE[[#This Row],[Result]])-1))</f>
        <v>#VALUE!</v>
      </c>
    </row>
    <row r="16" spans="1:8" x14ac:dyDescent="0.25">
      <c r="A16" s="3">
        <v>44573</v>
      </c>
      <c r="B16" t="s">
        <v>30</v>
      </c>
      <c r="C16" t="s">
        <v>776</v>
      </c>
      <c r="D16" t="s">
        <v>6</v>
      </c>
      <c r="E16" t="s">
        <v>879</v>
      </c>
      <c r="F16" t="s">
        <v>659</v>
      </c>
      <c r="H16" t="e">
        <f>INT(LEFT(_2_DUKE[[#This Row],[Result]],FIND("-",_2_DUKE[[#This Row],[Result]])-1))</f>
        <v>#VALUE!</v>
      </c>
    </row>
    <row r="17" spans="1:8" x14ac:dyDescent="0.25">
      <c r="A17" s="3">
        <v>44576</v>
      </c>
      <c r="B17" t="s">
        <v>181</v>
      </c>
      <c r="C17" t="s">
        <v>1050</v>
      </c>
      <c r="D17" t="s">
        <v>5</v>
      </c>
      <c r="E17" t="s">
        <v>881</v>
      </c>
      <c r="F17" t="s">
        <v>662</v>
      </c>
      <c r="H17" t="e">
        <f>INT(LEFT(_2_DUKE[[#This Row],[Result]],FIND("-",_2_DUKE[[#This Row],[Result]])-1))</f>
        <v>#VALUE!</v>
      </c>
    </row>
    <row r="18" spans="1:8" x14ac:dyDescent="0.25">
      <c r="A18" s="3">
        <v>44579</v>
      </c>
      <c r="B18" t="s">
        <v>266</v>
      </c>
      <c r="C18" t="s">
        <v>1051</v>
      </c>
      <c r="D18" t="s">
        <v>6</v>
      </c>
      <c r="E18" t="s">
        <v>1052</v>
      </c>
      <c r="F18" t="s">
        <v>596</v>
      </c>
      <c r="H18" t="e">
        <f>INT(LEFT(_2_DUKE[[#This Row],[Result]],FIND("-",_2_DUKE[[#This Row],[Result]])-1))</f>
        <v>#VALUE!</v>
      </c>
    </row>
    <row r="19" spans="1:8" x14ac:dyDescent="0.25">
      <c r="A19" s="3">
        <v>44583</v>
      </c>
      <c r="B19" t="s">
        <v>62</v>
      </c>
      <c r="C19" t="s">
        <v>995</v>
      </c>
      <c r="D19" t="s">
        <v>5</v>
      </c>
      <c r="E19" t="s">
        <v>1053</v>
      </c>
      <c r="F19" t="s">
        <v>598</v>
      </c>
      <c r="H19" t="e">
        <f>INT(LEFT(_2_DUKE[[#This Row],[Result]],FIND("-",_2_DUKE[[#This Row],[Result]])-1))</f>
        <v>#VALUE!</v>
      </c>
    </row>
    <row r="20" spans="1:8" x14ac:dyDescent="0.25">
      <c r="A20" s="3">
        <v>44586</v>
      </c>
      <c r="B20" t="s">
        <v>227</v>
      </c>
      <c r="C20" t="s">
        <v>894</v>
      </c>
      <c r="D20" t="s">
        <v>5</v>
      </c>
      <c r="E20" t="s">
        <v>1054</v>
      </c>
      <c r="F20" t="s">
        <v>600</v>
      </c>
      <c r="H20" t="e">
        <f>INT(LEFT(_2_DUKE[[#This Row],[Result]],FIND("-",_2_DUKE[[#This Row],[Result]])-1))</f>
        <v>#VALUE!</v>
      </c>
    </row>
    <row r="21" spans="1:8" x14ac:dyDescent="0.25">
      <c r="A21" s="3">
        <v>44590</v>
      </c>
      <c r="B21" t="s">
        <v>387</v>
      </c>
      <c r="C21" t="s">
        <v>692</v>
      </c>
      <c r="D21" t="s">
        <v>6</v>
      </c>
      <c r="E21" t="s">
        <v>888</v>
      </c>
      <c r="F21" t="s">
        <v>602</v>
      </c>
      <c r="H21" t="e">
        <f>INT(LEFT(_2_DUKE[[#This Row],[Result]],FIND("-",_2_DUKE[[#This Row],[Result]])-1))</f>
        <v>#VALUE!</v>
      </c>
    </row>
    <row r="22" spans="1:8" x14ac:dyDescent="0.25">
      <c r="A22" s="3">
        <v>44592</v>
      </c>
      <c r="B22" t="s">
        <v>242</v>
      </c>
      <c r="C22" t="s">
        <v>2639</v>
      </c>
      <c r="D22" t="s">
        <v>6</v>
      </c>
      <c r="E22" t="s">
        <v>890</v>
      </c>
      <c r="F22" t="s">
        <v>603</v>
      </c>
      <c r="H22" t="e">
        <f>INT(LEFT(_2_DUKE[[#This Row],[Result]],FIND("-",_2_DUKE[[#This Row],[Result]])-1))</f>
        <v>#VALUE!</v>
      </c>
    </row>
    <row r="23" spans="1:8" x14ac:dyDescent="0.25">
      <c r="A23" s="3">
        <v>44597</v>
      </c>
      <c r="B23" t="s">
        <v>46</v>
      </c>
      <c r="C23" t="s">
        <v>1055</v>
      </c>
      <c r="D23" t="s">
        <v>6</v>
      </c>
      <c r="E23" t="s">
        <v>891</v>
      </c>
      <c r="F23" t="s">
        <v>605</v>
      </c>
      <c r="H23" t="e">
        <f>INT(LEFT(_2_DUKE[[#This Row],[Result]],FIND("-",_2_DUKE[[#This Row],[Result]])-1))</f>
        <v>#VALUE!</v>
      </c>
    </row>
    <row r="24" spans="1:8" x14ac:dyDescent="0.25">
      <c r="A24" s="3">
        <v>44599</v>
      </c>
      <c r="B24" t="s">
        <v>484</v>
      </c>
      <c r="C24" t="s">
        <v>1056</v>
      </c>
      <c r="D24" t="s">
        <v>5</v>
      </c>
      <c r="E24" t="s">
        <v>893</v>
      </c>
      <c r="F24" t="s">
        <v>671</v>
      </c>
      <c r="H24" t="e">
        <f>INT(LEFT(_2_DUKE[[#This Row],[Result]],FIND("-",_2_DUKE[[#This Row],[Result]])-1))</f>
        <v>#VALUE!</v>
      </c>
    </row>
    <row r="25" spans="1:8" x14ac:dyDescent="0.25">
      <c r="A25" s="3">
        <v>44602</v>
      </c>
      <c r="B25" t="s">
        <v>227</v>
      </c>
      <c r="C25" t="s">
        <v>931</v>
      </c>
      <c r="D25" t="s">
        <v>6</v>
      </c>
      <c r="E25" t="s">
        <v>895</v>
      </c>
      <c r="F25" t="s">
        <v>689</v>
      </c>
      <c r="H25" t="e">
        <f>INT(LEFT(_2_DUKE[[#This Row],[Result]],FIND("-",_2_DUKE[[#This Row],[Result]])-1))</f>
        <v>#VALUE!</v>
      </c>
    </row>
    <row r="26" spans="1:8" x14ac:dyDescent="0.25">
      <c r="A26" s="3">
        <v>44604</v>
      </c>
      <c r="B26" t="s">
        <v>427</v>
      </c>
      <c r="C26" t="s">
        <v>1057</v>
      </c>
      <c r="D26" t="s">
        <v>6</v>
      </c>
      <c r="E26" t="s">
        <v>897</v>
      </c>
      <c r="F26" t="s">
        <v>613</v>
      </c>
      <c r="H26" t="e">
        <f>INT(LEFT(_2_DUKE[[#This Row],[Result]],FIND("-",_2_DUKE[[#This Row],[Result]])-1))</f>
        <v>#VALUE!</v>
      </c>
    </row>
    <row r="27" spans="1:8" x14ac:dyDescent="0.25">
      <c r="A27" s="3">
        <v>44607</v>
      </c>
      <c r="B27" t="s">
        <v>30</v>
      </c>
      <c r="C27" t="s">
        <v>1058</v>
      </c>
      <c r="D27" t="s">
        <v>5</v>
      </c>
      <c r="E27" t="s">
        <v>899</v>
      </c>
      <c r="F27" t="s">
        <v>694</v>
      </c>
      <c r="H27" t="e">
        <f>INT(LEFT(_2_DUKE[[#This Row],[Result]],FIND("-",_2_DUKE[[#This Row],[Result]])-1))</f>
        <v>#VALUE!</v>
      </c>
    </row>
    <row r="28" spans="1:8" x14ac:dyDescent="0.25">
      <c r="A28" s="3">
        <v>44611</v>
      </c>
      <c r="B28" t="s">
        <v>266</v>
      </c>
      <c r="C28" t="s">
        <v>1059</v>
      </c>
      <c r="D28" t="s">
        <v>5</v>
      </c>
      <c r="E28" t="s">
        <v>901</v>
      </c>
      <c r="F28" t="s">
        <v>697</v>
      </c>
      <c r="H28" t="e">
        <f>INT(LEFT(_2_DUKE[[#This Row],[Result]],FIND("-",_2_DUKE[[#This Row],[Result]])-1))</f>
        <v>#VALUE!</v>
      </c>
    </row>
    <row r="29" spans="1:8" x14ac:dyDescent="0.25">
      <c r="A29" s="3">
        <v>44615</v>
      </c>
      <c r="B29" t="s">
        <v>484</v>
      </c>
      <c r="C29" t="s">
        <v>1060</v>
      </c>
      <c r="D29" t="s">
        <v>6</v>
      </c>
      <c r="E29" t="s">
        <v>1061</v>
      </c>
      <c r="F29" t="s">
        <v>1052</v>
      </c>
      <c r="H29" t="e">
        <f>INT(LEFT(_2_DUKE[[#This Row],[Result]],FIND("-",_2_DUKE[[#This Row],[Result]])-1))</f>
        <v>#VALUE!</v>
      </c>
    </row>
    <row r="30" spans="1:8" x14ac:dyDescent="0.25">
      <c r="A30" s="3">
        <v>44618</v>
      </c>
      <c r="B30" t="s">
        <v>62</v>
      </c>
      <c r="C30" t="s">
        <v>2640</v>
      </c>
      <c r="D30" t="s">
        <v>6</v>
      </c>
      <c r="E30" t="s">
        <v>1062</v>
      </c>
      <c r="F30" t="s">
        <v>1053</v>
      </c>
      <c r="H30" t="e">
        <f>INT(LEFT(_2_DUKE[[#This Row],[Result]],FIND("-",_2_DUKE[[#This Row],[Result]])-1))</f>
        <v>#VALUE!</v>
      </c>
    </row>
    <row r="31" spans="1:8" x14ac:dyDescent="0.25">
      <c r="A31" s="3">
        <v>44621</v>
      </c>
      <c r="B31" t="s">
        <v>501</v>
      </c>
      <c r="C31" t="s">
        <v>2641</v>
      </c>
      <c r="D31" t="s">
        <v>6</v>
      </c>
      <c r="E31" t="s">
        <v>1063</v>
      </c>
      <c r="F31" t="s">
        <v>1054</v>
      </c>
      <c r="H31" t="e">
        <f>INT(LEFT(_2_DUKE[[#This Row],[Result]],FIND("-",_2_DUKE[[#This Row],[Result]])-1))</f>
        <v>#VALUE!</v>
      </c>
    </row>
    <row r="32" spans="1:8" x14ac:dyDescent="0.25">
      <c r="A32" s="3">
        <v>44625</v>
      </c>
      <c r="B32" t="s">
        <v>46</v>
      </c>
      <c r="C32" t="s">
        <v>2642</v>
      </c>
      <c r="D32" t="s">
        <v>5</v>
      </c>
      <c r="E32" t="s">
        <v>1953</v>
      </c>
      <c r="F32" t="s">
        <v>1118</v>
      </c>
      <c r="H32" t="e">
        <f>INT(LEFT(_2_DUKE[[#This Row],[Result]],FIND("-",_2_DUKE[[#This Row],[Result]])-1))</f>
        <v>#VALUE!</v>
      </c>
    </row>
    <row r="33" spans="1:8" x14ac:dyDescent="0.25">
      <c r="A33" s="3">
        <v>44630</v>
      </c>
      <c r="B33" t="s">
        <v>62</v>
      </c>
      <c r="C33" t="s">
        <v>1076</v>
      </c>
      <c r="D33" t="s">
        <v>661</v>
      </c>
      <c r="E33" t="s">
        <v>2109</v>
      </c>
      <c r="F33" t="s">
        <v>1119</v>
      </c>
      <c r="H33" t="e">
        <f>INT(LEFT(_2_DUKE[[#This Row],[Result]],FIND("-",_2_DUKE[[#This Row],[Result]])-1))</f>
        <v>#VALUE!</v>
      </c>
    </row>
    <row r="34" spans="1:8" x14ac:dyDescent="0.25">
      <c r="A34" s="3">
        <v>44631</v>
      </c>
      <c r="B34" t="s">
        <v>111</v>
      </c>
      <c r="C34" t="s">
        <v>606</v>
      </c>
      <c r="D34" t="s">
        <v>661</v>
      </c>
      <c r="E34" t="s">
        <v>2221</v>
      </c>
      <c r="F34" t="s">
        <v>1270</v>
      </c>
      <c r="H34" t="e">
        <f>INT(LEFT(_2_DUKE[[#This Row],[Result]],FIND("-",_2_DUKE[[#This Row],[Result]])-1))</f>
        <v>#VALUE!</v>
      </c>
    </row>
    <row r="35" spans="1:8" x14ac:dyDescent="0.25">
      <c r="A35" s="3">
        <v>44632</v>
      </c>
      <c r="B35" t="s">
        <v>294</v>
      </c>
      <c r="C35" t="s">
        <v>2643</v>
      </c>
      <c r="D35" t="s">
        <v>661</v>
      </c>
      <c r="E35" t="s">
        <v>2243</v>
      </c>
      <c r="F35" t="s">
        <v>1123</v>
      </c>
      <c r="H35" t="e">
        <f>INT(LEFT(_2_DUKE[[#This Row],[Result]],FIND("-",_2_DUKE[[#This Row],[Result]])-1))</f>
        <v>#VALUE!</v>
      </c>
    </row>
    <row r="36" spans="1:8" x14ac:dyDescent="0.25">
      <c r="A36" s="3">
        <v>44638</v>
      </c>
      <c r="B36" t="s">
        <v>326</v>
      </c>
      <c r="C36" t="s">
        <v>1193</v>
      </c>
      <c r="D36" t="s">
        <v>661</v>
      </c>
      <c r="E36" t="s">
        <v>2371</v>
      </c>
      <c r="F36" t="s">
        <v>1123</v>
      </c>
      <c r="H36" t="e">
        <f>INT(LEFT(_2_DUKE[[#This Row],[Result]],FIND("-",_2_DUKE[[#This Row],[Result]])-1))</f>
        <v>#VALUE!</v>
      </c>
    </row>
    <row r="37" spans="1:8" x14ac:dyDescent="0.25">
      <c r="A37" s="3">
        <v>44640</v>
      </c>
      <c r="B37" t="s">
        <v>225</v>
      </c>
      <c r="C37" t="s">
        <v>2644</v>
      </c>
      <c r="D37" t="s">
        <v>661</v>
      </c>
      <c r="E37" t="s">
        <v>2372</v>
      </c>
      <c r="F37" t="s">
        <v>1123</v>
      </c>
      <c r="H37" t="e">
        <f>INT(LEFT(_2_DUKE[[#This Row],[Result]],FIND("-",_2_DUKE[[#This Row],[Result]])-1))</f>
        <v>#VALUE!</v>
      </c>
    </row>
    <row r="38" spans="1:8" x14ac:dyDescent="0.25">
      <c r="A38" s="3">
        <v>44644</v>
      </c>
      <c r="B38" t="s">
        <v>183</v>
      </c>
      <c r="C38" t="s">
        <v>1258</v>
      </c>
      <c r="D38" t="s">
        <v>661</v>
      </c>
      <c r="E38" t="s">
        <v>2373</v>
      </c>
      <c r="F38" t="s">
        <v>1123</v>
      </c>
      <c r="H38" t="e">
        <f>INT(LEFT(_2_DUKE[[#This Row],[Result]],FIND("-",_2_DUKE[[#This Row],[Result]])-1))</f>
        <v>#VALUE!</v>
      </c>
    </row>
    <row r="39" spans="1:8" x14ac:dyDescent="0.25">
      <c r="A39" s="3">
        <v>44646</v>
      </c>
      <c r="B39" t="s">
        <v>55</v>
      </c>
      <c r="C39" t="s">
        <v>1623</v>
      </c>
      <c r="D39" t="s">
        <v>661</v>
      </c>
      <c r="E39" t="s">
        <v>2374</v>
      </c>
      <c r="F39" t="s">
        <v>1123</v>
      </c>
      <c r="H39" t="e">
        <f>INT(LEFT(_2_DUKE[[#This Row],[Result]],FIND("-",_2_DUKE[[#This Row],[Result]])-1))</f>
        <v>#VALUE!</v>
      </c>
    </row>
    <row r="40" spans="1:8" x14ac:dyDescent="0.25">
      <c r="A40" s="3">
        <v>44653</v>
      </c>
      <c r="B40" t="s">
        <v>46</v>
      </c>
      <c r="C40" t="s">
        <v>1661</v>
      </c>
      <c r="D40" t="s">
        <v>661</v>
      </c>
      <c r="E40" t="s">
        <v>2645</v>
      </c>
      <c r="F40" t="s">
        <v>848</v>
      </c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413E-49D6-4743-BCB1-F7C52E34C7B0}">
  <dimension ref="A1:H35"/>
  <sheetViews>
    <sheetView workbookViewId="0">
      <selection activeCell="J28" sqref="J28"/>
    </sheetView>
  </sheetViews>
  <sheetFormatPr defaultRowHeight="15" x14ac:dyDescent="0.25"/>
  <cols>
    <col min="1" max="1" width="10.7109375" bestFit="1" customWidth="1"/>
    <col min="2" max="2" width="17.710937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259</v>
      </c>
      <c r="C2" t="s">
        <v>1678</v>
      </c>
      <c r="D2" t="s">
        <v>5</v>
      </c>
      <c r="E2" t="s">
        <v>608</v>
      </c>
      <c r="F2" t="s">
        <v>588</v>
      </c>
    </row>
    <row r="3" spans="1:8" x14ac:dyDescent="0.25">
      <c r="A3" s="3">
        <v>44875</v>
      </c>
      <c r="B3" t="s">
        <v>2128</v>
      </c>
      <c r="C3" t="s">
        <v>2129</v>
      </c>
      <c r="D3" t="s">
        <v>5</v>
      </c>
      <c r="E3" t="s">
        <v>611</v>
      </c>
      <c r="F3" t="s">
        <v>588</v>
      </c>
    </row>
    <row r="4" spans="1:8" x14ac:dyDescent="0.25">
      <c r="A4" s="3">
        <v>44877</v>
      </c>
      <c r="B4" t="s">
        <v>523</v>
      </c>
      <c r="C4" t="s">
        <v>2130</v>
      </c>
      <c r="D4" t="s">
        <v>5</v>
      </c>
      <c r="E4" t="s">
        <v>658</v>
      </c>
      <c r="F4" t="s">
        <v>588</v>
      </c>
    </row>
    <row r="5" spans="1:8" x14ac:dyDescent="0.25">
      <c r="A5" s="3">
        <v>44881</v>
      </c>
      <c r="B5" t="s">
        <v>90</v>
      </c>
      <c r="C5" t="s">
        <v>1890</v>
      </c>
      <c r="D5" t="s">
        <v>6</v>
      </c>
      <c r="E5" t="s">
        <v>659</v>
      </c>
      <c r="F5" t="s">
        <v>588</v>
      </c>
      <c r="H5">
        <v>74</v>
      </c>
    </row>
    <row r="6" spans="1:8" x14ac:dyDescent="0.25">
      <c r="A6" s="3">
        <v>44885</v>
      </c>
      <c r="B6" t="s">
        <v>299</v>
      </c>
      <c r="C6" t="s">
        <v>1608</v>
      </c>
      <c r="D6" t="s">
        <v>5</v>
      </c>
      <c r="E6" t="s">
        <v>662</v>
      </c>
      <c r="F6" t="s">
        <v>588</v>
      </c>
    </row>
    <row r="7" spans="1:8" x14ac:dyDescent="0.25">
      <c r="A7" s="3">
        <v>44888</v>
      </c>
      <c r="B7" t="s">
        <v>155</v>
      </c>
      <c r="C7" t="s">
        <v>1647</v>
      </c>
      <c r="D7" t="s">
        <v>661</v>
      </c>
      <c r="E7" t="s">
        <v>664</v>
      </c>
      <c r="F7" t="s">
        <v>588</v>
      </c>
      <c r="H7">
        <v>82</v>
      </c>
    </row>
    <row r="8" spans="1:8" x14ac:dyDescent="0.25">
      <c r="A8" s="3">
        <v>44889</v>
      </c>
      <c r="B8" t="s">
        <v>203</v>
      </c>
      <c r="C8" t="s">
        <v>1871</v>
      </c>
      <c r="D8" t="s">
        <v>661</v>
      </c>
      <c r="E8" t="s">
        <v>666</v>
      </c>
      <c r="F8" t="s">
        <v>588</v>
      </c>
      <c r="H8">
        <v>79</v>
      </c>
    </row>
    <row r="9" spans="1:8" x14ac:dyDescent="0.25">
      <c r="A9" s="3">
        <v>44895</v>
      </c>
      <c r="B9" t="s">
        <v>361</v>
      </c>
      <c r="C9" t="s">
        <v>1963</v>
      </c>
      <c r="D9" t="s">
        <v>6</v>
      </c>
      <c r="E9" t="s">
        <v>668</v>
      </c>
      <c r="F9" t="s">
        <v>588</v>
      </c>
      <c r="H9">
        <v>86</v>
      </c>
    </row>
    <row r="10" spans="1:8" x14ac:dyDescent="0.25">
      <c r="A10" s="3">
        <v>44899</v>
      </c>
      <c r="B10" t="s">
        <v>42</v>
      </c>
      <c r="C10" t="s">
        <v>1464</v>
      </c>
      <c r="D10" t="s">
        <v>5</v>
      </c>
      <c r="E10" t="s">
        <v>602</v>
      </c>
      <c r="F10" t="s">
        <v>588</v>
      </c>
    </row>
    <row r="11" spans="1:8" x14ac:dyDescent="0.25">
      <c r="A11" s="3">
        <v>44902</v>
      </c>
      <c r="B11" t="s">
        <v>44</v>
      </c>
      <c r="C11" t="s">
        <v>1928</v>
      </c>
      <c r="D11" t="s">
        <v>5</v>
      </c>
      <c r="E11" t="s">
        <v>684</v>
      </c>
      <c r="F11" t="s">
        <v>588</v>
      </c>
    </row>
    <row r="12" spans="1:8" x14ac:dyDescent="0.25">
      <c r="A12" s="3">
        <v>44906</v>
      </c>
      <c r="B12" t="s">
        <v>427</v>
      </c>
      <c r="C12" t="s">
        <v>1871</v>
      </c>
      <c r="D12" t="s">
        <v>5</v>
      </c>
      <c r="E12" t="s">
        <v>669</v>
      </c>
      <c r="F12" t="s">
        <v>588</v>
      </c>
    </row>
    <row r="13" spans="1:8" x14ac:dyDescent="0.25">
      <c r="A13" s="3">
        <v>44913</v>
      </c>
      <c r="B13" t="s">
        <v>32</v>
      </c>
      <c r="C13" t="s">
        <v>1465</v>
      </c>
      <c r="D13" t="s">
        <v>5</v>
      </c>
      <c r="E13" t="s">
        <v>1073</v>
      </c>
      <c r="F13" t="s">
        <v>588</v>
      </c>
    </row>
    <row r="14" spans="1:8" x14ac:dyDescent="0.25">
      <c r="A14" s="3">
        <v>44563</v>
      </c>
      <c r="B14" t="s">
        <v>218</v>
      </c>
      <c r="C14" t="s">
        <v>1774</v>
      </c>
      <c r="D14" t="s">
        <v>5</v>
      </c>
      <c r="E14" t="s">
        <v>672</v>
      </c>
      <c r="F14" t="s">
        <v>608</v>
      </c>
    </row>
    <row r="15" spans="1:8" x14ac:dyDescent="0.25">
      <c r="A15" s="3">
        <v>44569</v>
      </c>
      <c r="B15" t="s">
        <v>104</v>
      </c>
      <c r="C15" t="s">
        <v>1578</v>
      </c>
      <c r="D15" t="s">
        <v>5</v>
      </c>
      <c r="E15" t="s">
        <v>769</v>
      </c>
      <c r="F15" t="s">
        <v>608</v>
      </c>
    </row>
    <row r="16" spans="1:8" x14ac:dyDescent="0.25">
      <c r="A16" s="3">
        <v>44572</v>
      </c>
      <c r="B16" t="s">
        <v>350</v>
      </c>
      <c r="C16" t="s">
        <v>1189</v>
      </c>
      <c r="D16" t="s">
        <v>6</v>
      </c>
      <c r="E16" t="s">
        <v>999</v>
      </c>
      <c r="F16" t="s">
        <v>703</v>
      </c>
      <c r="H16">
        <v>63</v>
      </c>
    </row>
    <row r="17" spans="1:8" x14ac:dyDescent="0.25">
      <c r="A17" s="3">
        <v>44576</v>
      </c>
      <c r="B17" t="s">
        <v>411</v>
      </c>
      <c r="C17" t="s">
        <v>2131</v>
      </c>
      <c r="D17" t="s">
        <v>5</v>
      </c>
      <c r="E17" t="s">
        <v>617</v>
      </c>
      <c r="F17" t="s">
        <v>614</v>
      </c>
    </row>
    <row r="18" spans="1:8" x14ac:dyDescent="0.25">
      <c r="A18" s="3">
        <v>44581</v>
      </c>
      <c r="B18" t="s">
        <v>114</v>
      </c>
      <c r="C18" t="s">
        <v>2132</v>
      </c>
      <c r="D18" t="s">
        <v>6</v>
      </c>
      <c r="E18" t="s">
        <v>620</v>
      </c>
      <c r="F18" t="s">
        <v>594</v>
      </c>
      <c r="H18">
        <v>85</v>
      </c>
    </row>
    <row r="19" spans="1:8" x14ac:dyDescent="0.25">
      <c r="A19" s="3">
        <v>44584</v>
      </c>
      <c r="B19" t="s">
        <v>114</v>
      </c>
      <c r="C19" t="s">
        <v>1543</v>
      </c>
      <c r="D19" t="s">
        <v>5</v>
      </c>
      <c r="E19" t="s">
        <v>677</v>
      </c>
      <c r="F19" t="s">
        <v>595</v>
      </c>
    </row>
    <row r="20" spans="1:8" x14ac:dyDescent="0.25">
      <c r="A20" s="3">
        <v>44587</v>
      </c>
      <c r="B20" t="s">
        <v>380</v>
      </c>
      <c r="C20" t="s">
        <v>1325</v>
      </c>
      <c r="D20" t="s">
        <v>5</v>
      </c>
      <c r="E20" t="s">
        <v>679</v>
      </c>
      <c r="F20" t="s">
        <v>596</v>
      </c>
    </row>
    <row r="21" spans="1:8" x14ac:dyDescent="0.25">
      <c r="A21" s="3">
        <v>44590</v>
      </c>
      <c r="B21" t="s">
        <v>460</v>
      </c>
      <c r="C21" t="s">
        <v>2133</v>
      </c>
      <c r="D21" t="s">
        <v>6</v>
      </c>
      <c r="E21" t="s">
        <v>681</v>
      </c>
      <c r="F21" t="s">
        <v>598</v>
      </c>
      <c r="H21">
        <v>77</v>
      </c>
    </row>
    <row r="22" spans="1:8" x14ac:dyDescent="0.25">
      <c r="A22" s="3">
        <v>44594</v>
      </c>
      <c r="B22" t="s">
        <v>253</v>
      </c>
      <c r="C22" t="s">
        <v>2134</v>
      </c>
      <c r="D22" t="s">
        <v>6</v>
      </c>
      <c r="E22" t="s">
        <v>777</v>
      </c>
      <c r="F22" t="s">
        <v>600</v>
      </c>
      <c r="H22">
        <v>92</v>
      </c>
    </row>
    <row r="23" spans="1:8" x14ac:dyDescent="0.25">
      <c r="A23" s="3">
        <v>44597</v>
      </c>
      <c r="B23" t="s">
        <v>350</v>
      </c>
      <c r="C23" t="s">
        <v>1057</v>
      </c>
      <c r="D23" t="s">
        <v>5</v>
      </c>
      <c r="E23" t="s">
        <v>779</v>
      </c>
      <c r="F23" t="s">
        <v>602</v>
      </c>
    </row>
    <row r="24" spans="1:8" x14ac:dyDescent="0.25">
      <c r="A24" s="3">
        <v>44600</v>
      </c>
      <c r="B24" t="s">
        <v>386</v>
      </c>
      <c r="C24" t="s">
        <v>2027</v>
      </c>
      <c r="D24" t="s">
        <v>6</v>
      </c>
      <c r="E24" t="s">
        <v>780</v>
      </c>
      <c r="F24" t="s">
        <v>603</v>
      </c>
      <c r="H24">
        <v>75</v>
      </c>
    </row>
    <row r="25" spans="1:8" x14ac:dyDescent="0.25">
      <c r="A25" s="3">
        <v>44603</v>
      </c>
      <c r="B25" t="s">
        <v>272</v>
      </c>
      <c r="C25" t="s">
        <v>858</v>
      </c>
      <c r="D25" t="s">
        <v>5</v>
      </c>
      <c r="E25" t="s">
        <v>641</v>
      </c>
      <c r="F25" t="s">
        <v>669</v>
      </c>
    </row>
    <row r="26" spans="1:8" x14ac:dyDescent="0.25">
      <c r="A26" s="3">
        <v>44606</v>
      </c>
      <c r="B26" t="s">
        <v>272</v>
      </c>
      <c r="C26" t="s">
        <v>1316</v>
      </c>
      <c r="D26" t="s">
        <v>6</v>
      </c>
      <c r="E26" t="s">
        <v>644</v>
      </c>
      <c r="F26" t="s">
        <v>1073</v>
      </c>
      <c r="H26">
        <v>79</v>
      </c>
    </row>
    <row r="27" spans="1:8" x14ac:dyDescent="0.25">
      <c r="A27" s="3">
        <v>44608</v>
      </c>
      <c r="B27" t="s">
        <v>386</v>
      </c>
      <c r="C27" t="s">
        <v>2135</v>
      </c>
      <c r="D27" t="s">
        <v>5</v>
      </c>
      <c r="E27" t="s">
        <v>646</v>
      </c>
      <c r="F27" t="s">
        <v>672</v>
      </c>
    </row>
    <row r="28" spans="1:8" x14ac:dyDescent="0.25">
      <c r="A28" s="3">
        <v>44611</v>
      </c>
      <c r="B28" t="s">
        <v>116</v>
      </c>
      <c r="C28" t="s">
        <v>1737</v>
      </c>
      <c r="D28" t="s">
        <v>6</v>
      </c>
      <c r="E28" t="s">
        <v>649</v>
      </c>
      <c r="F28" t="s">
        <v>673</v>
      </c>
      <c r="H28">
        <v>58</v>
      </c>
    </row>
    <row r="29" spans="1:8" x14ac:dyDescent="0.25">
      <c r="A29" s="3">
        <v>44614</v>
      </c>
      <c r="B29" t="s">
        <v>377</v>
      </c>
      <c r="C29" t="s">
        <v>1057</v>
      </c>
      <c r="D29" t="s">
        <v>5</v>
      </c>
      <c r="E29" t="s">
        <v>652</v>
      </c>
      <c r="F29" t="s">
        <v>999</v>
      </c>
    </row>
    <row r="30" spans="1:8" x14ac:dyDescent="0.25">
      <c r="A30" s="3">
        <v>44617</v>
      </c>
      <c r="B30" t="s">
        <v>218</v>
      </c>
      <c r="C30" t="s">
        <v>1255</v>
      </c>
      <c r="D30" t="s">
        <v>6</v>
      </c>
      <c r="E30" t="s">
        <v>1415</v>
      </c>
      <c r="F30" t="s">
        <v>676</v>
      </c>
      <c r="H30">
        <v>66</v>
      </c>
    </row>
    <row r="31" spans="1:8" x14ac:dyDescent="0.25">
      <c r="A31" s="3">
        <v>44622</v>
      </c>
      <c r="B31" t="s">
        <v>402</v>
      </c>
      <c r="C31" t="s">
        <v>1087</v>
      </c>
      <c r="D31" t="s">
        <v>6</v>
      </c>
      <c r="E31" t="s">
        <v>1416</v>
      </c>
      <c r="F31" t="s">
        <v>620</v>
      </c>
      <c r="H31">
        <v>80</v>
      </c>
    </row>
    <row r="32" spans="1:8" x14ac:dyDescent="0.25">
      <c r="A32" s="3">
        <v>44625</v>
      </c>
      <c r="B32" t="s">
        <v>421</v>
      </c>
      <c r="C32" t="s">
        <v>1401</v>
      </c>
      <c r="D32" t="s">
        <v>5</v>
      </c>
      <c r="E32" t="s">
        <v>1525</v>
      </c>
      <c r="F32" t="s">
        <v>677</v>
      </c>
    </row>
    <row r="33" spans="1:8" x14ac:dyDescent="0.25">
      <c r="A33" s="3">
        <v>44630</v>
      </c>
      <c r="B33" t="s">
        <v>386</v>
      </c>
      <c r="C33" t="s">
        <v>656</v>
      </c>
      <c r="D33" t="s">
        <v>661</v>
      </c>
      <c r="E33" t="s">
        <v>2136</v>
      </c>
      <c r="F33" t="s">
        <v>679</v>
      </c>
      <c r="H33">
        <v>71</v>
      </c>
    </row>
    <row r="34" spans="1:8" x14ac:dyDescent="0.25">
      <c r="A34" s="3">
        <v>44631</v>
      </c>
      <c r="B34" t="s">
        <v>272</v>
      </c>
      <c r="C34" t="s">
        <v>1892</v>
      </c>
      <c r="D34" t="s">
        <v>661</v>
      </c>
      <c r="E34" t="s">
        <v>2137</v>
      </c>
      <c r="F34" t="s">
        <v>681</v>
      </c>
      <c r="H34">
        <v>57</v>
      </c>
    </row>
    <row r="35" spans="1:8" x14ac:dyDescent="0.25">
      <c r="A35" s="3">
        <v>44632</v>
      </c>
      <c r="B35" t="s">
        <v>116</v>
      </c>
      <c r="C35" t="s">
        <v>1846</v>
      </c>
      <c r="D35" t="s">
        <v>661</v>
      </c>
    </row>
  </sheetData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B615-C8C3-4656-85A9-C69437AFC149}">
  <dimension ref="A1:H33"/>
  <sheetViews>
    <sheetView workbookViewId="0">
      <selection activeCell="H33" sqref="H33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408</v>
      </c>
      <c r="C2" t="s">
        <v>2150</v>
      </c>
      <c r="D2" t="s">
        <v>5</v>
      </c>
      <c r="E2" t="s">
        <v>608</v>
      </c>
      <c r="F2" t="s">
        <v>588</v>
      </c>
    </row>
    <row r="3" spans="1:8" x14ac:dyDescent="0.25">
      <c r="A3" s="3">
        <v>44879</v>
      </c>
      <c r="B3" t="s">
        <v>268</v>
      </c>
      <c r="C3" t="s">
        <v>2151</v>
      </c>
      <c r="D3" t="s">
        <v>5</v>
      </c>
      <c r="E3" t="s">
        <v>611</v>
      </c>
      <c r="F3" t="s">
        <v>588</v>
      </c>
    </row>
    <row r="4" spans="1:8" x14ac:dyDescent="0.25">
      <c r="A4" s="3">
        <v>44885</v>
      </c>
      <c r="B4" t="s">
        <v>159</v>
      </c>
      <c r="C4" t="s">
        <v>2152</v>
      </c>
      <c r="D4" t="s">
        <v>661</v>
      </c>
      <c r="E4" t="s">
        <v>614</v>
      </c>
      <c r="F4" t="s">
        <v>588</v>
      </c>
      <c r="H4">
        <v>53</v>
      </c>
    </row>
    <row r="5" spans="1:8" x14ac:dyDescent="0.25">
      <c r="A5" s="3">
        <v>44886</v>
      </c>
      <c r="B5" t="s">
        <v>46</v>
      </c>
      <c r="C5" t="s">
        <v>1474</v>
      </c>
      <c r="D5" t="s">
        <v>661</v>
      </c>
      <c r="E5" t="s">
        <v>659</v>
      </c>
      <c r="F5" t="s">
        <v>588</v>
      </c>
      <c r="H5">
        <v>89</v>
      </c>
    </row>
    <row r="6" spans="1:8" x14ac:dyDescent="0.25">
      <c r="A6" s="3">
        <v>44891</v>
      </c>
      <c r="B6" t="s">
        <v>290</v>
      </c>
      <c r="C6" t="s">
        <v>1719</v>
      </c>
      <c r="D6" t="s">
        <v>5</v>
      </c>
      <c r="E6" t="s">
        <v>662</v>
      </c>
      <c r="F6" t="s">
        <v>588</v>
      </c>
    </row>
    <row r="7" spans="1:8" x14ac:dyDescent="0.25">
      <c r="A7" s="3">
        <v>44895</v>
      </c>
      <c r="B7" t="s">
        <v>443</v>
      </c>
      <c r="C7" t="s">
        <v>2130</v>
      </c>
      <c r="D7" t="s">
        <v>5</v>
      </c>
      <c r="E7" t="s">
        <v>664</v>
      </c>
      <c r="F7" t="s">
        <v>588</v>
      </c>
    </row>
    <row r="8" spans="1:8" x14ac:dyDescent="0.25">
      <c r="A8" s="3">
        <v>44899</v>
      </c>
      <c r="B8" t="s">
        <v>278</v>
      </c>
      <c r="C8" t="s">
        <v>1792</v>
      </c>
      <c r="D8" t="s">
        <v>6</v>
      </c>
      <c r="E8" t="s">
        <v>666</v>
      </c>
      <c r="F8" t="s">
        <v>588</v>
      </c>
      <c r="H8">
        <v>69</v>
      </c>
    </row>
    <row r="9" spans="1:8" x14ac:dyDescent="0.25">
      <c r="A9" s="3">
        <v>44902</v>
      </c>
      <c r="B9" t="s">
        <v>183</v>
      </c>
      <c r="C9" t="s">
        <v>2153</v>
      </c>
      <c r="D9" t="s">
        <v>661</v>
      </c>
      <c r="E9" t="s">
        <v>600</v>
      </c>
      <c r="F9" t="s">
        <v>588</v>
      </c>
      <c r="H9">
        <v>52</v>
      </c>
    </row>
    <row r="10" spans="1:8" x14ac:dyDescent="0.25">
      <c r="A10" s="3">
        <v>44906</v>
      </c>
      <c r="B10" t="s">
        <v>455</v>
      </c>
      <c r="C10" t="s">
        <v>2154</v>
      </c>
      <c r="D10" t="s">
        <v>5</v>
      </c>
      <c r="E10" t="s">
        <v>602</v>
      </c>
      <c r="F10" t="s">
        <v>588</v>
      </c>
    </row>
    <row r="11" spans="1:8" x14ac:dyDescent="0.25">
      <c r="A11" s="3">
        <v>44909</v>
      </c>
      <c r="B11" t="s">
        <v>298</v>
      </c>
      <c r="C11" t="s">
        <v>2155</v>
      </c>
      <c r="D11" t="s">
        <v>5</v>
      </c>
      <c r="E11" t="s">
        <v>603</v>
      </c>
      <c r="F11" t="s">
        <v>588</v>
      </c>
    </row>
    <row r="12" spans="1:8" x14ac:dyDescent="0.25">
      <c r="A12" s="3">
        <v>44917</v>
      </c>
      <c r="B12" t="s">
        <v>12</v>
      </c>
      <c r="C12" t="s">
        <v>634</v>
      </c>
      <c r="D12" t="s">
        <v>5</v>
      </c>
      <c r="E12" t="s">
        <v>605</v>
      </c>
      <c r="F12" t="s">
        <v>588</v>
      </c>
    </row>
    <row r="13" spans="1:8" x14ac:dyDescent="0.25">
      <c r="A13" s="3">
        <v>44924</v>
      </c>
      <c r="B13" t="s">
        <v>26</v>
      </c>
      <c r="C13" t="s">
        <v>1628</v>
      </c>
      <c r="D13" t="s">
        <v>6</v>
      </c>
      <c r="E13" t="s">
        <v>671</v>
      </c>
      <c r="F13" t="s">
        <v>587</v>
      </c>
      <c r="H13">
        <v>68</v>
      </c>
    </row>
    <row r="14" spans="1:8" x14ac:dyDescent="0.25">
      <c r="A14" s="3">
        <v>44566</v>
      </c>
      <c r="B14" t="s">
        <v>354</v>
      </c>
      <c r="C14" t="s">
        <v>1031</v>
      </c>
      <c r="D14" t="s">
        <v>5</v>
      </c>
      <c r="E14" t="s">
        <v>689</v>
      </c>
      <c r="F14" t="s">
        <v>703</v>
      </c>
    </row>
    <row r="15" spans="1:8" x14ac:dyDescent="0.25">
      <c r="A15" s="3">
        <v>44569</v>
      </c>
      <c r="B15" t="s">
        <v>189</v>
      </c>
      <c r="C15" t="s">
        <v>1732</v>
      </c>
      <c r="D15" t="s">
        <v>6</v>
      </c>
      <c r="E15" t="s">
        <v>769</v>
      </c>
      <c r="F15" t="s">
        <v>592</v>
      </c>
      <c r="H15">
        <v>67</v>
      </c>
    </row>
    <row r="16" spans="1:8" x14ac:dyDescent="0.25">
      <c r="A16" s="3">
        <v>44572</v>
      </c>
      <c r="B16" t="s">
        <v>285</v>
      </c>
      <c r="C16" t="s">
        <v>2038</v>
      </c>
      <c r="D16" t="s">
        <v>5</v>
      </c>
      <c r="E16" t="s">
        <v>616</v>
      </c>
      <c r="F16" t="s">
        <v>594</v>
      </c>
    </row>
    <row r="17" spans="1:8" x14ac:dyDescent="0.25">
      <c r="A17" s="3">
        <v>44576</v>
      </c>
      <c r="B17" t="s">
        <v>22</v>
      </c>
      <c r="C17" t="s">
        <v>2156</v>
      </c>
      <c r="D17" t="s">
        <v>6</v>
      </c>
      <c r="E17" t="s">
        <v>617</v>
      </c>
      <c r="F17" t="s">
        <v>618</v>
      </c>
      <c r="H17">
        <v>79</v>
      </c>
    </row>
    <row r="18" spans="1:8" x14ac:dyDescent="0.25">
      <c r="A18" s="3">
        <v>44579</v>
      </c>
      <c r="B18" t="s">
        <v>304</v>
      </c>
      <c r="C18" t="s">
        <v>1776</v>
      </c>
      <c r="D18" t="s">
        <v>6</v>
      </c>
      <c r="E18" t="s">
        <v>772</v>
      </c>
      <c r="F18" t="s">
        <v>801</v>
      </c>
      <c r="H18">
        <v>68</v>
      </c>
    </row>
    <row r="19" spans="1:8" x14ac:dyDescent="0.25">
      <c r="A19" s="3">
        <v>44583</v>
      </c>
      <c r="B19" t="s">
        <v>189</v>
      </c>
      <c r="C19" t="s">
        <v>609</v>
      </c>
      <c r="D19" t="s">
        <v>5</v>
      </c>
      <c r="E19" t="s">
        <v>838</v>
      </c>
      <c r="F19" t="s">
        <v>774</v>
      </c>
    </row>
    <row r="20" spans="1:8" x14ac:dyDescent="0.25">
      <c r="A20" s="3">
        <v>44587</v>
      </c>
      <c r="B20" t="s">
        <v>271</v>
      </c>
      <c r="C20" t="s">
        <v>1755</v>
      </c>
      <c r="D20" t="s">
        <v>5</v>
      </c>
      <c r="E20" t="s">
        <v>840</v>
      </c>
      <c r="F20" t="s">
        <v>682</v>
      </c>
    </row>
    <row r="21" spans="1:8" x14ac:dyDescent="0.25">
      <c r="A21" s="3">
        <v>44590</v>
      </c>
      <c r="B21" t="s">
        <v>347</v>
      </c>
      <c r="C21" t="s">
        <v>1758</v>
      </c>
      <c r="D21" t="s">
        <v>6</v>
      </c>
      <c r="E21" t="s">
        <v>681</v>
      </c>
      <c r="F21" t="s">
        <v>682</v>
      </c>
      <c r="H21">
        <v>51</v>
      </c>
    </row>
    <row r="22" spans="1:8" x14ac:dyDescent="0.25">
      <c r="A22" s="3">
        <v>44593</v>
      </c>
      <c r="B22" t="s">
        <v>212</v>
      </c>
      <c r="C22" t="s">
        <v>1712</v>
      </c>
      <c r="D22" t="s">
        <v>5</v>
      </c>
      <c r="E22" t="s">
        <v>777</v>
      </c>
      <c r="F22" t="s">
        <v>683</v>
      </c>
    </row>
    <row r="23" spans="1:8" x14ac:dyDescent="0.25">
      <c r="A23" s="3">
        <v>44597</v>
      </c>
      <c r="B23" t="s">
        <v>285</v>
      </c>
      <c r="C23" t="s">
        <v>1182</v>
      </c>
      <c r="D23" t="s">
        <v>6</v>
      </c>
      <c r="E23" t="s">
        <v>779</v>
      </c>
      <c r="F23" t="s">
        <v>684</v>
      </c>
      <c r="H23">
        <v>81</v>
      </c>
    </row>
    <row r="24" spans="1:8" x14ac:dyDescent="0.25">
      <c r="A24" s="3">
        <v>44601</v>
      </c>
      <c r="B24" t="s">
        <v>243</v>
      </c>
      <c r="C24" t="s">
        <v>941</v>
      </c>
      <c r="D24" t="s">
        <v>6</v>
      </c>
      <c r="E24" t="s">
        <v>780</v>
      </c>
      <c r="F24" t="s">
        <v>669</v>
      </c>
      <c r="H24">
        <v>72</v>
      </c>
    </row>
    <row r="25" spans="1:8" x14ac:dyDescent="0.25">
      <c r="A25" s="3">
        <v>44604</v>
      </c>
      <c r="B25" t="s">
        <v>304</v>
      </c>
      <c r="C25" t="s">
        <v>1601</v>
      </c>
      <c r="D25" t="s">
        <v>5</v>
      </c>
      <c r="E25" t="s">
        <v>848</v>
      </c>
      <c r="F25" t="s">
        <v>671</v>
      </c>
    </row>
    <row r="26" spans="1:8" x14ac:dyDescent="0.25">
      <c r="A26" s="3">
        <v>44607</v>
      </c>
      <c r="B26" t="s">
        <v>22</v>
      </c>
      <c r="C26" t="s">
        <v>2022</v>
      </c>
      <c r="D26" t="s">
        <v>5</v>
      </c>
      <c r="E26" t="s">
        <v>1127</v>
      </c>
      <c r="F26" t="s">
        <v>689</v>
      </c>
    </row>
    <row r="27" spans="1:8" x14ac:dyDescent="0.25">
      <c r="A27" s="3">
        <v>44611</v>
      </c>
      <c r="B27" t="s">
        <v>55</v>
      </c>
      <c r="C27" t="s">
        <v>2157</v>
      </c>
      <c r="D27" t="s">
        <v>6</v>
      </c>
      <c r="E27" t="s">
        <v>688</v>
      </c>
      <c r="F27" t="s">
        <v>769</v>
      </c>
      <c r="H27">
        <v>48</v>
      </c>
    </row>
    <row r="28" spans="1:8" x14ac:dyDescent="0.25">
      <c r="A28" s="3">
        <v>44614</v>
      </c>
      <c r="B28" t="s">
        <v>476</v>
      </c>
      <c r="C28" t="s">
        <v>1949</v>
      </c>
      <c r="D28" t="s">
        <v>6</v>
      </c>
      <c r="E28" t="s">
        <v>691</v>
      </c>
      <c r="F28" t="s">
        <v>616</v>
      </c>
      <c r="H28">
        <v>80</v>
      </c>
    </row>
    <row r="29" spans="1:8" x14ac:dyDescent="0.25">
      <c r="A29" s="3">
        <v>44618</v>
      </c>
      <c r="B29" t="s">
        <v>32</v>
      </c>
      <c r="C29" t="s">
        <v>1491</v>
      </c>
      <c r="D29" t="s">
        <v>5</v>
      </c>
      <c r="E29" t="s">
        <v>693</v>
      </c>
      <c r="F29" t="s">
        <v>784</v>
      </c>
    </row>
    <row r="30" spans="1:8" x14ac:dyDescent="0.25">
      <c r="A30" s="3">
        <v>44621</v>
      </c>
      <c r="B30" t="s">
        <v>274</v>
      </c>
      <c r="C30" t="s">
        <v>797</v>
      </c>
      <c r="D30" t="s">
        <v>6</v>
      </c>
      <c r="E30" t="s">
        <v>696</v>
      </c>
      <c r="F30" t="s">
        <v>699</v>
      </c>
      <c r="H30">
        <v>75</v>
      </c>
    </row>
    <row r="31" spans="1:8" x14ac:dyDescent="0.25">
      <c r="A31" s="3">
        <v>44625</v>
      </c>
      <c r="B31" t="s">
        <v>55</v>
      </c>
      <c r="C31" t="s">
        <v>1268</v>
      </c>
      <c r="D31" t="s">
        <v>5</v>
      </c>
      <c r="E31" t="s">
        <v>1279</v>
      </c>
      <c r="F31" t="s">
        <v>1114</v>
      </c>
    </row>
    <row r="32" spans="1:8" x14ac:dyDescent="0.25">
      <c r="A32" s="3">
        <v>44631</v>
      </c>
      <c r="B32" t="s">
        <v>243</v>
      </c>
      <c r="C32" t="s">
        <v>1496</v>
      </c>
      <c r="D32" t="s">
        <v>661</v>
      </c>
      <c r="E32" t="s">
        <v>1280</v>
      </c>
      <c r="F32" t="s">
        <v>1116</v>
      </c>
      <c r="H32">
        <v>72</v>
      </c>
    </row>
    <row r="33" spans="1:4" x14ac:dyDescent="0.25">
      <c r="A33" s="3">
        <v>44632</v>
      </c>
      <c r="B33" t="s">
        <v>22</v>
      </c>
      <c r="C33" t="s">
        <v>1855</v>
      </c>
      <c r="D33" t="s">
        <v>661</v>
      </c>
    </row>
  </sheetData>
  <pageMargins left="0.7" right="0.7" top="0.75" bottom="0.75" header="0.3" footer="0.3"/>
  <tableParts count="1">
    <tablePart r:id="rId1"/>
  </tableParts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0860-50B2-4D36-979F-F39EEC6E80C0}">
  <dimension ref="A1:H34"/>
  <sheetViews>
    <sheetView workbookViewId="0">
      <selection activeCell="J16" sqref="J16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24</v>
      </c>
      <c r="C2" t="s">
        <v>1652</v>
      </c>
      <c r="D2" t="s">
        <v>661</v>
      </c>
      <c r="E2" t="s">
        <v>587</v>
      </c>
      <c r="F2" t="s">
        <v>588</v>
      </c>
      <c r="H2">
        <v>71</v>
      </c>
    </row>
    <row r="3" spans="1:8" x14ac:dyDescent="0.25">
      <c r="A3" s="3">
        <v>44877</v>
      </c>
      <c r="B3" t="s">
        <v>367</v>
      </c>
      <c r="C3" t="s">
        <v>2144</v>
      </c>
      <c r="D3" t="s">
        <v>5</v>
      </c>
      <c r="E3" t="s">
        <v>703</v>
      </c>
      <c r="F3" t="s">
        <v>588</v>
      </c>
    </row>
    <row r="4" spans="1:8" x14ac:dyDescent="0.25">
      <c r="A4" s="3">
        <v>44881</v>
      </c>
      <c r="B4" t="s">
        <v>468</v>
      </c>
      <c r="C4" t="s">
        <v>770</v>
      </c>
      <c r="D4" t="s">
        <v>5</v>
      </c>
      <c r="E4" t="s">
        <v>614</v>
      </c>
      <c r="F4" t="s">
        <v>588</v>
      </c>
    </row>
    <row r="5" spans="1:8" x14ac:dyDescent="0.25">
      <c r="A5" s="3">
        <v>44884</v>
      </c>
      <c r="B5" t="s">
        <v>146</v>
      </c>
      <c r="C5" t="s">
        <v>690</v>
      </c>
      <c r="D5" t="s">
        <v>5</v>
      </c>
      <c r="E5" t="s">
        <v>659</v>
      </c>
      <c r="F5" t="s">
        <v>588</v>
      </c>
    </row>
    <row r="6" spans="1:8" x14ac:dyDescent="0.25">
      <c r="A6" s="3">
        <v>44887</v>
      </c>
      <c r="B6" t="s">
        <v>502</v>
      </c>
      <c r="C6" t="s">
        <v>2145</v>
      </c>
      <c r="D6" t="s">
        <v>5</v>
      </c>
      <c r="E6" t="s">
        <v>662</v>
      </c>
      <c r="F6" t="s">
        <v>588</v>
      </c>
    </row>
    <row r="7" spans="1:8" x14ac:dyDescent="0.25">
      <c r="A7" s="3">
        <v>44891</v>
      </c>
      <c r="B7" t="s">
        <v>441</v>
      </c>
      <c r="C7" t="s">
        <v>2146</v>
      </c>
      <c r="D7" t="s">
        <v>5</v>
      </c>
      <c r="E7" t="s">
        <v>664</v>
      </c>
      <c r="F7" t="s">
        <v>588</v>
      </c>
    </row>
    <row r="8" spans="1:8" x14ac:dyDescent="0.25">
      <c r="A8" s="3">
        <v>44894</v>
      </c>
      <c r="B8" t="s">
        <v>429</v>
      </c>
      <c r="C8" t="s">
        <v>933</v>
      </c>
      <c r="D8" t="s">
        <v>5</v>
      </c>
      <c r="E8" t="s">
        <v>666</v>
      </c>
      <c r="F8" t="s">
        <v>588</v>
      </c>
    </row>
    <row r="9" spans="1:8" x14ac:dyDescent="0.25">
      <c r="A9" s="3">
        <v>44902</v>
      </c>
      <c r="B9" t="s">
        <v>248</v>
      </c>
      <c r="C9" t="s">
        <v>776</v>
      </c>
      <c r="D9" t="s">
        <v>5</v>
      </c>
      <c r="E9" t="s">
        <v>668</v>
      </c>
      <c r="F9" t="s">
        <v>588</v>
      </c>
    </row>
    <row r="10" spans="1:8" x14ac:dyDescent="0.25">
      <c r="A10" s="3">
        <v>44906</v>
      </c>
      <c r="B10" t="s">
        <v>242</v>
      </c>
      <c r="C10" t="s">
        <v>1411</v>
      </c>
      <c r="D10" t="s">
        <v>6</v>
      </c>
      <c r="E10" t="s">
        <v>602</v>
      </c>
      <c r="F10" t="s">
        <v>588</v>
      </c>
      <c r="H10">
        <v>62</v>
      </c>
    </row>
    <row r="11" spans="1:8" x14ac:dyDescent="0.25">
      <c r="A11" s="3">
        <v>44913</v>
      </c>
      <c r="B11" t="s">
        <v>46</v>
      </c>
      <c r="C11" t="s">
        <v>2147</v>
      </c>
      <c r="D11" t="s">
        <v>661</v>
      </c>
      <c r="E11" t="s">
        <v>603</v>
      </c>
      <c r="F11" t="s">
        <v>588</v>
      </c>
      <c r="H11">
        <v>98</v>
      </c>
    </row>
    <row r="12" spans="1:8" x14ac:dyDescent="0.25">
      <c r="A12" s="3">
        <v>44917</v>
      </c>
      <c r="B12" t="s">
        <v>122</v>
      </c>
      <c r="C12" t="s">
        <v>1463</v>
      </c>
      <c r="D12" t="s">
        <v>5</v>
      </c>
      <c r="E12" t="s">
        <v>605</v>
      </c>
      <c r="F12" t="s">
        <v>588</v>
      </c>
    </row>
    <row r="13" spans="1:8" x14ac:dyDescent="0.25">
      <c r="A13" s="3">
        <v>44924</v>
      </c>
      <c r="B13" t="s">
        <v>476</v>
      </c>
      <c r="C13" t="s">
        <v>1841</v>
      </c>
      <c r="D13" t="s">
        <v>5</v>
      </c>
      <c r="E13" t="s">
        <v>607</v>
      </c>
      <c r="F13" t="s">
        <v>608</v>
      </c>
    </row>
    <row r="14" spans="1:8" x14ac:dyDescent="0.25">
      <c r="A14" s="3">
        <v>44926</v>
      </c>
      <c r="B14" t="s">
        <v>382</v>
      </c>
      <c r="C14" t="s">
        <v>821</v>
      </c>
      <c r="D14" t="s">
        <v>5</v>
      </c>
      <c r="E14" t="s">
        <v>610</v>
      </c>
      <c r="F14" t="s">
        <v>608</v>
      </c>
    </row>
    <row r="15" spans="1:8" x14ac:dyDescent="0.25">
      <c r="A15" s="3">
        <v>44565</v>
      </c>
      <c r="B15" t="s">
        <v>189</v>
      </c>
      <c r="C15" t="s">
        <v>1236</v>
      </c>
      <c r="D15" t="s">
        <v>6</v>
      </c>
      <c r="E15" t="s">
        <v>613</v>
      </c>
      <c r="F15" t="s">
        <v>703</v>
      </c>
      <c r="H15">
        <v>60</v>
      </c>
    </row>
    <row r="16" spans="1:8" x14ac:dyDescent="0.25">
      <c r="A16" s="3">
        <v>44569</v>
      </c>
      <c r="B16" t="s">
        <v>274</v>
      </c>
      <c r="C16" t="s">
        <v>1676</v>
      </c>
      <c r="D16" t="s">
        <v>5</v>
      </c>
      <c r="E16" t="s">
        <v>694</v>
      </c>
      <c r="F16" t="s">
        <v>614</v>
      </c>
    </row>
    <row r="17" spans="1:8" x14ac:dyDescent="0.25">
      <c r="A17" s="3">
        <v>44572</v>
      </c>
      <c r="B17" t="s">
        <v>304</v>
      </c>
      <c r="C17" t="s">
        <v>1371</v>
      </c>
      <c r="D17" t="s">
        <v>6</v>
      </c>
      <c r="E17" t="s">
        <v>697</v>
      </c>
      <c r="F17" t="s">
        <v>659</v>
      </c>
      <c r="H17">
        <v>78</v>
      </c>
    </row>
    <row r="18" spans="1:8" x14ac:dyDescent="0.25">
      <c r="A18" s="3">
        <v>44576</v>
      </c>
      <c r="B18" t="s">
        <v>167</v>
      </c>
      <c r="C18" t="s">
        <v>2148</v>
      </c>
      <c r="D18" t="s">
        <v>5</v>
      </c>
      <c r="E18" t="s">
        <v>1052</v>
      </c>
      <c r="F18" t="s">
        <v>662</v>
      </c>
    </row>
    <row r="19" spans="1:8" x14ac:dyDescent="0.25">
      <c r="A19" s="3">
        <v>44580</v>
      </c>
      <c r="B19" t="s">
        <v>212</v>
      </c>
      <c r="C19" t="s">
        <v>1275</v>
      </c>
      <c r="D19" t="s">
        <v>6</v>
      </c>
      <c r="E19" t="s">
        <v>1053</v>
      </c>
      <c r="F19" t="s">
        <v>664</v>
      </c>
      <c r="H19">
        <v>64</v>
      </c>
    </row>
    <row r="20" spans="1:8" x14ac:dyDescent="0.25">
      <c r="A20" s="3">
        <v>44583</v>
      </c>
      <c r="B20" t="s">
        <v>32</v>
      </c>
      <c r="C20" t="s">
        <v>2013</v>
      </c>
      <c r="D20" t="s">
        <v>6</v>
      </c>
      <c r="E20" t="s">
        <v>1116</v>
      </c>
      <c r="F20" t="s">
        <v>598</v>
      </c>
      <c r="H20">
        <v>71</v>
      </c>
    </row>
    <row r="21" spans="1:8" x14ac:dyDescent="0.25">
      <c r="A21" s="3">
        <v>44586</v>
      </c>
      <c r="B21" t="s">
        <v>243</v>
      </c>
      <c r="C21" t="s">
        <v>1759</v>
      </c>
      <c r="D21" t="s">
        <v>5</v>
      </c>
      <c r="E21" t="s">
        <v>1118</v>
      </c>
      <c r="F21" t="s">
        <v>600</v>
      </c>
    </row>
    <row r="22" spans="1:8" x14ac:dyDescent="0.25">
      <c r="A22" s="3">
        <v>44590</v>
      </c>
      <c r="B22" t="s">
        <v>36</v>
      </c>
      <c r="C22" t="s">
        <v>913</v>
      </c>
      <c r="D22" t="s">
        <v>6</v>
      </c>
      <c r="E22" t="s">
        <v>1119</v>
      </c>
      <c r="F22" t="s">
        <v>600</v>
      </c>
      <c r="H22">
        <v>80</v>
      </c>
    </row>
    <row r="23" spans="1:8" x14ac:dyDescent="0.25">
      <c r="A23" s="3">
        <v>44594</v>
      </c>
      <c r="B23" t="s">
        <v>304</v>
      </c>
      <c r="C23" t="s">
        <v>1782</v>
      </c>
      <c r="D23" t="s">
        <v>5</v>
      </c>
      <c r="E23" t="s">
        <v>1270</v>
      </c>
      <c r="F23" t="s">
        <v>602</v>
      </c>
    </row>
    <row r="24" spans="1:8" x14ac:dyDescent="0.25">
      <c r="A24" s="3">
        <v>44597</v>
      </c>
      <c r="B24" t="s">
        <v>26</v>
      </c>
      <c r="C24" t="s">
        <v>1098</v>
      </c>
      <c r="D24" t="s">
        <v>6</v>
      </c>
      <c r="E24" t="s">
        <v>893</v>
      </c>
      <c r="F24" t="s">
        <v>603</v>
      </c>
      <c r="H24">
        <v>66</v>
      </c>
    </row>
    <row r="25" spans="1:8" x14ac:dyDescent="0.25">
      <c r="A25" s="3">
        <v>44600</v>
      </c>
      <c r="B25" t="s">
        <v>285</v>
      </c>
      <c r="C25" t="s">
        <v>1132</v>
      </c>
      <c r="D25" t="s">
        <v>6</v>
      </c>
      <c r="E25" t="s">
        <v>895</v>
      </c>
      <c r="F25" t="s">
        <v>605</v>
      </c>
      <c r="H25">
        <v>86</v>
      </c>
    </row>
    <row r="26" spans="1:8" x14ac:dyDescent="0.25">
      <c r="A26" s="3">
        <v>44604</v>
      </c>
      <c r="B26" t="s">
        <v>271</v>
      </c>
      <c r="C26" t="s">
        <v>768</v>
      </c>
      <c r="D26" t="s">
        <v>5</v>
      </c>
      <c r="E26" t="s">
        <v>897</v>
      </c>
      <c r="F26" t="s">
        <v>607</v>
      </c>
    </row>
    <row r="27" spans="1:8" x14ac:dyDescent="0.25">
      <c r="A27" s="3">
        <v>44607</v>
      </c>
      <c r="B27" t="s">
        <v>167</v>
      </c>
      <c r="C27" t="s">
        <v>1827</v>
      </c>
      <c r="D27" t="s">
        <v>6</v>
      </c>
      <c r="E27" t="s">
        <v>1274</v>
      </c>
      <c r="F27" t="s">
        <v>689</v>
      </c>
      <c r="H27">
        <v>63</v>
      </c>
    </row>
    <row r="28" spans="1:8" x14ac:dyDescent="0.25">
      <c r="A28" s="3">
        <v>44611</v>
      </c>
      <c r="B28" t="s">
        <v>26</v>
      </c>
      <c r="C28" t="s">
        <v>1550</v>
      </c>
      <c r="D28" t="s">
        <v>5</v>
      </c>
      <c r="E28" t="s">
        <v>1276</v>
      </c>
      <c r="F28" t="s">
        <v>613</v>
      </c>
    </row>
    <row r="29" spans="1:8" x14ac:dyDescent="0.25">
      <c r="A29" s="3">
        <v>44615</v>
      </c>
      <c r="B29" t="s">
        <v>189</v>
      </c>
      <c r="C29" t="s">
        <v>1281</v>
      </c>
      <c r="D29" t="s">
        <v>5</v>
      </c>
      <c r="E29" t="s">
        <v>903</v>
      </c>
      <c r="F29" t="s">
        <v>694</v>
      </c>
    </row>
    <row r="30" spans="1:8" x14ac:dyDescent="0.25">
      <c r="A30" s="3">
        <v>44618</v>
      </c>
      <c r="B30" t="s">
        <v>55</v>
      </c>
      <c r="C30" t="s">
        <v>1838</v>
      </c>
      <c r="D30" t="s">
        <v>6</v>
      </c>
      <c r="E30" t="s">
        <v>905</v>
      </c>
      <c r="F30" t="s">
        <v>784</v>
      </c>
      <c r="H30">
        <v>73</v>
      </c>
    </row>
    <row r="31" spans="1:8" x14ac:dyDescent="0.25">
      <c r="A31" s="3">
        <v>44621</v>
      </c>
      <c r="B31" t="s">
        <v>354</v>
      </c>
      <c r="C31" t="s">
        <v>1243</v>
      </c>
      <c r="D31" t="s">
        <v>5</v>
      </c>
      <c r="E31" t="s">
        <v>907</v>
      </c>
      <c r="F31" t="s">
        <v>699</v>
      </c>
    </row>
    <row r="32" spans="1:8" x14ac:dyDescent="0.25">
      <c r="A32" s="3">
        <v>44625</v>
      </c>
      <c r="B32" t="s">
        <v>271</v>
      </c>
      <c r="C32" t="s">
        <v>1112</v>
      </c>
      <c r="D32" t="s">
        <v>6</v>
      </c>
      <c r="E32" t="s">
        <v>1921</v>
      </c>
      <c r="F32" t="s">
        <v>1114</v>
      </c>
      <c r="H32">
        <v>71</v>
      </c>
    </row>
    <row r="33" spans="1:8" x14ac:dyDescent="0.25">
      <c r="A33" s="3">
        <v>44631</v>
      </c>
      <c r="B33" t="s">
        <v>304</v>
      </c>
      <c r="C33" t="s">
        <v>1520</v>
      </c>
      <c r="D33" t="s">
        <v>661</v>
      </c>
      <c r="E33" t="s">
        <v>2149</v>
      </c>
      <c r="F33" t="s">
        <v>1116</v>
      </c>
      <c r="H33">
        <v>77</v>
      </c>
    </row>
    <row r="34" spans="1:8" x14ac:dyDescent="0.25">
      <c r="A34" s="3">
        <v>44632</v>
      </c>
      <c r="B34" t="s">
        <v>167</v>
      </c>
      <c r="C34" t="s">
        <v>1855</v>
      </c>
      <c r="D34" t="s">
        <v>661</v>
      </c>
    </row>
  </sheetData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C2C91-54D3-40E5-AF7A-BD0E5A028FE9}">
  <dimension ref="A1:H34"/>
  <sheetViews>
    <sheetView topLeftCell="A3" workbookViewId="0">
      <selection activeCell="H34" sqref="H34"/>
    </sheetView>
  </sheetViews>
  <sheetFormatPr defaultRowHeight="15" x14ac:dyDescent="0.25"/>
  <cols>
    <col min="1" max="1" width="10.7109375" bestFit="1" customWidth="1"/>
    <col min="2" max="2" width="12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249</v>
      </c>
      <c r="C2" t="s">
        <v>2165</v>
      </c>
      <c r="D2" t="s">
        <v>5</v>
      </c>
      <c r="E2" t="s">
        <v>608</v>
      </c>
      <c r="F2" t="s">
        <v>588</v>
      </c>
    </row>
    <row r="3" spans="1:8" x14ac:dyDescent="0.25">
      <c r="A3" s="3">
        <v>44878</v>
      </c>
      <c r="B3" t="s">
        <v>405</v>
      </c>
      <c r="C3" t="s">
        <v>2019</v>
      </c>
      <c r="D3" t="s">
        <v>5</v>
      </c>
      <c r="E3" t="s">
        <v>703</v>
      </c>
      <c r="F3" t="s">
        <v>588</v>
      </c>
    </row>
    <row r="4" spans="1:8" x14ac:dyDescent="0.25">
      <c r="A4" s="3">
        <v>44882</v>
      </c>
      <c r="B4" t="s">
        <v>230</v>
      </c>
      <c r="C4" t="s">
        <v>1772</v>
      </c>
      <c r="D4" t="s">
        <v>5</v>
      </c>
      <c r="E4" t="s">
        <v>592</v>
      </c>
      <c r="F4" t="s">
        <v>588</v>
      </c>
    </row>
    <row r="5" spans="1:8" x14ac:dyDescent="0.25">
      <c r="A5" s="3">
        <v>44885</v>
      </c>
      <c r="B5" t="s">
        <v>494</v>
      </c>
      <c r="C5" t="s">
        <v>2166</v>
      </c>
      <c r="D5" t="s">
        <v>5</v>
      </c>
      <c r="E5" t="s">
        <v>788</v>
      </c>
      <c r="F5" t="s">
        <v>588</v>
      </c>
    </row>
    <row r="6" spans="1:8" x14ac:dyDescent="0.25">
      <c r="A6" s="3">
        <v>44890</v>
      </c>
      <c r="B6" t="s">
        <v>111</v>
      </c>
      <c r="C6" t="s">
        <v>1122</v>
      </c>
      <c r="D6" t="s">
        <v>661</v>
      </c>
      <c r="E6" t="s">
        <v>618</v>
      </c>
      <c r="F6" t="s">
        <v>588</v>
      </c>
      <c r="H6">
        <v>76</v>
      </c>
    </row>
    <row r="7" spans="1:8" x14ac:dyDescent="0.25">
      <c r="A7" s="3">
        <v>44891</v>
      </c>
      <c r="B7" t="s">
        <v>36</v>
      </c>
      <c r="C7" t="s">
        <v>1513</v>
      </c>
      <c r="D7" t="s">
        <v>661</v>
      </c>
      <c r="E7" t="s">
        <v>801</v>
      </c>
      <c r="F7" t="s">
        <v>588</v>
      </c>
      <c r="H7">
        <v>74</v>
      </c>
    </row>
    <row r="8" spans="1:8" x14ac:dyDescent="0.25">
      <c r="A8" s="3">
        <v>44893</v>
      </c>
      <c r="B8" t="s">
        <v>44</v>
      </c>
      <c r="C8" t="s">
        <v>980</v>
      </c>
      <c r="D8" t="s">
        <v>661</v>
      </c>
      <c r="E8" t="s">
        <v>774</v>
      </c>
      <c r="F8" t="s">
        <v>588</v>
      </c>
      <c r="H8">
        <v>63</v>
      </c>
    </row>
    <row r="9" spans="1:8" x14ac:dyDescent="0.25">
      <c r="A9" s="3">
        <v>44896</v>
      </c>
      <c r="B9" t="s">
        <v>351</v>
      </c>
      <c r="C9" t="s">
        <v>2167</v>
      </c>
      <c r="D9" t="s">
        <v>5</v>
      </c>
      <c r="E9" t="s">
        <v>682</v>
      </c>
      <c r="F9" t="s">
        <v>588</v>
      </c>
    </row>
    <row r="10" spans="1:8" x14ac:dyDescent="0.25">
      <c r="A10" s="3">
        <v>44899</v>
      </c>
      <c r="B10" t="s">
        <v>471</v>
      </c>
      <c r="C10" t="s">
        <v>2168</v>
      </c>
      <c r="D10" t="s">
        <v>5</v>
      </c>
      <c r="E10" t="s">
        <v>683</v>
      </c>
      <c r="F10" t="s">
        <v>588</v>
      </c>
    </row>
    <row r="11" spans="1:8" x14ac:dyDescent="0.25">
      <c r="A11" s="3">
        <v>44903</v>
      </c>
      <c r="B11" t="s">
        <v>120</v>
      </c>
      <c r="C11" t="s">
        <v>721</v>
      </c>
      <c r="D11" t="s">
        <v>6</v>
      </c>
      <c r="E11" t="s">
        <v>794</v>
      </c>
      <c r="F11" t="s">
        <v>588</v>
      </c>
      <c r="H11">
        <v>69</v>
      </c>
    </row>
    <row r="12" spans="1:8" x14ac:dyDescent="0.25">
      <c r="A12" s="3">
        <v>44907</v>
      </c>
      <c r="B12" t="s">
        <v>294</v>
      </c>
      <c r="C12" t="s">
        <v>1852</v>
      </c>
      <c r="D12" t="s">
        <v>5</v>
      </c>
      <c r="E12" t="s">
        <v>849</v>
      </c>
      <c r="F12" t="s">
        <v>588</v>
      </c>
    </row>
    <row r="13" spans="1:8" x14ac:dyDescent="0.25">
      <c r="A13" s="3">
        <v>44913</v>
      </c>
      <c r="B13" t="s">
        <v>354</v>
      </c>
      <c r="C13" t="s">
        <v>1223</v>
      </c>
      <c r="D13" t="s">
        <v>6</v>
      </c>
      <c r="E13" t="s">
        <v>639</v>
      </c>
      <c r="F13" t="s">
        <v>588</v>
      </c>
      <c r="H13">
        <v>68</v>
      </c>
    </row>
    <row r="14" spans="1:8" x14ac:dyDescent="0.25">
      <c r="A14" s="3">
        <v>44916</v>
      </c>
      <c r="B14" t="s">
        <v>248</v>
      </c>
      <c r="C14" t="s">
        <v>1828</v>
      </c>
      <c r="D14" t="s">
        <v>5</v>
      </c>
      <c r="E14" t="s">
        <v>642</v>
      </c>
      <c r="F14" t="s">
        <v>588</v>
      </c>
    </row>
    <row r="15" spans="1:8" x14ac:dyDescent="0.25">
      <c r="A15" s="3">
        <v>44566</v>
      </c>
      <c r="B15" t="s">
        <v>421</v>
      </c>
      <c r="C15" t="s">
        <v>2169</v>
      </c>
      <c r="D15" t="s">
        <v>5</v>
      </c>
      <c r="E15" t="s">
        <v>645</v>
      </c>
      <c r="F15" t="s">
        <v>587</v>
      </c>
    </row>
    <row r="16" spans="1:8" x14ac:dyDescent="0.25">
      <c r="A16" s="3">
        <v>44569</v>
      </c>
      <c r="B16" t="s">
        <v>380</v>
      </c>
      <c r="C16" t="s">
        <v>1832</v>
      </c>
      <c r="D16" t="s">
        <v>6</v>
      </c>
      <c r="E16" t="s">
        <v>647</v>
      </c>
      <c r="F16" t="s">
        <v>703</v>
      </c>
      <c r="H16">
        <v>83</v>
      </c>
    </row>
    <row r="17" spans="1:8" x14ac:dyDescent="0.25">
      <c r="A17" s="3">
        <v>44572</v>
      </c>
      <c r="B17" t="s">
        <v>92</v>
      </c>
      <c r="C17" t="s">
        <v>793</v>
      </c>
      <c r="D17" t="s">
        <v>5</v>
      </c>
      <c r="E17" t="s">
        <v>676</v>
      </c>
      <c r="F17" t="s">
        <v>614</v>
      </c>
    </row>
    <row r="18" spans="1:8" x14ac:dyDescent="0.25">
      <c r="A18" s="3">
        <v>44576</v>
      </c>
      <c r="B18" t="s">
        <v>460</v>
      </c>
      <c r="C18" t="s">
        <v>2170</v>
      </c>
      <c r="D18" t="s">
        <v>6</v>
      </c>
      <c r="E18" t="s">
        <v>620</v>
      </c>
      <c r="F18" t="s">
        <v>659</v>
      </c>
      <c r="H18">
        <v>72</v>
      </c>
    </row>
    <row r="19" spans="1:8" x14ac:dyDescent="0.25">
      <c r="A19" s="3">
        <v>44579</v>
      </c>
      <c r="B19" t="s">
        <v>272</v>
      </c>
      <c r="C19" t="s">
        <v>2068</v>
      </c>
      <c r="D19" t="s">
        <v>5</v>
      </c>
      <c r="E19" t="s">
        <v>677</v>
      </c>
      <c r="F19" t="s">
        <v>662</v>
      </c>
    </row>
    <row r="20" spans="1:8" x14ac:dyDescent="0.25">
      <c r="A20" s="3">
        <v>44583</v>
      </c>
      <c r="B20" t="s">
        <v>253</v>
      </c>
      <c r="C20" t="s">
        <v>2171</v>
      </c>
      <c r="D20" t="s">
        <v>6</v>
      </c>
      <c r="E20" t="s">
        <v>626</v>
      </c>
      <c r="F20" t="s">
        <v>596</v>
      </c>
      <c r="H20">
        <v>49</v>
      </c>
    </row>
    <row r="21" spans="1:8" x14ac:dyDescent="0.25">
      <c r="A21" s="3">
        <v>44586</v>
      </c>
      <c r="B21" t="s">
        <v>411</v>
      </c>
      <c r="C21" t="s">
        <v>1665</v>
      </c>
      <c r="D21" t="s">
        <v>5</v>
      </c>
      <c r="E21" t="s">
        <v>629</v>
      </c>
      <c r="F21" t="s">
        <v>598</v>
      </c>
    </row>
    <row r="22" spans="1:8" x14ac:dyDescent="0.25">
      <c r="A22" s="3">
        <v>44589</v>
      </c>
      <c r="B22" t="s">
        <v>402</v>
      </c>
      <c r="C22" t="s">
        <v>2172</v>
      </c>
      <c r="D22" t="s">
        <v>5</v>
      </c>
      <c r="E22" t="s">
        <v>632</v>
      </c>
      <c r="F22" t="s">
        <v>600</v>
      </c>
    </row>
    <row r="23" spans="1:8" x14ac:dyDescent="0.25">
      <c r="A23" s="3">
        <v>44594</v>
      </c>
      <c r="B23" t="s">
        <v>421</v>
      </c>
      <c r="C23" t="s">
        <v>1263</v>
      </c>
      <c r="D23" t="s">
        <v>6</v>
      </c>
      <c r="E23" t="s">
        <v>635</v>
      </c>
      <c r="F23" t="s">
        <v>602</v>
      </c>
      <c r="H23">
        <v>82</v>
      </c>
    </row>
    <row r="24" spans="1:8" x14ac:dyDescent="0.25">
      <c r="A24" s="3">
        <v>44597</v>
      </c>
      <c r="B24" t="s">
        <v>92</v>
      </c>
      <c r="C24" t="s">
        <v>1697</v>
      </c>
      <c r="D24" t="s">
        <v>6</v>
      </c>
      <c r="E24" t="s">
        <v>1009</v>
      </c>
      <c r="F24" t="s">
        <v>684</v>
      </c>
      <c r="H24">
        <v>61</v>
      </c>
    </row>
    <row r="25" spans="1:8" x14ac:dyDescent="0.25">
      <c r="A25" s="3">
        <v>44601</v>
      </c>
      <c r="B25" t="s">
        <v>460</v>
      </c>
      <c r="C25" t="s">
        <v>1612</v>
      </c>
      <c r="D25" t="s">
        <v>5</v>
      </c>
      <c r="E25" t="s">
        <v>1011</v>
      </c>
      <c r="F25" t="s">
        <v>669</v>
      </c>
    </row>
    <row r="26" spans="1:8" x14ac:dyDescent="0.25">
      <c r="A26" s="3">
        <v>44604</v>
      </c>
      <c r="B26" t="s">
        <v>380</v>
      </c>
      <c r="C26" t="s">
        <v>2173</v>
      </c>
      <c r="D26" t="s">
        <v>5</v>
      </c>
      <c r="E26" t="s">
        <v>644</v>
      </c>
      <c r="F26" t="s">
        <v>671</v>
      </c>
    </row>
    <row r="27" spans="1:8" x14ac:dyDescent="0.25">
      <c r="A27" s="3">
        <v>44606</v>
      </c>
      <c r="B27" t="s">
        <v>402</v>
      </c>
      <c r="C27" t="s">
        <v>1753</v>
      </c>
      <c r="D27" t="s">
        <v>6</v>
      </c>
      <c r="E27" t="s">
        <v>646</v>
      </c>
      <c r="F27" t="s">
        <v>689</v>
      </c>
      <c r="H27">
        <v>63</v>
      </c>
    </row>
    <row r="28" spans="1:8" x14ac:dyDescent="0.25">
      <c r="A28" s="3">
        <v>44611</v>
      </c>
      <c r="B28" t="s">
        <v>377</v>
      </c>
      <c r="C28" t="s">
        <v>2174</v>
      </c>
      <c r="D28" t="s">
        <v>6</v>
      </c>
      <c r="E28" t="s">
        <v>853</v>
      </c>
      <c r="F28" t="s">
        <v>613</v>
      </c>
      <c r="H28">
        <v>74</v>
      </c>
    </row>
    <row r="29" spans="1:8" x14ac:dyDescent="0.25">
      <c r="A29" s="3">
        <v>44615</v>
      </c>
      <c r="B29" t="s">
        <v>114</v>
      </c>
      <c r="C29" t="s">
        <v>1307</v>
      </c>
      <c r="D29" t="s">
        <v>5</v>
      </c>
      <c r="E29" t="s">
        <v>855</v>
      </c>
      <c r="F29" t="s">
        <v>694</v>
      </c>
    </row>
    <row r="30" spans="1:8" x14ac:dyDescent="0.25">
      <c r="A30" s="3">
        <v>44618</v>
      </c>
      <c r="B30" t="s">
        <v>386</v>
      </c>
      <c r="C30" t="s">
        <v>1372</v>
      </c>
      <c r="D30" t="s">
        <v>6</v>
      </c>
      <c r="E30" t="s">
        <v>1016</v>
      </c>
      <c r="F30" t="s">
        <v>784</v>
      </c>
      <c r="H30">
        <v>60</v>
      </c>
    </row>
    <row r="31" spans="1:8" x14ac:dyDescent="0.25">
      <c r="A31" s="3">
        <v>44621</v>
      </c>
      <c r="B31" t="s">
        <v>218</v>
      </c>
      <c r="C31" t="s">
        <v>2175</v>
      </c>
      <c r="D31" t="s">
        <v>6</v>
      </c>
      <c r="E31" t="s">
        <v>859</v>
      </c>
      <c r="F31" t="s">
        <v>699</v>
      </c>
      <c r="H31">
        <v>55</v>
      </c>
    </row>
    <row r="32" spans="1:8" x14ac:dyDescent="0.25">
      <c r="A32" s="3">
        <v>44625</v>
      </c>
      <c r="B32" t="s">
        <v>116</v>
      </c>
      <c r="C32" t="s">
        <v>1647</v>
      </c>
      <c r="D32" t="s">
        <v>5</v>
      </c>
      <c r="E32" t="s">
        <v>1146</v>
      </c>
      <c r="F32" t="s">
        <v>1114</v>
      </c>
    </row>
    <row r="33" spans="1:8" x14ac:dyDescent="0.25">
      <c r="A33" s="3">
        <v>44631</v>
      </c>
      <c r="B33" t="s">
        <v>114</v>
      </c>
      <c r="C33" t="s">
        <v>1404</v>
      </c>
      <c r="D33" t="s">
        <v>661</v>
      </c>
      <c r="E33" t="s">
        <v>2058</v>
      </c>
      <c r="F33" t="s">
        <v>1116</v>
      </c>
      <c r="H33">
        <v>75</v>
      </c>
    </row>
    <row r="34" spans="1:8" x14ac:dyDescent="0.25">
      <c r="A34" s="3">
        <v>44632</v>
      </c>
      <c r="B34" t="s">
        <v>218</v>
      </c>
      <c r="C34" t="s">
        <v>2164</v>
      </c>
      <c r="D34" t="s">
        <v>661</v>
      </c>
    </row>
  </sheetData>
  <pageMargins left="0.7" right="0.7" top="0.75" bottom="0.75" header="0.3" footer="0.3"/>
  <tableParts count="1">
    <tablePart r:id="rId1"/>
  </tableParts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70577-12C6-4DB8-82D6-E48FD7C51256}">
  <dimension ref="A1:H35"/>
  <sheetViews>
    <sheetView workbookViewId="0">
      <selection activeCell="J17" sqref="J17"/>
    </sheetView>
  </sheetViews>
  <sheetFormatPr defaultRowHeight="15" x14ac:dyDescent="0.25"/>
  <cols>
    <col min="1" max="1" width="10.7109375" bestFit="1" customWidth="1"/>
    <col min="2" max="2" width="13.42578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383</v>
      </c>
      <c r="C2" t="s">
        <v>1588</v>
      </c>
      <c r="D2" t="s">
        <v>5</v>
      </c>
      <c r="E2" t="s">
        <v>608</v>
      </c>
      <c r="F2" t="s">
        <v>588</v>
      </c>
    </row>
    <row r="3" spans="1:8" x14ac:dyDescent="0.25">
      <c r="A3" s="3">
        <v>44877</v>
      </c>
      <c r="B3" t="s">
        <v>180</v>
      </c>
      <c r="C3" t="s">
        <v>1225</v>
      </c>
      <c r="D3" t="s">
        <v>661</v>
      </c>
      <c r="E3" t="s">
        <v>703</v>
      </c>
      <c r="F3" t="s">
        <v>588</v>
      </c>
      <c r="H3">
        <v>74</v>
      </c>
    </row>
    <row r="4" spans="1:8" x14ac:dyDescent="0.25">
      <c r="A4" s="3">
        <v>44881</v>
      </c>
      <c r="B4" t="s">
        <v>379</v>
      </c>
      <c r="C4" t="s">
        <v>2020</v>
      </c>
      <c r="D4" t="s">
        <v>5</v>
      </c>
      <c r="E4" t="s">
        <v>614</v>
      </c>
      <c r="F4" t="s">
        <v>588</v>
      </c>
    </row>
    <row r="5" spans="1:8" x14ac:dyDescent="0.25">
      <c r="A5" s="3">
        <v>44885</v>
      </c>
      <c r="B5" t="s">
        <v>187</v>
      </c>
      <c r="C5" t="s">
        <v>787</v>
      </c>
      <c r="D5" t="s">
        <v>6</v>
      </c>
      <c r="E5" t="s">
        <v>594</v>
      </c>
      <c r="F5" t="s">
        <v>588</v>
      </c>
      <c r="H5">
        <v>70</v>
      </c>
    </row>
    <row r="6" spans="1:8" x14ac:dyDescent="0.25">
      <c r="A6" s="3">
        <v>44887</v>
      </c>
      <c r="B6" t="s">
        <v>66</v>
      </c>
      <c r="C6" t="s">
        <v>1771</v>
      </c>
      <c r="D6" t="s">
        <v>5</v>
      </c>
      <c r="E6" t="s">
        <v>595</v>
      </c>
      <c r="F6" t="s">
        <v>588</v>
      </c>
    </row>
    <row r="7" spans="1:8" x14ac:dyDescent="0.25">
      <c r="A7" s="3">
        <v>44890</v>
      </c>
      <c r="B7" t="s">
        <v>261</v>
      </c>
      <c r="C7" t="s">
        <v>2158</v>
      </c>
      <c r="D7" t="s">
        <v>661</v>
      </c>
      <c r="E7" t="s">
        <v>801</v>
      </c>
      <c r="F7" t="s">
        <v>588</v>
      </c>
      <c r="H7">
        <v>80</v>
      </c>
    </row>
    <row r="8" spans="1:8" x14ac:dyDescent="0.25">
      <c r="A8" s="3">
        <v>44892</v>
      </c>
      <c r="B8" t="s">
        <v>243</v>
      </c>
      <c r="C8" t="s">
        <v>1886</v>
      </c>
      <c r="D8" t="s">
        <v>661</v>
      </c>
      <c r="E8" t="s">
        <v>706</v>
      </c>
      <c r="F8" t="s">
        <v>588</v>
      </c>
      <c r="H8">
        <v>71</v>
      </c>
    </row>
    <row r="9" spans="1:8" x14ac:dyDescent="0.25">
      <c r="A9" s="3">
        <v>44896</v>
      </c>
      <c r="B9" t="s">
        <v>267</v>
      </c>
      <c r="C9" t="s">
        <v>1601</v>
      </c>
      <c r="D9" t="s">
        <v>6</v>
      </c>
      <c r="E9" t="s">
        <v>730</v>
      </c>
      <c r="F9" t="s">
        <v>588</v>
      </c>
      <c r="H9">
        <v>73</v>
      </c>
    </row>
    <row r="10" spans="1:8" x14ac:dyDescent="0.25">
      <c r="A10" s="3">
        <v>44900</v>
      </c>
      <c r="B10" t="s">
        <v>113</v>
      </c>
      <c r="C10" t="s">
        <v>1179</v>
      </c>
      <c r="D10" t="s">
        <v>6</v>
      </c>
      <c r="E10" t="s">
        <v>792</v>
      </c>
      <c r="F10" t="s">
        <v>588</v>
      </c>
      <c r="H10">
        <v>60</v>
      </c>
    </row>
    <row r="11" spans="1:8" x14ac:dyDescent="0.25">
      <c r="A11" s="3">
        <v>44906</v>
      </c>
      <c r="B11" t="s">
        <v>20</v>
      </c>
      <c r="C11" t="s">
        <v>1535</v>
      </c>
      <c r="D11" t="s">
        <v>5</v>
      </c>
      <c r="E11" t="s">
        <v>794</v>
      </c>
      <c r="F11" t="s">
        <v>588</v>
      </c>
    </row>
    <row r="12" spans="1:8" x14ac:dyDescent="0.25">
      <c r="A12" s="3">
        <v>44912</v>
      </c>
      <c r="B12" t="s">
        <v>181</v>
      </c>
      <c r="C12" t="s">
        <v>1297</v>
      </c>
      <c r="D12" t="s">
        <v>661</v>
      </c>
      <c r="E12" t="s">
        <v>849</v>
      </c>
      <c r="F12" t="s">
        <v>588</v>
      </c>
      <c r="H12">
        <v>83</v>
      </c>
    </row>
    <row r="13" spans="1:8" x14ac:dyDescent="0.25">
      <c r="A13" s="3">
        <v>44914</v>
      </c>
      <c r="B13" t="s">
        <v>425</v>
      </c>
      <c r="C13" t="s">
        <v>1412</v>
      </c>
      <c r="D13" t="s">
        <v>5</v>
      </c>
      <c r="E13" t="s">
        <v>1073</v>
      </c>
      <c r="F13" t="s">
        <v>588</v>
      </c>
    </row>
    <row r="14" spans="1:8" x14ac:dyDescent="0.25">
      <c r="A14" s="3">
        <v>44917</v>
      </c>
      <c r="B14" t="s">
        <v>256</v>
      </c>
      <c r="C14" t="s">
        <v>2159</v>
      </c>
      <c r="D14" t="s">
        <v>5</v>
      </c>
      <c r="E14" t="s">
        <v>672</v>
      </c>
      <c r="F14" t="s">
        <v>588</v>
      </c>
    </row>
    <row r="15" spans="1:8" x14ac:dyDescent="0.25">
      <c r="A15" s="3">
        <v>44925</v>
      </c>
      <c r="B15" t="s">
        <v>377</v>
      </c>
      <c r="C15" t="s">
        <v>2160</v>
      </c>
      <c r="D15" t="s">
        <v>5</v>
      </c>
      <c r="E15" t="s">
        <v>673</v>
      </c>
      <c r="F15" t="s">
        <v>587</v>
      </c>
    </row>
    <row r="16" spans="1:8" x14ac:dyDescent="0.25">
      <c r="A16" s="3">
        <v>44563</v>
      </c>
      <c r="B16" t="s">
        <v>92</v>
      </c>
      <c r="C16" t="s">
        <v>1756</v>
      </c>
      <c r="D16" t="s">
        <v>6</v>
      </c>
      <c r="E16" t="s">
        <v>647</v>
      </c>
      <c r="F16" t="s">
        <v>590</v>
      </c>
      <c r="H16">
        <v>69</v>
      </c>
    </row>
    <row r="17" spans="1:8" x14ac:dyDescent="0.25">
      <c r="A17" s="3">
        <v>44566</v>
      </c>
      <c r="B17" t="s">
        <v>114</v>
      </c>
      <c r="C17" t="s">
        <v>871</v>
      </c>
      <c r="D17" t="s">
        <v>5</v>
      </c>
      <c r="E17" t="s">
        <v>676</v>
      </c>
      <c r="F17" t="s">
        <v>592</v>
      </c>
    </row>
    <row r="18" spans="1:8" x14ac:dyDescent="0.25">
      <c r="A18" s="3">
        <v>44575</v>
      </c>
      <c r="B18" t="s">
        <v>116</v>
      </c>
      <c r="C18" t="s">
        <v>1185</v>
      </c>
      <c r="D18" t="s">
        <v>5</v>
      </c>
      <c r="E18" t="s">
        <v>653</v>
      </c>
      <c r="F18" t="s">
        <v>788</v>
      </c>
    </row>
    <row r="19" spans="1:8" x14ac:dyDescent="0.25">
      <c r="A19" s="3">
        <v>44579</v>
      </c>
      <c r="B19" t="s">
        <v>411</v>
      </c>
      <c r="C19" t="s">
        <v>1888</v>
      </c>
      <c r="D19" t="s">
        <v>6</v>
      </c>
      <c r="E19" t="s">
        <v>623</v>
      </c>
      <c r="F19" t="s">
        <v>618</v>
      </c>
      <c r="H19">
        <v>83</v>
      </c>
    </row>
    <row r="20" spans="1:8" x14ac:dyDescent="0.25">
      <c r="A20" s="3">
        <v>44583</v>
      </c>
      <c r="B20" t="s">
        <v>386</v>
      </c>
      <c r="C20" t="s">
        <v>1896</v>
      </c>
      <c r="D20" t="s">
        <v>6</v>
      </c>
      <c r="E20" t="s">
        <v>626</v>
      </c>
      <c r="F20" t="s">
        <v>801</v>
      </c>
      <c r="H20">
        <v>64</v>
      </c>
    </row>
    <row r="21" spans="1:8" x14ac:dyDescent="0.25">
      <c r="A21" s="3">
        <v>44586</v>
      </c>
      <c r="B21" t="s">
        <v>402</v>
      </c>
      <c r="C21" t="s">
        <v>1033</v>
      </c>
      <c r="D21" t="s">
        <v>6</v>
      </c>
      <c r="E21" t="s">
        <v>629</v>
      </c>
      <c r="F21" t="s">
        <v>774</v>
      </c>
      <c r="H21">
        <v>70</v>
      </c>
    </row>
    <row r="22" spans="1:8" x14ac:dyDescent="0.25">
      <c r="A22" s="3">
        <v>44590</v>
      </c>
      <c r="B22" t="s">
        <v>421</v>
      </c>
      <c r="C22" t="s">
        <v>1900</v>
      </c>
      <c r="D22" t="s">
        <v>5</v>
      </c>
      <c r="E22" t="s">
        <v>1005</v>
      </c>
      <c r="F22" t="s">
        <v>730</v>
      </c>
    </row>
    <row r="23" spans="1:8" x14ac:dyDescent="0.25">
      <c r="A23" s="3">
        <v>44593</v>
      </c>
      <c r="B23" t="s">
        <v>460</v>
      </c>
      <c r="C23" t="s">
        <v>1326</v>
      </c>
      <c r="D23" t="s">
        <v>6</v>
      </c>
      <c r="E23" t="s">
        <v>1007</v>
      </c>
      <c r="F23" t="s">
        <v>792</v>
      </c>
      <c r="H23">
        <v>74</v>
      </c>
    </row>
    <row r="24" spans="1:8" x14ac:dyDescent="0.25">
      <c r="A24" s="3">
        <v>44596</v>
      </c>
      <c r="B24" t="s">
        <v>272</v>
      </c>
      <c r="C24" t="s">
        <v>1080</v>
      </c>
      <c r="D24" t="s">
        <v>5</v>
      </c>
      <c r="E24" t="s">
        <v>1009</v>
      </c>
      <c r="F24" t="s">
        <v>794</v>
      </c>
    </row>
    <row r="25" spans="1:8" x14ac:dyDescent="0.25">
      <c r="A25" s="3">
        <v>44599</v>
      </c>
      <c r="B25" t="s">
        <v>253</v>
      </c>
      <c r="C25" t="s">
        <v>1020</v>
      </c>
      <c r="D25" t="s">
        <v>5</v>
      </c>
      <c r="E25" t="s">
        <v>1011</v>
      </c>
      <c r="F25" t="s">
        <v>849</v>
      </c>
    </row>
    <row r="26" spans="1:8" x14ac:dyDescent="0.25">
      <c r="A26" s="3">
        <v>44601</v>
      </c>
      <c r="B26" t="s">
        <v>253</v>
      </c>
      <c r="C26" t="s">
        <v>1185</v>
      </c>
      <c r="D26" t="s">
        <v>6</v>
      </c>
      <c r="E26" t="s">
        <v>1039</v>
      </c>
      <c r="F26" t="s">
        <v>639</v>
      </c>
      <c r="H26">
        <v>84</v>
      </c>
    </row>
    <row r="27" spans="1:8" x14ac:dyDescent="0.25">
      <c r="A27" s="3">
        <v>44604</v>
      </c>
      <c r="B27" t="s">
        <v>386</v>
      </c>
      <c r="C27" t="s">
        <v>640</v>
      </c>
      <c r="D27" t="s">
        <v>5</v>
      </c>
      <c r="E27" t="s">
        <v>1040</v>
      </c>
      <c r="F27" t="s">
        <v>642</v>
      </c>
    </row>
    <row r="28" spans="1:8" x14ac:dyDescent="0.25">
      <c r="A28" s="3">
        <v>44610</v>
      </c>
      <c r="B28" t="s">
        <v>421</v>
      </c>
      <c r="C28" t="s">
        <v>1503</v>
      </c>
      <c r="D28" t="s">
        <v>6</v>
      </c>
      <c r="E28" t="s">
        <v>1433</v>
      </c>
      <c r="F28" t="s">
        <v>645</v>
      </c>
      <c r="H28">
        <v>57</v>
      </c>
    </row>
    <row r="29" spans="1:8" x14ac:dyDescent="0.25">
      <c r="A29" s="3">
        <v>44614</v>
      </c>
      <c r="B29" t="s">
        <v>380</v>
      </c>
      <c r="C29" t="s">
        <v>1545</v>
      </c>
      <c r="D29" t="s">
        <v>6</v>
      </c>
      <c r="E29" t="s">
        <v>1397</v>
      </c>
      <c r="F29" t="s">
        <v>647</v>
      </c>
      <c r="H29">
        <v>84</v>
      </c>
    </row>
    <row r="30" spans="1:8" x14ac:dyDescent="0.25">
      <c r="A30" s="3">
        <v>44617</v>
      </c>
      <c r="B30" t="s">
        <v>92</v>
      </c>
      <c r="C30" t="s">
        <v>1247</v>
      </c>
      <c r="D30" t="s">
        <v>5</v>
      </c>
      <c r="E30" t="s">
        <v>1415</v>
      </c>
      <c r="F30" t="s">
        <v>676</v>
      </c>
    </row>
    <row r="31" spans="1:8" x14ac:dyDescent="0.25">
      <c r="A31" s="3">
        <v>44621</v>
      </c>
      <c r="B31" t="s">
        <v>350</v>
      </c>
      <c r="C31" t="s">
        <v>2161</v>
      </c>
      <c r="D31" t="s">
        <v>5</v>
      </c>
      <c r="E31" t="s">
        <v>1447</v>
      </c>
      <c r="F31" t="s">
        <v>653</v>
      </c>
    </row>
    <row r="32" spans="1:8" x14ac:dyDescent="0.25">
      <c r="A32" s="3">
        <v>44624</v>
      </c>
      <c r="B32" t="s">
        <v>272</v>
      </c>
      <c r="C32" t="s">
        <v>1120</v>
      </c>
      <c r="D32" t="s">
        <v>6</v>
      </c>
      <c r="E32" t="s">
        <v>1248</v>
      </c>
      <c r="F32" t="s">
        <v>1044</v>
      </c>
      <c r="H32">
        <v>65</v>
      </c>
    </row>
    <row r="33" spans="1:8" x14ac:dyDescent="0.25">
      <c r="A33" s="3">
        <v>44630</v>
      </c>
      <c r="B33" t="s">
        <v>402</v>
      </c>
      <c r="C33" t="s">
        <v>2162</v>
      </c>
      <c r="D33" t="s">
        <v>661</v>
      </c>
      <c r="E33" t="s">
        <v>1651</v>
      </c>
      <c r="F33" t="s">
        <v>1249</v>
      </c>
      <c r="H33">
        <v>64</v>
      </c>
    </row>
    <row r="34" spans="1:8" x14ac:dyDescent="0.25">
      <c r="A34" s="3">
        <v>44631</v>
      </c>
      <c r="B34" t="s">
        <v>421</v>
      </c>
      <c r="C34" t="s">
        <v>1135</v>
      </c>
      <c r="D34" t="s">
        <v>661</v>
      </c>
      <c r="E34" t="s">
        <v>2163</v>
      </c>
      <c r="F34" t="s">
        <v>1229</v>
      </c>
      <c r="H34">
        <v>75</v>
      </c>
    </row>
    <row r="35" spans="1:8" x14ac:dyDescent="0.25">
      <c r="A35" s="3">
        <v>44632</v>
      </c>
      <c r="B35" t="s">
        <v>350</v>
      </c>
      <c r="C35" t="s">
        <v>2164</v>
      </c>
      <c r="D35" t="s">
        <v>661</v>
      </c>
    </row>
  </sheetData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0AFE-27BB-4E64-900F-81C9B80A576F}">
  <dimension ref="A1:H32"/>
  <sheetViews>
    <sheetView workbookViewId="0">
      <selection activeCell="H32" sqref="H32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284</v>
      </c>
      <c r="C2" t="s">
        <v>1586</v>
      </c>
      <c r="D2" t="s">
        <v>5</v>
      </c>
      <c r="E2" t="s">
        <v>608</v>
      </c>
      <c r="F2" t="s">
        <v>588</v>
      </c>
    </row>
    <row r="3" spans="1:8" x14ac:dyDescent="0.25">
      <c r="A3" s="3">
        <v>44877</v>
      </c>
      <c r="B3" t="s">
        <v>229</v>
      </c>
      <c r="C3" t="s">
        <v>1865</v>
      </c>
      <c r="D3" t="s">
        <v>6</v>
      </c>
      <c r="E3" t="s">
        <v>703</v>
      </c>
      <c r="F3" t="s">
        <v>588</v>
      </c>
      <c r="H3">
        <v>63</v>
      </c>
    </row>
    <row r="4" spans="1:8" x14ac:dyDescent="0.25">
      <c r="A4" s="3">
        <v>44880</v>
      </c>
      <c r="B4" t="s">
        <v>241</v>
      </c>
      <c r="C4" t="s">
        <v>2182</v>
      </c>
      <c r="D4" t="s">
        <v>5</v>
      </c>
      <c r="E4" t="s">
        <v>614</v>
      </c>
      <c r="F4" t="s">
        <v>588</v>
      </c>
    </row>
    <row r="5" spans="1:8" x14ac:dyDescent="0.25">
      <c r="A5" s="3">
        <v>44883</v>
      </c>
      <c r="B5" t="s">
        <v>78</v>
      </c>
      <c r="C5" t="s">
        <v>1193</v>
      </c>
      <c r="D5" t="s">
        <v>5</v>
      </c>
      <c r="E5" t="s">
        <v>659</v>
      </c>
      <c r="F5" t="s">
        <v>588</v>
      </c>
    </row>
    <row r="6" spans="1:8" x14ac:dyDescent="0.25">
      <c r="A6" s="3">
        <v>44886</v>
      </c>
      <c r="B6" t="s">
        <v>476</v>
      </c>
      <c r="C6" t="s">
        <v>1277</v>
      </c>
      <c r="D6" t="s">
        <v>661</v>
      </c>
      <c r="E6" t="s">
        <v>595</v>
      </c>
      <c r="F6" t="s">
        <v>588</v>
      </c>
      <c r="H6">
        <v>75</v>
      </c>
    </row>
    <row r="7" spans="1:8" x14ac:dyDescent="0.25">
      <c r="A7" s="3">
        <v>44887</v>
      </c>
      <c r="B7" t="s">
        <v>333</v>
      </c>
      <c r="C7" t="s">
        <v>2183</v>
      </c>
      <c r="D7" t="s">
        <v>661</v>
      </c>
      <c r="E7" t="s">
        <v>801</v>
      </c>
      <c r="F7" t="s">
        <v>588</v>
      </c>
      <c r="H7">
        <v>70</v>
      </c>
    </row>
    <row r="8" spans="1:8" x14ac:dyDescent="0.25">
      <c r="A8" s="3">
        <v>44889</v>
      </c>
      <c r="B8" t="s">
        <v>433</v>
      </c>
      <c r="C8" t="s">
        <v>854</v>
      </c>
      <c r="D8" t="s">
        <v>5</v>
      </c>
      <c r="E8" t="s">
        <v>774</v>
      </c>
      <c r="F8" t="s">
        <v>588</v>
      </c>
    </row>
    <row r="9" spans="1:8" x14ac:dyDescent="0.25">
      <c r="A9" s="3">
        <v>44893</v>
      </c>
      <c r="B9" t="s">
        <v>328</v>
      </c>
      <c r="C9" t="s">
        <v>1245</v>
      </c>
      <c r="D9" t="s">
        <v>5</v>
      </c>
      <c r="E9" t="s">
        <v>682</v>
      </c>
      <c r="F9" t="s">
        <v>588</v>
      </c>
    </row>
    <row r="10" spans="1:8" x14ac:dyDescent="0.25">
      <c r="A10" s="3">
        <v>44896</v>
      </c>
      <c r="B10" t="s">
        <v>319</v>
      </c>
      <c r="C10" t="s">
        <v>1333</v>
      </c>
      <c r="D10" t="s">
        <v>5</v>
      </c>
      <c r="E10" t="s">
        <v>683</v>
      </c>
      <c r="F10" t="s">
        <v>588</v>
      </c>
    </row>
    <row r="11" spans="1:8" x14ac:dyDescent="0.25">
      <c r="A11" s="3">
        <v>44899</v>
      </c>
      <c r="B11" t="s">
        <v>304</v>
      </c>
      <c r="C11" t="s">
        <v>1394</v>
      </c>
      <c r="D11" t="s">
        <v>5</v>
      </c>
      <c r="E11" t="s">
        <v>684</v>
      </c>
      <c r="F11" t="s">
        <v>588</v>
      </c>
    </row>
    <row r="12" spans="1:8" x14ac:dyDescent="0.25">
      <c r="A12" s="3">
        <v>44903</v>
      </c>
      <c r="B12" t="s">
        <v>350</v>
      </c>
      <c r="C12" t="s">
        <v>990</v>
      </c>
      <c r="D12" t="s">
        <v>5</v>
      </c>
      <c r="E12" t="s">
        <v>669</v>
      </c>
      <c r="F12" t="s">
        <v>588</v>
      </c>
    </row>
    <row r="13" spans="1:8" x14ac:dyDescent="0.25">
      <c r="A13" s="3">
        <v>44914</v>
      </c>
      <c r="B13" t="s">
        <v>160</v>
      </c>
      <c r="C13" t="s">
        <v>1536</v>
      </c>
      <c r="D13" t="s">
        <v>6</v>
      </c>
      <c r="E13" t="s">
        <v>671</v>
      </c>
      <c r="F13" t="s">
        <v>588</v>
      </c>
      <c r="H13">
        <v>90</v>
      </c>
    </row>
    <row r="14" spans="1:8" x14ac:dyDescent="0.25">
      <c r="A14" s="3">
        <v>44924</v>
      </c>
      <c r="B14" t="s">
        <v>393</v>
      </c>
      <c r="C14" t="s">
        <v>1893</v>
      </c>
      <c r="D14" t="s">
        <v>6</v>
      </c>
      <c r="E14" t="s">
        <v>689</v>
      </c>
      <c r="F14" t="s">
        <v>608</v>
      </c>
      <c r="H14">
        <v>74</v>
      </c>
    </row>
    <row r="15" spans="1:8" x14ac:dyDescent="0.25">
      <c r="A15" s="3">
        <v>44563</v>
      </c>
      <c r="B15" t="s">
        <v>287</v>
      </c>
      <c r="C15" t="s">
        <v>945</v>
      </c>
      <c r="D15" t="s">
        <v>5</v>
      </c>
      <c r="E15" t="s">
        <v>613</v>
      </c>
      <c r="F15" t="s">
        <v>611</v>
      </c>
    </row>
    <row r="16" spans="1:8" x14ac:dyDescent="0.25">
      <c r="A16" s="3">
        <v>44567</v>
      </c>
      <c r="B16" t="s">
        <v>305</v>
      </c>
      <c r="C16" t="s">
        <v>731</v>
      </c>
      <c r="D16" t="s">
        <v>6</v>
      </c>
      <c r="E16" t="s">
        <v>616</v>
      </c>
      <c r="F16" t="s">
        <v>614</v>
      </c>
      <c r="H16">
        <v>60</v>
      </c>
    </row>
    <row r="17" spans="1:8" x14ac:dyDescent="0.25">
      <c r="A17" s="3">
        <v>44573</v>
      </c>
      <c r="B17" t="s">
        <v>521</v>
      </c>
      <c r="C17" t="s">
        <v>1262</v>
      </c>
      <c r="D17" t="s">
        <v>5</v>
      </c>
      <c r="E17" t="s">
        <v>784</v>
      </c>
      <c r="F17" t="s">
        <v>659</v>
      </c>
    </row>
    <row r="18" spans="1:8" x14ac:dyDescent="0.25">
      <c r="A18" s="3">
        <v>44576</v>
      </c>
      <c r="B18" t="s">
        <v>148</v>
      </c>
      <c r="C18" t="s">
        <v>854</v>
      </c>
      <c r="D18" t="s">
        <v>6</v>
      </c>
      <c r="E18" t="s">
        <v>699</v>
      </c>
      <c r="F18" t="s">
        <v>662</v>
      </c>
      <c r="H18">
        <v>75</v>
      </c>
    </row>
    <row r="19" spans="1:8" x14ac:dyDescent="0.25">
      <c r="A19" s="3">
        <v>44581</v>
      </c>
      <c r="B19" t="s">
        <v>90</v>
      </c>
      <c r="C19" t="s">
        <v>1367</v>
      </c>
      <c r="D19" t="s">
        <v>6</v>
      </c>
      <c r="E19" t="s">
        <v>1114</v>
      </c>
      <c r="F19" t="s">
        <v>664</v>
      </c>
      <c r="H19">
        <v>70</v>
      </c>
    </row>
    <row r="20" spans="1:8" x14ac:dyDescent="0.25">
      <c r="A20" s="3">
        <v>44587</v>
      </c>
      <c r="B20" t="s">
        <v>521</v>
      </c>
      <c r="C20" t="s">
        <v>1985</v>
      </c>
      <c r="D20" t="s">
        <v>6</v>
      </c>
      <c r="E20" t="s">
        <v>1116</v>
      </c>
      <c r="F20" t="s">
        <v>666</v>
      </c>
      <c r="H20">
        <v>74</v>
      </c>
    </row>
    <row r="21" spans="1:8" x14ac:dyDescent="0.25">
      <c r="A21" s="3">
        <v>44590</v>
      </c>
      <c r="B21" t="s">
        <v>414</v>
      </c>
      <c r="C21" t="s">
        <v>1698</v>
      </c>
      <c r="D21" t="s">
        <v>5</v>
      </c>
      <c r="E21" t="s">
        <v>1118</v>
      </c>
      <c r="F21" t="s">
        <v>668</v>
      </c>
    </row>
    <row r="22" spans="1:8" x14ac:dyDescent="0.25">
      <c r="A22" s="3">
        <v>44597</v>
      </c>
      <c r="B22" t="s">
        <v>365</v>
      </c>
      <c r="C22" t="s">
        <v>1876</v>
      </c>
      <c r="D22" t="s">
        <v>6</v>
      </c>
      <c r="E22" t="s">
        <v>844</v>
      </c>
      <c r="F22" t="s">
        <v>602</v>
      </c>
      <c r="H22">
        <v>57</v>
      </c>
    </row>
    <row r="23" spans="1:8" x14ac:dyDescent="0.25">
      <c r="A23" s="3">
        <v>44601</v>
      </c>
      <c r="B23" t="s">
        <v>75</v>
      </c>
      <c r="C23" t="s">
        <v>2030</v>
      </c>
      <c r="D23" t="s">
        <v>5</v>
      </c>
      <c r="E23" t="s">
        <v>1121</v>
      </c>
      <c r="F23" t="s">
        <v>603</v>
      </c>
    </row>
    <row r="24" spans="1:8" x14ac:dyDescent="0.25">
      <c r="A24" s="3">
        <v>44604</v>
      </c>
      <c r="B24" t="s">
        <v>330</v>
      </c>
      <c r="C24" t="s">
        <v>1008</v>
      </c>
      <c r="D24" t="s">
        <v>6</v>
      </c>
      <c r="E24" t="s">
        <v>1123</v>
      </c>
      <c r="F24" t="s">
        <v>605</v>
      </c>
      <c r="H24">
        <v>80</v>
      </c>
    </row>
    <row r="25" spans="1:8" x14ac:dyDescent="0.25">
      <c r="A25" s="3">
        <v>44608</v>
      </c>
      <c r="B25" t="s">
        <v>414</v>
      </c>
      <c r="C25" t="s">
        <v>2184</v>
      </c>
      <c r="D25" t="s">
        <v>6</v>
      </c>
      <c r="E25" t="s">
        <v>848</v>
      </c>
      <c r="F25" t="s">
        <v>671</v>
      </c>
      <c r="H25">
        <v>57</v>
      </c>
    </row>
    <row r="26" spans="1:8" x14ac:dyDescent="0.25">
      <c r="A26" s="3">
        <v>44612</v>
      </c>
      <c r="B26" t="s">
        <v>90</v>
      </c>
      <c r="C26" t="s">
        <v>826</v>
      </c>
      <c r="D26" t="s">
        <v>5</v>
      </c>
      <c r="E26" t="s">
        <v>1127</v>
      </c>
      <c r="F26" t="s">
        <v>689</v>
      </c>
    </row>
    <row r="27" spans="1:8" x14ac:dyDescent="0.25">
      <c r="A27" s="3">
        <v>44615</v>
      </c>
      <c r="B27" t="s">
        <v>393</v>
      </c>
      <c r="C27" t="s">
        <v>1548</v>
      </c>
      <c r="D27" t="s">
        <v>5</v>
      </c>
      <c r="E27" t="s">
        <v>1128</v>
      </c>
      <c r="F27" t="s">
        <v>613</v>
      </c>
    </row>
    <row r="28" spans="1:8" x14ac:dyDescent="0.25">
      <c r="A28" s="3">
        <v>44619</v>
      </c>
      <c r="B28" t="s">
        <v>75</v>
      </c>
      <c r="C28" t="s">
        <v>1917</v>
      </c>
      <c r="D28" t="s">
        <v>6</v>
      </c>
      <c r="E28" t="s">
        <v>691</v>
      </c>
      <c r="F28" t="s">
        <v>616</v>
      </c>
      <c r="H28">
        <v>61</v>
      </c>
    </row>
    <row r="29" spans="1:8" x14ac:dyDescent="0.25">
      <c r="A29" s="3">
        <v>44623</v>
      </c>
      <c r="B29" t="s">
        <v>305</v>
      </c>
      <c r="C29" t="s">
        <v>1192</v>
      </c>
      <c r="D29" t="s">
        <v>5</v>
      </c>
      <c r="E29" t="s">
        <v>693</v>
      </c>
      <c r="F29" t="s">
        <v>784</v>
      </c>
    </row>
    <row r="30" spans="1:8" x14ac:dyDescent="0.25">
      <c r="A30" s="3">
        <v>44626</v>
      </c>
      <c r="B30" t="s">
        <v>148</v>
      </c>
      <c r="C30" t="s">
        <v>1136</v>
      </c>
      <c r="D30" t="s">
        <v>5</v>
      </c>
      <c r="E30" t="s">
        <v>696</v>
      </c>
      <c r="F30" t="s">
        <v>699</v>
      </c>
    </row>
    <row r="31" spans="1:8" x14ac:dyDescent="0.25">
      <c r="A31" s="3">
        <v>44631</v>
      </c>
      <c r="B31" t="s">
        <v>393</v>
      </c>
      <c r="C31" t="s">
        <v>1832</v>
      </c>
      <c r="D31" t="s">
        <v>661</v>
      </c>
      <c r="E31" t="s">
        <v>1279</v>
      </c>
      <c r="F31" t="s">
        <v>1114</v>
      </c>
      <c r="H31">
        <v>83</v>
      </c>
    </row>
    <row r="32" spans="1:8" x14ac:dyDescent="0.25">
      <c r="A32" s="3">
        <v>44632</v>
      </c>
      <c r="B32" t="s">
        <v>90</v>
      </c>
      <c r="C32" t="s">
        <v>961</v>
      </c>
      <c r="D32" t="s">
        <v>661</v>
      </c>
    </row>
  </sheetData>
  <pageMargins left="0.7" right="0.7" top="0.75" bottom="0.75" header="0.3" footer="0.3"/>
  <tableParts count="1">
    <tablePart r:id="rId1"/>
  </tableParts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2D73F-687B-43A3-828D-A2E17187A959}">
  <dimension ref="A1:H31"/>
  <sheetViews>
    <sheetView workbookViewId="0">
      <selection activeCell="K19" sqref="K1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290</v>
      </c>
      <c r="C2" t="s">
        <v>2176</v>
      </c>
      <c r="D2" t="s">
        <v>5</v>
      </c>
      <c r="E2" t="s">
        <v>608</v>
      </c>
      <c r="F2" t="s">
        <v>588</v>
      </c>
    </row>
    <row r="3" spans="1:8" x14ac:dyDescent="0.25">
      <c r="A3" s="3">
        <v>44878</v>
      </c>
      <c r="B3" t="s">
        <v>383</v>
      </c>
      <c r="C3" t="s">
        <v>2177</v>
      </c>
      <c r="D3" t="s">
        <v>5</v>
      </c>
      <c r="E3" t="s">
        <v>611</v>
      </c>
      <c r="F3" t="s">
        <v>588</v>
      </c>
    </row>
    <row r="4" spans="1:8" x14ac:dyDescent="0.25">
      <c r="A4" s="3">
        <v>44881</v>
      </c>
      <c r="B4" t="s">
        <v>92</v>
      </c>
      <c r="C4" t="s">
        <v>2039</v>
      </c>
      <c r="D4" t="s">
        <v>5</v>
      </c>
      <c r="E4" t="s">
        <v>658</v>
      </c>
      <c r="F4" t="s">
        <v>588</v>
      </c>
    </row>
    <row r="5" spans="1:8" x14ac:dyDescent="0.25">
      <c r="A5" s="3">
        <v>44884</v>
      </c>
      <c r="B5" t="s">
        <v>122</v>
      </c>
      <c r="C5" t="s">
        <v>2174</v>
      </c>
      <c r="D5" t="s">
        <v>5</v>
      </c>
      <c r="E5" t="s">
        <v>868</v>
      </c>
      <c r="F5" t="s">
        <v>588</v>
      </c>
    </row>
    <row r="6" spans="1:8" x14ac:dyDescent="0.25">
      <c r="A6" s="3">
        <v>44889</v>
      </c>
      <c r="B6" t="s">
        <v>294</v>
      </c>
      <c r="C6" t="s">
        <v>1698</v>
      </c>
      <c r="D6" t="s">
        <v>661</v>
      </c>
      <c r="E6" t="s">
        <v>914</v>
      </c>
      <c r="F6" t="s">
        <v>588</v>
      </c>
      <c r="H6">
        <v>69</v>
      </c>
    </row>
    <row r="7" spans="1:8" x14ac:dyDescent="0.25">
      <c r="A7" s="3">
        <v>44891</v>
      </c>
      <c r="B7" t="s">
        <v>397</v>
      </c>
      <c r="C7" t="s">
        <v>1772</v>
      </c>
      <c r="D7" t="s">
        <v>661</v>
      </c>
      <c r="E7" t="s">
        <v>664</v>
      </c>
      <c r="F7" t="s">
        <v>588</v>
      </c>
      <c r="H7">
        <v>59</v>
      </c>
    </row>
    <row r="8" spans="1:8" x14ac:dyDescent="0.25">
      <c r="A8" s="3">
        <v>44896</v>
      </c>
      <c r="B8" t="s">
        <v>274</v>
      </c>
      <c r="C8" t="s">
        <v>1885</v>
      </c>
      <c r="D8" t="s">
        <v>6</v>
      </c>
      <c r="E8" t="s">
        <v>598</v>
      </c>
      <c r="F8" t="s">
        <v>588</v>
      </c>
      <c r="H8">
        <v>79</v>
      </c>
    </row>
    <row r="9" spans="1:8" x14ac:dyDescent="0.25">
      <c r="A9" s="3">
        <v>44899</v>
      </c>
      <c r="B9" t="s">
        <v>354</v>
      </c>
      <c r="C9" t="s">
        <v>739</v>
      </c>
      <c r="D9" t="s">
        <v>6</v>
      </c>
      <c r="E9" t="s">
        <v>682</v>
      </c>
      <c r="F9" t="s">
        <v>588</v>
      </c>
      <c r="H9">
        <v>63</v>
      </c>
    </row>
    <row r="10" spans="1:8" x14ac:dyDescent="0.25">
      <c r="A10" s="3">
        <v>44905</v>
      </c>
      <c r="B10" t="s">
        <v>73</v>
      </c>
      <c r="C10" t="s">
        <v>1402</v>
      </c>
      <c r="D10" t="s">
        <v>5</v>
      </c>
      <c r="E10" t="s">
        <v>792</v>
      </c>
      <c r="F10" t="s">
        <v>588</v>
      </c>
    </row>
    <row r="11" spans="1:8" x14ac:dyDescent="0.25">
      <c r="A11" s="3">
        <v>44909</v>
      </c>
      <c r="B11" t="s">
        <v>26</v>
      </c>
      <c r="C11" t="s">
        <v>2178</v>
      </c>
      <c r="D11" t="s">
        <v>5</v>
      </c>
      <c r="E11" t="s">
        <v>794</v>
      </c>
      <c r="F11" t="s">
        <v>588</v>
      </c>
    </row>
    <row r="12" spans="1:8" x14ac:dyDescent="0.25">
      <c r="A12" s="3">
        <v>44924</v>
      </c>
      <c r="B12" t="s">
        <v>148</v>
      </c>
      <c r="C12" t="s">
        <v>2179</v>
      </c>
      <c r="D12" t="s">
        <v>6</v>
      </c>
      <c r="E12" t="s">
        <v>636</v>
      </c>
      <c r="F12" t="s">
        <v>587</v>
      </c>
      <c r="H12">
        <v>84</v>
      </c>
    </row>
    <row r="13" spans="1:8" x14ac:dyDescent="0.25">
      <c r="A13" s="3">
        <v>44562</v>
      </c>
      <c r="B13" t="s">
        <v>365</v>
      </c>
      <c r="C13" t="s">
        <v>931</v>
      </c>
      <c r="D13" t="s">
        <v>6</v>
      </c>
      <c r="E13" t="s">
        <v>639</v>
      </c>
      <c r="F13" t="s">
        <v>703</v>
      </c>
      <c r="H13">
        <v>82</v>
      </c>
    </row>
    <row r="14" spans="1:8" x14ac:dyDescent="0.25">
      <c r="A14" s="3">
        <v>44565</v>
      </c>
      <c r="B14" t="s">
        <v>393</v>
      </c>
      <c r="C14" t="s">
        <v>882</v>
      </c>
      <c r="D14" t="s">
        <v>5</v>
      </c>
      <c r="E14" t="s">
        <v>642</v>
      </c>
      <c r="F14" t="s">
        <v>614</v>
      </c>
    </row>
    <row r="15" spans="1:8" x14ac:dyDescent="0.25">
      <c r="A15" s="3">
        <v>44570</v>
      </c>
      <c r="B15" t="s">
        <v>305</v>
      </c>
      <c r="C15" t="s">
        <v>1388</v>
      </c>
      <c r="D15" t="s">
        <v>5</v>
      </c>
      <c r="E15" t="s">
        <v>673</v>
      </c>
      <c r="F15" t="s">
        <v>659</v>
      </c>
    </row>
    <row r="16" spans="1:8" x14ac:dyDescent="0.25">
      <c r="A16" s="3">
        <v>44573</v>
      </c>
      <c r="B16" t="s">
        <v>287</v>
      </c>
      <c r="C16" t="s">
        <v>904</v>
      </c>
      <c r="D16" t="s">
        <v>6</v>
      </c>
      <c r="E16" t="s">
        <v>647</v>
      </c>
      <c r="F16" t="s">
        <v>595</v>
      </c>
      <c r="H16">
        <v>64</v>
      </c>
    </row>
    <row r="17" spans="1:8" x14ac:dyDescent="0.25">
      <c r="A17" s="3">
        <v>44576</v>
      </c>
      <c r="B17" t="s">
        <v>330</v>
      </c>
      <c r="C17" t="s">
        <v>1395</v>
      </c>
      <c r="D17" t="s">
        <v>6</v>
      </c>
      <c r="E17" t="s">
        <v>650</v>
      </c>
      <c r="F17" t="s">
        <v>801</v>
      </c>
      <c r="H17">
        <v>71</v>
      </c>
    </row>
    <row r="18" spans="1:8" x14ac:dyDescent="0.25">
      <c r="A18" s="3">
        <v>44581</v>
      </c>
      <c r="B18" t="s">
        <v>120</v>
      </c>
      <c r="C18" t="s">
        <v>985</v>
      </c>
      <c r="D18" t="s">
        <v>5</v>
      </c>
      <c r="E18" t="s">
        <v>800</v>
      </c>
      <c r="F18" t="s">
        <v>706</v>
      </c>
    </row>
    <row r="19" spans="1:8" x14ac:dyDescent="0.25">
      <c r="A19" s="3">
        <v>44584</v>
      </c>
      <c r="B19" t="s">
        <v>393</v>
      </c>
      <c r="C19" t="s">
        <v>2180</v>
      </c>
      <c r="D19" t="s">
        <v>6</v>
      </c>
      <c r="E19" t="s">
        <v>1044</v>
      </c>
      <c r="F19" t="s">
        <v>730</v>
      </c>
      <c r="H19">
        <v>83</v>
      </c>
    </row>
    <row r="20" spans="1:8" x14ac:dyDescent="0.25">
      <c r="A20" s="3">
        <v>44588</v>
      </c>
      <c r="B20" t="s">
        <v>330</v>
      </c>
      <c r="C20" t="s">
        <v>1377</v>
      </c>
      <c r="D20" t="s">
        <v>5</v>
      </c>
      <c r="E20" t="s">
        <v>1249</v>
      </c>
      <c r="F20" t="s">
        <v>792</v>
      </c>
    </row>
    <row r="21" spans="1:8" x14ac:dyDescent="0.25">
      <c r="A21" s="3">
        <v>44597</v>
      </c>
      <c r="B21" t="s">
        <v>287</v>
      </c>
      <c r="C21" t="s">
        <v>2181</v>
      </c>
      <c r="D21" t="s">
        <v>5</v>
      </c>
      <c r="E21" t="s">
        <v>1229</v>
      </c>
      <c r="F21" t="s">
        <v>794</v>
      </c>
    </row>
    <row r="22" spans="1:8" x14ac:dyDescent="0.25">
      <c r="A22" s="3">
        <v>44601</v>
      </c>
      <c r="B22" t="s">
        <v>148</v>
      </c>
      <c r="C22" t="s">
        <v>1719</v>
      </c>
      <c r="D22" t="s">
        <v>5</v>
      </c>
      <c r="E22" t="s">
        <v>1005</v>
      </c>
      <c r="F22" t="s">
        <v>849</v>
      </c>
    </row>
    <row r="23" spans="1:8" x14ac:dyDescent="0.25">
      <c r="A23" s="3">
        <v>44604</v>
      </c>
      <c r="B23" t="s">
        <v>75</v>
      </c>
      <c r="C23" t="s">
        <v>601</v>
      </c>
      <c r="D23" t="s">
        <v>6</v>
      </c>
      <c r="E23" t="s">
        <v>1007</v>
      </c>
      <c r="F23" t="s">
        <v>1073</v>
      </c>
      <c r="H23">
        <v>69</v>
      </c>
    </row>
    <row r="24" spans="1:8" x14ac:dyDescent="0.25">
      <c r="A24" s="3">
        <v>44607</v>
      </c>
      <c r="B24" t="s">
        <v>305</v>
      </c>
      <c r="C24" t="s">
        <v>1867</v>
      </c>
      <c r="D24" t="s">
        <v>6</v>
      </c>
      <c r="E24" t="s">
        <v>1009</v>
      </c>
      <c r="F24" t="s">
        <v>672</v>
      </c>
      <c r="H24">
        <v>81</v>
      </c>
    </row>
    <row r="25" spans="1:8" x14ac:dyDescent="0.25">
      <c r="A25" s="3">
        <v>44612</v>
      </c>
      <c r="B25" t="s">
        <v>120</v>
      </c>
      <c r="C25" t="s">
        <v>1848</v>
      </c>
      <c r="D25" t="s">
        <v>6</v>
      </c>
      <c r="E25" t="s">
        <v>1038</v>
      </c>
      <c r="F25" t="s">
        <v>673</v>
      </c>
      <c r="H25">
        <v>57</v>
      </c>
    </row>
    <row r="26" spans="1:8" x14ac:dyDescent="0.25">
      <c r="A26" s="3">
        <v>44616</v>
      </c>
      <c r="B26" t="s">
        <v>414</v>
      </c>
      <c r="C26" t="s">
        <v>982</v>
      </c>
      <c r="D26" t="s">
        <v>5</v>
      </c>
      <c r="E26" t="s">
        <v>1039</v>
      </c>
      <c r="F26" t="s">
        <v>999</v>
      </c>
    </row>
    <row r="27" spans="1:8" x14ac:dyDescent="0.25">
      <c r="A27" s="3">
        <v>44619</v>
      </c>
      <c r="B27" t="s">
        <v>365</v>
      </c>
      <c r="C27" t="s">
        <v>1182</v>
      </c>
      <c r="D27" t="s">
        <v>5</v>
      </c>
      <c r="E27" t="s">
        <v>1040</v>
      </c>
      <c r="F27" t="s">
        <v>617</v>
      </c>
    </row>
    <row r="28" spans="1:8" x14ac:dyDescent="0.25">
      <c r="A28" s="3">
        <v>44623</v>
      </c>
      <c r="B28" t="s">
        <v>521</v>
      </c>
      <c r="C28" t="s">
        <v>1601</v>
      </c>
      <c r="D28" t="s">
        <v>6</v>
      </c>
      <c r="E28" t="s">
        <v>649</v>
      </c>
      <c r="F28" t="s">
        <v>772</v>
      </c>
      <c r="H28">
        <v>73</v>
      </c>
    </row>
    <row r="29" spans="1:8" x14ac:dyDescent="0.25">
      <c r="A29" s="3">
        <v>44626</v>
      </c>
      <c r="B29" t="s">
        <v>75</v>
      </c>
      <c r="C29" t="s">
        <v>1548</v>
      </c>
      <c r="D29" t="s">
        <v>5</v>
      </c>
      <c r="E29" t="s">
        <v>652</v>
      </c>
      <c r="F29" t="s">
        <v>838</v>
      </c>
    </row>
    <row r="30" spans="1:8" x14ac:dyDescent="0.25">
      <c r="A30" s="3">
        <v>44631</v>
      </c>
      <c r="B30" t="s">
        <v>287</v>
      </c>
      <c r="C30" t="s">
        <v>1553</v>
      </c>
      <c r="D30" t="s">
        <v>661</v>
      </c>
      <c r="E30" t="s">
        <v>1016</v>
      </c>
      <c r="F30" t="s">
        <v>840</v>
      </c>
      <c r="H30">
        <v>85</v>
      </c>
    </row>
    <row r="31" spans="1:8" x14ac:dyDescent="0.25">
      <c r="A31" s="3">
        <v>44632</v>
      </c>
      <c r="B31" t="s">
        <v>120</v>
      </c>
      <c r="C31" t="s">
        <v>961</v>
      </c>
      <c r="D31" t="s">
        <v>661</v>
      </c>
    </row>
  </sheetData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B5D9-4F03-4290-9446-DAC712A927C5}">
  <dimension ref="A1:H35"/>
  <sheetViews>
    <sheetView workbookViewId="0">
      <selection activeCell="L21" sqref="L21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225</v>
      </c>
      <c r="C2" t="s">
        <v>2197</v>
      </c>
      <c r="D2" t="s">
        <v>661</v>
      </c>
      <c r="E2" t="s">
        <v>608</v>
      </c>
      <c r="F2" t="s">
        <v>588</v>
      </c>
      <c r="H2">
        <v>87</v>
      </c>
    </row>
    <row r="3" spans="1:8" x14ac:dyDescent="0.25">
      <c r="A3" s="3">
        <v>44877</v>
      </c>
      <c r="B3" t="s">
        <v>483</v>
      </c>
      <c r="C3" t="s">
        <v>866</v>
      </c>
      <c r="D3" t="s">
        <v>5</v>
      </c>
      <c r="E3" t="s">
        <v>611</v>
      </c>
      <c r="F3" t="s">
        <v>588</v>
      </c>
    </row>
    <row r="4" spans="1:8" x14ac:dyDescent="0.25">
      <c r="A4" s="3">
        <v>44883</v>
      </c>
      <c r="B4" t="s">
        <v>208</v>
      </c>
      <c r="C4" t="s">
        <v>2198</v>
      </c>
      <c r="D4" t="s">
        <v>5</v>
      </c>
      <c r="E4" t="s">
        <v>658</v>
      </c>
      <c r="F4" t="s">
        <v>588</v>
      </c>
    </row>
    <row r="5" spans="1:8" x14ac:dyDescent="0.25">
      <c r="A5" s="3">
        <v>44890</v>
      </c>
      <c r="B5" t="s">
        <v>452</v>
      </c>
      <c r="C5" t="s">
        <v>867</v>
      </c>
      <c r="D5" t="s">
        <v>661</v>
      </c>
      <c r="E5" t="s">
        <v>868</v>
      </c>
      <c r="F5" t="s">
        <v>588</v>
      </c>
      <c r="H5">
        <v>71</v>
      </c>
    </row>
    <row r="6" spans="1:8" x14ac:dyDescent="0.25">
      <c r="A6" s="3">
        <v>44891</v>
      </c>
      <c r="B6" t="s">
        <v>350</v>
      </c>
      <c r="C6" t="s">
        <v>869</v>
      </c>
      <c r="D6" t="s">
        <v>661</v>
      </c>
      <c r="E6" t="s">
        <v>662</v>
      </c>
      <c r="F6" t="s">
        <v>588</v>
      </c>
      <c r="H6">
        <v>73</v>
      </c>
    </row>
    <row r="7" spans="1:8" x14ac:dyDescent="0.25">
      <c r="A7" s="3">
        <v>44893</v>
      </c>
      <c r="B7" t="s">
        <v>104</v>
      </c>
      <c r="C7" t="s">
        <v>2199</v>
      </c>
      <c r="D7" t="s">
        <v>661</v>
      </c>
      <c r="E7" t="s">
        <v>664</v>
      </c>
      <c r="F7" t="s">
        <v>588</v>
      </c>
      <c r="H7">
        <v>96</v>
      </c>
    </row>
    <row r="8" spans="1:8" x14ac:dyDescent="0.25">
      <c r="A8" s="3">
        <v>44898</v>
      </c>
      <c r="B8" t="s">
        <v>28</v>
      </c>
      <c r="C8" t="s">
        <v>2200</v>
      </c>
      <c r="D8" t="s">
        <v>6</v>
      </c>
      <c r="E8" t="s">
        <v>666</v>
      </c>
      <c r="F8" t="s">
        <v>588</v>
      </c>
      <c r="H8">
        <v>95</v>
      </c>
    </row>
    <row r="9" spans="1:8" x14ac:dyDescent="0.25">
      <c r="A9" s="3">
        <v>44902</v>
      </c>
      <c r="B9" t="s">
        <v>385</v>
      </c>
      <c r="C9" t="s">
        <v>2201</v>
      </c>
      <c r="D9" t="s">
        <v>5</v>
      </c>
      <c r="E9" t="s">
        <v>668</v>
      </c>
      <c r="F9" t="s">
        <v>588</v>
      </c>
    </row>
    <row r="10" spans="1:8" x14ac:dyDescent="0.25">
      <c r="A10" s="3">
        <v>44906</v>
      </c>
      <c r="B10" t="s">
        <v>476</v>
      </c>
      <c r="C10" t="s">
        <v>2202</v>
      </c>
      <c r="D10" t="s">
        <v>5</v>
      </c>
      <c r="E10" t="s">
        <v>870</v>
      </c>
      <c r="F10" t="s">
        <v>588</v>
      </c>
    </row>
    <row r="11" spans="1:8" x14ac:dyDescent="0.25">
      <c r="A11" s="3">
        <v>44913</v>
      </c>
      <c r="B11" t="s">
        <v>203</v>
      </c>
      <c r="C11" t="s">
        <v>871</v>
      </c>
      <c r="D11" t="s">
        <v>5</v>
      </c>
      <c r="E11" t="s">
        <v>872</v>
      </c>
      <c r="F11" t="s">
        <v>588</v>
      </c>
    </row>
    <row r="12" spans="1:8" x14ac:dyDescent="0.25">
      <c r="A12" s="3">
        <v>44924</v>
      </c>
      <c r="B12" t="s">
        <v>252</v>
      </c>
      <c r="C12" t="s">
        <v>2203</v>
      </c>
      <c r="D12" t="s">
        <v>5</v>
      </c>
      <c r="E12" t="s">
        <v>873</v>
      </c>
      <c r="F12" t="s">
        <v>588</v>
      </c>
    </row>
    <row r="13" spans="1:8" x14ac:dyDescent="0.25">
      <c r="A13" s="3">
        <v>44562</v>
      </c>
      <c r="B13" t="s">
        <v>253</v>
      </c>
      <c r="C13" t="s">
        <v>874</v>
      </c>
      <c r="D13" t="s">
        <v>5</v>
      </c>
      <c r="E13" t="s">
        <v>875</v>
      </c>
      <c r="F13" t="s">
        <v>588</v>
      </c>
    </row>
    <row r="14" spans="1:8" x14ac:dyDescent="0.25">
      <c r="A14" s="3">
        <v>44565</v>
      </c>
      <c r="B14" t="s">
        <v>344</v>
      </c>
      <c r="C14" t="s">
        <v>876</v>
      </c>
      <c r="D14" t="s">
        <v>6</v>
      </c>
      <c r="E14" t="s">
        <v>877</v>
      </c>
      <c r="F14" t="s">
        <v>608</v>
      </c>
      <c r="H14">
        <v>74</v>
      </c>
    </row>
    <row r="15" spans="1:8" x14ac:dyDescent="0.25">
      <c r="A15" s="3">
        <v>44569</v>
      </c>
      <c r="B15" t="s">
        <v>183</v>
      </c>
      <c r="C15" t="s">
        <v>878</v>
      </c>
      <c r="D15" t="s">
        <v>6</v>
      </c>
      <c r="E15" t="s">
        <v>833</v>
      </c>
      <c r="F15" t="s">
        <v>703</v>
      </c>
      <c r="H15">
        <v>67</v>
      </c>
    </row>
    <row r="16" spans="1:8" x14ac:dyDescent="0.25">
      <c r="A16" s="3">
        <v>44572</v>
      </c>
      <c r="B16" t="s">
        <v>397</v>
      </c>
      <c r="C16" t="s">
        <v>705</v>
      </c>
      <c r="D16" t="s">
        <v>5</v>
      </c>
      <c r="E16" t="s">
        <v>879</v>
      </c>
      <c r="F16" t="s">
        <v>614</v>
      </c>
    </row>
    <row r="17" spans="1:8" x14ac:dyDescent="0.25">
      <c r="A17" s="3">
        <v>44576</v>
      </c>
      <c r="B17" t="s">
        <v>366</v>
      </c>
      <c r="C17" t="s">
        <v>880</v>
      </c>
      <c r="D17" t="s">
        <v>5</v>
      </c>
      <c r="E17" t="s">
        <v>881</v>
      </c>
      <c r="F17" t="s">
        <v>659</v>
      </c>
    </row>
    <row r="18" spans="1:8" x14ac:dyDescent="0.25">
      <c r="A18" s="3">
        <v>44579</v>
      </c>
      <c r="B18" t="s">
        <v>363</v>
      </c>
      <c r="C18" t="s">
        <v>882</v>
      </c>
      <c r="D18" t="s">
        <v>6</v>
      </c>
      <c r="E18" t="s">
        <v>883</v>
      </c>
      <c r="F18" t="s">
        <v>662</v>
      </c>
      <c r="H18">
        <v>67</v>
      </c>
    </row>
    <row r="19" spans="1:8" x14ac:dyDescent="0.25">
      <c r="A19" s="3">
        <v>44583</v>
      </c>
      <c r="B19" t="s">
        <v>340</v>
      </c>
      <c r="C19" t="s">
        <v>2021</v>
      </c>
      <c r="D19" t="s">
        <v>6</v>
      </c>
      <c r="E19" t="s">
        <v>884</v>
      </c>
      <c r="F19" t="s">
        <v>664</v>
      </c>
      <c r="H19">
        <v>78</v>
      </c>
    </row>
    <row r="20" spans="1:8" x14ac:dyDescent="0.25">
      <c r="A20" s="3">
        <v>44585</v>
      </c>
      <c r="B20" t="s">
        <v>183</v>
      </c>
      <c r="C20" t="s">
        <v>885</v>
      </c>
      <c r="D20" t="s">
        <v>5</v>
      </c>
      <c r="E20" t="s">
        <v>886</v>
      </c>
      <c r="F20" t="s">
        <v>666</v>
      </c>
    </row>
    <row r="21" spans="1:8" x14ac:dyDescent="0.25">
      <c r="A21" s="3">
        <v>44590</v>
      </c>
      <c r="B21" t="s">
        <v>22</v>
      </c>
      <c r="C21" t="s">
        <v>887</v>
      </c>
      <c r="D21" t="s">
        <v>5</v>
      </c>
      <c r="E21" t="s">
        <v>888</v>
      </c>
      <c r="F21" t="s">
        <v>666</v>
      </c>
    </row>
    <row r="22" spans="1:8" x14ac:dyDescent="0.25">
      <c r="A22" s="3">
        <v>44593</v>
      </c>
      <c r="B22" t="s">
        <v>397</v>
      </c>
      <c r="C22" t="s">
        <v>889</v>
      </c>
      <c r="D22" t="s">
        <v>6</v>
      </c>
      <c r="E22" t="s">
        <v>890</v>
      </c>
      <c r="F22" t="s">
        <v>668</v>
      </c>
      <c r="H22">
        <v>70</v>
      </c>
    </row>
    <row r="23" spans="1:8" x14ac:dyDescent="0.25">
      <c r="A23" s="3">
        <v>44597</v>
      </c>
      <c r="B23" t="s">
        <v>64</v>
      </c>
      <c r="C23" t="s">
        <v>2043</v>
      </c>
      <c r="D23" t="s">
        <v>5</v>
      </c>
      <c r="E23" t="s">
        <v>891</v>
      </c>
      <c r="F23" t="s">
        <v>870</v>
      </c>
    </row>
    <row r="24" spans="1:8" x14ac:dyDescent="0.25">
      <c r="A24" s="3">
        <v>44599</v>
      </c>
      <c r="B24" t="s">
        <v>347</v>
      </c>
      <c r="C24" t="s">
        <v>892</v>
      </c>
      <c r="D24" t="s">
        <v>6</v>
      </c>
      <c r="E24" t="s">
        <v>893</v>
      </c>
      <c r="F24" t="s">
        <v>603</v>
      </c>
      <c r="H24">
        <v>76</v>
      </c>
    </row>
    <row r="25" spans="1:8" x14ac:dyDescent="0.25">
      <c r="A25" s="3">
        <v>44604</v>
      </c>
      <c r="B25" t="s">
        <v>363</v>
      </c>
      <c r="C25" t="s">
        <v>894</v>
      </c>
      <c r="D25" t="s">
        <v>5</v>
      </c>
      <c r="E25" t="s">
        <v>895</v>
      </c>
      <c r="F25" t="s">
        <v>605</v>
      </c>
    </row>
    <row r="26" spans="1:8" x14ac:dyDescent="0.25">
      <c r="A26" s="3">
        <v>44606</v>
      </c>
      <c r="B26" t="s">
        <v>344</v>
      </c>
      <c r="C26" t="s">
        <v>896</v>
      </c>
      <c r="D26" t="s">
        <v>5</v>
      </c>
      <c r="E26" t="s">
        <v>897</v>
      </c>
      <c r="F26" t="s">
        <v>607</v>
      </c>
    </row>
    <row r="27" spans="1:8" x14ac:dyDescent="0.25">
      <c r="A27" s="3">
        <v>44611</v>
      </c>
      <c r="B27" t="s">
        <v>366</v>
      </c>
      <c r="C27" t="s">
        <v>898</v>
      </c>
      <c r="D27" t="s">
        <v>6</v>
      </c>
      <c r="E27" t="s">
        <v>899</v>
      </c>
      <c r="F27" t="s">
        <v>610</v>
      </c>
      <c r="H27">
        <v>71</v>
      </c>
    </row>
    <row r="28" spans="1:8" x14ac:dyDescent="0.25">
      <c r="A28" s="3">
        <v>44614</v>
      </c>
      <c r="B28" t="s">
        <v>340</v>
      </c>
      <c r="C28" t="s">
        <v>900</v>
      </c>
      <c r="D28" t="s">
        <v>5</v>
      </c>
      <c r="E28" t="s">
        <v>901</v>
      </c>
      <c r="F28" t="s">
        <v>833</v>
      </c>
    </row>
    <row r="29" spans="1:8" x14ac:dyDescent="0.25">
      <c r="A29" s="3">
        <v>44618</v>
      </c>
      <c r="B29" t="s">
        <v>64</v>
      </c>
      <c r="C29" t="s">
        <v>902</v>
      </c>
      <c r="D29" t="s">
        <v>6</v>
      </c>
      <c r="E29" t="s">
        <v>903</v>
      </c>
      <c r="F29" t="s">
        <v>694</v>
      </c>
      <c r="H29">
        <v>70</v>
      </c>
    </row>
    <row r="30" spans="1:8" x14ac:dyDescent="0.25">
      <c r="A30" s="3">
        <v>44621</v>
      </c>
      <c r="B30" t="s">
        <v>359</v>
      </c>
      <c r="C30" t="s">
        <v>904</v>
      </c>
      <c r="D30" t="s">
        <v>6</v>
      </c>
      <c r="E30" t="s">
        <v>905</v>
      </c>
      <c r="F30" t="s">
        <v>784</v>
      </c>
      <c r="H30">
        <v>64</v>
      </c>
    </row>
    <row r="31" spans="1:8" x14ac:dyDescent="0.25">
      <c r="A31" s="3">
        <v>44623</v>
      </c>
      <c r="B31" t="s">
        <v>359</v>
      </c>
      <c r="C31" t="s">
        <v>906</v>
      </c>
      <c r="D31" t="s">
        <v>5</v>
      </c>
      <c r="E31" t="s">
        <v>907</v>
      </c>
      <c r="F31" t="s">
        <v>699</v>
      </c>
    </row>
    <row r="32" spans="1:8" x14ac:dyDescent="0.25">
      <c r="A32" s="3">
        <v>44625</v>
      </c>
      <c r="B32" t="s">
        <v>347</v>
      </c>
      <c r="C32" t="s">
        <v>1033</v>
      </c>
      <c r="D32" t="s">
        <v>5</v>
      </c>
      <c r="E32" t="s">
        <v>1921</v>
      </c>
      <c r="F32" t="s">
        <v>1114</v>
      </c>
    </row>
    <row r="33" spans="1:8" x14ac:dyDescent="0.25">
      <c r="A33" s="3">
        <v>44630</v>
      </c>
      <c r="B33" t="s">
        <v>366</v>
      </c>
      <c r="C33" t="s">
        <v>1467</v>
      </c>
      <c r="D33" t="s">
        <v>661</v>
      </c>
      <c r="E33" t="s">
        <v>2149</v>
      </c>
      <c r="F33" t="s">
        <v>1116</v>
      </c>
      <c r="H33">
        <v>87</v>
      </c>
    </row>
    <row r="34" spans="1:8" x14ac:dyDescent="0.25">
      <c r="A34" s="3">
        <v>44631</v>
      </c>
      <c r="B34" t="s">
        <v>359</v>
      </c>
      <c r="C34" t="s">
        <v>1176</v>
      </c>
      <c r="D34" t="s">
        <v>661</v>
      </c>
      <c r="E34" t="s">
        <v>2204</v>
      </c>
      <c r="F34" t="s">
        <v>1118</v>
      </c>
      <c r="H34">
        <v>75</v>
      </c>
    </row>
    <row r="35" spans="1:8" x14ac:dyDescent="0.25">
      <c r="A35" s="3">
        <v>44632</v>
      </c>
      <c r="B35" t="s">
        <v>183</v>
      </c>
      <c r="C35" t="s">
        <v>1064</v>
      </c>
      <c r="D35" t="s">
        <v>661</v>
      </c>
    </row>
  </sheetData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48282-BCF1-4A7F-8885-6412EEA3CFC5}">
  <dimension ref="A1:H35"/>
  <sheetViews>
    <sheetView workbookViewId="0">
      <selection activeCell="K24" sqref="K24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441</v>
      </c>
      <c r="C2" t="s">
        <v>2185</v>
      </c>
      <c r="D2" t="s">
        <v>5</v>
      </c>
      <c r="E2" t="s">
        <v>608</v>
      </c>
      <c r="F2" t="s">
        <v>588</v>
      </c>
    </row>
    <row r="3" spans="1:8" x14ac:dyDescent="0.25">
      <c r="A3" s="3">
        <v>44877</v>
      </c>
      <c r="B3" t="s">
        <v>440</v>
      </c>
      <c r="C3" t="s">
        <v>866</v>
      </c>
      <c r="D3" t="s">
        <v>5</v>
      </c>
      <c r="E3" t="s">
        <v>611</v>
      </c>
      <c r="F3" t="s">
        <v>588</v>
      </c>
    </row>
    <row r="4" spans="1:8" x14ac:dyDescent="0.25">
      <c r="A4" s="3">
        <v>44880</v>
      </c>
      <c r="B4" t="s">
        <v>317</v>
      </c>
      <c r="C4" t="s">
        <v>2186</v>
      </c>
      <c r="D4" t="s">
        <v>5</v>
      </c>
      <c r="E4" t="s">
        <v>658</v>
      </c>
      <c r="F4" t="s">
        <v>588</v>
      </c>
    </row>
    <row r="5" spans="1:8" x14ac:dyDescent="0.25">
      <c r="A5" s="3">
        <v>44885</v>
      </c>
      <c r="B5" t="s">
        <v>449</v>
      </c>
      <c r="C5" t="s">
        <v>2187</v>
      </c>
      <c r="D5" t="s">
        <v>661</v>
      </c>
      <c r="E5" t="s">
        <v>868</v>
      </c>
      <c r="F5" t="s">
        <v>588</v>
      </c>
      <c r="H5">
        <v>84</v>
      </c>
    </row>
    <row r="6" spans="1:8" x14ac:dyDescent="0.25">
      <c r="A6" s="3">
        <v>44888</v>
      </c>
      <c r="B6" t="s">
        <v>323</v>
      </c>
      <c r="C6" t="s">
        <v>2188</v>
      </c>
      <c r="D6" t="s">
        <v>5</v>
      </c>
      <c r="E6" t="s">
        <v>914</v>
      </c>
      <c r="F6" t="s">
        <v>588</v>
      </c>
    </row>
    <row r="7" spans="1:8" x14ac:dyDescent="0.25">
      <c r="A7" s="3">
        <v>44892</v>
      </c>
      <c r="B7" t="s">
        <v>514</v>
      </c>
      <c r="C7" t="s">
        <v>1284</v>
      </c>
      <c r="D7" t="s">
        <v>5</v>
      </c>
      <c r="E7" t="s">
        <v>916</v>
      </c>
      <c r="F7" t="s">
        <v>588</v>
      </c>
    </row>
    <row r="8" spans="1:8" x14ac:dyDescent="0.25">
      <c r="A8" s="3">
        <v>44896</v>
      </c>
      <c r="B8" t="s">
        <v>206</v>
      </c>
      <c r="C8" t="s">
        <v>1346</v>
      </c>
      <c r="D8" t="s">
        <v>6</v>
      </c>
      <c r="E8" t="s">
        <v>666</v>
      </c>
      <c r="F8" t="s">
        <v>588</v>
      </c>
      <c r="H8">
        <v>68</v>
      </c>
    </row>
    <row r="9" spans="1:8" x14ac:dyDescent="0.25">
      <c r="A9" s="3">
        <v>44902</v>
      </c>
      <c r="B9" t="s">
        <v>167</v>
      </c>
      <c r="C9" t="s">
        <v>2189</v>
      </c>
      <c r="D9" t="s">
        <v>661</v>
      </c>
      <c r="E9" t="s">
        <v>668</v>
      </c>
      <c r="F9" t="s">
        <v>588</v>
      </c>
      <c r="H9">
        <v>57</v>
      </c>
    </row>
    <row r="10" spans="1:8" x14ac:dyDescent="0.25">
      <c r="A10" s="3">
        <v>44909</v>
      </c>
      <c r="B10" t="s">
        <v>322</v>
      </c>
      <c r="C10" t="s">
        <v>1176</v>
      </c>
      <c r="D10" t="s">
        <v>5</v>
      </c>
      <c r="E10" t="s">
        <v>870</v>
      </c>
      <c r="F10" t="s">
        <v>588</v>
      </c>
    </row>
    <row r="11" spans="1:8" x14ac:dyDescent="0.25">
      <c r="A11" s="3">
        <v>44913</v>
      </c>
      <c r="B11" t="s">
        <v>8</v>
      </c>
      <c r="C11" t="s">
        <v>2190</v>
      </c>
      <c r="D11" t="s">
        <v>661</v>
      </c>
      <c r="E11" t="s">
        <v>603</v>
      </c>
      <c r="F11" t="s">
        <v>588</v>
      </c>
      <c r="H11">
        <v>55</v>
      </c>
    </row>
    <row r="12" spans="1:8" x14ac:dyDescent="0.25">
      <c r="A12" s="3">
        <v>44917</v>
      </c>
      <c r="B12" t="s">
        <v>108</v>
      </c>
      <c r="C12" t="s">
        <v>2191</v>
      </c>
      <c r="D12" t="s">
        <v>5</v>
      </c>
      <c r="E12" t="s">
        <v>605</v>
      </c>
      <c r="F12" t="s">
        <v>588</v>
      </c>
    </row>
    <row r="13" spans="1:8" x14ac:dyDescent="0.25">
      <c r="A13" s="3">
        <v>44923</v>
      </c>
      <c r="B13" t="s">
        <v>351</v>
      </c>
      <c r="C13" t="s">
        <v>2192</v>
      </c>
      <c r="D13" t="s">
        <v>5</v>
      </c>
      <c r="E13" t="s">
        <v>607</v>
      </c>
      <c r="F13" t="s">
        <v>588</v>
      </c>
    </row>
    <row r="14" spans="1:8" x14ac:dyDescent="0.25">
      <c r="A14" s="3">
        <v>44566</v>
      </c>
      <c r="B14" t="s">
        <v>397</v>
      </c>
      <c r="C14" t="s">
        <v>2193</v>
      </c>
      <c r="D14" t="s">
        <v>6</v>
      </c>
      <c r="E14" t="s">
        <v>689</v>
      </c>
      <c r="F14" t="s">
        <v>587</v>
      </c>
      <c r="H14">
        <v>47</v>
      </c>
    </row>
    <row r="15" spans="1:8" x14ac:dyDescent="0.25">
      <c r="A15" s="3">
        <v>44569</v>
      </c>
      <c r="B15" t="s">
        <v>36</v>
      </c>
      <c r="C15" t="s">
        <v>1264</v>
      </c>
      <c r="D15" t="s">
        <v>5</v>
      </c>
      <c r="E15" t="s">
        <v>613</v>
      </c>
      <c r="F15" t="s">
        <v>703</v>
      </c>
    </row>
    <row r="16" spans="1:8" x14ac:dyDescent="0.25">
      <c r="A16" s="3">
        <v>44572</v>
      </c>
      <c r="B16" t="s">
        <v>64</v>
      </c>
      <c r="C16" t="s">
        <v>1117</v>
      </c>
      <c r="D16" t="s">
        <v>6</v>
      </c>
      <c r="E16" t="s">
        <v>694</v>
      </c>
      <c r="F16" t="s">
        <v>614</v>
      </c>
      <c r="H16">
        <v>65</v>
      </c>
    </row>
    <row r="17" spans="1:8" x14ac:dyDescent="0.25">
      <c r="A17" s="3">
        <v>44574</v>
      </c>
      <c r="B17" t="s">
        <v>344</v>
      </c>
      <c r="C17" t="s">
        <v>768</v>
      </c>
      <c r="D17" t="s">
        <v>5</v>
      </c>
      <c r="E17" t="s">
        <v>697</v>
      </c>
      <c r="F17" t="s">
        <v>659</v>
      </c>
    </row>
    <row r="18" spans="1:8" x14ac:dyDescent="0.25">
      <c r="A18" s="3">
        <v>44576</v>
      </c>
      <c r="B18" t="s">
        <v>340</v>
      </c>
      <c r="C18" t="s">
        <v>1813</v>
      </c>
      <c r="D18" t="s">
        <v>6</v>
      </c>
      <c r="E18" t="s">
        <v>699</v>
      </c>
      <c r="F18" t="s">
        <v>595</v>
      </c>
      <c r="H18">
        <v>51</v>
      </c>
    </row>
    <row r="19" spans="1:8" x14ac:dyDescent="0.25">
      <c r="A19" s="3">
        <v>44579</v>
      </c>
      <c r="B19" t="s">
        <v>397</v>
      </c>
      <c r="C19" t="s">
        <v>945</v>
      </c>
      <c r="D19" t="s">
        <v>5</v>
      </c>
      <c r="E19" t="s">
        <v>1114</v>
      </c>
      <c r="F19" t="s">
        <v>596</v>
      </c>
    </row>
    <row r="20" spans="1:8" x14ac:dyDescent="0.25">
      <c r="A20" s="3">
        <v>44583</v>
      </c>
      <c r="B20" t="s">
        <v>366</v>
      </c>
      <c r="C20" t="s">
        <v>1142</v>
      </c>
      <c r="D20" t="s">
        <v>5</v>
      </c>
      <c r="E20" t="s">
        <v>1116</v>
      </c>
      <c r="F20" t="s">
        <v>598</v>
      </c>
    </row>
    <row r="21" spans="1:8" x14ac:dyDescent="0.25">
      <c r="A21" s="3">
        <v>44585</v>
      </c>
      <c r="B21" t="s">
        <v>36</v>
      </c>
      <c r="C21" t="s">
        <v>1866</v>
      </c>
      <c r="D21" t="s">
        <v>6</v>
      </c>
      <c r="E21" t="s">
        <v>842</v>
      </c>
      <c r="F21" t="s">
        <v>682</v>
      </c>
      <c r="H21">
        <v>91</v>
      </c>
    </row>
    <row r="22" spans="1:8" x14ac:dyDescent="0.25">
      <c r="A22" s="3">
        <v>44590</v>
      </c>
      <c r="B22" t="s">
        <v>243</v>
      </c>
      <c r="C22" t="s">
        <v>1187</v>
      </c>
      <c r="D22" t="s">
        <v>5</v>
      </c>
      <c r="E22" t="s">
        <v>844</v>
      </c>
      <c r="F22" t="s">
        <v>682</v>
      </c>
    </row>
    <row r="23" spans="1:8" x14ac:dyDescent="0.25">
      <c r="A23" s="3">
        <v>44593</v>
      </c>
      <c r="B23" t="s">
        <v>347</v>
      </c>
      <c r="C23" t="s">
        <v>2037</v>
      </c>
      <c r="D23" t="s">
        <v>5</v>
      </c>
      <c r="E23" t="s">
        <v>1121</v>
      </c>
      <c r="F23" t="s">
        <v>683</v>
      </c>
    </row>
    <row r="24" spans="1:8" x14ac:dyDescent="0.25">
      <c r="A24" s="3">
        <v>44597</v>
      </c>
      <c r="B24" t="s">
        <v>366</v>
      </c>
      <c r="C24" t="s">
        <v>830</v>
      </c>
      <c r="D24" t="s">
        <v>6</v>
      </c>
      <c r="E24" t="s">
        <v>1123</v>
      </c>
      <c r="F24" t="s">
        <v>684</v>
      </c>
      <c r="H24">
        <v>60</v>
      </c>
    </row>
    <row r="25" spans="1:8" x14ac:dyDescent="0.25">
      <c r="A25" s="3">
        <v>44601</v>
      </c>
      <c r="B25" t="s">
        <v>363</v>
      </c>
      <c r="C25" t="s">
        <v>1840</v>
      </c>
      <c r="D25" t="s">
        <v>6</v>
      </c>
      <c r="E25" t="s">
        <v>848</v>
      </c>
      <c r="F25" t="s">
        <v>849</v>
      </c>
      <c r="H25">
        <v>55</v>
      </c>
    </row>
    <row r="26" spans="1:8" x14ac:dyDescent="0.25">
      <c r="A26" s="3">
        <v>44604</v>
      </c>
      <c r="B26" t="s">
        <v>359</v>
      </c>
      <c r="C26" t="s">
        <v>1424</v>
      </c>
      <c r="D26" t="s">
        <v>5</v>
      </c>
      <c r="E26" t="s">
        <v>1127</v>
      </c>
      <c r="F26" t="s">
        <v>1073</v>
      </c>
    </row>
    <row r="27" spans="1:8" x14ac:dyDescent="0.25">
      <c r="A27" s="3">
        <v>44608</v>
      </c>
      <c r="B27" t="s">
        <v>64</v>
      </c>
      <c r="C27" t="s">
        <v>1523</v>
      </c>
      <c r="D27" t="s">
        <v>5</v>
      </c>
      <c r="E27" t="s">
        <v>1128</v>
      </c>
      <c r="F27" t="s">
        <v>672</v>
      </c>
    </row>
    <row r="28" spans="1:8" x14ac:dyDescent="0.25">
      <c r="A28" s="3">
        <v>44611</v>
      </c>
      <c r="B28" t="s">
        <v>347</v>
      </c>
      <c r="C28" t="s">
        <v>969</v>
      </c>
      <c r="D28" t="s">
        <v>6</v>
      </c>
      <c r="E28" t="s">
        <v>1130</v>
      </c>
      <c r="F28" t="s">
        <v>769</v>
      </c>
      <c r="H28">
        <v>61</v>
      </c>
    </row>
    <row r="29" spans="1:8" x14ac:dyDescent="0.25">
      <c r="A29" s="3">
        <v>44614</v>
      </c>
      <c r="B29" t="s">
        <v>363</v>
      </c>
      <c r="C29" t="s">
        <v>2194</v>
      </c>
      <c r="D29" t="s">
        <v>5</v>
      </c>
      <c r="E29" t="s">
        <v>1131</v>
      </c>
      <c r="F29" t="s">
        <v>616</v>
      </c>
    </row>
    <row r="30" spans="1:8" x14ac:dyDescent="0.25">
      <c r="A30" s="3">
        <v>44618</v>
      </c>
      <c r="B30" t="s">
        <v>359</v>
      </c>
      <c r="C30" t="s">
        <v>1622</v>
      </c>
      <c r="D30" t="s">
        <v>6</v>
      </c>
      <c r="E30" t="s">
        <v>696</v>
      </c>
      <c r="F30" t="s">
        <v>617</v>
      </c>
      <c r="H30">
        <v>66</v>
      </c>
    </row>
    <row r="31" spans="1:8" x14ac:dyDescent="0.25">
      <c r="A31" s="3">
        <v>44620</v>
      </c>
      <c r="B31" t="s">
        <v>340</v>
      </c>
      <c r="C31" t="s">
        <v>1043</v>
      </c>
      <c r="D31" t="s">
        <v>5</v>
      </c>
      <c r="E31" t="s">
        <v>1279</v>
      </c>
      <c r="F31" t="s">
        <v>772</v>
      </c>
    </row>
    <row r="32" spans="1:8" x14ac:dyDescent="0.25">
      <c r="A32" s="3">
        <v>44625</v>
      </c>
      <c r="B32" t="s">
        <v>344</v>
      </c>
      <c r="C32" t="s">
        <v>1758</v>
      </c>
      <c r="D32" t="s">
        <v>6</v>
      </c>
      <c r="E32" t="s">
        <v>1171</v>
      </c>
      <c r="F32" t="s">
        <v>677</v>
      </c>
      <c r="H32">
        <v>51</v>
      </c>
    </row>
    <row r="33" spans="1:8" x14ac:dyDescent="0.25">
      <c r="A33" s="3">
        <v>44630</v>
      </c>
      <c r="B33" t="s">
        <v>397</v>
      </c>
      <c r="C33" t="s">
        <v>2195</v>
      </c>
      <c r="D33" t="s">
        <v>661</v>
      </c>
      <c r="E33" t="s">
        <v>1573</v>
      </c>
      <c r="F33" t="s">
        <v>679</v>
      </c>
      <c r="H33">
        <v>72</v>
      </c>
    </row>
    <row r="34" spans="1:8" x14ac:dyDescent="0.25">
      <c r="A34" s="3">
        <v>44631</v>
      </c>
      <c r="B34" t="s">
        <v>363</v>
      </c>
      <c r="C34" t="s">
        <v>1323</v>
      </c>
      <c r="D34" t="s">
        <v>661</v>
      </c>
      <c r="E34" t="s">
        <v>2196</v>
      </c>
      <c r="F34" t="s">
        <v>681</v>
      </c>
      <c r="H34">
        <v>56</v>
      </c>
    </row>
    <row r="35" spans="1:8" x14ac:dyDescent="0.25">
      <c r="A35" s="3">
        <v>44632</v>
      </c>
      <c r="B35" t="s">
        <v>36</v>
      </c>
      <c r="C35" t="s">
        <v>1064</v>
      </c>
      <c r="D35" t="s">
        <v>661</v>
      </c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6C0F3-8DEC-474D-93F5-05FB43C24402}">
  <dimension ref="A1:H31"/>
  <sheetViews>
    <sheetView workbookViewId="0">
      <selection activeCell="H31" sqref="H31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229</v>
      </c>
      <c r="C2" t="s">
        <v>1829</v>
      </c>
      <c r="D2" t="s">
        <v>6</v>
      </c>
      <c r="E2" t="s">
        <v>587</v>
      </c>
      <c r="F2" t="s">
        <v>588</v>
      </c>
      <c r="H2">
        <v>66</v>
      </c>
    </row>
    <row r="3" spans="1:8" x14ac:dyDescent="0.25">
      <c r="A3" s="3">
        <v>44877</v>
      </c>
      <c r="B3" t="s">
        <v>320</v>
      </c>
      <c r="C3" t="s">
        <v>1420</v>
      </c>
      <c r="D3" t="s">
        <v>6</v>
      </c>
      <c r="E3" t="s">
        <v>590</v>
      </c>
      <c r="F3" t="s">
        <v>588</v>
      </c>
      <c r="H3">
        <v>58</v>
      </c>
    </row>
    <row r="4" spans="1:8" x14ac:dyDescent="0.25">
      <c r="A4" s="3">
        <v>44880</v>
      </c>
      <c r="B4" t="s">
        <v>283</v>
      </c>
      <c r="C4" t="s">
        <v>1120</v>
      </c>
      <c r="D4" t="s">
        <v>6</v>
      </c>
      <c r="E4" t="s">
        <v>1345</v>
      </c>
      <c r="F4" t="s">
        <v>588</v>
      </c>
      <c r="H4">
        <v>65</v>
      </c>
    </row>
    <row r="5" spans="1:8" x14ac:dyDescent="0.25">
      <c r="A5" s="3">
        <v>44882</v>
      </c>
      <c r="B5" t="s">
        <v>518</v>
      </c>
      <c r="C5" t="s">
        <v>1692</v>
      </c>
      <c r="D5" t="s">
        <v>6</v>
      </c>
      <c r="E5" t="s">
        <v>1347</v>
      </c>
      <c r="F5" t="s">
        <v>588</v>
      </c>
      <c r="H5">
        <v>57</v>
      </c>
    </row>
    <row r="6" spans="1:8" x14ac:dyDescent="0.25">
      <c r="A6" s="3">
        <v>44886</v>
      </c>
      <c r="B6" t="s">
        <v>181</v>
      </c>
      <c r="C6" t="s">
        <v>972</v>
      </c>
      <c r="D6" t="s">
        <v>6</v>
      </c>
      <c r="E6" t="s">
        <v>1629</v>
      </c>
      <c r="F6" t="s">
        <v>588</v>
      </c>
      <c r="H6">
        <v>57</v>
      </c>
    </row>
    <row r="7" spans="1:8" x14ac:dyDescent="0.25">
      <c r="A7" s="3">
        <v>44889</v>
      </c>
      <c r="B7" t="s">
        <v>163</v>
      </c>
      <c r="C7" t="s">
        <v>1824</v>
      </c>
      <c r="D7" t="s">
        <v>6</v>
      </c>
      <c r="E7" t="s">
        <v>1631</v>
      </c>
      <c r="F7" t="s">
        <v>588</v>
      </c>
      <c r="H7">
        <v>64</v>
      </c>
    </row>
    <row r="8" spans="1:8" x14ac:dyDescent="0.25">
      <c r="A8" s="3">
        <v>44896</v>
      </c>
      <c r="B8" t="s">
        <v>101</v>
      </c>
      <c r="C8" t="s">
        <v>1878</v>
      </c>
      <c r="D8" t="s">
        <v>6</v>
      </c>
      <c r="E8" t="s">
        <v>1632</v>
      </c>
      <c r="F8" t="s">
        <v>588</v>
      </c>
      <c r="H8">
        <v>60</v>
      </c>
    </row>
    <row r="9" spans="1:8" x14ac:dyDescent="0.25">
      <c r="A9" s="3">
        <v>44901</v>
      </c>
      <c r="B9" t="s">
        <v>271</v>
      </c>
      <c r="C9" t="s">
        <v>1792</v>
      </c>
      <c r="D9" t="s">
        <v>6</v>
      </c>
      <c r="E9" t="s">
        <v>1814</v>
      </c>
      <c r="F9" t="s">
        <v>588</v>
      </c>
      <c r="H9">
        <v>69</v>
      </c>
    </row>
    <row r="10" spans="1:8" x14ac:dyDescent="0.25">
      <c r="A10" s="3">
        <v>44909</v>
      </c>
      <c r="B10" t="s">
        <v>269</v>
      </c>
      <c r="C10" t="s">
        <v>1588</v>
      </c>
      <c r="D10" t="s">
        <v>6</v>
      </c>
      <c r="E10" t="s">
        <v>974</v>
      </c>
      <c r="F10" t="s">
        <v>588</v>
      </c>
      <c r="H10">
        <v>70</v>
      </c>
    </row>
    <row r="11" spans="1:8" x14ac:dyDescent="0.25">
      <c r="A11" s="3">
        <v>44564</v>
      </c>
      <c r="B11" t="s">
        <v>248</v>
      </c>
      <c r="C11" t="s">
        <v>1787</v>
      </c>
      <c r="D11" t="s">
        <v>6</v>
      </c>
      <c r="E11" t="s">
        <v>976</v>
      </c>
      <c r="F11" t="s">
        <v>587</v>
      </c>
      <c r="H11">
        <v>50</v>
      </c>
    </row>
    <row r="12" spans="1:8" x14ac:dyDescent="0.25">
      <c r="A12" s="3">
        <v>44566</v>
      </c>
      <c r="B12" t="s">
        <v>440</v>
      </c>
      <c r="C12" t="s">
        <v>1412</v>
      </c>
      <c r="D12" t="s">
        <v>6</v>
      </c>
      <c r="E12" t="s">
        <v>808</v>
      </c>
      <c r="F12" t="s">
        <v>703</v>
      </c>
      <c r="H12">
        <v>67</v>
      </c>
    </row>
    <row r="13" spans="1:8" x14ac:dyDescent="0.25">
      <c r="A13" s="3">
        <v>44569</v>
      </c>
      <c r="B13" t="s">
        <v>457</v>
      </c>
      <c r="C13" t="s">
        <v>1879</v>
      </c>
      <c r="D13" t="s">
        <v>5</v>
      </c>
      <c r="E13" t="s">
        <v>810</v>
      </c>
      <c r="F13" t="s">
        <v>614</v>
      </c>
    </row>
    <row r="14" spans="1:8" x14ac:dyDescent="0.25">
      <c r="A14" s="3">
        <v>44571</v>
      </c>
      <c r="B14" t="s">
        <v>400</v>
      </c>
      <c r="C14" t="s">
        <v>1172</v>
      </c>
      <c r="D14" t="s">
        <v>5</v>
      </c>
      <c r="E14" t="s">
        <v>714</v>
      </c>
      <c r="F14" t="s">
        <v>659</v>
      </c>
    </row>
    <row r="15" spans="1:8" x14ac:dyDescent="0.25">
      <c r="A15" s="3">
        <v>44576</v>
      </c>
      <c r="B15" t="s">
        <v>431</v>
      </c>
      <c r="C15" t="s">
        <v>1030</v>
      </c>
      <c r="D15" t="s">
        <v>6</v>
      </c>
      <c r="E15" t="s">
        <v>742</v>
      </c>
      <c r="F15" t="s">
        <v>595</v>
      </c>
      <c r="H15">
        <v>72</v>
      </c>
    </row>
    <row r="16" spans="1:8" x14ac:dyDescent="0.25">
      <c r="A16" s="3">
        <v>44578</v>
      </c>
      <c r="B16" t="s">
        <v>511</v>
      </c>
      <c r="C16" t="s">
        <v>1789</v>
      </c>
      <c r="D16" t="s">
        <v>6</v>
      </c>
      <c r="E16" t="s">
        <v>1470</v>
      </c>
      <c r="F16" t="s">
        <v>801</v>
      </c>
      <c r="H16">
        <v>58</v>
      </c>
    </row>
    <row r="17" spans="1:8" x14ac:dyDescent="0.25">
      <c r="A17" s="3">
        <v>44583</v>
      </c>
      <c r="B17" t="s">
        <v>505</v>
      </c>
      <c r="C17" t="s">
        <v>1880</v>
      </c>
      <c r="D17" t="s">
        <v>5</v>
      </c>
      <c r="E17" t="s">
        <v>815</v>
      </c>
      <c r="F17" t="s">
        <v>774</v>
      </c>
    </row>
    <row r="18" spans="1:8" x14ac:dyDescent="0.25">
      <c r="A18" s="3">
        <v>44585</v>
      </c>
      <c r="B18" t="s">
        <v>351</v>
      </c>
      <c r="C18" t="s">
        <v>782</v>
      </c>
      <c r="D18" t="s">
        <v>5</v>
      </c>
      <c r="E18" t="s">
        <v>722</v>
      </c>
      <c r="F18" t="s">
        <v>682</v>
      </c>
    </row>
    <row r="19" spans="1:8" x14ac:dyDescent="0.25">
      <c r="A19" s="3">
        <v>44590</v>
      </c>
      <c r="B19" t="s">
        <v>317</v>
      </c>
      <c r="C19" t="s">
        <v>1289</v>
      </c>
      <c r="D19" t="s">
        <v>6</v>
      </c>
      <c r="E19" t="s">
        <v>1350</v>
      </c>
      <c r="F19" t="s">
        <v>683</v>
      </c>
      <c r="H19">
        <v>75</v>
      </c>
    </row>
    <row r="20" spans="1:8" x14ac:dyDescent="0.25">
      <c r="A20" s="3">
        <v>44597</v>
      </c>
      <c r="B20" t="s">
        <v>490</v>
      </c>
      <c r="C20" t="s">
        <v>1881</v>
      </c>
      <c r="D20" t="s">
        <v>6</v>
      </c>
      <c r="E20" t="s">
        <v>803</v>
      </c>
      <c r="F20" t="s">
        <v>684</v>
      </c>
      <c r="H20">
        <v>67</v>
      </c>
    </row>
    <row r="21" spans="1:8" x14ac:dyDescent="0.25">
      <c r="A21" s="3">
        <v>44599</v>
      </c>
      <c r="B21" t="s">
        <v>503</v>
      </c>
      <c r="C21" t="s">
        <v>1082</v>
      </c>
      <c r="D21" t="s">
        <v>6</v>
      </c>
      <c r="E21" t="s">
        <v>1352</v>
      </c>
      <c r="F21" t="s">
        <v>669</v>
      </c>
      <c r="H21">
        <v>66</v>
      </c>
    </row>
    <row r="22" spans="1:8" x14ac:dyDescent="0.25">
      <c r="A22" s="3">
        <v>44604</v>
      </c>
      <c r="B22" t="s">
        <v>440</v>
      </c>
      <c r="C22" t="s">
        <v>1226</v>
      </c>
      <c r="D22" t="s">
        <v>5</v>
      </c>
      <c r="E22" t="s">
        <v>1354</v>
      </c>
      <c r="F22" t="s">
        <v>671</v>
      </c>
    </row>
    <row r="23" spans="1:8" x14ac:dyDescent="0.25">
      <c r="A23" s="3">
        <v>44606</v>
      </c>
      <c r="B23" t="s">
        <v>248</v>
      </c>
      <c r="C23" t="s">
        <v>1882</v>
      </c>
      <c r="D23" t="s">
        <v>5</v>
      </c>
      <c r="E23" t="s">
        <v>1741</v>
      </c>
      <c r="F23" t="s">
        <v>672</v>
      </c>
    </row>
    <row r="24" spans="1:8" x14ac:dyDescent="0.25">
      <c r="A24" s="3">
        <v>44611</v>
      </c>
      <c r="B24" t="s">
        <v>400</v>
      </c>
      <c r="C24" t="s">
        <v>995</v>
      </c>
      <c r="D24" t="s">
        <v>6</v>
      </c>
      <c r="E24" t="s">
        <v>1458</v>
      </c>
      <c r="F24" t="s">
        <v>769</v>
      </c>
      <c r="H24">
        <v>79</v>
      </c>
    </row>
    <row r="25" spans="1:8" x14ac:dyDescent="0.25">
      <c r="A25" s="3">
        <v>44613</v>
      </c>
      <c r="B25" t="s">
        <v>457</v>
      </c>
      <c r="C25" t="s">
        <v>1382</v>
      </c>
      <c r="D25" t="s">
        <v>6</v>
      </c>
      <c r="E25" t="s">
        <v>1742</v>
      </c>
      <c r="F25" t="s">
        <v>616</v>
      </c>
      <c r="H25">
        <v>70</v>
      </c>
    </row>
    <row r="26" spans="1:8" x14ac:dyDescent="0.25">
      <c r="A26" s="3">
        <v>44618</v>
      </c>
      <c r="B26" t="s">
        <v>511</v>
      </c>
      <c r="C26" t="s">
        <v>1393</v>
      </c>
      <c r="D26" t="s">
        <v>5</v>
      </c>
      <c r="E26" t="s">
        <v>1237</v>
      </c>
      <c r="F26" t="s">
        <v>784</v>
      </c>
    </row>
    <row r="27" spans="1:8" x14ac:dyDescent="0.25">
      <c r="A27" s="3">
        <v>44620</v>
      </c>
      <c r="B27" t="s">
        <v>431</v>
      </c>
      <c r="C27" t="s">
        <v>1379</v>
      </c>
      <c r="D27" t="s">
        <v>5</v>
      </c>
      <c r="E27" t="s">
        <v>1516</v>
      </c>
      <c r="F27" t="s">
        <v>772</v>
      </c>
    </row>
    <row r="28" spans="1:8" x14ac:dyDescent="0.25">
      <c r="A28" s="3">
        <v>44625</v>
      </c>
      <c r="B28" t="s">
        <v>317</v>
      </c>
      <c r="C28" t="s">
        <v>1423</v>
      </c>
      <c r="D28" t="s">
        <v>5</v>
      </c>
      <c r="E28" t="s">
        <v>1383</v>
      </c>
      <c r="F28" t="s">
        <v>838</v>
      </c>
    </row>
    <row r="29" spans="1:8" x14ac:dyDescent="0.25">
      <c r="A29" s="3">
        <v>44629</v>
      </c>
      <c r="B29" t="s">
        <v>511</v>
      </c>
      <c r="C29" t="s">
        <v>2206</v>
      </c>
      <c r="D29" t="s">
        <v>661</v>
      </c>
      <c r="E29" t="s">
        <v>1242</v>
      </c>
      <c r="F29" t="s">
        <v>840</v>
      </c>
      <c r="H29">
        <v>54</v>
      </c>
    </row>
    <row r="30" spans="1:8" x14ac:dyDescent="0.25">
      <c r="A30" s="3">
        <v>44631</v>
      </c>
      <c r="B30" t="s">
        <v>440</v>
      </c>
      <c r="C30" t="s">
        <v>2207</v>
      </c>
      <c r="D30" t="s">
        <v>661</v>
      </c>
      <c r="E30" t="s">
        <v>1244</v>
      </c>
      <c r="F30" t="s">
        <v>842</v>
      </c>
      <c r="H30">
        <v>73</v>
      </c>
    </row>
    <row r="31" spans="1:8" x14ac:dyDescent="0.25">
      <c r="A31" s="3">
        <v>44632</v>
      </c>
      <c r="B31" t="s">
        <v>431</v>
      </c>
      <c r="C31" t="s">
        <v>1064</v>
      </c>
      <c r="D31" t="s">
        <v>661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31052-AC3E-4EBF-B8F8-15CFA425FD57}">
  <dimension ref="A1:H35"/>
  <sheetViews>
    <sheetView topLeftCell="A3" workbookViewId="0">
      <selection activeCell="H35" sqref="H35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8" x14ac:dyDescent="0.25">
      <c r="A2" s="3">
        <v>44874</v>
      </c>
      <c r="B2" t="s">
        <v>421</v>
      </c>
      <c r="C2" t="s">
        <v>1836</v>
      </c>
      <c r="D2" t="s">
        <v>6</v>
      </c>
      <c r="E2" t="s">
        <v>587</v>
      </c>
      <c r="F2" t="s">
        <v>588</v>
      </c>
      <c r="H2" t="e">
        <f>INT(LEFT(_15_SPU[[#This Row],[Result]],FIND("-",_15_SPU[[#This Row],[Result]])-1))</f>
        <v>#VALUE!</v>
      </c>
    </row>
    <row r="3" spans="1:8" x14ac:dyDescent="0.25">
      <c r="A3" s="3">
        <v>44878</v>
      </c>
      <c r="B3" t="s">
        <v>28</v>
      </c>
      <c r="C3" t="s">
        <v>2363</v>
      </c>
      <c r="D3" t="s">
        <v>6</v>
      </c>
      <c r="E3" t="s">
        <v>590</v>
      </c>
      <c r="F3" t="s">
        <v>588</v>
      </c>
      <c r="H3" t="e">
        <f>INT(LEFT(_15_SPU[[#This Row],[Result]],FIND("-",_15_SPU[[#This Row],[Result]])-1))</f>
        <v>#VALUE!</v>
      </c>
    </row>
    <row r="4" spans="1:8" x14ac:dyDescent="0.25">
      <c r="A4" s="3">
        <v>44888</v>
      </c>
      <c r="B4" t="s">
        <v>135</v>
      </c>
      <c r="C4" t="s">
        <v>1015</v>
      </c>
      <c r="D4" t="s">
        <v>5</v>
      </c>
      <c r="E4" t="s">
        <v>592</v>
      </c>
      <c r="F4" t="s">
        <v>588</v>
      </c>
      <c r="H4" t="e">
        <f>INT(LEFT(_15_SPU[[#This Row],[Result]],FIND("-",_15_SPU[[#This Row],[Result]])-1))</f>
        <v>#VALUE!</v>
      </c>
    </row>
    <row r="5" spans="1:8" x14ac:dyDescent="0.25">
      <c r="A5" s="3">
        <v>44892</v>
      </c>
      <c r="B5" t="s">
        <v>206</v>
      </c>
      <c r="C5" t="s">
        <v>1934</v>
      </c>
      <c r="D5" t="s">
        <v>6</v>
      </c>
      <c r="E5" t="s">
        <v>788</v>
      </c>
      <c r="F5" t="s">
        <v>588</v>
      </c>
      <c r="H5" t="e">
        <f>INT(LEFT(_15_SPU[[#This Row],[Result]],FIND("-",_15_SPU[[#This Row],[Result]])-1))</f>
        <v>#VALUE!</v>
      </c>
    </row>
    <row r="6" spans="1:8" x14ac:dyDescent="0.25">
      <c r="A6" s="3">
        <v>44898</v>
      </c>
      <c r="B6" t="s">
        <v>246</v>
      </c>
      <c r="C6" t="s">
        <v>601</v>
      </c>
      <c r="D6" t="s">
        <v>6</v>
      </c>
      <c r="E6" t="s">
        <v>618</v>
      </c>
      <c r="F6" t="s">
        <v>608</v>
      </c>
      <c r="H6" t="e">
        <f>INT(LEFT(_15_SPU[[#This Row],[Result]],FIND("-",_15_SPU[[#This Row],[Result]])-1))</f>
        <v>#VALUE!</v>
      </c>
    </row>
    <row r="7" spans="1:8" x14ac:dyDescent="0.25">
      <c r="A7" s="3">
        <v>44900</v>
      </c>
      <c r="B7" t="s">
        <v>420</v>
      </c>
      <c r="C7" t="s">
        <v>986</v>
      </c>
      <c r="D7" t="s">
        <v>5</v>
      </c>
      <c r="E7" t="s">
        <v>621</v>
      </c>
      <c r="F7" t="s">
        <v>703</v>
      </c>
      <c r="H7" t="e">
        <f>INT(LEFT(_15_SPU[[#This Row],[Result]],FIND("-",_15_SPU[[#This Row],[Result]])-1))</f>
        <v>#VALUE!</v>
      </c>
    </row>
    <row r="8" spans="1:8" x14ac:dyDescent="0.25">
      <c r="A8" s="3">
        <v>44903</v>
      </c>
      <c r="B8" t="s">
        <v>432</v>
      </c>
      <c r="C8" t="s">
        <v>1230</v>
      </c>
      <c r="D8" t="s">
        <v>5</v>
      </c>
      <c r="E8" t="s">
        <v>624</v>
      </c>
      <c r="F8" t="s">
        <v>703</v>
      </c>
      <c r="H8" t="e">
        <f>INT(LEFT(_15_SPU[[#This Row],[Result]],FIND("-",_15_SPU[[#This Row],[Result]])-1))</f>
        <v>#VALUE!</v>
      </c>
    </row>
    <row r="9" spans="1:8" x14ac:dyDescent="0.25">
      <c r="A9" s="3">
        <v>44907</v>
      </c>
      <c r="B9" t="s">
        <v>1023</v>
      </c>
      <c r="C9" t="s">
        <v>1766</v>
      </c>
      <c r="D9" t="s">
        <v>5</v>
      </c>
      <c r="E9" t="s">
        <v>627</v>
      </c>
      <c r="F9" t="s">
        <v>703</v>
      </c>
      <c r="H9" t="e">
        <f>INT(LEFT(_15_SPU[[#This Row],[Result]],FIND("-",_15_SPU[[#This Row],[Result]])-1))</f>
        <v>#VALUE!</v>
      </c>
    </row>
    <row r="10" spans="1:8" x14ac:dyDescent="0.25">
      <c r="A10" s="3">
        <v>44913</v>
      </c>
      <c r="B10" t="s">
        <v>208</v>
      </c>
      <c r="C10" t="s">
        <v>1883</v>
      </c>
      <c r="D10" t="s">
        <v>6</v>
      </c>
      <c r="E10" t="s">
        <v>805</v>
      </c>
      <c r="F10" t="s">
        <v>703</v>
      </c>
      <c r="H10" t="e">
        <f>INT(LEFT(_15_SPU[[#This Row],[Result]],FIND("-",_15_SPU[[#This Row],[Result]])-1))</f>
        <v>#VALUE!</v>
      </c>
    </row>
    <row r="11" spans="1:8" x14ac:dyDescent="0.25">
      <c r="A11" s="3">
        <v>44575</v>
      </c>
      <c r="B11" t="s">
        <v>321</v>
      </c>
      <c r="C11" t="s">
        <v>1491</v>
      </c>
      <c r="D11" t="s">
        <v>5</v>
      </c>
      <c r="E11" t="s">
        <v>734</v>
      </c>
      <c r="F11" t="s">
        <v>614</v>
      </c>
      <c r="H11" t="e">
        <f>INT(LEFT(_15_SPU[[#This Row],[Result]],FIND("-",_15_SPU[[#This Row],[Result]])-1))</f>
        <v>#VALUE!</v>
      </c>
    </row>
    <row r="12" spans="1:8" x14ac:dyDescent="0.25">
      <c r="A12" s="3">
        <v>44577</v>
      </c>
      <c r="B12" t="s">
        <v>416</v>
      </c>
      <c r="C12" t="s">
        <v>2364</v>
      </c>
      <c r="D12" t="s">
        <v>6</v>
      </c>
      <c r="E12" t="s">
        <v>711</v>
      </c>
      <c r="F12" t="s">
        <v>659</v>
      </c>
      <c r="H12" t="e">
        <f>INT(LEFT(_15_SPU[[#This Row],[Result]],FIND("-",_15_SPU[[#This Row],[Result]])-1))</f>
        <v>#VALUE!</v>
      </c>
    </row>
    <row r="13" spans="1:8" x14ac:dyDescent="0.25">
      <c r="A13" s="3">
        <v>44579</v>
      </c>
      <c r="B13" t="s">
        <v>378</v>
      </c>
      <c r="C13" t="s">
        <v>966</v>
      </c>
      <c r="D13" t="s">
        <v>5</v>
      </c>
      <c r="E13" t="s">
        <v>1036</v>
      </c>
      <c r="F13" t="s">
        <v>662</v>
      </c>
      <c r="H13" t="e">
        <f>INT(LEFT(_15_SPU[[#This Row],[Result]],FIND("-",_15_SPU[[#This Row],[Result]])-1))</f>
        <v>#VALUE!</v>
      </c>
    </row>
    <row r="14" spans="1:8" x14ac:dyDescent="0.25">
      <c r="A14" s="3">
        <v>44582</v>
      </c>
      <c r="B14" t="s">
        <v>434</v>
      </c>
      <c r="C14" t="s">
        <v>1136</v>
      </c>
      <c r="D14" t="s">
        <v>6</v>
      </c>
      <c r="E14" t="s">
        <v>796</v>
      </c>
      <c r="F14" t="s">
        <v>664</v>
      </c>
      <c r="H14" t="e">
        <f>INT(LEFT(_15_SPU[[#This Row],[Result]],FIND("-",_15_SPU[[#This Row],[Result]])-1))</f>
        <v>#VALUE!</v>
      </c>
    </row>
    <row r="15" spans="1:8" x14ac:dyDescent="0.25">
      <c r="A15" s="3">
        <v>44584</v>
      </c>
      <c r="B15" t="s">
        <v>378</v>
      </c>
      <c r="C15" t="s">
        <v>2055</v>
      </c>
      <c r="D15" t="s">
        <v>6</v>
      </c>
      <c r="E15" t="s">
        <v>1239</v>
      </c>
      <c r="F15" t="s">
        <v>598</v>
      </c>
      <c r="H15" t="e">
        <f>INT(LEFT(_15_SPU[[#This Row],[Result]],FIND("-",_15_SPU[[#This Row],[Result]])-1))</f>
        <v>#VALUE!</v>
      </c>
    </row>
    <row r="16" spans="1:8" x14ac:dyDescent="0.25">
      <c r="A16" s="3">
        <v>44587</v>
      </c>
      <c r="B16" t="s">
        <v>296</v>
      </c>
      <c r="C16" t="s">
        <v>1251</v>
      </c>
      <c r="D16" t="s">
        <v>6</v>
      </c>
      <c r="E16" t="s">
        <v>798</v>
      </c>
      <c r="F16" t="s">
        <v>600</v>
      </c>
      <c r="H16" t="e">
        <f>INT(LEFT(_15_SPU[[#This Row],[Result]],FIND("-",_15_SPU[[#This Row],[Result]])-1))</f>
        <v>#VALUE!</v>
      </c>
    </row>
    <row r="17" spans="1:8" x14ac:dyDescent="0.25">
      <c r="A17" s="3">
        <v>44589</v>
      </c>
      <c r="B17" t="s">
        <v>295</v>
      </c>
      <c r="C17" t="s">
        <v>2365</v>
      </c>
      <c r="D17" t="s">
        <v>5</v>
      </c>
      <c r="E17" t="s">
        <v>650</v>
      </c>
      <c r="F17" t="s">
        <v>602</v>
      </c>
      <c r="H17" t="e">
        <f>INT(LEFT(_15_SPU[[#This Row],[Result]],FIND("-",_15_SPU[[#This Row],[Result]])-1))</f>
        <v>#VALUE!</v>
      </c>
    </row>
    <row r="18" spans="1:8" x14ac:dyDescent="0.25">
      <c r="A18" s="3">
        <v>44591</v>
      </c>
      <c r="B18" t="s">
        <v>104</v>
      </c>
      <c r="C18" t="s">
        <v>2366</v>
      </c>
      <c r="D18" t="s">
        <v>6</v>
      </c>
      <c r="E18" t="s">
        <v>800</v>
      </c>
      <c r="F18" t="s">
        <v>684</v>
      </c>
      <c r="H18" t="e">
        <f>INT(LEFT(_15_SPU[[#This Row],[Result]],FIND("-",_15_SPU[[#This Row],[Result]])-1))</f>
        <v>#VALUE!</v>
      </c>
    </row>
    <row r="19" spans="1:8" x14ac:dyDescent="0.25">
      <c r="A19" s="3">
        <v>44596</v>
      </c>
      <c r="B19" t="s">
        <v>246</v>
      </c>
      <c r="C19" t="s">
        <v>1297</v>
      </c>
      <c r="D19" t="s">
        <v>5</v>
      </c>
      <c r="E19" t="s">
        <v>1044</v>
      </c>
      <c r="F19" t="s">
        <v>669</v>
      </c>
      <c r="H19" t="e">
        <f>INT(LEFT(_15_SPU[[#This Row],[Result]],FIND("-",_15_SPU[[#This Row],[Result]])-1))</f>
        <v>#VALUE!</v>
      </c>
    </row>
    <row r="20" spans="1:8" x14ac:dyDescent="0.25">
      <c r="A20" s="3">
        <v>44598</v>
      </c>
      <c r="B20" t="s">
        <v>296</v>
      </c>
      <c r="C20" t="s">
        <v>2367</v>
      </c>
      <c r="D20" t="s">
        <v>5</v>
      </c>
      <c r="E20" t="s">
        <v>1249</v>
      </c>
      <c r="F20" t="s">
        <v>671</v>
      </c>
      <c r="H20" t="e">
        <f>INT(LEFT(_15_SPU[[#This Row],[Result]],FIND("-",_15_SPU[[#This Row],[Result]])-1))</f>
        <v>#VALUE!</v>
      </c>
    </row>
    <row r="21" spans="1:8" x14ac:dyDescent="0.25">
      <c r="A21" s="3">
        <v>44603</v>
      </c>
      <c r="B21" t="s">
        <v>416</v>
      </c>
      <c r="C21" t="s">
        <v>1370</v>
      </c>
      <c r="D21" t="s">
        <v>5</v>
      </c>
      <c r="E21" t="s">
        <v>1366</v>
      </c>
      <c r="F21" t="s">
        <v>672</v>
      </c>
      <c r="H21" t="e">
        <f>INT(LEFT(_15_SPU[[#This Row],[Result]],FIND("-",_15_SPU[[#This Row],[Result]])-1))</f>
        <v>#VALUE!</v>
      </c>
    </row>
    <row r="22" spans="1:8" x14ac:dyDescent="0.25">
      <c r="A22" s="3">
        <v>44607</v>
      </c>
      <c r="B22" t="s">
        <v>104</v>
      </c>
      <c r="C22" t="s">
        <v>1718</v>
      </c>
      <c r="D22" t="s">
        <v>5</v>
      </c>
      <c r="E22" t="s">
        <v>1354</v>
      </c>
      <c r="F22" t="s">
        <v>673</v>
      </c>
      <c r="H22" t="e">
        <f>INT(LEFT(_15_SPU[[#This Row],[Result]],FIND("-",_15_SPU[[#This Row],[Result]])-1))</f>
        <v>#VALUE!</v>
      </c>
    </row>
    <row r="23" spans="1:8" x14ac:dyDescent="0.25">
      <c r="A23" s="3">
        <v>44610</v>
      </c>
      <c r="B23" t="s">
        <v>389</v>
      </c>
      <c r="C23" t="s">
        <v>1956</v>
      </c>
      <c r="D23" t="s">
        <v>6</v>
      </c>
      <c r="E23" t="s">
        <v>1356</v>
      </c>
      <c r="F23" t="s">
        <v>999</v>
      </c>
      <c r="H23" t="e">
        <f>INT(LEFT(_15_SPU[[#This Row],[Result]],FIND("-",_15_SPU[[#This Row],[Result]])-1))</f>
        <v>#VALUE!</v>
      </c>
    </row>
    <row r="24" spans="1:8" x14ac:dyDescent="0.25">
      <c r="A24" s="3">
        <v>44612</v>
      </c>
      <c r="B24" t="s">
        <v>420</v>
      </c>
      <c r="C24" t="s">
        <v>1726</v>
      </c>
      <c r="D24" t="s">
        <v>6</v>
      </c>
      <c r="E24" t="s">
        <v>1458</v>
      </c>
      <c r="F24" t="s">
        <v>676</v>
      </c>
      <c r="H24" t="e">
        <f>INT(LEFT(_15_SPU[[#This Row],[Result]],FIND("-",_15_SPU[[#This Row],[Result]])-1))</f>
        <v>#VALUE!</v>
      </c>
    </row>
    <row r="25" spans="1:8" x14ac:dyDescent="0.25">
      <c r="A25" s="3">
        <v>44617</v>
      </c>
      <c r="B25" t="s">
        <v>321</v>
      </c>
      <c r="C25" t="s">
        <v>993</v>
      </c>
      <c r="D25" t="s">
        <v>6</v>
      </c>
      <c r="E25" t="s">
        <v>1742</v>
      </c>
      <c r="F25" t="s">
        <v>620</v>
      </c>
      <c r="H25" t="e">
        <f>INT(LEFT(_15_SPU[[#This Row],[Result]],FIND("-",_15_SPU[[#This Row],[Result]])-1))</f>
        <v>#VALUE!</v>
      </c>
    </row>
    <row r="26" spans="1:8" x14ac:dyDescent="0.25">
      <c r="A26" s="3">
        <v>44619</v>
      </c>
      <c r="B26" t="s">
        <v>434</v>
      </c>
      <c r="C26" t="s">
        <v>2368</v>
      </c>
      <c r="D26" t="s">
        <v>5</v>
      </c>
      <c r="E26" t="s">
        <v>1237</v>
      </c>
      <c r="F26" t="s">
        <v>677</v>
      </c>
      <c r="H26" t="e">
        <f>INT(LEFT(_15_SPU[[#This Row],[Result]],FIND("-",_15_SPU[[#This Row],[Result]])-1))</f>
        <v>#VALUE!</v>
      </c>
    </row>
    <row r="27" spans="1:8" x14ac:dyDescent="0.25">
      <c r="A27" s="3">
        <v>44621</v>
      </c>
      <c r="B27" t="s">
        <v>295</v>
      </c>
      <c r="C27" t="s">
        <v>1141</v>
      </c>
      <c r="D27" t="s">
        <v>6</v>
      </c>
      <c r="E27" t="s">
        <v>1238</v>
      </c>
      <c r="F27" t="s">
        <v>679</v>
      </c>
      <c r="H27" t="e">
        <f>INT(LEFT(_15_SPU[[#This Row],[Result]],FIND("-",_15_SPU[[#This Row],[Result]])-1))</f>
        <v>#VALUE!</v>
      </c>
    </row>
    <row r="28" spans="1:8" x14ac:dyDescent="0.25">
      <c r="A28" s="3">
        <v>44625</v>
      </c>
      <c r="B28" t="s">
        <v>389</v>
      </c>
      <c r="C28" t="s">
        <v>2369</v>
      </c>
      <c r="D28" t="s">
        <v>5</v>
      </c>
      <c r="E28" t="s">
        <v>1241</v>
      </c>
      <c r="F28" t="s">
        <v>681</v>
      </c>
      <c r="H28" t="e">
        <f>INT(LEFT(_15_SPU[[#This Row],[Result]],FIND("-",_15_SPU[[#This Row],[Result]])-1))</f>
        <v>#VALUE!</v>
      </c>
    </row>
    <row r="29" spans="1:8" x14ac:dyDescent="0.25">
      <c r="A29" s="3">
        <v>44629</v>
      </c>
      <c r="B29" t="s">
        <v>389</v>
      </c>
      <c r="C29" t="s">
        <v>640</v>
      </c>
      <c r="D29" t="s">
        <v>661</v>
      </c>
      <c r="E29" t="s">
        <v>1434</v>
      </c>
      <c r="F29" t="s">
        <v>777</v>
      </c>
      <c r="H29" t="e">
        <f>INT(LEFT(_15_SPU[[#This Row],[Result]],FIND("-",_15_SPU[[#This Row],[Result]])-1))</f>
        <v>#VALUE!</v>
      </c>
    </row>
    <row r="30" spans="1:8" x14ac:dyDescent="0.25">
      <c r="A30" s="3">
        <v>44631</v>
      </c>
      <c r="B30" t="s">
        <v>246</v>
      </c>
      <c r="C30" t="s">
        <v>1155</v>
      </c>
      <c r="D30" t="s">
        <v>661</v>
      </c>
      <c r="E30" t="s">
        <v>1399</v>
      </c>
      <c r="F30" t="s">
        <v>779</v>
      </c>
      <c r="H30" t="e">
        <f>INT(LEFT(_15_SPU[[#This Row],[Result]],FIND("-",_15_SPU[[#This Row],[Result]])-1))</f>
        <v>#VALUE!</v>
      </c>
    </row>
    <row r="31" spans="1:8" x14ac:dyDescent="0.25">
      <c r="A31" s="3">
        <v>44632</v>
      </c>
      <c r="B31" t="s">
        <v>321</v>
      </c>
      <c r="C31" t="s">
        <v>660</v>
      </c>
      <c r="D31" t="s">
        <v>661</v>
      </c>
      <c r="E31" t="s">
        <v>1447</v>
      </c>
      <c r="F31" t="s">
        <v>780</v>
      </c>
      <c r="H31" t="e">
        <f>INT(LEFT(_15_SPU[[#This Row],[Result]],FIND("-",_15_SPU[[#This Row],[Result]])-1))</f>
        <v>#VALUE!</v>
      </c>
    </row>
    <row r="32" spans="1:8" x14ac:dyDescent="0.25">
      <c r="A32" s="3">
        <v>44637</v>
      </c>
      <c r="B32" t="s">
        <v>22</v>
      </c>
      <c r="C32" t="s">
        <v>1493</v>
      </c>
      <c r="D32" t="s">
        <v>661</v>
      </c>
      <c r="E32" t="s">
        <v>1500</v>
      </c>
      <c r="F32" t="s">
        <v>780</v>
      </c>
      <c r="H32">
        <v>85</v>
      </c>
    </row>
    <row r="33" spans="1:8" x14ac:dyDescent="0.25">
      <c r="A33" s="3">
        <v>44639</v>
      </c>
      <c r="B33" t="s">
        <v>73</v>
      </c>
      <c r="C33" t="s">
        <v>1588</v>
      </c>
      <c r="D33" t="s">
        <v>661</v>
      </c>
      <c r="E33" t="s">
        <v>1501</v>
      </c>
      <c r="F33" t="s">
        <v>780</v>
      </c>
      <c r="H33">
        <v>70</v>
      </c>
    </row>
    <row r="34" spans="1:8" x14ac:dyDescent="0.25">
      <c r="A34" s="3">
        <v>44645</v>
      </c>
      <c r="B34" t="s">
        <v>18</v>
      </c>
      <c r="C34" t="s">
        <v>882</v>
      </c>
      <c r="D34" t="s">
        <v>661</v>
      </c>
      <c r="E34" t="s">
        <v>1624</v>
      </c>
      <c r="F34" t="s">
        <v>780</v>
      </c>
      <c r="H34">
        <v>67</v>
      </c>
    </row>
    <row r="35" spans="1:8" x14ac:dyDescent="0.25">
      <c r="A35" s="3">
        <v>44647</v>
      </c>
      <c r="B35" t="s">
        <v>46</v>
      </c>
      <c r="C35" t="s">
        <v>2370</v>
      </c>
      <c r="D35" t="s">
        <v>661</v>
      </c>
      <c r="E35" t="s">
        <v>2231</v>
      </c>
      <c r="F35" t="s">
        <v>780</v>
      </c>
    </row>
  </sheetData>
  <pageMargins left="0.7" right="0.7" top="0.75" bottom="0.75" header="0.3" footer="0.3"/>
  <tableParts count="1">
    <tablePart r:id="rId1"/>
  </tableParts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0855-E012-4EFE-9CE1-332BB35ADAF6}">
  <dimension ref="A1:H34"/>
  <sheetViews>
    <sheetView workbookViewId="0">
      <selection activeCell="J19" sqref="J19"/>
    </sheetView>
  </sheetViews>
  <sheetFormatPr defaultRowHeight="15" x14ac:dyDescent="0.25"/>
  <cols>
    <col min="1" max="1" width="10.7109375" bestFit="1" customWidth="1"/>
    <col min="2" max="2" width="12.285156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235</v>
      </c>
      <c r="C2" t="s">
        <v>1905</v>
      </c>
      <c r="D2" t="s">
        <v>6</v>
      </c>
      <c r="E2" t="s">
        <v>587</v>
      </c>
      <c r="F2" t="s">
        <v>588</v>
      </c>
      <c r="H2">
        <v>67</v>
      </c>
    </row>
    <row r="3" spans="1:8" x14ac:dyDescent="0.25">
      <c r="A3" s="3">
        <v>44875</v>
      </c>
      <c r="B3" t="s">
        <v>172</v>
      </c>
      <c r="C3" t="s">
        <v>1622</v>
      </c>
      <c r="D3" t="s">
        <v>6</v>
      </c>
      <c r="E3" t="s">
        <v>590</v>
      </c>
      <c r="F3" t="s">
        <v>588</v>
      </c>
      <c r="H3">
        <v>66</v>
      </c>
    </row>
    <row r="4" spans="1:8" x14ac:dyDescent="0.25">
      <c r="A4" s="3">
        <v>44878</v>
      </c>
      <c r="B4" t="s">
        <v>222</v>
      </c>
      <c r="C4" t="s">
        <v>1748</v>
      </c>
      <c r="D4" t="s">
        <v>6</v>
      </c>
      <c r="E4" t="s">
        <v>1345</v>
      </c>
      <c r="F4" t="s">
        <v>588</v>
      </c>
      <c r="H4">
        <v>58</v>
      </c>
    </row>
    <row r="5" spans="1:8" x14ac:dyDescent="0.25">
      <c r="A5" s="3">
        <v>44880</v>
      </c>
      <c r="B5" t="s">
        <v>8</v>
      </c>
      <c r="C5" t="s">
        <v>1815</v>
      </c>
      <c r="D5" t="s">
        <v>6</v>
      </c>
      <c r="E5" t="s">
        <v>1347</v>
      </c>
      <c r="F5" t="s">
        <v>588</v>
      </c>
      <c r="H5">
        <v>57</v>
      </c>
    </row>
    <row r="6" spans="1:8" x14ac:dyDescent="0.25">
      <c r="A6" s="3">
        <v>44891</v>
      </c>
      <c r="B6" t="s">
        <v>480</v>
      </c>
      <c r="C6" t="s">
        <v>965</v>
      </c>
      <c r="D6" t="s">
        <v>6</v>
      </c>
      <c r="E6" t="s">
        <v>1629</v>
      </c>
      <c r="F6" t="s">
        <v>588</v>
      </c>
      <c r="H6">
        <v>59</v>
      </c>
    </row>
    <row r="7" spans="1:8" x14ac:dyDescent="0.25">
      <c r="A7" s="3">
        <v>44893</v>
      </c>
      <c r="B7" t="s">
        <v>459</v>
      </c>
      <c r="C7" t="s">
        <v>1906</v>
      </c>
      <c r="D7" t="s">
        <v>6</v>
      </c>
      <c r="E7" t="s">
        <v>1455</v>
      </c>
      <c r="F7" t="s">
        <v>588</v>
      </c>
      <c r="H7">
        <v>61</v>
      </c>
    </row>
    <row r="8" spans="1:8" x14ac:dyDescent="0.25">
      <c r="A8" s="3">
        <v>44899</v>
      </c>
      <c r="B8" t="s">
        <v>148</v>
      </c>
      <c r="C8" t="s">
        <v>1708</v>
      </c>
      <c r="D8" t="s">
        <v>6</v>
      </c>
      <c r="E8" t="s">
        <v>1733</v>
      </c>
      <c r="F8" t="s">
        <v>588</v>
      </c>
      <c r="H8">
        <v>64</v>
      </c>
    </row>
    <row r="9" spans="1:8" x14ac:dyDescent="0.25">
      <c r="A9" s="3">
        <v>44901</v>
      </c>
      <c r="B9" t="s">
        <v>75</v>
      </c>
      <c r="C9" t="s">
        <v>1907</v>
      </c>
      <c r="D9" t="s">
        <v>6</v>
      </c>
      <c r="E9" t="s">
        <v>1814</v>
      </c>
      <c r="F9" t="s">
        <v>588</v>
      </c>
      <c r="H9">
        <v>45</v>
      </c>
    </row>
    <row r="10" spans="1:8" x14ac:dyDescent="0.25">
      <c r="A10" s="3">
        <v>44909</v>
      </c>
      <c r="B10" t="s">
        <v>365</v>
      </c>
      <c r="C10" t="s">
        <v>1409</v>
      </c>
      <c r="D10" t="s">
        <v>6</v>
      </c>
      <c r="E10" t="s">
        <v>1816</v>
      </c>
      <c r="F10" t="s">
        <v>588</v>
      </c>
      <c r="H10">
        <v>63</v>
      </c>
    </row>
    <row r="11" spans="1:8" x14ac:dyDescent="0.25">
      <c r="A11" s="3">
        <v>44911</v>
      </c>
      <c r="B11" t="s">
        <v>393</v>
      </c>
      <c r="C11" t="s">
        <v>1908</v>
      </c>
      <c r="D11" t="s">
        <v>6</v>
      </c>
      <c r="E11" t="s">
        <v>1817</v>
      </c>
      <c r="F11" t="s">
        <v>588</v>
      </c>
      <c r="H11">
        <v>62</v>
      </c>
    </row>
    <row r="12" spans="1:8" x14ac:dyDescent="0.25">
      <c r="A12" s="3">
        <v>44915</v>
      </c>
      <c r="B12" t="s">
        <v>64</v>
      </c>
      <c r="C12" t="s">
        <v>1909</v>
      </c>
      <c r="D12" t="s">
        <v>6</v>
      </c>
      <c r="E12" t="s">
        <v>1818</v>
      </c>
      <c r="F12" t="s">
        <v>588</v>
      </c>
      <c r="H12">
        <v>57</v>
      </c>
    </row>
    <row r="13" spans="1:8" x14ac:dyDescent="0.25">
      <c r="A13" s="3">
        <v>44917</v>
      </c>
      <c r="B13" t="s">
        <v>363</v>
      </c>
      <c r="C13" t="s">
        <v>1760</v>
      </c>
      <c r="D13" t="s">
        <v>6</v>
      </c>
      <c r="E13" t="s">
        <v>1635</v>
      </c>
      <c r="F13" t="s">
        <v>588</v>
      </c>
      <c r="H13">
        <v>48</v>
      </c>
    </row>
    <row r="14" spans="1:8" x14ac:dyDescent="0.25">
      <c r="A14" s="3">
        <v>44566</v>
      </c>
      <c r="B14" t="s">
        <v>511</v>
      </c>
      <c r="C14" t="s">
        <v>1093</v>
      </c>
      <c r="D14" t="s">
        <v>6</v>
      </c>
      <c r="E14" t="s">
        <v>979</v>
      </c>
      <c r="F14" t="s">
        <v>608</v>
      </c>
      <c r="H14">
        <v>65</v>
      </c>
    </row>
    <row r="15" spans="1:8" x14ac:dyDescent="0.25">
      <c r="A15" s="3">
        <v>44569</v>
      </c>
      <c r="B15" t="s">
        <v>505</v>
      </c>
      <c r="C15" t="s">
        <v>1755</v>
      </c>
      <c r="D15" t="s">
        <v>6</v>
      </c>
      <c r="E15" t="s">
        <v>981</v>
      </c>
      <c r="F15" t="s">
        <v>611</v>
      </c>
      <c r="H15">
        <v>78</v>
      </c>
    </row>
    <row r="16" spans="1:8" x14ac:dyDescent="0.25">
      <c r="A16" s="3">
        <v>44571</v>
      </c>
      <c r="B16" t="s">
        <v>351</v>
      </c>
      <c r="C16" t="s">
        <v>1588</v>
      </c>
      <c r="D16" t="s">
        <v>6</v>
      </c>
      <c r="E16" t="s">
        <v>984</v>
      </c>
      <c r="F16" t="s">
        <v>658</v>
      </c>
      <c r="H16">
        <v>70</v>
      </c>
    </row>
    <row r="17" spans="1:8" x14ac:dyDescent="0.25">
      <c r="A17" s="3">
        <v>44576</v>
      </c>
      <c r="B17" t="s">
        <v>352</v>
      </c>
      <c r="C17" t="s">
        <v>1910</v>
      </c>
      <c r="D17" t="s">
        <v>5</v>
      </c>
      <c r="E17" t="s">
        <v>1471</v>
      </c>
      <c r="F17" t="s">
        <v>868</v>
      </c>
    </row>
    <row r="18" spans="1:8" x14ac:dyDescent="0.25">
      <c r="A18" s="3">
        <v>44578</v>
      </c>
      <c r="B18" t="s">
        <v>317</v>
      </c>
      <c r="C18" t="s">
        <v>869</v>
      </c>
      <c r="D18" t="s">
        <v>5</v>
      </c>
      <c r="E18" t="s">
        <v>1720</v>
      </c>
      <c r="F18" t="s">
        <v>662</v>
      </c>
    </row>
    <row r="19" spans="1:8" x14ac:dyDescent="0.25">
      <c r="A19" s="3">
        <v>44583</v>
      </c>
      <c r="B19" t="s">
        <v>490</v>
      </c>
      <c r="C19" t="s">
        <v>1636</v>
      </c>
      <c r="D19" t="s">
        <v>6</v>
      </c>
      <c r="E19" t="s">
        <v>987</v>
      </c>
      <c r="F19" t="s">
        <v>596</v>
      </c>
      <c r="H19">
        <v>68</v>
      </c>
    </row>
    <row r="20" spans="1:8" x14ac:dyDescent="0.25">
      <c r="A20" s="3">
        <v>44585</v>
      </c>
      <c r="B20" t="s">
        <v>503</v>
      </c>
      <c r="C20" t="s">
        <v>1659</v>
      </c>
      <c r="D20" t="s">
        <v>6</v>
      </c>
      <c r="E20" t="s">
        <v>1473</v>
      </c>
      <c r="F20" t="s">
        <v>598</v>
      </c>
      <c r="H20">
        <v>70</v>
      </c>
    </row>
    <row r="21" spans="1:8" x14ac:dyDescent="0.25">
      <c r="A21" s="3">
        <v>44590</v>
      </c>
      <c r="B21" t="s">
        <v>248</v>
      </c>
      <c r="C21" t="s">
        <v>1348</v>
      </c>
      <c r="D21" t="s">
        <v>5</v>
      </c>
      <c r="E21" t="s">
        <v>1735</v>
      </c>
      <c r="F21" t="s">
        <v>600</v>
      </c>
    </row>
    <row r="22" spans="1:8" x14ac:dyDescent="0.25">
      <c r="A22" s="3">
        <v>44592</v>
      </c>
      <c r="B22" t="s">
        <v>440</v>
      </c>
      <c r="C22" t="s">
        <v>998</v>
      </c>
      <c r="D22" t="s">
        <v>5</v>
      </c>
      <c r="E22" t="s">
        <v>1781</v>
      </c>
      <c r="F22" t="s">
        <v>683</v>
      </c>
    </row>
    <row r="23" spans="1:8" x14ac:dyDescent="0.25">
      <c r="A23" s="3">
        <v>44597</v>
      </c>
      <c r="B23" t="s">
        <v>457</v>
      </c>
      <c r="C23" t="s">
        <v>1679</v>
      </c>
      <c r="D23" t="s">
        <v>6</v>
      </c>
      <c r="E23" t="s">
        <v>1706</v>
      </c>
      <c r="F23" t="s">
        <v>684</v>
      </c>
      <c r="H23">
        <v>70</v>
      </c>
    </row>
    <row r="24" spans="1:8" x14ac:dyDescent="0.25">
      <c r="A24" s="3">
        <v>44599</v>
      </c>
      <c r="B24" t="s">
        <v>400</v>
      </c>
      <c r="C24" t="s">
        <v>1045</v>
      </c>
      <c r="D24" t="s">
        <v>6</v>
      </c>
      <c r="E24" t="s">
        <v>733</v>
      </c>
      <c r="F24" t="s">
        <v>669</v>
      </c>
      <c r="H24">
        <v>79</v>
      </c>
    </row>
    <row r="25" spans="1:8" x14ac:dyDescent="0.25">
      <c r="A25" s="3">
        <v>44604</v>
      </c>
      <c r="B25" t="s">
        <v>503</v>
      </c>
      <c r="C25" t="s">
        <v>704</v>
      </c>
      <c r="D25" t="s">
        <v>5</v>
      </c>
      <c r="E25" t="s">
        <v>735</v>
      </c>
      <c r="F25" t="s">
        <v>1073</v>
      </c>
    </row>
    <row r="26" spans="1:8" x14ac:dyDescent="0.25">
      <c r="A26" s="3">
        <v>44606</v>
      </c>
      <c r="B26" t="s">
        <v>490</v>
      </c>
      <c r="C26" t="s">
        <v>1911</v>
      </c>
      <c r="D26" t="s">
        <v>5</v>
      </c>
      <c r="E26" t="s">
        <v>738</v>
      </c>
      <c r="F26" t="s">
        <v>672</v>
      </c>
    </row>
    <row r="27" spans="1:8" x14ac:dyDescent="0.25">
      <c r="A27" s="3">
        <v>44611</v>
      </c>
      <c r="B27" t="s">
        <v>511</v>
      </c>
      <c r="C27" t="s">
        <v>1363</v>
      </c>
      <c r="D27" t="s">
        <v>5</v>
      </c>
      <c r="E27" t="s">
        <v>983</v>
      </c>
      <c r="F27" t="s">
        <v>769</v>
      </c>
    </row>
    <row r="28" spans="1:8" x14ac:dyDescent="0.25">
      <c r="A28" s="3">
        <v>44618</v>
      </c>
      <c r="B28" t="s">
        <v>317</v>
      </c>
      <c r="C28" t="s">
        <v>1535</v>
      </c>
      <c r="D28" t="s">
        <v>6</v>
      </c>
      <c r="E28" t="s">
        <v>814</v>
      </c>
      <c r="F28" t="s">
        <v>616</v>
      </c>
      <c r="H28">
        <v>72</v>
      </c>
    </row>
    <row r="29" spans="1:8" x14ac:dyDescent="0.25">
      <c r="A29" s="3">
        <v>44620</v>
      </c>
      <c r="B29" t="s">
        <v>352</v>
      </c>
      <c r="C29" t="s">
        <v>1404</v>
      </c>
      <c r="D29" t="s">
        <v>6</v>
      </c>
      <c r="E29" t="s">
        <v>1462</v>
      </c>
      <c r="F29" t="s">
        <v>784</v>
      </c>
      <c r="H29">
        <v>75</v>
      </c>
    </row>
    <row r="30" spans="1:8" x14ac:dyDescent="0.25">
      <c r="A30" s="3">
        <v>44623</v>
      </c>
      <c r="B30" t="s">
        <v>400</v>
      </c>
      <c r="C30" t="s">
        <v>1535</v>
      </c>
      <c r="D30" t="s">
        <v>5</v>
      </c>
      <c r="E30" t="s">
        <v>1721</v>
      </c>
      <c r="F30" t="s">
        <v>699</v>
      </c>
    </row>
    <row r="31" spans="1:8" x14ac:dyDescent="0.25">
      <c r="A31" s="3">
        <v>44625</v>
      </c>
      <c r="B31" t="s">
        <v>457</v>
      </c>
      <c r="C31" t="s">
        <v>1912</v>
      </c>
      <c r="D31" t="s">
        <v>5</v>
      </c>
      <c r="E31" t="s">
        <v>1722</v>
      </c>
      <c r="F31" t="s">
        <v>1114</v>
      </c>
    </row>
    <row r="32" spans="1:8" x14ac:dyDescent="0.25">
      <c r="A32" s="3">
        <v>44629</v>
      </c>
      <c r="B32" t="s">
        <v>317</v>
      </c>
      <c r="C32" t="s">
        <v>2012</v>
      </c>
      <c r="D32" t="s">
        <v>661</v>
      </c>
      <c r="E32" t="s">
        <v>1723</v>
      </c>
      <c r="F32" t="s">
        <v>1116</v>
      </c>
      <c r="H32">
        <v>64</v>
      </c>
    </row>
    <row r="33" spans="1:8" x14ac:dyDescent="0.25">
      <c r="A33" s="3">
        <v>44631</v>
      </c>
      <c r="B33" t="s">
        <v>505</v>
      </c>
      <c r="C33" t="s">
        <v>1614</v>
      </c>
      <c r="D33" t="s">
        <v>661</v>
      </c>
      <c r="E33" t="s">
        <v>2205</v>
      </c>
      <c r="F33" t="s">
        <v>1118</v>
      </c>
      <c r="H33">
        <v>69</v>
      </c>
    </row>
    <row r="34" spans="1:8" x14ac:dyDescent="0.25">
      <c r="A34" s="3">
        <v>44632</v>
      </c>
      <c r="B34" t="s">
        <v>352</v>
      </c>
      <c r="C34" t="s">
        <v>1064</v>
      </c>
      <c r="D34" t="s">
        <v>661</v>
      </c>
    </row>
  </sheetData>
  <pageMargins left="0.7" right="0.7" top="0.75" bottom="0.75" header="0.3" footer="0.3"/>
  <tableParts count="1">
    <tablePart r:id="rId1"/>
  </tableParts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69040-A113-48E8-85C5-C633EB530E4D}">
  <dimension ref="A1:F34"/>
  <sheetViews>
    <sheetView workbookViewId="0">
      <selection activeCell="H1" sqref="H1"/>
    </sheetView>
  </sheetViews>
  <sheetFormatPr defaultRowHeight="15" x14ac:dyDescent="0.25"/>
  <cols>
    <col min="1" max="1" width="10.7109375" bestFit="1" customWidth="1"/>
    <col min="2" max="2" width="22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6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</row>
    <row r="2" spans="1:6" x14ac:dyDescent="0.25">
      <c r="A2" s="3">
        <v>44874</v>
      </c>
      <c r="B2" t="s">
        <v>26</v>
      </c>
      <c r="C2" t="s">
        <v>2047</v>
      </c>
      <c r="D2" t="s">
        <v>6</v>
      </c>
      <c r="E2" t="s">
        <v>587</v>
      </c>
      <c r="F2" t="s">
        <v>588</v>
      </c>
    </row>
    <row r="3" spans="1:6" x14ac:dyDescent="0.25">
      <c r="A3" s="3">
        <v>44877</v>
      </c>
      <c r="B3" t="s">
        <v>511</v>
      </c>
      <c r="C3" t="s">
        <v>1382</v>
      </c>
      <c r="D3" t="s">
        <v>5</v>
      </c>
      <c r="E3" t="s">
        <v>703</v>
      </c>
      <c r="F3" t="s">
        <v>588</v>
      </c>
    </row>
    <row r="4" spans="1:6" x14ac:dyDescent="0.25">
      <c r="A4" s="3">
        <v>44880</v>
      </c>
      <c r="B4" t="s">
        <v>2048</v>
      </c>
      <c r="C4" t="s">
        <v>2049</v>
      </c>
      <c r="D4" t="s">
        <v>5</v>
      </c>
      <c r="E4" t="s">
        <v>614</v>
      </c>
      <c r="F4" t="s">
        <v>588</v>
      </c>
    </row>
    <row r="5" spans="1:6" x14ac:dyDescent="0.25">
      <c r="A5" s="3">
        <v>44884</v>
      </c>
      <c r="B5" t="s">
        <v>241</v>
      </c>
      <c r="C5" t="s">
        <v>1333</v>
      </c>
      <c r="D5" t="s">
        <v>6</v>
      </c>
      <c r="E5" t="s">
        <v>659</v>
      </c>
      <c r="F5" t="s">
        <v>588</v>
      </c>
    </row>
    <row r="6" spans="1:6" x14ac:dyDescent="0.25">
      <c r="A6" s="3">
        <v>44889</v>
      </c>
      <c r="B6" t="s">
        <v>328</v>
      </c>
      <c r="C6" t="s">
        <v>1592</v>
      </c>
      <c r="D6" t="s">
        <v>5</v>
      </c>
      <c r="E6" t="s">
        <v>662</v>
      </c>
      <c r="F6" t="s">
        <v>588</v>
      </c>
    </row>
    <row r="7" spans="1:6" x14ac:dyDescent="0.25">
      <c r="A7" s="3">
        <v>44892</v>
      </c>
      <c r="B7" t="s">
        <v>181</v>
      </c>
      <c r="C7" t="s">
        <v>1585</v>
      </c>
      <c r="D7" t="s">
        <v>6</v>
      </c>
      <c r="E7" t="s">
        <v>596</v>
      </c>
      <c r="F7" t="s">
        <v>588</v>
      </c>
    </row>
    <row r="8" spans="1:6" x14ac:dyDescent="0.25">
      <c r="A8" s="3">
        <v>44896</v>
      </c>
      <c r="B8" t="s">
        <v>352</v>
      </c>
      <c r="C8" t="s">
        <v>1609</v>
      </c>
      <c r="D8" t="s">
        <v>5</v>
      </c>
      <c r="E8" t="s">
        <v>598</v>
      </c>
      <c r="F8" t="s">
        <v>588</v>
      </c>
    </row>
    <row r="9" spans="1:6" x14ac:dyDescent="0.25">
      <c r="A9" s="3">
        <v>44899</v>
      </c>
      <c r="B9" t="s">
        <v>50</v>
      </c>
      <c r="C9" t="s">
        <v>2021</v>
      </c>
      <c r="D9" t="s">
        <v>6</v>
      </c>
      <c r="E9" t="s">
        <v>600</v>
      </c>
      <c r="F9" t="s">
        <v>588</v>
      </c>
    </row>
    <row r="10" spans="1:6" x14ac:dyDescent="0.25">
      <c r="A10" s="3">
        <v>44906</v>
      </c>
      <c r="B10" t="s">
        <v>289</v>
      </c>
      <c r="C10" t="s">
        <v>1623</v>
      </c>
      <c r="D10" t="s">
        <v>5</v>
      </c>
      <c r="E10" t="s">
        <v>602</v>
      </c>
      <c r="F10" t="s">
        <v>588</v>
      </c>
    </row>
    <row r="11" spans="1:6" x14ac:dyDescent="0.25">
      <c r="A11" s="3">
        <v>44909</v>
      </c>
      <c r="B11" t="s">
        <v>2050</v>
      </c>
      <c r="C11" t="s">
        <v>1021</v>
      </c>
      <c r="D11" t="s">
        <v>5</v>
      </c>
      <c r="E11" t="s">
        <v>603</v>
      </c>
      <c r="F11" t="s">
        <v>588</v>
      </c>
    </row>
    <row r="12" spans="1:6" x14ac:dyDescent="0.25">
      <c r="A12" s="3">
        <v>44913</v>
      </c>
      <c r="B12" t="s">
        <v>189</v>
      </c>
      <c r="C12" t="s">
        <v>2031</v>
      </c>
      <c r="D12" t="s">
        <v>661</v>
      </c>
      <c r="E12" t="s">
        <v>669</v>
      </c>
      <c r="F12" t="s">
        <v>588</v>
      </c>
    </row>
    <row r="13" spans="1:6" x14ac:dyDescent="0.25">
      <c r="A13" s="3">
        <v>44917</v>
      </c>
      <c r="B13" t="s">
        <v>2051</v>
      </c>
      <c r="C13" t="s">
        <v>2052</v>
      </c>
      <c r="D13" t="s">
        <v>5</v>
      </c>
      <c r="E13" t="s">
        <v>671</v>
      </c>
      <c r="F13" t="s">
        <v>588</v>
      </c>
    </row>
    <row r="14" spans="1:6" x14ac:dyDescent="0.25">
      <c r="A14" s="3">
        <v>44925</v>
      </c>
      <c r="B14" t="s">
        <v>175</v>
      </c>
      <c r="C14" t="s">
        <v>1617</v>
      </c>
      <c r="D14" t="s">
        <v>5</v>
      </c>
      <c r="E14" t="s">
        <v>689</v>
      </c>
      <c r="F14" t="s">
        <v>608</v>
      </c>
    </row>
    <row r="15" spans="1:6" x14ac:dyDescent="0.25">
      <c r="A15" s="3">
        <v>44562</v>
      </c>
      <c r="B15" t="s">
        <v>122</v>
      </c>
      <c r="C15" t="s">
        <v>1513</v>
      </c>
      <c r="D15" t="s">
        <v>5</v>
      </c>
      <c r="E15" t="s">
        <v>613</v>
      </c>
      <c r="F15" t="s">
        <v>611</v>
      </c>
    </row>
    <row r="16" spans="1:6" x14ac:dyDescent="0.25">
      <c r="A16" s="3">
        <v>44567</v>
      </c>
      <c r="B16" t="s">
        <v>385</v>
      </c>
      <c r="C16" t="s">
        <v>1155</v>
      </c>
      <c r="D16" t="s">
        <v>6</v>
      </c>
      <c r="E16" t="s">
        <v>694</v>
      </c>
      <c r="F16" t="s">
        <v>658</v>
      </c>
    </row>
    <row r="17" spans="1:6" x14ac:dyDescent="0.25">
      <c r="A17" s="3">
        <v>44569</v>
      </c>
      <c r="B17" t="s">
        <v>464</v>
      </c>
      <c r="C17" t="s">
        <v>1355</v>
      </c>
      <c r="D17" t="s">
        <v>6</v>
      </c>
      <c r="E17" t="s">
        <v>697</v>
      </c>
      <c r="F17" t="s">
        <v>868</v>
      </c>
    </row>
    <row r="18" spans="1:6" x14ac:dyDescent="0.25">
      <c r="A18" s="3">
        <v>44574</v>
      </c>
      <c r="B18" t="s">
        <v>496</v>
      </c>
      <c r="C18" t="s">
        <v>2053</v>
      </c>
      <c r="D18" t="s">
        <v>5</v>
      </c>
      <c r="E18" t="s">
        <v>1052</v>
      </c>
      <c r="F18" t="s">
        <v>914</v>
      </c>
    </row>
    <row r="19" spans="1:6" x14ac:dyDescent="0.25">
      <c r="A19" s="3">
        <v>44577</v>
      </c>
      <c r="B19" t="s">
        <v>496</v>
      </c>
      <c r="C19" t="s">
        <v>896</v>
      </c>
      <c r="D19" t="s">
        <v>6</v>
      </c>
      <c r="E19" t="s">
        <v>1053</v>
      </c>
      <c r="F19" t="s">
        <v>916</v>
      </c>
    </row>
    <row r="20" spans="1:6" x14ac:dyDescent="0.25">
      <c r="A20" s="3">
        <v>44583</v>
      </c>
      <c r="B20" t="s">
        <v>42</v>
      </c>
      <c r="C20" t="s">
        <v>2054</v>
      </c>
      <c r="D20" t="s">
        <v>5</v>
      </c>
      <c r="E20" t="s">
        <v>1116</v>
      </c>
      <c r="F20" t="s">
        <v>666</v>
      </c>
    </row>
    <row r="21" spans="1:6" x14ac:dyDescent="0.25">
      <c r="A21" s="3">
        <v>44588</v>
      </c>
      <c r="B21" t="s">
        <v>157</v>
      </c>
      <c r="C21" t="s">
        <v>1069</v>
      </c>
      <c r="D21" t="s">
        <v>5</v>
      </c>
      <c r="E21" t="s">
        <v>1118</v>
      </c>
      <c r="F21" t="s">
        <v>668</v>
      </c>
    </row>
    <row r="22" spans="1:6" x14ac:dyDescent="0.25">
      <c r="A22" s="3">
        <v>44590</v>
      </c>
      <c r="B22" t="s">
        <v>452</v>
      </c>
      <c r="C22" t="s">
        <v>707</v>
      </c>
      <c r="D22" t="s">
        <v>5</v>
      </c>
      <c r="E22" t="s">
        <v>844</v>
      </c>
      <c r="F22" t="s">
        <v>602</v>
      </c>
    </row>
    <row r="23" spans="1:6" x14ac:dyDescent="0.25">
      <c r="A23" s="3">
        <v>44595</v>
      </c>
      <c r="B23" t="s">
        <v>188</v>
      </c>
      <c r="C23" t="s">
        <v>1300</v>
      </c>
      <c r="D23" t="s">
        <v>6</v>
      </c>
      <c r="E23" t="s">
        <v>779</v>
      </c>
      <c r="F23" t="s">
        <v>684</v>
      </c>
    </row>
    <row r="24" spans="1:6" x14ac:dyDescent="0.25">
      <c r="A24" s="3">
        <v>44597</v>
      </c>
      <c r="B24" t="s">
        <v>356</v>
      </c>
      <c r="C24" t="s">
        <v>1963</v>
      </c>
      <c r="D24" t="s">
        <v>6</v>
      </c>
      <c r="E24" t="s">
        <v>780</v>
      </c>
      <c r="F24" t="s">
        <v>669</v>
      </c>
    </row>
    <row r="25" spans="1:6" x14ac:dyDescent="0.25">
      <c r="A25" s="3">
        <v>44602</v>
      </c>
      <c r="B25" t="s">
        <v>280</v>
      </c>
      <c r="C25" t="s">
        <v>715</v>
      </c>
      <c r="D25" t="s">
        <v>6</v>
      </c>
      <c r="E25" t="s">
        <v>848</v>
      </c>
      <c r="F25" t="s">
        <v>671</v>
      </c>
    </row>
    <row r="26" spans="1:6" x14ac:dyDescent="0.25">
      <c r="A26" s="3">
        <v>44609</v>
      </c>
      <c r="B26" t="s">
        <v>385</v>
      </c>
      <c r="C26" t="s">
        <v>2055</v>
      </c>
      <c r="D26" t="s">
        <v>5</v>
      </c>
      <c r="E26" t="s">
        <v>686</v>
      </c>
      <c r="F26" t="s">
        <v>672</v>
      </c>
    </row>
    <row r="27" spans="1:6" x14ac:dyDescent="0.25">
      <c r="A27" s="3">
        <v>44611</v>
      </c>
      <c r="B27" t="s">
        <v>464</v>
      </c>
      <c r="C27" t="s">
        <v>2056</v>
      </c>
      <c r="D27" t="s">
        <v>5</v>
      </c>
      <c r="E27" t="s">
        <v>688</v>
      </c>
      <c r="F27" t="s">
        <v>769</v>
      </c>
    </row>
    <row r="28" spans="1:6" x14ac:dyDescent="0.25">
      <c r="A28" s="3">
        <v>44616</v>
      </c>
      <c r="B28" t="s">
        <v>157</v>
      </c>
      <c r="C28" t="s">
        <v>921</v>
      </c>
      <c r="D28" t="s">
        <v>6</v>
      </c>
      <c r="E28" t="s">
        <v>691</v>
      </c>
      <c r="F28" t="s">
        <v>616</v>
      </c>
    </row>
    <row r="29" spans="1:6" x14ac:dyDescent="0.25">
      <c r="A29" s="3">
        <v>44618</v>
      </c>
      <c r="B29" t="s">
        <v>452</v>
      </c>
      <c r="C29" t="s">
        <v>2057</v>
      </c>
      <c r="D29" t="s">
        <v>6</v>
      </c>
      <c r="E29" t="s">
        <v>855</v>
      </c>
      <c r="F29" t="s">
        <v>617</v>
      </c>
    </row>
    <row r="30" spans="1:6" x14ac:dyDescent="0.25">
      <c r="A30" s="3">
        <v>44622</v>
      </c>
      <c r="B30" t="s">
        <v>425</v>
      </c>
      <c r="C30" t="s">
        <v>1484</v>
      </c>
      <c r="D30" t="s">
        <v>5</v>
      </c>
      <c r="E30" t="s">
        <v>857</v>
      </c>
      <c r="F30" t="s">
        <v>772</v>
      </c>
    </row>
    <row r="31" spans="1:6" x14ac:dyDescent="0.25">
      <c r="A31" s="3">
        <v>44625</v>
      </c>
      <c r="B31" t="s">
        <v>42</v>
      </c>
      <c r="C31" t="s">
        <v>2041</v>
      </c>
      <c r="D31" t="s">
        <v>6</v>
      </c>
      <c r="E31" t="s">
        <v>859</v>
      </c>
      <c r="F31" t="s">
        <v>677</v>
      </c>
    </row>
    <row r="32" spans="1:6" x14ac:dyDescent="0.25">
      <c r="A32" s="3">
        <v>44629</v>
      </c>
      <c r="B32" t="s">
        <v>175</v>
      </c>
      <c r="C32" t="s">
        <v>1754</v>
      </c>
      <c r="D32" t="s">
        <v>661</v>
      </c>
      <c r="E32" t="s">
        <v>1146</v>
      </c>
      <c r="F32" t="s">
        <v>679</v>
      </c>
    </row>
    <row r="33" spans="1:6" x14ac:dyDescent="0.25">
      <c r="A33" s="3">
        <v>44630</v>
      </c>
      <c r="B33" t="s">
        <v>122</v>
      </c>
      <c r="C33" t="s">
        <v>1704</v>
      </c>
      <c r="D33" t="s">
        <v>661</v>
      </c>
      <c r="E33" t="s">
        <v>2058</v>
      </c>
      <c r="F33" t="s">
        <v>681</v>
      </c>
    </row>
    <row r="34" spans="1:6" x14ac:dyDescent="0.25">
      <c r="A34" s="3">
        <v>44631</v>
      </c>
      <c r="B34" t="s">
        <v>452</v>
      </c>
      <c r="C34" t="s">
        <v>1976</v>
      </c>
      <c r="D34" t="s">
        <v>661</v>
      </c>
    </row>
  </sheetData>
  <pageMargins left="0.7" right="0.7" top="0.75" bottom="0.75" header="0.3" footer="0.3"/>
  <tableParts count="1">
    <tablePart r:id="rId1"/>
  </tableParts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336C1-1D43-4BFC-BE13-508534803BBE}">
  <dimension ref="A1:H31"/>
  <sheetViews>
    <sheetView workbookViewId="0">
      <selection activeCell="I11" sqref="I11"/>
    </sheetView>
  </sheetViews>
  <sheetFormatPr defaultRowHeight="15" x14ac:dyDescent="0.25"/>
  <cols>
    <col min="1" max="1" width="10.7109375" bestFit="1" customWidth="1"/>
    <col min="2" max="2" width="18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2059</v>
      </c>
      <c r="C2" t="s">
        <v>2060</v>
      </c>
      <c r="D2" t="s">
        <v>5</v>
      </c>
      <c r="E2" t="s">
        <v>608</v>
      </c>
      <c r="F2" t="s">
        <v>588</v>
      </c>
    </row>
    <row r="3" spans="1:8" x14ac:dyDescent="0.25">
      <c r="A3" s="3">
        <v>44880</v>
      </c>
      <c r="B3" t="s">
        <v>34</v>
      </c>
      <c r="C3" t="s">
        <v>1622</v>
      </c>
      <c r="D3" t="s">
        <v>5</v>
      </c>
      <c r="E3" t="s">
        <v>703</v>
      </c>
      <c r="F3" t="s">
        <v>588</v>
      </c>
    </row>
    <row r="4" spans="1:8" x14ac:dyDescent="0.25">
      <c r="A4" s="3">
        <v>44883</v>
      </c>
      <c r="B4" t="s">
        <v>451</v>
      </c>
      <c r="C4" t="s">
        <v>2061</v>
      </c>
      <c r="D4" t="s">
        <v>5</v>
      </c>
      <c r="E4" t="s">
        <v>614</v>
      </c>
      <c r="F4" t="s">
        <v>588</v>
      </c>
    </row>
    <row r="5" spans="1:8" x14ac:dyDescent="0.25">
      <c r="A5" s="3">
        <v>44890</v>
      </c>
      <c r="B5" t="s">
        <v>36</v>
      </c>
      <c r="C5" t="s">
        <v>1457</v>
      </c>
      <c r="D5" t="s">
        <v>661</v>
      </c>
      <c r="E5" t="s">
        <v>594</v>
      </c>
      <c r="F5" t="s">
        <v>588</v>
      </c>
      <c r="H5">
        <v>59</v>
      </c>
    </row>
    <row r="6" spans="1:8" x14ac:dyDescent="0.25">
      <c r="A6" s="3">
        <v>44891</v>
      </c>
      <c r="B6" t="s">
        <v>111</v>
      </c>
      <c r="C6" t="s">
        <v>1993</v>
      </c>
      <c r="D6" t="s">
        <v>661</v>
      </c>
      <c r="E6" t="s">
        <v>618</v>
      </c>
      <c r="F6" t="s">
        <v>588</v>
      </c>
      <c r="H6">
        <v>63</v>
      </c>
    </row>
    <row r="7" spans="1:8" x14ac:dyDescent="0.25">
      <c r="A7" s="3">
        <v>44893</v>
      </c>
      <c r="B7" t="s">
        <v>187</v>
      </c>
      <c r="C7" t="s">
        <v>1839</v>
      </c>
      <c r="D7" t="s">
        <v>661</v>
      </c>
      <c r="E7" t="s">
        <v>801</v>
      </c>
      <c r="F7" t="s">
        <v>588</v>
      </c>
      <c r="H7">
        <v>57</v>
      </c>
    </row>
    <row r="8" spans="1:8" x14ac:dyDescent="0.25">
      <c r="A8" s="3">
        <v>44899</v>
      </c>
      <c r="B8" t="s">
        <v>2050</v>
      </c>
      <c r="C8" t="s">
        <v>2062</v>
      </c>
      <c r="D8" t="s">
        <v>5</v>
      </c>
      <c r="E8" t="s">
        <v>774</v>
      </c>
      <c r="F8" t="s">
        <v>588</v>
      </c>
    </row>
    <row r="9" spans="1:8" x14ac:dyDescent="0.25">
      <c r="A9" s="3">
        <v>44906</v>
      </c>
      <c r="B9" t="s">
        <v>114</v>
      </c>
      <c r="C9" t="s">
        <v>1405</v>
      </c>
      <c r="D9" t="s">
        <v>661</v>
      </c>
      <c r="E9" t="s">
        <v>682</v>
      </c>
      <c r="F9" t="s">
        <v>588</v>
      </c>
      <c r="H9">
        <v>66</v>
      </c>
    </row>
    <row r="10" spans="1:8" x14ac:dyDescent="0.25">
      <c r="A10" s="3">
        <v>44909</v>
      </c>
      <c r="B10" t="s">
        <v>433</v>
      </c>
      <c r="C10" t="s">
        <v>1110</v>
      </c>
      <c r="D10" t="s">
        <v>5</v>
      </c>
      <c r="E10" t="s">
        <v>683</v>
      </c>
      <c r="F10" t="s">
        <v>588</v>
      </c>
    </row>
    <row r="11" spans="1:8" x14ac:dyDescent="0.25">
      <c r="A11" s="3">
        <v>44913</v>
      </c>
      <c r="B11" t="s">
        <v>365</v>
      </c>
      <c r="C11" t="s">
        <v>2063</v>
      </c>
      <c r="D11" t="s">
        <v>6</v>
      </c>
      <c r="E11" t="s">
        <v>684</v>
      </c>
      <c r="F11" t="s">
        <v>588</v>
      </c>
      <c r="H11">
        <v>62</v>
      </c>
    </row>
    <row r="12" spans="1:8" x14ac:dyDescent="0.25">
      <c r="A12" s="3">
        <v>44562</v>
      </c>
      <c r="B12" t="s">
        <v>157</v>
      </c>
      <c r="C12" t="s">
        <v>2064</v>
      </c>
      <c r="D12" t="s">
        <v>5</v>
      </c>
      <c r="E12" t="s">
        <v>669</v>
      </c>
      <c r="F12" t="s">
        <v>608</v>
      </c>
    </row>
    <row r="13" spans="1:8" x14ac:dyDescent="0.25">
      <c r="A13" s="3">
        <v>44567</v>
      </c>
      <c r="B13" t="s">
        <v>42</v>
      </c>
      <c r="C13" t="s">
        <v>1993</v>
      </c>
      <c r="D13" t="s">
        <v>5</v>
      </c>
      <c r="E13" t="s">
        <v>1073</v>
      </c>
      <c r="F13" t="s">
        <v>703</v>
      </c>
    </row>
    <row r="14" spans="1:8" x14ac:dyDescent="0.25">
      <c r="A14" s="3">
        <v>44569</v>
      </c>
      <c r="B14" t="s">
        <v>201</v>
      </c>
      <c r="C14" t="s">
        <v>1033</v>
      </c>
      <c r="D14" t="s">
        <v>5</v>
      </c>
      <c r="E14" t="s">
        <v>672</v>
      </c>
      <c r="F14" t="s">
        <v>614</v>
      </c>
    </row>
    <row r="15" spans="1:8" x14ac:dyDescent="0.25">
      <c r="A15" s="3">
        <v>44574</v>
      </c>
      <c r="B15" t="s">
        <v>175</v>
      </c>
      <c r="C15" t="s">
        <v>1401</v>
      </c>
      <c r="D15" t="s">
        <v>6</v>
      </c>
      <c r="E15" t="s">
        <v>769</v>
      </c>
      <c r="F15" t="s">
        <v>659</v>
      </c>
      <c r="H15">
        <v>69</v>
      </c>
    </row>
    <row r="16" spans="1:8" x14ac:dyDescent="0.25">
      <c r="A16" s="3">
        <v>44576</v>
      </c>
      <c r="B16" t="s">
        <v>122</v>
      </c>
      <c r="C16" t="s">
        <v>1149</v>
      </c>
      <c r="D16" t="s">
        <v>6</v>
      </c>
      <c r="E16" t="s">
        <v>616</v>
      </c>
      <c r="F16" t="s">
        <v>662</v>
      </c>
      <c r="H16">
        <v>65</v>
      </c>
    </row>
    <row r="17" spans="1:8" x14ac:dyDescent="0.25">
      <c r="A17" s="3">
        <v>44581</v>
      </c>
      <c r="B17" t="s">
        <v>280</v>
      </c>
      <c r="C17" t="s">
        <v>2065</v>
      </c>
      <c r="D17" t="s">
        <v>5</v>
      </c>
      <c r="E17" t="s">
        <v>784</v>
      </c>
      <c r="F17" t="s">
        <v>664</v>
      </c>
    </row>
    <row r="18" spans="1:8" x14ac:dyDescent="0.25">
      <c r="A18" s="3">
        <v>44583</v>
      </c>
      <c r="B18" t="s">
        <v>425</v>
      </c>
      <c r="C18" t="s">
        <v>1695</v>
      </c>
      <c r="D18" t="s">
        <v>5</v>
      </c>
      <c r="E18" t="s">
        <v>699</v>
      </c>
      <c r="F18" t="s">
        <v>666</v>
      </c>
    </row>
    <row r="19" spans="1:8" x14ac:dyDescent="0.25">
      <c r="A19" s="3">
        <v>44588</v>
      </c>
      <c r="B19" t="s">
        <v>496</v>
      </c>
      <c r="C19" t="s">
        <v>1762</v>
      </c>
      <c r="D19" t="s">
        <v>6</v>
      </c>
      <c r="E19" t="s">
        <v>1114</v>
      </c>
      <c r="F19" t="s">
        <v>668</v>
      </c>
      <c r="H19">
        <v>63</v>
      </c>
    </row>
    <row r="20" spans="1:8" x14ac:dyDescent="0.25">
      <c r="A20" s="3">
        <v>44590</v>
      </c>
      <c r="B20" t="s">
        <v>101</v>
      </c>
      <c r="C20" t="s">
        <v>1947</v>
      </c>
      <c r="D20" t="s">
        <v>6</v>
      </c>
      <c r="E20" t="s">
        <v>1116</v>
      </c>
      <c r="F20" t="s">
        <v>870</v>
      </c>
      <c r="H20">
        <v>63</v>
      </c>
    </row>
    <row r="21" spans="1:8" x14ac:dyDescent="0.25">
      <c r="A21" s="3">
        <v>44597</v>
      </c>
      <c r="B21" t="s">
        <v>464</v>
      </c>
      <c r="C21" t="s">
        <v>2066</v>
      </c>
      <c r="D21" t="s">
        <v>5</v>
      </c>
      <c r="E21" t="s">
        <v>1118</v>
      </c>
      <c r="F21" t="s">
        <v>872</v>
      </c>
    </row>
    <row r="22" spans="1:8" x14ac:dyDescent="0.25">
      <c r="A22" s="3">
        <v>44599</v>
      </c>
      <c r="B22" t="s">
        <v>385</v>
      </c>
      <c r="C22" t="s">
        <v>1502</v>
      </c>
      <c r="D22" t="s">
        <v>5</v>
      </c>
      <c r="E22" t="s">
        <v>1119</v>
      </c>
      <c r="F22" t="s">
        <v>873</v>
      </c>
    </row>
    <row r="23" spans="1:8" x14ac:dyDescent="0.25">
      <c r="A23" s="3">
        <v>44604</v>
      </c>
      <c r="B23" t="s">
        <v>157</v>
      </c>
      <c r="C23" t="s">
        <v>1941</v>
      </c>
      <c r="D23" t="s">
        <v>6</v>
      </c>
      <c r="E23" t="s">
        <v>1270</v>
      </c>
      <c r="F23" t="s">
        <v>875</v>
      </c>
      <c r="H23">
        <v>67</v>
      </c>
    </row>
    <row r="24" spans="1:8" x14ac:dyDescent="0.25">
      <c r="A24" s="3">
        <v>44609</v>
      </c>
      <c r="B24" t="s">
        <v>188</v>
      </c>
      <c r="C24" t="s">
        <v>1769</v>
      </c>
      <c r="D24" t="s">
        <v>6</v>
      </c>
      <c r="E24" t="s">
        <v>893</v>
      </c>
      <c r="F24" t="s">
        <v>877</v>
      </c>
      <c r="H24">
        <v>54</v>
      </c>
    </row>
    <row r="25" spans="1:8" x14ac:dyDescent="0.25">
      <c r="A25" s="3">
        <v>44611</v>
      </c>
      <c r="B25" t="s">
        <v>42</v>
      </c>
      <c r="C25" t="s">
        <v>1091</v>
      </c>
      <c r="D25" t="s">
        <v>6</v>
      </c>
      <c r="E25" t="s">
        <v>895</v>
      </c>
      <c r="F25" t="s">
        <v>930</v>
      </c>
      <c r="H25">
        <v>58</v>
      </c>
    </row>
    <row r="26" spans="1:8" x14ac:dyDescent="0.25">
      <c r="A26" s="3">
        <v>44616</v>
      </c>
      <c r="B26" t="s">
        <v>496</v>
      </c>
      <c r="C26" t="s">
        <v>1495</v>
      </c>
      <c r="D26" t="s">
        <v>5</v>
      </c>
      <c r="E26" t="s">
        <v>897</v>
      </c>
      <c r="F26" t="s">
        <v>932</v>
      </c>
    </row>
    <row r="27" spans="1:8" x14ac:dyDescent="0.25">
      <c r="A27" s="3">
        <v>44618</v>
      </c>
      <c r="B27" t="s">
        <v>101</v>
      </c>
      <c r="C27" t="s">
        <v>2067</v>
      </c>
      <c r="D27" t="s">
        <v>5</v>
      </c>
      <c r="E27" t="s">
        <v>899</v>
      </c>
      <c r="F27" t="s">
        <v>934</v>
      </c>
    </row>
    <row r="28" spans="1:8" x14ac:dyDescent="0.25">
      <c r="A28" s="3">
        <v>44623</v>
      </c>
      <c r="B28" t="s">
        <v>464</v>
      </c>
      <c r="C28" t="s">
        <v>1641</v>
      </c>
      <c r="D28" t="s">
        <v>6</v>
      </c>
      <c r="E28" t="s">
        <v>901</v>
      </c>
      <c r="F28" t="s">
        <v>936</v>
      </c>
      <c r="H28">
        <v>59</v>
      </c>
    </row>
    <row r="29" spans="1:8" x14ac:dyDescent="0.25">
      <c r="A29" s="3">
        <v>44625</v>
      </c>
      <c r="B29" t="s">
        <v>385</v>
      </c>
      <c r="C29" t="s">
        <v>1636</v>
      </c>
      <c r="D29" t="s">
        <v>6</v>
      </c>
      <c r="E29" t="s">
        <v>903</v>
      </c>
      <c r="F29" t="s">
        <v>884</v>
      </c>
      <c r="H29">
        <v>68</v>
      </c>
    </row>
    <row r="30" spans="1:8" x14ac:dyDescent="0.25">
      <c r="A30" s="3">
        <v>44630</v>
      </c>
      <c r="B30" t="s">
        <v>157</v>
      </c>
      <c r="C30" t="s">
        <v>2068</v>
      </c>
      <c r="D30" t="s">
        <v>661</v>
      </c>
      <c r="E30" t="s">
        <v>2069</v>
      </c>
      <c r="F30" t="s">
        <v>886</v>
      </c>
      <c r="H30">
        <v>68</v>
      </c>
    </row>
    <row r="31" spans="1:8" x14ac:dyDescent="0.25">
      <c r="A31" s="3">
        <v>44631</v>
      </c>
      <c r="B31" t="s">
        <v>101</v>
      </c>
      <c r="C31" t="s">
        <v>1976</v>
      </c>
      <c r="D31" t="s">
        <v>661</v>
      </c>
    </row>
  </sheetData>
  <pageMargins left="0.7" right="0.7" top="0.75" bottom="0.75" header="0.3" footer="0.3"/>
  <tableParts count="1">
    <tablePart r:id="rId1"/>
  </tableParts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DF18E-9D30-469D-8965-008705D081EF}">
  <dimension ref="A1:H32"/>
  <sheetViews>
    <sheetView workbookViewId="0">
      <selection activeCell="J20" sqref="J20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8.85546875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44875</v>
      </c>
      <c r="B2" t="s">
        <v>355</v>
      </c>
      <c r="C2" t="s">
        <v>1151</v>
      </c>
      <c r="D2" t="s">
        <v>5</v>
      </c>
      <c r="E2" t="s">
        <v>608</v>
      </c>
      <c r="F2" t="s">
        <v>588</v>
      </c>
    </row>
    <row r="3" spans="1:8" x14ac:dyDescent="0.25">
      <c r="A3" s="3">
        <v>44878</v>
      </c>
      <c r="B3" t="s">
        <v>510</v>
      </c>
      <c r="C3" t="s">
        <v>2070</v>
      </c>
      <c r="D3" t="s">
        <v>5</v>
      </c>
      <c r="E3" t="s">
        <v>611</v>
      </c>
      <c r="F3" t="s">
        <v>588</v>
      </c>
    </row>
    <row r="4" spans="1:8" x14ac:dyDescent="0.25">
      <c r="A4" s="3">
        <v>44881</v>
      </c>
      <c r="B4" t="s">
        <v>493</v>
      </c>
      <c r="C4" t="s">
        <v>1548</v>
      </c>
      <c r="D4" t="s">
        <v>5</v>
      </c>
      <c r="E4" t="s">
        <v>658</v>
      </c>
      <c r="F4" t="s">
        <v>588</v>
      </c>
    </row>
    <row r="5" spans="1:8" x14ac:dyDescent="0.25">
      <c r="A5" s="3">
        <v>44883</v>
      </c>
      <c r="B5" t="s">
        <v>169</v>
      </c>
      <c r="C5" t="s">
        <v>787</v>
      </c>
      <c r="D5" t="s">
        <v>6</v>
      </c>
      <c r="E5" t="s">
        <v>659</v>
      </c>
      <c r="F5" t="s">
        <v>588</v>
      </c>
      <c r="H5">
        <v>70</v>
      </c>
    </row>
    <row r="6" spans="1:8" x14ac:dyDescent="0.25">
      <c r="A6" s="3">
        <v>44887</v>
      </c>
      <c r="B6" t="s">
        <v>404</v>
      </c>
      <c r="C6" t="s">
        <v>2071</v>
      </c>
      <c r="D6" t="s">
        <v>5</v>
      </c>
      <c r="E6" t="s">
        <v>595</v>
      </c>
      <c r="F6" t="s">
        <v>588</v>
      </c>
    </row>
    <row r="7" spans="1:8" x14ac:dyDescent="0.25">
      <c r="A7" s="3">
        <v>44892</v>
      </c>
      <c r="B7" t="s">
        <v>114</v>
      </c>
      <c r="C7" t="s">
        <v>2072</v>
      </c>
      <c r="D7" t="s">
        <v>6</v>
      </c>
      <c r="E7" t="s">
        <v>801</v>
      </c>
      <c r="F7" t="s">
        <v>588</v>
      </c>
      <c r="H7">
        <v>83</v>
      </c>
    </row>
    <row r="8" spans="1:8" x14ac:dyDescent="0.25">
      <c r="A8" s="3">
        <v>44895</v>
      </c>
      <c r="B8" t="s">
        <v>227</v>
      </c>
      <c r="C8" t="s">
        <v>1658</v>
      </c>
      <c r="D8" t="s">
        <v>5</v>
      </c>
      <c r="E8" t="s">
        <v>774</v>
      </c>
      <c r="F8" t="s">
        <v>588</v>
      </c>
    </row>
    <row r="9" spans="1:8" x14ac:dyDescent="0.25">
      <c r="A9" s="3">
        <v>44898</v>
      </c>
      <c r="B9" t="s">
        <v>80</v>
      </c>
      <c r="C9" t="s">
        <v>2073</v>
      </c>
      <c r="D9" t="s">
        <v>6</v>
      </c>
      <c r="E9" t="s">
        <v>730</v>
      </c>
      <c r="F9" t="s">
        <v>587</v>
      </c>
      <c r="H9">
        <v>51</v>
      </c>
    </row>
    <row r="10" spans="1:8" x14ac:dyDescent="0.25">
      <c r="A10" s="3">
        <v>44904</v>
      </c>
      <c r="B10" t="s">
        <v>18</v>
      </c>
      <c r="C10" t="s">
        <v>1382</v>
      </c>
      <c r="D10" t="s">
        <v>5</v>
      </c>
      <c r="E10" t="s">
        <v>792</v>
      </c>
      <c r="F10" t="s">
        <v>703</v>
      </c>
    </row>
    <row r="11" spans="1:8" x14ac:dyDescent="0.25">
      <c r="A11" s="3">
        <v>44907</v>
      </c>
      <c r="B11" t="s">
        <v>186</v>
      </c>
      <c r="C11" t="s">
        <v>619</v>
      </c>
      <c r="D11" t="s">
        <v>6</v>
      </c>
      <c r="E11" t="s">
        <v>633</v>
      </c>
      <c r="F11" t="s">
        <v>703</v>
      </c>
      <c r="H11">
        <v>63</v>
      </c>
    </row>
    <row r="12" spans="1:8" x14ac:dyDescent="0.25">
      <c r="A12" s="3">
        <v>44925</v>
      </c>
      <c r="B12" t="s">
        <v>512</v>
      </c>
      <c r="C12" t="s">
        <v>651</v>
      </c>
      <c r="D12" t="s">
        <v>5</v>
      </c>
      <c r="E12" t="s">
        <v>636</v>
      </c>
      <c r="F12" t="s">
        <v>703</v>
      </c>
    </row>
    <row r="13" spans="1:8" x14ac:dyDescent="0.25">
      <c r="A13" s="3">
        <v>44562</v>
      </c>
      <c r="B13" t="s">
        <v>507</v>
      </c>
      <c r="C13" t="s">
        <v>2074</v>
      </c>
      <c r="D13" t="s">
        <v>5</v>
      </c>
      <c r="E13" t="s">
        <v>639</v>
      </c>
      <c r="F13" t="s">
        <v>703</v>
      </c>
    </row>
    <row r="14" spans="1:8" x14ac:dyDescent="0.25">
      <c r="A14" s="3">
        <v>44565</v>
      </c>
      <c r="B14" t="s">
        <v>184</v>
      </c>
      <c r="C14" t="s">
        <v>1264</v>
      </c>
      <c r="D14" t="s">
        <v>5</v>
      </c>
      <c r="E14" t="s">
        <v>642</v>
      </c>
      <c r="F14" t="s">
        <v>614</v>
      </c>
    </row>
    <row r="15" spans="1:8" x14ac:dyDescent="0.25">
      <c r="A15" s="3">
        <v>44569</v>
      </c>
      <c r="B15" t="s">
        <v>173</v>
      </c>
      <c r="C15" t="s">
        <v>2075</v>
      </c>
      <c r="D15" t="s">
        <v>5</v>
      </c>
      <c r="E15" t="s">
        <v>673</v>
      </c>
      <c r="F15" t="s">
        <v>659</v>
      </c>
    </row>
    <row r="16" spans="1:8" x14ac:dyDescent="0.25">
      <c r="A16" s="3">
        <v>44572</v>
      </c>
      <c r="B16" t="s">
        <v>448</v>
      </c>
      <c r="C16" t="s">
        <v>2076</v>
      </c>
      <c r="D16" t="s">
        <v>6</v>
      </c>
      <c r="E16" t="s">
        <v>647</v>
      </c>
      <c r="F16" t="s">
        <v>595</v>
      </c>
      <c r="H16">
        <v>49</v>
      </c>
    </row>
    <row r="17" spans="1:8" x14ac:dyDescent="0.25">
      <c r="A17" s="3">
        <v>44576</v>
      </c>
      <c r="B17" t="s">
        <v>261</v>
      </c>
      <c r="C17" t="s">
        <v>1956</v>
      </c>
      <c r="D17" t="s">
        <v>6</v>
      </c>
      <c r="E17" t="s">
        <v>676</v>
      </c>
      <c r="F17" t="s">
        <v>596</v>
      </c>
      <c r="H17">
        <v>70</v>
      </c>
    </row>
    <row r="18" spans="1:8" x14ac:dyDescent="0.25">
      <c r="A18" s="3">
        <v>44580</v>
      </c>
      <c r="B18" t="s">
        <v>14</v>
      </c>
      <c r="C18" t="s">
        <v>2077</v>
      </c>
      <c r="D18" t="s">
        <v>5</v>
      </c>
      <c r="E18" t="s">
        <v>620</v>
      </c>
      <c r="F18" t="s">
        <v>598</v>
      </c>
    </row>
    <row r="19" spans="1:8" x14ac:dyDescent="0.25">
      <c r="A19" s="3">
        <v>44583</v>
      </c>
      <c r="B19" t="s">
        <v>381</v>
      </c>
      <c r="C19" t="s">
        <v>1711</v>
      </c>
      <c r="D19" t="s">
        <v>6</v>
      </c>
      <c r="E19" t="s">
        <v>623</v>
      </c>
      <c r="F19" t="s">
        <v>682</v>
      </c>
      <c r="H19">
        <v>65</v>
      </c>
    </row>
    <row r="20" spans="1:8" x14ac:dyDescent="0.25">
      <c r="A20" s="3">
        <v>44586</v>
      </c>
      <c r="B20" t="s">
        <v>261</v>
      </c>
      <c r="C20" t="s">
        <v>1854</v>
      </c>
      <c r="D20" t="s">
        <v>5</v>
      </c>
      <c r="E20" t="s">
        <v>1249</v>
      </c>
      <c r="F20" t="s">
        <v>792</v>
      </c>
    </row>
    <row r="21" spans="1:8" x14ac:dyDescent="0.25">
      <c r="A21" s="3">
        <v>44590</v>
      </c>
      <c r="B21" t="s">
        <v>173</v>
      </c>
      <c r="C21" t="s">
        <v>980</v>
      </c>
      <c r="D21" t="s">
        <v>6</v>
      </c>
      <c r="E21" t="s">
        <v>1229</v>
      </c>
      <c r="F21" t="s">
        <v>794</v>
      </c>
      <c r="H21">
        <v>63</v>
      </c>
    </row>
    <row r="22" spans="1:8" x14ac:dyDescent="0.25">
      <c r="A22" s="3">
        <v>44593</v>
      </c>
      <c r="B22" t="s">
        <v>219</v>
      </c>
      <c r="C22" t="s">
        <v>1051</v>
      </c>
      <c r="D22" t="s">
        <v>6</v>
      </c>
      <c r="E22" t="s">
        <v>1231</v>
      </c>
      <c r="F22" t="s">
        <v>636</v>
      </c>
      <c r="H22">
        <v>78</v>
      </c>
    </row>
    <row r="23" spans="1:8" x14ac:dyDescent="0.25">
      <c r="A23" s="3">
        <v>44597</v>
      </c>
      <c r="B23" t="s">
        <v>225</v>
      </c>
      <c r="C23" t="s">
        <v>1897</v>
      </c>
      <c r="D23" t="s">
        <v>5</v>
      </c>
      <c r="E23" t="s">
        <v>1232</v>
      </c>
      <c r="F23" t="s">
        <v>639</v>
      </c>
    </row>
    <row r="24" spans="1:8" x14ac:dyDescent="0.25">
      <c r="A24" s="3">
        <v>44601</v>
      </c>
      <c r="B24" t="s">
        <v>134</v>
      </c>
      <c r="C24" t="s">
        <v>992</v>
      </c>
      <c r="D24" t="s">
        <v>5</v>
      </c>
      <c r="E24" t="s">
        <v>1369</v>
      </c>
      <c r="F24" t="s">
        <v>642</v>
      </c>
    </row>
    <row r="25" spans="1:8" x14ac:dyDescent="0.25">
      <c r="A25" s="3">
        <v>44604</v>
      </c>
      <c r="B25" t="s">
        <v>264</v>
      </c>
      <c r="C25" t="s">
        <v>1407</v>
      </c>
      <c r="D25" t="s">
        <v>6</v>
      </c>
      <c r="E25" t="s">
        <v>1038</v>
      </c>
      <c r="F25" t="s">
        <v>673</v>
      </c>
      <c r="H25">
        <v>73</v>
      </c>
    </row>
    <row r="26" spans="1:8" x14ac:dyDescent="0.25">
      <c r="A26" s="3">
        <v>44608</v>
      </c>
      <c r="B26" t="s">
        <v>80</v>
      </c>
      <c r="C26" t="s">
        <v>1956</v>
      </c>
      <c r="D26" t="s">
        <v>5</v>
      </c>
      <c r="E26" t="s">
        <v>1039</v>
      </c>
      <c r="F26" t="s">
        <v>999</v>
      </c>
    </row>
    <row r="27" spans="1:8" x14ac:dyDescent="0.25">
      <c r="A27" s="3">
        <v>44612</v>
      </c>
      <c r="B27" t="s">
        <v>18</v>
      </c>
      <c r="C27" t="s">
        <v>1439</v>
      </c>
      <c r="D27" t="s">
        <v>6</v>
      </c>
      <c r="E27" t="s">
        <v>1359</v>
      </c>
      <c r="F27" t="s">
        <v>676</v>
      </c>
      <c r="H27">
        <v>72</v>
      </c>
    </row>
    <row r="28" spans="1:8" x14ac:dyDescent="0.25">
      <c r="A28" s="3">
        <v>44615</v>
      </c>
      <c r="B28" t="s">
        <v>184</v>
      </c>
      <c r="C28" t="s">
        <v>1482</v>
      </c>
      <c r="D28" t="s">
        <v>6</v>
      </c>
      <c r="E28" t="s">
        <v>1241</v>
      </c>
      <c r="F28" t="s">
        <v>653</v>
      </c>
      <c r="H28">
        <v>62</v>
      </c>
    </row>
    <row r="29" spans="1:8" x14ac:dyDescent="0.25">
      <c r="A29" s="3">
        <v>44618</v>
      </c>
      <c r="B29" t="s">
        <v>264</v>
      </c>
      <c r="C29" t="s">
        <v>1414</v>
      </c>
      <c r="D29" t="s">
        <v>5</v>
      </c>
      <c r="E29" t="s">
        <v>1242</v>
      </c>
      <c r="F29" t="s">
        <v>1044</v>
      </c>
    </row>
    <row r="30" spans="1:8" x14ac:dyDescent="0.25">
      <c r="A30" s="3">
        <v>44622</v>
      </c>
      <c r="B30" t="s">
        <v>239</v>
      </c>
      <c r="C30" t="s">
        <v>1082</v>
      </c>
      <c r="D30" t="s">
        <v>6</v>
      </c>
      <c r="E30" t="s">
        <v>1244</v>
      </c>
      <c r="F30" t="s">
        <v>1249</v>
      </c>
      <c r="H30">
        <v>66</v>
      </c>
    </row>
    <row r="31" spans="1:8" x14ac:dyDescent="0.25">
      <c r="A31" s="3">
        <v>44626</v>
      </c>
      <c r="B31" t="s">
        <v>448</v>
      </c>
      <c r="C31" t="s">
        <v>1971</v>
      </c>
      <c r="D31" t="s">
        <v>5</v>
      </c>
      <c r="E31" t="s">
        <v>1246</v>
      </c>
      <c r="F31" t="s">
        <v>1229</v>
      </c>
    </row>
    <row r="32" spans="1:8" x14ac:dyDescent="0.25">
      <c r="A32" s="3">
        <v>44631</v>
      </c>
      <c r="B32" t="s">
        <v>14</v>
      </c>
      <c r="C32" t="s">
        <v>700</v>
      </c>
      <c r="D32" t="s">
        <v>661</v>
      </c>
    </row>
  </sheetData>
  <pageMargins left="0.7" right="0.7" top="0.75" bottom="0.75" header="0.3" footer="0.3"/>
  <tableParts count="1">
    <tablePart r:id="rId1"/>
  </tableParts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92F8-E6C5-49FE-A4BB-7A73F36A81E3}">
  <dimension ref="A1:H33"/>
  <sheetViews>
    <sheetView workbookViewId="0">
      <selection activeCell="I9" sqref="I9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861</v>
      </c>
    </row>
    <row r="2" spans="1:8" x14ac:dyDescent="0.25">
      <c r="A2" s="3">
        <v>44874</v>
      </c>
      <c r="B2" t="s">
        <v>178</v>
      </c>
      <c r="C2" t="s">
        <v>1283</v>
      </c>
      <c r="D2" t="s">
        <v>5</v>
      </c>
      <c r="E2" t="s">
        <v>608</v>
      </c>
      <c r="F2" t="s">
        <v>588</v>
      </c>
    </row>
    <row r="3" spans="1:8" x14ac:dyDescent="0.25">
      <c r="A3" s="3">
        <v>44877</v>
      </c>
      <c r="B3" t="s">
        <v>257</v>
      </c>
      <c r="C3" t="s">
        <v>1284</v>
      </c>
      <c r="D3" t="s">
        <v>5</v>
      </c>
      <c r="E3" t="s">
        <v>611</v>
      </c>
      <c r="F3" t="s">
        <v>588</v>
      </c>
    </row>
    <row r="4" spans="1:8" x14ac:dyDescent="0.25">
      <c r="A4" s="3">
        <v>44881</v>
      </c>
      <c r="B4" t="s">
        <v>383</v>
      </c>
      <c r="C4" t="s">
        <v>1285</v>
      </c>
      <c r="D4" t="s">
        <v>5</v>
      </c>
      <c r="E4" t="s">
        <v>658</v>
      </c>
      <c r="F4" t="s">
        <v>588</v>
      </c>
    </row>
    <row r="5" spans="1:8" x14ac:dyDescent="0.25">
      <c r="A5" s="3">
        <v>44883</v>
      </c>
      <c r="B5" t="s">
        <v>351</v>
      </c>
      <c r="C5" t="s">
        <v>1286</v>
      </c>
      <c r="D5" t="s">
        <v>5</v>
      </c>
      <c r="E5" t="s">
        <v>868</v>
      </c>
      <c r="F5" t="s">
        <v>588</v>
      </c>
    </row>
    <row r="6" spans="1:8" x14ac:dyDescent="0.25">
      <c r="A6" s="3">
        <v>44887</v>
      </c>
      <c r="B6" t="s">
        <v>444</v>
      </c>
      <c r="C6" t="s">
        <v>1287</v>
      </c>
      <c r="D6" t="s">
        <v>5</v>
      </c>
      <c r="E6" t="s">
        <v>914</v>
      </c>
      <c r="F6" t="s">
        <v>588</v>
      </c>
    </row>
    <row r="7" spans="1:8" x14ac:dyDescent="0.25">
      <c r="A7" s="3">
        <v>44891</v>
      </c>
      <c r="B7" t="s">
        <v>255</v>
      </c>
      <c r="C7" t="s">
        <v>1288</v>
      </c>
      <c r="D7" t="s">
        <v>5</v>
      </c>
      <c r="E7" t="s">
        <v>916</v>
      </c>
      <c r="F7" t="s">
        <v>588</v>
      </c>
    </row>
    <row r="8" spans="1:8" x14ac:dyDescent="0.25">
      <c r="A8" s="3">
        <v>44894</v>
      </c>
      <c r="B8" t="s">
        <v>484</v>
      </c>
      <c r="C8" t="s">
        <v>1289</v>
      </c>
      <c r="D8" t="s">
        <v>6</v>
      </c>
      <c r="E8" t="s">
        <v>918</v>
      </c>
      <c r="F8" t="s">
        <v>588</v>
      </c>
      <c r="H8">
        <v>75</v>
      </c>
    </row>
    <row r="9" spans="1:8" x14ac:dyDescent="0.25">
      <c r="A9" s="3">
        <v>44898</v>
      </c>
      <c r="B9" t="s">
        <v>18</v>
      </c>
      <c r="C9" t="s">
        <v>1290</v>
      </c>
      <c r="D9" t="s">
        <v>6</v>
      </c>
      <c r="E9" t="s">
        <v>668</v>
      </c>
      <c r="F9" t="s">
        <v>587</v>
      </c>
      <c r="H9">
        <v>70</v>
      </c>
    </row>
    <row r="10" spans="1:8" x14ac:dyDescent="0.25">
      <c r="A10" s="3">
        <v>44901</v>
      </c>
      <c r="B10" t="s">
        <v>80</v>
      </c>
      <c r="C10" t="s">
        <v>1291</v>
      </c>
      <c r="D10" t="s">
        <v>5</v>
      </c>
      <c r="E10" t="s">
        <v>602</v>
      </c>
      <c r="F10" t="s">
        <v>590</v>
      </c>
    </row>
    <row r="11" spans="1:8" x14ac:dyDescent="0.25">
      <c r="A11" s="3">
        <v>44904</v>
      </c>
      <c r="B11" t="s">
        <v>397</v>
      </c>
      <c r="C11" t="s">
        <v>1292</v>
      </c>
      <c r="D11" t="s">
        <v>6</v>
      </c>
      <c r="E11" t="s">
        <v>684</v>
      </c>
      <c r="F11" t="s">
        <v>590</v>
      </c>
      <c r="H11">
        <v>53</v>
      </c>
    </row>
    <row r="12" spans="1:8" x14ac:dyDescent="0.25">
      <c r="A12" s="3">
        <v>44913</v>
      </c>
      <c r="B12" t="s">
        <v>180</v>
      </c>
      <c r="C12" t="s">
        <v>1293</v>
      </c>
      <c r="D12" t="s">
        <v>661</v>
      </c>
      <c r="E12" t="s">
        <v>669</v>
      </c>
      <c r="F12" t="s">
        <v>590</v>
      </c>
    </row>
    <row r="13" spans="1:8" x14ac:dyDescent="0.25">
      <c r="A13" s="3">
        <v>44916</v>
      </c>
      <c r="B13" t="s">
        <v>78</v>
      </c>
      <c r="C13" t="s">
        <v>1294</v>
      </c>
      <c r="D13" t="s">
        <v>5</v>
      </c>
      <c r="E13" t="s">
        <v>671</v>
      </c>
      <c r="F13" t="s">
        <v>590</v>
      </c>
    </row>
    <row r="14" spans="1:8" x14ac:dyDescent="0.25">
      <c r="A14" s="3">
        <v>44924</v>
      </c>
      <c r="B14" t="s">
        <v>48</v>
      </c>
      <c r="C14" t="s">
        <v>1295</v>
      </c>
      <c r="D14" t="s">
        <v>5</v>
      </c>
      <c r="E14" t="s">
        <v>689</v>
      </c>
      <c r="F14" t="s">
        <v>590</v>
      </c>
    </row>
    <row r="15" spans="1:8" x14ac:dyDescent="0.25">
      <c r="A15" s="3">
        <v>44564</v>
      </c>
      <c r="B15" t="s">
        <v>261</v>
      </c>
      <c r="C15" t="s">
        <v>1139</v>
      </c>
      <c r="D15" t="s">
        <v>5</v>
      </c>
      <c r="E15" t="s">
        <v>613</v>
      </c>
      <c r="F15" t="s">
        <v>592</v>
      </c>
    </row>
    <row r="16" spans="1:8" x14ac:dyDescent="0.25">
      <c r="A16" s="3">
        <v>44567</v>
      </c>
      <c r="B16" t="s">
        <v>264</v>
      </c>
      <c r="C16" t="s">
        <v>1296</v>
      </c>
      <c r="D16" t="s">
        <v>6</v>
      </c>
      <c r="E16" t="s">
        <v>616</v>
      </c>
      <c r="F16" t="s">
        <v>788</v>
      </c>
      <c r="H16">
        <v>78</v>
      </c>
    </row>
    <row r="17" spans="1:8" x14ac:dyDescent="0.25">
      <c r="A17" s="3">
        <v>44574</v>
      </c>
      <c r="B17" t="s">
        <v>239</v>
      </c>
      <c r="C17" t="s">
        <v>1297</v>
      </c>
      <c r="D17" t="s">
        <v>5</v>
      </c>
      <c r="E17" t="s">
        <v>784</v>
      </c>
      <c r="F17" t="s">
        <v>618</v>
      </c>
    </row>
    <row r="18" spans="1:8" x14ac:dyDescent="0.25">
      <c r="A18" s="3">
        <v>44577</v>
      </c>
      <c r="B18" t="s">
        <v>381</v>
      </c>
      <c r="C18" t="s">
        <v>1205</v>
      </c>
      <c r="D18" t="s">
        <v>6</v>
      </c>
      <c r="E18" t="s">
        <v>699</v>
      </c>
      <c r="F18" t="s">
        <v>801</v>
      </c>
      <c r="H18">
        <v>81</v>
      </c>
    </row>
    <row r="19" spans="1:8" x14ac:dyDescent="0.25">
      <c r="A19" s="3">
        <v>44580</v>
      </c>
      <c r="B19" t="s">
        <v>376</v>
      </c>
      <c r="C19" t="s">
        <v>1298</v>
      </c>
      <c r="D19" t="s">
        <v>6</v>
      </c>
      <c r="E19" t="s">
        <v>838</v>
      </c>
      <c r="F19" t="s">
        <v>706</v>
      </c>
      <c r="H19">
        <v>46</v>
      </c>
    </row>
    <row r="20" spans="1:8" x14ac:dyDescent="0.25">
      <c r="A20" s="3">
        <v>44583</v>
      </c>
      <c r="B20" t="s">
        <v>448</v>
      </c>
      <c r="C20" t="s">
        <v>1299</v>
      </c>
      <c r="D20" t="s">
        <v>5</v>
      </c>
      <c r="E20" t="s">
        <v>840</v>
      </c>
      <c r="F20" t="s">
        <v>730</v>
      </c>
    </row>
    <row r="21" spans="1:8" x14ac:dyDescent="0.25">
      <c r="A21" s="3">
        <v>44588</v>
      </c>
      <c r="B21" t="s">
        <v>18</v>
      </c>
      <c r="C21" t="s">
        <v>1300</v>
      </c>
      <c r="D21" t="s">
        <v>5</v>
      </c>
      <c r="E21" t="s">
        <v>681</v>
      </c>
      <c r="F21" t="s">
        <v>630</v>
      </c>
    </row>
    <row r="22" spans="1:8" x14ac:dyDescent="0.25">
      <c r="A22" s="3">
        <v>44592</v>
      </c>
      <c r="B22" t="s">
        <v>448</v>
      </c>
      <c r="C22" t="s">
        <v>1301</v>
      </c>
      <c r="D22" t="s">
        <v>6</v>
      </c>
      <c r="E22" t="s">
        <v>632</v>
      </c>
      <c r="F22" t="s">
        <v>734</v>
      </c>
      <c r="H22">
        <v>86</v>
      </c>
    </row>
    <row r="23" spans="1:8" x14ac:dyDescent="0.25">
      <c r="A23" s="3">
        <v>44598</v>
      </c>
      <c r="B23" t="s">
        <v>381</v>
      </c>
      <c r="C23" t="s">
        <v>867</v>
      </c>
      <c r="D23" t="s">
        <v>5</v>
      </c>
      <c r="E23" t="s">
        <v>635</v>
      </c>
      <c r="F23" t="s">
        <v>711</v>
      </c>
    </row>
    <row r="24" spans="1:8" x14ac:dyDescent="0.25">
      <c r="A24" s="3">
        <v>44602</v>
      </c>
      <c r="B24" t="s">
        <v>261</v>
      </c>
      <c r="C24" t="s">
        <v>1302</v>
      </c>
      <c r="D24" t="s">
        <v>6</v>
      </c>
      <c r="E24" t="s">
        <v>638</v>
      </c>
      <c r="F24" t="s">
        <v>1036</v>
      </c>
      <c r="H24">
        <v>110</v>
      </c>
    </row>
    <row r="25" spans="1:8" x14ac:dyDescent="0.25">
      <c r="A25" s="3">
        <v>44605</v>
      </c>
      <c r="B25" t="s">
        <v>173</v>
      </c>
      <c r="C25" t="s">
        <v>1303</v>
      </c>
      <c r="D25" t="s">
        <v>5</v>
      </c>
      <c r="E25" t="s">
        <v>641</v>
      </c>
      <c r="F25" t="s">
        <v>796</v>
      </c>
    </row>
    <row r="26" spans="1:8" x14ac:dyDescent="0.25">
      <c r="A26" s="3">
        <v>44609</v>
      </c>
      <c r="B26" t="s">
        <v>184</v>
      </c>
      <c r="C26" t="s">
        <v>1304</v>
      </c>
      <c r="D26" t="s">
        <v>5</v>
      </c>
      <c r="E26" t="s">
        <v>644</v>
      </c>
      <c r="F26" t="s">
        <v>1239</v>
      </c>
    </row>
    <row r="27" spans="1:8" x14ac:dyDescent="0.25">
      <c r="A27" s="3">
        <v>44611</v>
      </c>
      <c r="B27" t="s">
        <v>134</v>
      </c>
      <c r="C27" t="s">
        <v>1176</v>
      </c>
      <c r="D27" t="s">
        <v>6</v>
      </c>
      <c r="E27" t="s">
        <v>646</v>
      </c>
      <c r="F27" t="s">
        <v>798</v>
      </c>
      <c r="H27">
        <v>75</v>
      </c>
    </row>
    <row r="28" spans="1:8" x14ac:dyDescent="0.25">
      <c r="A28" s="3">
        <v>44614</v>
      </c>
      <c r="B28" t="s">
        <v>225</v>
      </c>
      <c r="C28" t="s">
        <v>1305</v>
      </c>
      <c r="D28" t="s">
        <v>5</v>
      </c>
      <c r="E28" t="s">
        <v>853</v>
      </c>
      <c r="F28" t="s">
        <v>650</v>
      </c>
    </row>
    <row r="29" spans="1:8" x14ac:dyDescent="0.25">
      <c r="A29" s="3">
        <v>44617</v>
      </c>
      <c r="B29" t="s">
        <v>173</v>
      </c>
      <c r="C29" t="s">
        <v>1306</v>
      </c>
      <c r="D29" t="s">
        <v>6</v>
      </c>
      <c r="E29" t="s">
        <v>855</v>
      </c>
      <c r="F29" t="s">
        <v>653</v>
      </c>
      <c r="H29">
        <v>88</v>
      </c>
    </row>
    <row r="30" spans="1:8" x14ac:dyDescent="0.25">
      <c r="A30" s="3">
        <v>44620</v>
      </c>
      <c r="B30" t="s">
        <v>219</v>
      </c>
      <c r="C30" t="s">
        <v>1307</v>
      </c>
      <c r="D30" t="s">
        <v>5</v>
      </c>
      <c r="E30" t="s">
        <v>857</v>
      </c>
      <c r="F30" t="s">
        <v>623</v>
      </c>
    </row>
    <row r="31" spans="1:8" x14ac:dyDescent="0.25">
      <c r="A31" s="3">
        <v>44623</v>
      </c>
      <c r="B31" t="s">
        <v>184</v>
      </c>
      <c r="C31" t="s">
        <v>1137</v>
      </c>
      <c r="D31" t="s">
        <v>6</v>
      </c>
      <c r="E31" t="s">
        <v>698</v>
      </c>
      <c r="F31" t="s">
        <v>626</v>
      </c>
      <c r="H31">
        <v>82</v>
      </c>
    </row>
    <row r="32" spans="1:8" x14ac:dyDescent="0.25">
      <c r="A32" s="3">
        <v>44626</v>
      </c>
      <c r="B32" t="s">
        <v>80</v>
      </c>
      <c r="C32" t="s">
        <v>1308</v>
      </c>
      <c r="D32" t="s">
        <v>6</v>
      </c>
      <c r="H32">
        <v>72</v>
      </c>
    </row>
    <row r="33" spans="8:8" x14ac:dyDescent="0.25">
      <c r="H33">
        <v>112</v>
      </c>
    </row>
  </sheetData>
  <pageMargins left="0.7" right="0.7" top="0.75" bottom="0.75" header="0.3" footer="0.3"/>
  <tableParts count="1">
    <tablePart r:id="rId1"/>
  </tableParts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9CF35-370A-4A97-B072-FBEFB7F82EA5}">
  <dimension ref="A1:H359"/>
  <sheetViews>
    <sheetView workbookViewId="0">
      <selection sqref="A1:H359"/>
    </sheetView>
  </sheetViews>
  <sheetFormatPr defaultRowHeight="15" x14ac:dyDescent="0.25"/>
  <cols>
    <col min="1" max="1" width="7.5703125" bestFit="1" customWidth="1"/>
    <col min="2" max="2" width="15.7109375" bestFit="1" customWidth="1"/>
    <col min="3" max="3" width="7.28515625" bestFit="1" customWidth="1"/>
    <col min="4" max="5" width="8.140625" bestFit="1" customWidth="1"/>
    <col min="6" max="6" width="8.5703125" bestFit="1" customWidth="1"/>
    <col min="7" max="7" width="8.140625" bestFit="1" customWidth="1"/>
    <col min="8" max="8" width="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8</v>
      </c>
      <c r="C2">
        <v>88.3</v>
      </c>
      <c r="D2">
        <v>75.7</v>
      </c>
      <c r="E2">
        <v>57</v>
      </c>
      <c r="F2">
        <v>89.6</v>
      </c>
      <c r="G2">
        <v>86.5</v>
      </c>
      <c r="H2" t="s">
        <v>9</v>
      </c>
    </row>
    <row r="3" spans="1:8" x14ac:dyDescent="0.25">
      <c r="A3">
        <v>2</v>
      </c>
      <c r="B3" t="s">
        <v>10</v>
      </c>
      <c r="C3">
        <v>85.9</v>
      </c>
      <c r="D3">
        <v>90.3</v>
      </c>
      <c r="E3">
        <v>86</v>
      </c>
      <c r="F3">
        <v>86.2</v>
      </c>
      <c r="G3">
        <v>85.8</v>
      </c>
      <c r="H3" t="s">
        <v>11</v>
      </c>
    </row>
    <row r="4" spans="1:8" x14ac:dyDescent="0.25">
      <c r="A4">
        <v>3</v>
      </c>
      <c r="B4" t="s">
        <v>12</v>
      </c>
      <c r="C4">
        <v>84.5</v>
      </c>
      <c r="D4">
        <v>78.3</v>
      </c>
      <c r="E4">
        <v>81</v>
      </c>
      <c r="F4">
        <v>86.4</v>
      </c>
      <c r="G4">
        <v>82.4</v>
      </c>
      <c r="H4" t="s">
        <v>13</v>
      </c>
    </row>
    <row r="5" spans="1:8" x14ac:dyDescent="0.25">
      <c r="A5">
        <v>4</v>
      </c>
      <c r="B5" t="s">
        <v>14</v>
      </c>
      <c r="C5">
        <v>83.6</v>
      </c>
      <c r="D5">
        <v>84</v>
      </c>
      <c r="E5">
        <v>82</v>
      </c>
      <c r="F5">
        <v>87.3</v>
      </c>
      <c r="G5">
        <v>78.2</v>
      </c>
      <c r="H5" t="s">
        <v>15</v>
      </c>
    </row>
    <row r="6" spans="1:8" x14ac:dyDescent="0.25">
      <c r="A6">
        <v>5</v>
      </c>
      <c r="B6" t="s">
        <v>16</v>
      </c>
      <c r="C6">
        <v>81.900000000000006</v>
      </c>
      <c r="D6">
        <v>92</v>
      </c>
      <c r="E6">
        <v>87</v>
      </c>
      <c r="F6">
        <v>85.8</v>
      </c>
      <c r="G6">
        <v>78.599999999999994</v>
      </c>
      <c r="H6" t="s">
        <v>17</v>
      </c>
    </row>
    <row r="7" spans="1:8" x14ac:dyDescent="0.25">
      <c r="A7">
        <v>6</v>
      </c>
      <c r="B7" t="s">
        <v>18</v>
      </c>
      <c r="C7">
        <v>81.099999999999994</v>
      </c>
      <c r="D7">
        <v>72</v>
      </c>
      <c r="E7">
        <v>67</v>
      </c>
      <c r="F7">
        <v>85.5</v>
      </c>
      <c r="G7">
        <v>76.099999999999994</v>
      </c>
      <c r="H7" t="s">
        <v>19</v>
      </c>
    </row>
    <row r="8" spans="1:8" x14ac:dyDescent="0.25">
      <c r="A8">
        <v>7</v>
      </c>
      <c r="B8" t="s">
        <v>20</v>
      </c>
      <c r="C8">
        <v>80.7</v>
      </c>
      <c r="D8">
        <v>92</v>
      </c>
      <c r="E8">
        <v>96</v>
      </c>
      <c r="F8">
        <v>81.599999999999994</v>
      </c>
      <c r="G8">
        <v>80.099999999999994</v>
      </c>
      <c r="H8" t="s">
        <v>21</v>
      </c>
    </row>
    <row r="9" spans="1:8" x14ac:dyDescent="0.25">
      <c r="A9">
        <v>8</v>
      </c>
      <c r="B9" t="s">
        <v>22</v>
      </c>
      <c r="C9">
        <v>80.400000000000006</v>
      </c>
      <c r="D9">
        <v>75.7</v>
      </c>
      <c r="E9">
        <v>83</v>
      </c>
      <c r="F9">
        <v>85.6</v>
      </c>
      <c r="G9">
        <v>72.7</v>
      </c>
      <c r="H9" t="s">
        <v>23</v>
      </c>
    </row>
    <row r="10" spans="1:8" x14ac:dyDescent="0.25">
      <c r="A10">
        <v>9</v>
      </c>
      <c r="B10" t="s">
        <v>24</v>
      </c>
      <c r="C10">
        <v>80.3</v>
      </c>
      <c r="D10">
        <v>82.7</v>
      </c>
      <c r="E10">
        <v>86</v>
      </c>
      <c r="F10">
        <v>82.8</v>
      </c>
      <c r="G10">
        <v>77.2</v>
      </c>
      <c r="H10" t="s">
        <v>25</v>
      </c>
    </row>
    <row r="11" spans="1:8" x14ac:dyDescent="0.25">
      <c r="A11">
        <v>10</v>
      </c>
      <c r="B11" t="s">
        <v>26</v>
      </c>
      <c r="C11">
        <v>80.2</v>
      </c>
      <c r="D11">
        <v>78.3</v>
      </c>
      <c r="E11">
        <v>71</v>
      </c>
      <c r="F11">
        <v>78.8</v>
      </c>
      <c r="G11">
        <v>81.8</v>
      </c>
      <c r="H11" t="s">
        <v>27</v>
      </c>
    </row>
    <row r="12" spans="1:8" x14ac:dyDescent="0.25">
      <c r="A12">
        <v>11</v>
      </c>
      <c r="B12" t="s">
        <v>28</v>
      </c>
      <c r="C12">
        <v>79.8</v>
      </c>
      <c r="D12">
        <v>84.3</v>
      </c>
      <c r="E12">
        <v>81</v>
      </c>
      <c r="F12">
        <v>80.7</v>
      </c>
      <c r="G12">
        <v>78</v>
      </c>
      <c r="H12" t="s">
        <v>29</v>
      </c>
    </row>
    <row r="13" spans="1:8" x14ac:dyDescent="0.25">
      <c r="A13">
        <v>12</v>
      </c>
      <c r="B13" t="s">
        <v>30</v>
      </c>
      <c r="C13">
        <v>79.5</v>
      </c>
      <c r="D13">
        <v>89.7</v>
      </c>
      <c r="E13">
        <v>101</v>
      </c>
      <c r="F13">
        <v>84.2</v>
      </c>
      <c r="G13">
        <v>73.2</v>
      </c>
      <c r="H13" t="s">
        <v>31</v>
      </c>
    </row>
    <row r="14" spans="1:8" x14ac:dyDescent="0.25">
      <c r="A14">
        <v>13</v>
      </c>
      <c r="B14" t="s">
        <v>32</v>
      </c>
      <c r="C14">
        <v>79.2</v>
      </c>
      <c r="D14">
        <v>73.3</v>
      </c>
      <c r="E14">
        <v>81</v>
      </c>
      <c r="F14">
        <v>82.1</v>
      </c>
      <c r="G14">
        <v>76.2</v>
      </c>
      <c r="H14" t="s">
        <v>33</v>
      </c>
    </row>
    <row r="15" spans="1:8" x14ac:dyDescent="0.25">
      <c r="A15">
        <v>14</v>
      </c>
      <c r="B15" t="s">
        <v>34</v>
      </c>
      <c r="C15">
        <v>79.099999999999994</v>
      </c>
      <c r="D15">
        <v>70.3</v>
      </c>
      <c r="E15">
        <v>65</v>
      </c>
      <c r="F15">
        <v>79.900000000000006</v>
      </c>
      <c r="G15">
        <v>78.599999999999994</v>
      </c>
      <c r="H15" t="s">
        <v>35</v>
      </c>
    </row>
    <row r="16" spans="1:8" x14ac:dyDescent="0.25">
      <c r="A16">
        <v>15</v>
      </c>
      <c r="B16" t="s">
        <v>36</v>
      </c>
      <c r="C16">
        <v>78.900000000000006</v>
      </c>
      <c r="D16">
        <v>68.7</v>
      </c>
      <c r="E16">
        <v>72</v>
      </c>
      <c r="F16">
        <v>81.7</v>
      </c>
      <c r="G16">
        <v>75.599999999999994</v>
      </c>
      <c r="H16" t="s">
        <v>37</v>
      </c>
    </row>
    <row r="17" spans="1:8" x14ac:dyDescent="0.25">
      <c r="A17">
        <v>16</v>
      </c>
      <c r="B17" t="s">
        <v>38</v>
      </c>
      <c r="C17">
        <v>78.7</v>
      </c>
      <c r="D17">
        <v>76.3</v>
      </c>
      <c r="E17">
        <v>74</v>
      </c>
      <c r="F17">
        <v>80</v>
      </c>
      <c r="G17">
        <v>77.3</v>
      </c>
      <c r="H17" t="s">
        <v>39</v>
      </c>
    </row>
    <row r="18" spans="1:8" x14ac:dyDescent="0.25">
      <c r="A18">
        <v>17</v>
      </c>
      <c r="B18" t="s">
        <v>40</v>
      </c>
      <c r="C18">
        <v>78.400000000000006</v>
      </c>
      <c r="D18">
        <v>87.3</v>
      </c>
      <c r="E18">
        <v>84</v>
      </c>
      <c r="F18">
        <v>77.900000000000006</v>
      </c>
      <c r="G18">
        <v>78.900000000000006</v>
      </c>
      <c r="H18" t="s">
        <v>41</v>
      </c>
    </row>
    <row r="19" spans="1:8" x14ac:dyDescent="0.25">
      <c r="A19">
        <v>18</v>
      </c>
      <c r="B19" t="s">
        <v>42</v>
      </c>
      <c r="C19">
        <v>78.3</v>
      </c>
      <c r="D19">
        <v>72.7</v>
      </c>
      <c r="E19">
        <v>81</v>
      </c>
      <c r="F19">
        <v>82.2</v>
      </c>
      <c r="G19">
        <v>73.7</v>
      </c>
      <c r="H19" t="s">
        <v>43</v>
      </c>
    </row>
    <row r="20" spans="1:8" x14ac:dyDescent="0.25">
      <c r="A20">
        <v>19</v>
      </c>
      <c r="B20" t="s">
        <v>44</v>
      </c>
      <c r="C20">
        <v>78.2</v>
      </c>
      <c r="D20">
        <v>67.7</v>
      </c>
      <c r="E20">
        <v>87</v>
      </c>
      <c r="F20">
        <v>80.599999999999994</v>
      </c>
      <c r="G20">
        <v>76.400000000000006</v>
      </c>
      <c r="H20" t="s">
        <v>45</v>
      </c>
    </row>
    <row r="21" spans="1:8" x14ac:dyDescent="0.25">
      <c r="A21">
        <v>20</v>
      </c>
      <c r="B21" t="s">
        <v>46</v>
      </c>
      <c r="C21">
        <v>78.099999999999994</v>
      </c>
      <c r="D21">
        <v>80.7</v>
      </c>
      <c r="E21">
        <v>88</v>
      </c>
      <c r="F21">
        <v>78.2</v>
      </c>
      <c r="G21">
        <v>77.900000000000006</v>
      </c>
      <c r="H21" t="s">
        <v>47</v>
      </c>
    </row>
    <row r="22" spans="1:8" x14ac:dyDescent="0.25">
      <c r="A22">
        <v>21</v>
      </c>
      <c r="B22" t="s">
        <v>48</v>
      </c>
      <c r="C22">
        <v>78</v>
      </c>
      <c r="D22">
        <v>76.7</v>
      </c>
      <c r="E22">
        <v>77</v>
      </c>
      <c r="F22">
        <v>79.2</v>
      </c>
      <c r="G22">
        <v>76.900000000000006</v>
      </c>
      <c r="H22" t="s">
        <v>49</v>
      </c>
    </row>
    <row r="23" spans="1:8" x14ac:dyDescent="0.25">
      <c r="A23">
        <v>22</v>
      </c>
      <c r="B23" t="s">
        <v>50</v>
      </c>
      <c r="C23">
        <v>77.900000000000006</v>
      </c>
      <c r="D23">
        <v>86.7</v>
      </c>
      <c r="E23">
        <v>102</v>
      </c>
      <c r="F23">
        <v>80.3</v>
      </c>
      <c r="G23">
        <v>74.3</v>
      </c>
      <c r="H23" t="s">
        <v>51</v>
      </c>
    </row>
    <row r="24" spans="1:8" x14ac:dyDescent="0.25">
      <c r="A24">
        <v>23</v>
      </c>
      <c r="B24" t="s">
        <v>52</v>
      </c>
      <c r="C24">
        <v>77.900000000000006</v>
      </c>
      <c r="D24">
        <v>67.7</v>
      </c>
      <c r="E24">
        <v>56</v>
      </c>
      <c r="F24">
        <v>80.900000000000006</v>
      </c>
      <c r="G24">
        <v>75.099999999999994</v>
      </c>
      <c r="H24" t="s">
        <v>53</v>
      </c>
    </row>
    <row r="25" spans="1:8" x14ac:dyDescent="0.25">
      <c r="A25">
        <v>24</v>
      </c>
      <c r="B25" t="s">
        <v>54</v>
      </c>
      <c r="C25">
        <v>77.5</v>
      </c>
      <c r="D25">
        <v>83</v>
      </c>
      <c r="E25">
        <v>75</v>
      </c>
      <c r="F25">
        <v>82.5</v>
      </c>
      <c r="G25">
        <v>74.2</v>
      </c>
      <c r="H25" t="s">
        <v>41</v>
      </c>
    </row>
    <row r="26" spans="1:8" x14ac:dyDescent="0.25">
      <c r="A26">
        <v>25</v>
      </c>
      <c r="B26" t="s">
        <v>55</v>
      </c>
      <c r="C26">
        <v>77.400000000000006</v>
      </c>
      <c r="D26">
        <v>78</v>
      </c>
      <c r="E26">
        <v>77</v>
      </c>
      <c r="F26">
        <v>79.3</v>
      </c>
      <c r="G26">
        <v>74.5</v>
      </c>
      <c r="H26" t="s">
        <v>35</v>
      </c>
    </row>
    <row r="27" spans="1:8" x14ac:dyDescent="0.25">
      <c r="A27">
        <v>26</v>
      </c>
      <c r="B27" t="s">
        <v>56</v>
      </c>
      <c r="C27">
        <v>77.400000000000006</v>
      </c>
      <c r="D27">
        <v>75</v>
      </c>
      <c r="E27">
        <v>73</v>
      </c>
      <c r="F27">
        <v>76.400000000000006</v>
      </c>
      <c r="G27">
        <v>77.900000000000006</v>
      </c>
      <c r="H27" t="s">
        <v>57</v>
      </c>
    </row>
    <row r="28" spans="1:8" x14ac:dyDescent="0.25">
      <c r="A28">
        <v>27</v>
      </c>
      <c r="B28" t="s">
        <v>58</v>
      </c>
      <c r="C28">
        <v>76.900000000000006</v>
      </c>
      <c r="D28">
        <v>79.7</v>
      </c>
      <c r="E28">
        <v>94</v>
      </c>
      <c r="F28">
        <v>77.099999999999994</v>
      </c>
      <c r="G28">
        <v>76.8</v>
      </c>
      <c r="H28" t="s">
        <v>59</v>
      </c>
    </row>
    <row r="29" spans="1:8" x14ac:dyDescent="0.25">
      <c r="A29">
        <v>28</v>
      </c>
      <c r="B29" t="s">
        <v>60</v>
      </c>
      <c r="C29">
        <v>76.900000000000006</v>
      </c>
      <c r="D29">
        <v>79</v>
      </c>
      <c r="E29">
        <v>73</v>
      </c>
      <c r="F29">
        <v>79.8</v>
      </c>
      <c r="G29">
        <v>74.8</v>
      </c>
      <c r="H29" t="s">
        <v>61</v>
      </c>
    </row>
    <row r="30" spans="1:8" x14ac:dyDescent="0.25">
      <c r="A30">
        <v>29</v>
      </c>
      <c r="B30" t="s">
        <v>62</v>
      </c>
      <c r="C30">
        <v>76.900000000000006</v>
      </c>
      <c r="D30">
        <v>73.3</v>
      </c>
      <c r="E30">
        <v>79</v>
      </c>
      <c r="F30">
        <v>83.9</v>
      </c>
      <c r="G30">
        <v>69.900000000000006</v>
      </c>
      <c r="H30" t="s">
        <v>63</v>
      </c>
    </row>
    <row r="31" spans="1:8" x14ac:dyDescent="0.25">
      <c r="A31">
        <v>29</v>
      </c>
      <c r="B31" t="s">
        <v>64</v>
      </c>
      <c r="C31">
        <v>76.900000000000006</v>
      </c>
      <c r="D31">
        <v>71.3</v>
      </c>
      <c r="E31">
        <v>68</v>
      </c>
      <c r="F31">
        <v>80.900000000000006</v>
      </c>
      <c r="G31">
        <v>72.2</v>
      </c>
      <c r="H31" t="s">
        <v>65</v>
      </c>
    </row>
    <row r="32" spans="1:8" x14ac:dyDescent="0.25">
      <c r="A32">
        <v>31</v>
      </c>
      <c r="B32" t="s">
        <v>66</v>
      </c>
      <c r="C32">
        <v>76.900000000000006</v>
      </c>
      <c r="D32">
        <v>75.7</v>
      </c>
      <c r="E32">
        <v>89</v>
      </c>
      <c r="F32">
        <v>79.099999999999994</v>
      </c>
      <c r="G32">
        <v>75.3</v>
      </c>
      <c r="H32" t="s">
        <v>67</v>
      </c>
    </row>
    <row r="33" spans="1:8" x14ac:dyDescent="0.25">
      <c r="A33">
        <v>32</v>
      </c>
      <c r="B33" t="s">
        <v>68</v>
      </c>
      <c r="C33">
        <v>76.8</v>
      </c>
      <c r="D33">
        <v>78</v>
      </c>
      <c r="E33">
        <v>77</v>
      </c>
      <c r="F33">
        <v>82.1</v>
      </c>
      <c r="G33">
        <v>71.400000000000006</v>
      </c>
      <c r="H33" t="s">
        <v>69</v>
      </c>
    </row>
    <row r="34" spans="1:8" x14ac:dyDescent="0.25">
      <c r="A34">
        <v>33</v>
      </c>
      <c r="B34" t="s">
        <v>70</v>
      </c>
      <c r="C34">
        <v>76.599999999999994</v>
      </c>
      <c r="D34">
        <v>71.3</v>
      </c>
      <c r="E34">
        <v>79</v>
      </c>
      <c r="F34">
        <v>78.2</v>
      </c>
      <c r="G34">
        <v>75.400000000000006</v>
      </c>
      <c r="H34" t="s">
        <v>71</v>
      </c>
    </row>
    <row r="35" spans="1:8" x14ac:dyDescent="0.25">
      <c r="A35">
        <v>34</v>
      </c>
      <c r="B35" t="s">
        <v>72</v>
      </c>
      <c r="C35">
        <v>76.599999999999994</v>
      </c>
      <c r="D35">
        <v>79.3</v>
      </c>
      <c r="E35">
        <v>67</v>
      </c>
      <c r="F35">
        <v>78.900000000000006</v>
      </c>
      <c r="G35">
        <v>74.400000000000006</v>
      </c>
      <c r="H35" t="s">
        <v>37</v>
      </c>
    </row>
    <row r="36" spans="1:8" x14ac:dyDescent="0.25">
      <c r="A36">
        <v>35</v>
      </c>
      <c r="B36" t="s">
        <v>73</v>
      </c>
      <c r="C36">
        <v>76.5</v>
      </c>
      <c r="D36">
        <v>78</v>
      </c>
      <c r="E36">
        <v>88</v>
      </c>
      <c r="F36">
        <v>83.2</v>
      </c>
      <c r="G36">
        <v>71.5</v>
      </c>
      <c r="H36" t="s">
        <v>74</v>
      </c>
    </row>
    <row r="37" spans="1:8" x14ac:dyDescent="0.25">
      <c r="A37">
        <v>36</v>
      </c>
      <c r="B37" t="s">
        <v>75</v>
      </c>
      <c r="C37">
        <v>76.400000000000006</v>
      </c>
      <c r="D37">
        <v>76.7</v>
      </c>
      <c r="E37">
        <v>84</v>
      </c>
      <c r="F37">
        <v>78.099999999999994</v>
      </c>
      <c r="G37">
        <v>74.099999999999994</v>
      </c>
      <c r="H37" t="s">
        <v>76</v>
      </c>
    </row>
    <row r="38" spans="1:8" x14ac:dyDescent="0.25">
      <c r="A38">
        <v>37</v>
      </c>
      <c r="B38" t="s">
        <v>77</v>
      </c>
      <c r="C38">
        <v>76.3</v>
      </c>
      <c r="D38">
        <v>67.3</v>
      </c>
      <c r="E38">
        <v>71</v>
      </c>
      <c r="F38">
        <v>81.3</v>
      </c>
      <c r="G38">
        <v>72.2</v>
      </c>
      <c r="H38" t="s">
        <v>39</v>
      </c>
    </row>
    <row r="39" spans="1:8" x14ac:dyDescent="0.25">
      <c r="A39">
        <v>38</v>
      </c>
      <c r="B39" t="s">
        <v>78</v>
      </c>
      <c r="C39">
        <v>76.3</v>
      </c>
      <c r="D39">
        <v>83.7</v>
      </c>
      <c r="E39">
        <v>83</v>
      </c>
      <c r="F39">
        <v>82.1</v>
      </c>
      <c r="G39">
        <v>74.2</v>
      </c>
      <c r="H39" t="s">
        <v>79</v>
      </c>
    </row>
    <row r="40" spans="1:8" x14ac:dyDescent="0.25">
      <c r="A40">
        <v>39</v>
      </c>
      <c r="B40" t="s">
        <v>80</v>
      </c>
      <c r="C40">
        <v>76.3</v>
      </c>
      <c r="D40">
        <v>78.7</v>
      </c>
      <c r="E40">
        <v>60</v>
      </c>
      <c r="F40">
        <v>79.599999999999994</v>
      </c>
      <c r="G40">
        <v>72.7</v>
      </c>
      <c r="H40" t="s">
        <v>81</v>
      </c>
    </row>
    <row r="41" spans="1:8" x14ac:dyDescent="0.25">
      <c r="A41">
        <v>40</v>
      </c>
      <c r="B41" t="s">
        <v>82</v>
      </c>
      <c r="C41">
        <v>76.2</v>
      </c>
      <c r="D41">
        <v>85</v>
      </c>
      <c r="E41">
        <v>78</v>
      </c>
      <c r="F41">
        <v>80.2</v>
      </c>
      <c r="G41">
        <v>70.900000000000006</v>
      </c>
      <c r="H41" t="s">
        <v>83</v>
      </c>
    </row>
    <row r="42" spans="1:8" x14ac:dyDescent="0.25">
      <c r="A42">
        <v>41</v>
      </c>
      <c r="B42" t="s">
        <v>84</v>
      </c>
      <c r="C42">
        <v>76.2</v>
      </c>
      <c r="D42">
        <v>82.3</v>
      </c>
      <c r="E42">
        <v>86</v>
      </c>
      <c r="F42">
        <v>83.4</v>
      </c>
      <c r="G42">
        <v>73.5</v>
      </c>
      <c r="H42" t="s">
        <v>85</v>
      </c>
    </row>
    <row r="43" spans="1:8" x14ac:dyDescent="0.25">
      <c r="A43">
        <v>42</v>
      </c>
      <c r="B43" t="s">
        <v>86</v>
      </c>
      <c r="C43">
        <v>76.2</v>
      </c>
      <c r="D43">
        <v>73</v>
      </c>
      <c r="E43">
        <v>62</v>
      </c>
      <c r="F43">
        <v>79.099999999999994</v>
      </c>
      <c r="G43">
        <v>73</v>
      </c>
      <c r="H43" t="s">
        <v>87</v>
      </c>
    </row>
    <row r="44" spans="1:8" x14ac:dyDescent="0.25">
      <c r="A44">
        <v>43</v>
      </c>
      <c r="B44" t="s">
        <v>88</v>
      </c>
      <c r="C44">
        <v>76.2</v>
      </c>
      <c r="D44">
        <v>75</v>
      </c>
      <c r="E44">
        <v>68</v>
      </c>
      <c r="F44">
        <v>77.099999999999994</v>
      </c>
      <c r="G44">
        <v>75.099999999999994</v>
      </c>
      <c r="H44" t="s">
        <v>89</v>
      </c>
    </row>
    <row r="45" spans="1:8" x14ac:dyDescent="0.25">
      <c r="A45">
        <v>44</v>
      </c>
      <c r="B45" t="s">
        <v>90</v>
      </c>
      <c r="C45">
        <v>76.099999999999994</v>
      </c>
      <c r="D45">
        <v>77.3</v>
      </c>
      <c r="E45">
        <v>73</v>
      </c>
      <c r="F45">
        <v>80.099999999999994</v>
      </c>
      <c r="G45">
        <v>71.8</v>
      </c>
      <c r="H45" t="s">
        <v>91</v>
      </c>
    </row>
    <row r="46" spans="1:8" x14ac:dyDescent="0.25">
      <c r="A46">
        <v>45</v>
      </c>
      <c r="B46" t="s">
        <v>92</v>
      </c>
      <c r="C46">
        <v>76</v>
      </c>
      <c r="D46">
        <v>72.7</v>
      </c>
      <c r="E46">
        <v>80</v>
      </c>
      <c r="F46">
        <v>75.599999999999994</v>
      </c>
      <c r="G46">
        <v>76.599999999999994</v>
      </c>
      <c r="H46" t="s">
        <v>93</v>
      </c>
    </row>
    <row r="47" spans="1:8" x14ac:dyDescent="0.25">
      <c r="A47">
        <v>46</v>
      </c>
      <c r="B47" t="s">
        <v>94</v>
      </c>
      <c r="C47">
        <v>76</v>
      </c>
      <c r="D47">
        <v>75.7</v>
      </c>
      <c r="E47">
        <v>73</v>
      </c>
      <c r="F47">
        <v>74.3</v>
      </c>
      <c r="G47">
        <v>77.3</v>
      </c>
      <c r="H47" t="s">
        <v>95</v>
      </c>
    </row>
    <row r="48" spans="1:8" x14ac:dyDescent="0.25">
      <c r="A48">
        <v>47</v>
      </c>
      <c r="B48" t="s">
        <v>96</v>
      </c>
      <c r="C48">
        <v>75.900000000000006</v>
      </c>
      <c r="D48">
        <v>77</v>
      </c>
      <c r="E48">
        <v>75</v>
      </c>
      <c r="F48">
        <v>79.900000000000006</v>
      </c>
      <c r="G48">
        <v>72.8</v>
      </c>
      <c r="H48" t="s">
        <v>25</v>
      </c>
    </row>
    <row r="49" spans="1:8" x14ac:dyDescent="0.25">
      <c r="A49">
        <v>48</v>
      </c>
      <c r="B49" t="s">
        <v>97</v>
      </c>
      <c r="C49">
        <v>75.7</v>
      </c>
      <c r="D49">
        <v>73.7</v>
      </c>
      <c r="E49">
        <v>74</v>
      </c>
      <c r="F49">
        <v>75.8</v>
      </c>
      <c r="G49">
        <v>75.599999999999994</v>
      </c>
      <c r="H49" t="s">
        <v>98</v>
      </c>
    </row>
    <row r="50" spans="1:8" x14ac:dyDescent="0.25">
      <c r="A50">
        <v>49</v>
      </c>
      <c r="B50" t="s">
        <v>99</v>
      </c>
      <c r="C50">
        <v>75.400000000000006</v>
      </c>
      <c r="D50">
        <v>69</v>
      </c>
      <c r="E50">
        <v>83</v>
      </c>
      <c r="F50">
        <v>74.900000000000006</v>
      </c>
      <c r="G50">
        <v>76.2</v>
      </c>
      <c r="H50" t="s">
        <v>100</v>
      </c>
    </row>
    <row r="51" spans="1:8" x14ac:dyDescent="0.25">
      <c r="A51">
        <v>50</v>
      </c>
      <c r="B51" t="s">
        <v>101</v>
      </c>
      <c r="C51">
        <v>75.3</v>
      </c>
      <c r="D51">
        <v>66.3</v>
      </c>
      <c r="E51">
        <v>67</v>
      </c>
      <c r="F51">
        <v>77.2</v>
      </c>
      <c r="G51">
        <v>73.5</v>
      </c>
      <c r="H51" t="s">
        <v>102</v>
      </c>
    </row>
    <row r="52" spans="1:8" x14ac:dyDescent="0.25">
      <c r="A52">
        <v>51</v>
      </c>
      <c r="B52" t="s">
        <v>103</v>
      </c>
      <c r="C52">
        <v>75.3</v>
      </c>
      <c r="D52">
        <v>71</v>
      </c>
      <c r="E52">
        <v>73</v>
      </c>
      <c r="F52">
        <v>76.5</v>
      </c>
      <c r="G52">
        <v>74.2</v>
      </c>
      <c r="H52" t="s">
        <v>81</v>
      </c>
    </row>
    <row r="53" spans="1:8" x14ac:dyDescent="0.25">
      <c r="A53">
        <v>52</v>
      </c>
      <c r="B53" t="s">
        <v>104</v>
      </c>
      <c r="C53">
        <v>75.3</v>
      </c>
      <c r="D53">
        <v>70.3</v>
      </c>
      <c r="E53">
        <v>72</v>
      </c>
      <c r="F53">
        <v>77.400000000000006</v>
      </c>
      <c r="G53">
        <v>73.900000000000006</v>
      </c>
      <c r="H53" t="s">
        <v>105</v>
      </c>
    </row>
    <row r="54" spans="1:8" x14ac:dyDescent="0.25">
      <c r="A54">
        <v>53</v>
      </c>
      <c r="B54" t="s">
        <v>106</v>
      </c>
      <c r="C54">
        <v>75.3</v>
      </c>
      <c r="D54">
        <v>82.7</v>
      </c>
      <c r="E54">
        <v>96</v>
      </c>
      <c r="F54">
        <v>75.099999999999994</v>
      </c>
      <c r="G54">
        <v>75.400000000000006</v>
      </c>
      <c r="H54" t="s">
        <v>107</v>
      </c>
    </row>
    <row r="55" spans="1:8" x14ac:dyDescent="0.25">
      <c r="A55">
        <v>54</v>
      </c>
      <c r="B55" t="s">
        <v>108</v>
      </c>
      <c r="C55">
        <v>75.2</v>
      </c>
      <c r="D55">
        <v>76.3</v>
      </c>
      <c r="E55">
        <v>69</v>
      </c>
      <c r="F55">
        <v>79.400000000000006</v>
      </c>
      <c r="G55">
        <v>73.2</v>
      </c>
      <c r="H55" t="s">
        <v>59</v>
      </c>
    </row>
    <row r="56" spans="1:8" x14ac:dyDescent="0.25">
      <c r="A56">
        <v>55</v>
      </c>
      <c r="B56" t="s">
        <v>109</v>
      </c>
      <c r="C56">
        <v>75</v>
      </c>
      <c r="D56">
        <v>76.7</v>
      </c>
      <c r="E56">
        <v>75</v>
      </c>
      <c r="F56">
        <v>74.400000000000006</v>
      </c>
      <c r="G56">
        <v>75.5</v>
      </c>
      <c r="H56" t="s">
        <v>110</v>
      </c>
    </row>
    <row r="57" spans="1:8" x14ac:dyDescent="0.25">
      <c r="A57">
        <v>56</v>
      </c>
      <c r="B57" t="s">
        <v>111</v>
      </c>
      <c r="C57">
        <v>74.900000000000006</v>
      </c>
      <c r="D57">
        <v>78.7</v>
      </c>
      <c r="E57">
        <v>81</v>
      </c>
      <c r="F57">
        <v>79.3</v>
      </c>
      <c r="G57">
        <v>70.5</v>
      </c>
      <c r="H57" t="s">
        <v>112</v>
      </c>
    </row>
    <row r="58" spans="1:8" x14ac:dyDescent="0.25">
      <c r="A58">
        <v>57</v>
      </c>
      <c r="B58" t="s">
        <v>113</v>
      </c>
      <c r="C58">
        <v>74.8</v>
      </c>
      <c r="D58">
        <v>89.3</v>
      </c>
      <c r="E58">
        <v>78</v>
      </c>
      <c r="F58">
        <v>74.5</v>
      </c>
      <c r="G58">
        <v>75</v>
      </c>
      <c r="H58" t="s">
        <v>79</v>
      </c>
    </row>
    <row r="59" spans="1:8" x14ac:dyDescent="0.25">
      <c r="A59">
        <v>58</v>
      </c>
      <c r="B59" t="s">
        <v>114</v>
      </c>
      <c r="C59">
        <v>74.8</v>
      </c>
      <c r="D59">
        <v>72</v>
      </c>
      <c r="E59">
        <v>81</v>
      </c>
      <c r="F59">
        <v>76.900000000000006</v>
      </c>
      <c r="G59">
        <v>72.400000000000006</v>
      </c>
      <c r="H59" t="s">
        <v>115</v>
      </c>
    </row>
    <row r="60" spans="1:8" x14ac:dyDescent="0.25">
      <c r="A60">
        <v>59</v>
      </c>
      <c r="B60" t="s">
        <v>116</v>
      </c>
      <c r="C60">
        <v>74.7</v>
      </c>
      <c r="D60">
        <v>71</v>
      </c>
      <c r="E60">
        <v>73</v>
      </c>
      <c r="F60">
        <v>75.5</v>
      </c>
      <c r="G60">
        <v>74</v>
      </c>
      <c r="H60" t="s">
        <v>23</v>
      </c>
    </row>
    <row r="61" spans="1:8" x14ac:dyDescent="0.25">
      <c r="A61">
        <v>60</v>
      </c>
      <c r="B61" t="s">
        <v>117</v>
      </c>
      <c r="C61">
        <v>74.7</v>
      </c>
      <c r="D61">
        <v>59.3</v>
      </c>
      <c r="E61">
        <v>66</v>
      </c>
      <c r="F61">
        <v>77.5</v>
      </c>
      <c r="G61">
        <v>71.900000000000006</v>
      </c>
      <c r="H61" t="s">
        <v>69</v>
      </c>
    </row>
    <row r="62" spans="1:8" x14ac:dyDescent="0.25">
      <c r="A62">
        <v>61</v>
      </c>
      <c r="B62" t="s">
        <v>118</v>
      </c>
      <c r="C62">
        <v>74.5</v>
      </c>
      <c r="D62">
        <v>72.7</v>
      </c>
      <c r="E62">
        <v>75</v>
      </c>
      <c r="F62">
        <v>69.3</v>
      </c>
      <c r="G62">
        <v>77.900000000000006</v>
      </c>
      <c r="H62" t="s">
        <v>119</v>
      </c>
    </row>
    <row r="63" spans="1:8" x14ac:dyDescent="0.25">
      <c r="A63">
        <v>62</v>
      </c>
      <c r="B63" t="s">
        <v>120</v>
      </c>
      <c r="C63">
        <v>74.5</v>
      </c>
      <c r="D63">
        <v>70.7</v>
      </c>
      <c r="E63">
        <v>76</v>
      </c>
      <c r="F63">
        <v>78.599999999999994</v>
      </c>
      <c r="G63">
        <v>69.7</v>
      </c>
      <c r="H63" t="s">
        <v>121</v>
      </c>
    </row>
    <row r="64" spans="1:8" x14ac:dyDescent="0.25">
      <c r="A64">
        <v>63</v>
      </c>
      <c r="B64" t="s">
        <v>122</v>
      </c>
      <c r="C64">
        <v>74.400000000000006</v>
      </c>
      <c r="D64">
        <v>70.3</v>
      </c>
      <c r="E64">
        <v>86</v>
      </c>
      <c r="F64">
        <v>77.3</v>
      </c>
      <c r="G64">
        <v>71.599999999999994</v>
      </c>
      <c r="H64" t="s">
        <v>49</v>
      </c>
    </row>
    <row r="65" spans="1:8" x14ac:dyDescent="0.25">
      <c r="A65">
        <v>64</v>
      </c>
      <c r="B65" t="s">
        <v>123</v>
      </c>
      <c r="C65">
        <v>74.400000000000006</v>
      </c>
      <c r="D65">
        <v>75.3</v>
      </c>
      <c r="E65">
        <v>80</v>
      </c>
      <c r="F65">
        <v>75.7</v>
      </c>
      <c r="G65">
        <v>73.099999999999994</v>
      </c>
      <c r="H65" t="s">
        <v>124</v>
      </c>
    </row>
    <row r="66" spans="1:8" x14ac:dyDescent="0.25">
      <c r="A66">
        <v>65</v>
      </c>
      <c r="B66" t="s">
        <v>125</v>
      </c>
      <c r="C66">
        <v>74.3</v>
      </c>
      <c r="D66">
        <v>70</v>
      </c>
      <c r="E66">
        <v>61</v>
      </c>
      <c r="F66">
        <v>75.5</v>
      </c>
      <c r="G66">
        <v>73.5</v>
      </c>
      <c r="H66" t="s">
        <v>126</v>
      </c>
    </row>
    <row r="67" spans="1:8" x14ac:dyDescent="0.25">
      <c r="A67">
        <v>66</v>
      </c>
      <c r="B67" t="s">
        <v>127</v>
      </c>
      <c r="C67">
        <v>74.2</v>
      </c>
      <c r="D67">
        <v>79.3</v>
      </c>
      <c r="E67">
        <v>82</v>
      </c>
      <c r="F67">
        <v>79.3</v>
      </c>
      <c r="G67">
        <v>69.900000000000006</v>
      </c>
      <c r="H67" t="s">
        <v>105</v>
      </c>
    </row>
    <row r="68" spans="1:8" x14ac:dyDescent="0.25">
      <c r="A68">
        <v>67</v>
      </c>
      <c r="B68" t="s">
        <v>128</v>
      </c>
      <c r="C68">
        <v>74.2</v>
      </c>
      <c r="D68">
        <v>66.3</v>
      </c>
      <c r="E68">
        <v>64</v>
      </c>
      <c r="F68">
        <v>76.5</v>
      </c>
      <c r="G68">
        <v>72.400000000000006</v>
      </c>
      <c r="H68" t="s">
        <v>129</v>
      </c>
    </row>
    <row r="69" spans="1:8" x14ac:dyDescent="0.25">
      <c r="A69">
        <v>68</v>
      </c>
      <c r="B69" t="s">
        <v>130</v>
      </c>
      <c r="C69">
        <v>74.2</v>
      </c>
      <c r="D69">
        <v>77.7</v>
      </c>
      <c r="E69">
        <v>92</v>
      </c>
      <c r="F69">
        <v>76.5</v>
      </c>
      <c r="G69">
        <v>72.099999999999994</v>
      </c>
      <c r="H69" t="s">
        <v>131</v>
      </c>
    </row>
    <row r="70" spans="1:8" x14ac:dyDescent="0.25">
      <c r="A70">
        <v>68</v>
      </c>
      <c r="B70" t="s">
        <v>132</v>
      </c>
      <c r="C70">
        <v>74.2</v>
      </c>
      <c r="D70">
        <v>71.3</v>
      </c>
      <c r="E70">
        <v>84</v>
      </c>
      <c r="F70">
        <v>71.3</v>
      </c>
      <c r="G70">
        <v>76.5</v>
      </c>
      <c r="H70" t="s">
        <v>133</v>
      </c>
    </row>
    <row r="71" spans="1:8" x14ac:dyDescent="0.25">
      <c r="A71">
        <v>70</v>
      </c>
      <c r="B71" t="s">
        <v>134</v>
      </c>
      <c r="C71">
        <v>74.2</v>
      </c>
      <c r="D71">
        <v>70</v>
      </c>
      <c r="E71">
        <v>80</v>
      </c>
      <c r="F71">
        <v>76.8</v>
      </c>
      <c r="G71">
        <v>71.2</v>
      </c>
      <c r="H71" t="s">
        <v>33</v>
      </c>
    </row>
    <row r="72" spans="1:8" x14ac:dyDescent="0.25">
      <c r="A72">
        <v>70</v>
      </c>
      <c r="B72" t="s">
        <v>135</v>
      </c>
      <c r="C72">
        <v>74.2</v>
      </c>
      <c r="D72">
        <v>83.7</v>
      </c>
      <c r="E72">
        <v>82</v>
      </c>
      <c r="F72">
        <v>84.1</v>
      </c>
      <c r="G72">
        <v>66.8</v>
      </c>
      <c r="H72" t="s">
        <v>136</v>
      </c>
    </row>
    <row r="73" spans="1:8" x14ac:dyDescent="0.25">
      <c r="A73">
        <v>72</v>
      </c>
      <c r="B73" t="s">
        <v>137</v>
      </c>
      <c r="C73">
        <v>74.099999999999994</v>
      </c>
      <c r="D73">
        <v>83</v>
      </c>
      <c r="E73">
        <v>68</v>
      </c>
      <c r="F73">
        <v>77</v>
      </c>
      <c r="G73">
        <v>72.2</v>
      </c>
      <c r="H73" t="s">
        <v>17</v>
      </c>
    </row>
    <row r="74" spans="1:8" x14ac:dyDescent="0.25">
      <c r="A74">
        <v>73</v>
      </c>
      <c r="B74" t="s">
        <v>138</v>
      </c>
      <c r="C74">
        <v>74</v>
      </c>
      <c r="D74">
        <v>77</v>
      </c>
      <c r="E74">
        <v>62</v>
      </c>
      <c r="F74">
        <v>74.7</v>
      </c>
      <c r="G74">
        <v>73.5</v>
      </c>
      <c r="H74" t="s">
        <v>139</v>
      </c>
    </row>
    <row r="75" spans="1:8" x14ac:dyDescent="0.25">
      <c r="A75">
        <v>74</v>
      </c>
      <c r="B75" t="s">
        <v>140</v>
      </c>
      <c r="C75">
        <v>73.900000000000006</v>
      </c>
      <c r="D75">
        <v>81.3</v>
      </c>
      <c r="E75">
        <v>66</v>
      </c>
      <c r="F75">
        <v>81.5</v>
      </c>
      <c r="G75">
        <v>67.8</v>
      </c>
      <c r="H75" t="s">
        <v>141</v>
      </c>
    </row>
    <row r="76" spans="1:8" x14ac:dyDescent="0.25">
      <c r="A76">
        <v>75</v>
      </c>
      <c r="B76" t="s">
        <v>142</v>
      </c>
      <c r="C76">
        <v>73.900000000000006</v>
      </c>
      <c r="D76">
        <v>76</v>
      </c>
      <c r="E76">
        <v>80</v>
      </c>
      <c r="F76">
        <v>74.3</v>
      </c>
      <c r="G76">
        <v>73.5</v>
      </c>
      <c r="H76" t="s">
        <v>143</v>
      </c>
    </row>
    <row r="77" spans="1:8" x14ac:dyDescent="0.25">
      <c r="A77">
        <v>76</v>
      </c>
      <c r="B77" t="s">
        <v>144</v>
      </c>
      <c r="C77">
        <v>73.900000000000006</v>
      </c>
      <c r="D77">
        <v>86.3</v>
      </c>
      <c r="E77">
        <v>95</v>
      </c>
      <c r="F77">
        <v>75</v>
      </c>
      <c r="G77">
        <v>72.900000000000006</v>
      </c>
      <c r="H77" t="s">
        <v>145</v>
      </c>
    </row>
    <row r="78" spans="1:8" x14ac:dyDescent="0.25">
      <c r="A78">
        <v>77</v>
      </c>
      <c r="B78" t="s">
        <v>146</v>
      </c>
      <c r="C78">
        <v>73.8</v>
      </c>
      <c r="D78">
        <v>72.3</v>
      </c>
      <c r="E78">
        <v>57</v>
      </c>
      <c r="F78">
        <v>80.7</v>
      </c>
      <c r="G78">
        <v>65.900000000000006</v>
      </c>
      <c r="H78" t="s">
        <v>147</v>
      </c>
    </row>
    <row r="79" spans="1:8" x14ac:dyDescent="0.25">
      <c r="A79">
        <v>78</v>
      </c>
      <c r="B79" t="s">
        <v>148</v>
      </c>
      <c r="C79">
        <v>73.8</v>
      </c>
      <c r="D79">
        <v>73</v>
      </c>
      <c r="E79">
        <v>82</v>
      </c>
      <c r="F79">
        <v>77.5</v>
      </c>
      <c r="G79">
        <v>70.099999999999994</v>
      </c>
      <c r="H79" t="s">
        <v>149</v>
      </c>
    </row>
    <row r="80" spans="1:8" x14ac:dyDescent="0.25">
      <c r="A80">
        <v>79</v>
      </c>
      <c r="B80" t="s">
        <v>150</v>
      </c>
      <c r="C80">
        <v>73.7</v>
      </c>
      <c r="D80">
        <v>71.7</v>
      </c>
      <c r="E80">
        <v>75</v>
      </c>
      <c r="F80">
        <v>71.7</v>
      </c>
      <c r="G80">
        <v>74.8</v>
      </c>
      <c r="H80" t="s">
        <v>151</v>
      </c>
    </row>
    <row r="81" spans="1:8" x14ac:dyDescent="0.25">
      <c r="A81">
        <v>80</v>
      </c>
      <c r="B81" t="s">
        <v>152</v>
      </c>
      <c r="C81">
        <v>73.7</v>
      </c>
      <c r="D81">
        <v>67.7</v>
      </c>
      <c r="E81">
        <v>75</v>
      </c>
      <c r="F81">
        <v>79.8</v>
      </c>
      <c r="G81">
        <v>69.400000000000006</v>
      </c>
      <c r="H81" t="s">
        <v>126</v>
      </c>
    </row>
    <row r="82" spans="1:8" x14ac:dyDescent="0.25">
      <c r="A82">
        <v>81</v>
      </c>
      <c r="B82" t="s">
        <v>153</v>
      </c>
      <c r="C82">
        <v>73.7</v>
      </c>
      <c r="D82">
        <v>74.7</v>
      </c>
      <c r="E82">
        <v>76</v>
      </c>
      <c r="F82">
        <v>74.2</v>
      </c>
      <c r="G82">
        <v>73.2</v>
      </c>
      <c r="H82" t="s">
        <v>154</v>
      </c>
    </row>
    <row r="83" spans="1:8" x14ac:dyDescent="0.25">
      <c r="A83">
        <v>82</v>
      </c>
      <c r="B83" t="s">
        <v>155</v>
      </c>
      <c r="C83">
        <v>73.7</v>
      </c>
      <c r="D83">
        <v>69.7</v>
      </c>
      <c r="E83">
        <v>65</v>
      </c>
      <c r="F83">
        <v>76.5</v>
      </c>
      <c r="G83">
        <v>71.099999999999994</v>
      </c>
      <c r="H83" t="s">
        <v>156</v>
      </c>
    </row>
    <row r="84" spans="1:8" x14ac:dyDescent="0.25">
      <c r="A84">
        <v>83</v>
      </c>
      <c r="B84" t="s">
        <v>157</v>
      </c>
      <c r="C84">
        <v>73.7</v>
      </c>
      <c r="D84">
        <v>74.3</v>
      </c>
      <c r="E84">
        <v>67</v>
      </c>
      <c r="F84">
        <v>74.5</v>
      </c>
      <c r="G84">
        <v>72.900000000000006</v>
      </c>
      <c r="H84" t="s">
        <v>158</v>
      </c>
    </row>
    <row r="85" spans="1:8" x14ac:dyDescent="0.25">
      <c r="A85">
        <v>84</v>
      </c>
      <c r="B85" t="s">
        <v>159</v>
      </c>
      <c r="C85">
        <v>73.7</v>
      </c>
      <c r="D85">
        <v>73</v>
      </c>
      <c r="E85">
        <v>76</v>
      </c>
      <c r="F85">
        <v>77.099999999999994</v>
      </c>
      <c r="G85">
        <v>70.900000000000006</v>
      </c>
      <c r="H85" t="s">
        <v>63</v>
      </c>
    </row>
    <row r="86" spans="1:8" x14ac:dyDescent="0.25">
      <c r="A86">
        <v>85</v>
      </c>
      <c r="B86" t="s">
        <v>160</v>
      </c>
      <c r="C86">
        <v>73.599999999999994</v>
      </c>
      <c r="D86">
        <v>64.3</v>
      </c>
      <c r="E86">
        <v>68</v>
      </c>
      <c r="F86">
        <v>76.400000000000006</v>
      </c>
      <c r="G86">
        <v>70.5</v>
      </c>
      <c r="H86" t="s">
        <v>161</v>
      </c>
    </row>
    <row r="87" spans="1:8" x14ac:dyDescent="0.25">
      <c r="A87">
        <v>86</v>
      </c>
      <c r="B87" t="s">
        <v>162</v>
      </c>
      <c r="C87">
        <v>73.599999999999994</v>
      </c>
      <c r="D87">
        <v>72</v>
      </c>
      <c r="E87">
        <v>57</v>
      </c>
      <c r="F87">
        <v>76.2</v>
      </c>
      <c r="G87">
        <v>71.599999999999994</v>
      </c>
      <c r="H87" t="s">
        <v>102</v>
      </c>
    </row>
    <row r="88" spans="1:8" x14ac:dyDescent="0.25">
      <c r="A88">
        <v>87</v>
      </c>
      <c r="B88" t="s">
        <v>163</v>
      </c>
      <c r="C88">
        <v>73.599999999999994</v>
      </c>
      <c r="D88">
        <v>79.7</v>
      </c>
      <c r="E88">
        <v>85</v>
      </c>
      <c r="F88">
        <v>70.8</v>
      </c>
      <c r="G88">
        <v>75.5</v>
      </c>
      <c r="H88" t="s">
        <v>164</v>
      </c>
    </row>
    <row r="89" spans="1:8" x14ac:dyDescent="0.25">
      <c r="A89">
        <v>88</v>
      </c>
      <c r="B89" t="s">
        <v>165</v>
      </c>
      <c r="C89">
        <v>73.5</v>
      </c>
      <c r="D89">
        <v>87.7</v>
      </c>
      <c r="E89">
        <v>78</v>
      </c>
      <c r="F89">
        <v>77.400000000000006</v>
      </c>
      <c r="G89">
        <v>70.599999999999994</v>
      </c>
      <c r="H89" t="s">
        <v>166</v>
      </c>
    </row>
    <row r="90" spans="1:8" x14ac:dyDescent="0.25">
      <c r="A90">
        <v>89</v>
      </c>
      <c r="B90" t="s">
        <v>167</v>
      </c>
      <c r="C90">
        <v>73.5</v>
      </c>
      <c r="D90">
        <v>74</v>
      </c>
      <c r="E90">
        <v>75</v>
      </c>
      <c r="F90">
        <v>78.599999999999994</v>
      </c>
      <c r="G90">
        <v>68</v>
      </c>
      <c r="H90" t="s">
        <v>168</v>
      </c>
    </row>
    <row r="91" spans="1:8" x14ac:dyDescent="0.25">
      <c r="A91">
        <v>89</v>
      </c>
      <c r="B91" t="s">
        <v>169</v>
      </c>
      <c r="C91">
        <v>73.5</v>
      </c>
      <c r="D91">
        <v>86</v>
      </c>
      <c r="E91">
        <v>91</v>
      </c>
      <c r="F91">
        <v>78.599999999999994</v>
      </c>
      <c r="G91">
        <v>65.2</v>
      </c>
      <c r="H91" t="s">
        <v>170</v>
      </c>
    </row>
    <row r="92" spans="1:8" x14ac:dyDescent="0.25">
      <c r="A92">
        <v>91</v>
      </c>
      <c r="B92" t="s">
        <v>171</v>
      </c>
      <c r="C92">
        <v>73.400000000000006</v>
      </c>
      <c r="D92">
        <v>78.3</v>
      </c>
      <c r="E92">
        <v>71</v>
      </c>
      <c r="F92">
        <v>76.3</v>
      </c>
      <c r="G92">
        <v>70.2</v>
      </c>
      <c r="H92" t="s">
        <v>76</v>
      </c>
    </row>
    <row r="93" spans="1:8" x14ac:dyDescent="0.25">
      <c r="A93">
        <v>92</v>
      </c>
      <c r="B93" t="s">
        <v>172</v>
      </c>
      <c r="C93">
        <v>73.400000000000006</v>
      </c>
      <c r="D93">
        <v>60</v>
      </c>
      <c r="E93">
        <v>73</v>
      </c>
      <c r="F93">
        <v>74.599999999999994</v>
      </c>
      <c r="G93">
        <v>71.900000000000006</v>
      </c>
      <c r="H93" t="s">
        <v>43</v>
      </c>
    </row>
    <row r="94" spans="1:8" x14ac:dyDescent="0.25">
      <c r="A94">
        <v>93</v>
      </c>
      <c r="B94" t="s">
        <v>173</v>
      </c>
      <c r="C94">
        <v>73.400000000000006</v>
      </c>
      <c r="D94">
        <v>83</v>
      </c>
      <c r="E94">
        <v>78</v>
      </c>
      <c r="F94">
        <v>73.3</v>
      </c>
      <c r="G94">
        <v>73.599999999999994</v>
      </c>
      <c r="H94" t="s">
        <v>174</v>
      </c>
    </row>
    <row r="95" spans="1:8" x14ac:dyDescent="0.25">
      <c r="A95">
        <v>94</v>
      </c>
      <c r="B95" t="s">
        <v>175</v>
      </c>
      <c r="C95">
        <v>73.3</v>
      </c>
      <c r="D95">
        <v>70.3</v>
      </c>
      <c r="E95">
        <v>72</v>
      </c>
      <c r="F95">
        <v>76.099999999999994</v>
      </c>
      <c r="G95">
        <v>70</v>
      </c>
      <c r="H95" t="s">
        <v>11</v>
      </c>
    </row>
    <row r="96" spans="1:8" x14ac:dyDescent="0.25">
      <c r="A96">
        <v>95</v>
      </c>
      <c r="B96" t="s">
        <v>176</v>
      </c>
      <c r="C96">
        <v>73.3</v>
      </c>
      <c r="D96">
        <v>76</v>
      </c>
      <c r="E96">
        <v>70</v>
      </c>
      <c r="F96">
        <v>73.3</v>
      </c>
      <c r="G96">
        <v>73.3</v>
      </c>
      <c r="H96" t="s">
        <v>177</v>
      </c>
    </row>
    <row r="97" spans="1:8" x14ac:dyDescent="0.25">
      <c r="A97">
        <v>96</v>
      </c>
      <c r="B97" t="s">
        <v>178</v>
      </c>
      <c r="C97">
        <v>73.3</v>
      </c>
      <c r="D97">
        <v>70</v>
      </c>
      <c r="E97">
        <v>79</v>
      </c>
      <c r="F97">
        <v>76.8</v>
      </c>
      <c r="G97">
        <v>69.7</v>
      </c>
      <c r="H97" t="s">
        <v>179</v>
      </c>
    </row>
    <row r="98" spans="1:8" x14ac:dyDescent="0.25">
      <c r="A98">
        <v>97</v>
      </c>
      <c r="B98" t="s">
        <v>180</v>
      </c>
      <c r="C98">
        <v>73.2</v>
      </c>
      <c r="D98">
        <v>64.3</v>
      </c>
      <c r="E98">
        <v>55</v>
      </c>
      <c r="F98">
        <v>73</v>
      </c>
      <c r="G98">
        <v>73.400000000000006</v>
      </c>
      <c r="H98" t="s">
        <v>154</v>
      </c>
    </row>
    <row r="99" spans="1:8" x14ac:dyDescent="0.25">
      <c r="A99">
        <v>98</v>
      </c>
      <c r="B99" t="s">
        <v>181</v>
      </c>
      <c r="C99">
        <v>73.2</v>
      </c>
      <c r="D99">
        <v>70.3</v>
      </c>
      <c r="E99">
        <v>76</v>
      </c>
      <c r="F99">
        <v>72.599999999999994</v>
      </c>
      <c r="G99">
        <v>74</v>
      </c>
      <c r="H99" t="s">
        <v>182</v>
      </c>
    </row>
    <row r="100" spans="1:8" x14ac:dyDescent="0.25">
      <c r="A100">
        <v>99</v>
      </c>
      <c r="B100" t="s">
        <v>183</v>
      </c>
      <c r="C100">
        <v>73.099999999999994</v>
      </c>
      <c r="D100">
        <v>68.3</v>
      </c>
      <c r="E100">
        <v>73</v>
      </c>
      <c r="F100">
        <v>79.7</v>
      </c>
      <c r="G100">
        <v>63.3</v>
      </c>
      <c r="H100" t="s">
        <v>37</v>
      </c>
    </row>
    <row r="101" spans="1:8" x14ac:dyDescent="0.25">
      <c r="A101">
        <v>100</v>
      </c>
      <c r="B101" t="s">
        <v>184</v>
      </c>
      <c r="C101">
        <v>73.099999999999994</v>
      </c>
      <c r="D101">
        <v>81</v>
      </c>
      <c r="E101">
        <v>71</v>
      </c>
      <c r="F101">
        <v>75.7</v>
      </c>
      <c r="G101">
        <v>70.400000000000006</v>
      </c>
      <c r="H101" t="s">
        <v>185</v>
      </c>
    </row>
    <row r="102" spans="1:8" x14ac:dyDescent="0.25">
      <c r="A102">
        <v>101</v>
      </c>
      <c r="B102" t="s">
        <v>186</v>
      </c>
      <c r="C102">
        <v>73.099999999999994</v>
      </c>
      <c r="D102">
        <v>73.7</v>
      </c>
      <c r="E102">
        <v>73</v>
      </c>
      <c r="F102">
        <v>74.5</v>
      </c>
      <c r="G102">
        <v>71.3</v>
      </c>
      <c r="H102" t="s">
        <v>105</v>
      </c>
    </row>
    <row r="103" spans="1:8" x14ac:dyDescent="0.25">
      <c r="A103">
        <v>102</v>
      </c>
      <c r="B103" t="s">
        <v>187</v>
      </c>
      <c r="C103">
        <v>73.099999999999994</v>
      </c>
      <c r="D103">
        <v>66</v>
      </c>
      <c r="E103">
        <v>65</v>
      </c>
      <c r="F103">
        <v>75.3</v>
      </c>
      <c r="G103">
        <v>70.8</v>
      </c>
      <c r="H103" t="s">
        <v>129</v>
      </c>
    </row>
    <row r="104" spans="1:8" x14ac:dyDescent="0.25">
      <c r="A104">
        <v>103</v>
      </c>
      <c r="B104" t="s">
        <v>188</v>
      </c>
      <c r="C104">
        <v>73</v>
      </c>
      <c r="D104">
        <v>65.3</v>
      </c>
      <c r="E104">
        <v>71</v>
      </c>
      <c r="F104">
        <v>77.599999999999994</v>
      </c>
      <c r="G104">
        <v>67.3</v>
      </c>
      <c r="H104" t="s">
        <v>168</v>
      </c>
    </row>
    <row r="105" spans="1:8" x14ac:dyDescent="0.25">
      <c r="A105">
        <v>104</v>
      </c>
      <c r="B105" t="s">
        <v>189</v>
      </c>
      <c r="C105">
        <v>73</v>
      </c>
      <c r="D105">
        <v>72.3</v>
      </c>
      <c r="E105">
        <v>76</v>
      </c>
      <c r="F105">
        <v>78.099999999999994</v>
      </c>
      <c r="G105">
        <v>67.2</v>
      </c>
      <c r="H105" t="s">
        <v>190</v>
      </c>
    </row>
    <row r="106" spans="1:8" x14ac:dyDescent="0.25">
      <c r="A106">
        <v>105</v>
      </c>
      <c r="B106" t="s">
        <v>191</v>
      </c>
      <c r="C106">
        <v>72.900000000000006</v>
      </c>
      <c r="D106">
        <v>73.7</v>
      </c>
      <c r="E106">
        <v>83</v>
      </c>
      <c r="F106">
        <v>78.5</v>
      </c>
      <c r="G106">
        <v>70.099999999999994</v>
      </c>
      <c r="H106" t="s">
        <v>192</v>
      </c>
    </row>
    <row r="107" spans="1:8" x14ac:dyDescent="0.25">
      <c r="A107">
        <v>106</v>
      </c>
      <c r="B107" t="s">
        <v>193</v>
      </c>
      <c r="C107">
        <v>72.900000000000006</v>
      </c>
      <c r="D107">
        <v>74.7</v>
      </c>
      <c r="E107">
        <v>66</v>
      </c>
      <c r="F107">
        <v>74.5</v>
      </c>
      <c r="G107">
        <v>70.599999999999994</v>
      </c>
      <c r="H107" t="s">
        <v>63</v>
      </c>
    </row>
    <row r="108" spans="1:8" x14ac:dyDescent="0.25">
      <c r="A108">
        <v>107</v>
      </c>
      <c r="B108" t="s">
        <v>194</v>
      </c>
      <c r="C108">
        <v>72.8</v>
      </c>
      <c r="D108">
        <v>65.7</v>
      </c>
      <c r="E108">
        <v>57</v>
      </c>
      <c r="F108">
        <v>78.900000000000006</v>
      </c>
      <c r="G108">
        <v>67.900000000000006</v>
      </c>
      <c r="H108" t="s">
        <v>195</v>
      </c>
    </row>
    <row r="109" spans="1:8" x14ac:dyDescent="0.25">
      <c r="A109">
        <v>108</v>
      </c>
      <c r="B109" t="s">
        <v>196</v>
      </c>
      <c r="C109">
        <v>72.8</v>
      </c>
      <c r="D109">
        <v>80</v>
      </c>
      <c r="E109">
        <v>78</v>
      </c>
      <c r="F109">
        <v>75.099999999999994</v>
      </c>
      <c r="G109">
        <v>70.7</v>
      </c>
      <c r="H109" t="s">
        <v>197</v>
      </c>
    </row>
    <row r="110" spans="1:8" x14ac:dyDescent="0.25">
      <c r="A110">
        <v>109</v>
      </c>
      <c r="B110" t="s">
        <v>198</v>
      </c>
      <c r="C110">
        <v>72.7</v>
      </c>
      <c r="D110">
        <v>81</v>
      </c>
      <c r="E110">
        <v>68</v>
      </c>
      <c r="F110">
        <v>74.7</v>
      </c>
      <c r="G110">
        <v>71.2</v>
      </c>
      <c r="H110" t="s">
        <v>199</v>
      </c>
    </row>
    <row r="111" spans="1:8" x14ac:dyDescent="0.25">
      <c r="A111">
        <v>110</v>
      </c>
      <c r="B111" t="s">
        <v>200</v>
      </c>
      <c r="C111">
        <v>72.7</v>
      </c>
      <c r="D111">
        <v>86.3</v>
      </c>
      <c r="E111">
        <v>95</v>
      </c>
      <c r="F111">
        <v>75.2</v>
      </c>
      <c r="G111">
        <v>71.2</v>
      </c>
      <c r="H111" t="s">
        <v>39</v>
      </c>
    </row>
    <row r="112" spans="1:8" x14ac:dyDescent="0.25">
      <c r="A112">
        <v>111</v>
      </c>
      <c r="B112" t="s">
        <v>201</v>
      </c>
      <c r="C112">
        <v>72.599999999999994</v>
      </c>
      <c r="D112">
        <v>66.3</v>
      </c>
      <c r="E112">
        <v>56</v>
      </c>
      <c r="F112">
        <v>72.5</v>
      </c>
      <c r="G112">
        <v>72.7</v>
      </c>
      <c r="H112" t="s">
        <v>202</v>
      </c>
    </row>
    <row r="113" spans="1:8" x14ac:dyDescent="0.25">
      <c r="A113">
        <v>112</v>
      </c>
      <c r="B113" t="s">
        <v>203</v>
      </c>
      <c r="C113">
        <v>72.599999999999994</v>
      </c>
      <c r="D113">
        <v>71.7</v>
      </c>
      <c r="E113">
        <v>73</v>
      </c>
      <c r="F113">
        <v>76.400000000000006</v>
      </c>
      <c r="G113">
        <v>69</v>
      </c>
      <c r="H113" t="s">
        <v>204</v>
      </c>
    </row>
    <row r="114" spans="1:8" x14ac:dyDescent="0.25">
      <c r="A114">
        <v>113</v>
      </c>
      <c r="B114" t="s">
        <v>205</v>
      </c>
      <c r="C114">
        <v>72.5</v>
      </c>
      <c r="D114">
        <v>77</v>
      </c>
      <c r="E114">
        <v>70</v>
      </c>
      <c r="F114">
        <v>75.3</v>
      </c>
      <c r="G114">
        <v>71.3</v>
      </c>
      <c r="H114" t="s">
        <v>39</v>
      </c>
    </row>
    <row r="115" spans="1:8" x14ac:dyDescent="0.25">
      <c r="A115">
        <v>114</v>
      </c>
      <c r="B115" t="s">
        <v>206</v>
      </c>
      <c r="C115">
        <v>72.5</v>
      </c>
      <c r="D115">
        <v>81.7</v>
      </c>
      <c r="E115">
        <v>74</v>
      </c>
      <c r="F115">
        <v>76.5</v>
      </c>
      <c r="G115">
        <v>66.400000000000006</v>
      </c>
      <c r="H115" t="s">
        <v>207</v>
      </c>
    </row>
    <row r="116" spans="1:8" x14ac:dyDescent="0.25">
      <c r="A116">
        <v>115</v>
      </c>
      <c r="B116" t="s">
        <v>208</v>
      </c>
      <c r="C116">
        <v>72.5</v>
      </c>
      <c r="D116">
        <v>67.7</v>
      </c>
      <c r="E116">
        <v>87</v>
      </c>
      <c r="F116">
        <v>74.099999999999994</v>
      </c>
      <c r="G116">
        <v>70.599999999999994</v>
      </c>
      <c r="H116" t="s">
        <v>209</v>
      </c>
    </row>
    <row r="117" spans="1:8" x14ac:dyDescent="0.25">
      <c r="A117">
        <v>116</v>
      </c>
      <c r="B117" t="s">
        <v>210</v>
      </c>
      <c r="C117">
        <v>72.400000000000006</v>
      </c>
      <c r="D117">
        <v>74.7</v>
      </c>
      <c r="E117">
        <v>52</v>
      </c>
      <c r="F117">
        <v>76.900000000000006</v>
      </c>
      <c r="G117">
        <v>69.2</v>
      </c>
      <c r="H117" t="s">
        <v>49</v>
      </c>
    </row>
    <row r="118" spans="1:8" x14ac:dyDescent="0.25">
      <c r="A118">
        <v>117</v>
      </c>
      <c r="B118" t="s">
        <v>211</v>
      </c>
      <c r="C118">
        <v>72.3</v>
      </c>
      <c r="D118">
        <v>71.3</v>
      </c>
      <c r="E118">
        <v>80</v>
      </c>
      <c r="F118">
        <v>73.7</v>
      </c>
      <c r="G118">
        <v>71.400000000000006</v>
      </c>
      <c r="H118" t="s">
        <v>23</v>
      </c>
    </row>
    <row r="119" spans="1:8" x14ac:dyDescent="0.25">
      <c r="A119">
        <v>118</v>
      </c>
      <c r="B119" t="s">
        <v>212</v>
      </c>
      <c r="C119">
        <v>72.3</v>
      </c>
      <c r="D119">
        <v>84.7</v>
      </c>
      <c r="E119">
        <v>87</v>
      </c>
      <c r="F119">
        <v>73.900000000000006</v>
      </c>
      <c r="G119">
        <v>70.599999999999994</v>
      </c>
      <c r="H119" t="s">
        <v>213</v>
      </c>
    </row>
    <row r="120" spans="1:8" x14ac:dyDescent="0.25">
      <c r="A120">
        <v>119</v>
      </c>
      <c r="B120" t="s">
        <v>214</v>
      </c>
      <c r="C120">
        <v>72.3</v>
      </c>
      <c r="D120">
        <v>71</v>
      </c>
      <c r="E120">
        <v>68</v>
      </c>
      <c r="F120">
        <v>77</v>
      </c>
      <c r="G120">
        <v>68.5</v>
      </c>
      <c r="H120" t="s">
        <v>215</v>
      </c>
    </row>
    <row r="121" spans="1:8" x14ac:dyDescent="0.25">
      <c r="A121">
        <v>120</v>
      </c>
      <c r="B121" t="s">
        <v>216</v>
      </c>
      <c r="C121">
        <v>72.3</v>
      </c>
      <c r="D121">
        <v>75.7</v>
      </c>
      <c r="E121">
        <v>79</v>
      </c>
      <c r="F121">
        <v>75.8</v>
      </c>
      <c r="G121">
        <v>69.3</v>
      </c>
      <c r="H121" t="s">
        <v>124</v>
      </c>
    </row>
    <row r="122" spans="1:8" x14ac:dyDescent="0.25">
      <c r="A122">
        <v>121</v>
      </c>
      <c r="B122" t="s">
        <v>217</v>
      </c>
      <c r="C122">
        <v>72.3</v>
      </c>
      <c r="D122">
        <v>65.7</v>
      </c>
      <c r="E122">
        <v>63</v>
      </c>
      <c r="F122">
        <v>75.599999999999994</v>
      </c>
      <c r="G122">
        <v>70.3</v>
      </c>
      <c r="H122" t="s">
        <v>129</v>
      </c>
    </row>
    <row r="123" spans="1:8" x14ac:dyDescent="0.25">
      <c r="A123">
        <v>122</v>
      </c>
      <c r="B123" t="s">
        <v>218</v>
      </c>
      <c r="C123">
        <v>72.2</v>
      </c>
      <c r="D123">
        <v>62</v>
      </c>
      <c r="E123">
        <v>65</v>
      </c>
      <c r="F123">
        <v>71.900000000000006</v>
      </c>
      <c r="G123">
        <v>72.599999999999994</v>
      </c>
      <c r="H123" t="s">
        <v>136</v>
      </c>
    </row>
    <row r="124" spans="1:8" x14ac:dyDescent="0.25">
      <c r="A124">
        <v>123</v>
      </c>
      <c r="B124" t="s">
        <v>219</v>
      </c>
      <c r="C124">
        <v>72.2</v>
      </c>
      <c r="D124">
        <v>66</v>
      </c>
      <c r="E124">
        <v>61</v>
      </c>
      <c r="F124">
        <v>74.599999999999994</v>
      </c>
      <c r="G124">
        <v>69.599999999999994</v>
      </c>
      <c r="H124" t="s">
        <v>98</v>
      </c>
    </row>
    <row r="125" spans="1:8" x14ac:dyDescent="0.25">
      <c r="A125">
        <v>124</v>
      </c>
      <c r="B125" t="s">
        <v>220</v>
      </c>
      <c r="C125">
        <v>72.099999999999994</v>
      </c>
      <c r="D125">
        <v>68.7</v>
      </c>
      <c r="E125">
        <v>65</v>
      </c>
      <c r="F125">
        <v>77.3</v>
      </c>
      <c r="G125">
        <v>68.3</v>
      </c>
      <c r="H125" t="s">
        <v>39</v>
      </c>
    </row>
    <row r="126" spans="1:8" x14ac:dyDescent="0.25">
      <c r="A126">
        <v>125</v>
      </c>
      <c r="B126" t="s">
        <v>221</v>
      </c>
      <c r="C126">
        <v>72.099999999999994</v>
      </c>
      <c r="D126">
        <v>67</v>
      </c>
      <c r="E126">
        <v>59</v>
      </c>
      <c r="F126">
        <v>71.900000000000006</v>
      </c>
      <c r="G126">
        <v>72.3</v>
      </c>
      <c r="H126" t="s">
        <v>93</v>
      </c>
    </row>
    <row r="127" spans="1:8" x14ac:dyDescent="0.25">
      <c r="A127">
        <v>126</v>
      </c>
      <c r="B127" t="s">
        <v>222</v>
      </c>
      <c r="C127">
        <v>72.099999999999994</v>
      </c>
      <c r="D127">
        <v>80.3</v>
      </c>
      <c r="E127">
        <v>89</v>
      </c>
      <c r="F127">
        <v>75.3</v>
      </c>
      <c r="G127">
        <v>69.599999999999994</v>
      </c>
      <c r="H127" t="s">
        <v>145</v>
      </c>
    </row>
    <row r="128" spans="1:8" x14ac:dyDescent="0.25">
      <c r="A128">
        <v>127</v>
      </c>
      <c r="B128" t="s">
        <v>223</v>
      </c>
      <c r="C128">
        <v>72</v>
      </c>
      <c r="D128">
        <v>66</v>
      </c>
      <c r="E128">
        <v>71</v>
      </c>
      <c r="F128">
        <v>75</v>
      </c>
      <c r="G128">
        <v>69.8</v>
      </c>
      <c r="H128" t="s">
        <v>224</v>
      </c>
    </row>
    <row r="129" spans="1:8" x14ac:dyDescent="0.25">
      <c r="A129">
        <v>128</v>
      </c>
      <c r="B129" t="s">
        <v>225</v>
      </c>
      <c r="C129">
        <v>72</v>
      </c>
      <c r="D129">
        <v>69</v>
      </c>
      <c r="E129">
        <v>69</v>
      </c>
      <c r="F129">
        <v>75.900000000000006</v>
      </c>
      <c r="G129">
        <v>68.5</v>
      </c>
      <c r="H129" t="s">
        <v>226</v>
      </c>
    </row>
    <row r="130" spans="1:8" x14ac:dyDescent="0.25">
      <c r="A130">
        <v>128</v>
      </c>
      <c r="B130" t="s">
        <v>227</v>
      </c>
      <c r="C130">
        <v>72</v>
      </c>
      <c r="D130">
        <v>72.7</v>
      </c>
      <c r="E130">
        <v>68</v>
      </c>
      <c r="F130">
        <v>74.400000000000006</v>
      </c>
      <c r="G130">
        <v>69.5</v>
      </c>
      <c r="H130" t="s">
        <v>228</v>
      </c>
    </row>
    <row r="131" spans="1:8" x14ac:dyDescent="0.25">
      <c r="A131">
        <v>130</v>
      </c>
      <c r="B131" t="s">
        <v>229</v>
      </c>
      <c r="C131">
        <v>72</v>
      </c>
      <c r="D131">
        <v>68</v>
      </c>
      <c r="E131">
        <v>67</v>
      </c>
      <c r="F131">
        <v>75.2</v>
      </c>
      <c r="G131">
        <v>67.400000000000006</v>
      </c>
      <c r="H131" t="s">
        <v>76</v>
      </c>
    </row>
    <row r="132" spans="1:8" x14ac:dyDescent="0.25">
      <c r="A132">
        <v>131</v>
      </c>
      <c r="B132" t="s">
        <v>230</v>
      </c>
      <c r="C132">
        <v>71.8</v>
      </c>
      <c r="D132">
        <v>67.3</v>
      </c>
      <c r="E132">
        <v>47</v>
      </c>
      <c r="F132">
        <v>72.599999999999994</v>
      </c>
      <c r="G132">
        <v>71.2</v>
      </c>
      <c r="H132" t="s">
        <v>231</v>
      </c>
    </row>
    <row r="133" spans="1:8" x14ac:dyDescent="0.25">
      <c r="A133">
        <v>132</v>
      </c>
      <c r="B133" t="s">
        <v>232</v>
      </c>
      <c r="C133">
        <v>71.7</v>
      </c>
      <c r="D133">
        <v>76</v>
      </c>
      <c r="E133">
        <v>78</v>
      </c>
      <c r="F133">
        <v>71.8</v>
      </c>
      <c r="G133">
        <v>71.599999999999994</v>
      </c>
      <c r="H133" t="s">
        <v>233</v>
      </c>
    </row>
    <row r="134" spans="1:8" x14ac:dyDescent="0.25">
      <c r="A134">
        <v>133</v>
      </c>
      <c r="B134" t="s">
        <v>234</v>
      </c>
      <c r="C134">
        <v>71.7</v>
      </c>
      <c r="D134">
        <v>68.3</v>
      </c>
      <c r="E134">
        <v>73</v>
      </c>
      <c r="F134">
        <v>74.3</v>
      </c>
      <c r="G134">
        <v>68.2</v>
      </c>
      <c r="H134" t="s">
        <v>69</v>
      </c>
    </row>
    <row r="135" spans="1:8" x14ac:dyDescent="0.25">
      <c r="A135">
        <v>134</v>
      </c>
      <c r="B135" t="s">
        <v>235</v>
      </c>
      <c r="C135">
        <v>71.599999999999994</v>
      </c>
      <c r="D135">
        <v>81.3</v>
      </c>
      <c r="E135">
        <v>71</v>
      </c>
      <c r="F135">
        <v>70.900000000000006</v>
      </c>
      <c r="G135">
        <v>72.599999999999994</v>
      </c>
      <c r="H135" t="s">
        <v>236</v>
      </c>
    </row>
    <row r="136" spans="1:8" x14ac:dyDescent="0.25">
      <c r="A136">
        <v>135</v>
      </c>
      <c r="B136" t="s">
        <v>237</v>
      </c>
      <c r="C136">
        <v>71.599999999999994</v>
      </c>
      <c r="D136">
        <v>80.7</v>
      </c>
      <c r="E136">
        <v>67</v>
      </c>
      <c r="F136">
        <v>72.900000000000006</v>
      </c>
      <c r="G136">
        <v>70.5</v>
      </c>
      <c r="H136" t="s">
        <v>238</v>
      </c>
    </row>
    <row r="137" spans="1:8" x14ac:dyDescent="0.25">
      <c r="A137">
        <v>136</v>
      </c>
      <c r="B137" t="s">
        <v>239</v>
      </c>
      <c r="C137">
        <v>71.599999999999994</v>
      </c>
      <c r="D137">
        <v>73.7</v>
      </c>
      <c r="E137">
        <v>63</v>
      </c>
      <c r="F137">
        <v>72.2</v>
      </c>
      <c r="G137">
        <v>70.5</v>
      </c>
      <c r="H137" t="s">
        <v>124</v>
      </c>
    </row>
    <row r="138" spans="1:8" x14ac:dyDescent="0.25">
      <c r="A138">
        <v>137</v>
      </c>
      <c r="B138" t="s">
        <v>240</v>
      </c>
      <c r="C138">
        <v>71.599999999999994</v>
      </c>
      <c r="D138">
        <v>78</v>
      </c>
      <c r="E138">
        <v>67</v>
      </c>
      <c r="F138">
        <v>71.599999999999994</v>
      </c>
      <c r="G138">
        <v>71.599999999999994</v>
      </c>
      <c r="H138" t="s">
        <v>69</v>
      </c>
    </row>
    <row r="139" spans="1:8" x14ac:dyDescent="0.25">
      <c r="A139">
        <v>138</v>
      </c>
      <c r="B139" t="s">
        <v>241</v>
      </c>
      <c r="C139">
        <v>71.599999999999994</v>
      </c>
      <c r="D139">
        <v>75</v>
      </c>
      <c r="E139">
        <v>87</v>
      </c>
      <c r="F139">
        <v>74.3</v>
      </c>
      <c r="G139">
        <v>70.400000000000006</v>
      </c>
      <c r="H139" t="s">
        <v>37</v>
      </c>
    </row>
    <row r="140" spans="1:8" x14ac:dyDescent="0.25">
      <c r="A140">
        <v>139</v>
      </c>
      <c r="B140" t="s">
        <v>242</v>
      </c>
      <c r="C140">
        <v>71.400000000000006</v>
      </c>
      <c r="D140">
        <v>79.7</v>
      </c>
      <c r="E140">
        <v>70</v>
      </c>
      <c r="F140">
        <v>74.099999999999994</v>
      </c>
      <c r="G140">
        <v>68.900000000000006</v>
      </c>
      <c r="H140" t="s">
        <v>49</v>
      </c>
    </row>
    <row r="141" spans="1:8" x14ac:dyDescent="0.25">
      <c r="A141">
        <v>140</v>
      </c>
      <c r="B141" t="s">
        <v>243</v>
      </c>
      <c r="C141">
        <v>71.400000000000006</v>
      </c>
      <c r="D141">
        <v>66</v>
      </c>
      <c r="E141">
        <v>68</v>
      </c>
      <c r="F141">
        <v>75.2</v>
      </c>
      <c r="G141">
        <v>66.5</v>
      </c>
      <c r="H141" t="s">
        <v>244</v>
      </c>
    </row>
    <row r="142" spans="1:8" x14ac:dyDescent="0.25">
      <c r="A142">
        <v>141</v>
      </c>
      <c r="B142" t="s">
        <v>245</v>
      </c>
      <c r="C142">
        <v>71.400000000000006</v>
      </c>
      <c r="D142">
        <v>77.3</v>
      </c>
      <c r="E142">
        <v>75</v>
      </c>
      <c r="F142">
        <v>70.900000000000006</v>
      </c>
      <c r="G142">
        <v>71.8</v>
      </c>
      <c r="H142" t="s">
        <v>43</v>
      </c>
    </row>
    <row r="143" spans="1:8" x14ac:dyDescent="0.25">
      <c r="A143">
        <v>142</v>
      </c>
      <c r="B143" t="s">
        <v>246</v>
      </c>
      <c r="C143">
        <v>71.400000000000006</v>
      </c>
      <c r="D143">
        <v>70</v>
      </c>
      <c r="E143">
        <v>72</v>
      </c>
      <c r="F143">
        <v>70.599999999999994</v>
      </c>
      <c r="G143">
        <v>72.3</v>
      </c>
      <c r="H143" t="s">
        <v>247</v>
      </c>
    </row>
    <row r="144" spans="1:8" x14ac:dyDescent="0.25">
      <c r="A144">
        <v>143</v>
      </c>
      <c r="B144" t="s">
        <v>248</v>
      </c>
      <c r="C144">
        <v>71.3</v>
      </c>
      <c r="D144">
        <v>69.7</v>
      </c>
      <c r="E144">
        <v>67</v>
      </c>
      <c r="F144">
        <v>75.3</v>
      </c>
      <c r="G144">
        <v>69.3</v>
      </c>
      <c r="H144" t="s">
        <v>207</v>
      </c>
    </row>
    <row r="145" spans="1:8" x14ac:dyDescent="0.25">
      <c r="A145">
        <v>144</v>
      </c>
      <c r="B145" t="s">
        <v>249</v>
      </c>
      <c r="C145">
        <v>71.3</v>
      </c>
      <c r="D145">
        <v>74.3</v>
      </c>
      <c r="E145">
        <v>72</v>
      </c>
      <c r="F145">
        <v>69.5</v>
      </c>
      <c r="G145">
        <v>72.400000000000006</v>
      </c>
      <c r="H145" t="s">
        <v>250</v>
      </c>
    </row>
    <row r="146" spans="1:8" x14ac:dyDescent="0.25">
      <c r="A146">
        <v>145</v>
      </c>
      <c r="B146" t="s">
        <v>251</v>
      </c>
      <c r="C146">
        <v>71.3</v>
      </c>
      <c r="D146">
        <v>78.3</v>
      </c>
      <c r="E146">
        <v>78</v>
      </c>
      <c r="F146">
        <v>72.8</v>
      </c>
      <c r="G146">
        <v>70.099999999999994</v>
      </c>
      <c r="H146" t="s">
        <v>69</v>
      </c>
    </row>
    <row r="147" spans="1:8" x14ac:dyDescent="0.25">
      <c r="A147">
        <v>145</v>
      </c>
      <c r="B147" t="s">
        <v>252</v>
      </c>
      <c r="C147">
        <v>71.3</v>
      </c>
      <c r="D147">
        <v>60.7</v>
      </c>
      <c r="E147">
        <v>67</v>
      </c>
      <c r="F147">
        <v>71.3</v>
      </c>
      <c r="G147">
        <v>71.3</v>
      </c>
      <c r="H147" t="s">
        <v>67</v>
      </c>
    </row>
    <row r="148" spans="1:8" x14ac:dyDescent="0.25">
      <c r="A148">
        <v>147</v>
      </c>
      <c r="B148" t="s">
        <v>253</v>
      </c>
      <c r="C148">
        <v>71.2</v>
      </c>
      <c r="D148">
        <v>65.7</v>
      </c>
      <c r="E148">
        <v>62</v>
      </c>
      <c r="F148">
        <v>73.599999999999994</v>
      </c>
      <c r="G148">
        <v>69.099999999999994</v>
      </c>
      <c r="H148" t="s">
        <v>158</v>
      </c>
    </row>
    <row r="149" spans="1:8" x14ac:dyDescent="0.25">
      <c r="A149">
        <v>148</v>
      </c>
      <c r="B149" t="s">
        <v>254</v>
      </c>
      <c r="C149">
        <v>71.2</v>
      </c>
      <c r="D149">
        <v>70</v>
      </c>
      <c r="E149">
        <v>68</v>
      </c>
      <c r="F149">
        <v>73.3</v>
      </c>
      <c r="G149">
        <v>68.2</v>
      </c>
      <c r="H149" t="s">
        <v>83</v>
      </c>
    </row>
    <row r="150" spans="1:8" x14ac:dyDescent="0.25">
      <c r="A150">
        <v>149</v>
      </c>
      <c r="B150" t="s">
        <v>255</v>
      </c>
      <c r="C150">
        <v>71.2</v>
      </c>
      <c r="D150">
        <v>77.7</v>
      </c>
      <c r="E150">
        <v>79</v>
      </c>
      <c r="F150">
        <v>69.099999999999994</v>
      </c>
      <c r="G150">
        <v>73.099999999999994</v>
      </c>
      <c r="H150" t="s">
        <v>170</v>
      </c>
    </row>
    <row r="151" spans="1:8" x14ac:dyDescent="0.25">
      <c r="A151">
        <v>150</v>
      </c>
      <c r="B151" t="s">
        <v>256</v>
      </c>
      <c r="C151">
        <v>71.2</v>
      </c>
      <c r="D151">
        <v>79.7</v>
      </c>
      <c r="E151">
        <v>68</v>
      </c>
      <c r="F151">
        <v>74.7</v>
      </c>
      <c r="G151">
        <v>68.7</v>
      </c>
      <c r="H151" t="s">
        <v>76</v>
      </c>
    </row>
    <row r="152" spans="1:8" x14ac:dyDescent="0.25">
      <c r="A152">
        <v>151</v>
      </c>
      <c r="B152" t="s">
        <v>257</v>
      </c>
      <c r="C152">
        <v>71.099999999999994</v>
      </c>
      <c r="D152">
        <v>77.3</v>
      </c>
      <c r="E152">
        <v>75</v>
      </c>
      <c r="F152">
        <v>73.3</v>
      </c>
      <c r="G152">
        <v>69.7</v>
      </c>
      <c r="H152" t="s">
        <v>258</v>
      </c>
    </row>
    <row r="153" spans="1:8" x14ac:dyDescent="0.25">
      <c r="A153">
        <v>152</v>
      </c>
      <c r="B153" t="s">
        <v>259</v>
      </c>
      <c r="C153">
        <v>71</v>
      </c>
      <c r="D153">
        <v>69.7</v>
      </c>
      <c r="E153">
        <v>69</v>
      </c>
      <c r="F153">
        <v>79.7</v>
      </c>
      <c r="G153">
        <v>66.5</v>
      </c>
      <c r="H153" t="s">
        <v>260</v>
      </c>
    </row>
    <row r="154" spans="1:8" x14ac:dyDescent="0.25">
      <c r="A154">
        <v>153</v>
      </c>
      <c r="B154" t="s">
        <v>261</v>
      </c>
      <c r="C154">
        <v>71</v>
      </c>
      <c r="D154">
        <v>74.3</v>
      </c>
      <c r="E154">
        <v>84</v>
      </c>
      <c r="F154">
        <v>70.7</v>
      </c>
      <c r="G154">
        <v>71.5</v>
      </c>
      <c r="H154" t="s">
        <v>262</v>
      </c>
    </row>
    <row r="155" spans="1:8" x14ac:dyDescent="0.25">
      <c r="A155">
        <v>154</v>
      </c>
      <c r="B155" t="s">
        <v>263</v>
      </c>
      <c r="C155">
        <v>70.900000000000006</v>
      </c>
      <c r="D155">
        <v>81</v>
      </c>
      <c r="E155">
        <v>83</v>
      </c>
      <c r="F155">
        <v>75.2</v>
      </c>
      <c r="G155">
        <v>68.3</v>
      </c>
      <c r="H155" t="s">
        <v>224</v>
      </c>
    </row>
    <row r="156" spans="1:8" x14ac:dyDescent="0.25">
      <c r="A156">
        <v>154</v>
      </c>
      <c r="B156" t="s">
        <v>264</v>
      </c>
      <c r="C156">
        <v>70.900000000000006</v>
      </c>
      <c r="D156">
        <v>68</v>
      </c>
      <c r="E156">
        <v>70</v>
      </c>
      <c r="F156">
        <v>72.8</v>
      </c>
      <c r="G156">
        <v>68.900000000000006</v>
      </c>
      <c r="H156" t="s">
        <v>265</v>
      </c>
    </row>
    <row r="157" spans="1:8" x14ac:dyDescent="0.25">
      <c r="A157">
        <v>156</v>
      </c>
      <c r="B157" t="s">
        <v>266</v>
      </c>
      <c r="C157">
        <v>70.900000000000006</v>
      </c>
      <c r="D157">
        <v>64.3</v>
      </c>
      <c r="E157">
        <v>74</v>
      </c>
      <c r="F157">
        <v>74.900000000000006</v>
      </c>
      <c r="G157">
        <v>67.099999999999994</v>
      </c>
      <c r="H157" t="s">
        <v>33</v>
      </c>
    </row>
    <row r="158" spans="1:8" x14ac:dyDescent="0.25">
      <c r="A158">
        <v>157</v>
      </c>
      <c r="B158" t="s">
        <v>267</v>
      </c>
      <c r="C158">
        <v>70.8</v>
      </c>
      <c r="D158">
        <v>75.3</v>
      </c>
      <c r="E158">
        <v>74</v>
      </c>
      <c r="F158">
        <v>73.5</v>
      </c>
      <c r="G158">
        <v>68.5</v>
      </c>
      <c r="H158" t="s">
        <v>154</v>
      </c>
    </row>
    <row r="159" spans="1:8" x14ac:dyDescent="0.25">
      <c r="A159">
        <v>158</v>
      </c>
      <c r="B159" t="s">
        <v>268</v>
      </c>
      <c r="C159">
        <v>70.8</v>
      </c>
      <c r="D159">
        <v>75.3</v>
      </c>
      <c r="E159">
        <v>76</v>
      </c>
      <c r="F159">
        <v>72.900000000000006</v>
      </c>
      <c r="G159">
        <v>69.400000000000006</v>
      </c>
      <c r="H159" t="s">
        <v>236</v>
      </c>
    </row>
    <row r="160" spans="1:8" x14ac:dyDescent="0.25">
      <c r="A160">
        <v>159</v>
      </c>
      <c r="B160" t="s">
        <v>269</v>
      </c>
      <c r="C160">
        <v>70.7</v>
      </c>
      <c r="D160">
        <v>63.3</v>
      </c>
      <c r="E160">
        <v>67</v>
      </c>
      <c r="F160">
        <v>73</v>
      </c>
      <c r="G160">
        <v>69.400000000000006</v>
      </c>
      <c r="H160" t="s">
        <v>270</v>
      </c>
    </row>
    <row r="161" spans="1:8" x14ac:dyDescent="0.25">
      <c r="A161">
        <v>160</v>
      </c>
      <c r="B161" t="s">
        <v>271</v>
      </c>
      <c r="C161">
        <v>70.7</v>
      </c>
      <c r="D161">
        <v>80</v>
      </c>
      <c r="E161">
        <v>82</v>
      </c>
      <c r="F161">
        <v>72.3</v>
      </c>
      <c r="G161">
        <v>68.900000000000006</v>
      </c>
      <c r="H161" t="s">
        <v>143</v>
      </c>
    </row>
    <row r="162" spans="1:8" x14ac:dyDescent="0.25">
      <c r="A162">
        <v>161</v>
      </c>
      <c r="B162" t="s">
        <v>272</v>
      </c>
      <c r="C162">
        <v>70.599999999999994</v>
      </c>
      <c r="D162">
        <v>59</v>
      </c>
      <c r="E162">
        <v>72</v>
      </c>
      <c r="F162">
        <v>77.7</v>
      </c>
      <c r="G162">
        <v>62.5</v>
      </c>
      <c r="H162" t="s">
        <v>260</v>
      </c>
    </row>
    <row r="163" spans="1:8" x14ac:dyDescent="0.25">
      <c r="A163">
        <v>162</v>
      </c>
      <c r="B163" t="s">
        <v>273</v>
      </c>
      <c r="C163">
        <v>70.599999999999994</v>
      </c>
      <c r="D163">
        <v>76.7</v>
      </c>
      <c r="E163">
        <v>76</v>
      </c>
      <c r="F163">
        <v>71.7</v>
      </c>
      <c r="G163">
        <v>69.599999999999994</v>
      </c>
      <c r="H163" t="s">
        <v>226</v>
      </c>
    </row>
    <row r="164" spans="1:8" x14ac:dyDescent="0.25">
      <c r="A164">
        <v>163</v>
      </c>
      <c r="B164" t="s">
        <v>274</v>
      </c>
      <c r="C164">
        <v>70.5</v>
      </c>
      <c r="D164">
        <v>72.3</v>
      </c>
      <c r="E164">
        <v>68</v>
      </c>
      <c r="F164">
        <v>72.2</v>
      </c>
      <c r="G164">
        <v>67.5</v>
      </c>
      <c r="H164" t="s">
        <v>33</v>
      </c>
    </row>
    <row r="165" spans="1:8" x14ac:dyDescent="0.25">
      <c r="A165">
        <v>164</v>
      </c>
      <c r="B165" t="s">
        <v>275</v>
      </c>
      <c r="C165">
        <v>70.400000000000006</v>
      </c>
      <c r="D165">
        <v>74.3</v>
      </c>
      <c r="E165">
        <v>73</v>
      </c>
      <c r="F165">
        <v>72.2</v>
      </c>
      <c r="G165">
        <v>69.400000000000006</v>
      </c>
      <c r="H165" t="s">
        <v>209</v>
      </c>
    </row>
    <row r="166" spans="1:8" x14ac:dyDescent="0.25">
      <c r="A166">
        <v>165</v>
      </c>
      <c r="B166" t="s">
        <v>276</v>
      </c>
      <c r="C166">
        <v>70.400000000000006</v>
      </c>
      <c r="D166">
        <v>62.3</v>
      </c>
      <c r="E166">
        <v>57</v>
      </c>
      <c r="F166">
        <v>70.5</v>
      </c>
      <c r="G166">
        <v>70.3</v>
      </c>
      <c r="H166" t="s">
        <v>49</v>
      </c>
    </row>
    <row r="167" spans="1:8" x14ac:dyDescent="0.25">
      <c r="A167">
        <v>166</v>
      </c>
      <c r="B167" t="s">
        <v>277</v>
      </c>
      <c r="C167">
        <v>70.400000000000006</v>
      </c>
      <c r="D167">
        <v>73.3</v>
      </c>
      <c r="E167">
        <v>68</v>
      </c>
      <c r="F167">
        <v>74.7</v>
      </c>
      <c r="G167">
        <v>65.3</v>
      </c>
      <c r="H167" t="s">
        <v>83</v>
      </c>
    </row>
    <row r="168" spans="1:8" x14ac:dyDescent="0.25">
      <c r="A168">
        <v>167</v>
      </c>
      <c r="B168" t="s">
        <v>278</v>
      </c>
      <c r="C168">
        <v>70.400000000000006</v>
      </c>
      <c r="D168">
        <v>71.3</v>
      </c>
      <c r="E168">
        <v>79</v>
      </c>
      <c r="F168">
        <v>72.7</v>
      </c>
      <c r="G168">
        <v>67.099999999999994</v>
      </c>
      <c r="H168" t="s">
        <v>279</v>
      </c>
    </row>
    <row r="169" spans="1:8" x14ac:dyDescent="0.25">
      <c r="A169">
        <v>168</v>
      </c>
      <c r="B169" t="s">
        <v>280</v>
      </c>
      <c r="C169">
        <v>70.3</v>
      </c>
      <c r="D169">
        <v>64.3</v>
      </c>
      <c r="E169">
        <v>60</v>
      </c>
      <c r="F169">
        <v>71.5</v>
      </c>
      <c r="G169">
        <v>69.099999999999994</v>
      </c>
      <c r="H169" t="s">
        <v>281</v>
      </c>
    </row>
    <row r="170" spans="1:8" x14ac:dyDescent="0.25">
      <c r="A170">
        <v>169</v>
      </c>
      <c r="B170" t="s">
        <v>282</v>
      </c>
      <c r="C170">
        <v>70.3</v>
      </c>
      <c r="D170">
        <v>72</v>
      </c>
      <c r="E170">
        <v>69</v>
      </c>
      <c r="F170">
        <v>71.3</v>
      </c>
      <c r="G170">
        <v>69.599999999999994</v>
      </c>
      <c r="H170" t="s">
        <v>199</v>
      </c>
    </row>
    <row r="171" spans="1:8" x14ac:dyDescent="0.25">
      <c r="A171">
        <v>170</v>
      </c>
      <c r="B171" t="s">
        <v>283</v>
      </c>
      <c r="C171">
        <v>70.3</v>
      </c>
      <c r="D171">
        <v>74</v>
      </c>
      <c r="E171">
        <v>78</v>
      </c>
      <c r="F171">
        <v>69.8</v>
      </c>
      <c r="G171">
        <v>71</v>
      </c>
      <c r="H171" t="s">
        <v>250</v>
      </c>
    </row>
    <row r="172" spans="1:8" x14ac:dyDescent="0.25">
      <c r="A172">
        <v>171</v>
      </c>
      <c r="B172" t="s">
        <v>284</v>
      </c>
      <c r="C172">
        <v>70.3</v>
      </c>
      <c r="D172">
        <v>65</v>
      </c>
      <c r="E172">
        <v>67</v>
      </c>
      <c r="F172">
        <v>74</v>
      </c>
      <c r="G172">
        <v>68.900000000000006</v>
      </c>
      <c r="H172" t="s">
        <v>177</v>
      </c>
    </row>
    <row r="173" spans="1:8" x14ac:dyDescent="0.25">
      <c r="A173">
        <v>172</v>
      </c>
      <c r="B173" t="s">
        <v>285</v>
      </c>
      <c r="C173">
        <v>70.3</v>
      </c>
      <c r="D173">
        <v>70</v>
      </c>
      <c r="E173">
        <v>73</v>
      </c>
      <c r="F173">
        <v>74</v>
      </c>
      <c r="G173">
        <v>66</v>
      </c>
      <c r="H173" t="s">
        <v>37</v>
      </c>
    </row>
    <row r="174" spans="1:8" x14ac:dyDescent="0.25">
      <c r="A174">
        <v>173</v>
      </c>
      <c r="B174" t="s">
        <v>286</v>
      </c>
      <c r="C174">
        <v>70.3</v>
      </c>
      <c r="D174">
        <v>72.3</v>
      </c>
      <c r="E174">
        <v>73</v>
      </c>
      <c r="F174">
        <v>70.900000000000006</v>
      </c>
      <c r="G174">
        <v>69.599999999999994</v>
      </c>
      <c r="H174" t="s">
        <v>39</v>
      </c>
    </row>
    <row r="175" spans="1:8" x14ac:dyDescent="0.25">
      <c r="A175">
        <v>174</v>
      </c>
      <c r="B175" t="s">
        <v>287</v>
      </c>
      <c r="C175">
        <v>70.099999999999994</v>
      </c>
      <c r="D175">
        <v>70.3</v>
      </c>
      <c r="E175">
        <v>67</v>
      </c>
      <c r="F175">
        <v>70.599999999999994</v>
      </c>
      <c r="G175">
        <v>69.5</v>
      </c>
      <c r="H175" t="s">
        <v>288</v>
      </c>
    </row>
    <row r="176" spans="1:8" x14ac:dyDescent="0.25">
      <c r="A176">
        <v>175</v>
      </c>
      <c r="B176" t="s">
        <v>289</v>
      </c>
      <c r="C176">
        <v>70.099999999999994</v>
      </c>
      <c r="D176">
        <v>69</v>
      </c>
      <c r="E176">
        <v>67</v>
      </c>
      <c r="F176">
        <v>73.900000000000006</v>
      </c>
      <c r="G176">
        <v>67.3</v>
      </c>
      <c r="H176" t="s">
        <v>192</v>
      </c>
    </row>
    <row r="177" spans="1:8" x14ac:dyDescent="0.25">
      <c r="A177">
        <v>176</v>
      </c>
      <c r="B177" t="s">
        <v>290</v>
      </c>
      <c r="C177">
        <v>70.099999999999994</v>
      </c>
      <c r="D177">
        <v>74</v>
      </c>
      <c r="E177">
        <v>56</v>
      </c>
      <c r="F177">
        <v>76.900000000000006</v>
      </c>
      <c r="G177">
        <v>65.5</v>
      </c>
      <c r="H177" t="s">
        <v>291</v>
      </c>
    </row>
    <row r="178" spans="1:8" x14ac:dyDescent="0.25">
      <c r="A178">
        <v>177</v>
      </c>
      <c r="B178" t="s">
        <v>292</v>
      </c>
      <c r="C178">
        <v>70</v>
      </c>
      <c r="D178">
        <v>73.7</v>
      </c>
      <c r="E178">
        <v>63</v>
      </c>
      <c r="F178">
        <v>78.099999999999994</v>
      </c>
      <c r="G178">
        <v>66</v>
      </c>
      <c r="H178" t="s">
        <v>293</v>
      </c>
    </row>
    <row r="179" spans="1:8" x14ac:dyDescent="0.25">
      <c r="A179">
        <v>178</v>
      </c>
      <c r="B179" t="s">
        <v>294</v>
      </c>
      <c r="C179">
        <v>70</v>
      </c>
      <c r="D179">
        <v>69.3</v>
      </c>
      <c r="E179">
        <v>75</v>
      </c>
      <c r="F179">
        <v>73</v>
      </c>
      <c r="G179">
        <v>67</v>
      </c>
      <c r="H179" t="s">
        <v>154</v>
      </c>
    </row>
    <row r="180" spans="1:8" x14ac:dyDescent="0.25">
      <c r="A180">
        <v>178</v>
      </c>
      <c r="B180" t="s">
        <v>295</v>
      </c>
      <c r="C180">
        <v>70</v>
      </c>
      <c r="D180">
        <v>62.3</v>
      </c>
      <c r="E180">
        <v>74</v>
      </c>
      <c r="F180">
        <v>70.3</v>
      </c>
      <c r="G180">
        <v>69.8</v>
      </c>
      <c r="H180" t="s">
        <v>151</v>
      </c>
    </row>
    <row r="181" spans="1:8" x14ac:dyDescent="0.25">
      <c r="A181">
        <v>180</v>
      </c>
      <c r="B181" t="s">
        <v>296</v>
      </c>
      <c r="C181">
        <v>70</v>
      </c>
      <c r="D181">
        <v>69.3</v>
      </c>
      <c r="E181">
        <v>67</v>
      </c>
      <c r="F181">
        <v>70.3</v>
      </c>
      <c r="G181">
        <v>69.7</v>
      </c>
      <c r="H181" t="s">
        <v>151</v>
      </c>
    </row>
    <row r="182" spans="1:8" x14ac:dyDescent="0.25">
      <c r="A182">
        <v>181</v>
      </c>
      <c r="B182" t="s">
        <v>297</v>
      </c>
      <c r="C182">
        <v>69.900000000000006</v>
      </c>
      <c r="D182">
        <v>73.3</v>
      </c>
      <c r="E182">
        <v>66</v>
      </c>
      <c r="F182">
        <v>73</v>
      </c>
      <c r="G182">
        <v>67</v>
      </c>
      <c r="H182" t="s">
        <v>288</v>
      </c>
    </row>
    <row r="183" spans="1:8" x14ac:dyDescent="0.25">
      <c r="A183">
        <v>182</v>
      </c>
      <c r="B183" t="s">
        <v>298</v>
      </c>
      <c r="C183">
        <v>69.8</v>
      </c>
      <c r="D183">
        <v>67.7</v>
      </c>
      <c r="E183">
        <v>72</v>
      </c>
      <c r="F183">
        <v>70.7</v>
      </c>
      <c r="G183">
        <v>69.099999999999994</v>
      </c>
      <c r="H183" t="s">
        <v>270</v>
      </c>
    </row>
    <row r="184" spans="1:8" x14ac:dyDescent="0.25">
      <c r="A184">
        <v>183</v>
      </c>
      <c r="B184" t="s">
        <v>299</v>
      </c>
      <c r="C184">
        <v>69.8</v>
      </c>
      <c r="D184">
        <v>71.7</v>
      </c>
      <c r="E184">
        <v>81</v>
      </c>
      <c r="F184">
        <v>71.3</v>
      </c>
      <c r="G184">
        <v>68.7</v>
      </c>
      <c r="H184" t="s">
        <v>300</v>
      </c>
    </row>
    <row r="185" spans="1:8" x14ac:dyDescent="0.25">
      <c r="A185">
        <v>183</v>
      </c>
      <c r="B185" t="s">
        <v>301</v>
      </c>
      <c r="C185">
        <v>69.8</v>
      </c>
      <c r="D185">
        <v>65.3</v>
      </c>
      <c r="E185">
        <v>50</v>
      </c>
      <c r="F185">
        <v>71.900000000000006</v>
      </c>
      <c r="G185">
        <v>68.099999999999994</v>
      </c>
      <c r="H185" t="s">
        <v>288</v>
      </c>
    </row>
    <row r="186" spans="1:8" x14ac:dyDescent="0.25">
      <c r="A186">
        <v>185</v>
      </c>
      <c r="B186" t="s">
        <v>302</v>
      </c>
      <c r="C186">
        <v>69.7</v>
      </c>
      <c r="D186">
        <v>62.3</v>
      </c>
      <c r="E186">
        <v>62</v>
      </c>
      <c r="F186">
        <v>76</v>
      </c>
      <c r="G186">
        <v>60.5</v>
      </c>
      <c r="H186" t="s">
        <v>303</v>
      </c>
    </row>
    <row r="187" spans="1:8" x14ac:dyDescent="0.25">
      <c r="A187">
        <v>186</v>
      </c>
      <c r="B187" t="s">
        <v>304</v>
      </c>
      <c r="C187">
        <v>69.7</v>
      </c>
      <c r="D187">
        <v>73</v>
      </c>
      <c r="E187">
        <v>78</v>
      </c>
      <c r="F187">
        <v>71.2</v>
      </c>
      <c r="G187">
        <v>67.599999999999994</v>
      </c>
      <c r="H187" t="s">
        <v>74</v>
      </c>
    </row>
    <row r="188" spans="1:8" x14ac:dyDescent="0.25">
      <c r="A188">
        <v>187</v>
      </c>
      <c r="B188" t="s">
        <v>305</v>
      </c>
      <c r="C188">
        <v>69.7</v>
      </c>
      <c r="D188">
        <v>59.3</v>
      </c>
      <c r="E188">
        <v>71</v>
      </c>
      <c r="F188">
        <v>72.900000000000006</v>
      </c>
      <c r="G188">
        <v>65.5</v>
      </c>
      <c r="H188" t="s">
        <v>306</v>
      </c>
    </row>
    <row r="189" spans="1:8" x14ac:dyDescent="0.25">
      <c r="A189">
        <v>188</v>
      </c>
      <c r="B189" t="s">
        <v>307</v>
      </c>
      <c r="C189">
        <v>69.7</v>
      </c>
      <c r="D189">
        <v>66</v>
      </c>
      <c r="E189">
        <v>61</v>
      </c>
      <c r="F189">
        <v>71.900000000000006</v>
      </c>
      <c r="G189">
        <v>67.2</v>
      </c>
      <c r="H189" t="s">
        <v>308</v>
      </c>
    </row>
    <row r="190" spans="1:8" x14ac:dyDescent="0.25">
      <c r="A190">
        <v>189</v>
      </c>
      <c r="B190" t="s">
        <v>309</v>
      </c>
      <c r="C190">
        <v>69.599999999999994</v>
      </c>
      <c r="D190">
        <v>66.3</v>
      </c>
      <c r="E190">
        <v>53</v>
      </c>
      <c r="F190">
        <v>74.099999999999994</v>
      </c>
      <c r="G190">
        <v>66.8</v>
      </c>
      <c r="H190" t="s">
        <v>310</v>
      </c>
    </row>
    <row r="191" spans="1:8" x14ac:dyDescent="0.25">
      <c r="A191">
        <v>190</v>
      </c>
      <c r="B191" t="s">
        <v>311</v>
      </c>
      <c r="C191">
        <v>69.5</v>
      </c>
      <c r="D191">
        <v>72</v>
      </c>
      <c r="E191">
        <v>59</v>
      </c>
      <c r="F191">
        <v>78.7</v>
      </c>
      <c r="G191">
        <v>65.2</v>
      </c>
      <c r="H191" t="s">
        <v>312</v>
      </c>
    </row>
    <row r="192" spans="1:8" x14ac:dyDescent="0.25">
      <c r="A192">
        <v>191</v>
      </c>
      <c r="B192" t="s">
        <v>313</v>
      </c>
      <c r="C192">
        <v>69.5</v>
      </c>
      <c r="D192">
        <v>68.7</v>
      </c>
      <c r="E192">
        <v>70</v>
      </c>
      <c r="F192">
        <v>72.8</v>
      </c>
      <c r="G192">
        <v>66.599999999999994</v>
      </c>
      <c r="H192" t="s">
        <v>314</v>
      </c>
    </row>
    <row r="193" spans="1:8" x14ac:dyDescent="0.25">
      <c r="A193">
        <v>192</v>
      </c>
      <c r="B193" t="s">
        <v>315</v>
      </c>
      <c r="C193">
        <v>69.5</v>
      </c>
      <c r="D193">
        <v>61</v>
      </c>
      <c r="E193">
        <v>62</v>
      </c>
      <c r="F193">
        <v>74.3</v>
      </c>
      <c r="G193">
        <v>66.599999999999994</v>
      </c>
      <c r="H193" t="s">
        <v>316</v>
      </c>
    </row>
    <row r="194" spans="1:8" x14ac:dyDescent="0.25">
      <c r="A194">
        <v>193</v>
      </c>
      <c r="B194" t="s">
        <v>317</v>
      </c>
      <c r="C194">
        <v>69.5</v>
      </c>
      <c r="D194">
        <v>63.7</v>
      </c>
      <c r="E194">
        <v>53</v>
      </c>
      <c r="F194">
        <v>72.2</v>
      </c>
      <c r="G194">
        <v>67.900000000000006</v>
      </c>
      <c r="H194" t="s">
        <v>105</v>
      </c>
    </row>
    <row r="195" spans="1:8" x14ac:dyDescent="0.25">
      <c r="A195">
        <v>194</v>
      </c>
      <c r="B195" t="s">
        <v>318</v>
      </c>
      <c r="C195">
        <v>69.5</v>
      </c>
      <c r="D195">
        <v>73</v>
      </c>
      <c r="E195">
        <v>81</v>
      </c>
      <c r="F195">
        <v>67.599999999999994</v>
      </c>
      <c r="G195">
        <v>70.8</v>
      </c>
      <c r="H195" t="s">
        <v>39</v>
      </c>
    </row>
    <row r="196" spans="1:8" x14ac:dyDescent="0.25">
      <c r="A196">
        <v>195</v>
      </c>
      <c r="B196" t="s">
        <v>319</v>
      </c>
      <c r="C196">
        <v>69.400000000000006</v>
      </c>
      <c r="D196">
        <v>67.3</v>
      </c>
      <c r="E196">
        <v>64</v>
      </c>
      <c r="F196">
        <v>70.900000000000006</v>
      </c>
      <c r="G196">
        <v>67.2</v>
      </c>
      <c r="H196" t="s">
        <v>288</v>
      </c>
    </row>
    <row r="197" spans="1:8" x14ac:dyDescent="0.25">
      <c r="A197">
        <v>195</v>
      </c>
      <c r="B197" t="s">
        <v>320</v>
      </c>
      <c r="C197">
        <v>69.400000000000006</v>
      </c>
      <c r="D197">
        <v>65.3</v>
      </c>
      <c r="E197">
        <v>67</v>
      </c>
      <c r="F197">
        <v>74.8</v>
      </c>
      <c r="G197">
        <v>63.6</v>
      </c>
      <c r="H197" t="s">
        <v>213</v>
      </c>
    </row>
    <row r="198" spans="1:8" x14ac:dyDescent="0.25">
      <c r="A198">
        <v>197</v>
      </c>
      <c r="B198" t="s">
        <v>321</v>
      </c>
      <c r="C198">
        <v>69.400000000000006</v>
      </c>
      <c r="D198">
        <v>66.3</v>
      </c>
      <c r="E198">
        <v>75</v>
      </c>
      <c r="F198">
        <v>71.5</v>
      </c>
      <c r="G198">
        <v>67.5</v>
      </c>
      <c r="H198" t="s">
        <v>314</v>
      </c>
    </row>
    <row r="199" spans="1:8" x14ac:dyDescent="0.25">
      <c r="A199">
        <v>198</v>
      </c>
      <c r="B199" t="s">
        <v>322</v>
      </c>
      <c r="C199">
        <v>69.400000000000006</v>
      </c>
      <c r="D199">
        <v>70.7</v>
      </c>
      <c r="E199">
        <v>81</v>
      </c>
      <c r="F199">
        <v>68.5</v>
      </c>
      <c r="G199">
        <v>70.099999999999994</v>
      </c>
      <c r="H199" t="s">
        <v>244</v>
      </c>
    </row>
    <row r="200" spans="1:8" x14ac:dyDescent="0.25">
      <c r="A200">
        <v>199</v>
      </c>
      <c r="B200" t="s">
        <v>323</v>
      </c>
      <c r="C200">
        <v>69.400000000000006</v>
      </c>
      <c r="D200">
        <v>74</v>
      </c>
      <c r="E200">
        <v>74</v>
      </c>
      <c r="F200">
        <v>76.5</v>
      </c>
      <c r="G200">
        <v>63.1</v>
      </c>
      <c r="H200" t="s">
        <v>324</v>
      </c>
    </row>
    <row r="201" spans="1:8" x14ac:dyDescent="0.25">
      <c r="A201">
        <v>200</v>
      </c>
      <c r="B201" t="s">
        <v>325</v>
      </c>
      <c r="C201">
        <v>69.3</v>
      </c>
      <c r="D201">
        <v>65.3</v>
      </c>
      <c r="E201">
        <v>64</v>
      </c>
      <c r="F201">
        <v>70.400000000000006</v>
      </c>
      <c r="G201">
        <v>68.400000000000006</v>
      </c>
      <c r="H201" t="s">
        <v>25</v>
      </c>
    </row>
    <row r="202" spans="1:8" x14ac:dyDescent="0.25">
      <c r="A202">
        <v>201</v>
      </c>
      <c r="B202" t="s">
        <v>326</v>
      </c>
      <c r="C202">
        <v>69.3</v>
      </c>
      <c r="D202">
        <v>71.3</v>
      </c>
      <c r="E202">
        <v>72</v>
      </c>
      <c r="F202">
        <v>72.099999999999994</v>
      </c>
      <c r="G202">
        <v>67.5</v>
      </c>
      <c r="H202" t="s">
        <v>327</v>
      </c>
    </row>
    <row r="203" spans="1:8" x14ac:dyDescent="0.25">
      <c r="A203">
        <v>202</v>
      </c>
      <c r="B203" t="s">
        <v>328</v>
      </c>
      <c r="C203">
        <v>69.3</v>
      </c>
      <c r="D203">
        <v>74</v>
      </c>
      <c r="E203">
        <v>77</v>
      </c>
      <c r="F203">
        <v>70.8</v>
      </c>
      <c r="G203">
        <v>68.099999999999994</v>
      </c>
      <c r="H203" t="s">
        <v>329</v>
      </c>
    </row>
    <row r="204" spans="1:8" x14ac:dyDescent="0.25">
      <c r="A204">
        <v>203</v>
      </c>
      <c r="B204" t="s">
        <v>330</v>
      </c>
      <c r="C204">
        <v>69.2</v>
      </c>
      <c r="D204">
        <v>64.7</v>
      </c>
      <c r="E204">
        <v>64</v>
      </c>
      <c r="F204">
        <v>72.099999999999994</v>
      </c>
      <c r="G204">
        <v>65.3</v>
      </c>
      <c r="H204" t="s">
        <v>209</v>
      </c>
    </row>
    <row r="205" spans="1:8" x14ac:dyDescent="0.25">
      <c r="A205">
        <v>204</v>
      </c>
      <c r="B205" t="s">
        <v>331</v>
      </c>
      <c r="C205">
        <v>69.2</v>
      </c>
      <c r="D205">
        <v>66.3</v>
      </c>
      <c r="E205">
        <v>55</v>
      </c>
      <c r="F205">
        <v>72.599999999999994</v>
      </c>
      <c r="G205">
        <v>67.099999999999994</v>
      </c>
      <c r="H205" t="s">
        <v>145</v>
      </c>
    </row>
    <row r="206" spans="1:8" x14ac:dyDescent="0.25">
      <c r="A206">
        <v>204</v>
      </c>
      <c r="B206" t="s">
        <v>332</v>
      </c>
      <c r="C206">
        <v>69.2</v>
      </c>
      <c r="D206">
        <v>75</v>
      </c>
      <c r="E206">
        <v>73</v>
      </c>
      <c r="F206">
        <v>71.400000000000006</v>
      </c>
      <c r="G206">
        <v>67.8</v>
      </c>
      <c r="H206" t="s">
        <v>89</v>
      </c>
    </row>
    <row r="207" spans="1:8" x14ac:dyDescent="0.25">
      <c r="A207">
        <v>206</v>
      </c>
      <c r="B207" t="s">
        <v>333</v>
      </c>
      <c r="C207">
        <v>69.099999999999994</v>
      </c>
      <c r="D207">
        <v>78.7</v>
      </c>
      <c r="E207">
        <v>60</v>
      </c>
      <c r="F207">
        <v>73.5</v>
      </c>
      <c r="G207">
        <v>65.900000000000006</v>
      </c>
      <c r="H207" t="s">
        <v>334</v>
      </c>
    </row>
    <row r="208" spans="1:8" x14ac:dyDescent="0.25">
      <c r="A208">
        <v>206</v>
      </c>
      <c r="B208" t="s">
        <v>335</v>
      </c>
      <c r="C208">
        <v>69.099999999999994</v>
      </c>
      <c r="D208">
        <v>76.7</v>
      </c>
      <c r="E208">
        <v>77</v>
      </c>
      <c r="F208">
        <v>72.400000000000006</v>
      </c>
      <c r="G208">
        <v>65.900000000000006</v>
      </c>
      <c r="H208" t="s">
        <v>83</v>
      </c>
    </row>
    <row r="209" spans="1:8" x14ac:dyDescent="0.25">
      <c r="A209">
        <v>208</v>
      </c>
      <c r="B209" t="s">
        <v>336</v>
      </c>
      <c r="C209">
        <v>69.099999999999994</v>
      </c>
      <c r="D209">
        <v>61.7</v>
      </c>
      <c r="E209">
        <v>71</v>
      </c>
      <c r="F209">
        <v>72</v>
      </c>
      <c r="G209">
        <v>66.900000000000006</v>
      </c>
      <c r="H209" t="s">
        <v>105</v>
      </c>
    </row>
    <row r="210" spans="1:8" x14ac:dyDescent="0.25">
      <c r="A210">
        <v>209</v>
      </c>
      <c r="B210" t="s">
        <v>337</v>
      </c>
      <c r="C210">
        <v>69.099999999999994</v>
      </c>
      <c r="D210">
        <v>72</v>
      </c>
      <c r="E210">
        <v>77</v>
      </c>
      <c r="F210">
        <v>71.7</v>
      </c>
      <c r="G210">
        <v>66.900000000000006</v>
      </c>
      <c r="H210" t="s">
        <v>338</v>
      </c>
    </row>
    <row r="211" spans="1:8" x14ac:dyDescent="0.25">
      <c r="A211">
        <v>210</v>
      </c>
      <c r="B211" t="s">
        <v>339</v>
      </c>
      <c r="C211">
        <v>69</v>
      </c>
      <c r="D211">
        <v>75.7</v>
      </c>
      <c r="E211">
        <v>57</v>
      </c>
      <c r="F211">
        <v>71.3</v>
      </c>
      <c r="G211">
        <v>67.099999999999994</v>
      </c>
      <c r="H211" t="s">
        <v>195</v>
      </c>
    </row>
    <row r="212" spans="1:8" x14ac:dyDescent="0.25">
      <c r="A212">
        <v>211</v>
      </c>
      <c r="B212" t="s">
        <v>340</v>
      </c>
      <c r="C212">
        <v>69</v>
      </c>
      <c r="D212">
        <v>74.7</v>
      </c>
      <c r="E212">
        <v>68</v>
      </c>
      <c r="F212">
        <v>70.2</v>
      </c>
      <c r="G212">
        <v>67.7</v>
      </c>
      <c r="H212" t="s">
        <v>341</v>
      </c>
    </row>
    <row r="213" spans="1:8" x14ac:dyDescent="0.25">
      <c r="A213">
        <v>212</v>
      </c>
      <c r="B213" t="s">
        <v>342</v>
      </c>
      <c r="C213">
        <v>68.900000000000006</v>
      </c>
      <c r="D213">
        <v>67.3</v>
      </c>
      <c r="E213">
        <v>65</v>
      </c>
      <c r="F213">
        <v>69.2</v>
      </c>
      <c r="G213">
        <v>68.7</v>
      </c>
      <c r="H213" t="s">
        <v>343</v>
      </c>
    </row>
    <row r="214" spans="1:8" x14ac:dyDescent="0.25">
      <c r="A214">
        <v>213</v>
      </c>
      <c r="B214" t="s">
        <v>344</v>
      </c>
      <c r="C214">
        <v>68.900000000000006</v>
      </c>
      <c r="D214">
        <v>59.7</v>
      </c>
      <c r="E214">
        <v>53</v>
      </c>
      <c r="F214">
        <v>72.5</v>
      </c>
      <c r="G214">
        <v>65.099999999999994</v>
      </c>
      <c r="H214" t="s">
        <v>195</v>
      </c>
    </row>
    <row r="215" spans="1:8" x14ac:dyDescent="0.25">
      <c r="A215">
        <v>214</v>
      </c>
      <c r="B215" t="s">
        <v>345</v>
      </c>
      <c r="C215">
        <v>68.900000000000006</v>
      </c>
      <c r="D215">
        <v>68.7</v>
      </c>
      <c r="E215">
        <v>64</v>
      </c>
      <c r="F215">
        <v>70.599999999999994</v>
      </c>
      <c r="G215">
        <v>67</v>
      </c>
      <c r="H215" t="s">
        <v>76</v>
      </c>
    </row>
    <row r="216" spans="1:8" x14ac:dyDescent="0.25">
      <c r="A216">
        <v>215</v>
      </c>
      <c r="B216" t="s">
        <v>346</v>
      </c>
      <c r="C216">
        <v>68.8</v>
      </c>
      <c r="D216">
        <v>66.7</v>
      </c>
      <c r="E216">
        <v>53</v>
      </c>
      <c r="F216">
        <v>69.5</v>
      </c>
      <c r="G216">
        <v>68.3</v>
      </c>
      <c r="H216" t="s">
        <v>51</v>
      </c>
    </row>
    <row r="217" spans="1:8" x14ac:dyDescent="0.25">
      <c r="A217">
        <v>216</v>
      </c>
      <c r="B217" t="s">
        <v>347</v>
      </c>
      <c r="C217">
        <v>68.8</v>
      </c>
      <c r="D217">
        <v>72.7</v>
      </c>
      <c r="E217">
        <v>61</v>
      </c>
      <c r="F217">
        <v>69.3</v>
      </c>
      <c r="G217">
        <v>67.900000000000006</v>
      </c>
      <c r="H217" t="s">
        <v>348</v>
      </c>
    </row>
    <row r="218" spans="1:8" x14ac:dyDescent="0.25">
      <c r="A218">
        <v>216</v>
      </c>
      <c r="B218" t="s">
        <v>349</v>
      </c>
      <c r="C218">
        <v>68.8</v>
      </c>
      <c r="D218">
        <v>62.3</v>
      </c>
      <c r="E218">
        <v>63</v>
      </c>
      <c r="F218">
        <v>71.599999999999994</v>
      </c>
      <c r="G218">
        <v>66.3</v>
      </c>
      <c r="H218" t="s">
        <v>145</v>
      </c>
    </row>
    <row r="219" spans="1:8" x14ac:dyDescent="0.25">
      <c r="A219">
        <v>218</v>
      </c>
      <c r="B219" t="s">
        <v>350</v>
      </c>
      <c r="C219">
        <v>68.7</v>
      </c>
      <c r="D219">
        <v>65.7</v>
      </c>
      <c r="E219">
        <v>55</v>
      </c>
      <c r="F219">
        <v>69.400000000000006</v>
      </c>
      <c r="G219">
        <v>67.8</v>
      </c>
      <c r="H219" t="s">
        <v>207</v>
      </c>
    </row>
    <row r="220" spans="1:8" x14ac:dyDescent="0.25">
      <c r="A220">
        <v>219</v>
      </c>
      <c r="B220" t="s">
        <v>351</v>
      </c>
      <c r="C220">
        <v>68.7</v>
      </c>
      <c r="D220">
        <v>77</v>
      </c>
      <c r="E220">
        <v>77</v>
      </c>
      <c r="F220">
        <v>69.599999999999994</v>
      </c>
      <c r="G220">
        <v>68.099999999999994</v>
      </c>
      <c r="H220" t="s">
        <v>329</v>
      </c>
    </row>
    <row r="221" spans="1:8" x14ac:dyDescent="0.25">
      <c r="A221">
        <v>220</v>
      </c>
      <c r="B221" t="s">
        <v>352</v>
      </c>
      <c r="C221">
        <v>68.7</v>
      </c>
      <c r="D221">
        <v>74.3</v>
      </c>
      <c r="E221">
        <v>72</v>
      </c>
      <c r="F221">
        <v>76.900000000000006</v>
      </c>
      <c r="G221">
        <v>65</v>
      </c>
      <c r="H221" t="s">
        <v>49</v>
      </c>
    </row>
    <row r="222" spans="1:8" x14ac:dyDescent="0.25">
      <c r="A222">
        <v>220</v>
      </c>
      <c r="B222" t="s">
        <v>353</v>
      </c>
      <c r="C222">
        <v>68.7</v>
      </c>
      <c r="D222">
        <v>63.3</v>
      </c>
      <c r="E222">
        <v>64</v>
      </c>
      <c r="F222">
        <v>70.5</v>
      </c>
      <c r="G222">
        <v>67.099999999999994</v>
      </c>
      <c r="H222" t="s">
        <v>156</v>
      </c>
    </row>
    <row r="223" spans="1:8" x14ac:dyDescent="0.25">
      <c r="A223">
        <v>222</v>
      </c>
      <c r="B223" t="s">
        <v>354</v>
      </c>
      <c r="C223">
        <v>68.599999999999994</v>
      </c>
      <c r="D223">
        <v>67.3</v>
      </c>
      <c r="E223">
        <v>72</v>
      </c>
      <c r="F223">
        <v>71.900000000000006</v>
      </c>
      <c r="G223">
        <v>64.400000000000006</v>
      </c>
      <c r="H223" t="s">
        <v>231</v>
      </c>
    </row>
    <row r="224" spans="1:8" x14ac:dyDescent="0.25">
      <c r="A224">
        <v>222</v>
      </c>
      <c r="B224" t="s">
        <v>355</v>
      </c>
      <c r="C224">
        <v>68.599999999999994</v>
      </c>
      <c r="D224">
        <v>82.3</v>
      </c>
      <c r="E224">
        <v>91</v>
      </c>
      <c r="F224">
        <v>72.900000000000006</v>
      </c>
      <c r="G224">
        <v>64.3</v>
      </c>
      <c r="H224" t="s">
        <v>79</v>
      </c>
    </row>
    <row r="225" spans="1:8" x14ac:dyDescent="0.25">
      <c r="A225">
        <v>224</v>
      </c>
      <c r="B225" t="s">
        <v>356</v>
      </c>
      <c r="C225">
        <v>68.599999999999994</v>
      </c>
      <c r="D225">
        <v>56.3</v>
      </c>
      <c r="E225">
        <v>51</v>
      </c>
      <c r="F225">
        <v>73</v>
      </c>
      <c r="G225">
        <v>64.099999999999994</v>
      </c>
      <c r="H225" t="s">
        <v>43</v>
      </c>
    </row>
    <row r="226" spans="1:8" x14ac:dyDescent="0.25">
      <c r="A226">
        <v>225</v>
      </c>
      <c r="B226" t="s">
        <v>357</v>
      </c>
      <c r="C226">
        <v>68.599999999999994</v>
      </c>
      <c r="D226">
        <v>64.7</v>
      </c>
      <c r="E226">
        <v>58</v>
      </c>
      <c r="F226">
        <v>69.8</v>
      </c>
      <c r="G226">
        <v>67.5</v>
      </c>
      <c r="H226" t="s">
        <v>358</v>
      </c>
    </row>
    <row r="227" spans="1:8" x14ac:dyDescent="0.25">
      <c r="A227">
        <v>226</v>
      </c>
      <c r="B227" t="s">
        <v>359</v>
      </c>
      <c r="C227">
        <v>68.599999999999994</v>
      </c>
      <c r="D227">
        <v>70.3</v>
      </c>
      <c r="E227">
        <v>68</v>
      </c>
      <c r="F227">
        <v>69.599999999999994</v>
      </c>
      <c r="G227">
        <v>67.3</v>
      </c>
      <c r="H227" t="s">
        <v>360</v>
      </c>
    </row>
    <row r="228" spans="1:8" x14ac:dyDescent="0.25">
      <c r="A228">
        <v>226</v>
      </c>
      <c r="B228" t="s">
        <v>361</v>
      </c>
      <c r="C228">
        <v>68.599999999999994</v>
      </c>
      <c r="D228">
        <v>72.3</v>
      </c>
      <c r="E228">
        <v>73</v>
      </c>
      <c r="F228">
        <v>69.3</v>
      </c>
      <c r="G228">
        <v>67.8</v>
      </c>
      <c r="H228" t="s">
        <v>13</v>
      </c>
    </row>
    <row r="229" spans="1:8" x14ac:dyDescent="0.25">
      <c r="A229">
        <v>228</v>
      </c>
      <c r="B229" t="s">
        <v>362</v>
      </c>
      <c r="C229">
        <v>68.5</v>
      </c>
      <c r="D229">
        <v>75.3</v>
      </c>
      <c r="E229">
        <v>74</v>
      </c>
      <c r="F229">
        <v>74.900000000000006</v>
      </c>
      <c r="G229">
        <v>64.900000000000006</v>
      </c>
      <c r="H229" t="s">
        <v>141</v>
      </c>
    </row>
    <row r="230" spans="1:8" x14ac:dyDescent="0.25">
      <c r="A230">
        <v>228</v>
      </c>
      <c r="B230" t="s">
        <v>363</v>
      </c>
      <c r="C230">
        <v>68.5</v>
      </c>
      <c r="D230">
        <v>60</v>
      </c>
      <c r="E230">
        <v>72</v>
      </c>
      <c r="F230">
        <v>70.099999999999994</v>
      </c>
      <c r="G230">
        <v>66.599999999999994</v>
      </c>
      <c r="H230" t="s">
        <v>364</v>
      </c>
    </row>
    <row r="231" spans="1:8" x14ac:dyDescent="0.25">
      <c r="A231">
        <v>230</v>
      </c>
      <c r="B231" t="s">
        <v>365</v>
      </c>
      <c r="C231">
        <v>68.5</v>
      </c>
      <c r="D231">
        <v>67.7</v>
      </c>
      <c r="E231">
        <v>72</v>
      </c>
      <c r="F231">
        <v>69</v>
      </c>
      <c r="G231">
        <v>67.599999999999994</v>
      </c>
      <c r="H231" t="s">
        <v>100</v>
      </c>
    </row>
    <row r="232" spans="1:8" x14ac:dyDescent="0.25">
      <c r="A232">
        <v>231</v>
      </c>
      <c r="B232" t="s">
        <v>366</v>
      </c>
      <c r="C232">
        <v>68.400000000000006</v>
      </c>
      <c r="D232">
        <v>73.7</v>
      </c>
      <c r="E232">
        <v>59</v>
      </c>
      <c r="F232">
        <v>68.599999999999994</v>
      </c>
      <c r="G232">
        <v>68.2</v>
      </c>
      <c r="H232" t="s">
        <v>85</v>
      </c>
    </row>
    <row r="233" spans="1:8" x14ac:dyDescent="0.25">
      <c r="A233">
        <v>232</v>
      </c>
      <c r="B233" t="s">
        <v>367</v>
      </c>
      <c r="C233">
        <v>68.400000000000006</v>
      </c>
      <c r="D233">
        <v>68.3</v>
      </c>
      <c r="E233">
        <v>67</v>
      </c>
      <c r="F233">
        <v>70.099999999999994</v>
      </c>
      <c r="G233">
        <v>67.2</v>
      </c>
      <c r="H233" t="s">
        <v>368</v>
      </c>
    </row>
    <row r="234" spans="1:8" x14ac:dyDescent="0.25">
      <c r="A234">
        <v>233</v>
      </c>
      <c r="B234" t="s">
        <v>369</v>
      </c>
      <c r="C234">
        <v>68.3</v>
      </c>
      <c r="D234">
        <v>63</v>
      </c>
      <c r="E234">
        <v>66</v>
      </c>
      <c r="F234">
        <v>70</v>
      </c>
      <c r="G234">
        <v>67.099999999999994</v>
      </c>
      <c r="H234" t="s">
        <v>209</v>
      </c>
    </row>
    <row r="235" spans="1:8" x14ac:dyDescent="0.25">
      <c r="A235">
        <v>234</v>
      </c>
      <c r="B235" t="s">
        <v>370</v>
      </c>
      <c r="C235">
        <v>68.2</v>
      </c>
      <c r="D235">
        <v>73</v>
      </c>
      <c r="E235">
        <v>67</v>
      </c>
      <c r="F235">
        <v>74</v>
      </c>
      <c r="G235">
        <v>61.1</v>
      </c>
      <c r="H235" t="s">
        <v>371</v>
      </c>
    </row>
    <row r="236" spans="1:8" x14ac:dyDescent="0.25">
      <c r="A236">
        <v>235</v>
      </c>
      <c r="B236" t="s">
        <v>372</v>
      </c>
      <c r="C236">
        <v>68.2</v>
      </c>
      <c r="D236">
        <v>71.7</v>
      </c>
      <c r="E236">
        <v>81</v>
      </c>
      <c r="F236">
        <v>69.900000000000006</v>
      </c>
      <c r="G236">
        <v>67.2</v>
      </c>
      <c r="H236" t="s">
        <v>49</v>
      </c>
    </row>
    <row r="237" spans="1:8" x14ac:dyDescent="0.25">
      <c r="A237">
        <v>236</v>
      </c>
      <c r="B237" t="s">
        <v>373</v>
      </c>
      <c r="C237">
        <v>68.2</v>
      </c>
      <c r="D237">
        <v>67</v>
      </c>
      <c r="E237">
        <v>53</v>
      </c>
      <c r="F237">
        <v>68.5</v>
      </c>
      <c r="G237">
        <v>67.900000000000006</v>
      </c>
      <c r="H237" t="s">
        <v>374</v>
      </c>
    </row>
    <row r="238" spans="1:8" x14ac:dyDescent="0.25">
      <c r="A238">
        <v>237</v>
      </c>
      <c r="B238" t="s">
        <v>375</v>
      </c>
      <c r="C238">
        <v>68.099999999999994</v>
      </c>
      <c r="D238">
        <v>80</v>
      </c>
      <c r="E238">
        <v>72</v>
      </c>
      <c r="F238">
        <v>71.900000000000006</v>
      </c>
      <c r="G238">
        <v>65.3</v>
      </c>
      <c r="H238" t="s">
        <v>236</v>
      </c>
    </row>
    <row r="239" spans="1:8" x14ac:dyDescent="0.25">
      <c r="A239">
        <v>238</v>
      </c>
      <c r="B239" t="s">
        <v>376</v>
      </c>
      <c r="C239">
        <v>68</v>
      </c>
      <c r="D239">
        <v>63</v>
      </c>
      <c r="E239">
        <v>66</v>
      </c>
      <c r="F239">
        <v>69.2</v>
      </c>
      <c r="G239">
        <v>66.5</v>
      </c>
      <c r="H239" t="s">
        <v>244</v>
      </c>
    </row>
    <row r="240" spans="1:8" x14ac:dyDescent="0.25">
      <c r="A240">
        <v>239</v>
      </c>
      <c r="B240" t="s">
        <v>377</v>
      </c>
      <c r="C240">
        <v>67.900000000000006</v>
      </c>
      <c r="D240">
        <v>53.7</v>
      </c>
      <c r="E240">
        <v>48</v>
      </c>
      <c r="F240">
        <v>70.7</v>
      </c>
      <c r="G240">
        <v>64.7</v>
      </c>
      <c r="H240" t="s">
        <v>368</v>
      </c>
    </row>
    <row r="241" spans="1:8" x14ac:dyDescent="0.25">
      <c r="A241">
        <v>240</v>
      </c>
      <c r="B241" t="s">
        <v>378</v>
      </c>
      <c r="C241">
        <v>67.900000000000006</v>
      </c>
      <c r="D241">
        <v>71.7</v>
      </c>
      <c r="E241">
        <v>78</v>
      </c>
      <c r="F241">
        <v>71.5</v>
      </c>
      <c r="G241">
        <v>65</v>
      </c>
      <c r="H241" t="s">
        <v>23</v>
      </c>
    </row>
    <row r="242" spans="1:8" x14ac:dyDescent="0.25">
      <c r="A242">
        <v>241</v>
      </c>
      <c r="B242" t="s">
        <v>379</v>
      </c>
      <c r="C242">
        <v>67.8</v>
      </c>
      <c r="D242">
        <v>68.3</v>
      </c>
      <c r="E242">
        <v>65</v>
      </c>
      <c r="F242">
        <v>70.2</v>
      </c>
      <c r="G242">
        <v>66.2</v>
      </c>
      <c r="H242" t="s">
        <v>164</v>
      </c>
    </row>
    <row r="243" spans="1:8" x14ac:dyDescent="0.25">
      <c r="A243">
        <v>242</v>
      </c>
      <c r="B243" t="s">
        <v>380</v>
      </c>
      <c r="C243">
        <v>67.8</v>
      </c>
      <c r="D243">
        <v>77</v>
      </c>
      <c r="E243">
        <v>98</v>
      </c>
      <c r="F243">
        <v>71.5</v>
      </c>
      <c r="G243">
        <v>64.5</v>
      </c>
      <c r="H243" t="s">
        <v>89</v>
      </c>
    </row>
    <row r="244" spans="1:8" x14ac:dyDescent="0.25">
      <c r="A244">
        <v>242</v>
      </c>
      <c r="B244" t="s">
        <v>381</v>
      </c>
      <c r="C244">
        <v>67.8</v>
      </c>
      <c r="D244">
        <v>73</v>
      </c>
      <c r="E244">
        <v>73</v>
      </c>
      <c r="F244">
        <v>70</v>
      </c>
      <c r="G244">
        <v>65.2</v>
      </c>
      <c r="H244" t="s">
        <v>37</v>
      </c>
    </row>
    <row r="245" spans="1:8" x14ac:dyDescent="0.25">
      <c r="A245">
        <v>244</v>
      </c>
      <c r="B245" t="s">
        <v>382</v>
      </c>
      <c r="C245">
        <v>67.7</v>
      </c>
      <c r="D245">
        <v>74.3</v>
      </c>
      <c r="E245">
        <v>51</v>
      </c>
      <c r="F245">
        <v>68.3</v>
      </c>
      <c r="G245">
        <v>67.2</v>
      </c>
      <c r="H245" t="s">
        <v>139</v>
      </c>
    </row>
    <row r="246" spans="1:8" x14ac:dyDescent="0.25">
      <c r="A246">
        <v>245</v>
      </c>
      <c r="B246" t="s">
        <v>383</v>
      </c>
      <c r="C246">
        <v>67.7</v>
      </c>
      <c r="D246">
        <v>60</v>
      </c>
      <c r="E246">
        <v>67</v>
      </c>
      <c r="F246">
        <v>71.7</v>
      </c>
      <c r="G246">
        <v>66.400000000000006</v>
      </c>
      <c r="H246" t="s">
        <v>384</v>
      </c>
    </row>
    <row r="247" spans="1:8" x14ac:dyDescent="0.25">
      <c r="A247">
        <v>246</v>
      </c>
      <c r="B247" t="s">
        <v>385</v>
      </c>
      <c r="C247">
        <v>67.7</v>
      </c>
      <c r="D247">
        <v>65</v>
      </c>
      <c r="E247">
        <v>70</v>
      </c>
      <c r="F247">
        <v>69</v>
      </c>
      <c r="G247">
        <v>66.2</v>
      </c>
      <c r="H247" t="s">
        <v>79</v>
      </c>
    </row>
    <row r="248" spans="1:8" x14ac:dyDescent="0.25">
      <c r="A248">
        <v>247</v>
      </c>
      <c r="B248" t="s">
        <v>386</v>
      </c>
      <c r="C248">
        <v>67.599999999999994</v>
      </c>
      <c r="D248">
        <v>55</v>
      </c>
      <c r="E248">
        <v>49</v>
      </c>
      <c r="F248">
        <v>68.7</v>
      </c>
      <c r="G248">
        <v>66.3</v>
      </c>
      <c r="H248" t="s">
        <v>156</v>
      </c>
    </row>
    <row r="249" spans="1:8" x14ac:dyDescent="0.25">
      <c r="A249">
        <v>248</v>
      </c>
      <c r="B249" t="s">
        <v>387</v>
      </c>
      <c r="C249">
        <v>67.599999999999994</v>
      </c>
      <c r="D249">
        <v>61</v>
      </c>
      <c r="E249">
        <v>43</v>
      </c>
      <c r="F249">
        <v>70.900000000000006</v>
      </c>
      <c r="G249">
        <v>63.9</v>
      </c>
      <c r="H249" t="s">
        <v>41</v>
      </c>
    </row>
    <row r="250" spans="1:8" x14ac:dyDescent="0.25">
      <c r="A250">
        <v>249</v>
      </c>
      <c r="B250" t="s">
        <v>388</v>
      </c>
      <c r="C250">
        <v>67.5</v>
      </c>
      <c r="D250">
        <v>66.7</v>
      </c>
      <c r="E250">
        <v>53</v>
      </c>
      <c r="F250">
        <v>70.2</v>
      </c>
      <c r="G250">
        <v>65.900000000000006</v>
      </c>
      <c r="H250" t="s">
        <v>306</v>
      </c>
    </row>
    <row r="251" spans="1:8" x14ac:dyDescent="0.25">
      <c r="A251">
        <v>250</v>
      </c>
      <c r="B251" t="s">
        <v>389</v>
      </c>
      <c r="C251">
        <v>67.3</v>
      </c>
      <c r="D251">
        <v>63</v>
      </c>
      <c r="E251">
        <v>65</v>
      </c>
      <c r="F251">
        <v>65.900000000000006</v>
      </c>
      <c r="G251">
        <v>68.7</v>
      </c>
      <c r="H251" t="s">
        <v>390</v>
      </c>
    </row>
    <row r="252" spans="1:8" x14ac:dyDescent="0.25">
      <c r="A252">
        <v>251</v>
      </c>
      <c r="B252" t="s">
        <v>391</v>
      </c>
      <c r="C252">
        <v>67.3</v>
      </c>
      <c r="D252">
        <v>61.3</v>
      </c>
      <c r="E252">
        <v>54</v>
      </c>
      <c r="F252">
        <v>71.3</v>
      </c>
      <c r="G252">
        <v>64.099999999999994</v>
      </c>
      <c r="H252" t="s">
        <v>338</v>
      </c>
    </row>
    <row r="253" spans="1:8" x14ac:dyDescent="0.25">
      <c r="A253">
        <v>252</v>
      </c>
      <c r="B253" t="s">
        <v>392</v>
      </c>
      <c r="C253">
        <v>67.3</v>
      </c>
      <c r="D253">
        <v>66.3</v>
      </c>
      <c r="E253">
        <v>67</v>
      </c>
      <c r="F253">
        <v>69.099999999999994</v>
      </c>
      <c r="G253">
        <v>65.599999999999994</v>
      </c>
      <c r="H253" t="s">
        <v>131</v>
      </c>
    </row>
    <row r="254" spans="1:8" x14ac:dyDescent="0.25">
      <c r="A254">
        <v>253</v>
      </c>
      <c r="B254" t="s">
        <v>393</v>
      </c>
      <c r="C254">
        <v>67.3</v>
      </c>
      <c r="D254">
        <v>60.7</v>
      </c>
      <c r="E254">
        <v>62</v>
      </c>
      <c r="F254">
        <v>70.5</v>
      </c>
      <c r="G254">
        <v>63.6</v>
      </c>
      <c r="H254" t="s">
        <v>394</v>
      </c>
    </row>
    <row r="255" spans="1:8" x14ac:dyDescent="0.25">
      <c r="A255">
        <v>254</v>
      </c>
      <c r="B255" t="s">
        <v>395</v>
      </c>
      <c r="C255">
        <v>67.3</v>
      </c>
      <c r="D255">
        <v>61</v>
      </c>
      <c r="E255">
        <v>61</v>
      </c>
      <c r="F255">
        <v>67.8</v>
      </c>
      <c r="G255">
        <v>66.900000000000006</v>
      </c>
      <c r="H255" t="s">
        <v>396</v>
      </c>
    </row>
    <row r="256" spans="1:8" x14ac:dyDescent="0.25">
      <c r="A256">
        <v>255</v>
      </c>
      <c r="B256" t="s">
        <v>397</v>
      </c>
      <c r="C256">
        <v>67.3</v>
      </c>
      <c r="D256">
        <v>64.7</v>
      </c>
      <c r="E256">
        <v>36</v>
      </c>
      <c r="F256">
        <v>67.900000000000006</v>
      </c>
      <c r="G256">
        <v>66.099999999999994</v>
      </c>
      <c r="H256" t="s">
        <v>270</v>
      </c>
    </row>
    <row r="257" spans="1:8" x14ac:dyDescent="0.25">
      <c r="A257">
        <v>256</v>
      </c>
      <c r="B257" t="s">
        <v>398</v>
      </c>
      <c r="C257">
        <v>67.2</v>
      </c>
      <c r="D257">
        <v>77</v>
      </c>
      <c r="E257">
        <v>66</v>
      </c>
      <c r="F257">
        <v>71</v>
      </c>
      <c r="G257">
        <v>65.2</v>
      </c>
      <c r="H257" t="s">
        <v>93</v>
      </c>
    </row>
    <row r="258" spans="1:8" x14ac:dyDescent="0.25">
      <c r="A258">
        <v>257</v>
      </c>
      <c r="B258" t="s">
        <v>399</v>
      </c>
      <c r="C258">
        <v>67.2</v>
      </c>
      <c r="D258">
        <v>61.7</v>
      </c>
      <c r="E258">
        <v>60</v>
      </c>
      <c r="F258">
        <v>68.8</v>
      </c>
      <c r="G258">
        <v>65.5</v>
      </c>
      <c r="H258" t="s">
        <v>141</v>
      </c>
    </row>
    <row r="259" spans="1:8" x14ac:dyDescent="0.25">
      <c r="A259">
        <v>258</v>
      </c>
      <c r="B259" t="s">
        <v>400</v>
      </c>
      <c r="C259">
        <v>67.099999999999994</v>
      </c>
      <c r="D259">
        <v>70.7</v>
      </c>
      <c r="E259">
        <v>69</v>
      </c>
      <c r="F259">
        <v>68.7</v>
      </c>
      <c r="G259">
        <v>66.099999999999994</v>
      </c>
      <c r="H259" t="s">
        <v>401</v>
      </c>
    </row>
    <row r="260" spans="1:8" x14ac:dyDescent="0.25">
      <c r="A260">
        <v>258</v>
      </c>
      <c r="B260" t="s">
        <v>402</v>
      </c>
      <c r="C260">
        <v>67.099999999999994</v>
      </c>
      <c r="D260">
        <v>66.3</v>
      </c>
      <c r="E260">
        <v>74</v>
      </c>
      <c r="F260">
        <v>69.400000000000006</v>
      </c>
      <c r="G260">
        <v>64.7</v>
      </c>
      <c r="H260" t="s">
        <v>83</v>
      </c>
    </row>
    <row r="261" spans="1:8" x14ac:dyDescent="0.25">
      <c r="A261">
        <v>260</v>
      </c>
      <c r="B261" t="s">
        <v>403</v>
      </c>
      <c r="C261">
        <v>67.099999999999994</v>
      </c>
      <c r="D261">
        <v>63</v>
      </c>
      <c r="E261">
        <v>59</v>
      </c>
      <c r="F261">
        <v>68.900000000000006</v>
      </c>
      <c r="G261">
        <v>66.400000000000006</v>
      </c>
      <c r="H261" t="s">
        <v>182</v>
      </c>
    </row>
    <row r="262" spans="1:8" x14ac:dyDescent="0.25">
      <c r="A262">
        <v>260</v>
      </c>
      <c r="B262" t="s">
        <v>404</v>
      </c>
      <c r="C262">
        <v>67.099999999999994</v>
      </c>
      <c r="D262">
        <v>66.3</v>
      </c>
      <c r="E262">
        <v>81</v>
      </c>
      <c r="F262">
        <v>71.599999999999994</v>
      </c>
      <c r="G262">
        <v>63</v>
      </c>
      <c r="H262" t="s">
        <v>133</v>
      </c>
    </row>
    <row r="263" spans="1:8" x14ac:dyDescent="0.25">
      <c r="A263">
        <v>262</v>
      </c>
      <c r="B263" t="s">
        <v>405</v>
      </c>
      <c r="C263">
        <v>66.900000000000006</v>
      </c>
      <c r="D263">
        <v>64</v>
      </c>
      <c r="E263">
        <v>83</v>
      </c>
      <c r="F263">
        <v>68.8</v>
      </c>
      <c r="G263">
        <v>65.5</v>
      </c>
      <c r="H263" t="s">
        <v>406</v>
      </c>
    </row>
    <row r="264" spans="1:8" x14ac:dyDescent="0.25">
      <c r="A264">
        <v>263</v>
      </c>
      <c r="B264" t="s">
        <v>407</v>
      </c>
      <c r="C264">
        <v>66.8</v>
      </c>
      <c r="D264">
        <v>71</v>
      </c>
      <c r="E264">
        <v>73</v>
      </c>
      <c r="F264">
        <v>64.2</v>
      </c>
      <c r="G264">
        <v>68.8</v>
      </c>
      <c r="H264" t="s">
        <v>371</v>
      </c>
    </row>
    <row r="265" spans="1:8" x14ac:dyDescent="0.25">
      <c r="A265">
        <v>264</v>
      </c>
      <c r="B265" t="s">
        <v>408</v>
      </c>
      <c r="C265">
        <v>66.8</v>
      </c>
      <c r="D265">
        <v>68</v>
      </c>
      <c r="E265">
        <v>75</v>
      </c>
      <c r="F265">
        <v>67.3</v>
      </c>
      <c r="G265">
        <v>66.400000000000006</v>
      </c>
      <c r="H265" t="s">
        <v>329</v>
      </c>
    </row>
    <row r="266" spans="1:8" x14ac:dyDescent="0.25">
      <c r="A266">
        <v>265</v>
      </c>
      <c r="B266" t="s">
        <v>409</v>
      </c>
      <c r="C266">
        <v>66.8</v>
      </c>
      <c r="D266">
        <v>59.7</v>
      </c>
      <c r="E266">
        <v>65</v>
      </c>
      <c r="F266">
        <v>66.8</v>
      </c>
      <c r="G266">
        <v>66.7</v>
      </c>
      <c r="H266" t="s">
        <v>76</v>
      </c>
    </row>
    <row r="267" spans="1:8" x14ac:dyDescent="0.25">
      <c r="A267">
        <v>266</v>
      </c>
      <c r="B267" t="s">
        <v>410</v>
      </c>
      <c r="C267">
        <v>66.7</v>
      </c>
      <c r="D267">
        <v>67.7</v>
      </c>
      <c r="E267">
        <v>62</v>
      </c>
      <c r="F267">
        <v>66.3</v>
      </c>
      <c r="G267">
        <v>67</v>
      </c>
      <c r="H267" t="s">
        <v>384</v>
      </c>
    </row>
    <row r="268" spans="1:8" x14ac:dyDescent="0.25">
      <c r="A268">
        <v>267</v>
      </c>
      <c r="B268" t="s">
        <v>411</v>
      </c>
      <c r="C268">
        <v>66.7</v>
      </c>
      <c r="D268">
        <v>67.7</v>
      </c>
      <c r="E268">
        <v>73</v>
      </c>
      <c r="F268">
        <v>69.2</v>
      </c>
      <c r="G268">
        <v>64.7</v>
      </c>
      <c r="H268" t="s">
        <v>412</v>
      </c>
    </row>
    <row r="269" spans="1:8" x14ac:dyDescent="0.25">
      <c r="A269">
        <v>268</v>
      </c>
      <c r="B269" t="s">
        <v>413</v>
      </c>
      <c r="C269">
        <v>66.7</v>
      </c>
      <c r="D269">
        <v>59.3</v>
      </c>
      <c r="E269">
        <v>74</v>
      </c>
      <c r="F269">
        <v>68.599999999999994</v>
      </c>
      <c r="G269">
        <v>65.099999999999994</v>
      </c>
      <c r="H269" t="s">
        <v>39</v>
      </c>
    </row>
    <row r="270" spans="1:8" x14ac:dyDescent="0.25">
      <c r="A270">
        <v>269</v>
      </c>
      <c r="B270" t="s">
        <v>414</v>
      </c>
      <c r="C270">
        <v>66.7</v>
      </c>
      <c r="D270">
        <v>61.7</v>
      </c>
      <c r="E270">
        <v>46</v>
      </c>
      <c r="F270">
        <v>70.099999999999994</v>
      </c>
      <c r="G270">
        <v>63.6</v>
      </c>
      <c r="H270" t="s">
        <v>170</v>
      </c>
    </row>
    <row r="271" spans="1:8" x14ac:dyDescent="0.25">
      <c r="A271">
        <v>270</v>
      </c>
      <c r="B271" t="s">
        <v>415</v>
      </c>
      <c r="C271">
        <v>66.599999999999994</v>
      </c>
      <c r="D271">
        <v>71</v>
      </c>
      <c r="E271">
        <v>64</v>
      </c>
      <c r="F271">
        <v>66.599999999999994</v>
      </c>
      <c r="G271">
        <v>66.599999999999994</v>
      </c>
      <c r="H271" t="s">
        <v>170</v>
      </c>
    </row>
    <row r="272" spans="1:8" x14ac:dyDescent="0.25">
      <c r="A272">
        <v>271</v>
      </c>
      <c r="B272" t="s">
        <v>416</v>
      </c>
      <c r="C272">
        <v>66.5</v>
      </c>
      <c r="D272">
        <v>63.3</v>
      </c>
      <c r="E272">
        <v>59</v>
      </c>
      <c r="F272">
        <v>68.099999999999994</v>
      </c>
      <c r="G272">
        <v>65.5</v>
      </c>
      <c r="H272" t="s">
        <v>247</v>
      </c>
    </row>
    <row r="273" spans="1:8" x14ac:dyDescent="0.25">
      <c r="A273">
        <v>272</v>
      </c>
      <c r="B273" t="s">
        <v>417</v>
      </c>
      <c r="C273">
        <v>66.400000000000006</v>
      </c>
      <c r="D273">
        <v>68.7</v>
      </c>
      <c r="E273">
        <v>73</v>
      </c>
      <c r="F273">
        <v>64.8</v>
      </c>
      <c r="G273">
        <v>67.7</v>
      </c>
      <c r="H273" t="s">
        <v>418</v>
      </c>
    </row>
    <row r="274" spans="1:8" x14ac:dyDescent="0.25">
      <c r="A274">
        <v>273</v>
      </c>
      <c r="B274" t="s">
        <v>419</v>
      </c>
      <c r="C274">
        <v>66.400000000000006</v>
      </c>
      <c r="D274">
        <v>59.7</v>
      </c>
      <c r="E274">
        <v>68</v>
      </c>
      <c r="F274">
        <v>63.8</v>
      </c>
      <c r="G274">
        <v>68.400000000000006</v>
      </c>
      <c r="H274" t="s">
        <v>209</v>
      </c>
    </row>
    <row r="275" spans="1:8" x14ac:dyDescent="0.25">
      <c r="A275">
        <v>274</v>
      </c>
      <c r="B275" t="s">
        <v>420</v>
      </c>
      <c r="C275">
        <v>66.2</v>
      </c>
      <c r="D275">
        <v>66.7</v>
      </c>
      <c r="E275">
        <v>52</v>
      </c>
      <c r="F275">
        <v>68.099999999999994</v>
      </c>
      <c r="G275">
        <v>64.400000000000006</v>
      </c>
      <c r="H275" t="s">
        <v>156</v>
      </c>
    </row>
    <row r="276" spans="1:8" x14ac:dyDescent="0.25">
      <c r="A276">
        <v>275</v>
      </c>
      <c r="B276" t="s">
        <v>421</v>
      </c>
      <c r="C276">
        <v>66.2</v>
      </c>
      <c r="D276">
        <v>74.3</v>
      </c>
      <c r="E276">
        <v>74</v>
      </c>
      <c r="F276">
        <v>65.7</v>
      </c>
      <c r="G276">
        <v>66.7</v>
      </c>
      <c r="H276" t="s">
        <v>87</v>
      </c>
    </row>
    <row r="277" spans="1:8" x14ac:dyDescent="0.25">
      <c r="A277">
        <v>276</v>
      </c>
      <c r="B277" t="s">
        <v>422</v>
      </c>
      <c r="C277">
        <v>66.099999999999994</v>
      </c>
      <c r="D277">
        <v>53.7</v>
      </c>
      <c r="E277">
        <v>69</v>
      </c>
      <c r="F277">
        <v>69.7</v>
      </c>
      <c r="G277">
        <v>62.2</v>
      </c>
      <c r="H277" t="s">
        <v>124</v>
      </c>
    </row>
    <row r="278" spans="1:8" x14ac:dyDescent="0.25">
      <c r="A278">
        <v>277</v>
      </c>
      <c r="B278" t="s">
        <v>423</v>
      </c>
      <c r="C278">
        <v>66</v>
      </c>
      <c r="D278">
        <v>74.7</v>
      </c>
      <c r="E278">
        <v>84</v>
      </c>
      <c r="F278">
        <v>69.2</v>
      </c>
      <c r="G278">
        <v>64</v>
      </c>
      <c r="H278" t="s">
        <v>39</v>
      </c>
    </row>
    <row r="279" spans="1:8" x14ac:dyDescent="0.25">
      <c r="A279">
        <v>278</v>
      </c>
      <c r="B279" t="s">
        <v>424</v>
      </c>
      <c r="C279">
        <v>66</v>
      </c>
      <c r="D279">
        <v>56.3</v>
      </c>
      <c r="E279">
        <v>64</v>
      </c>
      <c r="F279">
        <v>66.599999999999994</v>
      </c>
      <c r="G279">
        <v>65.599999999999994</v>
      </c>
      <c r="H279" t="s">
        <v>308</v>
      </c>
    </row>
    <row r="280" spans="1:8" x14ac:dyDescent="0.25">
      <c r="A280">
        <v>278</v>
      </c>
      <c r="B280" t="s">
        <v>425</v>
      </c>
      <c r="C280">
        <v>66</v>
      </c>
      <c r="D280">
        <v>69</v>
      </c>
      <c r="E280">
        <v>54</v>
      </c>
      <c r="F280">
        <v>73.400000000000006</v>
      </c>
      <c r="G280">
        <v>60.8</v>
      </c>
      <c r="H280" t="s">
        <v>426</v>
      </c>
    </row>
    <row r="281" spans="1:8" x14ac:dyDescent="0.25">
      <c r="A281">
        <v>280</v>
      </c>
      <c r="B281" t="s">
        <v>427</v>
      </c>
      <c r="C281">
        <v>66</v>
      </c>
      <c r="D281">
        <v>66.3</v>
      </c>
      <c r="E281">
        <v>70</v>
      </c>
      <c r="F281">
        <v>68.8</v>
      </c>
      <c r="G281">
        <v>62.5</v>
      </c>
      <c r="H281" t="s">
        <v>83</v>
      </c>
    </row>
    <row r="282" spans="1:8" x14ac:dyDescent="0.25">
      <c r="A282">
        <v>281</v>
      </c>
      <c r="B282" t="s">
        <v>428</v>
      </c>
      <c r="C282">
        <v>65.8</v>
      </c>
      <c r="D282">
        <v>71.7</v>
      </c>
      <c r="E282">
        <v>65</v>
      </c>
      <c r="F282">
        <v>69</v>
      </c>
      <c r="G282">
        <v>61.2</v>
      </c>
      <c r="H282" t="s">
        <v>192</v>
      </c>
    </row>
    <row r="283" spans="1:8" x14ac:dyDescent="0.25">
      <c r="A283">
        <v>282</v>
      </c>
      <c r="B283" t="s">
        <v>429</v>
      </c>
      <c r="C283">
        <v>65.8</v>
      </c>
      <c r="D283">
        <v>62.7</v>
      </c>
      <c r="E283">
        <v>56</v>
      </c>
      <c r="F283">
        <v>65.3</v>
      </c>
      <c r="G283">
        <v>66.099999999999994</v>
      </c>
      <c r="H283" t="s">
        <v>199</v>
      </c>
    </row>
    <row r="284" spans="1:8" x14ac:dyDescent="0.25">
      <c r="A284">
        <v>283</v>
      </c>
      <c r="B284" t="s">
        <v>430</v>
      </c>
      <c r="C284">
        <v>65.7</v>
      </c>
      <c r="D284">
        <v>65.3</v>
      </c>
      <c r="E284">
        <v>65</v>
      </c>
      <c r="F284">
        <v>63.9</v>
      </c>
      <c r="G284">
        <v>66.400000000000006</v>
      </c>
      <c r="H284" t="s">
        <v>224</v>
      </c>
    </row>
    <row r="285" spans="1:8" x14ac:dyDescent="0.25">
      <c r="A285">
        <v>283</v>
      </c>
      <c r="B285" t="s">
        <v>431</v>
      </c>
      <c r="C285">
        <v>65.7</v>
      </c>
      <c r="D285">
        <v>73</v>
      </c>
      <c r="E285">
        <v>72</v>
      </c>
      <c r="F285">
        <v>68.900000000000006</v>
      </c>
      <c r="G285">
        <v>64.5</v>
      </c>
      <c r="H285" t="s">
        <v>31</v>
      </c>
    </row>
    <row r="286" spans="1:8" x14ac:dyDescent="0.25">
      <c r="A286">
        <v>285</v>
      </c>
      <c r="B286" t="s">
        <v>432</v>
      </c>
      <c r="C286">
        <v>65.7</v>
      </c>
      <c r="D286">
        <v>56.3</v>
      </c>
      <c r="E286">
        <v>48</v>
      </c>
      <c r="F286">
        <v>64.7</v>
      </c>
      <c r="G286">
        <v>66.2</v>
      </c>
      <c r="H286" t="s">
        <v>133</v>
      </c>
    </row>
    <row r="287" spans="1:8" x14ac:dyDescent="0.25">
      <c r="A287">
        <v>286</v>
      </c>
      <c r="B287" t="s">
        <v>433</v>
      </c>
      <c r="C287">
        <v>65.5</v>
      </c>
      <c r="D287">
        <v>59</v>
      </c>
      <c r="E287">
        <v>69</v>
      </c>
      <c r="F287">
        <v>66.900000000000006</v>
      </c>
      <c r="G287">
        <v>64.8</v>
      </c>
      <c r="H287" t="s">
        <v>364</v>
      </c>
    </row>
    <row r="288" spans="1:8" x14ac:dyDescent="0.25">
      <c r="A288">
        <v>287</v>
      </c>
      <c r="B288" t="s">
        <v>434</v>
      </c>
      <c r="C288">
        <v>65.5</v>
      </c>
      <c r="D288">
        <v>59.3</v>
      </c>
      <c r="E288">
        <v>74</v>
      </c>
      <c r="F288">
        <v>70.3</v>
      </c>
      <c r="G288">
        <v>63.1</v>
      </c>
      <c r="H288" t="s">
        <v>435</v>
      </c>
    </row>
    <row r="289" spans="1:8" x14ac:dyDescent="0.25">
      <c r="A289">
        <v>288</v>
      </c>
      <c r="B289" t="s">
        <v>436</v>
      </c>
      <c r="C289">
        <v>65.3</v>
      </c>
      <c r="D289">
        <v>69.3</v>
      </c>
      <c r="E289">
        <v>67</v>
      </c>
      <c r="F289">
        <v>69.400000000000006</v>
      </c>
      <c r="G289">
        <v>62.4</v>
      </c>
      <c r="H289" t="s">
        <v>437</v>
      </c>
    </row>
    <row r="290" spans="1:8" x14ac:dyDescent="0.25">
      <c r="A290">
        <v>289</v>
      </c>
      <c r="B290" t="s">
        <v>438</v>
      </c>
      <c r="C290">
        <v>65.2</v>
      </c>
      <c r="D290">
        <v>72</v>
      </c>
      <c r="E290">
        <v>71</v>
      </c>
      <c r="F290">
        <v>67.099999999999994</v>
      </c>
      <c r="G290">
        <v>63.5</v>
      </c>
      <c r="H290" t="s">
        <v>439</v>
      </c>
    </row>
    <row r="291" spans="1:8" x14ac:dyDescent="0.25">
      <c r="A291">
        <v>290</v>
      </c>
      <c r="B291" t="s">
        <v>440</v>
      </c>
      <c r="C291">
        <v>65.2</v>
      </c>
      <c r="D291">
        <v>66.3</v>
      </c>
      <c r="E291">
        <v>63</v>
      </c>
      <c r="F291">
        <v>69.3</v>
      </c>
      <c r="G291">
        <v>63.5</v>
      </c>
      <c r="H291" t="s">
        <v>324</v>
      </c>
    </row>
    <row r="292" spans="1:8" x14ac:dyDescent="0.25">
      <c r="A292">
        <v>291</v>
      </c>
      <c r="B292" t="s">
        <v>441</v>
      </c>
      <c r="C292">
        <v>65.2</v>
      </c>
      <c r="D292">
        <v>59.3</v>
      </c>
      <c r="E292">
        <v>65</v>
      </c>
      <c r="F292">
        <v>71.900000000000006</v>
      </c>
      <c r="G292">
        <v>62.1</v>
      </c>
      <c r="H292" t="s">
        <v>174</v>
      </c>
    </row>
    <row r="293" spans="1:8" x14ac:dyDescent="0.25">
      <c r="A293">
        <v>291</v>
      </c>
      <c r="B293" t="s">
        <v>442</v>
      </c>
      <c r="C293">
        <v>65.2</v>
      </c>
      <c r="D293">
        <v>70.7</v>
      </c>
      <c r="E293">
        <v>66</v>
      </c>
      <c r="F293">
        <v>70.8</v>
      </c>
      <c r="G293">
        <v>60.3</v>
      </c>
      <c r="H293" t="s">
        <v>406</v>
      </c>
    </row>
    <row r="294" spans="1:8" x14ac:dyDescent="0.25">
      <c r="A294">
        <v>293</v>
      </c>
      <c r="B294" t="s">
        <v>443</v>
      </c>
      <c r="C294">
        <v>65.2</v>
      </c>
      <c r="D294">
        <v>78.7</v>
      </c>
      <c r="E294">
        <v>72</v>
      </c>
      <c r="F294">
        <v>66.599999999999994</v>
      </c>
      <c r="G294">
        <v>64.3</v>
      </c>
      <c r="H294" t="s">
        <v>281</v>
      </c>
    </row>
    <row r="295" spans="1:8" x14ac:dyDescent="0.25">
      <c r="A295">
        <v>294</v>
      </c>
      <c r="B295" t="s">
        <v>444</v>
      </c>
      <c r="C295">
        <v>65</v>
      </c>
      <c r="D295">
        <v>70.7</v>
      </c>
      <c r="E295">
        <v>63</v>
      </c>
      <c r="F295">
        <v>63.1</v>
      </c>
      <c r="G295">
        <v>66.3</v>
      </c>
      <c r="H295" t="s">
        <v>418</v>
      </c>
    </row>
    <row r="296" spans="1:8" x14ac:dyDescent="0.25">
      <c r="A296">
        <v>295</v>
      </c>
      <c r="B296" t="s">
        <v>445</v>
      </c>
      <c r="C296">
        <v>65</v>
      </c>
      <c r="D296">
        <v>59</v>
      </c>
      <c r="E296">
        <v>62</v>
      </c>
      <c r="F296">
        <v>65.7</v>
      </c>
      <c r="G296">
        <v>64.2</v>
      </c>
      <c r="H296" t="s">
        <v>418</v>
      </c>
    </row>
    <row r="297" spans="1:8" x14ac:dyDescent="0.25">
      <c r="A297">
        <v>296</v>
      </c>
      <c r="B297" t="s">
        <v>446</v>
      </c>
      <c r="C297">
        <v>65</v>
      </c>
      <c r="D297">
        <v>81.3</v>
      </c>
      <c r="E297">
        <v>75</v>
      </c>
      <c r="F297">
        <v>68.3</v>
      </c>
      <c r="G297">
        <v>61.7</v>
      </c>
      <c r="H297" t="s">
        <v>447</v>
      </c>
    </row>
    <row r="298" spans="1:8" x14ac:dyDescent="0.25">
      <c r="A298">
        <v>297</v>
      </c>
      <c r="B298" t="s">
        <v>448</v>
      </c>
      <c r="C298">
        <v>64.900000000000006</v>
      </c>
      <c r="D298">
        <v>64</v>
      </c>
      <c r="E298">
        <v>55</v>
      </c>
      <c r="F298">
        <v>69.099999999999994</v>
      </c>
      <c r="G298">
        <v>59.7</v>
      </c>
      <c r="H298" t="s">
        <v>233</v>
      </c>
    </row>
    <row r="299" spans="1:8" x14ac:dyDescent="0.25">
      <c r="A299">
        <v>298</v>
      </c>
      <c r="B299" t="s">
        <v>449</v>
      </c>
      <c r="C299">
        <v>64.900000000000006</v>
      </c>
      <c r="D299">
        <v>76.3</v>
      </c>
      <c r="E299">
        <v>69</v>
      </c>
      <c r="F299">
        <v>69.8</v>
      </c>
      <c r="G299">
        <v>61.5</v>
      </c>
      <c r="H299" t="s">
        <v>384</v>
      </c>
    </row>
    <row r="300" spans="1:8" x14ac:dyDescent="0.25">
      <c r="A300">
        <v>299</v>
      </c>
      <c r="B300" t="s">
        <v>450</v>
      </c>
      <c r="C300">
        <v>64.900000000000006</v>
      </c>
      <c r="D300">
        <v>66.7</v>
      </c>
      <c r="E300">
        <v>64</v>
      </c>
      <c r="F300">
        <v>66.400000000000006</v>
      </c>
      <c r="G300">
        <v>63.3</v>
      </c>
      <c r="H300" t="s">
        <v>437</v>
      </c>
    </row>
    <row r="301" spans="1:8" x14ac:dyDescent="0.25">
      <c r="A301">
        <v>300</v>
      </c>
      <c r="B301" t="s">
        <v>451</v>
      </c>
      <c r="C301">
        <v>64.8</v>
      </c>
      <c r="D301">
        <v>56.3</v>
      </c>
      <c r="E301">
        <v>64</v>
      </c>
      <c r="F301">
        <v>68.099999999999994</v>
      </c>
      <c r="G301">
        <v>62.8</v>
      </c>
      <c r="H301" t="s">
        <v>334</v>
      </c>
    </row>
    <row r="302" spans="1:8" x14ac:dyDescent="0.25">
      <c r="A302">
        <v>301</v>
      </c>
      <c r="B302" t="s">
        <v>452</v>
      </c>
      <c r="C302">
        <v>64.7</v>
      </c>
      <c r="D302">
        <v>66.7</v>
      </c>
      <c r="E302">
        <v>59</v>
      </c>
      <c r="F302">
        <v>67.8</v>
      </c>
      <c r="G302">
        <v>61.9</v>
      </c>
      <c r="H302" t="s">
        <v>79</v>
      </c>
    </row>
    <row r="303" spans="1:8" x14ac:dyDescent="0.25">
      <c r="A303">
        <v>302</v>
      </c>
      <c r="B303" t="s">
        <v>453</v>
      </c>
      <c r="C303">
        <v>64.7</v>
      </c>
      <c r="D303">
        <v>69</v>
      </c>
      <c r="E303">
        <v>60</v>
      </c>
      <c r="F303">
        <v>64.5</v>
      </c>
      <c r="G303">
        <v>64.8</v>
      </c>
      <c r="H303" t="s">
        <v>156</v>
      </c>
    </row>
    <row r="304" spans="1:8" x14ac:dyDescent="0.25">
      <c r="A304">
        <v>303</v>
      </c>
      <c r="B304" t="s">
        <v>454</v>
      </c>
      <c r="C304">
        <v>64.7</v>
      </c>
      <c r="D304">
        <v>77.7</v>
      </c>
      <c r="E304">
        <v>69</v>
      </c>
      <c r="F304">
        <v>64.099999999999994</v>
      </c>
      <c r="G304">
        <v>65.2</v>
      </c>
      <c r="H304" t="s">
        <v>207</v>
      </c>
    </row>
    <row r="305" spans="1:8" x14ac:dyDescent="0.25">
      <c r="A305">
        <v>304</v>
      </c>
      <c r="B305" t="s">
        <v>455</v>
      </c>
      <c r="C305">
        <v>64.5</v>
      </c>
      <c r="D305">
        <v>63.7</v>
      </c>
      <c r="E305">
        <v>69</v>
      </c>
      <c r="F305">
        <v>64.2</v>
      </c>
      <c r="G305">
        <v>64.8</v>
      </c>
      <c r="H305" t="s">
        <v>126</v>
      </c>
    </row>
    <row r="306" spans="1:8" x14ac:dyDescent="0.25">
      <c r="A306">
        <v>305</v>
      </c>
      <c r="B306" t="s">
        <v>456</v>
      </c>
      <c r="C306">
        <v>64.5</v>
      </c>
      <c r="D306">
        <v>61</v>
      </c>
      <c r="E306">
        <v>53</v>
      </c>
      <c r="F306">
        <v>63.9</v>
      </c>
      <c r="G306">
        <v>64.900000000000006</v>
      </c>
      <c r="H306" t="s">
        <v>174</v>
      </c>
    </row>
    <row r="307" spans="1:8" x14ac:dyDescent="0.25">
      <c r="A307">
        <v>305</v>
      </c>
      <c r="B307" t="s">
        <v>457</v>
      </c>
      <c r="C307">
        <v>64.5</v>
      </c>
      <c r="D307">
        <v>80</v>
      </c>
      <c r="E307">
        <v>79</v>
      </c>
      <c r="F307">
        <v>68.400000000000006</v>
      </c>
      <c r="G307">
        <v>62.3</v>
      </c>
      <c r="H307" t="s">
        <v>458</v>
      </c>
    </row>
    <row r="308" spans="1:8" x14ac:dyDescent="0.25">
      <c r="A308">
        <v>307</v>
      </c>
      <c r="B308" t="s">
        <v>459</v>
      </c>
      <c r="C308">
        <v>64.5</v>
      </c>
      <c r="D308">
        <v>64.3</v>
      </c>
      <c r="E308">
        <v>69</v>
      </c>
      <c r="F308">
        <v>66.5</v>
      </c>
      <c r="G308">
        <v>62.6</v>
      </c>
      <c r="H308" t="s">
        <v>300</v>
      </c>
    </row>
    <row r="309" spans="1:8" x14ac:dyDescent="0.25">
      <c r="A309">
        <v>308</v>
      </c>
      <c r="B309" t="s">
        <v>460</v>
      </c>
      <c r="C309">
        <v>64.400000000000006</v>
      </c>
      <c r="D309">
        <v>65.7</v>
      </c>
      <c r="E309">
        <v>93</v>
      </c>
      <c r="F309">
        <v>60.8</v>
      </c>
      <c r="G309">
        <v>67.5</v>
      </c>
      <c r="H309" t="s">
        <v>461</v>
      </c>
    </row>
    <row r="310" spans="1:8" x14ac:dyDescent="0.25">
      <c r="A310">
        <v>309</v>
      </c>
      <c r="B310" t="s">
        <v>462</v>
      </c>
      <c r="C310">
        <v>64.3</v>
      </c>
      <c r="D310">
        <v>73</v>
      </c>
      <c r="E310">
        <v>79</v>
      </c>
      <c r="F310">
        <v>70.400000000000006</v>
      </c>
      <c r="G310">
        <v>59.6</v>
      </c>
      <c r="H310" t="s">
        <v>463</v>
      </c>
    </row>
    <row r="311" spans="1:8" x14ac:dyDescent="0.25">
      <c r="A311">
        <v>310</v>
      </c>
      <c r="B311" t="s">
        <v>464</v>
      </c>
      <c r="C311">
        <v>64.3</v>
      </c>
      <c r="D311">
        <v>58.3</v>
      </c>
      <c r="E311">
        <v>48</v>
      </c>
      <c r="F311">
        <v>63.2</v>
      </c>
      <c r="G311">
        <v>65.5</v>
      </c>
      <c r="H311" t="s">
        <v>348</v>
      </c>
    </row>
    <row r="312" spans="1:8" x14ac:dyDescent="0.25">
      <c r="A312">
        <v>311</v>
      </c>
      <c r="B312" t="s">
        <v>465</v>
      </c>
      <c r="C312">
        <v>64.3</v>
      </c>
      <c r="D312">
        <v>62.7</v>
      </c>
      <c r="E312">
        <v>54</v>
      </c>
      <c r="F312">
        <v>65.599999999999994</v>
      </c>
      <c r="G312">
        <v>63</v>
      </c>
      <c r="H312" t="s">
        <v>288</v>
      </c>
    </row>
    <row r="313" spans="1:8" x14ac:dyDescent="0.25">
      <c r="A313">
        <v>312</v>
      </c>
      <c r="B313" t="s">
        <v>466</v>
      </c>
      <c r="C313">
        <v>64.3</v>
      </c>
      <c r="D313">
        <v>60.7</v>
      </c>
      <c r="E313">
        <v>74</v>
      </c>
      <c r="F313">
        <v>60.9</v>
      </c>
      <c r="G313">
        <v>66.8</v>
      </c>
      <c r="H313" t="s">
        <v>467</v>
      </c>
    </row>
    <row r="314" spans="1:8" x14ac:dyDescent="0.25">
      <c r="A314">
        <v>313</v>
      </c>
      <c r="B314" t="s">
        <v>468</v>
      </c>
      <c r="C314">
        <v>64.2</v>
      </c>
      <c r="D314">
        <v>69.3</v>
      </c>
      <c r="E314">
        <v>78</v>
      </c>
      <c r="F314">
        <v>67.5</v>
      </c>
      <c r="G314">
        <v>61.8</v>
      </c>
      <c r="H314" t="s">
        <v>418</v>
      </c>
    </row>
    <row r="315" spans="1:8" x14ac:dyDescent="0.25">
      <c r="A315">
        <v>314</v>
      </c>
      <c r="B315" t="s">
        <v>469</v>
      </c>
      <c r="C315">
        <v>64.2</v>
      </c>
      <c r="D315">
        <v>65.3</v>
      </c>
      <c r="E315">
        <v>75</v>
      </c>
      <c r="F315">
        <v>67</v>
      </c>
      <c r="G315">
        <v>62.1</v>
      </c>
      <c r="H315" t="s">
        <v>79</v>
      </c>
    </row>
    <row r="316" spans="1:8" x14ac:dyDescent="0.25">
      <c r="A316">
        <v>315</v>
      </c>
      <c r="B316" t="s">
        <v>470</v>
      </c>
      <c r="C316">
        <v>64.2</v>
      </c>
      <c r="D316">
        <v>65.3</v>
      </c>
      <c r="E316">
        <v>72</v>
      </c>
      <c r="F316">
        <v>64.5</v>
      </c>
      <c r="G316">
        <v>63.9</v>
      </c>
      <c r="H316" t="s">
        <v>406</v>
      </c>
    </row>
    <row r="317" spans="1:8" x14ac:dyDescent="0.25">
      <c r="A317">
        <v>316</v>
      </c>
      <c r="B317" t="s">
        <v>471</v>
      </c>
      <c r="C317">
        <v>64.099999999999994</v>
      </c>
      <c r="D317">
        <v>57.7</v>
      </c>
      <c r="E317">
        <v>58</v>
      </c>
      <c r="F317">
        <v>67</v>
      </c>
      <c r="G317">
        <v>62.4</v>
      </c>
      <c r="H317" t="s">
        <v>472</v>
      </c>
    </row>
    <row r="318" spans="1:8" x14ac:dyDescent="0.25">
      <c r="A318">
        <v>317</v>
      </c>
      <c r="B318" t="s">
        <v>473</v>
      </c>
      <c r="C318">
        <v>64</v>
      </c>
      <c r="D318">
        <v>60.3</v>
      </c>
      <c r="E318">
        <v>63</v>
      </c>
      <c r="F318">
        <v>66.3</v>
      </c>
      <c r="G318">
        <v>62.9</v>
      </c>
      <c r="H318" t="s">
        <v>39</v>
      </c>
    </row>
    <row r="319" spans="1:8" x14ac:dyDescent="0.25">
      <c r="A319">
        <v>318</v>
      </c>
      <c r="B319" t="s">
        <v>474</v>
      </c>
      <c r="C319">
        <v>63.9</v>
      </c>
      <c r="D319">
        <v>75.7</v>
      </c>
      <c r="E319">
        <v>62</v>
      </c>
      <c r="F319">
        <v>67</v>
      </c>
      <c r="G319">
        <v>62.1</v>
      </c>
      <c r="H319" t="s">
        <v>475</v>
      </c>
    </row>
    <row r="320" spans="1:8" x14ac:dyDescent="0.25">
      <c r="A320">
        <v>319</v>
      </c>
      <c r="B320" t="s">
        <v>476</v>
      </c>
      <c r="C320">
        <v>63.8</v>
      </c>
      <c r="D320">
        <v>61.7</v>
      </c>
      <c r="E320">
        <v>69</v>
      </c>
      <c r="F320">
        <v>66.5</v>
      </c>
      <c r="G320">
        <v>61.3</v>
      </c>
      <c r="H320" t="s">
        <v>69</v>
      </c>
    </row>
    <row r="321" spans="1:8" x14ac:dyDescent="0.25">
      <c r="A321">
        <v>320</v>
      </c>
      <c r="B321" t="s">
        <v>477</v>
      </c>
      <c r="C321">
        <v>63.8</v>
      </c>
      <c r="D321">
        <v>73.3</v>
      </c>
      <c r="E321">
        <v>70</v>
      </c>
      <c r="F321">
        <v>66.599999999999994</v>
      </c>
      <c r="G321">
        <v>62.2</v>
      </c>
      <c r="H321" t="s">
        <v>112</v>
      </c>
    </row>
    <row r="322" spans="1:8" x14ac:dyDescent="0.25">
      <c r="A322">
        <v>321</v>
      </c>
      <c r="B322" t="s">
        <v>478</v>
      </c>
      <c r="C322">
        <v>63.7</v>
      </c>
      <c r="D322">
        <v>64</v>
      </c>
      <c r="E322">
        <v>71</v>
      </c>
      <c r="F322">
        <v>62.5</v>
      </c>
      <c r="G322">
        <v>64.7</v>
      </c>
      <c r="H322" t="s">
        <v>479</v>
      </c>
    </row>
    <row r="323" spans="1:8" x14ac:dyDescent="0.25">
      <c r="A323">
        <v>322</v>
      </c>
      <c r="B323" t="s">
        <v>480</v>
      </c>
      <c r="C323">
        <v>63.7</v>
      </c>
      <c r="D323">
        <v>67.3</v>
      </c>
      <c r="E323">
        <v>52</v>
      </c>
      <c r="F323">
        <v>67.099999999999994</v>
      </c>
      <c r="G323">
        <v>60.6</v>
      </c>
      <c r="H323" t="s">
        <v>475</v>
      </c>
    </row>
    <row r="324" spans="1:8" x14ac:dyDescent="0.25">
      <c r="A324">
        <v>323</v>
      </c>
      <c r="B324" t="s">
        <v>481</v>
      </c>
      <c r="C324">
        <v>63.6</v>
      </c>
      <c r="D324">
        <v>65</v>
      </c>
      <c r="E324">
        <v>54</v>
      </c>
      <c r="F324">
        <v>69</v>
      </c>
      <c r="G324">
        <v>60.2</v>
      </c>
      <c r="H324" t="s">
        <v>174</v>
      </c>
    </row>
    <row r="325" spans="1:8" x14ac:dyDescent="0.25">
      <c r="A325">
        <v>324</v>
      </c>
      <c r="B325" t="s">
        <v>482</v>
      </c>
      <c r="C325">
        <v>63.5</v>
      </c>
      <c r="D325">
        <v>66</v>
      </c>
      <c r="E325">
        <v>64</v>
      </c>
      <c r="F325">
        <v>65.599999999999994</v>
      </c>
      <c r="G325">
        <v>62.3</v>
      </c>
      <c r="H325" t="s">
        <v>371</v>
      </c>
    </row>
    <row r="326" spans="1:8" x14ac:dyDescent="0.25">
      <c r="A326">
        <v>325</v>
      </c>
      <c r="B326" t="s">
        <v>483</v>
      </c>
      <c r="C326">
        <v>63.4</v>
      </c>
      <c r="D326">
        <v>60.7</v>
      </c>
      <c r="E326">
        <v>50</v>
      </c>
      <c r="F326">
        <v>66.8</v>
      </c>
      <c r="G326">
        <v>60.7</v>
      </c>
      <c r="H326" t="s">
        <v>149</v>
      </c>
    </row>
    <row r="327" spans="1:8" x14ac:dyDescent="0.25">
      <c r="A327">
        <v>326</v>
      </c>
      <c r="B327" t="s">
        <v>484</v>
      </c>
      <c r="C327">
        <v>63.3</v>
      </c>
      <c r="D327">
        <v>66</v>
      </c>
      <c r="E327">
        <v>63</v>
      </c>
      <c r="F327">
        <v>63.8</v>
      </c>
      <c r="G327">
        <v>62.8</v>
      </c>
      <c r="H327" t="s">
        <v>485</v>
      </c>
    </row>
    <row r="328" spans="1:8" x14ac:dyDescent="0.25">
      <c r="A328">
        <v>327</v>
      </c>
      <c r="B328" t="s">
        <v>486</v>
      </c>
      <c r="C328">
        <v>63.3</v>
      </c>
      <c r="D328">
        <v>51.7</v>
      </c>
      <c r="E328">
        <v>44</v>
      </c>
      <c r="F328">
        <v>66.3</v>
      </c>
      <c r="G328">
        <v>58.8</v>
      </c>
      <c r="H328" t="s">
        <v>435</v>
      </c>
    </row>
    <row r="329" spans="1:8" x14ac:dyDescent="0.25">
      <c r="A329">
        <v>328</v>
      </c>
      <c r="B329" t="s">
        <v>487</v>
      </c>
      <c r="C329">
        <v>63.2</v>
      </c>
      <c r="D329">
        <v>74</v>
      </c>
      <c r="E329">
        <v>77</v>
      </c>
      <c r="F329">
        <v>66.599999999999994</v>
      </c>
      <c r="G329">
        <v>61.4</v>
      </c>
      <c r="H329" t="s">
        <v>231</v>
      </c>
    </row>
    <row r="330" spans="1:8" x14ac:dyDescent="0.25">
      <c r="A330">
        <v>329</v>
      </c>
      <c r="B330" t="s">
        <v>488</v>
      </c>
      <c r="C330">
        <v>63.1</v>
      </c>
      <c r="D330">
        <v>54.7</v>
      </c>
      <c r="E330">
        <v>67</v>
      </c>
      <c r="F330">
        <v>64.400000000000006</v>
      </c>
      <c r="G330">
        <v>62.2</v>
      </c>
      <c r="H330" t="s">
        <v>437</v>
      </c>
    </row>
    <row r="331" spans="1:8" x14ac:dyDescent="0.25">
      <c r="A331">
        <v>330</v>
      </c>
      <c r="B331" t="s">
        <v>489</v>
      </c>
      <c r="C331">
        <v>63.1</v>
      </c>
      <c r="D331">
        <v>64</v>
      </c>
      <c r="E331">
        <v>63</v>
      </c>
      <c r="F331">
        <v>63.3</v>
      </c>
      <c r="G331">
        <v>62.9</v>
      </c>
      <c r="H331" t="s">
        <v>343</v>
      </c>
    </row>
    <row r="332" spans="1:8" x14ac:dyDescent="0.25">
      <c r="A332">
        <v>331</v>
      </c>
      <c r="B332" t="s">
        <v>490</v>
      </c>
      <c r="C332">
        <v>63</v>
      </c>
      <c r="D332">
        <v>63.7</v>
      </c>
      <c r="E332">
        <v>49</v>
      </c>
      <c r="F332">
        <v>66.400000000000006</v>
      </c>
      <c r="G332">
        <v>61.2</v>
      </c>
      <c r="H332" t="s">
        <v>463</v>
      </c>
    </row>
    <row r="333" spans="1:8" x14ac:dyDescent="0.25">
      <c r="A333">
        <v>332</v>
      </c>
      <c r="B333" t="s">
        <v>491</v>
      </c>
      <c r="C333">
        <v>62.7</v>
      </c>
      <c r="D333">
        <v>70</v>
      </c>
      <c r="E333">
        <v>71</v>
      </c>
      <c r="F333">
        <v>66.8</v>
      </c>
      <c r="G333">
        <v>59.9</v>
      </c>
      <c r="H333" t="s">
        <v>390</v>
      </c>
    </row>
    <row r="334" spans="1:8" x14ac:dyDescent="0.25">
      <c r="A334">
        <v>333</v>
      </c>
      <c r="B334" t="s">
        <v>492</v>
      </c>
      <c r="C334">
        <v>62.7</v>
      </c>
      <c r="D334">
        <v>59</v>
      </c>
      <c r="E334">
        <v>54</v>
      </c>
      <c r="F334">
        <v>61.7</v>
      </c>
      <c r="G334">
        <v>63.7</v>
      </c>
      <c r="H334" t="s">
        <v>149</v>
      </c>
    </row>
    <row r="335" spans="1:8" x14ac:dyDescent="0.25">
      <c r="A335">
        <v>334</v>
      </c>
      <c r="B335" t="s">
        <v>493</v>
      </c>
      <c r="C335">
        <v>62.6</v>
      </c>
      <c r="D335">
        <v>61.7</v>
      </c>
      <c r="E335">
        <v>68</v>
      </c>
      <c r="F335">
        <v>58.5</v>
      </c>
      <c r="G335">
        <v>66.5</v>
      </c>
      <c r="H335" t="s">
        <v>31</v>
      </c>
    </row>
    <row r="336" spans="1:8" x14ac:dyDescent="0.25">
      <c r="A336">
        <v>334</v>
      </c>
      <c r="B336" t="s">
        <v>494</v>
      </c>
      <c r="C336">
        <v>62.6</v>
      </c>
      <c r="D336">
        <v>61</v>
      </c>
      <c r="E336">
        <v>51</v>
      </c>
      <c r="F336">
        <v>62.7</v>
      </c>
      <c r="G336">
        <v>62.6</v>
      </c>
      <c r="H336" t="s">
        <v>495</v>
      </c>
    </row>
    <row r="337" spans="1:8" x14ac:dyDescent="0.25">
      <c r="A337">
        <v>336</v>
      </c>
      <c r="B337" t="s">
        <v>496</v>
      </c>
      <c r="C337">
        <v>62.6</v>
      </c>
      <c r="D337">
        <v>67</v>
      </c>
      <c r="E337">
        <v>68</v>
      </c>
      <c r="F337">
        <v>64.5</v>
      </c>
      <c r="G337">
        <v>61.3</v>
      </c>
      <c r="H337" t="s">
        <v>281</v>
      </c>
    </row>
    <row r="338" spans="1:8" x14ac:dyDescent="0.25">
      <c r="A338">
        <v>337</v>
      </c>
      <c r="B338" t="s">
        <v>497</v>
      </c>
      <c r="C338">
        <v>62.5</v>
      </c>
      <c r="D338">
        <v>59.3</v>
      </c>
      <c r="E338">
        <v>53</v>
      </c>
      <c r="F338">
        <v>66.099999999999994</v>
      </c>
      <c r="G338">
        <v>59.3</v>
      </c>
      <c r="H338" t="s">
        <v>498</v>
      </c>
    </row>
    <row r="339" spans="1:8" x14ac:dyDescent="0.25">
      <c r="A339">
        <v>338</v>
      </c>
      <c r="B339" t="s">
        <v>499</v>
      </c>
      <c r="C339">
        <v>62.4</v>
      </c>
      <c r="D339">
        <v>62</v>
      </c>
      <c r="E339">
        <v>56</v>
      </c>
      <c r="F339">
        <v>66.5</v>
      </c>
      <c r="G339">
        <v>58.2</v>
      </c>
      <c r="H339" t="s">
        <v>500</v>
      </c>
    </row>
    <row r="340" spans="1:8" x14ac:dyDescent="0.25">
      <c r="A340">
        <v>339</v>
      </c>
      <c r="B340" t="s">
        <v>501</v>
      </c>
      <c r="C340">
        <v>62.3</v>
      </c>
      <c r="D340">
        <v>60.7</v>
      </c>
      <c r="E340">
        <v>56</v>
      </c>
      <c r="F340">
        <v>63.4</v>
      </c>
      <c r="G340">
        <v>60.5</v>
      </c>
      <c r="H340" t="s">
        <v>177</v>
      </c>
    </row>
    <row r="341" spans="1:8" x14ac:dyDescent="0.25">
      <c r="A341">
        <v>340</v>
      </c>
      <c r="B341" t="s">
        <v>502</v>
      </c>
      <c r="C341">
        <v>62.3</v>
      </c>
      <c r="D341">
        <v>59</v>
      </c>
      <c r="E341">
        <v>55</v>
      </c>
      <c r="F341">
        <v>62.9</v>
      </c>
      <c r="G341">
        <v>61.8</v>
      </c>
      <c r="H341" t="s">
        <v>226</v>
      </c>
    </row>
    <row r="342" spans="1:8" x14ac:dyDescent="0.25">
      <c r="A342">
        <v>341</v>
      </c>
      <c r="B342" t="s">
        <v>503</v>
      </c>
      <c r="C342">
        <v>62.1</v>
      </c>
      <c r="D342">
        <v>78</v>
      </c>
      <c r="E342">
        <v>69</v>
      </c>
      <c r="F342">
        <v>63.3</v>
      </c>
      <c r="G342">
        <v>61.5</v>
      </c>
      <c r="H342" t="s">
        <v>39</v>
      </c>
    </row>
    <row r="343" spans="1:8" x14ac:dyDescent="0.25">
      <c r="A343">
        <v>342</v>
      </c>
      <c r="B343" t="s">
        <v>504</v>
      </c>
      <c r="C343">
        <v>62</v>
      </c>
      <c r="D343">
        <v>60.3</v>
      </c>
      <c r="E343">
        <v>70</v>
      </c>
      <c r="F343">
        <v>64.400000000000006</v>
      </c>
      <c r="G343">
        <v>60.4</v>
      </c>
      <c r="H343" t="s">
        <v>426</v>
      </c>
    </row>
    <row r="344" spans="1:8" x14ac:dyDescent="0.25">
      <c r="A344">
        <v>343</v>
      </c>
      <c r="B344" t="s">
        <v>505</v>
      </c>
      <c r="C344">
        <v>61.8</v>
      </c>
      <c r="D344">
        <v>74</v>
      </c>
      <c r="E344">
        <v>71</v>
      </c>
      <c r="F344">
        <v>73.2</v>
      </c>
      <c r="G344">
        <v>56.1</v>
      </c>
      <c r="H344" t="s">
        <v>358</v>
      </c>
    </row>
    <row r="345" spans="1:8" x14ac:dyDescent="0.25">
      <c r="A345">
        <v>343</v>
      </c>
      <c r="B345" t="s">
        <v>506</v>
      </c>
      <c r="C345">
        <v>61.8</v>
      </c>
      <c r="D345">
        <v>66.3</v>
      </c>
      <c r="E345">
        <v>71</v>
      </c>
      <c r="F345">
        <v>70.099999999999994</v>
      </c>
      <c r="G345">
        <v>56.9</v>
      </c>
      <c r="H345" t="s">
        <v>467</v>
      </c>
    </row>
    <row r="346" spans="1:8" x14ac:dyDescent="0.25">
      <c r="A346">
        <v>345</v>
      </c>
      <c r="B346" t="s">
        <v>507</v>
      </c>
      <c r="C346">
        <v>61.8</v>
      </c>
      <c r="D346">
        <v>57.3</v>
      </c>
      <c r="E346">
        <v>59</v>
      </c>
      <c r="F346">
        <v>66.5</v>
      </c>
      <c r="G346">
        <v>59.3</v>
      </c>
      <c r="H346" t="s">
        <v>406</v>
      </c>
    </row>
    <row r="347" spans="1:8" x14ac:dyDescent="0.25">
      <c r="A347">
        <v>346</v>
      </c>
      <c r="B347" t="s">
        <v>508</v>
      </c>
      <c r="C347">
        <v>61.2</v>
      </c>
      <c r="D347">
        <v>68.7</v>
      </c>
      <c r="E347">
        <v>62</v>
      </c>
      <c r="F347">
        <v>63.6</v>
      </c>
      <c r="G347">
        <v>59.5</v>
      </c>
      <c r="H347" t="s">
        <v>158</v>
      </c>
    </row>
    <row r="348" spans="1:8" x14ac:dyDescent="0.25">
      <c r="A348">
        <v>347</v>
      </c>
      <c r="B348" t="s">
        <v>509</v>
      </c>
      <c r="C348">
        <v>61.1</v>
      </c>
      <c r="D348">
        <v>55.7</v>
      </c>
      <c r="E348">
        <v>61</v>
      </c>
      <c r="F348">
        <v>63.8</v>
      </c>
      <c r="G348">
        <v>58.8</v>
      </c>
      <c r="H348" t="s">
        <v>100</v>
      </c>
    </row>
    <row r="349" spans="1:8" x14ac:dyDescent="0.25">
      <c r="A349">
        <v>348</v>
      </c>
      <c r="B349" t="s">
        <v>510</v>
      </c>
      <c r="C349">
        <v>60.9</v>
      </c>
      <c r="D349">
        <v>75.3</v>
      </c>
      <c r="E349">
        <v>72</v>
      </c>
      <c r="F349">
        <v>62.8</v>
      </c>
      <c r="G349">
        <v>59.4</v>
      </c>
      <c r="H349" t="s">
        <v>179</v>
      </c>
    </row>
    <row r="350" spans="1:8" x14ac:dyDescent="0.25">
      <c r="A350">
        <v>349</v>
      </c>
      <c r="B350" t="s">
        <v>511</v>
      </c>
      <c r="C350">
        <v>60.8</v>
      </c>
      <c r="D350">
        <v>70.7</v>
      </c>
      <c r="E350">
        <v>87</v>
      </c>
      <c r="F350">
        <v>66.5</v>
      </c>
      <c r="G350">
        <v>58.6</v>
      </c>
      <c r="H350" t="s">
        <v>270</v>
      </c>
    </row>
    <row r="351" spans="1:8" x14ac:dyDescent="0.25">
      <c r="A351">
        <v>350</v>
      </c>
      <c r="B351" t="s">
        <v>512</v>
      </c>
      <c r="C351">
        <v>60.7</v>
      </c>
      <c r="D351">
        <v>67.7</v>
      </c>
      <c r="E351">
        <v>56</v>
      </c>
      <c r="F351">
        <v>60.4</v>
      </c>
      <c r="G351">
        <v>61</v>
      </c>
      <c r="H351" t="s">
        <v>513</v>
      </c>
    </row>
    <row r="352" spans="1:8" x14ac:dyDescent="0.25">
      <c r="A352">
        <v>351</v>
      </c>
      <c r="B352" t="s">
        <v>514</v>
      </c>
      <c r="C352">
        <v>60.7</v>
      </c>
      <c r="D352">
        <v>51.3</v>
      </c>
      <c r="E352">
        <v>63</v>
      </c>
      <c r="F352">
        <v>63.3</v>
      </c>
      <c r="G352">
        <v>59.6</v>
      </c>
      <c r="H352" t="s">
        <v>170</v>
      </c>
    </row>
    <row r="353" spans="1:8" x14ac:dyDescent="0.25">
      <c r="A353">
        <v>352</v>
      </c>
      <c r="B353" t="s">
        <v>515</v>
      </c>
      <c r="C353">
        <v>60.4</v>
      </c>
      <c r="D353">
        <v>65</v>
      </c>
      <c r="E353">
        <v>59</v>
      </c>
      <c r="F353">
        <v>58.9</v>
      </c>
      <c r="G353">
        <v>61.4</v>
      </c>
      <c r="H353" t="s">
        <v>265</v>
      </c>
    </row>
    <row r="354" spans="1:8" x14ac:dyDescent="0.25">
      <c r="A354">
        <v>353</v>
      </c>
      <c r="B354" t="s">
        <v>516</v>
      </c>
      <c r="C354">
        <v>60.1</v>
      </c>
      <c r="D354">
        <v>59.7</v>
      </c>
      <c r="E354">
        <v>65</v>
      </c>
      <c r="F354">
        <v>62.8</v>
      </c>
      <c r="G354">
        <v>58.6</v>
      </c>
      <c r="H354" t="s">
        <v>517</v>
      </c>
    </row>
    <row r="355" spans="1:8" x14ac:dyDescent="0.25">
      <c r="A355">
        <v>354</v>
      </c>
      <c r="B355" t="s">
        <v>518</v>
      </c>
      <c r="C355">
        <v>59.1</v>
      </c>
      <c r="D355">
        <v>54.3</v>
      </c>
      <c r="E355">
        <v>58</v>
      </c>
      <c r="F355">
        <v>61.2</v>
      </c>
      <c r="G355">
        <v>57.3</v>
      </c>
      <c r="H355" t="s">
        <v>519</v>
      </c>
    </row>
    <row r="356" spans="1:8" x14ac:dyDescent="0.25">
      <c r="A356">
        <v>355</v>
      </c>
      <c r="B356" t="s">
        <v>520</v>
      </c>
      <c r="C356">
        <v>58.8</v>
      </c>
      <c r="D356">
        <v>56.3</v>
      </c>
      <c r="E356">
        <v>59</v>
      </c>
      <c r="F356">
        <v>58.8</v>
      </c>
      <c r="G356">
        <v>58.9</v>
      </c>
      <c r="H356" t="s">
        <v>437</v>
      </c>
    </row>
    <row r="357" spans="1:8" x14ac:dyDescent="0.25">
      <c r="A357">
        <v>356</v>
      </c>
      <c r="B357" t="s">
        <v>521</v>
      </c>
      <c r="C357">
        <v>57.8</v>
      </c>
      <c r="D357">
        <v>60</v>
      </c>
      <c r="E357">
        <v>64</v>
      </c>
      <c r="F357">
        <v>59.2</v>
      </c>
      <c r="G357">
        <v>56.1</v>
      </c>
      <c r="H357" t="s">
        <v>522</v>
      </c>
    </row>
    <row r="358" spans="1:8" x14ac:dyDescent="0.25">
      <c r="A358">
        <v>357</v>
      </c>
      <c r="B358" t="s">
        <v>523</v>
      </c>
      <c r="C358">
        <v>54</v>
      </c>
      <c r="D358">
        <v>50</v>
      </c>
      <c r="E358">
        <v>52</v>
      </c>
      <c r="F358">
        <v>57</v>
      </c>
      <c r="G358">
        <v>52.3</v>
      </c>
      <c r="H358" t="s">
        <v>226</v>
      </c>
    </row>
    <row r="359" spans="1:8" x14ac:dyDescent="0.25">
      <c r="A359">
        <v>358</v>
      </c>
      <c r="B359" t="s">
        <v>524</v>
      </c>
      <c r="C359">
        <v>51.3</v>
      </c>
      <c r="D359">
        <v>51</v>
      </c>
      <c r="E359">
        <v>58</v>
      </c>
      <c r="F359">
        <v>49.7</v>
      </c>
      <c r="G359">
        <v>52.4</v>
      </c>
      <c r="H359" t="s">
        <v>177</v>
      </c>
    </row>
  </sheetData>
  <pageMargins left="0.7" right="0.7" top="0.75" bottom="0.75" header="0.3" footer="0.3"/>
  <tableParts count="1">
    <tablePart r:id="rId1"/>
  </tableParts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BBC9C-0117-4DBF-8295-5677BBDE8803}">
  <dimension ref="A1:H359"/>
  <sheetViews>
    <sheetView workbookViewId="0">
      <selection sqref="A1:H359"/>
    </sheetView>
  </sheetViews>
  <sheetFormatPr defaultRowHeight="15" x14ac:dyDescent="0.25"/>
  <cols>
    <col min="1" max="1" width="7.5703125" bestFit="1" customWidth="1"/>
    <col min="2" max="2" width="15.7109375" bestFit="1" customWidth="1"/>
    <col min="3" max="3" width="7.28515625" bestFit="1" customWidth="1"/>
    <col min="4" max="5" width="8.140625" bestFit="1" customWidth="1"/>
    <col min="6" max="6" width="8.5703125" bestFit="1" customWidth="1"/>
    <col min="7" max="7" width="8.140625" bestFit="1" customWidth="1"/>
    <col min="8" max="8" width="7.28515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 t="s">
        <v>452</v>
      </c>
      <c r="C2">
        <v>56</v>
      </c>
      <c r="D2">
        <v>52.7</v>
      </c>
      <c r="E2">
        <v>48</v>
      </c>
      <c r="F2">
        <v>54.6</v>
      </c>
      <c r="G2">
        <v>57.2</v>
      </c>
      <c r="H2" t="s">
        <v>525</v>
      </c>
    </row>
    <row r="3" spans="1:8" x14ac:dyDescent="0.25">
      <c r="A3">
        <v>2</v>
      </c>
      <c r="B3" t="s">
        <v>428</v>
      </c>
      <c r="C3">
        <v>57.5</v>
      </c>
      <c r="D3">
        <v>60.7</v>
      </c>
      <c r="E3">
        <v>64</v>
      </c>
      <c r="F3">
        <v>55.2</v>
      </c>
      <c r="G3">
        <v>60.9</v>
      </c>
      <c r="H3" t="s">
        <v>526</v>
      </c>
    </row>
    <row r="4" spans="1:8" x14ac:dyDescent="0.25">
      <c r="A4">
        <v>3</v>
      </c>
      <c r="B4" t="s">
        <v>450</v>
      </c>
      <c r="C4">
        <v>58.2</v>
      </c>
      <c r="D4">
        <v>57.7</v>
      </c>
      <c r="E4">
        <v>65</v>
      </c>
      <c r="F4">
        <v>57</v>
      </c>
      <c r="G4">
        <v>59.4</v>
      </c>
      <c r="H4" t="s">
        <v>406</v>
      </c>
    </row>
    <row r="5" spans="1:8" x14ac:dyDescent="0.25">
      <c r="A5">
        <v>4</v>
      </c>
      <c r="B5" t="s">
        <v>75</v>
      </c>
      <c r="C5">
        <v>58.4</v>
      </c>
      <c r="D5">
        <v>53.3</v>
      </c>
      <c r="E5">
        <v>46</v>
      </c>
      <c r="F5">
        <v>54</v>
      </c>
      <c r="G5">
        <v>64.2</v>
      </c>
      <c r="H5" t="s">
        <v>527</v>
      </c>
    </row>
    <row r="6" spans="1:8" x14ac:dyDescent="0.25">
      <c r="A6">
        <v>5</v>
      </c>
      <c r="B6" t="s">
        <v>347</v>
      </c>
      <c r="C6">
        <v>59.1</v>
      </c>
      <c r="D6">
        <v>71.7</v>
      </c>
      <c r="E6">
        <v>68</v>
      </c>
      <c r="F6">
        <v>52.8</v>
      </c>
      <c r="G6">
        <v>69.900000000000006</v>
      </c>
      <c r="H6" t="s">
        <v>485</v>
      </c>
    </row>
    <row r="7" spans="1:8" x14ac:dyDescent="0.25">
      <c r="A7">
        <v>6</v>
      </c>
      <c r="B7" t="s">
        <v>478</v>
      </c>
      <c r="C7">
        <v>59.7</v>
      </c>
      <c r="D7">
        <v>62.7</v>
      </c>
      <c r="E7">
        <v>64</v>
      </c>
      <c r="F7">
        <v>61.4</v>
      </c>
      <c r="G7">
        <v>58.3</v>
      </c>
      <c r="H7" t="s">
        <v>528</v>
      </c>
    </row>
    <row r="8" spans="1:8" x14ac:dyDescent="0.25">
      <c r="A8">
        <v>7</v>
      </c>
      <c r="B8" t="s">
        <v>350</v>
      </c>
      <c r="C8">
        <v>60.1</v>
      </c>
      <c r="D8">
        <v>58.7</v>
      </c>
      <c r="E8">
        <v>53</v>
      </c>
      <c r="F8">
        <v>58.6</v>
      </c>
      <c r="G8">
        <v>61.8</v>
      </c>
      <c r="H8" t="s">
        <v>262</v>
      </c>
    </row>
    <row r="9" spans="1:8" x14ac:dyDescent="0.25">
      <c r="A9">
        <v>8</v>
      </c>
      <c r="B9" t="s">
        <v>320</v>
      </c>
      <c r="C9">
        <v>60.1</v>
      </c>
      <c r="D9">
        <v>55.7</v>
      </c>
      <c r="E9">
        <v>57</v>
      </c>
      <c r="F9">
        <v>59.5</v>
      </c>
      <c r="G9">
        <v>60.8</v>
      </c>
      <c r="H9" t="s">
        <v>529</v>
      </c>
    </row>
    <row r="10" spans="1:8" x14ac:dyDescent="0.25">
      <c r="A10">
        <v>9</v>
      </c>
      <c r="B10" t="s">
        <v>484</v>
      </c>
      <c r="C10">
        <v>60.4</v>
      </c>
      <c r="D10">
        <v>66.7</v>
      </c>
      <c r="E10">
        <v>64</v>
      </c>
      <c r="F10">
        <v>57.6</v>
      </c>
      <c r="G10">
        <v>63.8</v>
      </c>
      <c r="H10" t="s">
        <v>530</v>
      </c>
    </row>
    <row r="11" spans="1:8" x14ac:dyDescent="0.25">
      <c r="A11">
        <v>10</v>
      </c>
      <c r="B11" t="s">
        <v>421</v>
      </c>
      <c r="C11">
        <v>60.5</v>
      </c>
      <c r="D11">
        <v>59.7</v>
      </c>
      <c r="E11">
        <v>51</v>
      </c>
      <c r="F11">
        <v>58.9</v>
      </c>
      <c r="G11">
        <v>62.4</v>
      </c>
      <c r="H11" t="s">
        <v>384</v>
      </c>
    </row>
    <row r="12" spans="1:8" x14ac:dyDescent="0.25">
      <c r="A12">
        <v>11</v>
      </c>
      <c r="B12" t="s">
        <v>361</v>
      </c>
      <c r="C12">
        <v>60.6</v>
      </c>
      <c r="D12">
        <v>66.7</v>
      </c>
      <c r="E12">
        <v>67</v>
      </c>
      <c r="F12">
        <v>61.3</v>
      </c>
      <c r="G12">
        <v>59.7</v>
      </c>
      <c r="H12" t="s">
        <v>145</v>
      </c>
    </row>
    <row r="13" spans="1:8" x14ac:dyDescent="0.25">
      <c r="A13">
        <v>12</v>
      </c>
      <c r="B13" t="s">
        <v>481</v>
      </c>
      <c r="C13">
        <v>60.6</v>
      </c>
      <c r="D13">
        <v>67.7</v>
      </c>
      <c r="E13">
        <v>65</v>
      </c>
      <c r="F13">
        <v>55.4</v>
      </c>
      <c r="G13">
        <v>63.8</v>
      </c>
      <c r="H13" t="s">
        <v>475</v>
      </c>
    </row>
    <row r="14" spans="1:8" x14ac:dyDescent="0.25">
      <c r="A14">
        <v>13</v>
      </c>
      <c r="B14" t="s">
        <v>462</v>
      </c>
      <c r="C14">
        <v>60.8</v>
      </c>
      <c r="D14">
        <v>61.3</v>
      </c>
      <c r="E14">
        <v>69</v>
      </c>
      <c r="F14">
        <v>57.9</v>
      </c>
      <c r="G14">
        <v>63.1</v>
      </c>
      <c r="H14" t="s">
        <v>141</v>
      </c>
    </row>
    <row r="15" spans="1:8" x14ac:dyDescent="0.25">
      <c r="A15">
        <v>14</v>
      </c>
      <c r="B15" t="s">
        <v>183</v>
      </c>
      <c r="C15">
        <v>61</v>
      </c>
      <c r="D15">
        <v>59.7</v>
      </c>
      <c r="E15">
        <v>68</v>
      </c>
      <c r="F15">
        <v>58.8</v>
      </c>
      <c r="G15">
        <v>64.3</v>
      </c>
      <c r="H15" t="s">
        <v>418</v>
      </c>
    </row>
    <row r="16" spans="1:8" x14ac:dyDescent="0.25">
      <c r="A16">
        <v>15</v>
      </c>
      <c r="B16" t="s">
        <v>294</v>
      </c>
      <c r="C16">
        <v>61.2</v>
      </c>
      <c r="D16">
        <v>57</v>
      </c>
      <c r="E16">
        <v>43</v>
      </c>
      <c r="F16">
        <v>58.4</v>
      </c>
      <c r="G16">
        <v>64</v>
      </c>
      <c r="H16" t="s">
        <v>531</v>
      </c>
    </row>
    <row r="17" spans="1:8" x14ac:dyDescent="0.25">
      <c r="A17">
        <v>16</v>
      </c>
      <c r="B17" t="s">
        <v>480</v>
      </c>
      <c r="C17">
        <v>61.6</v>
      </c>
      <c r="D17">
        <v>65.3</v>
      </c>
      <c r="E17">
        <v>65</v>
      </c>
      <c r="F17">
        <v>58.1</v>
      </c>
      <c r="G17">
        <v>64.599999999999994</v>
      </c>
      <c r="H17" t="s">
        <v>174</v>
      </c>
    </row>
    <row r="18" spans="1:8" x14ac:dyDescent="0.25">
      <c r="A18">
        <v>17</v>
      </c>
      <c r="B18" t="s">
        <v>277</v>
      </c>
      <c r="C18">
        <v>61.7</v>
      </c>
      <c r="D18">
        <v>54</v>
      </c>
      <c r="E18">
        <v>57</v>
      </c>
      <c r="F18">
        <v>59.8</v>
      </c>
      <c r="G18">
        <v>63.9</v>
      </c>
      <c r="H18" t="s">
        <v>532</v>
      </c>
    </row>
    <row r="19" spans="1:8" x14ac:dyDescent="0.25">
      <c r="A19">
        <v>18</v>
      </c>
      <c r="B19" t="s">
        <v>152</v>
      </c>
      <c r="C19">
        <v>62</v>
      </c>
      <c r="D19">
        <v>55.3</v>
      </c>
      <c r="E19">
        <v>56</v>
      </c>
      <c r="F19">
        <v>63.2</v>
      </c>
      <c r="G19">
        <v>61.2</v>
      </c>
      <c r="H19" t="s">
        <v>151</v>
      </c>
    </row>
    <row r="20" spans="1:8" x14ac:dyDescent="0.25">
      <c r="A20">
        <v>19</v>
      </c>
      <c r="B20" t="s">
        <v>73</v>
      </c>
      <c r="C20">
        <v>62.1</v>
      </c>
      <c r="D20">
        <v>61.7</v>
      </c>
      <c r="E20">
        <v>74</v>
      </c>
      <c r="F20">
        <v>61.8</v>
      </c>
      <c r="G20">
        <v>62.4</v>
      </c>
      <c r="H20" t="s">
        <v>533</v>
      </c>
    </row>
    <row r="21" spans="1:8" x14ac:dyDescent="0.25">
      <c r="A21">
        <v>20</v>
      </c>
      <c r="B21" t="s">
        <v>397</v>
      </c>
      <c r="C21">
        <v>62.3</v>
      </c>
      <c r="D21">
        <v>69</v>
      </c>
      <c r="E21">
        <v>53</v>
      </c>
      <c r="F21">
        <v>59.1</v>
      </c>
      <c r="G21">
        <v>67.900000000000006</v>
      </c>
      <c r="H21" t="s">
        <v>115</v>
      </c>
    </row>
    <row r="22" spans="1:8" x14ac:dyDescent="0.25">
      <c r="A22">
        <v>21</v>
      </c>
      <c r="B22" t="s">
        <v>189</v>
      </c>
      <c r="C22">
        <v>62.4</v>
      </c>
      <c r="D22">
        <v>67.7</v>
      </c>
      <c r="E22">
        <v>77</v>
      </c>
      <c r="F22">
        <v>58.3</v>
      </c>
      <c r="G22">
        <v>67.2</v>
      </c>
      <c r="H22" t="s">
        <v>47</v>
      </c>
    </row>
    <row r="23" spans="1:8" x14ac:dyDescent="0.25">
      <c r="A23">
        <v>22</v>
      </c>
      <c r="B23" t="s">
        <v>140</v>
      </c>
      <c r="C23">
        <v>62.9</v>
      </c>
      <c r="D23">
        <v>61</v>
      </c>
      <c r="E23">
        <v>50</v>
      </c>
      <c r="F23">
        <v>63.4</v>
      </c>
      <c r="G23">
        <v>62.6</v>
      </c>
      <c r="H23" t="s">
        <v>534</v>
      </c>
    </row>
    <row r="24" spans="1:8" x14ac:dyDescent="0.25">
      <c r="A24">
        <v>23</v>
      </c>
      <c r="B24" t="s">
        <v>167</v>
      </c>
      <c r="C24">
        <v>63</v>
      </c>
      <c r="D24">
        <v>63.7</v>
      </c>
      <c r="E24">
        <v>68</v>
      </c>
      <c r="F24">
        <v>59.6</v>
      </c>
      <c r="G24">
        <v>66.599999999999994</v>
      </c>
      <c r="H24" t="s">
        <v>500</v>
      </c>
    </row>
    <row r="25" spans="1:8" x14ac:dyDescent="0.25">
      <c r="A25">
        <v>24</v>
      </c>
      <c r="B25" t="s">
        <v>64</v>
      </c>
      <c r="C25">
        <v>63.2</v>
      </c>
      <c r="D25">
        <v>65</v>
      </c>
      <c r="E25">
        <v>61</v>
      </c>
      <c r="F25">
        <v>59.4</v>
      </c>
      <c r="G25">
        <v>67.5</v>
      </c>
      <c r="H25" t="s">
        <v>535</v>
      </c>
    </row>
    <row r="26" spans="1:8" x14ac:dyDescent="0.25">
      <c r="A26">
        <v>25</v>
      </c>
      <c r="B26" t="s">
        <v>456</v>
      </c>
      <c r="C26">
        <v>63.6</v>
      </c>
      <c r="D26">
        <v>62</v>
      </c>
      <c r="E26">
        <v>54</v>
      </c>
      <c r="F26">
        <v>60.6</v>
      </c>
      <c r="G26">
        <v>65.400000000000006</v>
      </c>
      <c r="H26" t="s">
        <v>426</v>
      </c>
    </row>
    <row r="27" spans="1:8" x14ac:dyDescent="0.25">
      <c r="A27">
        <v>26</v>
      </c>
      <c r="B27" t="s">
        <v>159</v>
      </c>
      <c r="C27">
        <v>63.8</v>
      </c>
      <c r="D27">
        <v>70.3</v>
      </c>
      <c r="E27">
        <v>74</v>
      </c>
      <c r="F27">
        <v>59.1</v>
      </c>
      <c r="G27">
        <v>67.599999999999994</v>
      </c>
      <c r="H27" t="s">
        <v>533</v>
      </c>
    </row>
    <row r="28" spans="1:8" x14ac:dyDescent="0.25">
      <c r="A28">
        <v>27</v>
      </c>
      <c r="B28" t="s">
        <v>417</v>
      </c>
      <c r="C28">
        <v>63.8</v>
      </c>
      <c r="D28">
        <v>50.7</v>
      </c>
      <c r="E28">
        <v>51</v>
      </c>
      <c r="F28">
        <v>59.2</v>
      </c>
      <c r="G28">
        <v>67.400000000000006</v>
      </c>
      <c r="H28" t="s">
        <v>536</v>
      </c>
    </row>
    <row r="29" spans="1:8" x14ac:dyDescent="0.25">
      <c r="A29">
        <v>28</v>
      </c>
      <c r="B29" t="s">
        <v>446</v>
      </c>
      <c r="C29">
        <v>63.8</v>
      </c>
      <c r="D29">
        <v>75.3</v>
      </c>
      <c r="E29">
        <v>72</v>
      </c>
      <c r="F29">
        <v>62.4</v>
      </c>
      <c r="G29">
        <v>65.3</v>
      </c>
      <c r="H29" t="s">
        <v>396</v>
      </c>
    </row>
    <row r="30" spans="1:8" x14ac:dyDescent="0.25">
      <c r="A30">
        <v>29</v>
      </c>
      <c r="B30" t="s">
        <v>144</v>
      </c>
      <c r="C30">
        <v>63.9</v>
      </c>
      <c r="D30">
        <v>67</v>
      </c>
      <c r="E30">
        <v>59</v>
      </c>
      <c r="F30">
        <v>64</v>
      </c>
      <c r="G30">
        <v>63.8</v>
      </c>
      <c r="H30" t="s">
        <v>76</v>
      </c>
    </row>
    <row r="31" spans="1:8" x14ac:dyDescent="0.25">
      <c r="A31">
        <v>30</v>
      </c>
      <c r="B31" t="s">
        <v>68</v>
      </c>
      <c r="C31">
        <v>64.2</v>
      </c>
      <c r="D31">
        <v>63</v>
      </c>
      <c r="E31">
        <v>66</v>
      </c>
      <c r="F31">
        <v>63</v>
      </c>
      <c r="G31">
        <v>65.400000000000006</v>
      </c>
      <c r="H31" t="s">
        <v>174</v>
      </c>
    </row>
    <row r="32" spans="1:8" x14ac:dyDescent="0.25">
      <c r="A32">
        <v>31</v>
      </c>
      <c r="B32" t="s">
        <v>339</v>
      </c>
      <c r="C32">
        <v>64.400000000000006</v>
      </c>
      <c r="D32">
        <v>66.3</v>
      </c>
      <c r="E32">
        <v>56</v>
      </c>
      <c r="F32">
        <v>66.2</v>
      </c>
      <c r="G32">
        <v>62.9</v>
      </c>
      <c r="H32" t="s">
        <v>182</v>
      </c>
    </row>
    <row r="33" spans="1:8" x14ac:dyDescent="0.25">
      <c r="A33">
        <v>32</v>
      </c>
      <c r="B33" t="s">
        <v>332</v>
      </c>
      <c r="C33">
        <v>64.599999999999994</v>
      </c>
      <c r="D33">
        <v>59.7</v>
      </c>
      <c r="E33">
        <v>56</v>
      </c>
      <c r="F33">
        <v>63.6</v>
      </c>
      <c r="G33">
        <v>65.2</v>
      </c>
      <c r="H33" t="s">
        <v>435</v>
      </c>
    </row>
    <row r="34" spans="1:8" x14ac:dyDescent="0.25">
      <c r="A34">
        <v>33</v>
      </c>
      <c r="B34" t="s">
        <v>369</v>
      </c>
      <c r="C34">
        <v>64.599999999999994</v>
      </c>
      <c r="D34">
        <v>54.3</v>
      </c>
      <c r="E34">
        <v>61</v>
      </c>
      <c r="F34">
        <v>60.7</v>
      </c>
      <c r="G34">
        <v>67.400000000000006</v>
      </c>
      <c r="H34" t="s">
        <v>526</v>
      </c>
    </row>
    <row r="35" spans="1:8" x14ac:dyDescent="0.25">
      <c r="A35">
        <v>34</v>
      </c>
      <c r="B35" t="s">
        <v>359</v>
      </c>
      <c r="C35">
        <v>64.7</v>
      </c>
      <c r="D35">
        <v>67.3</v>
      </c>
      <c r="E35">
        <v>72</v>
      </c>
      <c r="F35">
        <v>62.8</v>
      </c>
      <c r="G35">
        <v>66.900000000000006</v>
      </c>
      <c r="H35" t="s">
        <v>177</v>
      </c>
    </row>
    <row r="36" spans="1:8" x14ac:dyDescent="0.25">
      <c r="A36">
        <v>35</v>
      </c>
      <c r="B36" t="s">
        <v>363</v>
      </c>
      <c r="C36">
        <v>64.7</v>
      </c>
      <c r="D36">
        <v>62.3</v>
      </c>
      <c r="E36">
        <v>59</v>
      </c>
      <c r="F36">
        <v>60.6</v>
      </c>
      <c r="G36">
        <v>69.400000000000006</v>
      </c>
      <c r="H36" t="s">
        <v>265</v>
      </c>
    </row>
    <row r="37" spans="1:8" x14ac:dyDescent="0.25">
      <c r="A37">
        <v>36</v>
      </c>
      <c r="B37" t="s">
        <v>521</v>
      </c>
      <c r="C37">
        <v>64.7</v>
      </c>
      <c r="D37">
        <v>63.7</v>
      </c>
      <c r="E37">
        <v>73</v>
      </c>
      <c r="F37">
        <v>62.1</v>
      </c>
      <c r="G37">
        <v>68</v>
      </c>
      <c r="H37" t="s">
        <v>537</v>
      </c>
    </row>
    <row r="38" spans="1:8" x14ac:dyDescent="0.25">
      <c r="A38">
        <v>37</v>
      </c>
      <c r="B38" t="s">
        <v>453</v>
      </c>
      <c r="C38">
        <v>64.8</v>
      </c>
      <c r="D38">
        <v>59.7</v>
      </c>
      <c r="E38">
        <v>62</v>
      </c>
      <c r="F38">
        <v>61.8</v>
      </c>
      <c r="G38">
        <v>67</v>
      </c>
      <c r="H38" t="s">
        <v>250</v>
      </c>
    </row>
    <row r="39" spans="1:8" x14ac:dyDescent="0.25">
      <c r="A39">
        <v>38</v>
      </c>
      <c r="B39" t="s">
        <v>402</v>
      </c>
      <c r="C39">
        <v>64.8</v>
      </c>
      <c r="D39">
        <v>69</v>
      </c>
      <c r="E39">
        <v>80</v>
      </c>
      <c r="F39">
        <v>63.4</v>
      </c>
      <c r="G39">
        <v>66.3</v>
      </c>
      <c r="H39" t="s">
        <v>119</v>
      </c>
    </row>
    <row r="40" spans="1:8" x14ac:dyDescent="0.25">
      <c r="A40">
        <v>39</v>
      </c>
      <c r="B40" t="s">
        <v>399</v>
      </c>
      <c r="C40">
        <v>64.8</v>
      </c>
      <c r="D40">
        <v>57</v>
      </c>
      <c r="E40">
        <v>67</v>
      </c>
      <c r="F40">
        <v>63.1</v>
      </c>
      <c r="G40">
        <v>66.599999999999994</v>
      </c>
      <c r="H40" t="s">
        <v>43</v>
      </c>
    </row>
    <row r="41" spans="1:8" x14ac:dyDescent="0.25">
      <c r="A41">
        <v>40</v>
      </c>
      <c r="B41" t="s">
        <v>391</v>
      </c>
      <c r="C41">
        <v>64.900000000000006</v>
      </c>
      <c r="D41">
        <v>61.3</v>
      </c>
      <c r="E41">
        <v>53</v>
      </c>
      <c r="F41">
        <v>65</v>
      </c>
      <c r="G41">
        <v>64.7</v>
      </c>
      <c r="H41" t="s">
        <v>174</v>
      </c>
    </row>
    <row r="42" spans="1:8" x14ac:dyDescent="0.25">
      <c r="A42">
        <v>41</v>
      </c>
      <c r="B42" t="s">
        <v>455</v>
      </c>
      <c r="C42">
        <v>64.900000000000006</v>
      </c>
      <c r="D42">
        <v>64</v>
      </c>
      <c r="E42">
        <v>73</v>
      </c>
      <c r="F42">
        <v>62.1</v>
      </c>
      <c r="G42">
        <v>67.099999999999994</v>
      </c>
      <c r="H42" t="s">
        <v>324</v>
      </c>
    </row>
    <row r="43" spans="1:8" x14ac:dyDescent="0.25">
      <c r="A43">
        <v>42</v>
      </c>
      <c r="B43" t="s">
        <v>510</v>
      </c>
      <c r="C43">
        <v>64.900000000000006</v>
      </c>
      <c r="D43">
        <v>72</v>
      </c>
      <c r="E43">
        <v>52</v>
      </c>
      <c r="F43">
        <v>64.2</v>
      </c>
      <c r="G43">
        <v>65.5</v>
      </c>
      <c r="H43" t="s">
        <v>139</v>
      </c>
    </row>
    <row r="44" spans="1:8" x14ac:dyDescent="0.25">
      <c r="A44">
        <v>43</v>
      </c>
      <c r="B44" t="s">
        <v>235</v>
      </c>
      <c r="C44">
        <v>65</v>
      </c>
      <c r="D44">
        <v>80.7</v>
      </c>
      <c r="E44">
        <v>67</v>
      </c>
      <c r="F44">
        <v>63.3</v>
      </c>
      <c r="G44">
        <v>67.5</v>
      </c>
      <c r="H44" t="s">
        <v>145</v>
      </c>
    </row>
    <row r="45" spans="1:8" x14ac:dyDescent="0.25">
      <c r="A45">
        <v>44</v>
      </c>
      <c r="B45" t="s">
        <v>8</v>
      </c>
      <c r="C45">
        <v>65</v>
      </c>
      <c r="D45">
        <v>69.7</v>
      </c>
      <c r="E45">
        <v>67</v>
      </c>
      <c r="F45">
        <v>62.5</v>
      </c>
      <c r="G45">
        <v>68.599999999999994</v>
      </c>
      <c r="H45" t="s">
        <v>124</v>
      </c>
    </row>
    <row r="46" spans="1:8" x14ac:dyDescent="0.25">
      <c r="A46">
        <v>44</v>
      </c>
      <c r="B46" t="s">
        <v>336</v>
      </c>
      <c r="C46">
        <v>65</v>
      </c>
      <c r="D46">
        <v>60.7</v>
      </c>
      <c r="E46">
        <v>75</v>
      </c>
      <c r="F46">
        <v>59.7</v>
      </c>
      <c r="G46">
        <v>68.900000000000006</v>
      </c>
      <c r="H46" t="s">
        <v>479</v>
      </c>
    </row>
    <row r="47" spans="1:8" x14ac:dyDescent="0.25">
      <c r="A47">
        <v>46</v>
      </c>
      <c r="B47" t="s">
        <v>24</v>
      </c>
      <c r="C47">
        <v>65.099999999999994</v>
      </c>
      <c r="D47">
        <v>63</v>
      </c>
      <c r="E47">
        <v>56</v>
      </c>
      <c r="F47">
        <v>64.5</v>
      </c>
      <c r="G47">
        <v>65.8</v>
      </c>
      <c r="H47" t="s">
        <v>105</v>
      </c>
    </row>
    <row r="48" spans="1:8" x14ac:dyDescent="0.25">
      <c r="A48">
        <v>47</v>
      </c>
      <c r="B48" t="s">
        <v>433</v>
      </c>
      <c r="C48">
        <v>65.099999999999994</v>
      </c>
      <c r="D48">
        <v>62</v>
      </c>
      <c r="E48">
        <v>50</v>
      </c>
      <c r="F48">
        <v>59.3</v>
      </c>
      <c r="G48">
        <v>68.3</v>
      </c>
      <c r="H48" t="s">
        <v>495</v>
      </c>
    </row>
    <row r="49" spans="1:8" x14ac:dyDescent="0.25">
      <c r="A49">
        <v>48</v>
      </c>
      <c r="B49" t="s">
        <v>301</v>
      </c>
      <c r="C49">
        <v>65.2</v>
      </c>
      <c r="D49">
        <v>68</v>
      </c>
      <c r="E49">
        <v>66</v>
      </c>
      <c r="F49">
        <v>60.2</v>
      </c>
      <c r="G49">
        <v>68.900000000000006</v>
      </c>
      <c r="H49" t="s">
        <v>89</v>
      </c>
    </row>
    <row r="50" spans="1:8" x14ac:dyDescent="0.25">
      <c r="A50">
        <v>49</v>
      </c>
      <c r="B50" t="s">
        <v>468</v>
      </c>
      <c r="C50">
        <v>65.2</v>
      </c>
      <c r="D50">
        <v>57</v>
      </c>
      <c r="E50">
        <v>48</v>
      </c>
      <c r="F50">
        <v>60.4</v>
      </c>
      <c r="G50">
        <v>68.8</v>
      </c>
      <c r="H50" t="s">
        <v>238</v>
      </c>
    </row>
    <row r="51" spans="1:8" x14ac:dyDescent="0.25">
      <c r="A51">
        <v>50</v>
      </c>
      <c r="B51" t="s">
        <v>486</v>
      </c>
      <c r="C51">
        <v>65.3</v>
      </c>
      <c r="D51">
        <v>56.7</v>
      </c>
      <c r="E51">
        <v>71</v>
      </c>
      <c r="F51">
        <v>64.099999999999994</v>
      </c>
      <c r="G51">
        <v>67.099999999999994</v>
      </c>
      <c r="H51" t="s">
        <v>334</v>
      </c>
    </row>
    <row r="52" spans="1:8" x14ac:dyDescent="0.25">
      <c r="A52">
        <v>51</v>
      </c>
      <c r="B52" t="s">
        <v>239</v>
      </c>
      <c r="C52">
        <v>65.3</v>
      </c>
      <c r="D52">
        <v>69.7</v>
      </c>
      <c r="E52">
        <v>66</v>
      </c>
      <c r="F52">
        <v>61.1</v>
      </c>
      <c r="G52">
        <v>72.400000000000006</v>
      </c>
      <c r="H52" t="s">
        <v>226</v>
      </c>
    </row>
    <row r="53" spans="1:8" x14ac:dyDescent="0.25">
      <c r="A53">
        <v>52</v>
      </c>
      <c r="B53" t="s">
        <v>271</v>
      </c>
      <c r="C53">
        <v>65.400000000000006</v>
      </c>
      <c r="D53">
        <v>77.3</v>
      </c>
      <c r="E53">
        <v>78</v>
      </c>
      <c r="F53">
        <v>61.8</v>
      </c>
      <c r="G53">
        <v>69.400000000000006</v>
      </c>
      <c r="H53" t="s">
        <v>43</v>
      </c>
    </row>
    <row r="54" spans="1:8" x14ac:dyDescent="0.25">
      <c r="A54">
        <v>53</v>
      </c>
      <c r="B54" t="s">
        <v>127</v>
      </c>
      <c r="C54">
        <v>65.400000000000006</v>
      </c>
      <c r="D54">
        <v>73</v>
      </c>
      <c r="E54">
        <v>53</v>
      </c>
      <c r="F54">
        <v>64.3</v>
      </c>
      <c r="G54">
        <v>66.3</v>
      </c>
      <c r="H54" t="s">
        <v>51</v>
      </c>
    </row>
    <row r="55" spans="1:8" x14ac:dyDescent="0.25">
      <c r="A55">
        <v>54</v>
      </c>
      <c r="B55" t="s">
        <v>518</v>
      </c>
      <c r="C55">
        <v>65.400000000000006</v>
      </c>
      <c r="D55">
        <v>62.7</v>
      </c>
      <c r="E55">
        <v>54</v>
      </c>
      <c r="F55">
        <v>64.8</v>
      </c>
      <c r="G55">
        <v>65.900000000000006</v>
      </c>
      <c r="H55" t="s">
        <v>168</v>
      </c>
    </row>
    <row r="56" spans="1:8" x14ac:dyDescent="0.25">
      <c r="A56">
        <v>55</v>
      </c>
      <c r="B56" t="s">
        <v>376</v>
      </c>
      <c r="C56">
        <v>65.400000000000006</v>
      </c>
      <c r="D56">
        <v>66.7</v>
      </c>
      <c r="E56">
        <v>63</v>
      </c>
      <c r="F56">
        <v>60.1</v>
      </c>
      <c r="G56">
        <v>72.099999999999994</v>
      </c>
      <c r="H56" t="s">
        <v>156</v>
      </c>
    </row>
    <row r="57" spans="1:8" x14ac:dyDescent="0.25">
      <c r="A57">
        <v>56</v>
      </c>
      <c r="B57" t="s">
        <v>448</v>
      </c>
      <c r="C57">
        <v>65.5</v>
      </c>
      <c r="D57">
        <v>71</v>
      </c>
      <c r="E57">
        <v>60</v>
      </c>
      <c r="F57">
        <v>64.5</v>
      </c>
      <c r="G57">
        <v>66.8</v>
      </c>
      <c r="H57" t="s">
        <v>126</v>
      </c>
    </row>
    <row r="58" spans="1:8" x14ac:dyDescent="0.25">
      <c r="A58">
        <v>57</v>
      </c>
      <c r="B58" t="s">
        <v>116</v>
      </c>
      <c r="C58">
        <v>65.5</v>
      </c>
      <c r="D58">
        <v>52.3</v>
      </c>
      <c r="E58">
        <v>62</v>
      </c>
      <c r="F58">
        <v>62.2</v>
      </c>
      <c r="G58">
        <v>68.5</v>
      </c>
      <c r="H58" t="s">
        <v>437</v>
      </c>
    </row>
    <row r="59" spans="1:8" x14ac:dyDescent="0.25">
      <c r="A59">
        <v>58</v>
      </c>
      <c r="B59" t="s">
        <v>240</v>
      </c>
      <c r="C59">
        <v>65.599999999999994</v>
      </c>
      <c r="D59">
        <v>70.3</v>
      </c>
      <c r="E59">
        <v>60</v>
      </c>
      <c r="F59">
        <v>59.8</v>
      </c>
      <c r="G59">
        <v>71.400000000000006</v>
      </c>
      <c r="H59" t="s">
        <v>396</v>
      </c>
    </row>
    <row r="60" spans="1:8" x14ac:dyDescent="0.25">
      <c r="A60">
        <v>59</v>
      </c>
      <c r="B60" t="s">
        <v>86</v>
      </c>
      <c r="C60">
        <v>65.599999999999994</v>
      </c>
      <c r="D60">
        <v>70</v>
      </c>
      <c r="E60">
        <v>64</v>
      </c>
      <c r="F60">
        <v>61.3</v>
      </c>
      <c r="G60">
        <v>70.099999999999994</v>
      </c>
      <c r="H60" t="s">
        <v>538</v>
      </c>
    </row>
    <row r="61" spans="1:8" x14ac:dyDescent="0.25">
      <c r="A61">
        <v>60</v>
      </c>
      <c r="B61" t="s">
        <v>415</v>
      </c>
      <c r="C61">
        <v>65.599999999999994</v>
      </c>
      <c r="D61">
        <v>55</v>
      </c>
      <c r="E61">
        <v>48</v>
      </c>
      <c r="F61">
        <v>63</v>
      </c>
      <c r="G61">
        <v>67.599999999999994</v>
      </c>
      <c r="H61" t="s">
        <v>324</v>
      </c>
    </row>
    <row r="62" spans="1:8" x14ac:dyDescent="0.25">
      <c r="A62">
        <v>61</v>
      </c>
      <c r="B62" t="s">
        <v>171</v>
      </c>
      <c r="C62">
        <v>65.7</v>
      </c>
      <c r="D62">
        <v>83.7</v>
      </c>
      <c r="E62">
        <v>91</v>
      </c>
      <c r="F62">
        <v>67.400000000000006</v>
      </c>
      <c r="G62">
        <v>63.7</v>
      </c>
      <c r="H62" t="s">
        <v>539</v>
      </c>
    </row>
    <row r="63" spans="1:8" x14ac:dyDescent="0.25">
      <c r="A63">
        <v>62</v>
      </c>
      <c r="B63" t="s">
        <v>511</v>
      </c>
      <c r="C63">
        <v>65.8</v>
      </c>
      <c r="D63">
        <v>71</v>
      </c>
      <c r="E63">
        <v>79</v>
      </c>
      <c r="F63">
        <v>65.099999999999994</v>
      </c>
      <c r="G63">
        <v>66</v>
      </c>
      <c r="H63" t="s">
        <v>532</v>
      </c>
    </row>
    <row r="64" spans="1:8" x14ac:dyDescent="0.25">
      <c r="A64">
        <v>63</v>
      </c>
      <c r="B64" t="s">
        <v>22</v>
      </c>
      <c r="C64">
        <v>65.8</v>
      </c>
      <c r="D64">
        <v>71</v>
      </c>
      <c r="E64">
        <v>72</v>
      </c>
      <c r="F64">
        <v>63.8</v>
      </c>
      <c r="G64">
        <v>68.900000000000006</v>
      </c>
      <c r="H64" t="s">
        <v>447</v>
      </c>
    </row>
    <row r="65" spans="1:8" x14ac:dyDescent="0.25">
      <c r="A65">
        <v>64</v>
      </c>
      <c r="B65" t="s">
        <v>313</v>
      </c>
      <c r="C65">
        <v>65.900000000000006</v>
      </c>
      <c r="D65">
        <v>63.7</v>
      </c>
      <c r="E65">
        <v>65</v>
      </c>
      <c r="F65">
        <v>66.2</v>
      </c>
      <c r="G65">
        <v>65.599999999999994</v>
      </c>
      <c r="H65" t="s">
        <v>37</v>
      </c>
    </row>
    <row r="66" spans="1:8" x14ac:dyDescent="0.25">
      <c r="A66">
        <v>65</v>
      </c>
      <c r="B66" t="s">
        <v>276</v>
      </c>
      <c r="C66">
        <v>65.900000000000006</v>
      </c>
      <c r="D66">
        <v>58</v>
      </c>
      <c r="E66">
        <v>68</v>
      </c>
      <c r="F66">
        <v>62.6</v>
      </c>
      <c r="G66">
        <v>68.2</v>
      </c>
      <c r="H66" t="s">
        <v>364</v>
      </c>
    </row>
    <row r="67" spans="1:8" x14ac:dyDescent="0.25">
      <c r="A67">
        <v>66</v>
      </c>
      <c r="B67" t="s">
        <v>483</v>
      </c>
      <c r="C67">
        <v>66</v>
      </c>
      <c r="D67">
        <v>60</v>
      </c>
      <c r="E67">
        <v>69</v>
      </c>
      <c r="F67">
        <v>63.8</v>
      </c>
      <c r="G67">
        <v>67.7</v>
      </c>
      <c r="H67" t="s">
        <v>89</v>
      </c>
    </row>
    <row r="68" spans="1:8" x14ac:dyDescent="0.25">
      <c r="A68">
        <v>66</v>
      </c>
      <c r="B68" t="s">
        <v>194</v>
      </c>
      <c r="C68">
        <v>66</v>
      </c>
      <c r="D68">
        <v>66</v>
      </c>
      <c r="E68">
        <v>64</v>
      </c>
      <c r="F68">
        <v>65.8</v>
      </c>
      <c r="G68">
        <v>66.099999999999994</v>
      </c>
      <c r="H68" t="s">
        <v>300</v>
      </c>
    </row>
    <row r="69" spans="1:8" x14ac:dyDescent="0.25">
      <c r="A69">
        <v>68</v>
      </c>
      <c r="B69" t="s">
        <v>502</v>
      </c>
      <c r="C69">
        <v>66</v>
      </c>
      <c r="D69">
        <v>67</v>
      </c>
      <c r="E69">
        <v>67</v>
      </c>
      <c r="F69">
        <v>67.8</v>
      </c>
      <c r="G69">
        <v>64.900000000000006</v>
      </c>
      <c r="H69" t="s">
        <v>51</v>
      </c>
    </row>
    <row r="70" spans="1:8" x14ac:dyDescent="0.25">
      <c r="A70">
        <v>69</v>
      </c>
      <c r="B70" t="s">
        <v>344</v>
      </c>
      <c r="C70">
        <v>66.2</v>
      </c>
      <c r="D70">
        <v>56</v>
      </c>
      <c r="E70">
        <v>36</v>
      </c>
      <c r="F70">
        <v>65.3</v>
      </c>
      <c r="G70">
        <v>67.099999999999994</v>
      </c>
      <c r="H70" t="s">
        <v>49</v>
      </c>
    </row>
    <row r="71" spans="1:8" x14ac:dyDescent="0.25">
      <c r="A71">
        <v>69</v>
      </c>
      <c r="B71" t="s">
        <v>319</v>
      </c>
      <c r="C71">
        <v>66.2</v>
      </c>
      <c r="D71">
        <v>65.7</v>
      </c>
      <c r="E71">
        <v>57</v>
      </c>
      <c r="F71">
        <v>62.1</v>
      </c>
      <c r="G71">
        <v>71.900000000000006</v>
      </c>
      <c r="H71" t="s">
        <v>124</v>
      </c>
    </row>
    <row r="72" spans="1:8" x14ac:dyDescent="0.25">
      <c r="A72">
        <v>71</v>
      </c>
      <c r="B72" t="s">
        <v>42</v>
      </c>
      <c r="C72">
        <v>66.2</v>
      </c>
      <c r="D72">
        <v>63.3</v>
      </c>
      <c r="E72">
        <v>68</v>
      </c>
      <c r="F72">
        <v>62.3</v>
      </c>
      <c r="G72">
        <v>70.599999999999994</v>
      </c>
      <c r="H72" t="s">
        <v>540</v>
      </c>
    </row>
    <row r="73" spans="1:8" x14ac:dyDescent="0.25">
      <c r="A73">
        <v>72</v>
      </c>
      <c r="B73" t="s">
        <v>264</v>
      </c>
      <c r="C73">
        <v>66.2</v>
      </c>
      <c r="D73">
        <v>65</v>
      </c>
      <c r="E73">
        <v>67</v>
      </c>
      <c r="F73">
        <v>65.8</v>
      </c>
      <c r="G73">
        <v>66.599999999999994</v>
      </c>
      <c r="H73" t="s">
        <v>538</v>
      </c>
    </row>
    <row r="74" spans="1:8" x14ac:dyDescent="0.25">
      <c r="A74">
        <v>72</v>
      </c>
      <c r="B74" t="s">
        <v>176</v>
      </c>
      <c r="C74">
        <v>66.2</v>
      </c>
      <c r="D74">
        <v>71.3</v>
      </c>
      <c r="E74">
        <v>57</v>
      </c>
      <c r="F74">
        <v>62.5</v>
      </c>
      <c r="G74">
        <v>69.2</v>
      </c>
      <c r="H74" t="s">
        <v>207</v>
      </c>
    </row>
    <row r="75" spans="1:8" x14ac:dyDescent="0.25">
      <c r="A75">
        <v>74</v>
      </c>
      <c r="B75" t="s">
        <v>352</v>
      </c>
      <c r="C75">
        <v>66.2</v>
      </c>
      <c r="D75">
        <v>69.7</v>
      </c>
      <c r="E75">
        <v>75</v>
      </c>
      <c r="F75">
        <v>64.400000000000006</v>
      </c>
      <c r="G75">
        <v>67.099999999999994</v>
      </c>
      <c r="H75" t="s">
        <v>207</v>
      </c>
    </row>
    <row r="76" spans="1:8" x14ac:dyDescent="0.25">
      <c r="A76">
        <v>75</v>
      </c>
      <c r="B76" t="s">
        <v>305</v>
      </c>
      <c r="C76">
        <v>66.2</v>
      </c>
      <c r="D76">
        <v>67.7</v>
      </c>
      <c r="E76">
        <v>76</v>
      </c>
      <c r="F76">
        <v>64.400000000000006</v>
      </c>
      <c r="G76">
        <v>68.7</v>
      </c>
      <c r="H76" t="s">
        <v>308</v>
      </c>
    </row>
    <row r="77" spans="1:8" x14ac:dyDescent="0.25">
      <c r="A77">
        <v>76</v>
      </c>
      <c r="B77" t="s">
        <v>210</v>
      </c>
      <c r="C77">
        <v>66.2</v>
      </c>
      <c r="D77">
        <v>74</v>
      </c>
      <c r="E77">
        <v>47</v>
      </c>
      <c r="F77">
        <v>64.5</v>
      </c>
      <c r="G77">
        <v>67.5</v>
      </c>
      <c r="H77" t="s">
        <v>541</v>
      </c>
    </row>
    <row r="78" spans="1:8" x14ac:dyDescent="0.25">
      <c r="A78">
        <v>77</v>
      </c>
      <c r="B78" t="s">
        <v>267</v>
      </c>
      <c r="C78">
        <v>66.3</v>
      </c>
      <c r="D78">
        <v>69.7</v>
      </c>
      <c r="E78">
        <v>67</v>
      </c>
      <c r="F78">
        <v>66.8</v>
      </c>
      <c r="G78">
        <v>65.8</v>
      </c>
      <c r="H78" t="s">
        <v>260</v>
      </c>
    </row>
    <row r="79" spans="1:8" x14ac:dyDescent="0.25">
      <c r="A79">
        <v>78</v>
      </c>
      <c r="B79" t="s">
        <v>365</v>
      </c>
      <c r="C79">
        <v>66.3</v>
      </c>
      <c r="D79">
        <v>73</v>
      </c>
      <c r="E79">
        <v>62</v>
      </c>
      <c r="F79">
        <v>63.8</v>
      </c>
      <c r="G79">
        <v>70.3</v>
      </c>
      <c r="H79" t="s">
        <v>406</v>
      </c>
    </row>
    <row r="80" spans="1:8" x14ac:dyDescent="0.25">
      <c r="A80">
        <v>79</v>
      </c>
      <c r="B80" t="s">
        <v>82</v>
      </c>
      <c r="C80">
        <v>66.3</v>
      </c>
      <c r="D80">
        <v>74</v>
      </c>
      <c r="E80">
        <v>62</v>
      </c>
      <c r="F80">
        <v>68.400000000000006</v>
      </c>
      <c r="G80">
        <v>63.7</v>
      </c>
      <c r="H80" t="s">
        <v>244</v>
      </c>
    </row>
    <row r="81" spans="1:8" x14ac:dyDescent="0.25">
      <c r="A81">
        <v>80</v>
      </c>
      <c r="B81" t="s">
        <v>335</v>
      </c>
      <c r="C81">
        <v>66.400000000000006</v>
      </c>
      <c r="D81">
        <v>61.3</v>
      </c>
      <c r="E81">
        <v>59</v>
      </c>
      <c r="F81">
        <v>66.400000000000006</v>
      </c>
      <c r="G81">
        <v>66.400000000000006</v>
      </c>
      <c r="H81" t="s">
        <v>177</v>
      </c>
    </row>
    <row r="82" spans="1:8" x14ac:dyDescent="0.25">
      <c r="A82">
        <v>81</v>
      </c>
      <c r="B82" t="s">
        <v>278</v>
      </c>
      <c r="C82">
        <v>66.400000000000006</v>
      </c>
      <c r="D82">
        <v>66</v>
      </c>
      <c r="E82">
        <v>63</v>
      </c>
      <c r="F82">
        <v>66.900000000000006</v>
      </c>
      <c r="G82">
        <v>65.7</v>
      </c>
      <c r="H82" t="s">
        <v>542</v>
      </c>
    </row>
    <row r="83" spans="1:8" x14ac:dyDescent="0.25">
      <c r="A83">
        <v>82</v>
      </c>
      <c r="B83" t="s">
        <v>223</v>
      </c>
      <c r="C83">
        <v>66.400000000000006</v>
      </c>
      <c r="D83">
        <v>63</v>
      </c>
      <c r="E83">
        <v>73</v>
      </c>
      <c r="F83">
        <v>65.7</v>
      </c>
      <c r="G83">
        <v>66.900000000000006</v>
      </c>
      <c r="H83" t="s">
        <v>209</v>
      </c>
    </row>
    <row r="84" spans="1:8" x14ac:dyDescent="0.25">
      <c r="A84">
        <v>83</v>
      </c>
      <c r="B84" t="s">
        <v>191</v>
      </c>
      <c r="C84">
        <v>66.5</v>
      </c>
      <c r="D84">
        <v>55.3</v>
      </c>
      <c r="E84">
        <v>61</v>
      </c>
      <c r="F84">
        <v>61.6</v>
      </c>
      <c r="G84">
        <v>68.900000000000006</v>
      </c>
      <c r="H84" t="s">
        <v>19</v>
      </c>
    </row>
    <row r="85" spans="1:8" x14ac:dyDescent="0.25">
      <c r="A85">
        <v>84</v>
      </c>
      <c r="B85" t="s">
        <v>117</v>
      </c>
      <c r="C85">
        <v>66.5</v>
      </c>
      <c r="D85">
        <v>60.7</v>
      </c>
      <c r="E85">
        <v>55</v>
      </c>
      <c r="F85">
        <v>66.5</v>
      </c>
      <c r="G85">
        <v>66.5</v>
      </c>
      <c r="H85" t="s">
        <v>112</v>
      </c>
    </row>
    <row r="86" spans="1:8" x14ac:dyDescent="0.25">
      <c r="A86">
        <v>85</v>
      </c>
      <c r="B86" t="s">
        <v>187</v>
      </c>
      <c r="C86">
        <v>66.5</v>
      </c>
      <c r="D86">
        <v>59</v>
      </c>
      <c r="E86">
        <v>52</v>
      </c>
      <c r="F86">
        <v>63.6</v>
      </c>
      <c r="G86">
        <v>69.3</v>
      </c>
      <c r="H86" t="s">
        <v>437</v>
      </c>
    </row>
    <row r="87" spans="1:8" x14ac:dyDescent="0.25">
      <c r="A87">
        <v>86</v>
      </c>
      <c r="B87" t="s">
        <v>424</v>
      </c>
      <c r="C87">
        <v>66.5</v>
      </c>
      <c r="D87">
        <v>64.3</v>
      </c>
      <c r="E87">
        <v>76</v>
      </c>
      <c r="F87">
        <v>60.8</v>
      </c>
      <c r="G87">
        <v>70.5</v>
      </c>
      <c r="H87" t="s">
        <v>100</v>
      </c>
    </row>
    <row r="88" spans="1:8" x14ac:dyDescent="0.25">
      <c r="A88">
        <v>87</v>
      </c>
      <c r="B88" t="s">
        <v>345</v>
      </c>
      <c r="C88">
        <v>66.5</v>
      </c>
      <c r="D88">
        <v>64.7</v>
      </c>
      <c r="E88">
        <v>70</v>
      </c>
      <c r="F88">
        <v>64.7</v>
      </c>
      <c r="G88">
        <v>68.5</v>
      </c>
      <c r="H88" t="s">
        <v>260</v>
      </c>
    </row>
    <row r="89" spans="1:8" x14ac:dyDescent="0.25">
      <c r="A89">
        <v>88</v>
      </c>
      <c r="B89" t="s">
        <v>206</v>
      </c>
      <c r="C89">
        <v>66.599999999999994</v>
      </c>
      <c r="D89">
        <v>73</v>
      </c>
      <c r="E89">
        <v>76</v>
      </c>
      <c r="F89">
        <v>67.099999999999994</v>
      </c>
      <c r="G89">
        <v>65.8</v>
      </c>
      <c r="H89" t="s">
        <v>124</v>
      </c>
    </row>
    <row r="90" spans="1:8" x14ac:dyDescent="0.25">
      <c r="A90">
        <v>89</v>
      </c>
      <c r="B90" t="s">
        <v>272</v>
      </c>
      <c r="C90">
        <v>66.599999999999994</v>
      </c>
      <c r="D90">
        <v>63.7</v>
      </c>
      <c r="E90">
        <v>65</v>
      </c>
      <c r="F90">
        <v>66.2</v>
      </c>
      <c r="G90">
        <v>67.2</v>
      </c>
      <c r="H90" t="s">
        <v>543</v>
      </c>
    </row>
    <row r="91" spans="1:8" x14ac:dyDescent="0.25">
      <c r="A91">
        <v>90</v>
      </c>
      <c r="B91" t="s">
        <v>434</v>
      </c>
      <c r="C91">
        <v>66.7</v>
      </c>
      <c r="D91">
        <v>61.7</v>
      </c>
      <c r="E91">
        <v>52</v>
      </c>
      <c r="F91">
        <v>67</v>
      </c>
      <c r="G91">
        <v>66.5</v>
      </c>
      <c r="H91" t="s">
        <v>384</v>
      </c>
    </row>
    <row r="92" spans="1:8" x14ac:dyDescent="0.25">
      <c r="A92">
        <v>91</v>
      </c>
      <c r="B92" t="s">
        <v>242</v>
      </c>
      <c r="C92">
        <v>66.7</v>
      </c>
      <c r="D92">
        <v>66.3</v>
      </c>
      <c r="E92">
        <v>74</v>
      </c>
      <c r="F92">
        <v>63.8</v>
      </c>
      <c r="G92">
        <v>69.400000000000006</v>
      </c>
      <c r="H92" t="s">
        <v>439</v>
      </c>
    </row>
    <row r="93" spans="1:8" x14ac:dyDescent="0.25">
      <c r="A93">
        <v>92</v>
      </c>
      <c r="B93" t="s">
        <v>243</v>
      </c>
      <c r="C93">
        <v>66.7</v>
      </c>
      <c r="D93">
        <v>72</v>
      </c>
      <c r="E93">
        <v>81</v>
      </c>
      <c r="F93">
        <v>63.3</v>
      </c>
      <c r="G93">
        <v>71.2</v>
      </c>
      <c r="H93" t="s">
        <v>360</v>
      </c>
    </row>
    <row r="94" spans="1:8" x14ac:dyDescent="0.25">
      <c r="A94">
        <v>93</v>
      </c>
      <c r="B94" t="s">
        <v>325</v>
      </c>
      <c r="C94">
        <v>66.8</v>
      </c>
      <c r="D94">
        <v>70.7</v>
      </c>
      <c r="E94">
        <v>62</v>
      </c>
      <c r="F94">
        <v>62.9</v>
      </c>
      <c r="G94">
        <v>70.400000000000006</v>
      </c>
      <c r="H94" t="s">
        <v>485</v>
      </c>
    </row>
    <row r="95" spans="1:8" x14ac:dyDescent="0.25">
      <c r="A95">
        <v>94</v>
      </c>
      <c r="B95" t="s">
        <v>395</v>
      </c>
      <c r="C95">
        <v>66.8</v>
      </c>
      <c r="D95">
        <v>64</v>
      </c>
      <c r="E95">
        <v>66</v>
      </c>
      <c r="F95">
        <v>63.6</v>
      </c>
      <c r="G95">
        <v>68.8</v>
      </c>
      <c r="H95" t="s">
        <v>158</v>
      </c>
    </row>
    <row r="96" spans="1:8" x14ac:dyDescent="0.25">
      <c r="A96">
        <v>94</v>
      </c>
      <c r="B96" t="s">
        <v>178</v>
      </c>
      <c r="C96">
        <v>66.8</v>
      </c>
      <c r="D96">
        <v>62</v>
      </c>
      <c r="E96">
        <v>65</v>
      </c>
      <c r="F96">
        <v>64.099999999999994</v>
      </c>
      <c r="G96">
        <v>69.5</v>
      </c>
      <c r="H96" t="s">
        <v>262</v>
      </c>
    </row>
    <row r="97" spans="1:8" x14ac:dyDescent="0.25">
      <c r="A97">
        <v>96</v>
      </c>
      <c r="B97" t="s">
        <v>389</v>
      </c>
      <c r="C97">
        <v>66.8</v>
      </c>
      <c r="D97">
        <v>65.7</v>
      </c>
      <c r="E97">
        <v>59</v>
      </c>
      <c r="F97">
        <v>67.099999999999994</v>
      </c>
      <c r="G97">
        <v>66.599999999999994</v>
      </c>
      <c r="H97" t="s">
        <v>139</v>
      </c>
    </row>
    <row r="98" spans="1:8" x14ac:dyDescent="0.25">
      <c r="A98">
        <v>97</v>
      </c>
      <c r="B98" t="s">
        <v>340</v>
      </c>
      <c r="C98">
        <v>66.900000000000006</v>
      </c>
      <c r="D98">
        <v>83</v>
      </c>
      <c r="E98">
        <v>73</v>
      </c>
      <c r="F98">
        <v>62.8</v>
      </c>
      <c r="G98">
        <v>71.3</v>
      </c>
      <c r="H98" t="s">
        <v>265</v>
      </c>
    </row>
    <row r="99" spans="1:8" x14ac:dyDescent="0.25">
      <c r="A99">
        <v>98</v>
      </c>
      <c r="B99" t="s">
        <v>32</v>
      </c>
      <c r="C99">
        <v>66.900000000000006</v>
      </c>
      <c r="D99">
        <v>66.3</v>
      </c>
      <c r="E99">
        <v>68</v>
      </c>
      <c r="F99">
        <v>64.2</v>
      </c>
      <c r="G99">
        <v>69.599999999999994</v>
      </c>
      <c r="H99" t="s">
        <v>544</v>
      </c>
    </row>
    <row r="100" spans="1:8" x14ac:dyDescent="0.25">
      <c r="A100">
        <v>98</v>
      </c>
      <c r="B100" t="s">
        <v>12</v>
      </c>
      <c r="C100">
        <v>66.900000000000006</v>
      </c>
      <c r="D100">
        <v>73</v>
      </c>
      <c r="E100">
        <v>69</v>
      </c>
      <c r="F100">
        <v>63.1</v>
      </c>
      <c r="G100">
        <v>71.3</v>
      </c>
      <c r="H100" t="s">
        <v>236</v>
      </c>
    </row>
    <row r="101" spans="1:8" x14ac:dyDescent="0.25">
      <c r="A101">
        <v>100</v>
      </c>
      <c r="B101" t="s">
        <v>499</v>
      </c>
      <c r="C101">
        <v>67</v>
      </c>
      <c r="D101">
        <v>67</v>
      </c>
      <c r="E101">
        <v>64</v>
      </c>
      <c r="F101">
        <v>65.099999999999994</v>
      </c>
      <c r="G101">
        <v>68.900000000000006</v>
      </c>
      <c r="H101" t="s">
        <v>51</v>
      </c>
    </row>
    <row r="102" spans="1:8" x14ac:dyDescent="0.25">
      <c r="A102">
        <v>100</v>
      </c>
      <c r="B102" t="s">
        <v>405</v>
      </c>
      <c r="C102">
        <v>67</v>
      </c>
      <c r="D102">
        <v>66.3</v>
      </c>
      <c r="E102">
        <v>73</v>
      </c>
      <c r="F102">
        <v>68.5</v>
      </c>
      <c r="G102">
        <v>65.900000000000006</v>
      </c>
      <c r="H102" t="s">
        <v>100</v>
      </c>
    </row>
    <row r="103" spans="1:8" x14ac:dyDescent="0.25">
      <c r="A103">
        <v>102</v>
      </c>
      <c r="B103" t="s">
        <v>273</v>
      </c>
      <c r="C103">
        <v>67.099999999999994</v>
      </c>
      <c r="D103">
        <v>71</v>
      </c>
      <c r="E103">
        <v>64</v>
      </c>
      <c r="F103">
        <v>68.099999999999994</v>
      </c>
      <c r="G103">
        <v>66.2</v>
      </c>
      <c r="H103" t="s">
        <v>545</v>
      </c>
    </row>
    <row r="104" spans="1:8" x14ac:dyDescent="0.25">
      <c r="A104">
        <v>103</v>
      </c>
      <c r="B104" t="s">
        <v>232</v>
      </c>
      <c r="C104">
        <v>67.099999999999994</v>
      </c>
      <c r="D104">
        <v>62.3</v>
      </c>
      <c r="E104">
        <v>67</v>
      </c>
      <c r="F104">
        <v>66.599999999999994</v>
      </c>
      <c r="G104">
        <v>67.400000000000006</v>
      </c>
      <c r="H104" t="s">
        <v>166</v>
      </c>
    </row>
    <row r="105" spans="1:8" x14ac:dyDescent="0.25">
      <c r="A105">
        <v>104</v>
      </c>
      <c r="B105" t="s">
        <v>414</v>
      </c>
      <c r="C105">
        <v>67.099999999999994</v>
      </c>
      <c r="D105">
        <v>77.3</v>
      </c>
      <c r="E105">
        <v>84</v>
      </c>
      <c r="F105">
        <v>63.5</v>
      </c>
      <c r="G105">
        <v>70.400000000000006</v>
      </c>
      <c r="H105" t="s">
        <v>231</v>
      </c>
    </row>
    <row r="106" spans="1:8" x14ac:dyDescent="0.25">
      <c r="A106">
        <v>105</v>
      </c>
      <c r="B106" t="s">
        <v>425</v>
      </c>
      <c r="C106">
        <v>67.099999999999994</v>
      </c>
      <c r="D106">
        <v>60.3</v>
      </c>
      <c r="E106">
        <v>67</v>
      </c>
      <c r="F106">
        <v>65.3</v>
      </c>
      <c r="G106">
        <v>68.400000000000006</v>
      </c>
      <c r="H106" t="s">
        <v>89</v>
      </c>
    </row>
    <row r="107" spans="1:8" x14ac:dyDescent="0.25">
      <c r="A107">
        <v>106</v>
      </c>
      <c r="B107" t="s">
        <v>172</v>
      </c>
      <c r="C107">
        <v>67.099999999999994</v>
      </c>
      <c r="D107">
        <v>66.7</v>
      </c>
      <c r="E107">
        <v>65</v>
      </c>
      <c r="F107">
        <v>63.6</v>
      </c>
      <c r="G107">
        <v>71.8</v>
      </c>
      <c r="H107" t="s">
        <v>154</v>
      </c>
    </row>
    <row r="108" spans="1:8" x14ac:dyDescent="0.25">
      <c r="A108">
        <v>107</v>
      </c>
      <c r="B108" t="s">
        <v>506</v>
      </c>
      <c r="C108">
        <v>67.099999999999994</v>
      </c>
      <c r="D108">
        <v>67.3</v>
      </c>
      <c r="E108">
        <v>78</v>
      </c>
      <c r="F108">
        <v>67.5</v>
      </c>
      <c r="G108">
        <v>66.900000000000006</v>
      </c>
      <c r="H108" t="s">
        <v>170</v>
      </c>
    </row>
    <row r="109" spans="1:8" x14ac:dyDescent="0.25">
      <c r="A109">
        <v>108</v>
      </c>
      <c r="B109" t="s">
        <v>411</v>
      </c>
      <c r="C109">
        <v>67.2</v>
      </c>
      <c r="D109">
        <v>73.3</v>
      </c>
      <c r="E109">
        <v>81</v>
      </c>
      <c r="F109">
        <v>64.7</v>
      </c>
      <c r="G109">
        <v>69.2</v>
      </c>
      <c r="H109" t="s">
        <v>291</v>
      </c>
    </row>
    <row r="110" spans="1:8" x14ac:dyDescent="0.25">
      <c r="A110">
        <v>109</v>
      </c>
      <c r="B110" t="s">
        <v>201</v>
      </c>
      <c r="C110">
        <v>67.2</v>
      </c>
      <c r="D110">
        <v>59</v>
      </c>
      <c r="E110">
        <v>60</v>
      </c>
      <c r="F110">
        <v>59.6</v>
      </c>
      <c r="G110">
        <v>73.7</v>
      </c>
      <c r="H110" t="s">
        <v>83</v>
      </c>
    </row>
    <row r="111" spans="1:8" x14ac:dyDescent="0.25">
      <c r="A111">
        <v>110</v>
      </c>
      <c r="B111" t="s">
        <v>186</v>
      </c>
      <c r="C111">
        <v>67.2</v>
      </c>
      <c r="D111">
        <v>64.7</v>
      </c>
      <c r="E111">
        <v>68</v>
      </c>
      <c r="F111">
        <v>65.599999999999994</v>
      </c>
      <c r="G111">
        <v>69.2</v>
      </c>
      <c r="H111" t="s">
        <v>124</v>
      </c>
    </row>
    <row r="112" spans="1:8" x14ac:dyDescent="0.25">
      <c r="A112">
        <v>111</v>
      </c>
      <c r="B112" t="s">
        <v>326</v>
      </c>
      <c r="C112">
        <v>67.3</v>
      </c>
      <c r="D112">
        <v>73.3</v>
      </c>
      <c r="E112">
        <v>75</v>
      </c>
      <c r="F112">
        <v>66.2</v>
      </c>
      <c r="G112">
        <v>68.099999999999994</v>
      </c>
      <c r="H112" t="s">
        <v>546</v>
      </c>
    </row>
    <row r="113" spans="1:8" x14ac:dyDescent="0.25">
      <c r="A113">
        <v>112</v>
      </c>
      <c r="B113" t="s">
        <v>296</v>
      </c>
      <c r="C113">
        <v>67.3</v>
      </c>
      <c r="D113">
        <v>66.7</v>
      </c>
      <c r="E113">
        <v>78</v>
      </c>
      <c r="F113">
        <v>66</v>
      </c>
      <c r="G113">
        <v>68.5</v>
      </c>
      <c r="H113" t="s">
        <v>396</v>
      </c>
    </row>
    <row r="114" spans="1:8" x14ac:dyDescent="0.25">
      <c r="A114">
        <v>113</v>
      </c>
      <c r="B114" t="s">
        <v>212</v>
      </c>
      <c r="C114">
        <v>67.3</v>
      </c>
      <c r="D114">
        <v>71.3</v>
      </c>
      <c r="E114">
        <v>71</v>
      </c>
      <c r="F114">
        <v>64.2</v>
      </c>
      <c r="G114">
        <v>70.7</v>
      </c>
      <c r="H114" t="s">
        <v>461</v>
      </c>
    </row>
    <row r="115" spans="1:8" x14ac:dyDescent="0.25">
      <c r="A115">
        <v>114</v>
      </c>
      <c r="B115" t="s">
        <v>120</v>
      </c>
      <c r="C115">
        <v>67.400000000000006</v>
      </c>
      <c r="D115">
        <v>69</v>
      </c>
      <c r="E115">
        <v>71</v>
      </c>
      <c r="F115">
        <v>64.5</v>
      </c>
      <c r="G115">
        <v>70.7</v>
      </c>
      <c r="H115" t="s">
        <v>89</v>
      </c>
    </row>
    <row r="116" spans="1:8" x14ac:dyDescent="0.25">
      <c r="A116">
        <v>115</v>
      </c>
      <c r="B116" t="s">
        <v>379</v>
      </c>
      <c r="C116">
        <v>67.400000000000006</v>
      </c>
      <c r="D116">
        <v>59</v>
      </c>
      <c r="E116">
        <v>58</v>
      </c>
      <c r="F116">
        <v>65.2</v>
      </c>
      <c r="G116">
        <v>68.8</v>
      </c>
      <c r="H116" t="s">
        <v>310</v>
      </c>
    </row>
    <row r="117" spans="1:8" x14ac:dyDescent="0.25">
      <c r="A117">
        <v>116</v>
      </c>
      <c r="B117" t="s">
        <v>146</v>
      </c>
      <c r="C117">
        <v>67.400000000000006</v>
      </c>
      <c r="D117">
        <v>76.3</v>
      </c>
      <c r="E117">
        <v>58</v>
      </c>
      <c r="F117">
        <v>70.8</v>
      </c>
      <c r="G117">
        <v>63.4</v>
      </c>
      <c r="H117" t="s">
        <v>233</v>
      </c>
    </row>
    <row r="118" spans="1:8" x14ac:dyDescent="0.25">
      <c r="A118">
        <v>117</v>
      </c>
      <c r="B118" t="s">
        <v>477</v>
      </c>
      <c r="C118">
        <v>67.400000000000006</v>
      </c>
      <c r="D118">
        <v>73.7</v>
      </c>
      <c r="E118">
        <v>64</v>
      </c>
      <c r="F118">
        <v>69.2</v>
      </c>
      <c r="G118">
        <v>66.400000000000006</v>
      </c>
      <c r="H118" t="s">
        <v>23</v>
      </c>
    </row>
    <row r="119" spans="1:8" x14ac:dyDescent="0.25">
      <c r="A119">
        <v>118</v>
      </c>
      <c r="B119" t="s">
        <v>385</v>
      </c>
      <c r="C119">
        <v>67.400000000000006</v>
      </c>
      <c r="D119">
        <v>71</v>
      </c>
      <c r="E119">
        <v>67</v>
      </c>
      <c r="F119">
        <v>66.099999999999994</v>
      </c>
      <c r="G119">
        <v>68.900000000000006</v>
      </c>
      <c r="H119" t="s">
        <v>406</v>
      </c>
    </row>
    <row r="120" spans="1:8" x14ac:dyDescent="0.25">
      <c r="A120">
        <v>119</v>
      </c>
      <c r="B120" t="s">
        <v>438</v>
      </c>
      <c r="C120">
        <v>67.5</v>
      </c>
      <c r="D120">
        <v>56.7</v>
      </c>
      <c r="E120">
        <v>44</v>
      </c>
      <c r="F120">
        <v>63.7</v>
      </c>
      <c r="G120">
        <v>71</v>
      </c>
      <c r="H120" t="s">
        <v>53</v>
      </c>
    </row>
    <row r="121" spans="1:8" x14ac:dyDescent="0.25">
      <c r="A121">
        <v>120</v>
      </c>
      <c r="B121" t="s">
        <v>80</v>
      </c>
      <c r="C121">
        <v>67.599999999999994</v>
      </c>
      <c r="D121">
        <v>75.3</v>
      </c>
      <c r="E121">
        <v>55</v>
      </c>
      <c r="F121">
        <v>65.400000000000006</v>
      </c>
      <c r="G121">
        <v>69.900000000000006</v>
      </c>
      <c r="H121" t="s">
        <v>236</v>
      </c>
    </row>
    <row r="122" spans="1:8" x14ac:dyDescent="0.25">
      <c r="A122">
        <v>121</v>
      </c>
      <c r="B122" t="s">
        <v>321</v>
      </c>
      <c r="C122">
        <v>67.599999999999994</v>
      </c>
      <c r="D122">
        <v>70.7</v>
      </c>
      <c r="E122">
        <v>72</v>
      </c>
      <c r="F122">
        <v>68.900000000000006</v>
      </c>
      <c r="G122">
        <v>66.5</v>
      </c>
      <c r="H122" t="s">
        <v>439</v>
      </c>
    </row>
    <row r="123" spans="1:8" x14ac:dyDescent="0.25">
      <c r="A123">
        <v>122</v>
      </c>
      <c r="B123" t="s">
        <v>342</v>
      </c>
      <c r="C123">
        <v>67.7</v>
      </c>
      <c r="D123">
        <v>64.3</v>
      </c>
      <c r="E123">
        <v>68</v>
      </c>
      <c r="F123">
        <v>68.2</v>
      </c>
      <c r="G123">
        <v>67.099999999999994</v>
      </c>
      <c r="H123" t="s">
        <v>368</v>
      </c>
    </row>
    <row r="124" spans="1:8" x14ac:dyDescent="0.25">
      <c r="A124">
        <v>123</v>
      </c>
      <c r="B124" t="s">
        <v>304</v>
      </c>
      <c r="C124">
        <v>67.7</v>
      </c>
      <c r="D124">
        <v>76.7</v>
      </c>
      <c r="E124">
        <v>82</v>
      </c>
      <c r="F124">
        <v>65.7</v>
      </c>
      <c r="G124">
        <v>70.5</v>
      </c>
      <c r="H124" t="s">
        <v>91</v>
      </c>
    </row>
    <row r="125" spans="1:8" x14ac:dyDescent="0.25">
      <c r="A125">
        <v>124</v>
      </c>
      <c r="B125" t="s">
        <v>516</v>
      </c>
      <c r="C125">
        <v>67.7</v>
      </c>
      <c r="D125">
        <v>59.3</v>
      </c>
      <c r="E125">
        <v>54</v>
      </c>
      <c r="F125">
        <v>65</v>
      </c>
      <c r="G125">
        <v>69.3</v>
      </c>
      <c r="H125" t="s">
        <v>168</v>
      </c>
    </row>
    <row r="126" spans="1:8" x14ac:dyDescent="0.25">
      <c r="A126">
        <v>125</v>
      </c>
      <c r="B126" t="s">
        <v>180</v>
      </c>
      <c r="C126">
        <v>67.8</v>
      </c>
      <c r="D126">
        <v>63.3</v>
      </c>
      <c r="E126">
        <v>66</v>
      </c>
      <c r="F126">
        <v>63.2</v>
      </c>
      <c r="G126">
        <v>72.099999999999994</v>
      </c>
      <c r="H126" t="s">
        <v>472</v>
      </c>
    </row>
    <row r="127" spans="1:8" x14ac:dyDescent="0.25">
      <c r="A127">
        <v>126</v>
      </c>
      <c r="B127" t="s">
        <v>501</v>
      </c>
      <c r="C127">
        <v>67.8</v>
      </c>
      <c r="D127">
        <v>79.7</v>
      </c>
      <c r="E127">
        <v>86</v>
      </c>
      <c r="F127">
        <v>66.7</v>
      </c>
      <c r="G127">
        <v>69.7</v>
      </c>
      <c r="H127" t="s">
        <v>141</v>
      </c>
    </row>
    <row r="128" spans="1:8" x14ac:dyDescent="0.25">
      <c r="A128">
        <v>127</v>
      </c>
      <c r="B128" t="s">
        <v>287</v>
      </c>
      <c r="C128">
        <v>67.8</v>
      </c>
      <c r="D128">
        <v>69.7</v>
      </c>
      <c r="E128">
        <v>82</v>
      </c>
      <c r="F128">
        <v>62.1</v>
      </c>
      <c r="G128">
        <v>76.099999999999994</v>
      </c>
      <c r="H128" t="s">
        <v>226</v>
      </c>
    </row>
    <row r="129" spans="1:8" x14ac:dyDescent="0.25">
      <c r="A129">
        <v>128</v>
      </c>
      <c r="B129" t="s">
        <v>55</v>
      </c>
      <c r="C129">
        <v>67.8</v>
      </c>
      <c r="D129">
        <v>74.3</v>
      </c>
      <c r="E129">
        <v>76</v>
      </c>
      <c r="F129">
        <v>65.3</v>
      </c>
      <c r="G129">
        <v>71.7</v>
      </c>
      <c r="H129" t="s">
        <v>537</v>
      </c>
    </row>
    <row r="130" spans="1:8" x14ac:dyDescent="0.25">
      <c r="A130">
        <v>129</v>
      </c>
      <c r="B130" t="s">
        <v>505</v>
      </c>
      <c r="C130">
        <v>68</v>
      </c>
      <c r="D130">
        <v>63.7</v>
      </c>
      <c r="E130">
        <v>63</v>
      </c>
      <c r="F130">
        <v>68.3</v>
      </c>
      <c r="G130">
        <v>67.8</v>
      </c>
      <c r="H130" t="s">
        <v>288</v>
      </c>
    </row>
    <row r="131" spans="1:8" x14ac:dyDescent="0.25">
      <c r="A131">
        <v>130</v>
      </c>
      <c r="B131" t="s">
        <v>427</v>
      </c>
      <c r="C131">
        <v>68</v>
      </c>
      <c r="D131">
        <v>70.7</v>
      </c>
      <c r="E131">
        <v>81</v>
      </c>
      <c r="F131">
        <v>65.3</v>
      </c>
      <c r="G131">
        <v>71.3</v>
      </c>
      <c r="H131" t="s">
        <v>547</v>
      </c>
    </row>
    <row r="132" spans="1:8" x14ac:dyDescent="0.25">
      <c r="A132">
        <v>131</v>
      </c>
      <c r="B132" t="s">
        <v>44</v>
      </c>
      <c r="C132">
        <v>68.099999999999994</v>
      </c>
      <c r="D132">
        <v>68.3</v>
      </c>
      <c r="E132">
        <v>67</v>
      </c>
      <c r="F132">
        <v>64.2</v>
      </c>
      <c r="G132">
        <v>71.099999999999994</v>
      </c>
      <c r="H132" t="s">
        <v>226</v>
      </c>
    </row>
    <row r="133" spans="1:8" x14ac:dyDescent="0.25">
      <c r="A133">
        <v>132</v>
      </c>
      <c r="B133" t="s">
        <v>134</v>
      </c>
      <c r="C133">
        <v>68.099999999999994</v>
      </c>
      <c r="D133">
        <v>74</v>
      </c>
      <c r="E133">
        <v>69</v>
      </c>
      <c r="F133">
        <v>65.099999999999994</v>
      </c>
      <c r="G133">
        <v>71.7</v>
      </c>
      <c r="H133" t="s">
        <v>119</v>
      </c>
    </row>
    <row r="134" spans="1:8" x14ac:dyDescent="0.25">
      <c r="A134">
        <v>133</v>
      </c>
      <c r="B134" t="s">
        <v>106</v>
      </c>
      <c r="C134">
        <v>68.2</v>
      </c>
      <c r="D134">
        <v>69.3</v>
      </c>
      <c r="E134">
        <v>68</v>
      </c>
      <c r="F134">
        <v>60.7</v>
      </c>
      <c r="G134">
        <v>73.599999999999994</v>
      </c>
      <c r="H134" t="s">
        <v>166</v>
      </c>
    </row>
    <row r="135" spans="1:8" x14ac:dyDescent="0.25">
      <c r="A135">
        <v>134</v>
      </c>
      <c r="B135" t="s">
        <v>203</v>
      </c>
      <c r="C135">
        <v>68.2</v>
      </c>
      <c r="D135">
        <v>69.7</v>
      </c>
      <c r="E135">
        <v>71</v>
      </c>
      <c r="F135">
        <v>69.2</v>
      </c>
      <c r="G135">
        <v>67.3</v>
      </c>
      <c r="H135" t="s">
        <v>100</v>
      </c>
    </row>
    <row r="136" spans="1:8" x14ac:dyDescent="0.25">
      <c r="A136">
        <v>135</v>
      </c>
      <c r="B136" t="s">
        <v>504</v>
      </c>
      <c r="C136">
        <v>68.2</v>
      </c>
      <c r="D136">
        <v>64.7</v>
      </c>
      <c r="E136">
        <v>72</v>
      </c>
      <c r="F136">
        <v>65.900000000000006</v>
      </c>
      <c r="G136">
        <v>69.8</v>
      </c>
      <c r="H136" t="s">
        <v>463</v>
      </c>
    </row>
    <row r="137" spans="1:8" x14ac:dyDescent="0.25">
      <c r="A137">
        <v>136</v>
      </c>
      <c r="B137" t="s">
        <v>422</v>
      </c>
      <c r="C137">
        <v>68.2</v>
      </c>
      <c r="D137">
        <v>68</v>
      </c>
      <c r="E137">
        <v>81</v>
      </c>
      <c r="F137">
        <v>67.2</v>
      </c>
      <c r="G137">
        <v>69.400000000000006</v>
      </c>
      <c r="H137" t="s">
        <v>166</v>
      </c>
    </row>
    <row r="138" spans="1:8" x14ac:dyDescent="0.25">
      <c r="A138">
        <v>137</v>
      </c>
      <c r="B138" t="s">
        <v>72</v>
      </c>
      <c r="C138">
        <v>68.3</v>
      </c>
      <c r="D138">
        <v>68</v>
      </c>
      <c r="E138">
        <v>58</v>
      </c>
      <c r="F138">
        <v>69.2</v>
      </c>
      <c r="G138">
        <v>67.5</v>
      </c>
      <c r="H138" t="s">
        <v>324</v>
      </c>
    </row>
    <row r="139" spans="1:8" x14ac:dyDescent="0.25">
      <c r="A139">
        <v>138</v>
      </c>
      <c r="B139" t="s">
        <v>225</v>
      </c>
      <c r="C139">
        <v>68.3</v>
      </c>
      <c r="D139">
        <v>77.3</v>
      </c>
      <c r="E139">
        <v>80</v>
      </c>
      <c r="F139">
        <v>65.099999999999994</v>
      </c>
      <c r="G139">
        <v>71.2</v>
      </c>
      <c r="H139" t="s">
        <v>119</v>
      </c>
    </row>
    <row r="140" spans="1:8" x14ac:dyDescent="0.25">
      <c r="A140">
        <v>139</v>
      </c>
      <c r="B140" t="s">
        <v>193</v>
      </c>
      <c r="C140">
        <v>68.3</v>
      </c>
      <c r="D140">
        <v>87.3</v>
      </c>
      <c r="E140">
        <v>81</v>
      </c>
      <c r="F140">
        <v>64.5</v>
      </c>
      <c r="G140">
        <v>73.8</v>
      </c>
      <c r="H140" t="s">
        <v>447</v>
      </c>
    </row>
    <row r="141" spans="1:8" x14ac:dyDescent="0.25">
      <c r="A141">
        <v>140</v>
      </c>
      <c r="B141" t="s">
        <v>524</v>
      </c>
      <c r="C141">
        <v>68.400000000000006</v>
      </c>
      <c r="D141">
        <v>67.3</v>
      </c>
      <c r="E141">
        <v>69</v>
      </c>
      <c r="F141">
        <v>68</v>
      </c>
      <c r="G141">
        <v>68.599999999999994</v>
      </c>
      <c r="H141" t="s">
        <v>185</v>
      </c>
    </row>
    <row r="142" spans="1:8" x14ac:dyDescent="0.25">
      <c r="A142">
        <v>141</v>
      </c>
      <c r="B142" t="s">
        <v>163</v>
      </c>
      <c r="C142">
        <v>68.400000000000006</v>
      </c>
      <c r="D142">
        <v>59.3</v>
      </c>
      <c r="E142">
        <v>60</v>
      </c>
      <c r="F142">
        <v>63.8</v>
      </c>
      <c r="G142">
        <v>71.599999999999994</v>
      </c>
      <c r="H142" t="s">
        <v>98</v>
      </c>
    </row>
    <row r="143" spans="1:8" x14ac:dyDescent="0.25">
      <c r="A143">
        <v>142</v>
      </c>
      <c r="B143" t="s">
        <v>104</v>
      </c>
      <c r="C143">
        <v>68.400000000000006</v>
      </c>
      <c r="D143">
        <v>66.7</v>
      </c>
      <c r="E143">
        <v>74</v>
      </c>
      <c r="F143">
        <v>65.3</v>
      </c>
      <c r="G143">
        <v>70.5</v>
      </c>
      <c r="H143" t="s">
        <v>31</v>
      </c>
    </row>
    <row r="144" spans="1:8" x14ac:dyDescent="0.25">
      <c r="A144">
        <v>143</v>
      </c>
      <c r="B144" t="s">
        <v>92</v>
      </c>
      <c r="C144">
        <v>68.5</v>
      </c>
      <c r="D144">
        <v>67.7</v>
      </c>
      <c r="E144">
        <v>74</v>
      </c>
      <c r="F144">
        <v>62.9</v>
      </c>
      <c r="G144">
        <v>75.3</v>
      </c>
      <c r="H144" t="s">
        <v>209</v>
      </c>
    </row>
    <row r="145" spans="1:8" x14ac:dyDescent="0.25">
      <c r="A145">
        <v>144</v>
      </c>
      <c r="B145" t="s">
        <v>253</v>
      </c>
      <c r="C145">
        <v>68.5</v>
      </c>
      <c r="D145">
        <v>69</v>
      </c>
      <c r="E145">
        <v>73</v>
      </c>
      <c r="F145">
        <v>65.3</v>
      </c>
      <c r="G145">
        <v>71.3</v>
      </c>
      <c r="H145" t="s">
        <v>141</v>
      </c>
    </row>
    <row r="146" spans="1:8" x14ac:dyDescent="0.25">
      <c r="A146">
        <v>145</v>
      </c>
      <c r="B146" t="s">
        <v>423</v>
      </c>
      <c r="C146">
        <v>68.599999999999994</v>
      </c>
      <c r="D146">
        <v>62</v>
      </c>
      <c r="E146">
        <v>70</v>
      </c>
      <c r="F146">
        <v>63.6</v>
      </c>
      <c r="G146">
        <v>71.8</v>
      </c>
      <c r="H146" t="s">
        <v>39</v>
      </c>
    </row>
    <row r="147" spans="1:8" x14ac:dyDescent="0.25">
      <c r="A147">
        <v>146</v>
      </c>
      <c r="B147" t="s">
        <v>466</v>
      </c>
      <c r="C147">
        <v>68.599999999999994</v>
      </c>
      <c r="D147">
        <v>68.3</v>
      </c>
      <c r="E147">
        <v>67</v>
      </c>
      <c r="F147">
        <v>64.400000000000006</v>
      </c>
      <c r="G147">
        <v>71.7</v>
      </c>
      <c r="H147" t="s">
        <v>53</v>
      </c>
    </row>
    <row r="148" spans="1:8" x14ac:dyDescent="0.25">
      <c r="A148">
        <v>147</v>
      </c>
      <c r="B148" t="s">
        <v>188</v>
      </c>
      <c r="C148">
        <v>68.599999999999994</v>
      </c>
      <c r="D148">
        <v>63.3</v>
      </c>
      <c r="E148">
        <v>51</v>
      </c>
      <c r="F148">
        <v>67.3</v>
      </c>
      <c r="G148">
        <v>70.3</v>
      </c>
      <c r="H148" t="s">
        <v>98</v>
      </c>
    </row>
    <row r="149" spans="1:8" x14ac:dyDescent="0.25">
      <c r="A149">
        <v>148</v>
      </c>
      <c r="B149" t="s">
        <v>366</v>
      </c>
      <c r="C149">
        <v>68.599999999999994</v>
      </c>
      <c r="D149">
        <v>79.3</v>
      </c>
      <c r="E149">
        <v>72</v>
      </c>
      <c r="F149">
        <v>62.7</v>
      </c>
      <c r="G149">
        <v>75.400000000000006</v>
      </c>
      <c r="H149" t="s">
        <v>154</v>
      </c>
    </row>
    <row r="150" spans="1:8" x14ac:dyDescent="0.25">
      <c r="A150">
        <v>149</v>
      </c>
      <c r="B150" t="s">
        <v>227</v>
      </c>
      <c r="C150">
        <v>68.7</v>
      </c>
      <c r="D150">
        <v>64.7</v>
      </c>
      <c r="E150">
        <v>65</v>
      </c>
      <c r="F150">
        <v>67.7</v>
      </c>
      <c r="G150">
        <v>69.7</v>
      </c>
      <c r="H150" t="s">
        <v>526</v>
      </c>
    </row>
    <row r="151" spans="1:8" x14ac:dyDescent="0.25">
      <c r="A151">
        <v>150</v>
      </c>
      <c r="B151" t="s">
        <v>354</v>
      </c>
      <c r="C151">
        <v>68.7</v>
      </c>
      <c r="D151">
        <v>78.7</v>
      </c>
      <c r="E151">
        <v>83</v>
      </c>
      <c r="F151">
        <v>67.599999999999994</v>
      </c>
      <c r="G151">
        <v>70.2</v>
      </c>
      <c r="H151" t="s">
        <v>396</v>
      </c>
    </row>
    <row r="152" spans="1:8" x14ac:dyDescent="0.25">
      <c r="A152">
        <v>151</v>
      </c>
      <c r="B152" t="s">
        <v>90</v>
      </c>
      <c r="C152">
        <v>68.7</v>
      </c>
      <c r="D152">
        <v>61.7</v>
      </c>
      <c r="E152">
        <v>64</v>
      </c>
      <c r="F152">
        <v>65.900000000000006</v>
      </c>
      <c r="G152">
        <v>71.8</v>
      </c>
      <c r="H152" t="s">
        <v>548</v>
      </c>
    </row>
    <row r="153" spans="1:8" x14ac:dyDescent="0.25">
      <c r="A153">
        <v>152</v>
      </c>
      <c r="B153" t="s">
        <v>142</v>
      </c>
      <c r="C153">
        <v>68.8</v>
      </c>
      <c r="D153">
        <v>59.7</v>
      </c>
      <c r="E153">
        <v>64</v>
      </c>
      <c r="F153">
        <v>62.7</v>
      </c>
      <c r="G153">
        <v>74.8</v>
      </c>
      <c r="H153" t="s">
        <v>341</v>
      </c>
    </row>
    <row r="154" spans="1:8" x14ac:dyDescent="0.25">
      <c r="A154">
        <v>152</v>
      </c>
      <c r="B154" t="s">
        <v>118</v>
      </c>
      <c r="C154">
        <v>68.8</v>
      </c>
      <c r="D154">
        <v>67.3</v>
      </c>
      <c r="E154">
        <v>69</v>
      </c>
      <c r="F154">
        <v>62.5</v>
      </c>
      <c r="G154">
        <v>72.8</v>
      </c>
      <c r="H154" t="s">
        <v>308</v>
      </c>
    </row>
    <row r="155" spans="1:8" x14ac:dyDescent="0.25">
      <c r="A155">
        <v>154</v>
      </c>
      <c r="B155" t="s">
        <v>36</v>
      </c>
      <c r="C155">
        <v>68.8</v>
      </c>
      <c r="D155">
        <v>74</v>
      </c>
      <c r="E155">
        <v>68</v>
      </c>
      <c r="F155">
        <v>66.900000000000006</v>
      </c>
      <c r="G155">
        <v>71</v>
      </c>
      <c r="H155" t="s">
        <v>145</v>
      </c>
    </row>
    <row r="156" spans="1:8" x14ac:dyDescent="0.25">
      <c r="A156">
        <v>155</v>
      </c>
      <c r="B156" t="s">
        <v>18</v>
      </c>
      <c r="C156">
        <v>68.8</v>
      </c>
      <c r="D156">
        <v>70</v>
      </c>
      <c r="E156">
        <v>70</v>
      </c>
      <c r="F156">
        <v>66.5</v>
      </c>
      <c r="G156">
        <v>71.5</v>
      </c>
      <c r="H156" t="s">
        <v>139</v>
      </c>
    </row>
    <row r="157" spans="1:8" x14ac:dyDescent="0.25">
      <c r="A157">
        <v>156</v>
      </c>
      <c r="B157" t="s">
        <v>473</v>
      </c>
      <c r="C157">
        <v>68.900000000000006</v>
      </c>
      <c r="D157">
        <v>63.7</v>
      </c>
      <c r="E157">
        <v>59</v>
      </c>
      <c r="F157">
        <v>67.7</v>
      </c>
      <c r="G157">
        <v>69.400000000000006</v>
      </c>
      <c r="H157" t="s">
        <v>39</v>
      </c>
    </row>
    <row r="158" spans="1:8" x14ac:dyDescent="0.25">
      <c r="A158">
        <v>157</v>
      </c>
      <c r="B158" t="s">
        <v>229</v>
      </c>
      <c r="C158">
        <v>68.900000000000006</v>
      </c>
      <c r="D158">
        <v>70.3</v>
      </c>
      <c r="E158">
        <v>78</v>
      </c>
      <c r="F158">
        <v>65.2</v>
      </c>
      <c r="G158">
        <v>74.2</v>
      </c>
      <c r="H158" t="s">
        <v>174</v>
      </c>
    </row>
    <row r="159" spans="1:8" x14ac:dyDescent="0.25">
      <c r="A159">
        <v>158</v>
      </c>
      <c r="B159" t="s">
        <v>420</v>
      </c>
      <c r="C159">
        <v>69</v>
      </c>
      <c r="D159">
        <v>68</v>
      </c>
      <c r="E159">
        <v>74</v>
      </c>
      <c r="F159">
        <v>69.2</v>
      </c>
      <c r="G159">
        <v>68.8</v>
      </c>
      <c r="H159" t="s">
        <v>549</v>
      </c>
    </row>
    <row r="160" spans="1:8" x14ac:dyDescent="0.25">
      <c r="A160">
        <v>159</v>
      </c>
      <c r="B160" t="s">
        <v>322</v>
      </c>
      <c r="C160">
        <v>69</v>
      </c>
      <c r="D160">
        <v>70.3</v>
      </c>
      <c r="E160">
        <v>77</v>
      </c>
      <c r="F160">
        <v>63.3</v>
      </c>
      <c r="G160">
        <v>73.5</v>
      </c>
      <c r="H160" t="s">
        <v>83</v>
      </c>
    </row>
    <row r="161" spans="1:8" x14ac:dyDescent="0.25">
      <c r="A161">
        <v>160</v>
      </c>
      <c r="B161" t="s">
        <v>218</v>
      </c>
      <c r="C161">
        <v>69.099999999999994</v>
      </c>
      <c r="D161">
        <v>64.3</v>
      </c>
      <c r="E161">
        <v>72</v>
      </c>
      <c r="F161">
        <v>66.400000000000006</v>
      </c>
      <c r="G161">
        <v>71.599999999999994</v>
      </c>
      <c r="H161" t="s">
        <v>265</v>
      </c>
    </row>
    <row r="162" spans="1:8" x14ac:dyDescent="0.25">
      <c r="A162">
        <v>161</v>
      </c>
      <c r="B162" t="s">
        <v>58</v>
      </c>
      <c r="C162">
        <v>69.099999999999994</v>
      </c>
      <c r="D162">
        <v>70.3</v>
      </c>
      <c r="E162">
        <v>59</v>
      </c>
      <c r="F162">
        <v>66.2</v>
      </c>
      <c r="G162">
        <v>71.599999999999994</v>
      </c>
      <c r="H162" t="s">
        <v>550</v>
      </c>
    </row>
    <row r="163" spans="1:8" x14ac:dyDescent="0.25">
      <c r="A163">
        <v>162</v>
      </c>
      <c r="B163" t="s">
        <v>302</v>
      </c>
      <c r="C163">
        <v>69.099999999999994</v>
      </c>
      <c r="D163">
        <v>59</v>
      </c>
      <c r="E163">
        <v>53</v>
      </c>
      <c r="F163">
        <v>69.3</v>
      </c>
      <c r="G163">
        <v>68.7</v>
      </c>
      <c r="H163" t="s">
        <v>312</v>
      </c>
    </row>
    <row r="164" spans="1:8" x14ac:dyDescent="0.25">
      <c r="A164">
        <v>163</v>
      </c>
      <c r="B164" t="s">
        <v>101</v>
      </c>
      <c r="C164">
        <v>69.099999999999994</v>
      </c>
      <c r="D164">
        <v>63</v>
      </c>
      <c r="E164">
        <v>54</v>
      </c>
      <c r="F164">
        <v>65.7</v>
      </c>
      <c r="G164">
        <v>72.5</v>
      </c>
      <c r="H164" t="s">
        <v>209</v>
      </c>
    </row>
    <row r="165" spans="1:8" x14ac:dyDescent="0.25">
      <c r="A165">
        <v>164</v>
      </c>
      <c r="B165" t="s">
        <v>490</v>
      </c>
      <c r="C165">
        <v>69.099999999999994</v>
      </c>
      <c r="D165">
        <v>67.3</v>
      </c>
      <c r="E165">
        <v>58</v>
      </c>
      <c r="F165">
        <v>69.8</v>
      </c>
      <c r="G165">
        <v>68.8</v>
      </c>
      <c r="H165" t="s">
        <v>406</v>
      </c>
    </row>
    <row r="166" spans="1:8" x14ac:dyDescent="0.25">
      <c r="A166">
        <v>165</v>
      </c>
      <c r="B166" t="s">
        <v>494</v>
      </c>
      <c r="C166">
        <v>69.3</v>
      </c>
      <c r="D166">
        <v>64.7</v>
      </c>
      <c r="E166">
        <v>78</v>
      </c>
      <c r="F166">
        <v>64.3</v>
      </c>
      <c r="G166">
        <v>71.7</v>
      </c>
      <c r="H166" t="s">
        <v>83</v>
      </c>
    </row>
    <row r="167" spans="1:8" x14ac:dyDescent="0.25">
      <c r="A167">
        <v>166</v>
      </c>
      <c r="B167" t="s">
        <v>381</v>
      </c>
      <c r="C167">
        <v>69.3</v>
      </c>
      <c r="D167">
        <v>78.7</v>
      </c>
      <c r="E167">
        <v>84</v>
      </c>
      <c r="F167">
        <v>67.900000000000006</v>
      </c>
      <c r="G167">
        <v>71</v>
      </c>
      <c r="H167" t="s">
        <v>67</v>
      </c>
    </row>
    <row r="168" spans="1:8" x14ac:dyDescent="0.25">
      <c r="A168">
        <v>167</v>
      </c>
      <c r="B168" t="s">
        <v>451</v>
      </c>
      <c r="C168">
        <v>69.3</v>
      </c>
      <c r="D168">
        <v>62.7</v>
      </c>
      <c r="E168">
        <v>67</v>
      </c>
      <c r="F168">
        <v>66.2</v>
      </c>
      <c r="G168">
        <v>71.2</v>
      </c>
      <c r="H168" t="s">
        <v>368</v>
      </c>
    </row>
    <row r="169" spans="1:8" x14ac:dyDescent="0.25">
      <c r="A169">
        <v>168</v>
      </c>
      <c r="B169" t="s">
        <v>465</v>
      </c>
      <c r="C169">
        <v>69.3</v>
      </c>
      <c r="D169">
        <v>59.3</v>
      </c>
      <c r="E169">
        <v>67</v>
      </c>
      <c r="F169">
        <v>67.099999999999994</v>
      </c>
      <c r="G169">
        <v>71.5</v>
      </c>
      <c r="H169" t="s">
        <v>79</v>
      </c>
    </row>
    <row r="170" spans="1:8" x14ac:dyDescent="0.25">
      <c r="A170">
        <v>169</v>
      </c>
      <c r="B170" t="s">
        <v>248</v>
      </c>
      <c r="C170">
        <v>69.400000000000006</v>
      </c>
      <c r="D170">
        <v>71</v>
      </c>
      <c r="E170">
        <v>77</v>
      </c>
      <c r="F170">
        <v>62</v>
      </c>
      <c r="G170">
        <v>73.099999999999994</v>
      </c>
      <c r="H170" t="s">
        <v>43</v>
      </c>
    </row>
    <row r="171" spans="1:8" x14ac:dyDescent="0.25">
      <c r="A171">
        <v>170</v>
      </c>
      <c r="B171" t="s">
        <v>20</v>
      </c>
      <c r="C171">
        <v>69.400000000000006</v>
      </c>
      <c r="D171">
        <v>68.3</v>
      </c>
      <c r="E171">
        <v>56</v>
      </c>
      <c r="F171">
        <v>66.900000000000006</v>
      </c>
      <c r="G171">
        <v>71.400000000000006</v>
      </c>
      <c r="H171" t="s">
        <v>233</v>
      </c>
    </row>
    <row r="172" spans="1:8" x14ac:dyDescent="0.25">
      <c r="A172">
        <v>171</v>
      </c>
      <c r="B172" t="s">
        <v>219</v>
      </c>
      <c r="C172">
        <v>69.400000000000006</v>
      </c>
      <c r="D172">
        <v>71.3</v>
      </c>
      <c r="E172">
        <v>82</v>
      </c>
      <c r="F172">
        <v>66.2</v>
      </c>
      <c r="G172">
        <v>72.900000000000006</v>
      </c>
      <c r="H172" t="s">
        <v>19</v>
      </c>
    </row>
    <row r="173" spans="1:8" x14ac:dyDescent="0.25">
      <c r="A173">
        <v>172</v>
      </c>
      <c r="B173" t="s">
        <v>393</v>
      </c>
      <c r="C173">
        <v>69.5</v>
      </c>
      <c r="D173">
        <v>70.3</v>
      </c>
      <c r="E173">
        <v>72</v>
      </c>
      <c r="F173">
        <v>66.7</v>
      </c>
      <c r="G173">
        <v>72.599999999999994</v>
      </c>
      <c r="H173" t="s">
        <v>467</v>
      </c>
    </row>
    <row r="174" spans="1:8" x14ac:dyDescent="0.25">
      <c r="A174">
        <v>173</v>
      </c>
      <c r="B174" t="s">
        <v>282</v>
      </c>
      <c r="C174">
        <v>69.599999999999994</v>
      </c>
      <c r="D174">
        <v>67.3</v>
      </c>
      <c r="E174">
        <v>62</v>
      </c>
      <c r="F174">
        <v>68.7</v>
      </c>
      <c r="G174">
        <v>70.3</v>
      </c>
      <c r="H174" t="s">
        <v>143</v>
      </c>
    </row>
    <row r="175" spans="1:8" x14ac:dyDescent="0.25">
      <c r="A175">
        <v>174</v>
      </c>
      <c r="B175" t="s">
        <v>377</v>
      </c>
      <c r="C175">
        <v>69.599999999999994</v>
      </c>
      <c r="D175">
        <v>58.3</v>
      </c>
      <c r="E175">
        <v>49</v>
      </c>
      <c r="F175">
        <v>68.400000000000006</v>
      </c>
      <c r="G175">
        <v>71</v>
      </c>
      <c r="H175" t="s">
        <v>551</v>
      </c>
    </row>
    <row r="176" spans="1:8" x14ac:dyDescent="0.25">
      <c r="A176">
        <v>175</v>
      </c>
      <c r="B176" t="s">
        <v>508</v>
      </c>
      <c r="C176">
        <v>69.7</v>
      </c>
      <c r="D176">
        <v>67</v>
      </c>
      <c r="E176">
        <v>79</v>
      </c>
      <c r="F176">
        <v>71</v>
      </c>
      <c r="G176">
        <v>68.7</v>
      </c>
      <c r="H176" t="s">
        <v>312</v>
      </c>
    </row>
    <row r="177" spans="1:8" x14ac:dyDescent="0.25">
      <c r="A177">
        <v>176</v>
      </c>
      <c r="B177" t="s">
        <v>297</v>
      </c>
      <c r="C177">
        <v>69.7</v>
      </c>
      <c r="D177">
        <v>77</v>
      </c>
      <c r="E177">
        <v>75</v>
      </c>
      <c r="F177">
        <v>63.8</v>
      </c>
      <c r="G177">
        <v>75.2</v>
      </c>
      <c r="H177" t="s">
        <v>244</v>
      </c>
    </row>
    <row r="178" spans="1:8" x14ac:dyDescent="0.25">
      <c r="A178">
        <v>177</v>
      </c>
      <c r="B178" t="s">
        <v>184</v>
      </c>
      <c r="C178">
        <v>69.8</v>
      </c>
      <c r="D178">
        <v>81.7</v>
      </c>
      <c r="E178">
        <v>82</v>
      </c>
      <c r="F178">
        <v>68.400000000000006</v>
      </c>
      <c r="G178">
        <v>71.2</v>
      </c>
      <c r="H178" t="s">
        <v>539</v>
      </c>
    </row>
    <row r="179" spans="1:8" x14ac:dyDescent="0.25">
      <c r="A179">
        <v>178</v>
      </c>
      <c r="B179" t="s">
        <v>419</v>
      </c>
      <c r="C179">
        <v>69.8</v>
      </c>
      <c r="D179">
        <v>70</v>
      </c>
      <c r="E179">
        <v>78</v>
      </c>
      <c r="F179">
        <v>67.400000000000006</v>
      </c>
      <c r="G179">
        <v>71.599999999999994</v>
      </c>
      <c r="H179" t="s">
        <v>102</v>
      </c>
    </row>
    <row r="180" spans="1:8" x14ac:dyDescent="0.25">
      <c r="A180">
        <v>179</v>
      </c>
      <c r="B180" t="s">
        <v>217</v>
      </c>
      <c r="C180">
        <v>69.8</v>
      </c>
      <c r="D180">
        <v>63.3</v>
      </c>
      <c r="E180">
        <v>75</v>
      </c>
      <c r="F180">
        <v>66.8</v>
      </c>
      <c r="G180">
        <v>71.5</v>
      </c>
      <c r="H180" t="s">
        <v>61</v>
      </c>
    </row>
    <row r="181" spans="1:8" x14ac:dyDescent="0.25">
      <c r="A181">
        <v>180</v>
      </c>
      <c r="B181" t="s">
        <v>286</v>
      </c>
      <c r="C181">
        <v>69.8</v>
      </c>
      <c r="D181">
        <v>73.3</v>
      </c>
      <c r="E181">
        <v>74</v>
      </c>
      <c r="F181">
        <v>68.400000000000006</v>
      </c>
      <c r="G181">
        <v>71.2</v>
      </c>
      <c r="H181" t="s">
        <v>39</v>
      </c>
    </row>
    <row r="182" spans="1:8" x14ac:dyDescent="0.25">
      <c r="A182">
        <v>181</v>
      </c>
      <c r="B182" t="s">
        <v>416</v>
      </c>
      <c r="C182">
        <v>69.8</v>
      </c>
      <c r="D182">
        <v>66.7</v>
      </c>
      <c r="E182">
        <v>65</v>
      </c>
      <c r="F182">
        <v>68.400000000000006</v>
      </c>
      <c r="G182">
        <v>70.8</v>
      </c>
      <c r="H182" t="s">
        <v>136</v>
      </c>
    </row>
    <row r="183" spans="1:8" x14ac:dyDescent="0.25">
      <c r="A183">
        <v>182</v>
      </c>
      <c r="B183" t="s">
        <v>30</v>
      </c>
      <c r="C183">
        <v>69.8</v>
      </c>
      <c r="D183">
        <v>77.7</v>
      </c>
      <c r="E183">
        <v>76</v>
      </c>
      <c r="F183">
        <v>68.2</v>
      </c>
      <c r="G183">
        <v>72.099999999999994</v>
      </c>
      <c r="H183" t="s">
        <v>91</v>
      </c>
    </row>
    <row r="184" spans="1:8" x14ac:dyDescent="0.25">
      <c r="A184">
        <v>183</v>
      </c>
      <c r="B184" t="s">
        <v>493</v>
      </c>
      <c r="C184">
        <v>70</v>
      </c>
      <c r="D184">
        <v>84.3</v>
      </c>
      <c r="E184">
        <v>87</v>
      </c>
      <c r="F184">
        <v>67.2</v>
      </c>
      <c r="G184">
        <v>72.599999999999994</v>
      </c>
      <c r="H184" t="s">
        <v>447</v>
      </c>
    </row>
    <row r="185" spans="1:8" x14ac:dyDescent="0.25">
      <c r="A185">
        <v>184</v>
      </c>
      <c r="B185" t="s">
        <v>307</v>
      </c>
      <c r="C185">
        <v>70</v>
      </c>
      <c r="D185">
        <v>72.7</v>
      </c>
      <c r="E185">
        <v>63</v>
      </c>
      <c r="F185">
        <v>66.900000000000006</v>
      </c>
      <c r="G185">
        <v>73.400000000000006</v>
      </c>
      <c r="H185" t="s">
        <v>207</v>
      </c>
    </row>
    <row r="186" spans="1:8" x14ac:dyDescent="0.25">
      <c r="A186">
        <v>184</v>
      </c>
      <c r="B186" t="s">
        <v>443</v>
      </c>
      <c r="C186">
        <v>70</v>
      </c>
      <c r="D186">
        <v>73.7</v>
      </c>
      <c r="E186">
        <v>75</v>
      </c>
      <c r="F186">
        <v>69.099999999999994</v>
      </c>
      <c r="G186">
        <v>70.599999999999994</v>
      </c>
      <c r="H186" t="s">
        <v>89</v>
      </c>
    </row>
    <row r="187" spans="1:8" x14ac:dyDescent="0.25">
      <c r="A187">
        <v>186</v>
      </c>
      <c r="B187" t="s">
        <v>503</v>
      </c>
      <c r="C187">
        <v>70</v>
      </c>
      <c r="D187">
        <v>78.7</v>
      </c>
      <c r="E187">
        <v>63</v>
      </c>
      <c r="F187">
        <v>65.900000000000006</v>
      </c>
      <c r="G187">
        <v>72.3</v>
      </c>
      <c r="H187" t="s">
        <v>39</v>
      </c>
    </row>
    <row r="188" spans="1:8" x14ac:dyDescent="0.25">
      <c r="A188">
        <v>187</v>
      </c>
      <c r="B188" t="s">
        <v>216</v>
      </c>
      <c r="C188">
        <v>70.099999999999994</v>
      </c>
      <c r="D188">
        <v>65.7</v>
      </c>
      <c r="E188">
        <v>53</v>
      </c>
      <c r="F188">
        <v>69.900000000000006</v>
      </c>
      <c r="G188">
        <v>70.3</v>
      </c>
      <c r="H188" t="s">
        <v>250</v>
      </c>
    </row>
    <row r="189" spans="1:8" x14ac:dyDescent="0.25">
      <c r="A189">
        <v>188</v>
      </c>
      <c r="B189" t="s">
        <v>289</v>
      </c>
      <c r="C189">
        <v>70.099999999999994</v>
      </c>
      <c r="D189">
        <v>66</v>
      </c>
      <c r="E189">
        <v>64</v>
      </c>
      <c r="F189">
        <v>72.099999999999994</v>
      </c>
      <c r="G189">
        <v>68.7</v>
      </c>
      <c r="H189" t="s">
        <v>49</v>
      </c>
    </row>
    <row r="190" spans="1:8" x14ac:dyDescent="0.25">
      <c r="A190">
        <v>189</v>
      </c>
      <c r="B190" t="s">
        <v>211</v>
      </c>
      <c r="C190">
        <v>70.3</v>
      </c>
      <c r="D190">
        <v>69.3</v>
      </c>
      <c r="E190">
        <v>79</v>
      </c>
      <c r="F190">
        <v>68.7</v>
      </c>
      <c r="G190">
        <v>71.400000000000006</v>
      </c>
      <c r="H190" t="s">
        <v>145</v>
      </c>
    </row>
    <row r="191" spans="1:8" x14ac:dyDescent="0.25">
      <c r="A191">
        <v>190</v>
      </c>
      <c r="B191" t="s">
        <v>311</v>
      </c>
      <c r="C191">
        <v>70.3</v>
      </c>
      <c r="D191">
        <v>73.3</v>
      </c>
      <c r="E191">
        <v>77</v>
      </c>
      <c r="F191">
        <v>67</v>
      </c>
      <c r="G191">
        <v>71.900000000000006</v>
      </c>
      <c r="H191" t="s">
        <v>136</v>
      </c>
    </row>
    <row r="192" spans="1:8" x14ac:dyDescent="0.25">
      <c r="A192">
        <v>191</v>
      </c>
      <c r="B192" t="s">
        <v>261</v>
      </c>
      <c r="C192">
        <v>70.3</v>
      </c>
      <c r="D192">
        <v>69</v>
      </c>
      <c r="E192">
        <v>73</v>
      </c>
      <c r="F192">
        <v>67.8</v>
      </c>
      <c r="G192">
        <v>74.099999999999994</v>
      </c>
      <c r="H192" t="s">
        <v>374</v>
      </c>
    </row>
    <row r="193" spans="1:8" x14ac:dyDescent="0.25">
      <c r="A193">
        <v>192</v>
      </c>
      <c r="B193" t="s">
        <v>196</v>
      </c>
      <c r="C193">
        <v>70.400000000000006</v>
      </c>
      <c r="D193">
        <v>73.3</v>
      </c>
      <c r="E193">
        <v>72</v>
      </c>
      <c r="F193">
        <v>67.5</v>
      </c>
      <c r="G193">
        <v>73.099999999999994</v>
      </c>
      <c r="H193" t="s">
        <v>147</v>
      </c>
    </row>
    <row r="194" spans="1:8" x14ac:dyDescent="0.25">
      <c r="A194">
        <v>193</v>
      </c>
      <c r="B194" t="s">
        <v>285</v>
      </c>
      <c r="C194">
        <v>70.400000000000006</v>
      </c>
      <c r="D194">
        <v>71.7</v>
      </c>
      <c r="E194">
        <v>69</v>
      </c>
      <c r="F194">
        <v>69.5</v>
      </c>
      <c r="G194">
        <v>71.5</v>
      </c>
      <c r="H194" t="s">
        <v>546</v>
      </c>
    </row>
    <row r="195" spans="1:8" x14ac:dyDescent="0.25">
      <c r="A195">
        <v>194</v>
      </c>
      <c r="B195" t="s">
        <v>220</v>
      </c>
      <c r="C195">
        <v>70.5</v>
      </c>
      <c r="D195">
        <v>71</v>
      </c>
      <c r="E195">
        <v>71</v>
      </c>
      <c r="F195">
        <v>69.7</v>
      </c>
      <c r="G195">
        <v>71.099999999999994</v>
      </c>
      <c r="H195" t="s">
        <v>39</v>
      </c>
    </row>
    <row r="196" spans="1:8" x14ac:dyDescent="0.25">
      <c r="A196">
        <v>195</v>
      </c>
      <c r="B196" t="s">
        <v>123</v>
      </c>
      <c r="C196">
        <v>70.599999999999994</v>
      </c>
      <c r="D196">
        <v>76.7</v>
      </c>
      <c r="E196">
        <v>91</v>
      </c>
      <c r="F196">
        <v>67.7</v>
      </c>
      <c r="G196">
        <v>73.599999999999994</v>
      </c>
      <c r="H196" t="s">
        <v>207</v>
      </c>
    </row>
    <row r="197" spans="1:8" x14ac:dyDescent="0.25">
      <c r="A197">
        <v>196</v>
      </c>
      <c r="B197" t="s">
        <v>318</v>
      </c>
      <c r="C197">
        <v>70.599999999999994</v>
      </c>
      <c r="D197">
        <v>77.3</v>
      </c>
      <c r="E197">
        <v>74</v>
      </c>
      <c r="F197">
        <v>68.599999999999994</v>
      </c>
      <c r="G197">
        <v>72</v>
      </c>
      <c r="H197" t="s">
        <v>39</v>
      </c>
    </row>
    <row r="198" spans="1:8" x14ac:dyDescent="0.25">
      <c r="A198">
        <v>197</v>
      </c>
      <c r="B198" t="s">
        <v>387</v>
      </c>
      <c r="C198">
        <v>70.599999999999994</v>
      </c>
      <c r="D198">
        <v>81.3</v>
      </c>
      <c r="E198">
        <v>75</v>
      </c>
      <c r="F198">
        <v>69.3</v>
      </c>
      <c r="G198">
        <v>71.900000000000006</v>
      </c>
      <c r="H198" t="s">
        <v>533</v>
      </c>
    </row>
    <row r="199" spans="1:8" x14ac:dyDescent="0.25">
      <c r="A199">
        <v>198</v>
      </c>
      <c r="B199" t="s">
        <v>99</v>
      </c>
      <c r="C199">
        <v>70.599999999999994</v>
      </c>
      <c r="D199">
        <v>68.7</v>
      </c>
      <c r="E199">
        <v>67</v>
      </c>
      <c r="F199">
        <v>66.8</v>
      </c>
      <c r="G199">
        <v>76.2</v>
      </c>
      <c r="H199" t="s">
        <v>177</v>
      </c>
    </row>
    <row r="200" spans="1:8" x14ac:dyDescent="0.25">
      <c r="A200">
        <v>199</v>
      </c>
      <c r="B200" t="s">
        <v>234</v>
      </c>
      <c r="C200">
        <v>70.599999999999994</v>
      </c>
      <c r="D200">
        <v>78.7</v>
      </c>
      <c r="E200">
        <v>77</v>
      </c>
      <c r="F200">
        <v>69.8</v>
      </c>
      <c r="G200">
        <v>71.8</v>
      </c>
      <c r="H200" t="s">
        <v>93</v>
      </c>
    </row>
    <row r="201" spans="1:8" x14ac:dyDescent="0.25">
      <c r="A201">
        <v>200</v>
      </c>
      <c r="B201" t="s">
        <v>409</v>
      </c>
      <c r="C201">
        <v>70.7</v>
      </c>
      <c r="D201">
        <v>73.3</v>
      </c>
      <c r="E201">
        <v>68</v>
      </c>
      <c r="F201">
        <v>68.3</v>
      </c>
      <c r="G201">
        <v>73.599999999999994</v>
      </c>
      <c r="H201" t="s">
        <v>260</v>
      </c>
    </row>
    <row r="202" spans="1:8" x14ac:dyDescent="0.25">
      <c r="A202">
        <v>201</v>
      </c>
      <c r="B202" t="s">
        <v>487</v>
      </c>
      <c r="C202">
        <v>70.7</v>
      </c>
      <c r="D202">
        <v>79.3</v>
      </c>
      <c r="E202">
        <v>84</v>
      </c>
      <c r="F202">
        <v>69.400000000000006</v>
      </c>
      <c r="G202">
        <v>71.400000000000006</v>
      </c>
      <c r="H202" t="s">
        <v>67</v>
      </c>
    </row>
    <row r="203" spans="1:8" x14ac:dyDescent="0.25">
      <c r="A203">
        <v>202</v>
      </c>
      <c r="B203" t="s">
        <v>431</v>
      </c>
      <c r="C203">
        <v>70.8</v>
      </c>
      <c r="D203">
        <v>70</v>
      </c>
      <c r="E203">
        <v>69</v>
      </c>
      <c r="F203">
        <v>68.3</v>
      </c>
      <c r="G203">
        <v>71.7</v>
      </c>
      <c r="H203" t="s">
        <v>131</v>
      </c>
    </row>
    <row r="204" spans="1:8" x14ac:dyDescent="0.25">
      <c r="A204">
        <v>203</v>
      </c>
      <c r="B204" t="s">
        <v>111</v>
      </c>
      <c r="C204">
        <v>70.8</v>
      </c>
      <c r="D204">
        <v>68.3</v>
      </c>
      <c r="E204">
        <v>70</v>
      </c>
      <c r="F204">
        <v>72.099999999999994</v>
      </c>
      <c r="G204">
        <v>69.400000000000006</v>
      </c>
      <c r="H204" t="s">
        <v>19</v>
      </c>
    </row>
    <row r="205" spans="1:8" x14ac:dyDescent="0.25">
      <c r="A205">
        <v>204</v>
      </c>
      <c r="B205" t="s">
        <v>251</v>
      </c>
      <c r="C205">
        <v>70.8</v>
      </c>
      <c r="D205">
        <v>78.3</v>
      </c>
      <c r="E205">
        <v>79</v>
      </c>
      <c r="F205">
        <v>68.7</v>
      </c>
      <c r="G205">
        <v>72.5</v>
      </c>
      <c r="H205" t="s">
        <v>182</v>
      </c>
    </row>
    <row r="206" spans="1:8" x14ac:dyDescent="0.25">
      <c r="A206">
        <v>205</v>
      </c>
      <c r="B206" t="s">
        <v>382</v>
      </c>
      <c r="C206">
        <v>70.8</v>
      </c>
      <c r="D206">
        <v>74</v>
      </c>
      <c r="E206">
        <v>68</v>
      </c>
      <c r="F206">
        <v>67.8</v>
      </c>
      <c r="G206">
        <v>73.3</v>
      </c>
      <c r="H206" t="s">
        <v>265</v>
      </c>
    </row>
    <row r="207" spans="1:8" x14ac:dyDescent="0.25">
      <c r="A207">
        <v>206</v>
      </c>
      <c r="B207" t="s">
        <v>257</v>
      </c>
      <c r="C207">
        <v>70.8</v>
      </c>
      <c r="D207">
        <v>73.3</v>
      </c>
      <c r="E207">
        <v>86</v>
      </c>
      <c r="F207">
        <v>71.7</v>
      </c>
      <c r="G207">
        <v>70.3</v>
      </c>
      <c r="H207" t="s">
        <v>538</v>
      </c>
    </row>
    <row r="208" spans="1:8" x14ac:dyDescent="0.25">
      <c r="A208">
        <v>207</v>
      </c>
      <c r="B208" t="s">
        <v>330</v>
      </c>
      <c r="C208">
        <v>70.900000000000006</v>
      </c>
      <c r="D208">
        <v>62.7</v>
      </c>
      <c r="E208">
        <v>59</v>
      </c>
      <c r="F208">
        <v>69.099999999999994</v>
      </c>
      <c r="G208">
        <v>73.3</v>
      </c>
      <c r="H208" t="s">
        <v>79</v>
      </c>
    </row>
    <row r="209" spans="1:8" x14ac:dyDescent="0.25">
      <c r="A209">
        <v>208</v>
      </c>
      <c r="B209" t="s">
        <v>14</v>
      </c>
      <c r="C209">
        <v>70.900000000000006</v>
      </c>
      <c r="D209">
        <v>70</v>
      </c>
      <c r="E209">
        <v>71</v>
      </c>
      <c r="F209">
        <v>68.599999999999994</v>
      </c>
      <c r="G209">
        <v>74.400000000000006</v>
      </c>
      <c r="H209" t="s">
        <v>49</v>
      </c>
    </row>
    <row r="210" spans="1:8" x14ac:dyDescent="0.25">
      <c r="A210">
        <v>209</v>
      </c>
      <c r="B210" t="s">
        <v>482</v>
      </c>
      <c r="C210">
        <v>70.900000000000006</v>
      </c>
      <c r="D210">
        <v>63</v>
      </c>
      <c r="E210">
        <v>71</v>
      </c>
      <c r="F210">
        <v>65.8</v>
      </c>
      <c r="G210">
        <v>73.599999999999994</v>
      </c>
      <c r="H210" t="s">
        <v>552</v>
      </c>
    </row>
    <row r="211" spans="1:8" x14ac:dyDescent="0.25">
      <c r="A211">
        <v>210</v>
      </c>
      <c r="B211" t="s">
        <v>266</v>
      </c>
      <c r="C211">
        <v>71</v>
      </c>
      <c r="D211">
        <v>68</v>
      </c>
      <c r="E211">
        <v>70</v>
      </c>
      <c r="F211">
        <v>69.400000000000006</v>
      </c>
      <c r="G211">
        <v>72.5</v>
      </c>
      <c r="H211" t="s">
        <v>224</v>
      </c>
    </row>
    <row r="212" spans="1:8" x14ac:dyDescent="0.25">
      <c r="A212">
        <v>211</v>
      </c>
      <c r="B212" t="s">
        <v>357</v>
      </c>
      <c r="C212">
        <v>71</v>
      </c>
      <c r="D212">
        <v>68.3</v>
      </c>
      <c r="E212">
        <v>67</v>
      </c>
      <c r="F212">
        <v>69.900000000000006</v>
      </c>
      <c r="G212">
        <v>71.900000000000006</v>
      </c>
      <c r="H212" t="s">
        <v>51</v>
      </c>
    </row>
    <row r="213" spans="1:8" x14ac:dyDescent="0.25">
      <c r="A213">
        <v>212</v>
      </c>
      <c r="B213" t="s">
        <v>476</v>
      </c>
      <c r="C213">
        <v>71.099999999999994</v>
      </c>
      <c r="D213">
        <v>76</v>
      </c>
      <c r="E213">
        <v>73</v>
      </c>
      <c r="F213">
        <v>65.8</v>
      </c>
      <c r="G213">
        <v>76</v>
      </c>
      <c r="H213" t="s">
        <v>168</v>
      </c>
    </row>
    <row r="214" spans="1:8" x14ac:dyDescent="0.25">
      <c r="A214">
        <v>213</v>
      </c>
      <c r="B214" t="s">
        <v>331</v>
      </c>
      <c r="C214">
        <v>71.099999999999994</v>
      </c>
      <c r="D214">
        <v>76</v>
      </c>
      <c r="E214">
        <v>79</v>
      </c>
      <c r="F214">
        <v>70.5</v>
      </c>
      <c r="G214">
        <v>71.5</v>
      </c>
      <c r="H214" t="s">
        <v>439</v>
      </c>
    </row>
    <row r="215" spans="1:8" x14ac:dyDescent="0.25">
      <c r="A215">
        <v>214</v>
      </c>
      <c r="B215" t="s">
        <v>113</v>
      </c>
      <c r="C215">
        <v>71.099999999999994</v>
      </c>
      <c r="D215">
        <v>81</v>
      </c>
      <c r="E215">
        <v>65</v>
      </c>
      <c r="F215">
        <v>67.3</v>
      </c>
      <c r="G215">
        <v>74.400000000000006</v>
      </c>
      <c r="H215" t="s">
        <v>91</v>
      </c>
    </row>
    <row r="216" spans="1:8" x14ac:dyDescent="0.25">
      <c r="A216">
        <v>215</v>
      </c>
      <c r="B216" t="s">
        <v>430</v>
      </c>
      <c r="C216">
        <v>71.099999999999994</v>
      </c>
      <c r="D216">
        <v>70.7</v>
      </c>
      <c r="E216">
        <v>79</v>
      </c>
      <c r="F216">
        <v>65.8</v>
      </c>
      <c r="G216">
        <v>73.2</v>
      </c>
      <c r="H216" t="s">
        <v>13</v>
      </c>
    </row>
    <row r="217" spans="1:8" x14ac:dyDescent="0.25">
      <c r="A217">
        <v>216</v>
      </c>
      <c r="B217" t="s">
        <v>372</v>
      </c>
      <c r="C217">
        <v>71.099999999999994</v>
      </c>
      <c r="D217">
        <v>71</v>
      </c>
      <c r="E217">
        <v>68</v>
      </c>
      <c r="F217">
        <v>69.2</v>
      </c>
      <c r="G217">
        <v>72.3</v>
      </c>
      <c r="H217" t="s">
        <v>306</v>
      </c>
    </row>
    <row r="218" spans="1:8" x14ac:dyDescent="0.25">
      <c r="A218">
        <v>217</v>
      </c>
      <c r="B218" t="s">
        <v>520</v>
      </c>
      <c r="C218">
        <v>71.2</v>
      </c>
      <c r="D218">
        <v>83.7</v>
      </c>
      <c r="E218">
        <v>81</v>
      </c>
      <c r="F218">
        <v>65.8</v>
      </c>
      <c r="G218">
        <v>74.900000000000006</v>
      </c>
      <c r="H218" t="s">
        <v>166</v>
      </c>
    </row>
    <row r="219" spans="1:8" x14ac:dyDescent="0.25">
      <c r="A219">
        <v>218</v>
      </c>
      <c r="B219" t="s">
        <v>509</v>
      </c>
      <c r="C219">
        <v>71.2</v>
      </c>
      <c r="D219">
        <v>72.3</v>
      </c>
      <c r="E219">
        <v>70</v>
      </c>
      <c r="F219">
        <v>71.599999999999994</v>
      </c>
      <c r="G219">
        <v>70.900000000000006</v>
      </c>
      <c r="H219" t="s">
        <v>553</v>
      </c>
    </row>
    <row r="220" spans="1:8" x14ac:dyDescent="0.25">
      <c r="A220">
        <v>219</v>
      </c>
      <c r="B220" t="s">
        <v>432</v>
      </c>
      <c r="C220">
        <v>71.2</v>
      </c>
      <c r="D220">
        <v>78.7</v>
      </c>
      <c r="E220">
        <v>78</v>
      </c>
      <c r="F220">
        <v>71.599999999999994</v>
      </c>
      <c r="G220">
        <v>70.900000000000006</v>
      </c>
      <c r="H220" t="s">
        <v>547</v>
      </c>
    </row>
    <row r="221" spans="1:8" x14ac:dyDescent="0.25">
      <c r="A221">
        <v>220</v>
      </c>
      <c r="B221" t="s">
        <v>356</v>
      </c>
      <c r="C221">
        <v>71.3</v>
      </c>
      <c r="D221">
        <v>72.7</v>
      </c>
      <c r="E221">
        <v>71</v>
      </c>
      <c r="F221">
        <v>71.5</v>
      </c>
      <c r="G221">
        <v>71.099999999999994</v>
      </c>
      <c r="H221" t="s">
        <v>59</v>
      </c>
    </row>
    <row r="222" spans="1:8" x14ac:dyDescent="0.25">
      <c r="A222">
        <v>221</v>
      </c>
      <c r="B222" t="s">
        <v>375</v>
      </c>
      <c r="C222">
        <v>71.3</v>
      </c>
      <c r="D222">
        <v>83</v>
      </c>
      <c r="E222">
        <v>70</v>
      </c>
      <c r="F222">
        <v>68.7</v>
      </c>
      <c r="G222">
        <v>73.2</v>
      </c>
      <c r="H222" t="s">
        <v>195</v>
      </c>
    </row>
    <row r="223" spans="1:8" x14ac:dyDescent="0.25">
      <c r="A223">
        <v>222</v>
      </c>
      <c r="B223" t="s">
        <v>280</v>
      </c>
      <c r="C223">
        <v>71.3</v>
      </c>
      <c r="D223">
        <v>61.7</v>
      </c>
      <c r="E223">
        <v>56</v>
      </c>
      <c r="F223">
        <v>66.8</v>
      </c>
      <c r="G223">
        <v>76.099999999999994</v>
      </c>
      <c r="H223" t="s">
        <v>112</v>
      </c>
    </row>
    <row r="224" spans="1:8" x14ac:dyDescent="0.25">
      <c r="A224">
        <v>223</v>
      </c>
      <c r="B224" t="s">
        <v>355</v>
      </c>
      <c r="C224">
        <v>71.3</v>
      </c>
      <c r="D224">
        <v>65.3</v>
      </c>
      <c r="E224">
        <v>77</v>
      </c>
      <c r="F224">
        <v>72.900000000000006</v>
      </c>
      <c r="G224">
        <v>69.8</v>
      </c>
      <c r="H224" t="s">
        <v>195</v>
      </c>
    </row>
    <row r="225" spans="1:8" x14ac:dyDescent="0.25">
      <c r="A225">
        <v>224</v>
      </c>
      <c r="B225" t="s">
        <v>459</v>
      </c>
      <c r="C225">
        <v>71.400000000000006</v>
      </c>
      <c r="D225">
        <v>68.3</v>
      </c>
      <c r="E225">
        <v>80</v>
      </c>
      <c r="F225">
        <v>70.5</v>
      </c>
      <c r="G225">
        <v>72.099999999999994</v>
      </c>
      <c r="H225" t="s">
        <v>303</v>
      </c>
    </row>
    <row r="226" spans="1:8" x14ac:dyDescent="0.25">
      <c r="A226">
        <v>225</v>
      </c>
      <c r="B226" t="s">
        <v>122</v>
      </c>
      <c r="C226">
        <v>71.400000000000006</v>
      </c>
      <c r="D226">
        <v>68.3</v>
      </c>
      <c r="E226">
        <v>72</v>
      </c>
      <c r="F226">
        <v>71</v>
      </c>
      <c r="G226">
        <v>71.8</v>
      </c>
      <c r="H226" t="s">
        <v>41</v>
      </c>
    </row>
    <row r="227" spans="1:8" x14ac:dyDescent="0.25">
      <c r="A227">
        <v>226</v>
      </c>
      <c r="B227" t="s">
        <v>169</v>
      </c>
      <c r="C227">
        <v>71.400000000000006</v>
      </c>
      <c r="D227">
        <v>79.7</v>
      </c>
      <c r="E227">
        <v>80</v>
      </c>
      <c r="F227">
        <v>72.900000000000006</v>
      </c>
      <c r="G227">
        <v>69</v>
      </c>
      <c r="H227" t="s">
        <v>168</v>
      </c>
    </row>
    <row r="228" spans="1:8" x14ac:dyDescent="0.25">
      <c r="A228">
        <v>227</v>
      </c>
      <c r="B228" t="s">
        <v>454</v>
      </c>
      <c r="C228">
        <v>71.5</v>
      </c>
      <c r="D228">
        <v>67</v>
      </c>
      <c r="E228">
        <v>75</v>
      </c>
      <c r="F228">
        <v>69.099999999999994</v>
      </c>
      <c r="G228">
        <v>73.5</v>
      </c>
      <c r="H228" t="s">
        <v>545</v>
      </c>
    </row>
    <row r="229" spans="1:8" x14ac:dyDescent="0.25">
      <c r="A229">
        <v>228</v>
      </c>
      <c r="B229" t="s">
        <v>137</v>
      </c>
      <c r="C229">
        <v>71.5</v>
      </c>
      <c r="D229">
        <v>65.3</v>
      </c>
      <c r="E229">
        <v>51</v>
      </c>
      <c r="F229">
        <v>69.3</v>
      </c>
      <c r="G229">
        <v>73</v>
      </c>
      <c r="H229" t="s">
        <v>528</v>
      </c>
    </row>
    <row r="230" spans="1:8" x14ac:dyDescent="0.25">
      <c r="A230">
        <v>229</v>
      </c>
      <c r="B230" t="s">
        <v>471</v>
      </c>
      <c r="C230">
        <v>71.5</v>
      </c>
      <c r="D230">
        <v>63.3</v>
      </c>
      <c r="E230">
        <v>57</v>
      </c>
      <c r="F230">
        <v>72.5</v>
      </c>
      <c r="G230">
        <v>71</v>
      </c>
      <c r="H230" t="s">
        <v>554</v>
      </c>
    </row>
    <row r="231" spans="1:8" x14ac:dyDescent="0.25">
      <c r="A231">
        <v>230</v>
      </c>
      <c r="B231" t="s">
        <v>148</v>
      </c>
      <c r="C231">
        <v>71.5</v>
      </c>
      <c r="D231">
        <v>74.3</v>
      </c>
      <c r="E231">
        <v>67</v>
      </c>
      <c r="F231">
        <v>71.5</v>
      </c>
      <c r="G231">
        <v>71.599999999999994</v>
      </c>
      <c r="H231" t="s">
        <v>533</v>
      </c>
    </row>
    <row r="232" spans="1:8" x14ac:dyDescent="0.25">
      <c r="A232">
        <v>231</v>
      </c>
      <c r="B232" t="s">
        <v>38</v>
      </c>
      <c r="C232">
        <v>71.5</v>
      </c>
      <c r="D232">
        <v>71.7</v>
      </c>
      <c r="E232">
        <v>73</v>
      </c>
      <c r="F232">
        <v>69.099999999999994</v>
      </c>
      <c r="G232">
        <v>74</v>
      </c>
      <c r="H232" t="s">
        <v>39</v>
      </c>
    </row>
    <row r="233" spans="1:8" x14ac:dyDescent="0.25">
      <c r="A233">
        <v>232</v>
      </c>
      <c r="B233" t="s">
        <v>299</v>
      </c>
      <c r="C233">
        <v>71.599999999999994</v>
      </c>
      <c r="D233">
        <v>66</v>
      </c>
      <c r="E233">
        <v>53</v>
      </c>
      <c r="F233">
        <v>70.099999999999994</v>
      </c>
      <c r="G233">
        <v>72.7</v>
      </c>
      <c r="H233" t="s">
        <v>233</v>
      </c>
    </row>
    <row r="234" spans="1:8" x14ac:dyDescent="0.25">
      <c r="A234">
        <v>233</v>
      </c>
      <c r="B234" t="s">
        <v>109</v>
      </c>
      <c r="C234">
        <v>71.8</v>
      </c>
      <c r="D234">
        <v>65</v>
      </c>
      <c r="E234">
        <v>63</v>
      </c>
      <c r="F234">
        <v>66.400000000000006</v>
      </c>
      <c r="G234">
        <v>76.2</v>
      </c>
      <c r="H234" t="s">
        <v>145</v>
      </c>
    </row>
    <row r="235" spans="1:8" x14ac:dyDescent="0.25">
      <c r="A235">
        <v>234</v>
      </c>
      <c r="B235" t="s">
        <v>138</v>
      </c>
      <c r="C235">
        <v>71.8</v>
      </c>
      <c r="D235">
        <v>79</v>
      </c>
      <c r="E235">
        <v>69</v>
      </c>
      <c r="F235">
        <v>71.7</v>
      </c>
      <c r="G235">
        <v>71.900000000000006</v>
      </c>
      <c r="H235" t="s">
        <v>461</v>
      </c>
    </row>
    <row r="236" spans="1:8" x14ac:dyDescent="0.25">
      <c r="A236">
        <v>235</v>
      </c>
      <c r="B236" t="s">
        <v>523</v>
      </c>
      <c r="C236">
        <v>71.900000000000006</v>
      </c>
      <c r="D236">
        <v>70.7</v>
      </c>
      <c r="E236">
        <v>64</v>
      </c>
      <c r="F236">
        <v>73.599999999999994</v>
      </c>
      <c r="G236">
        <v>70.900000000000006</v>
      </c>
      <c r="H236" t="s">
        <v>76</v>
      </c>
    </row>
    <row r="237" spans="1:8" x14ac:dyDescent="0.25">
      <c r="A237">
        <v>236</v>
      </c>
      <c r="B237" t="s">
        <v>386</v>
      </c>
      <c r="C237">
        <v>72</v>
      </c>
      <c r="D237">
        <v>56</v>
      </c>
      <c r="E237">
        <v>48</v>
      </c>
      <c r="F237">
        <v>69.2</v>
      </c>
      <c r="G237">
        <v>75.400000000000006</v>
      </c>
      <c r="H237" t="s">
        <v>136</v>
      </c>
    </row>
    <row r="238" spans="1:8" x14ac:dyDescent="0.25">
      <c r="A238">
        <v>237</v>
      </c>
      <c r="B238" t="s">
        <v>380</v>
      </c>
      <c r="C238">
        <v>72</v>
      </c>
      <c r="D238">
        <v>82</v>
      </c>
      <c r="E238">
        <v>93</v>
      </c>
      <c r="F238">
        <v>71.7</v>
      </c>
      <c r="G238">
        <v>72.3</v>
      </c>
      <c r="H238" t="s">
        <v>102</v>
      </c>
    </row>
    <row r="239" spans="1:8" x14ac:dyDescent="0.25">
      <c r="A239">
        <v>238</v>
      </c>
      <c r="B239" t="s">
        <v>489</v>
      </c>
      <c r="C239">
        <v>72</v>
      </c>
      <c r="D239">
        <v>71</v>
      </c>
      <c r="E239">
        <v>69</v>
      </c>
      <c r="F239">
        <v>69.5</v>
      </c>
      <c r="G239">
        <v>73.8</v>
      </c>
      <c r="H239" t="s">
        <v>314</v>
      </c>
    </row>
    <row r="240" spans="1:8" x14ac:dyDescent="0.25">
      <c r="A240">
        <v>239</v>
      </c>
      <c r="B240" t="s">
        <v>337</v>
      </c>
      <c r="C240">
        <v>72.099999999999994</v>
      </c>
      <c r="D240">
        <v>69.7</v>
      </c>
      <c r="E240">
        <v>91</v>
      </c>
      <c r="F240">
        <v>66.8</v>
      </c>
      <c r="G240">
        <v>76.3</v>
      </c>
      <c r="H240" t="s">
        <v>105</v>
      </c>
    </row>
    <row r="241" spans="1:8" x14ac:dyDescent="0.25">
      <c r="A241">
        <v>240</v>
      </c>
      <c r="B241" t="s">
        <v>94</v>
      </c>
      <c r="C241">
        <v>72.099999999999994</v>
      </c>
      <c r="D241">
        <v>71</v>
      </c>
      <c r="E241">
        <v>49</v>
      </c>
      <c r="F241">
        <v>72.8</v>
      </c>
      <c r="G241">
        <v>71.599999999999994</v>
      </c>
      <c r="H241" t="s">
        <v>100</v>
      </c>
    </row>
    <row r="242" spans="1:8" x14ac:dyDescent="0.25">
      <c r="A242">
        <v>241</v>
      </c>
      <c r="B242" t="s">
        <v>150</v>
      </c>
      <c r="C242">
        <v>72.099999999999994</v>
      </c>
      <c r="D242">
        <v>69.7</v>
      </c>
      <c r="E242">
        <v>86</v>
      </c>
      <c r="F242">
        <v>71.400000000000006</v>
      </c>
      <c r="G242">
        <v>72.5</v>
      </c>
      <c r="H242" t="s">
        <v>310</v>
      </c>
    </row>
    <row r="243" spans="1:8" x14ac:dyDescent="0.25">
      <c r="A243">
        <v>242</v>
      </c>
      <c r="B243" t="s">
        <v>507</v>
      </c>
      <c r="C243">
        <v>72.099999999999994</v>
      </c>
      <c r="D243">
        <v>68</v>
      </c>
      <c r="E243">
        <v>73</v>
      </c>
      <c r="F243">
        <v>70.5</v>
      </c>
      <c r="G243">
        <v>73</v>
      </c>
      <c r="H243" t="s">
        <v>554</v>
      </c>
    </row>
    <row r="244" spans="1:8" x14ac:dyDescent="0.25">
      <c r="A244">
        <v>243</v>
      </c>
      <c r="B244" t="s">
        <v>383</v>
      </c>
      <c r="C244">
        <v>72.2</v>
      </c>
      <c r="D244">
        <v>71.3</v>
      </c>
      <c r="E244">
        <v>62</v>
      </c>
      <c r="F244">
        <v>71.7</v>
      </c>
      <c r="G244">
        <v>72.3</v>
      </c>
      <c r="H244" t="s">
        <v>37</v>
      </c>
    </row>
    <row r="245" spans="1:8" x14ac:dyDescent="0.25">
      <c r="A245">
        <v>244</v>
      </c>
      <c r="B245" t="s">
        <v>491</v>
      </c>
      <c r="C245">
        <v>72.3</v>
      </c>
      <c r="D245">
        <v>72.7</v>
      </c>
      <c r="E245">
        <v>79</v>
      </c>
      <c r="F245">
        <v>73</v>
      </c>
      <c r="G245">
        <v>71.8</v>
      </c>
      <c r="H245" t="s">
        <v>522</v>
      </c>
    </row>
    <row r="246" spans="1:8" x14ac:dyDescent="0.25">
      <c r="A246">
        <v>245</v>
      </c>
      <c r="B246" t="s">
        <v>50</v>
      </c>
      <c r="C246">
        <v>72.3</v>
      </c>
      <c r="D246">
        <v>81</v>
      </c>
      <c r="E246">
        <v>89</v>
      </c>
      <c r="F246">
        <v>72.8</v>
      </c>
      <c r="G246">
        <v>71.400000000000006</v>
      </c>
      <c r="H246" t="s">
        <v>100</v>
      </c>
    </row>
    <row r="247" spans="1:8" x14ac:dyDescent="0.25">
      <c r="A247">
        <v>246</v>
      </c>
      <c r="B247" t="s">
        <v>470</v>
      </c>
      <c r="C247">
        <v>72.3</v>
      </c>
      <c r="D247">
        <v>77</v>
      </c>
      <c r="E247">
        <v>81</v>
      </c>
      <c r="F247">
        <v>66.8</v>
      </c>
      <c r="G247">
        <v>75.7</v>
      </c>
      <c r="H247" t="s">
        <v>102</v>
      </c>
    </row>
    <row r="248" spans="1:8" x14ac:dyDescent="0.25">
      <c r="A248">
        <v>247</v>
      </c>
      <c r="B248" t="s">
        <v>125</v>
      </c>
      <c r="C248">
        <v>72.400000000000006</v>
      </c>
      <c r="D248">
        <v>70.7</v>
      </c>
      <c r="E248">
        <v>83</v>
      </c>
      <c r="F248">
        <v>69</v>
      </c>
      <c r="G248">
        <v>74.599999999999994</v>
      </c>
      <c r="H248" t="s">
        <v>555</v>
      </c>
    </row>
    <row r="249" spans="1:8" x14ac:dyDescent="0.25">
      <c r="A249">
        <v>248</v>
      </c>
      <c r="B249" t="s">
        <v>46</v>
      </c>
      <c r="C249">
        <v>72.400000000000006</v>
      </c>
      <c r="D249">
        <v>72</v>
      </c>
      <c r="E249">
        <v>79</v>
      </c>
      <c r="F249">
        <v>66.400000000000006</v>
      </c>
      <c r="G249">
        <v>80.2</v>
      </c>
      <c r="H249" t="s">
        <v>265</v>
      </c>
    </row>
    <row r="250" spans="1:8" x14ac:dyDescent="0.25">
      <c r="A250">
        <v>249</v>
      </c>
      <c r="B250" t="s">
        <v>410</v>
      </c>
      <c r="C250">
        <v>72.400000000000006</v>
      </c>
      <c r="D250">
        <v>71.7</v>
      </c>
      <c r="E250">
        <v>77</v>
      </c>
      <c r="F250">
        <v>66.599999999999994</v>
      </c>
      <c r="G250">
        <v>75.7</v>
      </c>
      <c r="H250" t="s">
        <v>310</v>
      </c>
    </row>
    <row r="251" spans="1:8" x14ac:dyDescent="0.25">
      <c r="A251">
        <v>250</v>
      </c>
      <c r="B251" t="s">
        <v>436</v>
      </c>
      <c r="C251">
        <v>72.5</v>
      </c>
      <c r="D251">
        <v>60</v>
      </c>
      <c r="E251">
        <v>54</v>
      </c>
      <c r="F251">
        <v>70.8</v>
      </c>
      <c r="G251">
        <v>73.7</v>
      </c>
      <c r="H251" t="s">
        <v>463</v>
      </c>
    </row>
    <row r="252" spans="1:8" x14ac:dyDescent="0.25">
      <c r="A252">
        <v>251</v>
      </c>
      <c r="B252" t="s">
        <v>130</v>
      </c>
      <c r="C252">
        <v>72.599999999999994</v>
      </c>
      <c r="D252">
        <v>74.7</v>
      </c>
      <c r="E252">
        <v>87</v>
      </c>
      <c r="F252">
        <v>69.7</v>
      </c>
      <c r="G252">
        <v>75.2</v>
      </c>
      <c r="H252" t="s">
        <v>69</v>
      </c>
    </row>
    <row r="253" spans="1:8" x14ac:dyDescent="0.25">
      <c r="A253">
        <v>251</v>
      </c>
      <c r="B253" t="s">
        <v>440</v>
      </c>
      <c r="C253">
        <v>72.599999999999994</v>
      </c>
      <c r="D253">
        <v>73</v>
      </c>
      <c r="E253">
        <v>71</v>
      </c>
      <c r="F253">
        <v>68.900000000000006</v>
      </c>
      <c r="G253">
        <v>74.099999999999994</v>
      </c>
      <c r="H253" t="s">
        <v>371</v>
      </c>
    </row>
    <row r="254" spans="1:8" x14ac:dyDescent="0.25">
      <c r="A254">
        <v>253</v>
      </c>
      <c r="B254" t="s">
        <v>165</v>
      </c>
      <c r="C254">
        <v>72.599999999999994</v>
      </c>
      <c r="D254">
        <v>77.3</v>
      </c>
      <c r="E254">
        <v>68</v>
      </c>
      <c r="F254">
        <v>70.7</v>
      </c>
      <c r="G254">
        <v>74.099999999999994</v>
      </c>
      <c r="H254" t="s">
        <v>228</v>
      </c>
    </row>
    <row r="255" spans="1:8" x14ac:dyDescent="0.25">
      <c r="A255">
        <v>254</v>
      </c>
      <c r="B255" t="s">
        <v>275</v>
      </c>
      <c r="C255">
        <v>72.7</v>
      </c>
      <c r="D255">
        <v>66.7</v>
      </c>
      <c r="E255">
        <v>83</v>
      </c>
      <c r="F255">
        <v>71.8</v>
      </c>
      <c r="G255">
        <v>73.2</v>
      </c>
      <c r="H255" t="s">
        <v>149</v>
      </c>
    </row>
    <row r="256" spans="1:8" x14ac:dyDescent="0.25">
      <c r="A256">
        <v>255</v>
      </c>
      <c r="B256" t="s">
        <v>460</v>
      </c>
      <c r="C256">
        <v>72.8</v>
      </c>
      <c r="D256">
        <v>80.7</v>
      </c>
      <c r="E256">
        <v>98</v>
      </c>
      <c r="F256">
        <v>70.400000000000006</v>
      </c>
      <c r="G256">
        <v>74.900000000000006</v>
      </c>
      <c r="H256" t="s">
        <v>556</v>
      </c>
    </row>
    <row r="257" spans="1:8" x14ac:dyDescent="0.25">
      <c r="A257">
        <v>256</v>
      </c>
      <c r="B257" t="s">
        <v>378</v>
      </c>
      <c r="C257">
        <v>72.8</v>
      </c>
      <c r="D257">
        <v>68.7</v>
      </c>
      <c r="E257">
        <v>67</v>
      </c>
      <c r="F257">
        <v>72.2</v>
      </c>
      <c r="G257">
        <v>73.3</v>
      </c>
      <c r="H257" t="s">
        <v>177</v>
      </c>
    </row>
    <row r="258" spans="1:8" x14ac:dyDescent="0.25">
      <c r="A258">
        <v>256</v>
      </c>
      <c r="B258" t="s">
        <v>283</v>
      </c>
      <c r="C258">
        <v>72.8</v>
      </c>
      <c r="D258">
        <v>71.3</v>
      </c>
      <c r="E258">
        <v>67</v>
      </c>
      <c r="F258">
        <v>68.8</v>
      </c>
      <c r="G258">
        <v>77.8</v>
      </c>
      <c r="H258" t="s">
        <v>554</v>
      </c>
    </row>
    <row r="259" spans="1:8" x14ac:dyDescent="0.25">
      <c r="A259">
        <v>258</v>
      </c>
      <c r="B259" t="s">
        <v>222</v>
      </c>
      <c r="C259">
        <v>72.900000000000006</v>
      </c>
      <c r="D259">
        <v>81.7</v>
      </c>
      <c r="E259">
        <v>102</v>
      </c>
      <c r="F259">
        <v>72.3</v>
      </c>
      <c r="G259">
        <v>73.400000000000006</v>
      </c>
      <c r="H259" t="s">
        <v>557</v>
      </c>
    </row>
    <row r="260" spans="1:8" x14ac:dyDescent="0.25">
      <c r="A260">
        <v>259</v>
      </c>
      <c r="B260" t="s">
        <v>246</v>
      </c>
      <c r="C260">
        <v>73</v>
      </c>
      <c r="D260">
        <v>75</v>
      </c>
      <c r="E260">
        <v>75</v>
      </c>
      <c r="F260">
        <v>71</v>
      </c>
      <c r="G260">
        <v>75.3</v>
      </c>
      <c r="H260" t="s">
        <v>98</v>
      </c>
    </row>
    <row r="261" spans="1:8" x14ac:dyDescent="0.25">
      <c r="A261">
        <v>260</v>
      </c>
      <c r="B261" t="s">
        <v>404</v>
      </c>
      <c r="C261">
        <v>73.099999999999994</v>
      </c>
      <c r="D261">
        <v>78.7</v>
      </c>
      <c r="E261">
        <v>82</v>
      </c>
      <c r="F261">
        <v>74.099999999999994</v>
      </c>
      <c r="G261">
        <v>72.099999999999994</v>
      </c>
      <c r="H261" t="s">
        <v>115</v>
      </c>
    </row>
    <row r="262" spans="1:8" x14ac:dyDescent="0.25">
      <c r="A262">
        <v>261</v>
      </c>
      <c r="B262" t="s">
        <v>407</v>
      </c>
      <c r="C262">
        <v>73.099999999999994</v>
      </c>
      <c r="D262">
        <v>74.3</v>
      </c>
      <c r="E262">
        <v>74</v>
      </c>
      <c r="F262">
        <v>71.3</v>
      </c>
      <c r="G262">
        <v>74.5</v>
      </c>
      <c r="H262" t="s">
        <v>168</v>
      </c>
    </row>
    <row r="263" spans="1:8" x14ac:dyDescent="0.25">
      <c r="A263">
        <v>262</v>
      </c>
      <c r="B263" t="s">
        <v>70</v>
      </c>
      <c r="C263">
        <v>73.099999999999994</v>
      </c>
      <c r="D263">
        <v>71.3</v>
      </c>
      <c r="E263">
        <v>71</v>
      </c>
      <c r="F263">
        <v>70.5</v>
      </c>
      <c r="G263">
        <v>75.3</v>
      </c>
      <c r="H263" t="s">
        <v>192</v>
      </c>
    </row>
    <row r="264" spans="1:8" x14ac:dyDescent="0.25">
      <c r="A264">
        <v>263</v>
      </c>
      <c r="B264" t="s">
        <v>268</v>
      </c>
      <c r="C264">
        <v>73.2</v>
      </c>
      <c r="D264">
        <v>78.7</v>
      </c>
      <c r="E264">
        <v>84</v>
      </c>
      <c r="F264">
        <v>71.099999999999994</v>
      </c>
      <c r="G264">
        <v>74.599999999999994</v>
      </c>
      <c r="H264" t="s">
        <v>324</v>
      </c>
    </row>
    <row r="265" spans="1:8" x14ac:dyDescent="0.25">
      <c r="A265">
        <v>264</v>
      </c>
      <c r="B265" t="s">
        <v>84</v>
      </c>
      <c r="C265">
        <v>73.3</v>
      </c>
      <c r="D265">
        <v>73.3</v>
      </c>
      <c r="E265">
        <v>75</v>
      </c>
      <c r="F265">
        <v>73.3</v>
      </c>
      <c r="G265">
        <v>73.3</v>
      </c>
      <c r="H265" t="s">
        <v>199</v>
      </c>
    </row>
    <row r="266" spans="1:8" x14ac:dyDescent="0.25">
      <c r="A266">
        <v>265</v>
      </c>
      <c r="B266" t="s">
        <v>492</v>
      </c>
      <c r="C266">
        <v>73.400000000000006</v>
      </c>
      <c r="D266">
        <v>63.3</v>
      </c>
      <c r="E266">
        <v>58</v>
      </c>
      <c r="F266">
        <v>70.3</v>
      </c>
      <c r="G266">
        <v>76.5</v>
      </c>
      <c r="H266" t="s">
        <v>558</v>
      </c>
    </row>
    <row r="267" spans="1:8" x14ac:dyDescent="0.25">
      <c r="A267">
        <v>266</v>
      </c>
      <c r="B267" t="s">
        <v>237</v>
      </c>
      <c r="C267">
        <v>73.5</v>
      </c>
      <c r="D267">
        <v>83.7</v>
      </c>
      <c r="E267">
        <v>78</v>
      </c>
      <c r="F267">
        <v>69.900000000000006</v>
      </c>
      <c r="G267">
        <v>76.3</v>
      </c>
      <c r="H267" t="s">
        <v>49</v>
      </c>
    </row>
    <row r="268" spans="1:8" x14ac:dyDescent="0.25">
      <c r="A268">
        <v>267</v>
      </c>
      <c r="B268" t="s">
        <v>295</v>
      </c>
      <c r="C268">
        <v>73.5</v>
      </c>
      <c r="D268">
        <v>70.3</v>
      </c>
      <c r="E268">
        <v>72</v>
      </c>
      <c r="F268">
        <v>72.3</v>
      </c>
      <c r="G268">
        <v>74.400000000000006</v>
      </c>
      <c r="H268" t="s">
        <v>324</v>
      </c>
    </row>
    <row r="269" spans="1:8" x14ac:dyDescent="0.25">
      <c r="A269">
        <v>268</v>
      </c>
      <c r="B269" t="s">
        <v>373</v>
      </c>
      <c r="C269">
        <v>73.599999999999994</v>
      </c>
      <c r="D269">
        <v>77.3</v>
      </c>
      <c r="E269">
        <v>58</v>
      </c>
      <c r="F269">
        <v>69.5</v>
      </c>
      <c r="G269">
        <v>76.3</v>
      </c>
      <c r="H269" t="s">
        <v>170</v>
      </c>
    </row>
    <row r="270" spans="1:8" x14ac:dyDescent="0.25">
      <c r="A270">
        <v>269</v>
      </c>
      <c r="B270" t="s">
        <v>198</v>
      </c>
      <c r="C270">
        <v>73.599999999999994</v>
      </c>
      <c r="D270">
        <v>76.3</v>
      </c>
      <c r="E270">
        <v>65</v>
      </c>
      <c r="F270">
        <v>68.7</v>
      </c>
      <c r="G270">
        <v>77.2</v>
      </c>
      <c r="H270" t="s">
        <v>559</v>
      </c>
    </row>
    <row r="271" spans="1:8" x14ac:dyDescent="0.25">
      <c r="A271">
        <v>270</v>
      </c>
      <c r="B271" t="s">
        <v>441</v>
      </c>
      <c r="C271">
        <v>73.599999999999994</v>
      </c>
      <c r="D271">
        <v>71.3</v>
      </c>
      <c r="E271">
        <v>74</v>
      </c>
      <c r="F271">
        <v>69.400000000000006</v>
      </c>
      <c r="G271">
        <v>75.599999999999994</v>
      </c>
      <c r="H271" t="s">
        <v>560</v>
      </c>
    </row>
    <row r="272" spans="1:8" x14ac:dyDescent="0.25">
      <c r="A272">
        <v>270</v>
      </c>
      <c r="B272" t="s">
        <v>442</v>
      </c>
      <c r="C272">
        <v>73.599999999999994</v>
      </c>
      <c r="D272">
        <v>83.7</v>
      </c>
      <c r="E272">
        <v>86</v>
      </c>
      <c r="F272">
        <v>73.5</v>
      </c>
      <c r="G272">
        <v>73.8</v>
      </c>
      <c r="H272" t="s">
        <v>119</v>
      </c>
    </row>
    <row r="273" spans="1:8" x14ac:dyDescent="0.25">
      <c r="A273">
        <v>272</v>
      </c>
      <c r="B273" t="s">
        <v>208</v>
      </c>
      <c r="C273">
        <v>73.7</v>
      </c>
      <c r="D273">
        <v>61.7</v>
      </c>
      <c r="E273">
        <v>68</v>
      </c>
      <c r="F273">
        <v>69.3</v>
      </c>
      <c r="G273">
        <v>78.599999999999994</v>
      </c>
      <c r="H273" t="s">
        <v>360</v>
      </c>
    </row>
    <row r="274" spans="1:8" x14ac:dyDescent="0.25">
      <c r="A274">
        <v>273</v>
      </c>
      <c r="B274" t="s">
        <v>249</v>
      </c>
      <c r="C274">
        <v>73.7</v>
      </c>
      <c r="D274">
        <v>68.3</v>
      </c>
      <c r="E274">
        <v>78</v>
      </c>
      <c r="F274">
        <v>70.7</v>
      </c>
      <c r="G274">
        <v>75.599999999999994</v>
      </c>
      <c r="H274" t="s">
        <v>102</v>
      </c>
    </row>
    <row r="275" spans="1:8" x14ac:dyDescent="0.25">
      <c r="A275">
        <v>274</v>
      </c>
      <c r="B275" t="s">
        <v>34</v>
      </c>
      <c r="C275">
        <v>73.7</v>
      </c>
      <c r="D275">
        <v>74</v>
      </c>
      <c r="E275">
        <v>70</v>
      </c>
      <c r="F275">
        <v>73.2</v>
      </c>
      <c r="G275">
        <v>74.099999999999994</v>
      </c>
      <c r="H275" t="s">
        <v>192</v>
      </c>
    </row>
    <row r="276" spans="1:8" x14ac:dyDescent="0.25">
      <c r="A276">
        <v>275</v>
      </c>
      <c r="B276" t="s">
        <v>512</v>
      </c>
      <c r="C276">
        <v>73.8</v>
      </c>
      <c r="D276">
        <v>80</v>
      </c>
      <c r="E276">
        <v>75</v>
      </c>
      <c r="F276">
        <v>70.099999999999994</v>
      </c>
      <c r="G276">
        <v>76.5</v>
      </c>
      <c r="H276" t="s">
        <v>538</v>
      </c>
    </row>
    <row r="277" spans="1:8" x14ac:dyDescent="0.25">
      <c r="A277">
        <v>276</v>
      </c>
      <c r="B277" t="s">
        <v>66</v>
      </c>
      <c r="C277">
        <v>73.8</v>
      </c>
      <c r="D277">
        <v>77.3</v>
      </c>
      <c r="E277">
        <v>84</v>
      </c>
      <c r="F277">
        <v>75.599999999999994</v>
      </c>
      <c r="G277">
        <v>72.599999999999994</v>
      </c>
      <c r="H277" t="s">
        <v>126</v>
      </c>
    </row>
    <row r="278" spans="1:8" x14ac:dyDescent="0.25">
      <c r="A278">
        <v>277</v>
      </c>
      <c r="B278" t="s">
        <v>255</v>
      </c>
      <c r="C278">
        <v>74</v>
      </c>
      <c r="D278">
        <v>70.7</v>
      </c>
      <c r="E278">
        <v>68</v>
      </c>
      <c r="F278">
        <v>71.099999999999994</v>
      </c>
      <c r="G278">
        <v>76.599999999999994</v>
      </c>
      <c r="H278" t="s">
        <v>145</v>
      </c>
    </row>
    <row r="279" spans="1:8" x14ac:dyDescent="0.25">
      <c r="A279">
        <v>278</v>
      </c>
      <c r="B279" t="s">
        <v>514</v>
      </c>
      <c r="C279">
        <v>74</v>
      </c>
      <c r="D279">
        <v>67</v>
      </c>
      <c r="E279">
        <v>67</v>
      </c>
      <c r="F279">
        <v>70.5</v>
      </c>
      <c r="G279">
        <v>75.599999999999994</v>
      </c>
      <c r="H279" t="s">
        <v>91</v>
      </c>
    </row>
    <row r="280" spans="1:8" x14ac:dyDescent="0.25">
      <c r="A280">
        <v>279</v>
      </c>
      <c r="B280" t="s">
        <v>135</v>
      </c>
      <c r="C280">
        <v>74.099999999999994</v>
      </c>
      <c r="D280">
        <v>75.3</v>
      </c>
      <c r="E280">
        <v>75</v>
      </c>
      <c r="F280">
        <v>72.3</v>
      </c>
      <c r="G280">
        <v>75.400000000000006</v>
      </c>
      <c r="H280" t="s">
        <v>495</v>
      </c>
    </row>
    <row r="281" spans="1:8" x14ac:dyDescent="0.25">
      <c r="A281">
        <v>280</v>
      </c>
      <c r="B281" t="s">
        <v>252</v>
      </c>
      <c r="C281">
        <v>74.099999999999994</v>
      </c>
      <c r="D281">
        <v>69.7</v>
      </c>
      <c r="E281">
        <v>73</v>
      </c>
      <c r="F281">
        <v>73.3</v>
      </c>
      <c r="G281">
        <v>74.7</v>
      </c>
      <c r="H281" t="s">
        <v>265</v>
      </c>
    </row>
    <row r="282" spans="1:8" x14ac:dyDescent="0.25">
      <c r="A282">
        <v>281</v>
      </c>
      <c r="B282" t="s">
        <v>28</v>
      </c>
      <c r="C282">
        <v>74.099999999999994</v>
      </c>
      <c r="D282">
        <v>82</v>
      </c>
      <c r="E282">
        <v>66</v>
      </c>
      <c r="F282">
        <v>71.599999999999994</v>
      </c>
      <c r="G282">
        <v>78.900000000000006</v>
      </c>
      <c r="H282" t="s">
        <v>115</v>
      </c>
    </row>
    <row r="283" spans="1:8" x14ac:dyDescent="0.25">
      <c r="A283">
        <v>282</v>
      </c>
      <c r="B283" t="s">
        <v>388</v>
      </c>
      <c r="C283">
        <v>74.2</v>
      </c>
      <c r="D283">
        <v>75</v>
      </c>
      <c r="E283">
        <v>82</v>
      </c>
      <c r="F283">
        <v>72.2</v>
      </c>
      <c r="G283">
        <v>75.400000000000006</v>
      </c>
      <c r="H283" t="s">
        <v>69</v>
      </c>
    </row>
    <row r="284" spans="1:8" x14ac:dyDescent="0.25">
      <c r="A284">
        <v>283</v>
      </c>
      <c r="B284" t="s">
        <v>315</v>
      </c>
      <c r="C284">
        <v>74.2</v>
      </c>
      <c r="D284">
        <v>67.3</v>
      </c>
      <c r="E284">
        <v>67</v>
      </c>
      <c r="F284">
        <v>77</v>
      </c>
      <c r="G284">
        <v>72.5</v>
      </c>
      <c r="H284" t="s">
        <v>561</v>
      </c>
    </row>
    <row r="285" spans="1:8" x14ac:dyDescent="0.25">
      <c r="A285">
        <v>284</v>
      </c>
      <c r="B285" t="s">
        <v>88</v>
      </c>
      <c r="C285">
        <v>74.2</v>
      </c>
      <c r="D285">
        <v>74</v>
      </c>
      <c r="E285">
        <v>81</v>
      </c>
      <c r="F285">
        <v>70.900000000000006</v>
      </c>
      <c r="G285">
        <v>78</v>
      </c>
      <c r="H285" t="s">
        <v>343</v>
      </c>
    </row>
    <row r="286" spans="1:8" x14ac:dyDescent="0.25">
      <c r="A286">
        <v>285</v>
      </c>
      <c r="B286" t="s">
        <v>464</v>
      </c>
      <c r="C286">
        <v>74.3</v>
      </c>
      <c r="D286">
        <v>74</v>
      </c>
      <c r="E286">
        <v>59</v>
      </c>
      <c r="F286">
        <v>68.3</v>
      </c>
      <c r="G286">
        <v>80.2</v>
      </c>
      <c r="H286" t="s">
        <v>300</v>
      </c>
    </row>
    <row r="287" spans="1:8" x14ac:dyDescent="0.25">
      <c r="A287">
        <v>286</v>
      </c>
      <c r="B287" t="s">
        <v>290</v>
      </c>
      <c r="C287">
        <v>74.3</v>
      </c>
      <c r="D287">
        <v>66.3</v>
      </c>
      <c r="E287">
        <v>73</v>
      </c>
      <c r="F287">
        <v>78.099999999999994</v>
      </c>
      <c r="G287">
        <v>71.8</v>
      </c>
      <c r="H287" t="s">
        <v>562</v>
      </c>
    </row>
    <row r="288" spans="1:8" x14ac:dyDescent="0.25">
      <c r="A288">
        <v>287</v>
      </c>
      <c r="B288" t="s">
        <v>333</v>
      </c>
      <c r="C288">
        <v>74.3</v>
      </c>
      <c r="D288">
        <v>76</v>
      </c>
      <c r="E288">
        <v>85</v>
      </c>
      <c r="F288">
        <v>74.400000000000006</v>
      </c>
      <c r="G288">
        <v>74.3</v>
      </c>
      <c r="H288" t="s">
        <v>41</v>
      </c>
    </row>
    <row r="289" spans="1:8" x14ac:dyDescent="0.25">
      <c r="A289">
        <v>288</v>
      </c>
      <c r="B289" t="s">
        <v>263</v>
      </c>
      <c r="C289">
        <v>74.5</v>
      </c>
      <c r="D289">
        <v>76.3</v>
      </c>
      <c r="E289">
        <v>77</v>
      </c>
      <c r="F289">
        <v>75.3</v>
      </c>
      <c r="G289">
        <v>74.099999999999994</v>
      </c>
      <c r="H289" t="s">
        <v>563</v>
      </c>
    </row>
    <row r="290" spans="1:8" x14ac:dyDescent="0.25">
      <c r="A290">
        <v>289</v>
      </c>
      <c r="B290" t="s">
        <v>497</v>
      </c>
      <c r="C290">
        <v>74.599999999999994</v>
      </c>
      <c r="D290">
        <v>68.7</v>
      </c>
      <c r="E290">
        <v>62</v>
      </c>
      <c r="F290">
        <v>73.8</v>
      </c>
      <c r="G290">
        <v>75.3</v>
      </c>
      <c r="H290" t="s">
        <v>564</v>
      </c>
    </row>
    <row r="291" spans="1:8" x14ac:dyDescent="0.25">
      <c r="A291">
        <v>290</v>
      </c>
      <c r="B291" t="s">
        <v>445</v>
      </c>
      <c r="C291">
        <v>74.599999999999994</v>
      </c>
      <c r="D291">
        <v>70.7</v>
      </c>
      <c r="E291">
        <v>69</v>
      </c>
      <c r="F291">
        <v>74.5</v>
      </c>
      <c r="G291">
        <v>74.7</v>
      </c>
      <c r="H291" t="s">
        <v>364</v>
      </c>
    </row>
    <row r="292" spans="1:8" x14ac:dyDescent="0.25">
      <c r="A292">
        <v>290</v>
      </c>
      <c r="B292" t="s">
        <v>60</v>
      </c>
      <c r="C292">
        <v>74.599999999999994</v>
      </c>
      <c r="D292">
        <v>66</v>
      </c>
      <c r="E292">
        <v>59</v>
      </c>
      <c r="F292">
        <v>68.400000000000006</v>
      </c>
      <c r="G292">
        <v>79.3</v>
      </c>
      <c r="H292" t="s">
        <v>560</v>
      </c>
    </row>
    <row r="293" spans="1:8" x14ac:dyDescent="0.25">
      <c r="A293">
        <v>292</v>
      </c>
      <c r="B293" t="s">
        <v>292</v>
      </c>
      <c r="C293">
        <v>74.7</v>
      </c>
      <c r="D293">
        <v>58.7</v>
      </c>
      <c r="E293">
        <v>59</v>
      </c>
      <c r="F293">
        <v>71.7</v>
      </c>
      <c r="G293">
        <v>76.099999999999994</v>
      </c>
      <c r="H293" t="s">
        <v>552</v>
      </c>
    </row>
    <row r="294" spans="1:8" x14ac:dyDescent="0.25">
      <c r="A294">
        <v>293</v>
      </c>
      <c r="B294" t="s">
        <v>157</v>
      </c>
      <c r="C294">
        <v>74.8</v>
      </c>
      <c r="D294">
        <v>75</v>
      </c>
      <c r="E294">
        <v>70</v>
      </c>
      <c r="F294">
        <v>70</v>
      </c>
      <c r="G294">
        <v>79.3</v>
      </c>
      <c r="H294" t="s">
        <v>545</v>
      </c>
    </row>
    <row r="295" spans="1:8" x14ac:dyDescent="0.25">
      <c r="A295">
        <v>294</v>
      </c>
      <c r="B295" t="s">
        <v>408</v>
      </c>
      <c r="C295">
        <v>74.900000000000006</v>
      </c>
      <c r="D295">
        <v>75.3</v>
      </c>
      <c r="E295">
        <v>88</v>
      </c>
      <c r="F295">
        <v>70.3</v>
      </c>
      <c r="G295">
        <v>78.400000000000006</v>
      </c>
      <c r="H295" t="s">
        <v>133</v>
      </c>
    </row>
    <row r="296" spans="1:8" x14ac:dyDescent="0.25">
      <c r="A296">
        <v>295</v>
      </c>
      <c r="B296" t="s">
        <v>162</v>
      </c>
      <c r="C296">
        <v>74.900000000000006</v>
      </c>
      <c r="D296">
        <v>73</v>
      </c>
      <c r="E296">
        <v>70</v>
      </c>
      <c r="F296">
        <v>71.400000000000006</v>
      </c>
      <c r="G296">
        <v>77.7</v>
      </c>
      <c r="H296" t="s">
        <v>71</v>
      </c>
    </row>
    <row r="297" spans="1:8" x14ac:dyDescent="0.25">
      <c r="A297">
        <v>296</v>
      </c>
      <c r="B297" t="s">
        <v>298</v>
      </c>
      <c r="C297">
        <v>75</v>
      </c>
      <c r="D297">
        <v>73.7</v>
      </c>
      <c r="E297">
        <v>62</v>
      </c>
      <c r="F297">
        <v>74.5</v>
      </c>
      <c r="G297">
        <v>75.3</v>
      </c>
      <c r="H297" t="s">
        <v>310</v>
      </c>
    </row>
    <row r="298" spans="1:8" x14ac:dyDescent="0.25">
      <c r="A298">
        <v>297</v>
      </c>
      <c r="B298" t="s">
        <v>10</v>
      </c>
      <c r="C298">
        <v>75.099999999999994</v>
      </c>
      <c r="D298">
        <v>79</v>
      </c>
      <c r="E298">
        <v>75</v>
      </c>
      <c r="F298">
        <v>67.8</v>
      </c>
      <c r="G298">
        <v>80.3</v>
      </c>
      <c r="H298" t="s">
        <v>364</v>
      </c>
    </row>
    <row r="299" spans="1:8" x14ac:dyDescent="0.25">
      <c r="A299">
        <v>298</v>
      </c>
      <c r="B299" t="s">
        <v>205</v>
      </c>
      <c r="C299">
        <v>75.099999999999994</v>
      </c>
      <c r="D299">
        <v>84.3</v>
      </c>
      <c r="E299">
        <v>84</v>
      </c>
      <c r="F299">
        <v>68.599999999999994</v>
      </c>
      <c r="G299">
        <v>78</v>
      </c>
      <c r="H299" t="s">
        <v>39</v>
      </c>
    </row>
    <row r="300" spans="1:8" x14ac:dyDescent="0.25">
      <c r="A300">
        <v>299</v>
      </c>
      <c r="B300" t="s">
        <v>221</v>
      </c>
      <c r="C300">
        <v>75.099999999999994</v>
      </c>
      <c r="D300">
        <v>85.7</v>
      </c>
      <c r="E300">
        <v>95</v>
      </c>
      <c r="F300">
        <v>72.8</v>
      </c>
      <c r="G300">
        <v>77.3</v>
      </c>
      <c r="H300" t="s">
        <v>168</v>
      </c>
    </row>
    <row r="301" spans="1:8" x14ac:dyDescent="0.25">
      <c r="A301">
        <v>300</v>
      </c>
      <c r="B301" t="s">
        <v>155</v>
      </c>
      <c r="C301">
        <v>75.2</v>
      </c>
      <c r="D301">
        <v>65.7</v>
      </c>
      <c r="E301">
        <v>78</v>
      </c>
      <c r="F301">
        <v>70.7</v>
      </c>
      <c r="G301">
        <v>79.5</v>
      </c>
      <c r="H301" t="s">
        <v>69</v>
      </c>
    </row>
    <row r="302" spans="1:8" x14ac:dyDescent="0.25">
      <c r="A302">
        <v>301</v>
      </c>
      <c r="B302" t="s">
        <v>62</v>
      </c>
      <c r="C302">
        <v>75.2</v>
      </c>
      <c r="D302">
        <v>88</v>
      </c>
      <c r="E302">
        <v>88</v>
      </c>
      <c r="F302">
        <v>74.599999999999994</v>
      </c>
      <c r="G302">
        <v>75.900000000000006</v>
      </c>
      <c r="H302" t="s">
        <v>141</v>
      </c>
    </row>
    <row r="303" spans="1:8" x14ac:dyDescent="0.25">
      <c r="A303">
        <v>302</v>
      </c>
      <c r="B303" t="s">
        <v>108</v>
      </c>
      <c r="C303">
        <v>75.3</v>
      </c>
      <c r="D303">
        <v>73</v>
      </c>
      <c r="E303">
        <v>62</v>
      </c>
      <c r="F303">
        <v>78.7</v>
      </c>
      <c r="G303">
        <v>73.7</v>
      </c>
      <c r="H303" t="s">
        <v>19</v>
      </c>
    </row>
    <row r="304" spans="1:8" x14ac:dyDescent="0.25">
      <c r="A304">
        <v>303</v>
      </c>
      <c r="B304" t="s">
        <v>181</v>
      </c>
      <c r="C304">
        <v>75.3</v>
      </c>
      <c r="D304">
        <v>84.7</v>
      </c>
      <c r="E304">
        <v>101</v>
      </c>
      <c r="F304">
        <v>73.2</v>
      </c>
      <c r="G304">
        <v>78.099999999999994</v>
      </c>
      <c r="H304" t="s">
        <v>124</v>
      </c>
    </row>
    <row r="305" spans="1:8" x14ac:dyDescent="0.25">
      <c r="A305">
        <v>304</v>
      </c>
      <c r="B305" t="s">
        <v>328</v>
      </c>
      <c r="C305">
        <v>75.400000000000006</v>
      </c>
      <c r="D305">
        <v>81.3</v>
      </c>
      <c r="E305">
        <v>81</v>
      </c>
      <c r="F305">
        <v>70</v>
      </c>
      <c r="G305">
        <v>79.400000000000006</v>
      </c>
      <c r="H305" t="s">
        <v>306</v>
      </c>
    </row>
    <row r="306" spans="1:8" x14ac:dyDescent="0.25">
      <c r="A306">
        <v>305</v>
      </c>
      <c r="B306" t="s">
        <v>488</v>
      </c>
      <c r="C306">
        <v>75.400000000000006</v>
      </c>
      <c r="D306">
        <v>72.7</v>
      </c>
      <c r="E306">
        <v>83</v>
      </c>
      <c r="F306">
        <v>74.8</v>
      </c>
      <c r="G306">
        <v>75.900000000000006</v>
      </c>
      <c r="H306" t="s">
        <v>154</v>
      </c>
    </row>
    <row r="307" spans="1:8" x14ac:dyDescent="0.25">
      <c r="A307">
        <v>306</v>
      </c>
      <c r="B307" t="s">
        <v>96</v>
      </c>
      <c r="C307">
        <v>75.400000000000006</v>
      </c>
      <c r="D307">
        <v>81.7</v>
      </c>
      <c r="E307">
        <v>74</v>
      </c>
      <c r="F307">
        <v>70.5</v>
      </c>
      <c r="G307">
        <v>79.400000000000006</v>
      </c>
      <c r="H307" t="s">
        <v>33</v>
      </c>
    </row>
    <row r="308" spans="1:8" x14ac:dyDescent="0.25">
      <c r="A308">
        <v>307</v>
      </c>
      <c r="B308" t="s">
        <v>403</v>
      </c>
      <c r="C308">
        <v>75.400000000000006</v>
      </c>
      <c r="D308">
        <v>66.7</v>
      </c>
      <c r="E308">
        <v>63</v>
      </c>
      <c r="F308">
        <v>71.7</v>
      </c>
      <c r="G308">
        <v>77.2</v>
      </c>
      <c r="H308" t="s">
        <v>546</v>
      </c>
    </row>
    <row r="309" spans="1:8" x14ac:dyDescent="0.25">
      <c r="A309">
        <v>308</v>
      </c>
      <c r="B309" t="s">
        <v>367</v>
      </c>
      <c r="C309">
        <v>75.5</v>
      </c>
      <c r="D309">
        <v>75.7</v>
      </c>
      <c r="E309">
        <v>83</v>
      </c>
      <c r="F309">
        <v>72.400000000000006</v>
      </c>
      <c r="G309">
        <v>77.7</v>
      </c>
      <c r="H309" t="s">
        <v>563</v>
      </c>
    </row>
    <row r="310" spans="1:8" x14ac:dyDescent="0.25">
      <c r="A310">
        <v>309</v>
      </c>
      <c r="B310" t="s">
        <v>351</v>
      </c>
      <c r="C310">
        <v>75.599999999999994</v>
      </c>
      <c r="D310">
        <v>75</v>
      </c>
      <c r="E310">
        <v>67</v>
      </c>
      <c r="F310">
        <v>70.599999999999994</v>
      </c>
      <c r="G310">
        <v>78.599999999999994</v>
      </c>
      <c r="H310" t="s">
        <v>158</v>
      </c>
    </row>
    <row r="311" spans="1:8" x14ac:dyDescent="0.25">
      <c r="A311">
        <v>310</v>
      </c>
      <c r="B311" t="s">
        <v>153</v>
      </c>
      <c r="C311">
        <v>75.599999999999994</v>
      </c>
      <c r="D311">
        <v>70.7</v>
      </c>
      <c r="E311">
        <v>63</v>
      </c>
      <c r="F311">
        <v>73.900000000000006</v>
      </c>
      <c r="G311">
        <v>77.400000000000006</v>
      </c>
      <c r="H311" t="s">
        <v>154</v>
      </c>
    </row>
    <row r="312" spans="1:8" x14ac:dyDescent="0.25">
      <c r="A312">
        <v>311</v>
      </c>
      <c r="B312" t="s">
        <v>469</v>
      </c>
      <c r="C312">
        <v>75.7</v>
      </c>
      <c r="D312">
        <v>72.3</v>
      </c>
      <c r="E312">
        <v>71</v>
      </c>
      <c r="F312">
        <v>76.099999999999994</v>
      </c>
      <c r="G312">
        <v>75.400000000000006</v>
      </c>
      <c r="H312" t="s">
        <v>244</v>
      </c>
    </row>
    <row r="313" spans="1:8" x14ac:dyDescent="0.25">
      <c r="A313">
        <v>312</v>
      </c>
      <c r="B313" t="s">
        <v>515</v>
      </c>
      <c r="C313">
        <v>75.900000000000006</v>
      </c>
      <c r="D313">
        <v>73</v>
      </c>
      <c r="E313">
        <v>63</v>
      </c>
      <c r="F313">
        <v>66.900000000000006</v>
      </c>
      <c r="G313">
        <v>82.4</v>
      </c>
      <c r="H313" t="s">
        <v>565</v>
      </c>
    </row>
    <row r="314" spans="1:8" x14ac:dyDescent="0.25">
      <c r="A314">
        <v>313</v>
      </c>
      <c r="B314" t="s">
        <v>245</v>
      </c>
      <c r="C314">
        <v>76</v>
      </c>
      <c r="D314">
        <v>71.7</v>
      </c>
      <c r="E314">
        <v>82</v>
      </c>
      <c r="F314">
        <v>72.7</v>
      </c>
      <c r="G314">
        <v>78.400000000000006</v>
      </c>
      <c r="H314" t="s">
        <v>93</v>
      </c>
    </row>
    <row r="315" spans="1:8" x14ac:dyDescent="0.25">
      <c r="A315">
        <v>314</v>
      </c>
      <c r="B315" t="s">
        <v>26</v>
      </c>
      <c r="C315">
        <v>76.099999999999994</v>
      </c>
      <c r="D315">
        <v>76.7</v>
      </c>
      <c r="E315">
        <v>87</v>
      </c>
      <c r="F315">
        <v>72.3</v>
      </c>
      <c r="G315">
        <v>80.5</v>
      </c>
      <c r="H315" t="s">
        <v>141</v>
      </c>
    </row>
    <row r="316" spans="1:8" x14ac:dyDescent="0.25">
      <c r="A316">
        <v>315</v>
      </c>
      <c r="B316" t="s">
        <v>496</v>
      </c>
      <c r="C316">
        <v>76.2</v>
      </c>
      <c r="D316">
        <v>81</v>
      </c>
      <c r="E316">
        <v>81</v>
      </c>
      <c r="F316">
        <v>76.5</v>
      </c>
      <c r="G316">
        <v>76</v>
      </c>
      <c r="H316" t="s">
        <v>426</v>
      </c>
    </row>
    <row r="317" spans="1:8" x14ac:dyDescent="0.25">
      <c r="A317">
        <v>316</v>
      </c>
      <c r="B317" t="s">
        <v>444</v>
      </c>
      <c r="C317">
        <v>76.3</v>
      </c>
      <c r="D317">
        <v>63.7</v>
      </c>
      <c r="E317">
        <v>64</v>
      </c>
      <c r="F317">
        <v>72.400000000000006</v>
      </c>
      <c r="G317">
        <v>78.8</v>
      </c>
      <c r="H317" t="s">
        <v>566</v>
      </c>
    </row>
    <row r="318" spans="1:8" x14ac:dyDescent="0.25">
      <c r="A318">
        <v>317</v>
      </c>
      <c r="B318" t="s">
        <v>353</v>
      </c>
      <c r="C318">
        <v>76.3</v>
      </c>
      <c r="D318">
        <v>74.7</v>
      </c>
      <c r="E318">
        <v>80</v>
      </c>
      <c r="F318">
        <v>71.400000000000006</v>
      </c>
      <c r="G318">
        <v>80.5</v>
      </c>
      <c r="H318" t="s">
        <v>59</v>
      </c>
    </row>
    <row r="319" spans="1:8" x14ac:dyDescent="0.25">
      <c r="A319">
        <v>318</v>
      </c>
      <c r="B319" t="s">
        <v>349</v>
      </c>
      <c r="C319">
        <v>76.599999999999994</v>
      </c>
      <c r="D319">
        <v>74</v>
      </c>
      <c r="E319">
        <v>76</v>
      </c>
      <c r="F319">
        <v>74.400000000000006</v>
      </c>
      <c r="G319">
        <v>78.599999999999994</v>
      </c>
      <c r="H319" t="s">
        <v>567</v>
      </c>
    </row>
    <row r="320" spans="1:8" x14ac:dyDescent="0.25">
      <c r="A320">
        <v>319</v>
      </c>
      <c r="B320" t="s">
        <v>103</v>
      </c>
      <c r="C320">
        <v>76.7</v>
      </c>
      <c r="D320">
        <v>73.7</v>
      </c>
      <c r="E320">
        <v>82</v>
      </c>
      <c r="F320">
        <v>71.2</v>
      </c>
      <c r="G320">
        <v>81.900000000000006</v>
      </c>
      <c r="H320" t="s">
        <v>76</v>
      </c>
    </row>
    <row r="321" spans="1:8" x14ac:dyDescent="0.25">
      <c r="A321">
        <v>320</v>
      </c>
      <c r="B321" t="s">
        <v>77</v>
      </c>
      <c r="C321">
        <v>76.7</v>
      </c>
      <c r="D321">
        <v>71</v>
      </c>
      <c r="E321">
        <v>65</v>
      </c>
      <c r="F321">
        <v>73.400000000000006</v>
      </c>
      <c r="G321">
        <v>79.5</v>
      </c>
      <c r="H321" t="s">
        <v>39</v>
      </c>
    </row>
    <row r="322" spans="1:8" x14ac:dyDescent="0.25">
      <c r="A322">
        <v>321</v>
      </c>
      <c r="B322" t="s">
        <v>317</v>
      </c>
      <c r="C322">
        <v>76.8</v>
      </c>
      <c r="D322">
        <v>65</v>
      </c>
      <c r="E322">
        <v>59</v>
      </c>
      <c r="F322">
        <v>67.8</v>
      </c>
      <c r="G322">
        <v>81.8</v>
      </c>
      <c r="H322" t="s">
        <v>329</v>
      </c>
    </row>
    <row r="323" spans="1:8" x14ac:dyDescent="0.25">
      <c r="A323">
        <v>322</v>
      </c>
      <c r="B323" t="s">
        <v>230</v>
      </c>
      <c r="C323">
        <v>76.900000000000006</v>
      </c>
      <c r="D323">
        <v>61</v>
      </c>
      <c r="E323">
        <v>52</v>
      </c>
      <c r="F323">
        <v>73.400000000000006</v>
      </c>
      <c r="G323">
        <v>79.2</v>
      </c>
      <c r="H323" t="s">
        <v>447</v>
      </c>
    </row>
    <row r="324" spans="1:8" x14ac:dyDescent="0.25">
      <c r="A324">
        <v>323</v>
      </c>
      <c r="B324" t="s">
        <v>40</v>
      </c>
      <c r="C324">
        <v>77</v>
      </c>
      <c r="D324">
        <v>88.3</v>
      </c>
      <c r="E324">
        <v>89</v>
      </c>
      <c r="F324">
        <v>74.8</v>
      </c>
      <c r="G324">
        <v>79.2</v>
      </c>
      <c r="H324" t="s">
        <v>207</v>
      </c>
    </row>
    <row r="325" spans="1:8" x14ac:dyDescent="0.25">
      <c r="A325">
        <v>323</v>
      </c>
      <c r="B325" t="s">
        <v>160</v>
      </c>
      <c r="C325">
        <v>77</v>
      </c>
      <c r="D325">
        <v>72.3</v>
      </c>
      <c r="E325">
        <v>71</v>
      </c>
      <c r="F325">
        <v>73.8</v>
      </c>
      <c r="G325">
        <v>80.7</v>
      </c>
      <c r="H325" t="s">
        <v>182</v>
      </c>
    </row>
    <row r="326" spans="1:8" x14ac:dyDescent="0.25">
      <c r="A326">
        <v>325</v>
      </c>
      <c r="B326" t="s">
        <v>254</v>
      </c>
      <c r="C326">
        <v>77</v>
      </c>
      <c r="D326">
        <v>75.7</v>
      </c>
      <c r="E326">
        <v>73</v>
      </c>
      <c r="F326">
        <v>75.7</v>
      </c>
      <c r="G326">
        <v>78.900000000000006</v>
      </c>
      <c r="H326" t="s">
        <v>87</v>
      </c>
    </row>
    <row r="327" spans="1:8" x14ac:dyDescent="0.25">
      <c r="A327">
        <v>326</v>
      </c>
      <c r="B327" t="s">
        <v>429</v>
      </c>
      <c r="C327">
        <v>77.099999999999994</v>
      </c>
      <c r="D327">
        <v>68.3</v>
      </c>
      <c r="E327">
        <v>57</v>
      </c>
      <c r="F327">
        <v>74.3</v>
      </c>
      <c r="G327">
        <v>78.900000000000006</v>
      </c>
      <c r="H327" t="s">
        <v>568</v>
      </c>
    </row>
    <row r="328" spans="1:8" x14ac:dyDescent="0.25">
      <c r="A328">
        <v>327</v>
      </c>
      <c r="B328" t="s">
        <v>56</v>
      </c>
      <c r="C328">
        <v>77.2</v>
      </c>
      <c r="D328">
        <v>80</v>
      </c>
      <c r="E328">
        <v>82</v>
      </c>
      <c r="F328">
        <v>75.099999999999994</v>
      </c>
      <c r="G328">
        <v>78.400000000000006</v>
      </c>
      <c r="H328" t="s">
        <v>53</v>
      </c>
    </row>
    <row r="329" spans="1:8" x14ac:dyDescent="0.25">
      <c r="A329">
        <v>328</v>
      </c>
      <c r="B329" t="s">
        <v>474</v>
      </c>
      <c r="C329">
        <v>77.2</v>
      </c>
      <c r="D329">
        <v>80.7</v>
      </c>
      <c r="E329">
        <v>72</v>
      </c>
      <c r="F329">
        <v>74.099999999999994</v>
      </c>
      <c r="G329">
        <v>78.900000000000006</v>
      </c>
      <c r="H329" t="s">
        <v>121</v>
      </c>
    </row>
    <row r="330" spans="1:8" x14ac:dyDescent="0.25">
      <c r="A330">
        <v>329</v>
      </c>
      <c r="B330" t="s">
        <v>362</v>
      </c>
      <c r="C330">
        <v>77.3</v>
      </c>
      <c r="D330">
        <v>72.7</v>
      </c>
      <c r="E330">
        <v>75</v>
      </c>
      <c r="F330">
        <v>80.400000000000006</v>
      </c>
      <c r="G330">
        <v>75.599999999999994</v>
      </c>
      <c r="H330" t="s">
        <v>21</v>
      </c>
    </row>
    <row r="331" spans="1:8" x14ac:dyDescent="0.25">
      <c r="A331">
        <v>330</v>
      </c>
      <c r="B331" t="s">
        <v>128</v>
      </c>
      <c r="C331">
        <v>77.400000000000006</v>
      </c>
      <c r="D331">
        <v>68.7</v>
      </c>
      <c r="E331">
        <v>63</v>
      </c>
      <c r="F331">
        <v>71.8</v>
      </c>
      <c r="G331">
        <v>81.900000000000006</v>
      </c>
      <c r="H331" t="s">
        <v>300</v>
      </c>
    </row>
    <row r="332" spans="1:8" x14ac:dyDescent="0.25">
      <c r="A332">
        <v>331</v>
      </c>
      <c r="B332" t="s">
        <v>48</v>
      </c>
      <c r="C332">
        <v>77.5</v>
      </c>
      <c r="D332">
        <v>79</v>
      </c>
      <c r="E332">
        <v>83</v>
      </c>
      <c r="F332">
        <v>74.3</v>
      </c>
      <c r="G332">
        <v>80.3</v>
      </c>
      <c r="H332" t="s">
        <v>81</v>
      </c>
    </row>
    <row r="333" spans="1:8" x14ac:dyDescent="0.25">
      <c r="A333">
        <v>332</v>
      </c>
      <c r="B333" t="s">
        <v>16</v>
      </c>
      <c r="C333">
        <v>77.7</v>
      </c>
      <c r="D333">
        <v>90.3</v>
      </c>
      <c r="E333">
        <v>92</v>
      </c>
      <c r="F333">
        <v>78</v>
      </c>
      <c r="G333">
        <v>77.400000000000006</v>
      </c>
      <c r="H333" t="s">
        <v>33</v>
      </c>
    </row>
    <row r="334" spans="1:8" x14ac:dyDescent="0.25">
      <c r="A334">
        <v>333</v>
      </c>
      <c r="B334" t="s">
        <v>54</v>
      </c>
      <c r="C334">
        <v>77.7</v>
      </c>
      <c r="D334">
        <v>81.7</v>
      </c>
      <c r="E334">
        <v>66</v>
      </c>
      <c r="F334">
        <v>81.7</v>
      </c>
      <c r="G334">
        <v>75.099999999999994</v>
      </c>
      <c r="H334" t="s">
        <v>550</v>
      </c>
    </row>
    <row r="335" spans="1:8" x14ac:dyDescent="0.25">
      <c r="A335">
        <v>334</v>
      </c>
      <c r="B335" t="s">
        <v>114</v>
      </c>
      <c r="C335">
        <v>77.8</v>
      </c>
      <c r="D335">
        <v>78.3</v>
      </c>
      <c r="E335">
        <v>73</v>
      </c>
      <c r="F335">
        <v>74.3</v>
      </c>
      <c r="G335">
        <v>81.5</v>
      </c>
      <c r="H335" t="s">
        <v>126</v>
      </c>
    </row>
    <row r="336" spans="1:8" x14ac:dyDescent="0.25">
      <c r="A336">
        <v>335</v>
      </c>
      <c r="B336" t="s">
        <v>392</v>
      </c>
      <c r="C336">
        <v>77.8</v>
      </c>
      <c r="D336">
        <v>79.3</v>
      </c>
      <c r="E336">
        <v>74</v>
      </c>
      <c r="F336">
        <v>74.099999999999994</v>
      </c>
      <c r="G336">
        <v>81.2</v>
      </c>
      <c r="H336" t="s">
        <v>93</v>
      </c>
    </row>
    <row r="337" spans="1:8" x14ac:dyDescent="0.25">
      <c r="A337">
        <v>336</v>
      </c>
      <c r="B337" t="s">
        <v>449</v>
      </c>
      <c r="C337">
        <v>77.8</v>
      </c>
      <c r="D337">
        <v>77.7</v>
      </c>
      <c r="E337">
        <v>67</v>
      </c>
      <c r="F337">
        <v>75.5</v>
      </c>
      <c r="G337">
        <v>79.400000000000006</v>
      </c>
      <c r="H337" t="s">
        <v>49</v>
      </c>
    </row>
    <row r="338" spans="1:8" x14ac:dyDescent="0.25">
      <c r="A338">
        <v>337</v>
      </c>
      <c r="B338" t="s">
        <v>370</v>
      </c>
      <c r="C338">
        <v>77.900000000000006</v>
      </c>
      <c r="D338">
        <v>89.3</v>
      </c>
      <c r="E338">
        <v>71</v>
      </c>
      <c r="F338">
        <v>80.3</v>
      </c>
      <c r="G338">
        <v>74.900000000000006</v>
      </c>
      <c r="H338" t="s">
        <v>174</v>
      </c>
    </row>
    <row r="339" spans="1:8" x14ac:dyDescent="0.25">
      <c r="A339">
        <v>338</v>
      </c>
      <c r="B339" t="s">
        <v>284</v>
      </c>
      <c r="C339">
        <v>78</v>
      </c>
      <c r="D339">
        <v>74</v>
      </c>
      <c r="E339">
        <v>69</v>
      </c>
      <c r="F339">
        <v>77.3</v>
      </c>
      <c r="G339">
        <v>78.2</v>
      </c>
      <c r="H339" t="s">
        <v>569</v>
      </c>
    </row>
    <row r="340" spans="1:8" x14ac:dyDescent="0.25">
      <c r="A340">
        <v>339</v>
      </c>
      <c r="B340" t="s">
        <v>97</v>
      </c>
      <c r="C340">
        <v>78.2</v>
      </c>
      <c r="D340">
        <v>71</v>
      </c>
      <c r="E340">
        <v>88</v>
      </c>
      <c r="F340">
        <v>73.7</v>
      </c>
      <c r="G340">
        <v>80.8</v>
      </c>
      <c r="H340" t="s">
        <v>87</v>
      </c>
    </row>
    <row r="341" spans="1:8" x14ac:dyDescent="0.25">
      <c r="A341">
        <v>340</v>
      </c>
      <c r="B341" t="s">
        <v>200</v>
      </c>
      <c r="C341">
        <v>78.2</v>
      </c>
      <c r="D341">
        <v>79.7</v>
      </c>
      <c r="E341">
        <v>74</v>
      </c>
      <c r="F341">
        <v>79.5</v>
      </c>
      <c r="G341">
        <v>77.5</v>
      </c>
      <c r="H341" t="s">
        <v>39</v>
      </c>
    </row>
    <row r="342" spans="1:8" x14ac:dyDescent="0.25">
      <c r="A342">
        <v>341</v>
      </c>
      <c r="B342" t="s">
        <v>309</v>
      </c>
      <c r="C342">
        <v>78.2</v>
      </c>
      <c r="D342">
        <v>75.7</v>
      </c>
      <c r="E342">
        <v>81</v>
      </c>
      <c r="F342">
        <v>76.099999999999994</v>
      </c>
      <c r="G342">
        <v>79.599999999999994</v>
      </c>
      <c r="H342" t="s">
        <v>547</v>
      </c>
    </row>
    <row r="343" spans="1:8" x14ac:dyDescent="0.25">
      <c r="A343">
        <v>342</v>
      </c>
      <c r="B343" t="s">
        <v>274</v>
      </c>
      <c r="C343">
        <v>78.2</v>
      </c>
      <c r="D343">
        <v>83.3</v>
      </c>
      <c r="E343">
        <v>75</v>
      </c>
      <c r="F343">
        <v>76.5</v>
      </c>
      <c r="G343">
        <v>81.3</v>
      </c>
      <c r="H343" t="s">
        <v>561</v>
      </c>
    </row>
    <row r="344" spans="1:8" x14ac:dyDescent="0.25">
      <c r="A344">
        <v>343</v>
      </c>
      <c r="B344" t="s">
        <v>175</v>
      </c>
      <c r="C344">
        <v>78.3</v>
      </c>
      <c r="D344">
        <v>73.3</v>
      </c>
      <c r="E344">
        <v>86</v>
      </c>
      <c r="F344">
        <v>78.3</v>
      </c>
      <c r="G344">
        <v>78.2</v>
      </c>
      <c r="H344" t="s">
        <v>37</v>
      </c>
    </row>
    <row r="345" spans="1:8" x14ac:dyDescent="0.25">
      <c r="A345">
        <v>344</v>
      </c>
      <c r="B345" t="s">
        <v>457</v>
      </c>
      <c r="C345">
        <v>78.599999999999994</v>
      </c>
      <c r="D345">
        <v>78.7</v>
      </c>
      <c r="E345">
        <v>87</v>
      </c>
      <c r="F345">
        <v>72.7</v>
      </c>
      <c r="G345">
        <v>81.8</v>
      </c>
      <c r="H345" t="s">
        <v>570</v>
      </c>
    </row>
    <row r="346" spans="1:8" x14ac:dyDescent="0.25">
      <c r="A346">
        <v>345</v>
      </c>
      <c r="B346" t="s">
        <v>173</v>
      </c>
      <c r="C346">
        <v>79</v>
      </c>
      <c r="D346">
        <v>76</v>
      </c>
      <c r="E346">
        <v>70</v>
      </c>
      <c r="F346">
        <v>75.5</v>
      </c>
      <c r="G346">
        <v>85</v>
      </c>
      <c r="H346" t="s">
        <v>121</v>
      </c>
    </row>
    <row r="347" spans="1:8" x14ac:dyDescent="0.25">
      <c r="A347">
        <v>346</v>
      </c>
      <c r="B347" t="s">
        <v>132</v>
      </c>
      <c r="C347">
        <v>79</v>
      </c>
      <c r="D347">
        <v>79</v>
      </c>
      <c r="E347">
        <v>76</v>
      </c>
      <c r="F347">
        <v>76.5</v>
      </c>
      <c r="G347">
        <v>81</v>
      </c>
      <c r="H347" t="s">
        <v>571</v>
      </c>
    </row>
    <row r="348" spans="1:8" x14ac:dyDescent="0.25">
      <c r="A348">
        <v>347</v>
      </c>
      <c r="B348" t="s">
        <v>269</v>
      </c>
      <c r="C348">
        <v>79.099999999999994</v>
      </c>
      <c r="D348">
        <v>68.3</v>
      </c>
      <c r="E348">
        <v>63</v>
      </c>
      <c r="F348">
        <v>79.900000000000006</v>
      </c>
      <c r="G348">
        <v>78.7</v>
      </c>
      <c r="H348" t="s">
        <v>260</v>
      </c>
    </row>
    <row r="349" spans="1:8" x14ac:dyDescent="0.25">
      <c r="A349">
        <v>348</v>
      </c>
      <c r="B349" t="s">
        <v>398</v>
      </c>
      <c r="C349">
        <v>79.2</v>
      </c>
      <c r="D349">
        <v>79</v>
      </c>
      <c r="E349">
        <v>67</v>
      </c>
      <c r="F349">
        <v>73.2</v>
      </c>
      <c r="G349">
        <v>82.3</v>
      </c>
      <c r="H349" t="s">
        <v>572</v>
      </c>
    </row>
    <row r="350" spans="1:8" x14ac:dyDescent="0.25">
      <c r="A350">
        <v>349</v>
      </c>
      <c r="B350" t="s">
        <v>256</v>
      </c>
      <c r="C350">
        <v>79.400000000000006</v>
      </c>
      <c r="D350">
        <v>85</v>
      </c>
      <c r="E350">
        <v>96</v>
      </c>
      <c r="F350">
        <v>77.900000000000006</v>
      </c>
      <c r="G350">
        <v>80.400000000000006</v>
      </c>
      <c r="H350" t="s">
        <v>85</v>
      </c>
    </row>
    <row r="351" spans="1:8" x14ac:dyDescent="0.25">
      <c r="A351">
        <v>350</v>
      </c>
      <c r="B351" t="s">
        <v>413</v>
      </c>
      <c r="C351">
        <v>79.5</v>
      </c>
      <c r="D351">
        <v>74</v>
      </c>
      <c r="E351">
        <v>81</v>
      </c>
      <c r="F351">
        <v>80.599999999999994</v>
      </c>
      <c r="G351">
        <v>78.599999999999994</v>
      </c>
      <c r="H351" t="s">
        <v>39</v>
      </c>
    </row>
    <row r="352" spans="1:8" x14ac:dyDescent="0.25">
      <c r="A352">
        <v>351</v>
      </c>
      <c r="B352" t="s">
        <v>346</v>
      </c>
      <c r="C352">
        <v>80.099999999999994</v>
      </c>
      <c r="D352">
        <v>83.3</v>
      </c>
      <c r="E352">
        <v>79</v>
      </c>
      <c r="F352">
        <v>78.5</v>
      </c>
      <c r="G352">
        <v>81.5</v>
      </c>
      <c r="H352" t="s">
        <v>573</v>
      </c>
    </row>
    <row r="353" spans="1:8" x14ac:dyDescent="0.25">
      <c r="A353">
        <v>352</v>
      </c>
      <c r="B353" t="s">
        <v>78</v>
      </c>
      <c r="C353">
        <v>80.2</v>
      </c>
      <c r="D353">
        <v>84</v>
      </c>
      <c r="E353">
        <v>81</v>
      </c>
      <c r="F353">
        <v>79.7</v>
      </c>
      <c r="G353">
        <v>80.400000000000006</v>
      </c>
      <c r="H353" t="s">
        <v>133</v>
      </c>
    </row>
    <row r="354" spans="1:8" x14ac:dyDescent="0.25">
      <c r="A354">
        <v>353</v>
      </c>
      <c r="B354" t="s">
        <v>214</v>
      </c>
      <c r="C354">
        <v>81.599999999999994</v>
      </c>
      <c r="D354">
        <v>86.7</v>
      </c>
      <c r="E354">
        <v>79</v>
      </c>
      <c r="F354">
        <v>84.4</v>
      </c>
      <c r="G354">
        <v>79.3</v>
      </c>
      <c r="H354" t="s">
        <v>312</v>
      </c>
    </row>
    <row r="355" spans="1:8" x14ac:dyDescent="0.25">
      <c r="A355">
        <v>354</v>
      </c>
      <c r="B355" t="s">
        <v>52</v>
      </c>
      <c r="C355">
        <v>82.2</v>
      </c>
      <c r="D355">
        <v>83.7</v>
      </c>
      <c r="E355">
        <v>96</v>
      </c>
      <c r="F355">
        <v>81.599999999999994</v>
      </c>
      <c r="G355">
        <v>82.8</v>
      </c>
      <c r="H355" t="s">
        <v>76</v>
      </c>
    </row>
    <row r="356" spans="1:8" x14ac:dyDescent="0.25">
      <c r="A356">
        <v>355</v>
      </c>
      <c r="B356" t="s">
        <v>241</v>
      </c>
      <c r="C356">
        <v>82.6</v>
      </c>
      <c r="D356">
        <v>80</v>
      </c>
      <c r="E356">
        <v>77</v>
      </c>
      <c r="F356">
        <v>76.8</v>
      </c>
      <c r="G356">
        <v>85</v>
      </c>
      <c r="H356" t="s">
        <v>574</v>
      </c>
    </row>
    <row r="357" spans="1:8" x14ac:dyDescent="0.25">
      <c r="A357">
        <v>356</v>
      </c>
      <c r="B357" t="s">
        <v>259</v>
      </c>
      <c r="C357">
        <v>83.2</v>
      </c>
      <c r="D357">
        <v>77.7</v>
      </c>
      <c r="E357">
        <v>79</v>
      </c>
      <c r="F357">
        <v>81.2</v>
      </c>
      <c r="G357">
        <v>84.2</v>
      </c>
      <c r="H357" t="s">
        <v>575</v>
      </c>
    </row>
    <row r="358" spans="1:8" x14ac:dyDescent="0.25">
      <c r="A358">
        <v>357</v>
      </c>
      <c r="B358" t="s">
        <v>400</v>
      </c>
      <c r="C358">
        <v>83.2</v>
      </c>
      <c r="D358">
        <v>78</v>
      </c>
      <c r="E358">
        <v>72</v>
      </c>
      <c r="F358">
        <v>76.599999999999994</v>
      </c>
      <c r="G358">
        <v>87.8</v>
      </c>
      <c r="H358" t="s">
        <v>576</v>
      </c>
    </row>
    <row r="359" spans="1:8" x14ac:dyDescent="0.25">
      <c r="A359">
        <v>358</v>
      </c>
      <c r="B359" t="s">
        <v>323</v>
      </c>
      <c r="C359">
        <v>84.3</v>
      </c>
      <c r="D359">
        <v>84</v>
      </c>
      <c r="E359">
        <v>95</v>
      </c>
      <c r="F359">
        <v>82</v>
      </c>
      <c r="G359">
        <v>86.3</v>
      </c>
      <c r="H359" t="s">
        <v>577</v>
      </c>
    </row>
  </sheetData>
  <pageMargins left="0.7" right="0.7" top="0.75" bottom="0.75" header="0.3" footer="0.3"/>
  <tableParts count="1">
    <tablePart r:id="rId1"/>
  </tableParts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4523D-10C1-4158-8329-CD9B8D2AAC31}">
  <dimension ref="A1:H32"/>
  <sheetViews>
    <sheetView topLeftCell="A19" workbookViewId="0">
      <selection activeCell="K6" sqref="K6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9" bestFit="1" customWidth="1"/>
    <col min="4" max="4" width="10.7109375" bestFit="1" customWidth="1"/>
    <col min="5" max="5" width="7" bestFit="1" customWidth="1"/>
    <col min="6" max="6" width="7.42578125" bestFit="1" customWidth="1"/>
  </cols>
  <sheetData>
    <row r="1" spans="1:8" x14ac:dyDescent="0.25">
      <c r="A1" t="s">
        <v>580</v>
      </c>
      <c r="B1" t="s">
        <v>581</v>
      </c>
      <c r="C1" t="s">
        <v>582</v>
      </c>
      <c r="D1" t="s">
        <v>583</v>
      </c>
      <c r="E1" t="s">
        <v>584</v>
      </c>
      <c r="F1" t="s">
        <v>585</v>
      </c>
      <c r="H1" t="s">
        <v>5</v>
      </c>
    </row>
    <row r="2" spans="1:8" x14ac:dyDescent="0.25">
      <c r="A2" s="3">
        <v>44874</v>
      </c>
      <c r="B2" t="s">
        <v>225</v>
      </c>
      <c r="C2">
        <v>87</v>
      </c>
      <c r="D2" t="s">
        <v>661</v>
      </c>
      <c r="E2" t="s">
        <v>608</v>
      </c>
      <c r="F2" t="s">
        <v>588</v>
      </c>
    </row>
    <row r="3" spans="1:8" x14ac:dyDescent="0.25">
      <c r="A3" s="3">
        <v>44877</v>
      </c>
      <c r="B3" t="s">
        <v>483</v>
      </c>
      <c r="C3">
        <v>88</v>
      </c>
      <c r="D3" t="s">
        <v>5</v>
      </c>
      <c r="E3" t="s">
        <v>611</v>
      </c>
      <c r="F3" t="s">
        <v>588</v>
      </c>
      <c r="H3">
        <v>88</v>
      </c>
    </row>
    <row r="4" spans="1:8" x14ac:dyDescent="0.25">
      <c r="A4" s="3">
        <v>44883</v>
      </c>
      <c r="B4" t="s">
        <v>208</v>
      </c>
      <c r="C4">
        <v>88</v>
      </c>
      <c r="D4" t="s">
        <v>5</v>
      </c>
      <c r="E4" t="s">
        <v>658</v>
      </c>
      <c r="F4" t="s">
        <v>588</v>
      </c>
      <c r="H4">
        <v>88</v>
      </c>
    </row>
    <row r="5" spans="1:8" x14ac:dyDescent="0.25">
      <c r="A5" s="3">
        <v>44890</v>
      </c>
      <c r="B5" t="s">
        <v>452</v>
      </c>
      <c r="C5">
        <v>71</v>
      </c>
      <c r="D5" t="s">
        <v>661</v>
      </c>
      <c r="E5" t="s">
        <v>868</v>
      </c>
      <c r="F5" t="s">
        <v>588</v>
      </c>
      <c r="H5">
        <v>71</v>
      </c>
    </row>
    <row r="6" spans="1:8" x14ac:dyDescent="0.25">
      <c r="A6" s="3">
        <v>44891</v>
      </c>
      <c r="B6" t="s">
        <v>350</v>
      </c>
      <c r="C6">
        <v>73</v>
      </c>
      <c r="D6" t="s">
        <v>661</v>
      </c>
      <c r="E6" t="s">
        <v>662</v>
      </c>
      <c r="F6" t="s">
        <v>588</v>
      </c>
      <c r="H6">
        <v>73</v>
      </c>
    </row>
    <row r="7" spans="1:8" x14ac:dyDescent="0.25">
      <c r="A7" s="3">
        <v>44893</v>
      </c>
      <c r="B7" t="s">
        <v>104</v>
      </c>
      <c r="C7">
        <v>96</v>
      </c>
      <c r="D7" t="s">
        <v>661</v>
      </c>
      <c r="E7" t="s">
        <v>664</v>
      </c>
      <c r="F7" t="s">
        <v>588</v>
      </c>
    </row>
    <row r="8" spans="1:8" x14ac:dyDescent="0.25">
      <c r="A8" s="3">
        <v>44898</v>
      </c>
      <c r="B8" t="s">
        <v>28</v>
      </c>
      <c r="C8">
        <v>95</v>
      </c>
      <c r="D8" t="s">
        <v>6</v>
      </c>
      <c r="E8" t="s">
        <v>666</v>
      </c>
      <c r="F8" t="s">
        <v>588</v>
      </c>
    </row>
    <row r="9" spans="1:8" x14ac:dyDescent="0.25">
      <c r="A9" s="3">
        <v>44902</v>
      </c>
      <c r="B9" t="s">
        <v>385</v>
      </c>
      <c r="C9">
        <v>78</v>
      </c>
      <c r="D9" t="s">
        <v>5</v>
      </c>
      <c r="E9" t="s">
        <v>668</v>
      </c>
      <c r="F9" t="s">
        <v>588</v>
      </c>
      <c r="H9">
        <v>78</v>
      </c>
    </row>
    <row r="10" spans="1:8" x14ac:dyDescent="0.25">
      <c r="A10" s="3">
        <v>44906</v>
      </c>
      <c r="B10" t="s">
        <v>476</v>
      </c>
      <c r="C10">
        <v>102</v>
      </c>
      <c r="D10" t="s">
        <v>5</v>
      </c>
      <c r="E10" t="s">
        <v>870</v>
      </c>
      <c r="F10" t="s">
        <v>588</v>
      </c>
      <c r="H10">
        <v>102</v>
      </c>
    </row>
    <row r="11" spans="1:8" x14ac:dyDescent="0.25">
      <c r="A11" s="3">
        <v>44913</v>
      </c>
      <c r="B11" t="s">
        <v>203</v>
      </c>
      <c r="C11">
        <v>80</v>
      </c>
      <c r="D11" t="s">
        <v>5</v>
      </c>
      <c r="E11" t="s">
        <v>872</v>
      </c>
      <c r="F11" t="s">
        <v>588</v>
      </c>
      <c r="H11">
        <v>80</v>
      </c>
    </row>
    <row r="12" spans="1:8" x14ac:dyDescent="0.25">
      <c r="A12" s="3">
        <v>44924</v>
      </c>
      <c r="B12" t="s">
        <v>252</v>
      </c>
      <c r="C12">
        <v>88</v>
      </c>
      <c r="D12" t="s">
        <v>5</v>
      </c>
      <c r="E12" t="s">
        <v>873</v>
      </c>
      <c r="F12" t="s">
        <v>588</v>
      </c>
      <c r="H12">
        <v>88</v>
      </c>
    </row>
    <row r="13" spans="1:8" x14ac:dyDescent="0.25">
      <c r="A13" s="3">
        <v>44562</v>
      </c>
      <c r="B13" t="s">
        <v>253</v>
      </c>
      <c r="C13">
        <v>76</v>
      </c>
      <c r="D13" t="s">
        <v>5</v>
      </c>
      <c r="E13" t="s">
        <v>875</v>
      </c>
      <c r="F13" t="s">
        <v>588</v>
      </c>
      <c r="H13">
        <v>76</v>
      </c>
    </row>
    <row r="14" spans="1:8" x14ac:dyDescent="0.25">
      <c r="A14" s="3">
        <v>44565</v>
      </c>
      <c r="B14" t="s">
        <v>344</v>
      </c>
      <c r="C14">
        <v>74</v>
      </c>
      <c r="D14" t="s">
        <v>6</v>
      </c>
      <c r="E14" t="s">
        <v>877</v>
      </c>
      <c r="F14" t="s">
        <v>608</v>
      </c>
    </row>
    <row r="15" spans="1:8" x14ac:dyDescent="0.25">
      <c r="A15" s="3">
        <v>44569</v>
      </c>
      <c r="B15" t="s">
        <v>183</v>
      </c>
      <c r="C15">
        <v>67</v>
      </c>
      <c r="D15" t="s">
        <v>6</v>
      </c>
      <c r="E15" t="s">
        <v>833</v>
      </c>
      <c r="F15" t="s">
        <v>703</v>
      </c>
    </row>
    <row r="16" spans="1:8" x14ac:dyDescent="0.25">
      <c r="A16" s="3">
        <v>44572</v>
      </c>
      <c r="B16" t="s">
        <v>397</v>
      </c>
      <c r="C16">
        <v>62</v>
      </c>
      <c r="D16" t="s">
        <v>5</v>
      </c>
      <c r="E16" t="s">
        <v>879</v>
      </c>
      <c r="F16" t="s">
        <v>614</v>
      </c>
      <c r="H16">
        <v>62</v>
      </c>
    </row>
    <row r="17" spans="1:8" x14ac:dyDescent="0.25">
      <c r="A17" s="3">
        <v>44576</v>
      </c>
      <c r="B17" t="s">
        <v>366</v>
      </c>
      <c r="C17">
        <v>85</v>
      </c>
      <c r="D17" t="s">
        <v>5</v>
      </c>
      <c r="E17" t="s">
        <v>881</v>
      </c>
      <c r="F17" t="s">
        <v>659</v>
      </c>
      <c r="H17">
        <v>85</v>
      </c>
    </row>
    <row r="18" spans="1:8" x14ac:dyDescent="0.25">
      <c r="A18" s="3">
        <v>44579</v>
      </c>
      <c r="B18" t="s">
        <v>363</v>
      </c>
      <c r="C18">
        <v>67</v>
      </c>
      <c r="D18" t="s">
        <v>6</v>
      </c>
      <c r="E18" t="s">
        <v>883</v>
      </c>
      <c r="F18" t="s">
        <v>662</v>
      </c>
    </row>
    <row r="19" spans="1:8" x14ac:dyDescent="0.25">
      <c r="A19" s="3">
        <v>44583</v>
      </c>
      <c r="B19" t="s">
        <v>340</v>
      </c>
      <c r="C19">
        <v>78</v>
      </c>
      <c r="D19" t="s">
        <v>6</v>
      </c>
      <c r="E19" t="s">
        <v>884</v>
      </c>
      <c r="F19" t="s">
        <v>664</v>
      </c>
    </row>
    <row r="20" spans="1:8" x14ac:dyDescent="0.25">
      <c r="A20" s="3">
        <v>44585</v>
      </c>
      <c r="B20" t="s">
        <v>183</v>
      </c>
      <c r="C20">
        <v>94</v>
      </c>
      <c r="D20" t="s">
        <v>5</v>
      </c>
      <c r="E20" t="s">
        <v>886</v>
      </c>
      <c r="F20" t="s">
        <v>666</v>
      </c>
      <c r="H20">
        <v>94</v>
      </c>
    </row>
    <row r="21" spans="1:8" x14ac:dyDescent="0.25">
      <c r="A21" s="3">
        <v>44590</v>
      </c>
      <c r="B21" t="s">
        <v>22</v>
      </c>
      <c r="C21">
        <v>62</v>
      </c>
      <c r="D21" t="s">
        <v>5</v>
      </c>
      <c r="E21" t="s">
        <v>888</v>
      </c>
      <c r="F21" t="s">
        <v>666</v>
      </c>
      <c r="H21">
        <v>62</v>
      </c>
    </row>
    <row r="22" spans="1:8" x14ac:dyDescent="0.25">
      <c r="A22" s="3">
        <v>44593</v>
      </c>
      <c r="B22" t="s">
        <v>397</v>
      </c>
      <c r="C22">
        <v>70</v>
      </c>
      <c r="D22" t="s">
        <v>6</v>
      </c>
      <c r="E22" t="s">
        <v>890</v>
      </c>
      <c r="F22" t="s">
        <v>668</v>
      </c>
    </row>
    <row r="23" spans="1:8" x14ac:dyDescent="0.25">
      <c r="A23" s="3">
        <v>44597</v>
      </c>
      <c r="B23" t="s">
        <v>64</v>
      </c>
      <c r="C23">
        <v>83</v>
      </c>
      <c r="D23" t="s">
        <v>5</v>
      </c>
      <c r="E23" t="s">
        <v>891</v>
      </c>
      <c r="F23" t="s">
        <v>870</v>
      </c>
      <c r="H23">
        <v>83</v>
      </c>
    </row>
    <row r="24" spans="1:8" x14ac:dyDescent="0.25">
      <c r="A24" s="3">
        <v>44599</v>
      </c>
      <c r="B24" t="s">
        <v>347</v>
      </c>
      <c r="C24">
        <v>76</v>
      </c>
      <c r="D24" t="s">
        <v>6</v>
      </c>
      <c r="E24" t="s">
        <v>893</v>
      </c>
      <c r="F24" t="s">
        <v>603</v>
      </c>
    </row>
    <row r="25" spans="1:8" x14ac:dyDescent="0.25">
      <c r="A25" s="3">
        <v>44604</v>
      </c>
      <c r="B25" t="s">
        <v>363</v>
      </c>
      <c r="C25">
        <v>71</v>
      </c>
      <c r="D25" t="s">
        <v>5</v>
      </c>
      <c r="E25" t="s">
        <v>895</v>
      </c>
      <c r="F25" t="s">
        <v>605</v>
      </c>
      <c r="H25">
        <v>71</v>
      </c>
    </row>
    <row r="26" spans="1:8" x14ac:dyDescent="0.25">
      <c r="A26" s="3">
        <v>44606</v>
      </c>
      <c r="B26" t="s">
        <v>344</v>
      </c>
      <c r="C26">
        <v>76</v>
      </c>
      <c r="D26" t="s">
        <v>5</v>
      </c>
      <c r="E26" t="s">
        <v>897</v>
      </c>
      <c r="F26" t="s">
        <v>607</v>
      </c>
      <c r="H26">
        <v>76</v>
      </c>
    </row>
    <row r="27" spans="1:8" x14ac:dyDescent="0.25">
      <c r="A27" s="3">
        <v>44611</v>
      </c>
      <c r="B27" t="s">
        <v>366</v>
      </c>
      <c r="C27">
        <v>71</v>
      </c>
      <c r="D27" t="s">
        <v>6</v>
      </c>
      <c r="E27" t="s">
        <v>899</v>
      </c>
      <c r="F27" t="s">
        <v>610</v>
      </c>
    </row>
    <row r="28" spans="1:8" x14ac:dyDescent="0.25">
      <c r="A28" s="3">
        <v>44614</v>
      </c>
      <c r="B28" t="s">
        <v>340</v>
      </c>
      <c r="C28">
        <v>102</v>
      </c>
      <c r="D28" t="s">
        <v>5</v>
      </c>
      <c r="E28" t="s">
        <v>901</v>
      </c>
      <c r="F28" t="s">
        <v>833</v>
      </c>
      <c r="H28">
        <v>102</v>
      </c>
    </row>
    <row r="29" spans="1:8" x14ac:dyDescent="0.25">
      <c r="A29" s="3">
        <v>44618</v>
      </c>
      <c r="B29" t="s">
        <v>64</v>
      </c>
      <c r="C29">
        <v>70</v>
      </c>
      <c r="D29" t="s">
        <v>6</v>
      </c>
      <c r="E29" t="s">
        <v>903</v>
      </c>
      <c r="F29" t="s">
        <v>694</v>
      </c>
    </row>
    <row r="30" spans="1:8" x14ac:dyDescent="0.25">
      <c r="A30" s="3">
        <v>44621</v>
      </c>
      <c r="B30" t="s">
        <v>359</v>
      </c>
      <c r="C30">
        <v>64</v>
      </c>
      <c r="D30" t="s">
        <v>6</v>
      </c>
      <c r="E30" t="s">
        <v>905</v>
      </c>
      <c r="F30" t="s">
        <v>784</v>
      </c>
    </row>
    <row r="31" spans="1:8" x14ac:dyDescent="0.25">
      <c r="A31" s="3">
        <v>44623</v>
      </c>
      <c r="B31" t="s">
        <v>359</v>
      </c>
      <c r="C31">
        <v>72</v>
      </c>
      <c r="D31" t="s">
        <v>5</v>
      </c>
      <c r="E31" t="s">
        <v>907</v>
      </c>
      <c r="F31" t="s">
        <v>699</v>
      </c>
      <c r="H31">
        <v>72</v>
      </c>
    </row>
    <row r="32" spans="1:8" x14ac:dyDescent="0.25">
      <c r="A32" s="3">
        <v>44625</v>
      </c>
      <c r="B32" t="s">
        <v>347</v>
      </c>
      <c r="C32" t="s">
        <v>860</v>
      </c>
      <c r="D32" t="s">
        <v>5</v>
      </c>
    </row>
  </sheetData>
  <pageMargins left="0.7" right="0.7" top="0.75" bottom="0.75" header="0.3" footer="0.3"/>
  <tableParts count="1">
    <tablePart r:id="rId1"/>
  </tableParts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ED41-8D40-40B5-8C8D-E2330AAC94B7}">
  <dimension ref="A1:AG359"/>
  <sheetViews>
    <sheetView topLeftCell="A207" workbookViewId="0">
      <selection activeCell="K6" sqref="K6"/>
    </sheetView>
  </sheetViews>
  <sheetFormatPr defaultRowHeight="15" x14ac:dyDescent="0.25"/>
  <cols>
    <col min="1" max="1" width="19" customWidth="1"/>
    <col min="7" max="7" width="9.140625" customWidth="1"/>
    <col min="33" max="33" width="25.28515625" customWidth="1"/>
  </cols>
  <sheetData>
    <row r="1" spans="1:33" x14ac:dyDescent="0.25">
      <c r="AG1" t="s">
        <v>654</v>
      </c>
    </row>
    <row r="2" spans="1:33" x14ac:dyDescent="0.25">
      <c r="A2" s="1" t="s">
        <v>142</v>
      </c>
      <c r="B2" s="1">
        <v>56</v>
      </c>
      <c r="C2" s="2">
        <v>80</v>
      </c>
      <c r="D2" s="1">
        <v>80</v>
      </c>
      <c r="E2" s="2">
        <v>89</v>
      </c>
      <c r="F2" s="1">
        <v>88</v>
      </c>
      <c r="G2" s="2">
        <v>108</v>
      </c>
      <c r="H2" s="1">
        <v>98</v>
      </c>
      <c r="I2" s="2">
        <v>73</v>
      </c>
      <c r="J2" s="1">
        <v>69</v>
      </c>
      <c r="K2" s="2">
        <v>112</v>
      </c>
      <c r="L2" s="1">
        <v>74</v>
      </c>
      <c r="M2" s="2">
        <v>80</v>
      </c>
      <c r="N2" s="1">
        <v>64</v>
      </c>
      <c r="O2" s="2">
        <v>58</v>
      </c>
      <c r="P2" s="1">
        <v>63</v>
      </c>
      <c r="Q2" s="2">
        <v>68</v>
      </c>
      <c r="R2" s="1">
        <v>63</v>
      </c>
      <c r="S2" s="2">
        <v>62</v>
      </c>
      <c r="T2" s="1">
        <v>77</v>
      </c>
      <c r="U2" s="2">
        <v>87</v>
      </c>
      <c r="V2" s="1">
        <v>85</v>
      </c>
      <c r="W2" s="2">
        <v>77</v>
      </c>
      <c r="X2" s="1">
        <v>83</v>
      </c>
      <c r="Y2" s="2">
        <v>77</v>
      </c>
      <c r="Z2" s="1">
        <v>71</v>
      </c>
      <c r="AA2" s="2">
        <v>77</v>
      </c>
      <c r="AB2" s="1">
        <v>71</v>
      </c>
      <c r="AC2" s="2">
        <v>80</v>
      </c>
      <c r="AG2">
        <f>_xlfn.STDEV.P(B2:AC2)</f>
        <v>13.297421876868786</v>
      </c>
    </row>
    <row r="3" spans="1:33" x14ac:dyDescent="0.25">
      <c r="A3" s="2" t="s">
        <v>518</v>
      </c>
    </row>
    <row r="4" spans="1:33" x14ac:dyDescent="0.25">
      <c r="A4" s="2" t="s">
        <v>339</v>
      </c>
    </row>
    <row r="5" spans="1:33" x14ac:dyDescent="0.25">
      <c r="A5" s="1" t="s">
        <v>505</v>
      </c>
    </row>
    <row r="6" spans="1:33" x14ac:dyDescent="0.25">
      <c r="A6" s="2" t="s">
        <v>26</v>
      </c>
    </row>
    <row r="7" spans="1:33" x14ac:dyDescent="0.25">
      <c r="A7" s="1" t="s">
        <v>351</v>
      </c>
    </row>
    <row r="8" spans="1:33" x14ac:dyDescent="0.25">
      <c r="A8" s="2" t="s">
        <v>502</v>
      </c>
    </row>
    <row r="9" spans="1:33" x14ac:dyDescent="0.25">
      <c r="A9" s="2" t="s">
        <v>431</v>
      </c>
    </row>
    <row r="10" spans="1:33" x14ac:dyDescent="0.25">
      <c r="A10" s="2" t="s">
        <v>482</v>
      </c>
    </row>
    <row r="11" spans="1:33" x14ac:dyDescent="0.25">
      <c r="A11" s="2" t="s">
        <v>453</v>
      </c>
    </row>
    <row r="12" spans="1:33" x14ac:dyDescent="0.25">
      <c r="A12" s="2" t="s">
        <v>469</v>
      </c>
    </row>
    <row r="13" spans="1:33" x14ac:dyDescent="0.25">
      <c r="A13" s="1" t="s">
        <v>12</v>
      </c>
    </row>
    <row r="14" spans="1:33" x14ac:dyDescent="0.25">
      <c r="A14" s="1" t="s">
        <v>438</v>
      </c>
    </row>
    <row r="15" spans="1:33" x14ac:dyDescent="0.25">
      <c r="A15" s="2" t="s">
        <v>457</v>
      </c>
    </row>
    <row r="16" spans="1:33" x14ac:dyDescent="0.25">
      <c r="A16" s="1" t="s">
        <v>55</v>
      </c>
    </row>
    <row r="17" spans="1:1" x14ac:dyDescent="0.25">
      <c r="A17" s="2" t="s">
        <v>322</v>
      </c>
    </row>
    <row r="18" spans="1:1" x14ac:dyDescent="0.25">
      <c r="A18" s="1" t="s">
        <v>337</v>
      </c>
    </row>
    <row r="19" spans="1:1" x14ac:dyDescent="0.25">
      <c r="A19" s="1" t="s">
        <v>32</v>
      </c>
    </row>
    <row r="20" spans="1:1" x14ac:dyDescent="0.25">
      <c r="A20" s="1" t="s">
        <v>494</v>
      </c>
    </row>
    <row r="21" spans="1:1" x14ac:dyDescent="0.25">
      <c r="A21" s="1" t="s">
        <v>128</v>
      </c>
    </row>
    <row r="22" spans="1:1" x14ac:dyDescent="0.25">
      <c r="A22" s="2" t="s">
        <v>64</v>
      </c>
    </row>
    <row r="23" spans="1:1" x14ac:dyDescent="0.25">
      <c r="A23" s="1" t="s">
        <v>372</v>
      </c>
    </row>
    <row r="24" spans="1:1" x14ac:dyDescent="0.25">
      <c r="A24" s="1" t="s">
        <v>44</v>
      </c>
    </row>
    <row r="25" spans="1:1" x14ac:dyDescent="0.25">
      <c r="A25" s="1" t="s">
        <v>503</v>
      </c>
    </row>
    <row r="26" spans="1:1" x14ac:dyDescent="0.25">
      <c r="A26" s="1" t="s">
        <v>419</v>
      </c>
    </row>
    <row r="27" spans="1:1" x14ac:dyDescent="0.25">
      <c r="A27" s="1" t="s">
        <v>361</v>
      </c>
    </row>
    <row r="28" spans="1:1" x14ac:dyDescent="0.25">
      <c r="A28" s="2" t="s">
        <v>427</v>
      </c>
    </row>
    <row r="29" spans="1:1" x14ac:dyDescent="0.25">
      <c r="A29" s="2" t="s">
        <v>273</v>
      </c>
    </row>
    <row r="30" spans="1:1" x14ac:dyDescent="0.25">
      <c r="A30" s="1" t="s">
        <v>52</v>
      </c>
    </row>
    <row r="31" spans="1:1" x14ac:dyDescent="0.25">
      <c r="A31" s="2" t="s">
        <v>301</v>
      </c>
    </row>
    <row r="32" spans="1:1" x14ac:dyDescent="0.25">
      <c r="A32" s="2" t="s">
        <v>318</v>
      </c>
    </row>
    <row r="33" spans="1:1" x14ac:dyDescent="0.25">
      <c r="A33" s="2" t="s">
        <v>60</v>
      </c>
    </row>
    <row r="34" spans="1:1" x14ac:dyDescent="0.25">
      <c r="A34" s="2" t="s">
        <v>256</v>
      </c>
    </row>
    <row r="35" spans="1:1" x14ac:dyDescent="0.25">
      <c r="A35" s="2" t="s">
        <v>34</v>
      </c>
    </row>
    <row r="36" spans="1:1" x14ac:dyDescent="0.25">
      <c r="A36" s="2" t="s">
        <v>499</v>
      </c>
    </row>
    <row r="37" spans="1:1" x14ac:dyDescent="0.25">
      <c r="A37" s="1" t="s">
        <v>163</v>
      </c>
    </row>
    <row r="38" spans="1:1" x14ac:dyDescent="0.25">
      <c r="A38" s="1" t="s">
        <v>302</v>
      </c>
    </row>
    <row r="39" spans="1:1" x14ac:dyDescent="0.25">
      <c r="A39" s="1" t="s">
        <v>516</v>
      </c>
    </row>
    <row r="40" spans="1:1" x14ac:dyDescent="0.25">
      <c r="A40" s="1" t="s">
        <v>509</v>
      </c>
    </row>
    <row r="41" spans="1:1" x14ac:dyDescent="0.25">
      <c r="A41" s="1" t="s">
        <v>486</v>
      </c>
    </row>
    <row r="42" spans="1:1" x14ac:dyDescent="0.25">
      <c r="A42" s="1" t="s">
        <v>456</v>
      </c>
    </row>
    <row r="43" spans="1:1" x14ac:dyDescent="0.25">
      <c r="A43" s="2" t="s">
        <v>378</v>
      </c>
    </row>
    <row r="44" spans="1:1" x14ac:dyDescent="0.25">
      <c r="A44" s="2" t="s">
        <v>259</v>
      </c>
    </row>
    <row r="45" spans="1:1" x14ac:dyDescent="0.25">
      <c r="A45" s="1" t="s">
        <v>507</v>
      </c>
    </row>
    <row r="46" spans="1:1" x14ac:dyDescent="0.25">
      <c r="A46" s="2" t="s">
        <v>287</v>
      </c>
    </row>
    <row r="47" spans="1:1" x14ac:dyDescent="0.25">
      <c r="A47" s="2" t="s">
        <v>429</v>
      </c>
    </row>
    <row r="48" spans="1:1" x14ac:dyDescent="0.25">
      <c r="A48" s="2" t="s">
        <v>474</v>
      </c>
    </row>
    <row r="49" spans="1:1" x14ac:dyDescent="0.25">
      <c r="A49" s="2" t="s">
        <v>280</v>
      </c>
    </row>
    <row r="50" spans="1:1" x14ac:dyDescent="0.25">
      <c r="A50" s="1" t="s">
        <v>176</v>
      </c>
    </row>
    <row r="51" spans="1:1" x14ac:dyDescent="0.25">
      <c r="A51" s="1" t="s">
        <v>497</v>
      </c>
    </row>
    <row r="52" spans="1:1" x14ac:dyDescent="0.25">
      <c r="A52" s="1" t="s">
        <v>305</v>
      </c>
    </row>
    <row r="53" spans="1:1" x14ac:dyDescent="0.25">
      <c r="A53" s="1" t="s">
        <v>132</v>
      </c>
    </row>
    <row r="54" spans="1:1" x14ac:dyDescent="0.25">
      <c r="A54" s="1" t="s">
        <v>227</v>
      </c>
    </row>
    <row r="55" spans="1:1" x14ac:dyDescent="0.25">
      <c r="A55" s="1" t="s">
        <v>99</v>
      </c>
    </row>
    <row r="56" spans="1:1" x14ac:dyDescent="0.25">
      <c r="A56" s="2" t="s">
        <v>345</v>
      </c>
    </row>
    <row r="57" spans="1:1" x14ac:dyDescent="0.25">
      <c r="A57" s="1" t="s">
        <v>40</v>
      </c>
    </row>
    <row r="58" spans="1:1" x14ac:dyDescent="0.25">
      <c r="A58" s="1" t="s">
        <v>106</v>
      </c>
    </row>
    <row r="59" spans="1:1" x14ac:dyDescent="0.25">
      <c r="A59" s="1" t="s">
        <v>278</v>
      </c>
    </row>
    <row r="60" spans="1:1" x14ac:dyDescent="0.25">
      <c r="A60" s="2" t="s">
        <v>117</v>
      </c>
    </row>
    <row r="61" spans="1:1" x14ac:dyDescent="0.25">
      <c r="A61" s="2" t="s">
        <v>413</v>
      </c>
    </row>
    <row r="62" spans="1:1" x14ac:dyDescent="0.25">
      <c r="A62" s="2" t="s">
        <v>86</v>
      </c>
    </row>
    <row r="63" spans="1:1" x14ac:dyDescent="0.25">
      <c r="A63" s="2" t="s">
        <v>403</v>
      </c>
    </row>
    <row r="64" spans="1:1" x14ac:dyDescent="0.25">
      <c r="A64" s="1" t="s">
        <v>77</v>
      </c>
    </row>
    <row r="65" spans="1:1" x14ac:dyDescent="0.25">
      <c r="A65" s="2" t="s">
        <v>325</v>
      </c>
    </row>
    <row r="66" spans="1:1" x14ac:dyDescent="0.25">
      <c r="A66" s="2" t="s">
        <v>504</v>
      </c>
    </row>
    <row r="67" spans="1:1" x14ac:dyDescent="0.25">
      <c r="A67" s="1" t="s">
        <v>326</v>
      </c>
    </row>
    <row r="68" spans="1:1" x14ac:dyDescent="0.25">
      <c r="A68" s="1" t="s">
        <v>423</v>
      </c>
    </row>
    <row r="69" spans="1:1" x14ac:dyDescent="0.25">
      <c r="A69" s="1" t="s">
        <v>116</v>
      </c>
    </row>
    <row r="70" spans="1:1" x14ac:dyDescent="0.25">
      <c r="A70" s="2" t="s">
        <v>350</v>
      </c>
    </row>
    <row r="71" spans="1:1" x14ac:dyDescent="0.25">
      <c r="A71" s="1" t="s">
        <v>138</v>
      </c>
    </row>
    <row r="72" spans="1:1" x14ac:dyDescent="0.25">
      <c r="A72" s="2" t="s">
        <v>515</v>
      </c>
    </row>
    <row r="73" spans="1:1" x14ac:dyDescent="0.25">
      <c r="A73" s="2" t="s">
        <v>263</v>
      </c>
    </row>
    <row r="74" spans="1:1" x14ac:dyDescent="0.25">
      <c r="A74" s="2" t="s">
        <v>169</v>
      </c>
    </row>
    <row r="75" spans="1:1" x14ac:dyDescent="0.25">
      <c r="A75" s="2" t="s">
        <v>311</v>
      </c>
    </row>
    <row r="76" spans="1:1" x14ac:dyDescent="0.25">
      <c r="A76" s="1" t="s">
        <v>353</v>
      </c>
    </row>
    <row r="77" spans="1:1" x14ac:dyDescent="0.25">
      <c r="A77" s="2" t="s">
        <v>187</v>
      </c>
    </row>
    <row r="78" spans="1:1" x14ac:dyDescent="0.25">
      <c r="A78" s="1" t="s">
        <v>211</v>
      </c>
    </row>
    <row r="79" spans="1:1" x14ac:dyDescent="0.25">
      <c r="A79" s="1" t="s">
        <v>24</v>
      </c>
    </row>
    <row r="80" spans="1:1" x14ac:dyDescent="0.25">
      <c r="A80" s="2" t="s">
        <v>460</v>
      </c>
    </row>
    <row r="81" spans="1:1" x14ac:dyDescent="0.25">
      <c r="A81" s="1" t="s">
        <v>330</v>
      </c>
    </row>
    <row r="82" spans="1:1" x14ac:dyDescent="0.25">
      <c r="A82" s="1" t="s">
        <v>523</v>
      </c>
    </row>
    <row r="83" spans="1:1" x14ac:dyDescent="0.25">
      <c r="A83" s="1" t="s">
        <v>103</v>
      </c>
    </row>
    <row r="84" spans="1:1" x14ac:dyDescent="0.25">
      <c r="A84" s="1" t="s">
        <v>349</v>
      </c>
    </row>
    <row r="85" spans="1:1" x14ac:dyDescent="0.25">
      <c r="A85" s="2" t="s">
        <v>268</v>
      </c>
    </row>
    <row r="86" spans="1:1" x14ac:dyDescent="0.25">
      <c r="A86" s="2" t="s">
        <v>108</v>
      </c>
    </row>
    <row r="87" spans="1:1" x14ac:dyDescent="0.25">
      <c r="A87" s="2" t="s">
        <v>436</v>
      </c>
    </row>
    <row r="88" spans="1:1" x14ac:dyDescent="0.25">
      <c r="A88" s="1" t="s">
        <v>520</v>
      </c>
    </row>
    <row r="89" spans="1:1" x14ac:dyDescent="0.25">
      <c r="A89" s="2" t="s">
        <v>398</v>
      </c>
    </row>
    <row r="90" spans="1:1" x14ac:dyDescent="0.25">
      <c r="A90" s="2" t="s">
        <v>389</v>
      </c>
    </row>
    <row r="91" spans="1:1" x14ac:dyDescent="0.25">
      <c r="A91" s="1" t="s">
        <v>188</v>
      </c>
    </row>
    <row r="92" spans="1:1" x14ac:dyDescent="0.25">
      <c r="A92" s="1" t="s">
        <v>88</v>
      </c>
    </row>
    <row r="93" spans="1:1" x14ac:dyDescent="0.25">
      <c r="A93" s="2" t="s">
        <v>271</v>
      </c>
    </row>
    <row r="94" spans="1:1" x14ac:dyDescent="0.25">
      <c r="A94" s="1" t="s">
        <v>490</v>
      </c>
    </row>
    <row r="95" spans="1:1" x14ac:dyDescent="0.25">
      <c r="A95" s="2" t="s">
        <v>356</v>
      </c>
    </row>
    <row r="96" spans="1:1" x14ac:dyDescent="0.25">
      <c r="A96" s="2" t="s">
        <v>266</v>
      </c>
    </row>
    <row r="97" spans="1:1" x14ac:dyDescent="0.25">
      <c r="A97" s="1" t="s">
        <v>411</v>
      </c>
    </row>
    <row r="98" spans="1:1" x14ac:dyDescent="0.25">
      <c r="A98" s="1" t="s">
        <v>450</v>
      </c>
    </row>
    <row r="99" spans="1:1" x14ac:dyDescent="0.25">
      <c r="A99" s="1" t="s">
        <v>58</v>
      </c>
    </row>
    <row r="100" spans="1:1" x14ac:dyDescent="0.25">
      <c r="A100" s="2" t="s">
        <v>477</v>
      </c>
    </row>
    <row r="101" spans="1:1" x14ac:dyDescent="0.25">
      <c r="A101" s="1" t="s">
        <v>409</v>
      </c>
    </row>
    <row r="102" spans="1:1" x14ac:dyDescent="0.25">
      <c r="A102" s="1" t="s">
        <v>391</v>
      </c>
    </row>
    <row r="103" spans="1:1" x14ac:dyDescent="0.25">
      <c r="A103" s="1" t="s">
        <v>253</v>
      </c>
    </row>
    <row r="104" spans="1:1" x14ac:dyDescent="0.25">
      <c r="A104" s="2" t="s">
        <v>380</v>
      </c>
    </row>
    <row r="105" spans="1:1" x14ac:dyDescent="0.25">
      <c r="A105" s="2" t="s">
        <v>254</v>
      </c>
    </row>
    <row r="106" spans="1:1" x14ac:dyDescent="0.25">
      <c r="A106" s="1" t="s">
        <v>274</v>
      </c>
    </row>
    <row r="107" spans="1:1" x14ac:dyDescent="0.25">
      <c r="A107" s="1" t="s">
        <v>379</v>
      </c>
    </row>
    <row r="108" spans="1:1" x14ac:dyDescent="0.25">
      <c r="A108" s="1" t="s">
        <v>8</v>
      </c>
    </row>
    <row r="109" spans="1:1" x14ac:dyDescent="0.25">
      <c r="A109" s="2" t="s">
        <v>440</v>
      </c>
    </row>
    <row r="110" spans="1:1" x14ac:dyDescent="0.25">
      <c r="A110" s="2" t="s">
        <v>277</v>
      </c>
    </row>
    <row r="111" spans="1:1" x14ac:dyDescent="0.25">
      <c r="A111" s="2" t="s">
        <v>487</v>
      </c>
    </row>
    <row r="112" spans="1:1" x14ac:dyDescent="0.25">
      <c r="A112" s="2" t="s">
        <v>275</v>
      </c>
    </row>
    <row r="113" spans="1:1" x14ac:dyDescent="0.25">
      <c r="A113" s="1" t="s">
        <v>286</v>
      </c>
    </row>
    <row r="114" spans="1:1" x14ac:dyDescent="0.25">
      <c r="A114" s="1" t="s">
        <v>399</v>
      </c>
    </row>
    <row r="115" spans="1:1" x14ac:dyDescent="0.25">
      <c r="A115" s="2" t="s">
        <v>382</v>
      </c>
    </row>
    <row r="116" spans="1:1" x14ac:dyDescent="0.25">
      <c r="A116" s="1" t="s">
        <v>66</v>
      </c>
    </row>
    <row r="117" spans="1:1" x14ac:dyDescent="0.25">
      <c r="A117" s="2" t="s">
        <v>489</v>
      </c>
    </row>
    <row r="118" spans="1:1" x14ac:dyDescent="0.25">
      <c r="A118" s="2" t="s">
        <v>75</v>
      </c>
    </row>
    <row r="119" spans="1:1" x14ac:dyDescent="0.25">
      <c r="A119" s="2" t="s">
        <v>362</v>
      </c>
    </row>
    <row r="120" spans="1:1" x14ac:dyDescent="0.25">
      <c r="A120" s="1" t="s">
        <v>125</v>
      </c>
    </row>
    <row r="121" spans="1:1" x14ac:dyDescent="0.25">
      <c r="A121" s="1" t="s">
        <v>214</v>
      </c>
    </row>
    <row r="122" spans="1:1" x14ac:dyDescent="0.25">
      <c r="A122" s="2" t="s">
        <v>491</v>
      </c>
    </row>
    <row r="123" spans="1:1" x14ac:dyDescent="0.25">
      <c r="A123" s="2" t="s">
        <v>249</v>
      </c>
    </row>
    <row r="124" spans="1:1" x14ac:dyDescent="0.25">
      <c r="A124" s="1" t="s">
        <v>80</v>
      </c>
    </row>
    <row r="125" spans="1:1" x14ac:dyDescent="0.25">
      <c r="A125" s="2" t="s">
        <v>155</v>
      </c>
    </row>
    <row r="126" spans="1:1" x14ac:dyDescent="0.25">
      <c r="A126" s="2" t="s">
        <v>449</v>
      </c>
    </row>
    <row r="127" spans="1:1" x14ac:dyDescent="0.25">
      <c r="A127" s="2" t="s">
        <v>239</v>
      </c>
    </row>
    <row r="128" spans="1:1" x14ac:dyDescent="0.25">
      <c r="A128" s="2" t="s">
        <v>373</v>
      </c>
    </row>
    <row r="129" spans="1:1" x14ac:dyDescent="0.25">
      <c r="A129" s="2" t="s">
        <v>104</v>
      </c>
    </row>
    <row r="130" spans="1:1" x14ac:dyDescent="0.25">
      <c r="A130" s="2" t="s">
        <v>14</v>
      </c>
    </row>
    <row r="131" spans="1:1" x14ac:dyDescent="0.25">
      <c r="A131" s="1" t="s">
        <v>397</v>
      </c>
    </row>
    <row r="132" spans="1:1" x14ac:dyDescent="0.25">
      <c r="A132" s="2" t="s">
        <v>196</v>
      </c>
    </row>
    <row r="133" spans="1:1" x14ac:dyDescent="0.25">
      <c r="A133" s="2" t="s">
        <v>524</v>
      </c>
    </row>
    <row r="134" spans="1:1" x14ac:dyDescent="0.25">
      <c r="A134" s="1" t="s">
        <v>511</v>
      </c>
    </row>
    <row r="135" spans="1:1" x14ac:dyDescent="0.25">
      <c r="A135" s="1" t="s">
        <v>462</v>
      </c>
    </row>
    <row r="136" spans="1:1" x14ac:dyDescent="0.25">
      <c r="A136" s="1" t="s">
        <v>221</v>
      </c>
    </row>
    <row r="137" spans="1:1" x14ac:dyDescent="0.25">
      <c r="A137" s="2" t="s">
        <v>232</v>
      </c>
    </row>
    <row r="138" spans="1:1" x14ac:dyDescent="0.25">
      <c r="A138" s="1" t="s">
        <v>36</v>
      </c>
    </row>
    <row r="139" spans="1:1" x14ac:dyDescent="0.25">
      <c r="A139" s="1" t="s">
        <v>340</v>
      </c>
    </row>
    <row r="140" spans="1:1" x14ac:dyDescent="0.25">
      <c r="A140" s="1" t="s">
        <v>237</v>
      </c>
    </row>
    <row r="141" spans="1:1" x14ac:dyDescent="0.25">
      <c r="A141" s="1" t="s">
        <v>313</v>
      </c>
    </row>
    <row r="142" spans="1:1" x14ac:dyDescent="0.25">
      <c r="A142" s="2" t="s">
        <v>22</v>
      </c>
    </row>
    <row r="143" spans="1:1" x14ac:dyDescent="0.25">
      <c r="A143" s="1" t="s">
        <v>289</v>
      </c>
    </row>
    <row r="144" spans="1:1" x14ac:dyDescent="0.25">
      <c r="A144" s="2" t="s">
        <v>328</v>
      </c>
    </row>
    <row r="145" spans="1:1" x14ac:dyDescent="0.25">
      <c r="A145" s="1" t="s">
        <v>386</v>
      </c>
    </row>
    <row r="146" spans="1:1" x14ac:dyDescent="0.25">
      <c r="A146" s="2" t="s">
        <v>101</v>
      </c>
    </row>
    <row r="147" spans="1:1" x14ac:dyDescent="0.25">
      <c r="A147" s="1" t="s">
        <v>404</v>
      </c>
    </row>
    <row r="148" spans="1:1" x14ac:dyDescent="0.25">
      <c r="A148" s="1" t="s">
        <v>514</v>
      </c>
    </row>
    <row r="149" spans="1:1" x14ac:dyDescent="0.25">
      <c r="A149" s="1" t="s">
        <v>355</v>
      </c>
    </row>
    <row r="150" spans="1:1" x14ac:dyDescent="0.25">
      <c r="A150" s="1" t="s">
        <v>198</v>
      </c>
    </row>
    <row r="151" spans="1:1" x14ac:dyDescent="0.25">
      <c r="A151" s="2" t="s">
        <v>210</v>
      </c>
    </row>
    <row r="152" spans="1:1" x14ac:dyDescent="0.25">
      <c r="A152" s="1" t="s">
        <v>230</v>
      </c>
    </row>
    <row r="153" spans="1:1" x14ac:dyDescent="0.25">
      <c r="A153" s="1" t="s">
        <v>135</v>
      </c>
    </row>
    <row r="154" spans="1:1" x14ac:dyDescent="0.25">
      <c r="A154" s="2" t="s">
        <v>178</v>
      </c>
    </row>
    <row r="155" spans="1:1" x14ac:dyDescent="0.25">
      <c r="A155" s="2" t="s">
        <v>387</v>
      </c>
    </row>
    <row r="156" spans="1:1" x14ac:dyDescent="0.25">
      <c r="A156" s="2" t="s">
        <v>333</v>
      </c>
    </row>
    <row r="157" spans="1:1" x14ac:dyDescent="0.25">
      <c r="A157" s="2" t="s">
        <v>140</v>
      </c>
    </row>
    <row r="158" spans="1:1" x14ac:dyDescent="0.25">
      <c r="A158" s="2" t="s">
        <v>424</v>
      </c>
    </row>
    <row r="159" spans="1:1" x14ac:dyDescent="0.25">
      <c r="A159" s="2" t="s">
        <v>189</v>
      </c>
    </row>
    <row r="160" spans="1:1" x14ac:dyDescent="0.25">
      <c r="A160" s="2" t="s">
        <v>512</v>
      </c>
    </row>
    <row r="161" spans="1:1" x14ac:dyDescent="0.25">
      <c r="A161" s="1" t="s">
        <v>295</v>
      </c>
    </row>
    <row r="162" spans="1:1" x14ac:dyDescent="0.25">
      <c r="A162" s="2" t="s">
        <v>296</v>
      </c>
    </row>
    <row r="163" spans="1:1" x14ac:dyDescent="0.25">
      <c r="A163" s="2" t="s">
        <v>123</v>
      </c>
    </row>
    <row r="164" spans="1:1" x14ac:dyDescent="0.25">
      <c r="A164" s="2" t="s">
        <v>175</v>
      </c>
    </row>
    <row r="165" spans="1:1" x14ac:dyDescent="0.25">
      <c r="A165" s="1" t="s">
        <v>261</v>
      </c>
    </row>
    <row r="166" spans="1:1" x14ac:dyDescent="0.25">
      <c r="A166" s="2" t="s">
        <v>165</v>
      </c>
    </row>
    <row r="167" spans="1:1" x14ac:dyDescent="0.25">
      <c r="A167" s="1" t="s">
        <v>473</v>
      </c>
    </row>
    <row r="168" spans="1:1" x14ac:dyDescent="0.25">
      <c r="A168" s="2" t="s">
        <v>405</v>
      </c>
    </row>
    <row r="169" spans="1:1" x14ac:dyDescent="0.25">
      <c r="A169" s="1" t="s">
        <v>284</v>
      </c>
    </row>
    <row r="170" spans="1:1" x14ac:dyDescent="0.25">
      <c r="A170" s="2" t="s">
        <v>90</v>
      </c>
    </row>
    <row r="171" spans="1:1" x14ac:dyDescent="0.25">
      <c r="A171" s="1" t="s">
        <v>299</v>
      </c>
    </row>
    <row r="172" spans="1:1" x14ac:dyDescent="0.25">
      <c r="A172" s="2" t="s">
        <v>510</v>
      </c>
    </row>
    <row r="173" spans="1:1" x14ac:dyDescent="0.25">
      <c r="A173" s="2" t="s">
        <v>111</v>
      </c>
    </row>
    <row r="174" spans="1:1" x14ac:dyDescent="0.25">
      <c r="A174" s="1" t="s">
        <v>153</v>
      </c>
    </row>
    <row r="175" spans="1:1" x14ac:dyDescent="0.25">
      <c r="A175" s="2" t="s">
        <v>184</v>
      </c>
    </row>
    <row r="176" spans="1:1" x14ac:dyDescent="0.25">
      <c r="A176" s="2" t="s">
        <v>225</v>
      </c>
    </row>
    <row r="177" spans="1:33" x14ac:dyDescent="0.25">
      <c r="A177" s="1" t="s">
        <v>201</v>
      </c>
      <c r="B177" s="1">
        <v>98</v>
      </c>
      <c r="C177" s="2">
        <v>71</v>
      </c>
      <c r="D177" s="1">
        <v>76</v>
      </c>
      <c r="E177" s="2">
        <v>74</v>
      </c>
      <c r="F177" s="1">
        <v>60</v>
      </c>
      <c r="G177" s="2">
        <v>82</v>
      </c>
      <c r="H177" s="1">
        <v>96</v>
      </c>
      <c r="I177" s="2">
        <v>73</v>
      </c>
      <c r="J177" s="1">
        <v>87</v>
      </c>
      <c r="K177" s="2">
        <v>84</v>
      </c>
      <c r="L177" s="1">
        <v>52</v>
      </c>
      <c r="M177" s="2">
        <v>84</v>
      </c>
      <c r="N177" s="1">
        <v>65</v>
      </c>
      <c r="O177" s="2">
        <v>61</v>
      </c>
      <c r="P177" s="1">
        <v>63</v>
      </c>
      <c r="Q177" s="2">
        <v>70</v>
      </c>
      <c r="R177" s="1">
        <v>50</v>
      </c>
      <c r="S177" s="2">
        <v>74</v>
      </c>
      <c r="T177" s="1">
        <v>81</v>
      </c>
      <c r="U177" s="2">
        <v>93</v>
      </c>
      <c r="V177" s="1">
        <v>75</v>
      </c>
      <c r="W177" s="2">
        <v>84</v>
      </c>
      <c r="X177" s="1">
        <v>63</v>
      </c>
      <c r="Y177" s="2">
        <v>78</v>
      </c>
      <c r="Z177" s="1">
        <v>71</v>
      </c>
      <c r="AA177" s="2">
        <v>87</v>
      </c>
      <c r="AB177" s="1">
        <v>77</v>
      </c>
      <c r="AC177" s="2">
        <v>74</v>
      </c>
      <c r="AD177" s="1">
        <v>69</v>
      </c>
      <c r="AE177" s="2">
        <v>56</v>
      </c>
      <c r="AG177">
        <f>_xlfn.STDEV.P(B177:AE177)</f>
        <v>12.016470178698716</v>
      </c>
    </row>
    <row r="178" spans="1:33" x14ac:dyDescent="0.25">
      <c r="A178" s="1" t="s">
        <v>381</v>
      </c>
    </row>
    <row r="179" spans="1:33" x14ac:dyDescent="0.25">
      <c r="A179" s="2" t="s">
        <v>243</v>
      </c>
    </row>
    <row r="180" spans="1:33" x14ac:dyDescent="0.25">
      <c r="A180" s="2" t="s">
        <v>400</v>
      </c>
    </row>
    <row r="181" spans="1:33" x14ac:dyDescent="0.25">
      <c r="A181" s="2" t="s">
        <v>354</v>
      </c>
    </row>
    <row r="182" spans="1:33" x14ac:dyDescent="0.25">
      <c r="A182" s="1" t="s">
        <v>476</v>
      </c>
    </row>
    <row r="183" spans="1:33" x14ac:dyDescent="0.25">
      <c r="A183" s="2" t="s">
        <v>72</v>
      </c>
    </row>
    <row r="184" spans="1:33" x14ac:dyDescent="0.25">
      <c r="A184" s="1" t="s">
        <v>321</v>
      </c>
    </row>
    <row r="185" spans="1:33" x14ac:dyDescent="0.25">
      <c r="A185" s="1" t="s">
        <v>297</v>
      </c>
    </row>
    <row r="186" spans="1:33" x14ac:dyDescent="0.25">
      <c r="A186" s="1" t="s">
        <v>118</v>
      </c>
    </row>
    <row r="187" spans="1:33" x14ac:dyDescent="0.25">
      <c r="A187" s="1" t="s">
        <v>332</v>
      </c>
    </row>
    <row r="188" spans="1:33" x14ac:dyDescent="0.25">
      <c r="A188" s="1" t="s">
        <v>292</v>
      </c>
    </row>
    <row r="189" spans="1:33" x14ac:dyDescent="0.25">
      <c r="A189" s="1" t="s">
        <v>468</v>
      </c>
    </row>
    <row r="190" spans="1:33" x14ac:dyDescent="0.25">
      <c r="A190" s="1" t="s">
        <v>73</v>
      </c>
    </row>
    <row r="191" spans="1:33" x14ac:dyDescent="0.25">
      <c r="A191" s="1" t="s">
        <v>470</v>
      </c>
    </row>
    <row r="192" spans="1:33" x14ac:dyDescent="0.25">
      <c r="A192" s="1" t="s">
        <v>445</v>
      </c>
    </row>
    <row r="193" spans="1:1" x14ac:dyDescent="0.25">
      <c r="A193" s="2" t="s">
        <v>46</v>
      </c>
    </row>
    <row r="194" spans="1:1" x14ac:dyDescent="0.25">
      <c r="A194" s="2" t="s">
        <v>54</v>
      </c>
    </row>
    <row r="195" spans="1:1" x14ac:dyDescent="0.25">
      <c r="A195" s="2" t="s">
        <v>216</v>
      </c>
    </row>
    <row r="196" spans="1:1" x14ac:dyDescent="0.25">
      <c r="A196" s="1" t="s">
        <v>441</v>
      </c>
    </row>
    <row r="197" spans="1:1" x14ac:dyDescent="0.25">
      <c r="A197" s="2" t="s">
        <v>415</v>
      </c>
    </row>
    <row r="198" spans="1:1" x14ac:dyDescent="0.25">
      <c r="A198" s="2" t="s">
        <v>471</v>
      </c>
    </row>
    <row r="199" spans="1:1" x14ac:dyDescent="0.25">
      <c r="A199" s="1" t="s">
        <v>113</v>
      </c>
    </row>
    <row r="200" spans="1:1" x14ac:dyDescent="0.25">
      <c r="A200" s="1" t="s">
        <v>335</v>
      </c>
    </row>
    <row r="201" spans="1:1" x14ac:dyDescent="0.25">
      <c r="A201" s="1" t="s">
        <v>223</v>
      </c>
    </row>
    <row r="202" spans="1:1" x14ac:dyDescent="0.25">
      <c r="A202" s="1" t="s">
        <v>478</v>
      </c>
    </row>
    <row r="203" spans="1:1" x14ac:dyDescent="0.25">
      <c r="A203" s="1" t="s">
        <v>430</v>
      </c>
    </row>
    <row r="204" spans="1:1" x14ac:dyDescent="0.25">
      <c r="A204" s="1" t="s">
        <v>383</v>
      </c>
    </row>
    <row r="205" spans="1:1" x14ac:dyDescent="0.25">
      <c r="A205" s="2" t="s">
        <v>181</v>
      </c>
    </row>
    <row r="206" spans="1:1" x14ac:dyDescent="0.25">
      <c r="A206" s="1" t="s">
        <v>251</v>
      </c>
    </row>
    <row r="207" spans="1:1" x14ac:dyDescent="0.25">
      <c r="A207" s="2" t="s">
        <v>455</v>
      </c>
    </row>
    <row r="208" spans="1:1" x14ac:dyDescent="0.25">
      <c r="A208" s="1" t="s">
        <v>282</v>
      </c>
    </row>
    <row r="209" spans="1:1" x14ac:dyDescent="0.25">
      <c r="A209" s="1" t="s">
        <v>323</v>
      </c>
    </row>
    <row r="210" spans="1:1" x14ac:dyDescent="0.25">
      <c r="A210" s="1" t="s">
        <v>173</v>
      </c>
    </row>
    <row r="211" spans="1:1" x14ac:dyDescent="0.25">
      <c r="A211" s="2" t="s">
        <v>252</v>
      </c>
    </row>
    <row r="212" spans="1:1" x14ac:dyDescent="0.25">
      <c r="A212" s="1" t="s">
        <v>160</v>
      </c>
    </row>
    <row r="213" spans="1:1" x14ac:dyDescent="0.25">
      <c r="A213" s="1" t="s">
        <v>96</v>
      </c>
    </row>
    <row r="214" spans="1:1" x14ac:dyDescent="0.25">
      <c r="A214" s="1" t="s">
        <v>434</v>
      </c>
    </row>
    <row r="215" spans="1:1" x14ac:dyDescent="0.25">
      <c r="A215" s="1" t="s">
        <v>84</v>
      </c>
    </row>
    <row r="216" spans="1:1" x14ac:dyDescent="0.25">
      <c r="A216" s="2" t="s">
        <v>493</v>
      </c>
    </row>
    <row r="217" spans="1:1" x14ac:dyDescent="0.25">
      <c r="A217" s="1" t="s">
        <v>191</v>
      </c>
    </row>
    <row r="218" spans="1:1" x14ac:dyDescent="0.25">
      <c r="A218" s="1" t="s">
        <v>346</v>
      </c>
    </row>
    <row r="219" spans="1:1" x14ac:dyDescent="0.25">
      <c r="A219" s="1" t="s">
        <v>452</v>
      </c>
    </row>
    <row r="220" spans="1:1" x14ac:dyDescent="0.25">
      <c r="A220" s="1" t="s">
        <v>465</v>
      </c>
    </row>
    <row r="221" spans="1:1" x14ac:dyDescent="0.25">
      <c r="A221" s="1" t="s">
        <v>219</v>
      </c>
    </row>
    <row r="222" spans="1:1" x14ac:dyDescent="0.25">
      <c r="A222" s="1" t="s">
        <v>242</v>
      </c>
    </row>
    <row r="223" spans="1:1" x14ac:dyDescent="0.25">
      <c r="A223" s="2" t="s">
        <v>241</v>
      </c>
    </row>
    <row r="224" spans="1:1" x14ac:dyDescent="0.25">
      <c r="A224" s="1" t="s">
        <v>217</v>
      </c>
    </row>
    <row r="225" spans="1:33" x14ac:dyDescent="0.25">
      <c r="A225" s="1" t="s">
        <v>146</v>
      </c>
    </row>
    <row r="226" spans="1:33" x14ac:dyDescent="0.25">
      <c r="A226" s="2" t="s">
        <v>134</v>
      </c>
    </row>
    <row r="227" spans="1:33" x14ac:dyDescent="0.25">
      <c r="A227" s="1" t="s">
        <v>363</v>
      </c>
    </row>
    <row r="228" spans="1:33" x14ac:dyDescent="0.25">
      <c r="A228" s="1" t="s">
        <v>344</v>
      </c>
    </row>
    <row r="229" spans="1:33" x14ac:dyDescent="0.25">
      <c r="A229" s="1" t="s">
        <v>425</v>
      </c>
      <c r="B229" s="1">
        <v>80</v>
      </c>
      <c r="C229" s="2">
        <v>53</v>
      </c>
      <c r="D229" s="1">
        <v>79</v>
      </c>
      <c r="E229" s="2">
        <v>36</v>
      </c>
      <c r="F229" s="1">
        <v>60</v>
      </c>
      <c r="G229" s="2">
        <v>63</v>
      </c>
      <c r="H229" s="1">
        <v>62</v>
      </c>
      <c r="I229" s="2">
        <v>62</v>
      </c>
      <c r="J229" s="1">
        <v>60</v>
      </c>
      <c r="K229" s="2">
        <v>74</v>
      </c>
      <c r="L229" s="1">
        <v>66</v>
      </c>
      <c r="M229" s="2">
        <v>61</v>
      </c>
      <c r="N229" s="1">
        <v>80</v>
      </c>
      <c r="O229" s="2">
        <v>82</v>
      </c>
      <c r="P229" s="1">
        <v>83</v>
      </c>
      <c r="Q229" s="2">
        <v>70</v>
      </c>
      <c r="R229" s="1">
        <v>69</v>
      </c>
      <c r="S229" s="2">
        <v>56</v>
      </c>
      <c r="T229" s="1">
        <v>67</v>
      </c>
      <c r="U229" s="2">
        <v>68</v>
      </c>
      <c r="V229" s="1">
        <v>79</v>
      </c>
      <c r="W229" s="2">
        <v>60</v>
      </c>
      <c r="X229" s="1">
        <v>62</v>
      </c>
      <c r="Y229" s="2">
        <v>48</v>
      </c>
      <c r="Z229" s="1">
        <v>81</v>
      </c>
      <c r="AA229" s="2">
        <v>63</v>
      </c>
      <c r="AB229" s="1">
        <v>64</v>
      </c>
      <c r="AC229" s="2">
        <v>70</v>
      </c>
      <c r="AD229" s="1">
        <v>83</v>
      </c>
      <c r="AE229" s="2">
        <v>54</v>
      </c>
      <c r="AG229">
        <f>_xlfn.STDEV.P(B229:AE229)</f>
        <v>11.152727618539481</v>
      </c>
    </row>
    <row r="230" spans="1:33" x14ac:dyDescent="0.25">
      <c r="A230" s="1" t="s">
        <v>16</v>
      </c>
    </row>
    <row r="231" spans="1:33" x14ac:dyDescent="0.25">
      <c r="A231" s="2" t="s">
        <v>229</v>
      </c>
    </row>
    <row r="232" spans="1:33" x14ac:dyDescent="0.25">
      <c r="A232" s="2" t="s">
        <v>370</v>
      </c>
    </row>
    <row r="233" spans="1:33" x14ac:dyDescent="0.25">
      <c r="A233" s="2" t="s">
        <v>442</v>
      </c>
    </row>
    <row r="234" spans="1:33" x14ac:dyDescent="0.25">
      <c r="A234" s="1" t="s">
        <v>448</v>
      </c>
    </row>
    <row r="235" spans="1:33" x14ac:dyDescent="0.25">
      <c r="A235" s="2" t="s">
        <v>392</v>
      </c>
    </row>
    <row r="236" spans="1:33" x14ac:dyDescent="0.25">
      <c r="A236" s="1" t="s">
        <v>501</v>
      </c>
    </row>
    <row r="237" spans="1:33" x14ac:dyDescent="0.25">
      <c r="A237" s="2" t="s">
        <v>222</v>
      </c>
    </row>
    <row r="238" spans="1:33" x14ac:dyDescent="0.25">
      <c r="A238" s="1" t="s">
        <v>255</v>
      </c>
    </row>
    <row r="239" spans="1:33" x14ac:dyDescent="0.25">
      <c r="A239" s="1" t="s">
        <v>317</v>
      </c>
    </row>
    <row r="240" spans="1:33" x14ac:dyDescent="0.25">
      <c r="A240" s="1" t="s">
        <v>443</v>
      </c>
    </row>
    <row r="241" spans="1:1" x14ac:dyDescent="0.25">
      <c r="A241" s="2" t="s">
        <v>38</v>
      </c>
    </row>
    <row r="242" spans="1:1" x14ac:dyDescent="0.25">
      <c r="A242" s="2" t="s">
        <v>206</v>
      </c>
    </row>
    <row r="243" spans="1:1" x14ac:dyDescent="0.25">
      <c r="A243" s="2" t="s">
        <v>18</v>
      </c>
    </row>
    <row r="244" spans="1:1" x14ac:dyDescent="0.25">
      <c r="A244" s="2" t="s">
        <v>246</v>
      </c>
    </row>
    <row r="245" spans="1:1" x14ac:dyDescent="0.25">
      <c r="A245" s="2" t="s">
        <v>506</v>
      </c>
    </row>
    <row r="246" spans="1:1" x14ac:dyDescent="0.25">
      <c r="A246" s="1" t="s">
        <v>402</v>
      </c>
    </row>
    <row r="247" spans="1:1" x14ac:dyDescent="0.25">
      <c r="A247" s="1" t="s">
        <v>157</v>
      </c>
    </row>
    <row r="248" spans="1:1" x14ac:dyDescent="0.25">
      <c r="A248" s="2" t="s">
        <v>218</v>
      </c>
    </row>
    <row r="249" spans="1:1" x14ac:dyDescent="0.25">
      <c r="A249" s="1" t="s">
        <v>416</v>
      </c>
    </row>
    <row r="250" spans="1:1" x14ac:dyDescent="0.25">
      <c r="A250" s="2" t="s">
        <v>367</v>
      </c>
    </row>
    <row r="251" spans="1:1" x14ac:dyDescent="0.25">
      <c r="A251" s="2" t="s">
        <v>376</v>
      </c>
    </row>
    <row r="252" spans="1:1" x14ac:dyDescent="0.25">
      <c r="A252" s="2" t="s">
        <v>336</v>
      </c>
    </row>
    <row r="253" spans="1:1" x14ac:dyDescent="0.25">
      <c r="A253" s="2" t="s">
        <v>315</v>
      </c>
    </row>
    <row r="254" spans="1:1" x14ac:dyDescent="0.25">
      <c r="A254" s="2" t="s">
        <v>285</v>
      </c>
    </row>
    <row r="255" spans="1:1" x14ac:dyDescent="0.25">
      <c r="A255" s="2" t="s">
        <v>10</v>
      </c>
    </row>
    <row r="256" spans="1:1" x14ac:dyDescent="0.25">
      <c r="A256" s="2" t="s">
        <v>521</v>
      </c>
    </row>
    <row r="257" spans="1:1" x14ac:dyDescent="0.25">
      <c r="A257" s="2" t="s">
        <v>480</v>
      </c>
    </row>
    <row r="258" spans="1:1" x14ac:dyDescent="0.25">
      <c r="A258" s="2" t="s">
        <v>120</v>
      </c>
    </row>
    <row r="259" spans="1:1" x14ac:dyDescent="0.25">
      <c r="A259" s="2" t="s">
        <v>496</v>
      </c>
    </row>
    <row r="260" spans="1:1" x14ac:dyDescent="0.25">
      <c r="A260" s="1" t="s">
        <v>70</v>
      </c>
    </row>
    <row r="261" spans="1:1" x14ac:dyDescent="0.25">
      <c r="A261" s="1" t="s">
        <v>454</v>
      </c>
    </row>
    <row r="262" spans="1:1" x14ac:dyDescent="0.25">
      <c r="A262" s="1" t="s">
        <v>245</v>
      </c>
    </row>
    <row r="263" spans="1:1" x14ac:dyDescent="0.25">
      <c r="A263" s="1" t="s">
        <v>92</v>
      </c>
    </row>
    <row r="264" spans="1:1" x14ac:dyDescent="0.25">
      <c r="A264" s="2" t="s">
        <v>433</v>
      </c>
    </row>
    <row r="265" spans="1:1" x14ac:dyDescent="0.25">
      <c r="A265" s="2" t="s">
        <v>162</v>
      </c>
    </row>
    <row r="266" spans="1:1" x14ac:dyDescent="0.25">
      <c r="A266" s="2" t="s">
        <v>466</v>
      </c>
    </row>
    <row r="267" spans="1:1" x14ac:dyDescent="0.25">
      <c r="A267" s="1" t="s">
        <v>428</v>
      </c>
    </row>
    <row r="268" spans="1:1" x14ac:dyDescent="0.25">
      <c r="A268" s="2" t="s">
        <v>82</v>
      </c>
    </row>
    <row r="269" spans="1:1" x14ac:dyDescent="0.25">
      <c r="A269" s="1" t="s">
        <v>492</v>
      </c>
    </row>
    <row r="270" spans="1:1" x14ac:dyDescent="0.25">
      <c r="A270" s="2" t="s">
        <v>50</v>
      </c>
    </row>
    <row r="271" spans="1:1" x14ac:dyDescent="0.25">
      <c r="A271" s="2" t="s">
        <v>298</v>
      </c>
    </row>
    <row r="272" spans="1:1" x14ac:dyDescent="0.25">
      <c r="A272" s="2" t="s">
        <v>78</v>
      </c>
    </row>
    <row r="273" spans="1:1" x14ac:dyDescent="0.25">
      <c r="A273" s="2" t="s">
        <v>97</v>
      </c>
    </row>
    <row r="274" spans="1:1" x14ac:dyDescent="0.25">
      <c r="A274" s="2" t="s">
        <v>172</v>
      </c>
    </row>
    <row r="275" spans="1:1" x14ac:dyDescent="0.25">
      <c r="A275" s="1" t="s">
        <v>186</v>
      </c>
    </row>
    <row r="276" spans="1:1" x14ac:dyDescent="0.25">
      <c r="A276" s="2" t="s">
        <v>420</v>
      </c>
    </row>
    <row r="277" spans="1:1" x14ac:dyDescent="0.25">
      <c r="A277" s="2" t="s">
        <v>410</v>
      </c>
    </row>
    <row r="278" spans="1:1" x14ac:dyDescent="0.25">
      <c r="A278" s="2" t="s">
        <v>130</v>
      </c>
    </row>
    <row r="279" spans="1:1" x14ac:dyDescent="0.25">
      <c r="A279" s="1" t="s">
        <v>248</v>
      </c>
    </row>
    <row r="280" spans="1:1" x14ac:dyDescent="0.25">
      <c r="A280" s="1" t="s">
        <v>272</v>
      </c>
    </row>
    <row r="281" spans="1:1" x14ac:dyDescent="0.25">
      <c r="A281" s="1" t="s">
        <v>432</v>
      </c>
    </row>
    <row r="282" spans="1:1" x14ac:dyDescent="0.25">
      <c r="A282" s="1" t="s">
        <v>388</v>
      </c>
    </row>
    <row r="283" spans="1:1" x14ac:dyDescent="0.25">
      <c r="A283" s="1" t="s">
        <v>28</v>
      </c>
    </row>
    <row r="284" spans="1:1" x14ac:dyDescent="0.25">
      <c r="A284" s="1" t="s">
        <v>377</v>
      </c>
    </row>
    <row r="285" spans="1:1" x14ac:dyDescent="0.25">
      <c r="A285" s="2" t="s">
        <v>320</v>
      </c>
    </row>
    <row r="286" spans="1:1" x14ac:dyDescent="0.25">
      <c r="A286" s="2" t="s">
        <v>417</v>
      </c>
    </row>
    <row r="287" spans="1:1" x14ac:dyDescent="0.25">
      <c r="A287" s="2" t="s">
        <v>200</v>
      </c>
    </row>
    <row r="288" spans="1:1" x14ac:dyDescent="0.25">
      <c r="A288" s="2" t="s">
        <v>422</v>
      </c>
    </row>
    <row r="289" spans="1:1" x14ac:dyDescent="0.25">
      <c r="A289" s="2" t="s">
        <v>203</v>
      </c>
    </row>
    <row r="290" spans="1:1" x14ac:dyDescent="0.25">
      <c r="A290" s="1" t="s">
        <v>407</v>
      </c>
    </row>
    <row r="291" spans="1:1" x14ac:dyDescent="0.25">
      <c r="A291" s="1" t="s">
        <v>208</v>
      </c>
    </row>
    <row r="292" spans="1:1" x14ac:dyDescent="0.25">
      <c r="A292" s="1" t="s">
        <v>62</v>
      </c>
    </row>
    <row r="293" spans="1:1" x14ac:dyDescent="0.25">
      <c r="A293" s="1" t="s">
        <v>483</v>
      </c>
    </row>
    <row r="294" spans="1:1" x14ac:dyDescent="0.25">
      <c r="A294" s="1" t="s">
        <v>414</v>
      </c>
    </row>
    <row r="295" spans="1:1" x14ac:dyDescent="0.25">
      <c r="A295" s="1" t="s">
        <v>167</v>
      </c>
    </row>
    <row r="296" spans="1:1" x14ac:dyDescent="0.25">
      <c r="A296" s="2" t="s">
        <v>347</v>
      </c>
    </row>
    <row r="297" spans="1:1" x14ac:dyDescent="0.25">
      <c r="A297" s="2" t="s">
        <v>212</v>
      </c>
    </row>
    <row r="298" spans="1:1" x14ac:dyDescent="0.25">
      <c r="A298" s="1" t="s">
        <v>369</v>
      </c>
    </row>
    <row r="299" spans="1:1" x14ac:dyDescent="0.25">
      <c r="A299" s="1" t="s">
        <v>183</v>
      </c>
    </row>
    <row r="300" spans="1:1" x14ac:dyDescent="0.25">
      <c r="A300" s="2" t="s">
        <v>408</v>
      </c>
    </row>
    <row r="301" spans="1:1" x14ac:dyDescent="0.25">
      <c r="A301" s="2" t="s">
        <v>331</v>
      </c>
    </row>
    <row r="302" spans="1:1" x14ac:dyDescent="0.25">
      <c r="A302" s="2" t="s">
        <v>290</v>
      </c>
    </row>
    <row r="303" spans="1:1" x14ac:dyDescent="0.25">
      <c r="A303" s="1" t="s">
        <v>20</v>
      </c>
    </row>
    <row r="304" spans="1:1" x14ac:dyDescent="0.25">
      <c r="A304" s="2" t="s">
        <v>144</v>
      </c>
    </row>
    <row r="305" spans="1:1" x14ac:dyDescent="0.25">
      <c r="A305" s="2" t="s">
        <v>395</v>
      </c>
    </row>
    <row r="306" spans="1:1" x14ac:dyDescent="0.25">
      <c r="A306" s="2" t="s">
        <v>148</v>
      </c>
    </row>
    <row r="307" spans="1:1" x14ac:dyDescent="0.25">
      <c r="A307" s="1" t="s">
        <v>393</v>
      </c>
    </row>
    <row r="308" spans="1:1" x14ac:dyDescent="0.25">
      <c r="A308" s="1" t="s">
        <v>150</v>
      </c>
    </row>
    <row r="309" spans="1:1" x14ac:dyDescent="0.25">
      <c r="A309" s="2" t="s">
        <v>359</v>
      </c>
    </row>
    <row r="310" spans="1:1" x14ac:dyDescent="0.25">
      <c r="A310" s="2" t="s">
        <v>385</v>
      </c>
    </row>
    <row r="311" spans="1:1" x14ac:dyDescent="0.25">
      <c r="A311" s="2" t="s">
        <v>352</v>
      </c>
    </row>
    <row r="312" spans="1:1" x14ac:dyDescent="0.25">
      <c r="A312" s="2" t="s">
        <v>451</v>
      </c>
    </row>
    <row r="313" spans="1:1" x14ac:dyDescent="0.25">
      <c r="A313" s="1" t="s">
        <v>269</v>
      </c>
    </row>
    <row r="314" spans="1:1" x14ac:dyDescent="0.25">
      <c r="A314" s="2" t="s">
        <v>464</v>
      </c>
    </row>
    <row r="315" spans="1:1" x14ac:dyDescent="0.25">
      <c r="A315" s="2" t="s">
        <v>114</v>
      </c>
    </row>
    <row r="316" spans="1:1" x14ac:dyDescent="0.25">
      <c r="A316" s="1" t="s">
        <v>205</v>
      </c>
    </row>
    <row r="317" spans="1:1" x14ac:dyDescent="0.25">
      <c r="A317" s="2" t="s">
        <v>42</v>
      </c>
    </row>
    <row r="318" spans="1:1" x14ac:dyDescent="0.25">
      <c r="A318" s="2" t="s">
        <v>342</v>
      </c>
    </row>
    <row r="319" spans="1:1" x14ac:dyDescent="0.25">
      <c r="A319" s="1" t="s">
        <v>481</v>
      </c>
    </row>
    <row r="320" spans="1:1" x14ac:dyDescent="0.25">
      <c r="A320" s="2" t="s">
        <v>446</v>
      </c>
    </row>
    <row r="321" spans="1:1" x14ac:dyDescent="0.25">
      <c r="A321" s="1" t="s">
        <v>375</v>
      </c>
    </row>
    <row r="322" spans="1:1" x14ac:dyDescent="0.25">
      <c r="A322" s="2" t="s">
        <v>68</v>
      </c>
    </row>
    <row r="323" spans="1:1" x14ac:dyDescent="0.25">
      <c r="A323" s="1" t="s">
        <v>240</v>
      </c>
    </row>
    <row r="324" spans="1:1" x14ac:dyDescent="0.25">
      <c r="A324" s="1" t="s">
        <v>257</v>
      </c>
    </row>
    <row r="325" spans="1:1" x14ac:dyDescent="0.25">
      <c r="A325" s="1" t="s">
        <v>319</v>
      </c>
    </row>
    <row r="326" spans="1:1" x14ac:dyDescent="0.25">
      <c r="A326" s="1" t="s">
        <v>171</v>
      </c>
    </row>
    <row r="327" spans="1:1" x14ac:dyDescent="0.25">
      <c r="A327" s="2" t="s">
        <v>307</v>
      </c>
    </row>
    <row r="328" spans="1:1" x14ac:dyDescent="0.25">
      <c r="A328" s="1" t="s">
        <v>180</v>
      </c>
    </row>
    <row r="329" spans="1:1" x14ac:dyDescent="0.25">
      <c r="A329" s="1" t="s">
        <v>276</v>
      </c>
    </row>
    <row r="330" spans="1:1" x14ac:dyDescent="0.25">
      <c r="A330" s="2" t="s">
        <v>56</v>
      </c>
    </row>
    <row r="331" spans="1:1" x14ac:dyDescent="0.25">
      <c r="A331" s="2" t="s">
        <v>294</v>
      </c>
    </row>
    <row r="332" spans="1:1" x14ac:dyDescent="0.25">
      <c r="A332" s="1" t="s">
        <v>357</v>
      </c>
    </row>
    <row r="333" spans="1:1" x14ac:dyDescent="0.25">
      <c r="A333" s="2" t="s">
        <v>304</v>
      </c>
    </row>
    <row r="334" spans="1:1" x14ac:dyDescent="0.25">
      <c r="A334" s="1" t="s">
        <v>421</v>
      </c>
    </row>
    <row r="335" spans="1:1" x14ac:dyDescent="0.25">
      <c r="A335" s="2" t="s">
        <v>152</v>
      </c>
    </row>
    <row r="336" spans="1:1" x14ac:dyDescent="0.25">
      <c r="A336" s="2" t="s">
        <v>159</v>
      </c>
    </row>
    <row r="337" spans="1:1" x14ac:dyDescent="0.25">
      <c r="A337" s="2" t="s">
        <v>484</v>
      </c>
    </row>
    <row r="338" spans="1:1" x14ac:dyDescent="0.25">
      <c r="A338" s="1" t="s">
        <v>309</v>
      </c>
    </row>
    <row r="339" spans="1:1" x14ac:dyDescent="0.25">
      <c r="A339" s="1" t="s">
        <v>48</v>
      </c>
    </row>
    <row r="340" spans="1:1" x14ac:dyDescent="0.25">
      <c r="A340" s="1" t="s">
        <v>122</v>
      </c>
    </row>
    <row r="341" spans="1:1" x14ac:dyDescent="0.25">
      <c r="A341" s="2" t="s">
        <v>444</v>
      </c>
    </row>
    <row r="342" spans="1:1" x14ac:dyDescent="0.25">
      <c r="A342" s="1" t="s">
        <v>366</v>
      </c>
    </row>
    <row r="343" spans="1:1" x14ac:dyDescent="0.25">
      <c r="A343" s="2" t="s">
        <v>127</v>
      </c>
    </row>
    <row r="344" spans="1:1" x14ac:dyDescent="0.25">
      <c r="A344" s="2" t="s">
        <v>30</v>
      </c>
    </row>
    <row r="345" spans="1:1" x14ac:dyDescent="0.25">
      <c r="A345" s="2" t="s">
        <v>235</v>
      </c>
    </row>
    <row r="346" spans="1:1" x14ac:dyDescent="0.25">
      <c r="A346" s="2" t="s">
        <v>283</v>
      </c>
    </row>
    <row r="347" spans="1:1" x14ac:dyDescent="0.25">
      <c r="A347" s="2" t="s">
        <v>94</v>
      </c>
    </row>
    <row r="348" spans="1:1" x14ac:dyDescent="0.25">
      <c r="A348" s="2" t="s">
        <v>365</v>
      </c>
    </row>
    <row r="349" spans="1:1" x14ac:dyDescent="0.25">
      <c r="A349" s="2" t="s">
        <v>508</v>
      </c>
    </row>
    <row r="350" spans="1:1" x14ac:dyDescent="0.25">
      <c r="A350" s="1" t="s">
        <v>459</v>
      </c>
    </row>
    <row r="351" spans="1:1" x14ac:dyDescent="0.25">
      <c r="A351" s="2" t="s">
        <v>137</v>
      </c>
    </row>
    <row r="352" spans="1:1" x14ac:dyDescent="0.25">
      <c r="A352" s="1" t="s">
        <v>264</v>
      </c>
    </row>
    <row r="353" spans="1:1" x14ac:dyDescent="0.25">
      <c r="A353" s="1" t="s">
        <v>488</v>
      </c>
    </row>
    <row r="354" spans="1:1" x14ac:dyDescent="0.25">
      <c r="A354" s="1" t="s">
        <v>267</v>
      </c>
    </row>
    <row r="355" spans="1:1" x14ac:dyDescent="0.25">
      <c r="A355" s="1" t="s">
        <v>109</v>
      </c>
    </row>
    <row r="356" spans="1:1" x14ac:dyDescent="0.25">
      <c r="A356" s="1" t="s">
        <v>194</v>
      </c>
    </row>
    <row r="357" spans="1:1" x14ac:dyDescent="0.25">
      <c r="A357" s="2" t="s">
        <v>193</v>
      </c>
    </row>
    <row r="358" spans="1:1" x14ac:dyDescent="0.25">
      <c r="A358" s="2" t="s">
        <v>220</v>
      </c>
    </row>
    <row r="359" spans="1:1" x14ac:dyDescent="0.25">
      <c r="A359" s="1" t="s">
        <v>234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39D9-DC5C-4C9E-92BA-F0B1A5D7B7A1}">
  <dimension ref="A1:C7"/>
  <sheetViews>
    <sheetView workbookViewId="0">
      <selection activeCell="K6" sqref="K6"/>
    </sheetView>
  </sheetViews>
  <sheetFormatPr defaultRowHeight="15" x14ac:dyDescent="0.25"/>
  <cols>
    <col min="1" max="1" width="19" customWidth="1"/>
    <col min="2" max="2" width="18.7109375" customWidth="1"/>
    <col min="3" max="3" width="12.85546875" customWidth="1"/>
  </cols>
  <sheetData>
    <row r="1" spans="1:3" x14ac:dyDescent="0.25">
      <c r="A1" t="s">
        <v>819</v>
      </c>
      <c r="B1" t="s">
        <v>863</v>
      </c>
      <c r="C1" t="s">
        <v>864</v>
      </c>
    </row>
    <row r="2" spans="1:3" x14ac:dyDescent="0.25">
      <c r="A2" t="s">
        <v>865</v>
      </c>
      <c r="C2">
        <f>_xlfn.STDEV.P('MID TEN'!I2:I32)</f>
        <v>12.309707100044619</v>
      </c>
    </row>
    <row r="3" spans="1:3" x14ac:dyDescent="0.25">
      <c r="A3" t="s">
        <v>820</v>
      </c>
      <c r="B3">
        <f>_xlfn.STDEV.P('OLD D'!H2:H30)</f>
        <v>12.015614840697916</v>
      </c>
    </row>
    <row r="4" spans="1:3" x14ac:dyDescent="0.25">
      <c r="A4" t="s">
        <v>347</v>
      </c>
      <c r="C4" t="e">
        <f>_xlfn.STDEV.P(#REF!)</f>
        <v>#REF!</v>
      </c>
    </row>
    <row r="5" spans="1:3" x14ac:dyDescent="0.25">
      <c r="A5" t="s">
        <v>36</v>
      </c>
      <c r="B5">
        <f>_xlfn.STDEV.P('Table 1 (9)'!H2:H31)</f>
        <v>11.407302188066929</v>
      </c>
    </row>
    <row r="6" spans="1:3" x14ac:dyDescent="0.25">
      <c r="A6" t="s">
        <v>252</v>
      </c>
      <c r="B6">
        <f>_xlfn.STDEV.P(NEVADA!H2:H27)</f>
        <v>12.182050063515582</v>
      </c>
    </row>
    <row r="7" spans="1:3" x14ac:dyDescent="0.25">
      <c r="A7" t="s">
        <v>908</v>
      </c>
      <c r="C7">
        <f>_xlfn.STDEV.P('SAN DIEGO'!H2:H27)</f>
        <v>8.4833331980277844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c 6 9 1 e 1 8 - 5 9 b e - 4 9 d 6 - a 6 c 6 - 5 b 4 5 7 8 c 3 9 0 e 7 "   x m l n s = " h t t p : / / s c h e m a s . m i c r o s o f t . c o m / D a t a M a s h u p " > A A A A A I Q K A A B Q S w M E F A A C A A g A N 2 q E V N h e i d O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Z c U M G n T c B m C L n F r y C m 7 t n + Q F g P j R 9 6 I w 3 G u w L Y H I G 9 P 8 g H U E s D B B Q A A g A I A D d q h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3 a o R U V z 4 4 t 4 A H A A D m c w A A E w A c A E Z v c m 1 1 b G F z L 1 N l Y 3 R p b 2 4 x L m 0 g o h g A K K A U A A A A A A A A A A A A A A A A A A A A A A A A A A A A 7 Z 1 R b 9 s 4 E s f f C / Q 7 C C l w S I E y i d M m t 7 3 F P i i 2 a g t R p J x s J 8 0 u 7 m F E M R J r i f S S U r x O 0 e 9 + p N 1 u L M f d l 1 0 a u 8 D k I X E o 2 5 L n l + F w 5 j 9 U N K M N l 8 I b r 3 / 2 f n z 5 4 u U L X Y J i u f f q 4 F X P G y b x z / 7 Q P / B + 8 i r W v H z h m a + x b B V l Z u S W Z U f X U L B D + 6 A v R c N E o w 8 P y q a Z 6 / 8 c H y 8 W i 6 O G Q a 1 A z L g o 9 B G V 9 b G g A C Q D P W N N B l V 1 b J 9 w X E j x C I U Z b 6 s q l 4 U + e P 3 6 z f p c A 2 i g Z 0 6 1 P u f n 3 p d f 7 M j / v h 5 9 d d A v Q R T m Y i f L O b M X O Y G s Y k c T c 0 p 9 L 1 X d l 1 V b C 3 t Q H 6 7 e 6 s 3 n z w f m A T t 4 4 z V m 1 M v N 4 y 9 v v M 8 H y X w u h b n + b w c a 9 l u z O p A y 3 V b P h y N J w Z r s 2 Y H b 4 + j Z m L H N f W f w y + u X L 7 j Y + S G 2 E Z x 7 w y B J h 6 H v j S f + J H B N g k l V c C C 6 I X M Q T c k U w n i C 8 Y N 3 k Y T j Y C 8 k M s k 1 s x w y J Q W V i O E J w 3 v v K r i 6 H o V j x w h q V s 9 L r k n D C / S D T Q B n 3 r S f x L F j 8 1 M p h I 1 L t G 1 I 2 e o Z Z 8 h g I z C c e n F w a z z h Y 9 h P 9 j I j C b Y g N f u N U 2 m n J S g K B L I J 5 J 3 n p 5 d + P P Z d T 0 u g Z s Z o o I m C R 6 k y o D P E s O E X b 7 2 b I L 1 K 4 o l j D A 9 M 1 e b l x H w s q G V r 3 g U p / E 7 h 3 P M j / 8 K / c p 0 5 Q A U Z 1 E C o 4 r W W w o T q n C G G J 2 f o e e l 0 M g x S 1 3 O S a h u 7 R i K a g j K n I T P B i x I 9 o o s i T i Z p 4 A 3 8 K + e R W j a K k R x q R u 4 t B / N s w h X X J f L 4 n c d b b x J 8 9 M f m e 3 / k G I e 5 M h O t G 0 Z L Y k 5 u w r a Z p D C f 2 P S N d 5 4 N 2 H 6 8 n y K H D d s g V k W O T G b m I y K L J x b / 9 q 7 C / i g c + v F + W H B a 8 g K E h a H n o A w Y p L H h G S c m X t y E g 3 H i O t v O 4 Y H n d g m 1 4 F W O P t G h c O o N p p e u P S F v Z 4 x k V W s C N 3 v g F d p / w w v O v P 7 Y + z C N o i C d O P c E q l t y 3 1 Y V U 8 0 q o 8 A p a U s U 8 t P w 5 y R 2 n t o p / i h N l M b 5 a J c o d J u G w 9 F k L y F 6 o W w O Y Q M 0 r l x 3 k L h I 7 3 z n x a Z M L U E 0 K J D u 0 u T G g Y k J 3 s i P I s c Q N L M B o T S / k z l X x j D I Y V O U W + f T / V E a m l k p d B 2 l 1 0 k 1 L R X X D T f 5 Q y m V M M n 1 v U L 3 6 E p 1 o 2 Q 6 d r 9 o K m W r r X d Q 2 R a A I a I r 1 E 3 9 C 8 f m b y E z u Q M 8 Y n T u S n J h F I V x 4 r x T g F c V F 5 L r j X K r H e H I Y l O X 6 4 / 8 y c S P k 8 R 5 Q x k t o T F p m 5 Q F k F p S 9 I l N Z a 6 f R E n q D / b T N E B l J R X k c p 0 + 1 E i i o w h 9 K 7 X u q 8 i 6 k N U D U 1 z g y n V L C Y r j Y D w O X D u D e a E x v W a M P B i r m f f B c L 0 l A 0 V J P L x N k o F j E J U U x U L K n F Q g K E L o 6 j / J K N x P b J A l X 8 W F r K U z t s Q 5 q a v 7 R M l d E v l m 0 R T 2 / W H i 3 C G W s g K T T n M K h b S R 2 h g U / a K j A d 2 Y Z M K s X m 9 c L 1 4 f T O 5 g 1 q 4 P W P r e 5 R h n 3 i C I / F s / d a 7 H s Q o W 5 r T f c r q 1 N l c y F I O 6 9 e 9 1 2 W + c T C e j I N 1 P 1 U / L 1 m 5 N E d i Z v 4 v H R 8 / / 1 5 X X 7 + 8 F B d S E U s K 1 m b F Q G t q u + 9 3 e J V d h P H S t z y 1 l b U t O V C 4 y u U Q E H Q R h P A h 9 5 1 o 1 F z m 3 H W W l l J q j G 3 T b B S 7 8 u y h J X Q u k s K y k I h l D 8 W E r H s R J + i G J L v e z R U i q e 1 n N T F J n D I P 9 f L v U 6 m n s O j A b C E 1 J K C h Z c T M n N a D M q p V h Q 1 l 3 B 6 m f / n c a T N z 3 t 4 L 6 t W W N 8 Y Z C V j k T h E F R Y a m j o 1 C P / T C e W C J 3 r n U 6 D V w 0 x D B Z a l I A + k R X L J 3 2 I 9 c L p Z Z W Z l C 1 H K N C V x v 1 L 1 P n P R o w U 1 K Q R z 5 H 2 2 / q o a s C x l 6 S Z S s 7 2 D 4 l t H 9 H B b 0 J 0 2 E Y h / 4 + 9 m I 9 c F V w w W G 9 H a u U e F e B L S 3 0 e p o O p q 5 X R f N W 5 S 0 j m e Q V U z X M M G X e 0 k H v / M g 1 g y V U D B u K d 0 p v Y z / 2 P q T O 2 z I 0 C H J v n k a 5 p p L k E u N C d x / i N E 3 9 u / 3 s Q m y V g u W 6 R w n 7 A b Z 0 z 8 s g n k z 7 l 3 e O G c z M C 1 s 6 W 6 L q u V P 1 H F 9 P 9 5 I c z 1 l j b + Q w Z 0 A l 3 l m m W 8 n e y + 1 9 v t 7 c 5 x M s S 1 g g g G f i J i r N f w s Y 7 7 1 + G t g 9 i O 7 3 4 y p m O z D k u g P D + A V i 6 G x / G 4 z d R w Z B c s 6 K 9 Y 3 f H k 3 q j A g 2 C 9 h h c u t c Y Z Y L I D Y g Y K P k p v F X n 8 f r e Y e 9 s / P X r u 9 x x W l Z S 5 E T P c d t 0 N v a w X W a 3 I S D I O 4 7 L x 0 p + W D M L y g z u T N H t X + 3 M / z g 2 h l W C y O S w 0 w 2 8 F X u / w R 0 p i D L O K Z u O 5 m 8 d 8 2 k k i 3 X f H 1 n K w s E 1 6 z f Y 3 F + 4 p r F K l 6 v M d A l r S R u u d o N o u c a x M I W V 4 W 2 / d u Q o z 9 8 B 8 O p a w x U V o V 1 B r y F z P c h v N 1 L 0 L b V D A o V N 9 Z b 6 a B K f s I e v d 1 A 3 r k G U n O o O S l b Z X I L w B C x m 8 K Z a w r Q Z i 2 W + P 4 I g f P c 2 u Y O W g q 7 9 W 3 1 T 0 8 K q B n q D z t w n L g D Y V e r x 3 P J z S v J n K k V g 6 7 5 T 5 7 M f / I n z X 9 i z Z + a y z H G C E V z / u 7 I H l u Z a G I u 9 J n d T k 9 O e 9 8 G R V t n T K 1 t D 7 r x 3 n 7 v Q O / 5 m 4 9 k z X Y 8 3 V / A c s e w O e v J n 6 L l H b p c W a 2 I y a 9 / r g T R / c X o e i 6 T E / Q 2 J 8 j Q 3 f 6 5 7 F z m P + h u T p C 5 z J D Q 3 f 4 i d v 8 H U E s B A i 0 A F A A C A A g A N 2 q E V N h e i d O i A A A A 9 g A A A B I A A A A A A A A A A A A A A A A A A A A A A E N v b m Z p Z y 9 Q Y W N r Y W d l L n h t b F B L A Q I t A B Q A A g A I A D d q h F Q P y u m r p A A A A O k A A A A T A A A A A A A A A A A A A A A A A O 4 A A A B b Q 2 9 u d G V u d F 9 U e X B l c 1 0 u e G 1 s U E s B A i 0 A F A A C A A g A N 2 q E V F c + O L e A B w A A 5 n M A A B M A A A A A A A A A A A A A A A A A 3 w E A A E Z v c m 1 1 b G F z L 1 N l Y 3 R p b 2 4 x L m 1 Q S w U G A A A A A A M A A w D C A A A A r A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Y D A A A A A A B L B g M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T I z M S U y M E d P T l p B R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z F f R 0 9 O W k F H Q S I g L z 4 8 R W 5 0 c n k g V H l w Z T 0 i R m l s b G V k Q 2 9 t c G x l d G V S Z X N 1 b H R U b 1 d v c m t z a G V l d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g u N j U z N j k 2 N 1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Y 2 V j M D E w Y 2 U t N z J k N S 0 0 Z G E 3 L W I z M z k t Z D k 5 N z M 5 M T Y 5 Z m R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I E d P T l p B R 0 E v Q X V 0 b 1 J l b W 9 2 Z W R D b 2 x 1 b W 5 z M S 5 7 R G F 0 Z S w w f S Z x d W 9 0 O y w m c X V v d D t T Z W N 0 a W 9 u M S 8 j M S B H T 0 5 a Q U d B L 0 F 1 d G 9 S Z W 1 v d m V k Q 2 9 s d W 1 u c z E u e 0 9 w c G 9 u Z W 5 0 L D F 9 J n F 1 b 3 Q 7 L C Z x d W 9 0 O 1 N l Y 3 R p b 2 4 x L y M x I E d P T l p B R 0 E v Q X V 0 b 1 J l b W 9 2 Z W R D b 2 x 1 b W 5 z M S 5 7 U m V z d W x 0 L D J 9 J n F 1 b 3 Q 7 L C Z x d W 9 0 O 1 N l Y 3 R p b 2 4 x L y M x I E d P T l p B R 0 E v Q X V 0 b 1 J l b W 9 2 Z W R D b 2 x 1 b W 5 z M S 5 7 T G 9 j Y X R p b 2 4 s M 3 0 m c X V v d D s s J n F 1 b 3 Q 7 U 2 V j d G l v b j E v I z E g R 0 9 O W k F H Q S 9 B d X R v U m V t b 3 Z l Z E N v b H V t b n M x L n t X L 0 w s N H 0 m c X V v d D s s J n F 1 b 3 Q 7 U 2 V j d G l v b j E v I z E g R 0 9 O W k F H Q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I E d P T l p B R 0 E v Q X V 0 b 1 J l b W 9 2 Z W R D b 2 x 1 b W 5 z M S 5 7 R G F 0 Z S w w f S Z x d W 9 0 O y w m c X V v d D t T Z W N 0 a W 9 u M S 8 j M S B H T 0 5 a Q U d B L 0 F 1 d G 9 S Z W 1 v d m V k Q 2 9 s d W 1 u c z E u e 0 9 w c G 9 u Z W 5 0 L D F 9 J n F 1 b 3 Q 7 L C Z x d W 9 0 O 1 N l Y 3 R p b 2 4 x L y M x I E d P T l p B R 0 E v Q X V 0 b 1 J l b W 9 2 Z W R D b 2 x 1 b W 5 z M S 5 7 U m V z d W x 0 L D J 9 J n F 1 b 3 Q 7 L C Z x d W 9 0 O 1 N l Y 3 R p b 2 4 x L y M x I E d P T l p B R 0 E v Q X V 0 b 1 J l b W 9 2 Z W R D b 2 x 1 b W 5 z M S 5 7 T G 9 j Y X R p b 2 4 s M 3 0 m c X V v d D s s J n F 1 b 3 Q 7 U 2 V j d G l v b j E v I z E g R 0 9 O W k F H Q S 9 B d X R v U m V t b 3 Z l Z E N v b H V t b n M x L n t X L 0 w s N H 0 m c X V v d D s s J n F 1 b 3 Q 7 U 2 V j d G l v b j E v I z E g R 0 9 O W k F H Q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J T I w R 0 9 O W k F H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J T I w R 0 9 O W k F H Q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l M j B H T 0 5 a Q U d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Y l M j B H R U 9 S R 0 l B J T I w U 1 R B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Z f R 0 V P U k d J Q V 9 T V E F U R S I g L z 4 8 R W 5 0 c n k g V H l w Z T 0 i R m l s b G V k Q 2 9 t c G x l d G V S Z X N 1 b H R U b 1 d v c m t z a G V l d C I g V m F s d W U 9 I m w x I i A v P j x F b n R y e S B U e X B l P S J G a W x s Q 2 9 1 b n Q i I F Z h b H V l P S J s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g u N j E z N j g 4 M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Y 2 R k Z m E 4 N z g t N z d l Y S 0 0 M D M 0 L W I 2 N j Q t Y z I 2 M z B i M 2 U 3 N W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N i B H R U 9 S R 0 l B I F N U Q V R F L 0 F 1 d G 9 S Z W 1 v d m V k Q 2 9 s d W 1 u c z E u e 0 R h d G U s M H 0 m c X V v d D s s J n F 1 b 3 Q 7 U 2 V j d G l v b j E v I z E 2 I E d F T 1 J H S U E g U 1 R B V E U v Q X V 0 b 1 J l b W 9 2 Z W R D b 2 x 1 b W 5 z M S 5 7 T 3 B w b 2 5 l b n Q s M X 0 m c X V v d D s s J n F 1 b 3 Q 7 U 2 V j d G l v b j E v I z E 2 I E d F T 1 J H S U E g U 1 R B V E U v Q X V 0 b 1 J l b W 9 2 Z W R D b 2 x 1 b W 5 z M S 5 7 U m V z d W x 0 L D J 9 J n F 1 b 3 Q 7 L C Z x d W 9 0 O 1 N l Y 3 R p b 2 4 x L y M x N i B H R U 9 S R 0 l B I F N U Q V R F L 0 F 1 d G 9 S Z W 1 v d m V k Q 2 9 s d W 1 u c z E u e 0 x v Y 2 F 0 a W 9 u L D N 9 J n F 1 b 3 Q 7 L C Z x d W 9 0 O 1 N l Y 3 R p b 2 4 x L y M x N i B H R U 9 S R 0 l B I F N U Q V R F L 0 F 1 d G 9 S Z W 1 v d m V k Q 2 9 s d W 1 u c z E u e 1 c v T C w 0 f S Z x d W 9 0 O y w m c X V v d D t T Z W N 0 a W 9 u M S 8 j M T Y g R 0 V P U k d J Q S B T V E F U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N i B H R U 9 S R 0 l B I F N U Q V R F L 0 F 1 d G 9 S Z W 1 v d m V k Q 2 9 s d W 1 u c z E u e 0 R h d G U s M H 0 m c X V v d D s s J n F 1 b 3 Q 7 U 2 V j d G l v b j E v I z E 2 I E d F T 1 J H S U E g U 1 R B V E U v Q X V 0 b 1 J l b W 9 2 Z W R D b 2 x 1 b W 5 z M S 5 7 T 3 B w b 2 5 l b n Q s M X 0 m c X V v d D s s J n F 1 b 3 Q 7 U 2 V j d G l v b j E v I z E 2 I E d F T 1 J H S U E g U 1 R B V E U v Q X V 0 b 1 J l b W 9 2 Z W R D b 2 x 1 b W 5 z M S 5 7 U m V z d W x 0 L D J 9 J n F 1 b 3 Q 7 L C Z x d W 9 0 O 1 N l Y 3 R p b 2 4 x L y M x N i B H R U 9 S R 0 l B I F N U Q V R F L 0 F 1 d G 9 S Z W 1 v d m V k Q 2 9 s d W 1 u c z E u e 0 x v Y 2 F 0 a W 9 u L D N 9 J n F 1 b 3 Q 7 L C Z x d W 9 0 O 1 N l Y 3 R p b 2 4 x L y M x N i B H R U 9 S R 0 l B I F N U Q V R F L 0 F 1 d G 9 S Z W 1 v d m V k Q 2 9 s d W 1 u c z E u e 1 c v T C w 0 f S Z x d W 9 0 O y w m c X V v d D t T Z W N 0 a W 9 u M S 8 j M T Y g R 0 V P U k d J Q S B T V E F U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N i U y M E d F T 1 J H S U E l M j B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E d F T 1 J H S U E l M j B T V E F U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2 J T I w R 0 V P U k d J Q S U y M F N U Q V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C U y M E J P S V N F J T I w U 1 R B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F 9 C T 0 l T R V 9 T V E F U R S I g L z 4 8 R W 5 0 c n k g V H l w Z T 0 i R m l s b G V k Q 2 9 t c G x l d G V S Z X N 1 b H R U b 1 d v c m t z a G V l d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g u O D g 2 N z U w M l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m R l M j B k M D E t O W V i Y S 0 0 Y m Y 4 L W E w Z W Q t M D V l M j F h M D Y x Y T J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4 I E J P S V N F I F N U Q V R F L 0 F 1 d G 9 S Z W 1 v d m V k Q 2 9 s d W 1 u c z E u e 0 R h d G U s M H 0 m c X V v d D s s J n F 1 b 3 Q 7 U 2 V j d G l v b j E v I z g g Q k 9 J U 0 U g U 1 R B V E U v Q X V 0 b 1 J l b W 9 2 Z W R D b 2 x 1 b W 5 z M S 5 7 T 3 B w b 2 5 l b n Q s M X 0 m c X V v d D s s J n F 1 b 3 Q 7 U 2 V j d G l v b j E v I z g g Q k 9 J U 0 U g U 1 R B V E U v Q X V 0 b 1 J l b W 9 2 Z W R D b 2 x 1 b W 5 z M S 5 7 U m V z d W x 0 L D J 9 J n F 1 b 3 Q 7 L C Z x d W 9 0 O 1 N l Y 3 R p b 2 4 x L y M 4 I E J P S V N F I F N U Q V R F L 0 F 1 d G 9 S Z W 1 v d m V k Q 2 9 s d W 1 u c z E u e 0 x v Y 2 F 0 a W 9 u L D N 9 J n F 1 b 3 Q 7 L C Z x d W 9 0 O 1 N l Y 3 R p b 2 4 x L y M 4 I E J P S V N F I F N U Q V R F L 0 F 1 d G 9 S Z W 1 v d m V k Q 2 9 s d W 1 u c z E u e 1 c v T C w 0 f S Z x d W 9 0 O y w m c X V v d D t T Z W N 0 a W 9 u M S 8 j O C B C T 0 l T R S B T V E F U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4 I E J P S V N F I F N U Q V R F L 0 F 1 d G 9 S Z W 1 v d m V k Q 2 9 s d W 1 u c z E u e 0 R h d G U s M H 0 m c X V v d D s s J n F 1 b 3 Q 7 U 2 V j d G l v b j E v I z g g Q k 9 J U 0 U g U 1 R B V E U v Q X V 0 b 1 J l b W 9 2 Z W R D b 2 x 1 b W 5 z M S 5 7 T 3 B w b 2 5 l b n Q s M X 0 m c X V v d D s s J n F 1 b 3 Q 7 U 2 V j d G l v b j E v I z g g Q k 9 J U 0 U g U 1 R B V E U v Q X V 0 b 1 J l b W 9 2 Z W R D b 2 x 1 b W 5 z M S 5 7 U m V z d W x 0 L D J 9 J n F 1 b 3 Q 7 L C Z x d W 9 0 O 1 N l Y 3 R p b 2 4 x L y M 4 I E J P S V N F I F N U Q V R F L 0 F 1 d G 9 S Z W 1 v d m V k Q 2 9 s d W 1 u c z E u e 0 x v Y 2 F 0 a W 9 u L D N 9 J n F 1 b 3 Q 7 L C Z x d W 9 0 O 1 N l Y 3 R p b 2 4 x L y M 4 I E J P S V N F I F N U Q V R F L 0 F 1 d G 9 S Z W 1 v d m V k Q 2 9 s d W 1 u c z E u e 1 c v T C w 0 f S Z x d W 9 0 O y w m c X V v d D t T Z W N 0 a W 9 u M S 8 j O C B C T 0 l T R S B T V E F U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4 J T I w Q k 9 J U 0 U l M j B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4 J T I w Q k 9 J U 0 U l M j B T V E F U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g l M j B C T 0 l T R S U y M F N U Q V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S U y M E 1 F T V B I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V 9 N R U 1 Q S E l T I i A v P j x F b n R y e S B U e X B l P S J G a W x s Z W R D b 2 1 w b G V 0 Z V J l c 3 V s d F R v V 2 9 y a 3 N o Z W V 0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x O C 4 3 M D E 3 M D c 5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h Y W M 3 M m Q 1 Y y 0 4 Z T M 4 L T Q 1 Z G I t Y T A w N i 1 h N z l k N z R m N D I w Z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k g T U V N U E h J U y 9 B d X R v U m V t b 3 Z l Z E N v b H V t b n M x L n t E Y X R l L D B 9 J n F 1 b 3 Q 7 L C Z x d W 9 0 O 1 N l Y 3 R p b 2 4 x L y M 5 I E 1 F T V B I S V M v Q X V 0 b 1 J l b W 9 2 Z W R D b 2 x 1 b W 5 z M S 5 7 T 3 B w b 2 5 l b n Q s M X 0 m c X V v d D s s J n F 1 b 3 Q 7 U 2 V j d G l v b j E v I z k g T U V N U E h J U y 9 B d X R v U m V t b 3 Z l Z E N v b H V t b n M x L n t S Z X N 1 b H Q s M n 0 m c X V v d D s s J n F 1 b 3 Q 7 U 2 V j d G l v b j E v I z k g T U V N U E h J U y 9 B d X R v U m V t b 3 Z l Z E N v b H V t b n M x L n t M b 2 N h d G l v b i w z f S Z x d W 9 0 O y w m c X V v d D t T Z W N 0 a W 9 u M S 8 j O S B N R U 1 Q S E l T L 0 F 1 d G 9 S Z W 1 v d m V k Q 2 9 s d W 1 u c z E u e 1 c v T C w 0 f S Z x d W 9 0 O y w m c X V v d D t T Z W N 0 a W 9 u M S 8 j O S B N R U 1 Q S E l T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k g T U V N U E h J U y 9 B d X R v U m V t b 3 Z l Z E N v b H V t b n M x L n t E Y X R l L D B 9 J n F 1 b 3 Q 7 L C Z x d W 9 0 O 1 N l Y 3 R p b 2 4 x L y M 5 I E 1 F T V B I S V M v Q X V 0 b 1 J l b W 9 2 Z W R D b 2 x 1 b W 5 z M S 5 7 T 3 B w b 2 5 l b n Q s M X 0 m c X V v d D s s J n F 1 b 3 Q 7 U 2 V j d G l v b j E v I z k g T U V N U E h J U y 9 B d X R v U m V t b 3 Z l Z E N v b H V t b n M x L n t S Z X N 1 b H Q s M n 0 m c X V v d D s s J n F 1 b 3 Q 7 U 2 V j d G l v b j E v I z k g T U V N U E h J U y 9 B d X R v U m V t b 3 Z l Z E N v b H V t b n M x L n t M b 2 N h d G l v b i w z f S Z x d W 9 0 O y w m c X V v d D t T Z W N 0 a W 9 u M S 8 j O S B N R U 1 Q S E l T L 0 F 1 d G 9 S Z W 1 v d m V k Q 2 9 s d W 1 u c z E u e 1 c v T C w 0 f S Z x d W 9 0 O y w m c X V v d D t T Z W N 0 a W 9 u M S 8 j O S B N R U 1 Q S E l T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k l M j B N R U 1 Q S E l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k l M j B N R U 1 Q S E l T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S U y M E 1 F T V B I S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1 J T I w V U N P T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V 9 V Q 0 9 O T i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k u M T U y O D A 5 O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O T R j N j B h N T Y t Z T l i O S 0 0 N z J l L T k 1 Z m Q t M T Q z Y T g y M m Q x O W M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1 I F V D T 0 5 O L 0 F 1 d G 9 S Z W 1 v d m V k Q 2 9 s d W 1 u c z E u e 0 R h d G U s M H 0 m c X V v d D s s J n F 1 b 3 Q 7 U 2 V j d G l v b j E v I z U g V U N P T k 4 v Q X V 0 b 1 J l b W 9 2 Z W R D b 2 x 1 b W 5 z M S 5 7 T 3 B w b 2 5 l b n Q s M X 0 m c X V v d D s s J n F 1 b 3 Q 7 U 2 V j d G l v b j E v I z U g V U N P T k 4 v Q X V 0 b 1 J l b W 9 2 Z W R D b 2 x 1 b W 5 z M S 5 7 U m V z d W x 0 L D J 9 J n F 1 b 3 Q 7 L C Z x d W 9 0 O 1 N l Y 3 R p b 2 4 x L y M 1 I F V D T 0 5 O L 0 F 1 d G 9 S Z W 1 v d m V k Q 2 9 s d W 1 u c z E u e 0 x v Y 2 F 0 a W 9 u L D N 9 J n F 1 b 3 Q 7 L C Z x d W 9 0 O 1 N l Y 3 R p b 2 4 x L y M 1 I F V D T 0 5 O L 0 F 1 d G 9 S Z W 1 v d m V k Q 2 9 s d W 1 u c z E u e 1 c v T C w 0 f S Z x d W 9 0 O y w m c X V v d D t T Z W N 0 a W 9 u M S 8 j N S B V Q 0 9 O T i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1 I F V D T 0 5 O L 0 F 1 d G 9 S Z W 1 v d m V k Q 2 9 s d W 1 u c z E u e 0 R h d G U s M H 0 m c X V v d D s s J n F 1 b 3 Q 7 U 2 V j d G l v b j E v I z U g V U N P T k 4 v Q X V 0 b 1 J l b W 9 2 Z W R D b 2 x 1 b W 5 z M S 5 7 T 3 B w b 2 5 l b n Q s M X 0 m c X V v d D s s J n F 1 b 3 Q 7 U 2 V j d G l v b j E v I z U g V U N P T k 4 v Q X V 0 b 1 J l b W 9 2 Z W R D b 2 x 1 b W 5 z M S 5 7 U m V z d W x 0 L D J 9 J n F 1 b 3 Q 7 L C Z x d W 9 0 O 1 N l Y 3 R p b 2 4 x L y M 1 I F V D T 0 5 O L 0 F 1 d G 9 S Z W 1 v d m V k Q 2 9 s d W 1 u c z E u e 0 x v Y 2 F 0 a W 9 u L D N 9 J n F 1 b 3 Q 7 L C Z x d W 9 0 O 1 N l Y 3 R p b 2 4 x L y M 1 I F V D T 0 5 O L 0 F 1 d G 9 S Z W 1 v d m V k Q 2 9 s d W 1 u c z E u e 1 c v T C w 0 f S Z x d W 9 0 O y w m c X V v d D t T Z W N 0 a W 9 u M S 8 j N S B V Q 0 9 O T i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1 J T I w V U N P T k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S U y M F V D T 0 5 O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S U y M F V D T 0 5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I l M j B O R V c l M j B N R V h J Q 0 8 l M j B T V E F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O R V d f T U V Y S U N P X 1 N U Q V R F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x O C 4 5 N z c 3 N z A w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z Z W E 3 M D I 5 M y 1 m O D k 2 L T Q z Z D Y t O W R h Y y 0 0 M j Q 3 M G Z l M j k 1 M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y I E 5 F V y B N R V h J Q 0 8 g U 1 R B V E U v Q X V 0 b 1 J l b W 9 2 Z W R D b 2 x 1 b W 5 z M S 5 7 R G F 0 Z S w w f S Z x d W 9 0 O y w m c X V v d D t T Z W N 0 a W 9 u M S 8 j M T I g T k V X I E 1 F W E l D T y B T V E F U R S 9 B d X R v U m V t b 3 Z l Z E N v b H V t b n M x L n t P c H B v b m V u d C w x f S Z x d W 9 0 O y w m c X V v d D t T Z W N 0 a W 9 u M S 8 j M T I g T k V X I E 1 F W E l D T y B T V E F U R S 9 B d X R v U m V t b 3 Z l Z E N v b H V t b n M x L n t S Z X N 1 b H Q s M n 0 m c X V v d D s s J n F 1 b 3 Q 7 U 2 V j d G l v b j E v I z E y I E 5 F V y B N R V h J Q 0 8 g U 1 R B V E U v Q X V 0 b 1 J l b W 9 2 Z W R D b 2 x 1 b W 5 z M S 5 7 T G 9 j Y X R p b 2 4 s M 3 0 m c X V v d D s s J n F 1 b 3 Q 7 U 2 V j d G l v b j E v I z E y I E 5 F V y B N R V h J Q 0 8 g U 1 R B V E U v Q X V 0 b 1 J l b W 9 2 Z W R D b 2 x 1 b W 5 z M S 5 7 V y 9 M L D R 9 J n F 1 b 3 Q 7 L C Z x d W 9 0 O 1 N l Y 3 R p b 2 4 x L y M x M i B O R V c g T U V Y S U N P I F N U Q V R F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y I E 5 F V y B N R V h J Q 0 8 g U 1 R B V E U v Q X V 0 b 1 J l b W 9 2 Z W R D b 2 x 1 b W 5 z M S 5 7 R G F 0 Z S w w f S Z x d W 9 0 O y w m c X V v d D t T Z W N 0 a W 9 u M S 8 j M T I g T k V X I E 1 F W E l D T y B T V E F U R S 9 B d X R v U m V t b 3 Z l Z E N v b H V t b n M x L n t P c H B v b m V u d C w x f S Z x d W 9 0 O y w m c X V v d D t T Z W N 0 a W 9 u M S 8 j M T I g T k V X I E 1 F W E l D T y B T V E F U R S 9 B d X R v U m V t b 3 Z l Z E N v b H V t b n M x L n t S Z X N 1 b H Q s M n 0 m c X V v d D s s J n F 1 b 3 Q 7 U 2 V j d G l v b j E v I z E y I E 5 F V y B N R V h J Q 0 8 g U 1 R B V E U v Q X V 0 b 1 J l b W 9 2 Z W R D b 2 x 1 b W 5 z M S 5 7 T G 9 j Y X R p b 2 4 s M 3 0 m c X V v d D s s J n F 1 b 3 Q 7 U 2 V j d G l v b j E v I z E y I E 5 F V y B N R V h J Q 0 8 g U 1 R B V E U v Q X V 0 b 1 J l b W 9 2 Z W R D b 2 x 1 b W 5 z M S 5 7 V y 9 M L D R 9 J n F 1 b 3 Q 7 L C Z x d W 9 0 O 1 N l Y 3 R p b 2 4 x L y M x M i B O R V c g T U V Y S U N P I F N U Q V R F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y J T I w T k V X J T I w T U V Y S U N P J T I w U 1 R B V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I l M j B O R V c l M j B N R V h J Q 0 8 l M j B T V E F U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y J T I w T k V X J T I w T U V Y S U N P J T I w U 1 R B V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0 J T I w Q V J L Q U 5 T Q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B U k t B T l N B U y I g L z 4 8 R W 5 0 c n k g V H l w Z T 0 i R m l s b G V k Q 2 9 t c G x l d G V S Z X N 1 b H R U b 1 d v c m t z a G V l d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g u N T c w N j c 4 N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Y z R k Y z R j M W M t M 2 E 5 N y 0 0 M z A w L T l l Z D E t O T c 4 Y T Q 3 N z k z O T Y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0 I E F S S 0 F O U 0 F T L 0 F 1 d G 9 S Z W 1 v d m V k Q 2 9 s d W 1 u c z E u e 0 R h d G U s M H 0 m c X V v d D s s J n F 1 b 3 Q 7 U 2 V j d G l v b j E v I z Q g Q V J L Q U 5 T Q V M v Q X V 0 b 1 J l b W 9 2 Z W R D b 2 x 1 b W 5 z M S 5 7 T 3 B w b 2 5 l b n Q s M X 0 m c X V v d D s s J n F 1 b 3 Q 7 U 2 V j d G l v b j E v I z Q g Q V J L Q U 5 T Q V M v Q X V 0 b 1 J l b W 9 2 Z W R D b 2 x 1 b W 5 z M S 5 7 U m V z d W x 0 L D J 9 J n F 1 b 3 Q 7 L C Z x d W 9 0 O 1 N l Y 3 R p b 2 4 x L y M 0 I E F S S 0 F O U 0 F T L 0 F 1 d G 9 S Z W 1 v d m V k Q 2 9 s d W 1 u c z E u e 0 x v Y 2 F 0 a W 9 u L D N 9 J n F 1 b 3 Q 7 L C Z x d W 9 0 O 1 N l Y 3 R p b 2 4 x L y M 0 I E F S S 0 F O U 0 F T L 0 F 1 d G 9 S Z W 1 v d m V k Q 2 9 s d W 1 u c z E u e 1 c v T C w 0 f S Z x d W 9 0 O y w m c X V v d D t T Z W N 0 a W 9 u M S 8 j N C B B U k t B T l N B U y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0 I E F S S 0 F O U 0 F T L 0 F 1 d G 9 S Z W 1 v d m V k Q 2 9 s d W 1 u c z E u e 0 R h d G U s M H 0 m c X V v d D s s J n F 1 b 3 Q 7 U 2 V j d G l v b j E v I z Q g Q V J L Q U 5 T Q V M v Q X V 0 b 1 J l b W 9 2 Z W R D b 2 x 1 b W 5 z M S 5 7 T 3 B w b 2 5 l b n Q s M X 0 m c X V v d D s s J n F 1 b 3 Q 7 U 2 V j d G l v b j E v I z Q g Q V J L Q U 5 T Q V M v Q X V 0 b 1 J l b W 9 2 Z W R D b 2 x 1 b W 5 z M S 5 7 U m V z d W x 0 L D J 9 J n F 1 b 3 Q 7 L C Z x d W 9 0 O 1 N l Y 3 R p b 2 4 x L y M 0 I E F S S 0 F O U 0 F T L 0 F 1 d G 9 S Z W 1 v d m V k Q 2 9 s d W 1 u c z E u e 0 x v Y 2 F 0 a W 9 u L D N 9 J n F 1 b 3 Q 7 L C Z x d W 9 0 O 1 N l Y 3 R p b 2 4 x L y M 0 I E F S S 0 F O U 0 F T L 0 F 1 d G 9 S Z W 1 v d m V k Q 2 9 s d W 1 u c z E u e 1 c v T C w 0 f S Z x d W 9 0 O y w m c X V v d D t T Z W N 0 a W 9 u M S 8 j N C B B U k t B T l N B U y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0 J T I w Q V J L Q U 5 T Q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E F S S 0 F O U 0 F T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E F S S 0 F O U 0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M l M j B W R V J N T 0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z X 1 Z F U k 1 P T l Q i I C 8 + P E V u d H J 5 I F R 5 c G U 9 I k Z p b G x l Z E N v b X B s Z X R l U m V z d W x 0 V G 9 X b 3 J r c 2 h l Z X Q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5 L j I 3 O D g z N z Z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2 Z j Y m Z i N m Q y L W R j Y z Q t N G F h N S 0 5 N j Z m L T U 4 Z m N l Z W E 5 N j c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M g V k V S T U 9 O V C 9 B d X R v U m V t b 3 Z l Z E N v b H V t b n M x L n t E Y X R l L D B 9 J n F 1 b 3 Q 7 L C Z x d W 9 0 O 1 N l Y 3 R p b 2 4 x L y M x M y B W R V J N T 0 5 U L 0 F 1 d G 9 S Z W 1 v d m V k Q 2 9 s d W 1 u c z E u e 0 9 w c G 9 u Z W 5 0 L D F 9 J n F 1 b 3 Q 7 L C Z x d W 9 0 O 1 N l Y 3 R p b 2 4 x L y M x M y B W R V J N T 0 5 U L 0 F 1 d G 9 S Z W 1 v d m V k Q 2 9 s d W 1 u c z E u e 1 J l c 3 V s d C w y f S Z x d W 9 0 O y w m c X V v d D t T Z W N 0 a W 9 u M S 8 j M T M g V k V S T U 9 O V C 9 B d X R v U m V t b 3 Z l Z E N v b H V t b n M x L n t M b 2 N h d G l v b i w z f S Z x d W 9 0 O y w m c X V v d D t T Z W N 0 a W 9 u M S 8 j M T M g V k V S T U 9 O V C 9 B d X R v U m V t b 3 Z l Z E N v b H V t b n M x L n t X L 0 w s N H 0 m c X V v d D s s J n F 1 b 3 Q 7 U 2 V j d G l v b j E v I z E z I F Z F U k 1 P T l Q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M g V k V S T U 9 O V C 9 B d X R v U m V t b 3 Z l Z E N v b H V t b n M x L n t E Y X R l L D B 9 J n F 1 b 3 Q 7 L C Z x d W 9 0 O 1 N l Y 3 R p b 2 4 x L y M x M y B W R V J N T 0 5 U L 0 F 1 d G 9 S Z W 1 v d m V k Q 2 9 s d W 1 u c z E u e 0 9 w c G 9 u Z W 5 0 L D F 9 J n F 1 b 3 Q 7 L C Z x d W 9 0 O 1 N l Y 3 R p b 2 4 x L y M x M y B W R V J N T 0 5 U L 0 F 1 d G 9 S Z W 1 v d m V k Q 2 9 s d W 1 u c z E u e 1 J l c 3 V s d C w y f S Z x d W 9 0 O y w m c X V v d D t T Z W N 0 a W 9 u M S 8 j M T M g V k V S T U 9 O V C 9 B d X R v U m V t b 3 Z l Z E N v b H V t b n M x L n t M b 2 N h d G l v b i w z f S Z x d W 9 0 O y w m c X V v d D t T Z W N 0 a W 9 u M S 8 j M T M g V k V S T U 9 O V C 9 B d X R v U m V t b 3 Z l Z E N v b H V t b n M x L n t X L 0 w s N H 0 m c X V v d D s s J n F 1 b 3 Q 7 U 2 V j d G l v b j E v I z E z I F Z F U k 1 P T l Q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M l M j B W R V J N T 0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z J T I w V k V S T U 9 O V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z J T I w V k V S T U 9 O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Y l M j B B T E F C Q U 1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Z f Q U x B Q k F N Q S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k u N j k x O T M w N l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D Q 3 N j E w Y z Q t Z j F j N i 0 0 M j Y 5 L T k 2 N j k t M T I y Y j h i N W M 2 O T Y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2 I E F M Q U J B T U E v Q X V 0 b 1 J l b W 9 2 Z W R D b 2 x 1 b W 5 z M S 5 7 R G F 0 Z S w w f S Z x d W 9 0 O y w m c X V v d D t T Z W N 0 a W 9 u M S 8 j N i B B T E F C Q U 1 B L 0 F 1 d G 9 S Z W 1 v d m V k Q 2 9 s d W 1 u c z E u e 0 9 w c G 9 u Z W 5 0 L D F 9 J n F 1 b 3 Q 7 L C Z x d W 9 0 O 1 N l Y 3 R p b 2 4 x L y M 2 I E F M Q U J B T U E v Q X V 0 b 1 J l b W 9 2 Z W R D b 2 x 1 b W 5 z M S 5 7 U m V z d W x 0 L D J 9 J n F 1 b 3 Q 7 L C Z x d W 9 0 O 1 N l Y 3 R p b 2 4 x L y M 2 I E F M Q U J B T U E v Q X V 0 b 1 J l b W 9 2 Z W R D b 2 x 1 b W 5 z M S 5 7 T G 9 j Y X R p b 2 4 s M 3 0 m c X V v d D s s J n F 1 b 3 Q 7 U 2 V j d G l v b j E v I z Y g Q U x B Q k F N Q S 9 B d X R v U m V t b 3 Z l Z E N v b H V t b n M x L n t X L 0 w s N H 0 m c X V v d D s s J n F 1 b 3 Q 7 U 2 V j d G l v b j E v I z Y g Q U x B Q k F N Q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2 I E F M Q U J B T U E v Q X V 0 b 1 J l b W 9 2 Z W R D b 2 x 1 b W 5 z M S 5 7 R G F 0 Z S w w f S Z x d W 9 0 O y w m c X V v d D t T Z W N 0 a W 9 u M S 8 j N i B B T E F C Q U 1 B L 0 F 1 d G 9 S Z W 1 v d m V k Q 2 9 s d W 1 u c z E u e 0 9 w c G 9 u Z W 5 0 L D F 9 J n F 1 b 3 Q 7 L C Z x d W 9 0 O 1 N l Y 3 R p b 2 4 x L y M 2 I E F M Q U J B T U E v Q X V 0 b 1 J l b W 9 2 Z W R D b 2 x 1 b W 5 z M S 5 7 U m V z d W x 0 L D J 9 J n F 1 b 3 Q 7 L C Z x d W 9 0 O 1 N l Y 3 R p b 2 4 x L y M 2 I E F M Q U J B T U E v Q X V 0 b 1 J l b W 9 2 Z W R D b 2 x 1 b W 5 z M S 5 7 T G 9 j Y X R p b 2 4 s M 3 0 m c X V v d D s s J n F 1 b 3 Q 7 U 2 V j d G l v b j E v I z Y g Q U x B Q k F N Q S 9 B d X R v U m V t b 3 Z l Z E N v b H V t b n M x L n t X L 0 w s N H 0 m c X V v d D s s J n F 1 b 3 Q 7 U 2 V j d G l v b j E v I z Y g Q U x B Q k F N Q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2 J T I w Q U x B Q k F N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2 J T I w Q U x B Q k F N Q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Y l M j B B T E F C Q U 1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E l M j B S V V R H R V J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X 1 J V V E d F U l M i I C 8 + P E V u d H J 5 I F R 5 c G U 9 I k Z p b G x l Z E N v b X B s Z X R l U m V z d W x 0 V G 9 X b 3 J r c 2 h l Z X Q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5 L j U 5 N z k w O T h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Z h M j Q x N 2 M 2 L T I 2 M z U t N D l j Z S 1 h Z T h j L W N l N T Z k Z j g y Y m N l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E g U l V U R 0 V S U y 9 B d X R v U m V t b 3 Z l Z E N v b H V t b n M x L n t E Y X R l L D B 9 J n F 1 b 3 Q 7 L C Z x d W 9 0 O 1 N l Y 3 R p b 2 4 x L y M x M S B S V V R H R V J T L 0 F 1 d G 9 S Z W 1 v d m V k Q 2 9 s d W 1 u c z E u e 0 9 w c G 9 u Z W 5 0 L D F 9 J n F 1 b 3 Q 7 L C Z x d W 9 0 O 1 N l Y 3 R p b 2 4 x L y M x M S B S V V R H R V J T L 0 F 1 d G 9 S Z W 1 v d m V k Q 2 9 s d W 1 u c z E u e 1 J l c 3 V s d C w y f S Z x d W 9 0 O y w m c X V v d D t T Z W N 0 a W 9 u M S 8 j M T E g U l V U R 0 V S U y 9 B d X R v U m V t b 3 Z l Z E N v b H V t b n M x L n t M b 2 N h d G l v b i w z f S Z x d W 9 0 O y w m c X V v d D t T Z W N 0 a W 9 u M S 8 j M T E g U l V U R 0 V S U y 9 B d X R v U m V t b 3 Z l Z E N v b H V t b n M x L n t X L 0 w s N H 0 m c X V v d D s s J n F 1 b 3 Q 7 U 2 V j d G l v b j E v I z E x I F J V V E d F U l M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E g U l V U R 0 V S U y 9 B d X R v U m V t b 3 Z l Z E N v b H V t b n M x L n t E Y X R l L D B 9 J n F 1 b 3 Q 7 L C Z x d W 9 0 O 1 N l Y 3 R p b 2 4 x L y M x M S B S V V R H R V J T L 0 F 1 d G 9 S Z W 1 v d m V k Q 2 9 s d W 1 u c z E u e 0 9 w c G 9 u Z W 5 0 L D F 9 J n F 1 b 3 Q 7 L C Z x d W 9 0 O 1 N l Y 3 R p b 2 4 x L y M x M S B S V V R H R V J T L 0 F 1 d G 9 S Z W 1 v d m V k Q 2 9 s d W 1 u c z E u e 1 J l c 3 V s d C w y f S Z x d W 9 0 O y w m c X V v d D t T Z W N 0 a W 9 u M S 8 j M T E g U l V U R 0 V S U y 9 B d X R v U m V t b 3 Z l Z E N v b H V t b n M x L n t M b 2 N h d G l v b i w z f S Z x d W 9 0 O y w m c X V v d D t T Z W N 0 a W 9 u M S 8 j M T E g U l V U R 0 V S U y 9 B d X R v U m V t b 3 Z l Z E N v b H V t b n M x L n t X L 0 w s N H 0 m c X V v d D s s J n F 1 b 3 Q 7 U 2 V j d G l v b j E v I z E x I F J V V E d F U l M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E l M j B S V V R H R V J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x J T I w U l V U R 0 V S U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x J T I w U l V U R 0 V S U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x J T I w T k 9 U U k U l M j B E Q U 1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x X 0 5 P V F J F X 0 R B T U U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5 L j M 2 N D g 1 N z F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A 0 Z D E x M W Q y L W J l Y W U t N D h k Y S 1 h Y T c 1 L T R h Y m R l N z U z N D Q 5 Z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E g T k 9 U U k U g R E F N R S 9 B d X R v U m V t b 3 Z l Z E N v b H V t b n M x L n t E Y X R l L D B 9 J n F 1 b 3 Q 7 L C Z x d W 9 0 O 1 N l Y 3 R p b 2 4 x L y M x M S B O T 1 R S R S B E Q U 1 F L 0 F 1 d G 9 S Z W 1 v d m V k Q 2 9 s d W 1 u c z E u e 0 9 w c G 9 u Z W 5 0 L D F 9 J n F 1 b 3 Q 7 L C Z x d W 9 0 O 1 N l Y 3 R p b 2 4 x L y M x M S B O T 1 R S R S B E Q U 1 F L 0 F 1 d G 9 S Z W 1 v d m V k Q 2 9 s d W 1 u c z E u e 1 J l c 3 V s d C w y f S Z x d W 9 0 O y w m c X V v d D t T Z W N 0 a W 9 u M S 8 j M T E g T k 9 U U k U g R E F N R S 9 B d X R v U m V t b 3 Z l Z E N v b H V t b n M x L n t M b 2 N h d G l v b i w z f S Z x d W 9 0 O y w m c X V v d D t T Z W N 0 a W 9 u M S 8 j M T E g T k 9 U U k U g R E F N R S 9 B d X R v U m V t b 3 Z l Z E N v b H V t b n M x L n t X L 0 w s N H 0 m c X V v d D s s J n F 1 b 3 Q 7 U 2 V j d G l v b j E v I z E x I E 5 P V F J F I E R B T U U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E g T k 9 U U k U g R E F N R S 9 B d X R v U m V t b 3 Z l Z E N v b H V t b n M x L n t E Y X R l L D B 9 J n F 1 b 3 Q 7 L C Z x d W 9 0 O 1 N l Y 3 R p b 2 4 x L y M x M S B O T 1 R S R S B E Q U 1 F L 0 F 1 d G 9 S Z W 1 v d m V k Q 2 9 s d W 1 u c z E u e 0 9 w c G 9 u Z W 5 0 L D F 9 J n F 1 b 3 Q 7 L C Z x d W 9 0 O 1 N l Y 3 R p b 2 4 x L y M x M S B O T 1 R S R S B E Q U 1 F L 0 F 1 d G 9 S Z W 1 v d m V k Q 2 9 s d W 1 u c z E u e 1 J l c 3 V s d C w y f S Z x d W 9 0 O y w m c X V v d D t T Z W N 0 a W 9 u M S 8 j M T E g T k 9 U U k U g R E F N R S 9 B d X R v U m V t b 3 Z l Z E N v b H V t b n M x L n t M b 2 N h d G l v b i w z f S Z x d W 9 0 O y w m c X V v d D t T Z W N 0 a W 9 u M S 8 j M T E g T k 9 U U k U g R E F N R S 9 B d X R v U m V t b 3 Z l Z E N v b H V t b n M x L n t X L 0 w s N H 0 m c X V v d D s s J n F 1 b 3 Q 7 U 2 V j d G l v b j E v I z E x I E 5 P V F J F I E R B T U U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E l M j B O T 1 R S R S U y M E R B T U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E l M j B O T 1 R S R S U y M E R B T U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S U y M E 5 P V F J F J T I w R E F N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M l M j B U R V h B U y U y M F R F Q 0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1 9 U R V h B U 1 9 U R U N I I i A v P j x F b n R y e S B U e X B l P S J G a W x s Z W R D b 2 1 w b G V 0 Z V J l c 3 V s d F R v V 2 9 y a 3 N o Z W V 0 I i B W Y W x 1 Z T 0 i b D E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M C 4 w M j Y 3 N z g w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l Y W E y Z j R h Z C 0 0 N m U 4 L T Q 0 Y j Q t O D c 4 M i 0 y M G Y 0 M m Y 5 M j U z Z G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M g V E V Y Q V M g V E V D S C 9 B d X R v U m V t b 3 Z l Z E N v b H V t b n M x L n t E Y X R l L D B 9 J n F 1 b 3 Q 7 L C Z x d W 9 0 O 1 N l Y 3 R p b 2 4 x L y M z I F R F W E F T I F R F Q 0 g v Q X V 0 b 1 J l b W 9 2 Z W R D b 2 x 1 b W 5 z M S 5 7 T 3 B w b 2 5 l b n Q s M X 0 m c X V v d D s s J n F 1 b 3 Q 7 U 2 V j d G l v b j E v I z M g V E V Y Q V M g V E V D S C 9 B d X R v U m V t b 3 Z l Z E N v b H V t b n M x L n t S Z X N 1 b H Q s M n 0 m c X V v d D s s J n F 1 b 3 Q 7 U 2 V j d G l v b j E v I z M g V E V Y Q V M g V E V D S C 9 B d X R v U m V t b 3 Z l Z E N v b H V t b n M x L n t M b 2 N h d G l v b i w z f S Z x d W 9 0 O y w m c X V v d D t T Z W N 0 a W 9 u M S 8 j M y B U R V h B U y B U R U N I L 0 F 1 d G 9 S Z W 1 v d m V k Q 2 9 s d W 1 u c z E u e 1 c v T C w 0 f S Z x d W 9 0 O y w m c X V v d D t T Z W N 0 a W 9 u M S 8 j M y B U R V h B U y B U R U N I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M g V E V Y Q V M g V E V D S C 9 B d X R v U m V t b 3 Z l Z E N v b H V t b n M x L n t E Y X R l L D B 9 J n F 1 b 3 Q 7 L C Z x d W 9 0 O 1 N l Y 3 R p b 2 4 x L y M z I F R F W E F T I F R F Q 0 g v Q X V 0 b 1 J l b W 9 2 Z W R D b 2 x 1 b W 5 z M S 5 7 T 3 B w b 2 5 l b n Q s M X 0 m c X V v d D s s J n F 1 b 3 Q 7 U 2 V j d G l v b j E v I z M g V E V Y Q V M g V E V D S C 9 B d X R v U m V t b 3 Z l Z E N v b H V t b n M x L n t S Z X N 1 b H Q s M n 0 m c X V v d D s s J n F 1 b 3 Q 7 U 2 V j d G l v b j E v I z M g V E V Y Q V M g V E V D S C 9 B d X R v U m V t b 3 Z l Z E N v b H V t b n M x L n t M b 2 N h d G l v b i w z f S Z x d W 9 0 O y w m c X V v d D t T Z W N 0 a W 9 u M S 8 j M y B U R V h B U y B U R U N I L 0 F 1 d G 9 S Z W 1 v d m V k Q 2 9 s d W 1 u c z E u e 1 c v T C w 0 f S Z x d W 9 0 O y w m c X V v d D t T Z W N 0 a W 9 u M S 8 j M y B U R V h B U y B U R U N I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M l M j B U R V h B U y U y M F R F Q 0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y U y M F R F W E F T J T I w V E V D S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M l M j B U R V h B U y U y M F R F Q 0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C U y M E 1 P T l R B T k E l M j B T V E F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F 9 N T 0 5 U Q U 5 B X 1 N U Q V R F I i A v P j x F b n R y e S B U e X B l P S J G a W x s Z W R D b 2 1 w b G V 0 Z V J l c 3 V s d F R v V 2 9 y a 3 N o Z W V 0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x O S 4 3 N T U 5 N D U z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1 N j A 2 M T N k N C 0 z N m V m L T Q x N j k t Y m Y 3 N i 1 h M G Q 2 M D Q 1 M D Z l M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0 I E 1 P T l R B T k E g U 1 R B V E U v Q X V 0 b 1 J l b W 9 2 Z W R D b 2 x 1 b W 5 z M S 5 7 R G F 0 Z S w w f S Z x d W 9 0 O y w m c X V v d D t T Z W N 0 a W 9 u M S 8 j M T Q g T U 9 O V E F O Q S B T V E F U R S 9 B d X R v U m V t b 3 Z l Z E N v b H V t b n M x L n t P c H B v b m V u d C w x f S Z x d W 9 0 O y w m c X V v d D t T Z W N 0 a W 9 u M S 8 j M T Q g T U 9 O V E F O Q S B T V E F U R S 9 B d X R v U m V t b 3 Z l Z E N v b H V t b n M x L n t S Z X N 1 b H Q s M n 0 m c X V v d D s s J n F 1 b 3 Q 7 U 2 V j d G l v b j E v I z E 0 I E 1 P T l R B T k E g U 1 R B V E U v Q X V 0 b 1 J l b W 9 2 Z W R D b 2 x 1 b W 5 z M S 5 7 T G 9 j Y X R p b 2 4 s M 3 0 m c X V v d D s s J n F 1 b 3 Q 7 U 2 V j d G l v b j E v I z E 0 I E 1 P T l R B T k E g U 1 R B V E U v Q X V 0 b 1 J l b W 9 2 Z W R D b 2 x 1 b W 5 z M S 5 7 V y 9 M L D R 9 J n F 1 b 3 Q 7 L C Z x d W 9 0 O 1 N l Y 3 R p b 2 4 x L y M x N C B N T 0 5 U Q U 5 B I F N U Q V R F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0 I E 1 P T l R B T k E g U 1 R B V E U v Q X V 0 b 1 J l b W 9 2 Z W R D b 2 x 1 b W 5 z M S 5 7 R G F 0 Z S w w f S Z x d W 9 0 O y w m c X V v d D t T Z W N 0 a W 9 u M S 8 j M T Q g T U 9 O V E F O Q S B T V E F U R S 9 B d X R v U m V t b 3 Z l Z E N v b H V t b n M x L n t P c H B v b m V u d C w x f S Z x d W 9 0 O y w m c X V v d D t T Z W N 0 a W 9 u M S 8 j M T Q g T U 9 O V E F O Q S B T V E F U R S 9 B d X R v U m V t b 3 Z l Z E N v b H V t b n M x L n t S Z X N 1 b H Q s M n 0 m c X V v d D s s J n F 1 b 3 Q 7 U 2 V j d G l v b j E v I z E 0 I E 1 P T l R B T k E g U 1 R B V E U v Q X V 0 b 1 J l b W 9 2 Z W R D b 2 x 1 b W 5 z M S 5 7 T G 9 j Y X R p b 2 4 s M 3 0 m c X V v d D s s J n F 1 b 3 Q 7 U 2 V j d G l v b j E v I z E 0 I E 1 P T l R B T k E g U 1 R B V E U v Q X V 0 b 1 J l b W 9 2 Z W R D b 2 x 1 b W 5 z M S 5 7 V y 9 M L D R 9 J n F 1 b 3 Q 7 L C Z x d W 9 0 O 1 N l Y 3 R p b 2 4 x L y M x N C B N T 0 5 U Q U 5 B I F N U Q V R F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0 J T I w T U 9 O V E F O Q S U y M F N U Q V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0 J T I w T U 9 O V E F O Q S U y M F N U Q V R F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Q l M j B N T 0 5 U Q U 5 B J T I w U 1 R B V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3 J T I w T U l D S E l H Q U 4 l M j B T V E F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0 1 J Q 0 h J R 0 F O X 1 N U Q V R F I i A v P j x F b n R y e S B U e X B l P S J G a W x s Z W R D b 2 1 w b G V 0 Z V J l c 3 V s d F R v V 2 9 y a 3 N o Z W V 0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M C 4 y O D g 4 M z Y 5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z N 2 Z h M T B k Y i 0 1 Z G E y L T Q 5 N z g t O G Q z O S 1 j N m Y y Z m Y 3 N W E 5 Y T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c g T U l D S E l H Q U 4 g U 1 R B V E U v Q X V 0 b 1 J l b W 9 2 Z W R D b 2 x 1 b W 5 z M S 5 7 R G F 0 Z S w w f S Z x d W 9 0 O y w m c X V v d D t T Z W N 0 a W 9 u M S 8 j N y B N S U N I S U d B T i B T V E F U R S 9 B d X R v U m V t b 3 Z l Z E N v b H V t b n M x L n t P c H B v b m V u d C w x f S Z x d W 9 0 O y w m c X V v d D t T Z W N 0 a W 9 u M S 8 j N y B N S U N I S U d B T i B T V E F U R S 9 B d X R v U m V t b 3 Z l Z E N v b H V t b n M x L n t S Z X N 1 b H Q s M n 0 m c X V v d D s s J n F 1 b 3 Q 7 U 2 V j d G l v b j E v I z c g T U l D S E l H Q U 4 g U 1 R B V E U v Q X V 0 b 1 J l b W 9 2 Z W R D b 2 x 1 b W 5 z M S 5 7 T G 9 j Y X R p b 2 4 s M 3 0 m c X V v d D s s J n F 1 b 3 Q 7 U 2 V j d G l v b j E v I z c g T U l D S E l H Q U 4 g U 1 R B V E U v Q X V 0 b 1 J l b W 9 2 Z W R D b 2 x 1 b W 5 z M S 5 7 V y 9 M L D R 9 J n F 1 b 3 Q 7 L C Z x d W 9 0 O 1 N l Y 3 R p b 2 4 x L y M 3 I E 1 J Q 0 h J R 0 F O I F N U Q V R F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c g T U l D S E l H Q U 4 g U 1 R B V E U v Q X V 0 b 1 J l b W 9 2 Z W R D b 2 x 1 b W 5 z M S 5 7 R G F 0 Z S w w f S Z x d W 9 0 O y w m c X V v d D t T Z W N 0 a W 9 u M S 8 j N y B N S U N I S U d B T i B T V E F U R S 9 B d X R v U m V t b 3 Z l Z E N v b H V t b n M x L n t P c H B v b m V u d C w x f S Z x d W 9 0 O y w m c X V v d D t T Z W N 0 a W 9 u M S 8 j N y B N S U N I S U d B T i B T V E F U R S 9 B d X R v U m V t b 3 Z l Z E N v b H V t b n M x L n t S Z X N 1 b H Q s M n 0 m c X V v d D s s J n F 1 b 3 Q 7 U 2 V j d G l v b j E v I z c g T U l D S E l H Q U 4 g U 1 R B V E U v Q X V 0 b 1 J l b W 9 2 Z W R D b 2 x 1 b W 5 z M S 5 7 T G 9 j Y X R p b 2 4 s M 3 0 m c X V v d D s s J n F 1 b 3 Q 7 U 2 V j d G l v b j E v I z c g T U l D S E l H Q U 4 g U 1 R B V E U v Q X V 0 b 1 J l b W 9 2 Z W R D b 2 x 1 b W 5 z M S 5 7 V y 9 M L D R 9 J n F 1 b 3 Q 7 L C Z x d W 9 0 O 1 N l Y 3 R p b 2 4 x L y M 3 I E 1 J Q 0 h J R 0 F O I F N U Q V R F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c l M j B N S U N I S U d B T i U y M F N U Q V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c l M j B N S U N I S U d B T i U y M F N U Q V R F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y U y M E 1 J Q 0 h J R 0 F O J T I w U 1 R B V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C U y M E R B V k l E U 0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w X 0 R B V k l E U 0 9 O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M C 4 x M D M 3 O T Y x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y M z Z m Y m Q 0 O S 1 k Z G Z l L T Q z O D E t O D d l N S 0 5 Y 2 R j Z G M x Z j h i M T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w I E R B V k l E U 0 9 O L 0 F 1 d G 9 S Z W 1 v d m V k Q 2 9 s d W 1 u c z E u e 0 R h d G U s M H 0 m c X V v d D s s J n F 1 b 3 Q 7 U 2 V j d G l v b j E v I z E w I E R B V k l E U 0 9 O L 0 F 1 d G 9 S Z W 1 v d m V k Q 2 9 s d W 1 u c z E u e 0 9 w c G 9 u Z W 5 0 L D F 9 J n F 1 b 3 Q 7 L C Z x d W 9 0 O 1 N l Y 3 R p b 2 4 x L y M x M C B E Q V Z J R F N P T i 9 B d X R v U m V t b 3 Z l Z E N v b H V t b n M x L n t S Z X N 1 b H Q s M n 0 m c X V v d D s s J n F 1 b 3 Q 7 U 2 V j d G l v b j E v I z E w I E R B V k l E U 0 9 O L 0 F 1 d G 9 S Z W 1 v d m V k Q 2 9 s d W 1 u c z E u e 0 x v Y 2 F 0 a W 9 u L D N 9 J n F 1 b 3 Q 7 L C Z x d W 9 0 O 1 N l Y 3 R p b 2 4 x L y M x M C B E Q V Z J R F N P T i 9 B d X R v U m V t b 3 Z l Z E N v b H V t b n M x L n t X L 0 w s N H 0 m c X V v d D s s J n F 1 b 3 Q 7 U 2 V j d G l v b j E v I z E w I E R B V k l E U 0 9 O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w I E R B V k l E U 0 9 O L 0 F 1 d G 9 S Z W 1 v d m V k Q 2 9 s d W 1 u c z E u e 0 R h d G U s M H 0 m c X V v d D s s J n F 1 b 3 Q 7 U 2 V j d G l v b j E v I z E w I E R B V k l E U 0 9 O L 0 F 1 d G 9 S Z W 1 v d m V k Q 2 9 s d W 1 u c z E u e 0 9 w c G 9 u Z W 5 0 L D F 9 J n F 1 b 3 Q 7 L C Z x d W 9 0 O 1 N l Y 3 R p b 2 4 x L y M x M C B E Q V Z J R F N P T i 9 B d X R v U m V t b 3 Z l Z E N v b H V t b n M x L n t S Z X N 1 b H Q s M n 0 m c X V v d D s s J n F 1 b 3 Q 7 U 2 V j d G l v b j E v I z E w I E R B V k l E U 0 9 O L 0 F 1 d G 9 S Z W 1 v d m V k Q 2 9 s d W 1 u c z E u e 0 x v Y 2 F 0 a W 9 u L D N 9 J n F 1 b 3 Q 7 L C Z x d W 9 0 O 1 N l Y 3 R p b 2 4 x L y M x M C B E Q V Z J R F N P T i 9 B d X R v U m V t b 3 Z l Z E N v b H V t b n M x L n t X L 0 w s N H 0 m c X V v d D s s J n F 1 b 3 Q 7 U 2 V j d G l v b j E v I z E w I E R B V k l E U 0 9 O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w J T I w R E F W S U R T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A l M j B E Q V Z J R F N P T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w J T I w R E F W S U R T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y J T I w R F V L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y X 0 R V S 0 U i I C 8 + P E V u d H J 5 I F R 5 c G U 9 I k Z p b G x l Z E N v b X B s Z X R l U m V z d W x 0 V G 9 X b 3 J r c 2 h l Z X Q i I F Z h b H V l P S J s M S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z L j A x O T Y z N T l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2 N m O T E 0 Y z A 0 L W F l Y m Y t N G U w M S 1 h N m E 0 L W Z h Z G Q 0 M j R i Y 2 V m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i B E V U t F L 0 F 1 d G 9 S Z W 1 v d m V k Q 2 9 s d W 1 u c z E u e 0 R h d G U s M H 0 m c X V v d D s s J n F 1 b 3 Q 7 U 2 V j d G l v b j E v I z I g R F V L R S 9 B d X R v U m V t b 3 Z l Z E N v b H V t b n M x L n t P c H B v b m V u d C w x f S Z x d W 9 0 O y w m c X V v d D t T Z W N 0 a W 9 u M S 8 j M i B E V U t F L 0 F 1 d G 9 S Z W 1 v d m V k Q 2 9 s d W 1 u c z E u e 1 J l c 3 V s d C w y f S Z x d W 9 0 O y w m c X V v d D t T Z W N 0 a W 9 u M S 8 j M i B E V U t F L 0 F 1 d G 9 S Z W 1 v d m V k Q 2 9 s d W 1 u c z E u e 0 x v Y 2 F 0 a W 9 u L D N 9 J n F 1 b 3 Q 7 L C Z x d W 9 0 O 1 N l Y 3 R p b 2 4 x L y M y I E R V S 0 U v Q X V 0 b 1 J l b W 9 2 Z W R D b 2 x 1 b W 5 z M S 5 7 V y 9 M L D R 9 J n F 1 b 3 Q 7 L C Z x d W 9 0 O 1 N l Y 3 R p b 2 4 x L y M y I E R V S 0 U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i B E V U t F L 0 F 1 d G 9 S Z W 1 v d m V k Q 2 9 s d W 1 u c z E u e 0 R h d G U s M H 0 m c X V v d D s s J n F 1 b 3 Q 7 U 2 V j d G l v b j E v I z I g R F V L R S 9 B d X R v U m V t b 3 Z l Z E N v b H V t b n M x L n t P c H B v b m V u d C w x f S Z x d W 9 0 O y w m c X V v d D t T Z W N 0 a W 9 u M S 8 j M i B E V U t F L 0 F 1 d G 9 S Z W 1 v d m V k Q 2 9 s d W 1 u c z E u e 1 J l c 3 V s d C w y f S Z x d W 9 0 O y w m c X V v d D t T Z W N 0 a W 9 u M S 8 j M i B E V U t F L 0 F 1 d G 9 S Z W 1 v d m V k Q 2 9 s d W 1 u c z E u e 0 x v Y 2 F 0 a W 9 u L D N 9 J n F 1 b 3 Q 7 L C Z x d W 9 0 O 1 N l Y 3 R p b 2 4 x L y M y I E R V S 0 U v Q X V 0 b 1 J l b W 9 2 Z W R D b 2 x 1 b W 5 z M S 5 7 V y 9 M L D R 9 J n F 1 b 3 Q 7 L C Z x d W 9 0 O 1 N l Y 3 R p b 2 4 x L y M y I E R V S 0 U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i U y M E R V S 0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i U y M E R V S 0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y J T I w R F V L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1 J T I w Q 1 M l M j B G V U x M R V J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V f Q 1 N f R l V M T E V S V E 9 O I i A v P j x F b n R y e S B U e X B l P S J G a W x s Z W R D b 2 1 w b G V 0 Z V J l c 3 V s d F R v V 2 9 y a 3 N o Z W V 0 I i B W Y W x 1 Z T 0 i b D E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N i 4 z M D Q 0 N j c 4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m Z W J k Z W Y 3 Y S 0 0 N D c 5 L T Q 4 Y j Q t O D V l Y S 0 w Z G U x N m V h Y z c 0 N W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1 I E N T I E Z V T E x F U l R P T i 9 B d X R v U m V t b 3 Z l Z E N v b H V t b n M x L n t E Y X R l L D B 9 J n F 1 b 3 Q 7 L C Z x d W 9 0 O 1 N l Y 3 R p b 2 4 x L y M x N S B D U y B G V U x M R V J U T 0 4 v Q X V 0 b 1 J l b W 9 2 Z W R D b 2 x 1 b W 5 z M S 5 7 T 3 B w b 2 5 l b n Q s M X 0 m c X V v d D s s J n F 1 b 3 Q 7 U 2 V j d G l v b j E v I z E 1 I E N T I E Z V T E x F U l R P T i 9 B d X R v U m V t b 3 Z l Z E N v b H V t b n M x L n t S Z X N 1 b H Q s M n 0 m c X V v d D s s J n F 1 b 3 Q 7 U 2 V j d G l v b j E v I z E 1 I E N T I E Z V T E x F U l R P T i 9 B d X R v U m V t b 3 Z l Z E N v b H V t b n M x L n t M b 2 N h d G l v b i w z f S Z x d W 9 0 O y w m c X V v d D t T Z W N 0 a W 9 u M S 8 j M T U g Q 1 M g R l V M T E V S V E 9 O L 0 F 1 d G 9 S Z W 1 v d m V k Q 2 9 s d W 1 u c z E u e 1 c v T C w 0 f S Z x d W 9 0 O y w m c X V v d D t T Z W N 0 a W 9 u M S 8 j M T U g Q 1 M g R l V M T E V S V E 9 O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1 I E N T I E Z V T E x F U l R P T i 9 B d X R v U m V t b 3 Z l Z E N v b H V t b n M x L n t E Y X R l L D B 9 J n F 1 b 3 Q 7 L C Z x d W 9 0 O 1 N l Y 3 R p b 2 4 x L y M x N S B D U y B G V U x M R V J U T 0 4 v Q X V 0 b 1 J l b W 9 2 Z W R D b 2 x 1 b W 5 z M S 5 7 T 3 B w b 2 5 l b n Q s M X 0 m c X V v d D s s J n F 1 b 3 Q 7 U 2 V j d G l v b j E v I z E 1 I E N T I E Z V T E x F U l R P T i 9 B d X R v U m V t b 3 Z l Z E N v b H V t b n M x L n t S Z X N 1 b H Q s M n 0 m c X V v d D s s J n F 1 b 3 Q 7 U 2 V j d G l v b j E v I z E 1 I E N T I E Z V T E x F U l R P T i 9 B d X R v U m V t b 3 Z l Z E N v b H V t b n M x L n t M b 2 N h d G l v b i w z f S Z x d W 9 0 O y w m c X V v d D t T Z W N 0 a W 9 u M S 8 j M T U g Q 1 M g R l V M T E V S V E 9 O L 0 F 1 d G 9 S Z W 1 v d m V k Q 2 9 s d W 1 u c z E u e 1 c v T C w 0 f S Z x d W 9 0 O y w m c X V v d D t T Z W N 0 a W 9 u M S 8 j M T U g Q 1 M g R l V M T E V S V E 9 O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1 J T I w Q 1 M l M j B G V U x M R V J U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U l M j B D U y U y M E Z V T E x F U l R P T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1 J T I w Q 1 M l M j B G V U x M R V J U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J T I w Q V J J W k 9 O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0 F S S V p P T k E i I C 8 + P E V u d H J 5 I F R 5 c G U 9 I k Z p b G x l Z E N v b X B s Z X R l U m V z d W x 0 V G 9 X b 3 J r c 2 h l Z X Q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I 2 L j Q w N z Q 5 M T B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2 I 0 Z j U 1 M m R h L W Q x N z c t N D I 3 Y y 1 h Z T I 5 L T h i M m Z h Z D k 2 O D Q 3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S B B U k l a T 0 5 B L 0 F 1 d G 9 S Z W 1 v d m V k Q 2 9 s d W 1 u c z E u e 0 R h d G U s M H 0 m c X V v d D s s J n F 1 b 3 Q 7 U 2 V j d G l v b j E v I z E g Q V J J W k 9 O Q S 9 B d X R v U m V t b 3 Z l Z E N v b H V t b n M x L n t P c H B v b m V u d C w x f S Z x d W 9 0 O y w m c X V v d D t T Z W N 0 a W 9 u M S 8 j M S B B U k l a T 0 5 B L 0 F 1 d G 9 S Z W 1 v d m V k Q 2 9 s d W 1 u c z E u e 1 J l c 3 V s d C w y f S Z x d W 9 0 O y w m c X V v d D t T Z W N 0 a W 9 u M S 8 j M S B B U k l a T 0 5 B L 0 F 1 d G 9 S Z W 1 v d m V k Q 2 9 s d W 1 u c z E u e 0 x v Y 2 F 0 a W 9 u L D N 9 J n F 1 b 3 Q 7 L C Z x d W 9 0 O 1 N l Y 3 R p b 2 4 x L y M x I E F S S V p P T k E v Q X V 0 b 1 J l b W 9 2 Z W R D b 2 x 1 b W 5 z M S 5 7 V y 9 M L D R 9 J n F 1 b 3 Q 7 L C Z x d W 9 0 O 1 N l Y 3 R p b 2 4 x L y M x I E F S S V p P T k E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S B B U k l a T 0 5 B L 0 F 1 d G 9 S Z W 1 v d m V k Q 2 9 s d W 1 u c z E u e 0 R h d G U s M H 0 m c X V v d D s s J n F 1 b 3 Q 7 U 2 V j d G l v b j E v I z E g Q V J J W k 9 O Q S 9 B d X R v U m V t b 3 Z l Z E N v b H V t b n M x L n t P c H B v b m V u d C w x f S Z x d W 9 0 O y w m c X V v d D t T Z W N 0 a W 9 u M S 8 j M S B B U k l a T 0 5 B L 0 F 1 d G 9 S Z W 1 v d m V k Q 2 9 s d W 1 u c z E u e 1 J l c 3 V s d C w y f S Z x d W 9 0 O y w m c X V v d D t T Z W N 0 a W 9 u M S 8 j M S B B U k l a T 0 5 B L 0 F 1 d G 9 S Z W 1 v d m V k Q 2 9 s d W 1 u c z E u e 0 x v Y 2 F 0 a W 9 u L D N 9 J n F 1 b 3 Q 7 L C Z x d W 9 0 O 1 N l Y 3 R p b 2 4 x L y M x I E F S S V p P T k E v Q X V 0 b 1 J l b W 9 2 Z W R D b 2 x 1 b W 5 z M S 5 7 V y 9 M L D R 9 J n F 1 b 3 Q 7 L C Z x d W 9 0 O 1 N l Y 3 R p b 2 4 x L y M x I E F S S V p P T k E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S U y M E F S S V p P T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S U y M E F S S V p P T k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J T I w Q V J J W k 9 O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2 J T I w V 1 J J R 0 h U J T I w U 1 R B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Z f V 1 J J R 0 h U X 1 N U Q V R F I i A v P j x F b n R y e S B U e X B l P S J G a W x s Z W R D b 2 1 w b G V 0 Z V J l c 3 V s d F R v V 2 9 y a 3 N o Z W V 0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N i 4 z N j k 0 O D I 0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m Z W Q 4 M z Q 5 Z S 0 3 M D d k L T Q x Y 2 Y t Y W I y N i 0 1 N j U 0 N T M 1 N T A w O D M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2 I F d S S U d I V C B T V E F U R S 9 B d X R v U m V t b 3 Z l Z E N v b H V t b n M x L n t E Y X R l L D B 9 J n F 1 b 3 Q 7 L C Z x d W 9 0 O 1 N l Y 3 R p b 2 4 x L y M x N i B X U k l H S F Q g U 1 R B V E U v Q X V 0 b 1 J l b W 9 2 Z W R D b 2 x 1 b W 5 z M S 5 7 T 3 B w b 2 5 l b n Q s M X 0 m c X V v d D s s J n F 1 b 3 Q 7 U 2 V j d G l v b j E v I z E 2 I F d S S U d I V C B T V E F U R S 9 B d X R v U m V t b 3 Z l Z E N v b H V t b n M x L n t S Z X N 1 b H Q s M n 0 m c X V v d D s s J n F 1 b 3 Q 7 U 2 V j d G l v b j E v I z E 2 I F d S S U d I V C B T V E F U R S 9 B d X R v U m V t b 3 Z l Z E N v b H V t b n M x L n t M b 2 N h d G l v b i w z f S Z x d W 9 0 O y w m c X V v d D t T Z W N 0 a W 9 u M S 8 j M T Y g V 1 J J R 0 h U I F N U Q V R F L 0 F 1 d G 9 S Z W 1 v d m V k Q 2 9 s d W 1 u c z E u e 1 c v T C w 0 f S Z x d W 9 0 O y w m c X V v d D t T Z W N 0 a W 9 u M S 8 j M T Y g V 1 J J R 0 h U I F N U Q V R F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2 I F d S S U d I V C B T V E F U R S 9 B d X R v U m V t b 3 Z l Z E N v b H V t b n M x L n t E Y X R l L D B 9 J n F 1 b 3 Q 7 L C Z x d W 9 0 O 1 N l Y 3 R p b 2 4 x L y M x N i B X U k l H S F Q g U 1 R B V E U v Q X V 0 b 1 J l b W 9 2 Z W R D b 2 x 1 b W 5 z M S 5 7 T 3 B w b 2 5 l b n Q s M X 0 m c X V v d D s s J n F 1 b 3 Q 7 U 2 V j d G l v b j E v I z E 2 I F d S S U d I V C B T V E F U R S 9 B d X R v U m V t b 3 Z l Z E N v b H V t b n M x L n t S Z X N 1 b H Q s M n 0 m c X V v d D s s J n F 1 b 3 Q 7 U 2 V j d G l v b j E v I z E 2 I F d S S U d I V C B T V E F U R S 9 B d X R v U m V t b 3 Z l Z E N v b H V t b n M x L n t M b 2 N h d G l v b i w z f S Z x d W 9 0 O y w m c X V v d D t T Z W N 0 a W 9 u M S 8 j M T Y g V 1 J J R 0 h U I F N U Q V R F L 0 F 1 d G 9 S Z W 1 v d m V k Q 2 9 s d W 1 u c z E u e 1 c v T C w 0 f S Z x d W 9 0 O y w m c X V v d D t T Z W N 0 a W 9 u M S 8 j M T Y g V 1 J J R 0 h U I F N U Q V R F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2 J T I w V 1 J J R 0 h U J T I w U 1 R B V E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Y l M j B X U k l H S F Q l M j B T V E F U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2 J T I w V 1 J J R 0 h U J T I w U 1 R B V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E J S W U F O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l 9 C U l l B T l Q i I C 8 + P E V u d H J 5 I F R 5 c G U 9 I k Z p b G x l Z E N v b X B s Z X R l U m V z d W x 0 V G 9 X b 3 J r c 2 h l Z X Q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I 2 L j M z N T Q 3 N T J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g 5 O W Y y Z T E w L W M 1 M G I t N D J m Z S 1 i N j E y L W V k M D I y Z G Z l N 2 F l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Y g Q l J Z Q U 5 U L 0 F 1 d G 9 S Z W 1 v d m V k Q 2 9 s d W 1 u c z E u e 0 R h d G U s M H 0 m c X V v d D s s J n F 1 b 3 Q 7 U 2 V j d G l v b j E v I z E 2 I E J S W U F O V C 9 B d X R v U m V t b 3 Z l Z E N v b H V t b n M x L n t P c H B v b m V u d C w x f S Z x d W 9 0 O y w m c X V v d D t T Z W N 0 a W 9 u M S 8 j M T Y g Q l J Z Q U 5 U L 0 F 1 d G 9 S Z W 1 v d m V k Q 2 9 s d W 1 u c z E u e 1 J l c 3 V s d C w y f S Z x d W 9 0 O y w m c X V v d D t T Z W N 0 a W 9 u M S 8 j M T Y g Q l J Z Q U 5 U L 0 F 1 d G 9 S Z W 1 v d m V k Q 2 9 s d W 1 u c z E u e 0 x v Y 2 F 0 a W 9 u L D N 9 J n F 1 b 3 Q 7 L C Z x d W 9 0 O 1 N l Y 3 R p b 2 4 x L y M x N i B C U l l B T l Q v Q X V 0 b 1 J l b W 9 2 Z W R D b 2 x 1 b W 5 z M S 5 7 V y 9 M L D R 9 J n F 1 b 3 Q 7 L C Z x d W 9 0 O 1 N l Y 3 R p b 2 4 x L y M x N i B C U l l B T l Q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Y g Q l J Z Q U 5 U L 0 F 1 d G 9 S Z W 1 v d m V k Q 2 9 s d W 1 u c z E u e 0 R h d G U s M H 0 m c X V v d D s s J n F 1 b 3 Q 7 U 2 V j d G l v b j E v I z E 2 I E J S W U F O V C 9 B d X R v U m V t b 3 Z l Z E N v b H V t b n M x L n t P c H B v b m V u d C w x f S Z x d W 9 0 O y w m c X V v d D t T Z W N 0 a W 9 u M S 8 j M T Y g Q l J Z Q U 5 U L 0 F 1 d G 9 S Z W 1 v d m V k Q 2 9 s d W 1 u c z E u e 1 J l c 3 V s d C w y f S Z x d W 9 0 O y w m c X V v d D t T Z W N 0 a W 9 u M S 8 j M T Y g Q l J Z Q U 5 U L 0 F 1 d G 9 S Z W 1 v d m V k Q 2 9 s d W 1 u c z E u e 0 x v Y 2 F 0 a W 9 u L D N 9 J n F 1 b 3 Q 7 L C Z x d W 9 0 O 1 N l Y 3 R p b 2 4 x L y M x N i B C U l l B T l Q v Q X V 0 b 1 J l b W 9 2 Z W R D b 2 x 1 b W 5 z M S 5 7 V y 9 M L D R 9 J n F 1 b 3 Q 7 L C Z x d W 9 0 O 1 N l Y 3 R p b 2 4 x L y M x N i B C U l l B T l Q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Y l M j B C U l l B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Y l M j B C U l l B T l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E J S W U F O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g l M j B T R V R P T i U y M E h B T E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F 9 T R V R P T l 9 I Q U x M I i A v P j x F b n R y e S B U e X B l P S J G a W x s Z W R D b 2 1 w b G V 0 Z V J l c 3 V s d F R v V 2 9 y a 3 N o Z W V 0 I i B W Y W x 1 Z T 0 i b D E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N i 4 5 O T U 2 M j M z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z Z G I 3 Z G M 2 M y 1 l M j Y 5 L T R k M j k t O W I 1 Z i 1 k O D E x Z W V i Z T V l M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g g U 0 V U T 0 4 g S E F M T C 9 B d X R v U m V t b 3 Z l Z E N v b H V t b n M x L n t E Y X R l L D B 9 J n F 1 b 3 Q 7 L C Z x d W 9 0 O 1 N l Y 3 R p b 2 4 x L y M 4 I F N F V E 9 O I E h B T E w v Q X V 0 b 1 J l b W 9 2 Z W R D b 2 x 1 b W 5 z M S 5 7 T 3 B w b 2 5 l b n Q s M X 0 m c X V v d D s s J n F 1 b 3 Q 7 U 2 V j d G l v b j E v I z g g U 0 V U T 0 4 g S E F M T C 9 B d X R v U m V t b 3 Z l Z E N v b H V t b n M x L n t S Z X N 1 b H Q s M n 0 m c X V v d D s s J n F 1 b 3 Q 7 U 2 V j d G l v b j E v I z g g U 0 V U T 0 4 g S E F M T C 9 B d X R v U m V t b 3 Z l Z E N v b H V t b n M x L n t M b 2 N h d G l v b i w z f S Z x d W 9 0 O y w m c X V v d D t T Z W N 0 a W 9 u M S 8 j O C B T R V R P T i B I Q U x M L 0 F 1 d G 9 S Z W 1 v d m V k Q 2 9 s d W 1 u c z E u e 1 c v T C w 0 f S Z x d W 9 0 O y w m c X V v d D t T Z W N 0 a W 9 u M S 8 j O C B T R V R P T i B I Q U x M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g g U 0 V U T 0 4 g S E F M T C 9 B d X R v U m V t b 3 Z l Z E N v b H V t b n M x L n t E Y X R l L D B 9 J n F 1 b 3 Q 7 L C Z x d W 9 0 O 1 N l Y 3 R p b 2 4 x L y M 4 I F N F V E 9 O I E h B T E w v Q X V 0 b 1 J l b W 9 2 Z W R D b 2 x 1 b W 5 z M S 5 7 T 3 B w b 2 5 l b n Q s M X 0 m c X V v d D s s J n F 1 b 3 Q 7 U 2 V j d G l v b j E v I z g g U 0 V U T 0 4 g S E F M T C 9 B d X R v U m V t b 3 Z l Z E N v b H V t b n M x L n t S Z X N 1 b H Q s M n 0 m c X V v d D s s J n F 1 b 3 Q 7 U 2 V j d G l v b j E v I z g g U 0 V U T 0 4 g S E F M T C 9 B d X R v U m V t b 3 Z l Z E N v b H V t b n M x L n t M b 2 N h d G l v b i w z f S Z x d W 9 0 O y w m c X V v d D t T Z W N 0 a W 9 u M S 8 j O C B T R V R P T i B I Q U x M L 0 F 1 d G 9 S Z W 1 v d m V k Q 2 9 s d W 1 u c z E u e 1 c v T C w 0 f S Z x d W 9 0 O y w m c X V v d D t T Z W N 0 a W 9 u M S 8 j O C B T R V R P T i B I Q U x M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g l M j B T R V R P T i U y M E h B T E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C U y M F N F V E 9 O J T I w S E F M T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g l M j B T R V R P T i U y M E h B T E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5 J T I w V E V Y Q V M l M j B D S F J J U 1 R B S U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V 9 U R V h B U 1 9 D S F J J U 1 R B S U 4 i I C 8 + P E V u d H J 5 I F R 5 c G U 9 I k Z p b G x l Z E N v b X B s Z X R l U m V z d W x 0 V G 9 X b 3 J r c 2 h l Z X Q i I F Z h b H V l P S J s M S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I 2 L j c y O D U 2 M z N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Z k M D M x Z j k 5 L W J h Z W I t N D k z N y 1 i Z j N l L W U 5 Y z M w M 2 V l N z k x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O S B U R V h B U y B D S F J J U 1 R B S U 4 v Q X V 0 b 1 J l b W 9 2 Z W R D b 2 x 1 b W 5 z M S 5 7 R G F 0 Z S w w f S Z x d W 9 0 O y w m c X V v d D t T Z W N 0 a W 9 u M S 8 j O S B U R V h B U y B D S F J J U 1 R B S U 4 v Q X V 0 b 1 J l b W 9 2 Z W R D b 2 x 1 b W 5 z M S 5 7 T 3 B w b 2 5 l b n Q s M X 0 m c X V v d D s s J n F 1 b 3 Q 7 U 2 V j d G l v b j E v I z k g V E V Y Q V M g Q 0 h S S V N U Q U l O L 0 F 1 d G 9 S Z W 1 v d m V k Q 2 9 s d W 1 u c z E u e 1 J l c 3 V s d C w y f S Z x d W 9 0 O y w m c X V v d D t T Z W N 0 a W 9 u M S 8 j O S B U R V h B U y B D S F J J U 1 R B S U 4 v Q X V 0 b 1 J l b W 9 2 Z W R D b 2 x 1 b W 5 z M S 5 7 T G 9 j Y X R p b 2 4 s M 3 0 m c X V v d D s s J n F 1 b 3 Q 7 U 2 V j d G l v b j E v I z k g V E V Y Q V M g Q 0 h S S V N U Q U l O L 0 F 1 d G 9 S Z W 1 v d m V k Q 2 9 s d W 1 u c z E u e 1 c v T C w 0 f S Z x d W 9 0 O y w m c X V v d D t T Z W N 0 a W 9 u M S 8 j O S B U R V h B U y B D S F J J U 1 R B S U 4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O S B U R V h B U y B D S F J J U 1 R B S U 4 v Q X V 0 b 1 J l b W 9 2 Z W R D b 2 x 1 b W 5 z M S 5 7 R G F 0 Z S w w f S Z x d W 9 0 O y w m c X V v d D t T Z W N 0 a W 9 u M S 8 j O S B U R V h B U y B D S F J J U 1 R B S U 4 v Q X V 0 b 1 J l b W 9 2 Z W R D b 2 x 1 b W 5 z M S 5 7 T 3 B w b 2 5 l b n Q s M X 0 m c X V v d D s s J n F 1 b 3 Q 7 U 2 V j d G l v b j E v I z k g V E V Y Q V M g Q 0 h S S V N U Q U l O L 0 F 1 d G 9 S Z W 1 v d m V k Q 2 9 s d W 1 u c z E u e 1 J l c 3 V s d C w y f S Z x d W 9 0 O y w m c X V v d D t T Z W N 0 a W 9 u M S 8 j O S B U R V h B U y B D S F J J U 1 R B S U 4 v Q X V 0 b 1 J l b W 9 2 Z W R D b 2 x 1 b W 5 z M S 5 7 T G 9 j Y X R p b 2 4 s M 3 0 m c X V v d D s s J n F 1 b 3 Q 7 U 2 V j d G l v b j E v I z k g V E V Y Q V M g Q 0 h S S V N U Q U l O L 0 F 1 d G 9 S Z W 1 v d m V k Q 2 9 s d W 1 u c z E u e 1 c v T C w 0 f S Z x d W 9 0 O y w m c X V v d D t T Z W N 0 a W 9 u M S 8 j O S B U R V h B U y B D S F J J U 1 R B S U 4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O S U y M F R F W E F T J T I w Q 0 h S S V N U Q U l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k l M j B U R V h B U y U y M E N I U k l T V E F J T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k l M j B U R V h B U y U y M E N I U k l T V E F J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U l M j B I T 1 V T V E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V f S E 9 V U 1 R P T i I g L z 4 8 R W 5 0 c n k g V H l w Z T 0 i R m l s b G V k Q 2 9 t c G x l d G V S Z X N 1 b H R U b 1 d v c m t z a G V l d C I g V m F s d W U 9 I m w x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U u O T M x M j k z N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D I 5 M W E z Z T k t N m Q x Z C 0 0 N W M x L W I 5 Y T U t Y 2 M 3 M j A z N j Y 5 Y W Y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1 I E h P V V N U T 0 4 v Q X V 0 b 1 J l b W 9 2 Z W R D b 2 x 1 b W 5 z M S 5 7 R G F 0 Z S w w f S Z x d W 9 0 O y w m c X V v d D t T Z W N 0 a W 9 u M S 8 j N S B I T 1 V T V E 9 O L 0 F 1 d G 9 S Z W 1 v d m V k Q 2 9 s d W 1 u c z E u e 0 9 w c G 9 u Z W 5 0 L D F 9 J n F 1 b 3 Q 7 L C Z x d W 9 0 O 1 N l Y 3 R p b 2 4 x L y M 1 I E h P V V N U T 0 4 v Q X V 0 b 1 J l b W 9 2 Z W R D b 2 x 1 b W 5 z M S 5 7 U m V z d W x 0 L D J 9 J n F 1 b 3 Q 7 L C Z x d W 9 0 O 1 N l Y 3 R p b 2 4 x L y M 1 I E h P V V N U T 0 4 v Q X V 0 b 1 J l b W 9 2 Z W R D b 2 x 1 b W 5 z M S 5 7 T G 9 j Y X R p b 2 4 s M 3 0 m c X V v d D s s J n F 1 b 3 Q 7 U 2 V j d G l v b j E v I z U g S E 9 V U 1 R P T i 9 B d X R v U m V t b 3 Z l Z E N v b H V t b n M x L n t X L 0 w s N H 0 m c X V v d D s s J n F 1 b 3 Q 7 U 2 V j d G l v b j E v I z U g S E 9 V U 1 R P T i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1 I E h P V V N U T 0 4 v Q X V 0 b 1 J l b W 9 2 Z W R D b 2 x 1 b W 5 z M S 5 7 R G F 0 Z S w w f S Z x d W 9 0 O y w m c X V v d D t T Z W N 0 a W 9 u M S 8 j N S B I T 1 V T V E 9 O L 0 F 1 d G 9 S Z W 1 v d m V k Q 2 9 s d W 1 u c z E u e 0 9 w c G 9 u Z W 5 0 L D F 9 J n F 1 b 3 Q 7 L C Z x d W 9 0 O 1 N l Y 3 R p b 2 4 x L y M 1 I E h P V V N U T 0 4 v Q X V 0 b 1 J l b W 9 2 Z W R D b 2 x 1 b W 5 z M S 5 7 U m V z d W x 0 L D J 9 J n F 1 b 3 Q 7 L C Z x d W 9 0 O 1 N l Y 3 R p b 2 4 x L y M 1 I E h P V V N U T 0 4 v Q X V 0 b 1 J l b W 9 2 Z W R D b 2 x 1 b W 5 z M S 5 7 T G 9 j Y X R p b 2 4 s M 3 0 m c X V v d D s s J n F 1 b 3 Q 7 U 2 V j d G l v b j E v I z U g S E 9 V U 1 R P T i 9 B d X R v U m V t b 3 Z l Z E N v b H V t b n M x L n t X L 0 w s N H 0 m c X V v d D s s J n F 1 b 3 Q 7 U 2 V j d G l v b j E v I z U g S E 9 V U 1 R P T i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1 J T I w S E 9 V U 1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1 J T I w S E 9 V U 1 R P T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U l M j B I T 1 V T V E 9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I l M j B V Q U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V U F C I i A v P j x F b n R y e S B U e X B l P S J G a W x s Z W R D b 2 1 w b G V 0 Z V J l c 3 V s d F R v V 2 9 y a 3 N o Z W V 0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N y 4 x M z k 2 N T U 2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h O T Q 3 Z D A 0 N C 0 y Y m R l L T R i Y j c t Y j E 0 M S 0 y M G I 1 N 2 R m Y T R k O W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y I F V B Q i 9 B d X R v U m V t b 3 Z l Z E N v b H V t b n M x L n t E Y X R l L D B 9 J n F 1 b 3 Q 7 L C Z x d W 9 0 O 1 N l Y 3 R p b 2 4 x L y M x M i B V Q U I v Q X V 0 b 1 J l b W 9 2 Z W R D b 2 x 1 b W 5 z M S 5 7 T 3 B w b 2 5 l b n Q s M X 0 m c X V v d D s s J n F 1 b 3 Q 7 U 2 V j d G l v b j E v I z E y I F V B Q i 9 B d X R v U m V t b 3 Z l Z E N v b H V t b n M x L n t S Z X N 1 b H Q s M n 0 m c X V v d D s s J n F 1 b 3 Q 7 U 2 V j d G l v b j E v I z E y I F V B Q i 9 B d X R v U m V t b 3 Z l Z E N v b H V t b n M x L n t M b 2 N h d G l v b i w z f S Z x d W 9 0 O y w m c X V v d D t T Z W N 0 a W 9 u M S 8 j M T I g V U F C L 0 F 1 d G 9 S Z W 1 v d m V k Q 2 9 s d W 1 u c z E u e 1 c v T C w 0 f S Z x d W 9 0 O y w m c X V v d D t T Z W N 0 a W 9 u M S 8 j M T I g V U F C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y I F V B Q i 9 B d X R v U m V t b 3 Z l Z E N v b H V t b n M x L n t E Y X R l L D B 9 J n F 1 b 3 Q 7 L C Z x d W 9 0 O 1 N l Y 3 R p b 2 4 x L y M x M i B V Q U I v Q X V 0 b 1 J l b W 9 2 Z W R D b 2 x 1 b W 5 z M S 5 7 T 3 B w b 2 5 l b n Q s M X 0 m c X V v d D s s J n F 1 b 3 Q 7 U 2 V j d G l v b j E v I z E y I F V B Q i 9 B d X R v U m V t b 3 Z l Z E N v b H V t b n M x L n t S Z X N 1 b H Q s M n 0 m c X V v d D s s J n F 1 b 3 Q 7 U 2 V j d G l v b j E v I z E y I F V B Q i 9 B d X R v U m V t b 3 Z l Z E N v b H V t b n M x L n t M b 2 N h d G l v b i w z f S Z x d W 9 0 O y w m c X V v d D t T Z W N 0 a W 9 u M S 8 j M T I g V U F C L 0 F 1 d G 9 S Z W 1 v d m V k Q 2 9 s d W 1 u c z E u e 1 c v T C w 0 f S Z x d W 9 0 O y w m c X V v d D t T Z W N 0 a W 9 u M S 8 j M T I g V U F C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y J T I w V U F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y J T I w V U F C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I l M j B V Q U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0 J T I w S U x M S U 5 P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J T E x J T k 9 J U y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E u N j Q z N j c y O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W Q w N m Q 2 Z G U t O G N k N y 0 0 O W Y 3 L W J h M T g t N m I 5 M W Y z Z j l j M z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0 I E l M T E l O T 0 l T L 0 F 1 d G 9 S Z W 1 v d m V k Q 2 9 s d W 1 u c z E u e 0 R h d G U s M H 0 m c X V v d D s s J n F 1 b 3 Q 7 U 2 V j d G l v b j E v I z Q g S U x M S U 5 P S V M v Q X V 0 b 1 J l b W 9 2 Z W R D b 2 x 1 b W 5 z M S 5 7 T 3 B w b 2 5 l b n Q s M X 0 m c X V v d D s s J n F 1 b 3 Q 7 U 2 V j d G l v b j E v I z Q g S U x M S U 5 P S V M v Q X V 0 b 1 J l b W 9 2 Z W R D b 2 x 1 b W 5 z M S 5 7 U m V z d W x 0 L D J 9 J n F 1 b 3 Q 7 L C Z x d W 9 0 O 1 N l Y 3 R p b 2 4 x L y M 0 I E l M T E l O T 0 l T L 0 F 1 d G 9 S Z W 1 v d m V k Q 2 9 s d W 1 u c z E u e 0 x v Y 2 F 0 a W 9 u L D N 9 J n F 1 b 3 Q 7 L C Z x d W 9 0 O 1 N l Y 3 R p b 2 4 x L y M 0 I E l M T E l O T 0 l T L 0 F 1 d G 9 S Z W 1 v d m V k Q 2 9 s d W 1 u c z E u e 1 c v T C w 0 f S Z x d W 9 0 O y w m c X V v d D t T Z W N 0 a W 9 u M S 8 j N C B J T E x J T k 9 J U y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0 I E l M T E l O T 0 l T L 0 F 1 d G 9 S Z W 1 v d m V k Q 2 9 s d W 1 u c z E u e 0 R h d G U s M H 0 m c X V v d D s s J n F 1 b 3 Q 7 U 2 V j d G l v b j E v I z Q g S U x M S U 5 P S V M v Q X V 0 b 1 J l b W 9 2 Z W R D b 2 x 1 b W 5 z M S 5 7 T 3 B w b 2 5 l b n Q s M X 0 m c X V v d D s s J n F 1 b 3 Q 7 U 2 V j d G l v b j E v I z Q g S U x M S U 5 P S V M v Q X V 0 b 1 J l b W 9 2 Z W R D b 2 x 1 b W 5 z M S 5 7 U m V z d W x 0 L D J 9 J n F 1 b 3 Q 7 L C Z x d W 9 0 O 1 N l Y 3 R p b 2 4 x L y M 0 I E l M T E l O T 0 l T L 0 F 1 d G 9 S Z W 1 v d m V k Q 2 9 s d W 1 u c z E u e 0 x v Y 2 F 0 a W 9 u L D N 9 J n F 1 b 3 Q 7 L C Z x d W 9 0 O 1 N l Y 3 R p b 2 4 x L y M 0 I E l M T E l O T 0 l T L 0 F 1 d G 9 S Z W 1 v d m V k Q 2 9 s d W 1 u c z E u e 1 c v T C w 0 f S Z x d W 9 0 O y w m c X V v d D t T Z W N 0 a W 9 u M S 8 j N C B J T E x J T k 9 J U y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0 J T I w S U x M S U 5 P S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E l M T E l O T 0 l T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E l M T E l O T 0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M l M j B D S E F U V E F O T 0 9 H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1 9 D S E F U V E F O T 0 9 H Q S I g L z 4 8 R W 5 0 c n k g V H l w Z T 0 i R m l s b G V k Q 2 9 t c G x l d G V S Z X N 1 b H R U b 1 d v c m t z a G V l d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E u N T k w N j Y w M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W U z Y z k x N 2 Q t Y z h i Z C 0 0 Y T g w L W J j Z T M t Z D Y 3 Y j M 4 N z M 4 N W M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M y B D S E F U V E F O T 0 9 H Q S 9 B d X R v U m V t b 3 Z l Z E N v b H V t b n M x L n t E Y X R l L D B 9 J n F 1 b 3 Q 7 L C Z x d W 9 0 O 1 N l Y 3 R p b 2 4 x L y M x M y B D S E F U V E F O T 0 9 H Q S 9 B d X R v U m V t b 3 Z l Z E N v b H V t b n M x L n t P c H B v b m V u d C w x f S Z x d W 9 0 O y w m c X V v d D t T Z W N 0 a W 9 u M S 8 j M T M g Q 0 h B V F R B T k 9 P R 0 E v Q X V 0 b 1 J l b W 9 2 Z W R D b 2 x 1 b W 5 z M S 5 7 U m V z d W x 0 L D J 9 J n F 1 b 3 Q 7 L C Z x d W 9 0 O 1 N l Y 3 R p b 2 4 x L y M x M y B D S E F U V E F O T 0 9 H Q S 9 B d X R v U m V t b 3 Z l Z E N v b H V t b n M x L n t M b 2 N h d G l v b i w z f S Z x d W 9 0 O y w m c X V v d D t T Z W N 0 a W 9 u M S 8 j M T M g Q 0 h B V F R B T k 9 P R 0 E v Q X V 0 b 1 J l b W 9 2 Z W R D b 2 x 1 b W 5 z M S 5 7 V y 9 M L D R 9 J n F 1 b 3 Q 7 L C Z x d W 9 0 O 1 N l Y 3 R p b 2 4 x L y M x M y B D S E F U V E F O T 0 9 H Q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M y B D S E F U V E F O T 0 9 H Q S 9 B d X R v U m V t b 3 Z l Z E N v b H V t b n M x L n t E Y X R l L D B 9 J n F 1 b 3 Q 7 L C Z x d W 9 0 O 1 N l Y 3 R p b 2 4 x L y M x M y B D S E F U V E F O T 0 9 H Q S 9 B d X R v U m V t b 3 Z l Z E N v b H V t b n M x L n t P c H B v b m V u d C w x f S Z x d W 9 0 O y w m c X V v d D t T Z W N 0 a W 9 u M S 8 j M T M g Q 0 h B V F R B T k 9 P R 0 E v Q X V 0 b 1 J l b W 9 2 Z W R D b 2 x 1 b W 5 z M S 5 7 U m V z d W x 0 L D J 9 J n F 1 b 3 Q 7 L C Z x d W 9 0 O 1 N l Y 3 R p b 2 4 x L y M x M y B D S E F U V E F O T 0 9 H Q S 9 B d X R v U m V t b 3 Z l Z E N v b H V t b n M x L n t M b 2 N h d G l v b i w z f S Z x d W 9 0 O y w m c X V v d D t T Z W N 0 a W 9 u M S 8 j M T M g Q 0 h B V F R B T k 9 P R 0 E v Q X V 0 b 1 J l b W 9 2 Z W R D b 2 x 1 b W 5 z M S 5 7 V y 9 M L D R 9 J n F 1 b 3 Q 7 L C Z x d W 9 0 O 1 N l Y 3 R p b 2 4 x L y M x M y B D S E F U V E F O T 0 9 H Q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M y U y M E N I Q V R U Q U 5 P T 0 d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z J T I w Q 0 h B V F R B T k 9 P R 0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y U y M E N I Q V R U Q U 5 P T 0 d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i U y M E N P T E 9 S Q U R P J T I w U 1 R B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l 9 D T 0 x P U k F E T 1 9 T V E F U R S I g L z 4 8 R W 5 0 c n k g V H l w Z T 0 i R m l s b G V k Q 2 9 t c G x l d G V S Z X N 1 b H R U b 1 d v c m t z a G V l d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E u N z E 4 N j g 4 O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T A x O T l k M T I t N W U y N i 0 0 N m R l L T k 1 N D M t N T N i M D E 0 M 2 E w Z T M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2 I E N P T E 9 S Q U R P I F N U Q V R F L 0 F 1 d G 9 S Z W 1 v d m V k Q 2 9 s d W 1 u c z E u e 0 R h d G U s M H 0 m c X V v d D s s J n F 1 b 3 Q 7 U 2 V j d G l v b j E v I z Y g Q 0 9 M T 1 J B R E 8 g U 1 R B V E U v Q X V 0 b 1 J l b W 9 2 Z W R D b 2 x 1 b W 5 z M S 5 7 T 3 B w b 2 5 l b n Q s M X 0 m c X V v d D s s J n F 1 b 3 Q 7 U 2 V j d G l v b j E v I z Y g Q 0 9 M T 1 J B R E 8 g U 1 R B V E U v Q X V 0 b 1 J l b W 9 2 Z W R D b 2 x 1 b W 5 z M S 5 7 U m V z d W x 0 L D J 9 J n F 1 b 3 Q 7 L C Z x d W 9 0 O 1 N l Y 3 R p b 2 4 x L y M 2 I E N P T E 9 S Q U R P I F N U Q V R F L 0 F 1 d G 9 S Z W 1 v d m V k Q 2 9 s d W 1 u c z E u e 0 x v Y 2 F 0 a W 9 u L D N 9 J n F 1 b 3 Q 7 L C Z x d W 9 0 O 1 N l Y 3 R p b 2 4 x L y M 2 I E N P T E 9 S Q U R P I F N U Q V R F L 0 F 1 d G 9 S Z W 1 v d m V k Q 2 9 s d W 1 u c z E u e 1 c v T C w 0 f S Z x d W 9 0 O y w m c X V v d D t T Z W N 0 a W 9 u M S 8 j N i B D T 0 x P U k F E T y B T V E F U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2 I E N P T E 9 S Q U R P I F N U Q V R F L 0 F 1 d G 9 S Z W 1 v d m V k Q 2 9 s d W 1 u c z E u e 0 R h d G U s M H 0 m c X V v d D s s J n F 1 b 3 Q 7 U 2 V j d G l v b j E v I z Y g Q 0 9 M T 1 J B R E 8 g U 1 R B V E U v Q X V 0 b 1 J l b W 9 2 Z W R D b 2 x 1 b W 5 z M S 5 7 T 3 B w b 2 5 l b n Q s M X 0 m c X V v d D s s J n F 1 b 3 Q 7 U 2 V j d G l v b j E v I z Y g Q 0 9 M T 1 J B R E 8 g U 1 R B V E U v Q X V 0 b 1 J l b W 9 2 Z W R D b 2 x 1 b W 5 z M S 5 7 U m V z d W x 0 L D J 9 J n F 1 b 3 Q 7 L C Z x d W 9 0 O 1 N l Y 3 R p b 2 4 x L y M 2 I E N P T E 9 S Q U R P I F N U Q V R F L 0 F 1 d G 9 S Z W 1 v d m V k Q 2 9 s d W 1 u c z E u e 0 x v Y 2 F 0 a W 9 u L D N 9 J n F 1 b 3 Q 7 L C Z x d W 9 0 O 1 N l Y 3 R p b 2 4 x L y M 2 I E N P T E 9 S Q U R P I F N U Q V R F L 0 F 1 d G 9 S Z W 1 v d m V k Q 2 9 s d W 1 u c z E u e 1 c v T C w 0 f S Z x d W 9 0 O y w m c X V v d D t T Z W N 0 a W 9 u M S 8 j N i B D T 0 x P U k F E T y B T V E F U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2 J T I w Q 0 9 M T 1 J B R E 8 l M j B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2 J T I w Q 0 9 M T 1 J B R E 8 l M j B T V E F U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Y l M j B D T 0 x P U k F E T y U y M F N U Q V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E l M j B N S U N I S U d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V 9 N S U N I S U d B T i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E u N j g w N j g w N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W E 3 O W Z m Z D c t N 2 J m N i 0 0 Y 2 Y x L W E x N z Y t Z W J k Y z l k M m E 0 M j B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M S B N S U N I S U d B T i 9 B d X R v U m V t b 3 Z l Z E N v b H V t b n M x L n t E Y X R l L D B 9 J n F 1 b 3 Q 7 L C Z x d W 9 0 O 1 N l Y 3 R p b 2 4 x L y M x M S B N S U N I S U d B T i 9 B d X R v U m V t b 3 Z l Z E N v b H V t b n M x L n t P c H B v b m V u d C w x f S Z x d W 9 0 O y w m c X V v d D t T Z W N 0 a W 9 u M S 8 j M T E g T U l D S E l H Q U 4 v Q X V 0 b 1 J l b W 9 2 Z W R D b 2 x 1 b W 5 z M S 5 7 U m V z d W x 0 L D J 9 J n F 1 b 3 Q 7 L C Z x d W 9 0 O 1 N l Y 3 R p b 2 4 x L y M x M S B N S U N I S U d B T i 9 B d X R v U m V t b 3 Z l Z E N v b H V t b n M x L n t M b 2 N h d G l v b i w z f S Z x d W 9 0 O y w m c X V v d D t T Z W N 0 a W 9 u M S 8 j M T E g T U l D S E l H Q U 4 v Q X V 0 b 1 J l b W 9 2 Z W R D b 2 x 1 b W 5 z M S 5 7 V y 9 M L D R 9 J n F 1 b 3 Q 7 L C Z x d W 9 0 O 1 N l Y 3 R p b 2 4 x L y M x M S B N S U N I S U d B T i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M S B N S U N I S U d B T i 9 B d X R v U m V t b 3 Z l Z E N v b H V t b n M x L n t E Y X R l L D B 9 J n F 1 b 3 Q 7 L C Z x d W 9 0 O 1 N l Y 3 R p b 2 4 x L y M x M S B N S U N I S U d B T i 9 B d X R v U m V t b 3 Z l Z E N v b H V t b n M x L n t P c H B v b m V u d C w x f S Z x d W 9 0 O y w m c X V v d D t T Z W N 0 a W 9 u M S 8 j M T E g T U l D S E l H Q U 4 v Q X V 0 b 1 J l b W 9 2 Z W R D b 2 x 1 b W 5 z M S 5 7 U m V z d W x 0 L D J 9 J n F 1 b 3 Q 7 L C Z x d W 9 0 O 1 N l Y 3 R p b 2 4 x L y M x M S B N S U N I S U d B T i 9 B d X R v U m V t b 3 Z l Z E N v b H V t b n M x L n t M b 2 N h d G l v b i w z f S Z x d W 9 0 O y w m c X V v d D t T Z W N 0 a W 9 u M S 8 j M T E g T U l D S E l H Q U 4 v Q X V 0 b 1 J l b W 9 2 Z W R D b 2 x 1 b W 5 z M S 5 7 V y 9 M L D R 9 J n F 1 b 3 Q 7 L C Z x d W 9 0 O 1 N l Y 3 R p b 2 4 x L y M x M S B N S U N I S U d B T i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M S U y M E 1 J Q 0 h J R 0 F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x J T I w T U l D S E l H Q U 4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S U y M E 1 J Q 0 h J R 0 F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y U y M F R F T k 5 F U 1 N F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1 R F T k 5 F U 1 N F R S I g L z 4 8 R W 5 0 c n k g V H l w Z T 0 i R m l s b G V k Q 2 9 t c G x l d G V S Z X N 1 b H R U b 1 d v c m t z a G V l d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E u O T I 4 N z M 2 M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Z W M 0 N W Q 1 Y T A t M j V h Y S 0 0 N j M y L T k z O T Q t N D U 1 M j F m O D R j Y 2 J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z I F R F T k 5 F U 1 N F R S 9 B d X R v U m V t b 3 Z l Z E N v b H V t b n M x L n t E Y X R l L D B 9 J n F 1 b 3 Q 7 L C Z x d W 9 0 O 1 N l Y 3 R p b 2 4 x L y M z I F R F T k 5 F U 1 N F R S 9 B d X R v U m V t b 3 Z l Z E N v b H V t b n M x L n t P c H B v b m V u d C w x f S Z x d W 9 0 O y w m c X V v d D t T Z W N 0 a W 9 u M S 8 j M y B U R U 5 O R V N T R U U v Q X V 0 b 1 J l b W 9 2 Z W R D b 2 x 1 b W 5 z M S 5 7 U m V z d W x 0 L D J 9 J n F 1 b 3 Q 7 L C Z x d W 9 0 O 1 N l Y 3 R p b 2 4 x L y M z I F R F T k 5 F U 1 N F R S 9 B d X R v U m V t b 3 Z l Z E N v b H V t b n M x L n t M b 2 N h d G l v b i w z f S Z x d W 9 0 O y w m c X V v d D t T Z W N 0 a W 9 u M S 8 j M y B U R U 5 O R V N T R U U v Q X V 0 b 1 J l b W 9 2 Z W R D b 2 x 1 b W 5 z M S 5 7 V y 9 M L D R 9 J n F 1 b 3 Q 7 L C Z x d W 9 0 O 1 N l Y 3 R p b 2 4 x L y M z I F R F T k 5 F U 1 N F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z I F R F T k 5 F U 1 N F R S 9 B d X R v U m V t b 3 Z l Z E N v b H V t b n M x L n t E Y X R l L D B 9 J n F 1 b 3 Q 7 L C Z x d W 9 0 O 1 N l Y 3 R p b 2 4 x L y M z I F R F T k 5 F U 1 N F R S 9 B d X R v U m V t b 3 Z l Z E N v b H V t b n M x L n t P c H B v b m V u d C w x f S Z x d W 9 0 O y w m c X V v d D t T Z W N 0 a W 9 u M S 8 j M y B U R U 5 O R V N T R U U v Q X V 0 b 1 J l b W 9 2 Z W R D b 2 x 1 b W 5 z M S 5 7 U m V z d W x 0 L D J 9 J n F 1 b 3 Q 7 L C Z x d W 9 0 O 1 N l Y 3 R p b 2 4 x L y M z I F R F T k 5 F U 1 N F R S 9 B d X R v U m V t b 3 Z l Z E N v b H V t b n M x L n t M b 2 N h d G l v b i w z f S Z x d W 9 0 O y w m c X V v d D t T Z W N 0 a W 9 u M S 8 j M y B U R U 5 O R V N T R U U v Q X V 0 b 1 J l b W 9 2 Z W R D b 2 x 1 b W 5 z M S 5 7 V y 9 M L D R 9 J n F 1 b 3 Q 7 L C Z x d W 9 0 O 1 N l Y 3 R p b 2 4 x L y M z I F R F T k 5 F U 1 N F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z J T I w V E V O T k V T U 0 V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M l M j B U R U 5 O R V N T R U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z J T I w V E V O T k V T U 0 V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Q l M j B M T 0 5 H V 0 9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F 9 M T 0 5 H V 0 9 P R C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E u N z U z N j k 3 M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Z W N l M T h j Y W Y t N G I 0 Z C 0 0 Y j Q 4 L T g x Z G M t Y W M 4 Y z Q y M j g y N z U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N C B M T 0 5 H V 0 9 P R C 9 B d X R v U m V t b 3 Z l Z E N v b H V t b n M x L n t E Y X R l L D B 9 J n F 1 b 3 Q 7 L C Z x d W 9 0 O 1 N l Y 3 R p b 2 4 x L y M x N C B M T 0 5 H V 0 9 P R C 9 B d X R v U m V t b 3 Z l Z E N v b H V t b n M x L n t P c H B v b m V u d C w x f S Z x d W 9 0 O y w m c X V v d D t T Z W N 0 a W 9 u M S 8 j M T Q g T E 9 O R 1 d P T 0 Q v Q X V 0 b 1 J l b W 9 2 Z W R D b 2 x 1 b W 5 z M S 5 7 U m V z d W x 0 L D J 9 J n F 1 b 3 Q 7 L C Z x d W 9 0 O 1 N l Y 3 R p b 2 4 x L y M x N C B M T 0 5 H V 0 9 P R C 9 B d X R v U m V t b 3 Z l Z E N v b H V t b n M x L n t M b 2 N h d G l v b i w z f S Z x d W 9 0 O y w m c X V v d D t T Z W N 0 a W 9 u M S 8 j M T Q g T E 9 O R 1 d P T 0 Q v Q X V 0 b 1 J l b W 9 2 Z W R D b 2 x 1 b W 5 z M S 5 7 V y 9 M L D R 9 J n F 1 b 3 Q 7 L C Z x d W 9 0 O 1 N l Y 3 R p b 2 4 x L y M x N C B M T 0 5 H V 0 9 P R C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N C B M T 0 5 H V 0 9 P R C 9 B d X R v U m V t b 3 Z l Z E N v b H V t b n M x L n t E Y X R l L D B 9 J n F 1 b 3 Q 7 L C Z x d W 9 0 O 1 N l Y 3 R p b 2 4 x L y M x N C B M T 0 5 H V 0 9 P R C 9 B d X R v U m V t b 3 Z l Z E N v b H V t b n M x L n t P c H B v b m V u d C w x f S Z x d W 9 0 O y w m c X V v d D t T Z W N 0 a W 9 u M S 8 j M T Q g T E 9 O R 1 d P T 0 Q v Q X V 0 b 1 J l b W 9 2 Z W R D b 2 x 1 b W 5 z M S 5 7 U m V z d W x 0 L D J 9 J n F 1 b 3 Q 7 L C Z x d W 9 0 O 1 N l Y 3 R p b 2 4 x L y M x N C B M T 0 5 H V 0 9 P R C 9 B d X R v U m V t b 3 Z l Z E N v b H V t b n M x L n t M b 2 N h d G l v b i w z f S Z x d W 9 0 O y w m c X V v d D t T Z W N 0 a W 9 u M S 8 j M T Q g T E 9 O R 1 d P T 0 Q v Q X V 0 b 1 J l b W 9 2 Z W R D b 2 x 1 b W 5 z M S 5 7 V y 9 M L D R 9 J n F 1 b 3 Q 7 L C Z x d W 9 0 O 1 N l Y 3 R p b 2 4 x L y M x N C B M T 0 5 H V 0 9 P R C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N C U y M E x P T k d X T 0 9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0 J T I w T E 9 O R 1 d P T 0 Q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C U y M E x P T k d X T 0 9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y U y M E 9 I S U 8 l M j B T V E F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3 X 0 9 I S U 9 f U 1 R B V E U i I C 8 + P E V u d H J 5 I F R 5 c G U 9 I k Z p b G x l Z E N v b X B s Z X R l U m V z d W x 0 V G 9 X b 3 J r c 2 h l Z X Q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M y L j I 4 N D g x N j N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d i O T U 5 O T U 4 L W Q z N z I t N D R l O S 1 h M W E 4 L W J k N D E 1 Y z U z Y T B j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N y B P S E l P I F N U Q V R F L 0 F 1 d G 9 S Z W 1 v d m V k Q 2 9 s d W 1 u c z E u e 0 R h d G U s M H 0 m c X V v d D s s J n F 1 b 3 Q 7 U 2 V j d G l v b j E v I z c g T 0 h J T y B T V E F U R S 9 B d X R v U m V t b 3 Z l Z E N v b H V t b n M x L n t P c H B v b m V u d C w x f S Z x d W 9 0 O y w m c X V v d D t T Z W N 0 a W 9 u M S 8 j N y B P S E l P I F N U Q V R F L 0 F 1 d G 9 S Z W 1 v d m V k Q 2 9 s d W 1 u c z E u e 1 J l c 3 V s d C w y f S Z x d W 9 0 O y w m c X V v d D t T Z W N 0 a W 9 u M S 8 j N y B P S E l P I F N U Q V R F L 0 F 1 d G 9 S Z W 1 v d m V k Q 2 9 s d W 1 u c z E u e 0 x v Y 2 F 0 a W 9 u L D N 9 J n F 1 b 3 Q 7 L C Z x d W 9 0 O 1 N l Y 3 R p b 2 4 x L y M 3 I E 9 I S U 8 g U 1 R B V E U v Q X V 0 b 1 J l b W 9 2 Z W R D b 2 x 1 b W 5 z M S 5 7 V y 9 M L D R 9 J n F 1 b 3 Q 7 L C Z x d W 9 0 O 1 N l Y 3 R p b 2 4 x L y M 3 I E 9 I S U 8 g U 1 R B V E U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N y B P S E l P I F N U Q V R F L 0 F 1 d G 9 S Z W 1 v d m V k Q 2 9 s d W 1 u c z E u e 0 R h d G U s M H 0 m c X V v d D s s J n F 1 b 3 Q 7 U 2 V j d G l v b j E v I z c g T 0 h J T y B T V E F U R S 9 B d X R v U m V t b 3 Z l Z E N v b H V t b n M x L n t P c H B v b m V u d C w x f S Z x d W 9 0 O y w m c X V v d D t T Z W N 0 a W 9 u M S 8 j N y B P S E l P I F N U Q V R F L 0 F 1 d G 9 S Z W 1 v d m V k Q 2 9 s d W 1 u c z E u e 1 J l c 3 V s d C w y f S Z x d W 9 0 O y w m c X V v d D t T Z W N 0 a W 9 u M S 8 j N y B P S E l P I F N U Q V R F L 0 F 1 d G 9 S Z W 1 v d m V k Q 2 9 s d W 1 u c z E u e 0 x v Y 2 F 0 a W 9 u L D N 9 J n F 1 b 3 Q 7 L C Z x d W 9 0 O 1 N l Y 3 R p b 2 4 x L y M 3 I E 9 I S U 8 g U 1 R B V E U v Q X V 0 b 1 J l b W 9 2 Z W R D b 2 x 1 b W 5 z M S 5 7 V y 9 M L D R 9 J n F 1 b 3 Q 7 L C Z x d W 9 0 O 1 N l Y 3 R p b 2 4 x L y M 3 I E 9 I S U 8 g U 1 R B V E U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N y U y M E 9 I S U 8 l M j B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3 J T I w T 0 h J T y U y M F N U Q V R F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y U y M E 9 I S U 8 l M j B T V E F U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I l M j B W S U x M Q U 5 P V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W S U x M Q U 5 P V k E i I C 8 + P E V u d H J 5 I F R 5 c G U 9 I k Z p b G x l Z E N v b X B s Z X R l U m V z d W x 0 V G 9 X b 3 J r c 2 h l Z X Q i I F Z h b H V l P S J s M S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y L j c 2 M z U 3 O D Z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E y Y j g 3 Y z N m L T g 2 O W Q t N D N k Y i 0 4 M T A 4 L T g 5 Z j Y 1 N T R j Y z I y M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i B W S U x M Q U 5 P V k E v Q X V 0 b 1 J l b W 9 2 Z W R D b 2 x 1 b W 5 z M S 5 7 R G F 0 Z S w w f S Z x d W 9 0 O y w m c X V v d D t T Z W N 0 a W 9 u M S 8 j M i B W S U x M Q U 5 P V k E v Q X V 0 b 1 J l b W 9 2 Z W R D b 2 x 1 b W 5 z M S 5 7 T 3 B w b 2 5 l b n Q s M X 0 m c X V v d D s s J n F 1 b 3 Q 7 U 2 V j d G l v b j E v I z I g V k l M T E F O T 1 Z B L 0 F 1 d G 9 S Z W 1 v d m V k Q 2 9 s d W 1 u c z E u e 1 J l c 3 V s d C w y f S Z x d W 9 0 O y w m c X V v d D t T Z W N 0 a W 9 u M S 8 j M i B W S U x M Q U 5 P V k E v Q X V 0 b 1 J l b W 9 2 Z W R D b 2 x 1 b W 5 z M S 5 7 T G 9 j Y X R p b 2 4 s M 3 0 m c X V v d D s s J n F 1 b 3 Q 7 U 2 V j d G l v b j E v I z I g V k l M T E F O T 1 Z B L 0 F 1 d G 9 S Z W 1 v d m V k Q 2 9 s d W 1 u c z E u e 1 c v T C w 0 f S Z x d W 9 0 O y w m c X V v d D t T Z W N 0 a W 9 u M S 8 j M i B W S U x M Q U 5 P V k E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i B W S U x M Q U 5 P V k E v Q X V 0 b 1 J l b W 9 2 Z W R D b 2 x 1 b W 5 z M S 5 7 R G F 0 Z S w w f S Z x d W 9 0 O y w m c X V v d D t T Z W N 0 a W 9 u M S 8 j M i B W S U x M Q U 5 P V k E v Q X V 0 b 1 J l b W 9 2 Z W R D b 2 x 1 b W 5 z M S 5 7 T 3 B w b 2 5 l b n Q s M X 0 m c X V v d D s s J n F 1 b 3 Q 7 U 2 V j d G l v b j E v I z I g V k l M T E F O T 1 Z B L 0 F 1 d G 9 S Z W 1 v d m V k Q 2 9 s d W 1 u c z E u e 1 J l c 3 V s d C w y f S Z x d W 9 0 O y w m c X V v d D t T Z W N 0 a W 9 u M S 8 j M i B W S U x M Q U 5 P V k E v Q X V 0 b 1 J l b W 9 2 Z W R D b 2 x 1 b W 5 z M S 5 7 T G 9 j Y X R p b 2 4 s M 3 0 m c X V v d D s s J n F 1 b 3 Q 7 U 2 V j d G l v b j E v I z I g V k l M T E F O T 1 Z B L 0 F 1 d G 9 S Z W 1 v d m V k Q 2 9 s d W 1 u c z E u e 1 c v T C w 0 f S Z x d W 9 0 O y w m c X V v d D t T Z W N 0 a W 9 u M S 8 j M i B W S U x M Q U 5 P V k E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i U y M F Z J T E x B T k 9 W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y J T I w V k l M T E F O T 1 Z B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i U y M F Z J T E x B T k 9 W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w J T I w T E 9 Z T 0 x B J T I w Q 0 h J Q 0 F H T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M T 1 l P T E F f Q 0 h J Q 0 F H T y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I u M T k 5 N z k 3 M l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G R j M z c 4 M z g t Z W Z m Z i 0 0 Z j V l L T h h N T g t Z G Y 0 Y T M z Z j M 3 N T A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M C B M T 1 l P T E E g Q 0 h J Q 0 F H T y 9 B d X R v U m V t b 3 Z l Z E N v b H V t b n M x L n t E Y X R l L D B 9 J n F 1 b 3 Q 7 L C Z x d W 9 0 O 1 N l Y 3 R p b 2 4 x L y M x M C B M T 1 l P T E E g Q 0 h J Q 0 F H T y 9 B d X R v U m V t b 3 Z l Z E N v b H V t b n M x L n t P c H B v b m V u d C w x f S Z x d W 9 0 O y w m c X V v d D t T Z W N 0 a W 9 u M S 8 j M T A g T E 9 Z T 0 x B I E N I S U N B R 0 8 v Q X V 0 b 1 J l b W 9 2 Z W R D b 2 x 1 b W 5 z M S 5 7 U m V z d W x 0 L D J 9 J n F 1 b 3 Q 7 L C Z x d W 9 0 O 1 N l Y 3 R p b 2 4 x L y M x M C B M T 1 l P T E E g Q 0 h J Q 0 F H T y 9 B d X R v U m V t b 3 Z l Z E N v b H V t b n M x L n t M b 2 N h d G l v b i w z f S Z x d W 9 0 O y w m c X V v d D t T Z W N 0 a W 9 u M S 8 j M T A g T E 9 Z T 0 x B I E N I S U N B R 0 8 v Q X V 0 b 1 J l b W 9 2 Z W R D b 2 x 1 b W 5 z M S 5 7 V y 9 M L D R 9 J n F 1 b 3 Q 7 L C Z x d W 9 0 O 1 N l Y 3 R p b 2 4 x L y M x M C B M T 1 l P T E E g Q 0 h J Q 0 F H T y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M C B M T 1 l P T E E g Q 0 h J Q 0 F H T y 9 B d X R v U m V t b 3 Z l Z E N v b H V t b n M x L n t E Y X R l L D B 9 J n F 1 b 3 Q 7 L C Z x d W 9 0 O 1 N l Y 3 R p b 2 4 x L y M x M C B M T 1 l P T E E g Q 0 h J Q 0 F H T y 9 B d X R v U m V t b 3 Z l Z E N v b H V t b n M x L n t P c H B v b m V u d C w x f S Z x d W 9 0 O y w m c X V v d D t T Z W N 0 a W 9 u M S 8 j M T A g T E 9 Z T 0 x B I E N I S U N B R 0 8 v Q X V 0 b 1 J l b W 9 2 Z W R D b 2 x 1 b W 5 z M S 5 7 U m V z d W x 0 L D J 9 J n F 1 b 3 Q 7 L C Z x d W 9 0 O 1 N l Y 3 R p b 2 4 x L y M x M C B M T 1 l P T E E g Q 0 h J Q 0 F H T y 9 B d X R v U m V t b 3 Z l Z E N v b H V t b n M x L n t M b 2 N h d G l v b i w z f S Z x d W 9 0 O y w m c X V v d D t T Z W N 0 a W 9 u M S 8 j M T A g T E 9 Z T 0 x B I E N I S U N B R 0 8 v Q X V 0 b 1 J l b W 9 2 Z W R D b 2 x 1 b W 5 z M S 5 7 V y 9 M L D R 9 J n F 1 b 3 Q 7 L C Z x d W 9 0 O 1 N l Y 3 R p b 2 4 x L y M x M C B M T 1 l P T E E g Q 0 h J Q 0 F H T y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M C U y M E x P W U 9 M Q S U y M E N I S U N B R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A l M j B M T 1 l P T E E l M j B D S E l D Q U d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A l M j B M T 1 l P T E E l M j B D S E l D Q U d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U l M j B E R U x B V 0 F S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V 9 E R U x B V 0 F S R S I g L z 4 8 R W 5 0 c n k g V H l w Z T 0 i R m l s b G V k Q 2 9 t c G x l d G V S Z X N 1 b H R U b 1 d v c m t z a G V l d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I u M z k 5 O D Q y N l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G U z N W Z j Y j Y t Z G M x O C 0 0 Z T F h L T h k M j U t N j F i Z T E 3 N z M 2 M T U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N S B E R U x B V 0 F S R S 9 B d X R v U m V t b 3 Z l Z E N v b H V t b n M x L n t E Y X R l L D B 9 J n F 1 b 3 Q 7 L C Z x d W 9 0 O 1 N l Y 3 R p b 2 4 x L y M x N S B E R U x B V 0 F S R S 9 B d X R v U m V t b 3 Z l Z E N v b H V t b n M x L n t P c H B v b m V u d C w x f S Z x d W 9 0 O y w m c X V v d D t T Z W N 0 a W 9 u M S 8 j M T U g R E V M Q V d B U k U v Q X V 0 b 1 J l b W 9 2 Z W R D b 2 x 1 b W 5 z M S 5 7 U m V z d W x 0 L D J 9 J n F 1 b 3 Q 7 L C Z x d W 9 0 O 1 N l Y 3 R p b 2 4 x L y M x N S B E R U x B V 0 F S R S 9 B d X R v U m V t b 3 Z l Z E N v b H V t b n M x L n t M b 2 N h d G l v b i w z f S Z x d W 9 0 O y w m c X V v d D t T Z W N 0 a W 9 u M S 8 j M T U g R E V M Q V d B U k U v Q X V 0 b 1 J l b W 9 2 Z W R D b 2 x 1 b W 5 z M S 5 7 V y 9 M L D R 9 J n F 1 b 3 Q 7 L C Z x d W 9 0 O 1 N l Y 3 R p b 2 4 x L y M x N S B E R U x B V 0 F S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N S B E R U x B V 0 F S R S 9 B d X R v U m V t b 3 Z l Z E N v b H V t b n M x L n t E Y X R l L D B 9 J n F 1 b 3 Q 7 L C Z x d W 9 0 O 1 N l Y 3 R p b 2 4 x L y M x N S B E R U x B V 0 F S R S 9 B d X R v U m V t b 3 Z l Z E N v b H V t b n M x L n t P c H B v b m V u d C w x f S Z x d W 9 0 O y w m c X V v d D t T Z W N 0 a W 9 u M S 8 j M T U g R E V M Q V d B U k U v Q X V 0 b 1 J l b W 9 2 Z W R D b 2 x 1 b W 5 z M S 5 7 U m V z d W x 0 L D J 9 J n F 1 b 3 Q 7 L C Z x d W 9 0 O 1 N l Y 3 R p b 2 4 x L y M x N S B E R U x B V 0 F S R S 9 B d X R v U m V t b 3 Z l Z E N v b H V t b n M x L n t M b 2 N h d G l v b i w z f S Z x d W 9 0 O y w m c X V v d D t T Z W N 0 a W 9 u M S 8 j M T U g R E V M Q V d B U k U v Q X V 0 b 1 J l b W 9 2 Z W R D b 2 x 1 b W 5 z M S 5 7 V y 9 M L D R 9 J n F 1 b 3 Q 7 L C Z x d W 9 0 O 1 N l Y 3 R p b 2 4 x L y M x N S B E R U x B V 0 F S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N S U y M E R F T E F X Q V J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1 J T I w R E V M Q V d B U k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S U y M E R F T E F X Q V J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Y l M j B U R V h B U y U y M F N P V V R I R V J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2 X 1 R F W E F T X 1 N P V V R I R V J O I i A v P j x F b n R y e S B U e X B l P S J G a W x s Z W R D b 2 1 w b G V 0 Z V J l c 3 V s d F R v V 2 9 y a 3 N o Z W V 0 I i B W Y W x 1 Z T 0 i b D E i I C 8 + P E V u d H J 5 I F R 5 c G U 9 I k Z p b G x D b 3 V u d C I g V m F s d W U 9 I m w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z M i 4 2 N z U 5 M D Q 5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i Z G E 5 N D E 1 M i 1 k M D l k L T Q 0 N j k t Y m M 5 M C 1 j N m U 0 M j J m M D U z Z j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2 I F R F W E F T I F N P V V R I R V J O L 0 F 1 d G 9 S Z W 1 v d m V k Q 2 9 s d W 1 u c z E u e 0 R h d G U s M H 0 m c X V v d D s s J n F 1 b 3 Q 7 U 2 V j d G l v b j E v I z E 2 I F R F W E F T I F N P V V R I R V J O L 0 F 1 d G 9 S Z W 1 v d m V k Q 2 9 s d W 1 u c z E u e 0 9 w c G 9 u Z W 5 0 L D F 9 J n F 1 b 3 Q 7 L C Z x d W 9 0 O 1 N l Y 3 R p b 2 4 x L y M x N i B U R V h B U y B T T 1 V U S E V S T i 9 B d X R v U m V t b 3 Z l Z E N v b H V t b n M x L n t S Z X N 1 b H Q s M n 0 m c X V v d D s s J n F 1 b 3 Q 7 U 2 V j d G l v b j E v I z E 2 I F R F W E F T I F N P V V R I R V J O L 0 F 1 d G 9 S Z W 1 v d m V k Q 2 9 s d W 1 u c z E u e 0 x v Y 2 F 0 a W 9 u L D N 9 J n F 1 b 3 Q 7 L C Z x d W 9 0 O 1 N l Y 3 R p b 2 4 x L y M x N i B U R V h B U y B T T 1 V U S E V S T i 9 B d X R v U m V t b 3 Z l Z E N v b H V t b n M x L n t X L 0 w s N H 0 m c X V v d D s s J n F 1 b 3 Q 7 U 2 V j d G l v b j E v I z E 2 I F R F W E F T I F N P V V R I R V J O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2 I F R F W E F T I F N P V V R I R V J O L 0 F 1 d G 9 S Z W 1 v d m V k Q 2 9 s d W 1 u c z E u e 0 R h d G U s M H 0 m c X V v d D s s J n F 1 b 3 Q 7 U 2 V j d G l v b j E v I z E 2 I F R F W E F T I F N P V V R I R V J O L 0 F 1 d G 9 S Z W 1 v d m V k Q 2 9 s d W 1 u c z E u e 0 9 w c G 9 u Z W 5 0 L D F 9 J n F 1 b 3 Q 7 L C Z x d W 9 0 O 1 N l Y 3 R p b 2 4 x L y M x N i B U R V h B U y B T T 1 V U S E V S T i 9 B d X R v U m V t b 3 Z l Z E N v b H V t b n M x L n t S Z X N 1 b H Q s M n 0 m c X V v d D s s J n F 1 b 3 Q 7 U 2 V j d G l v b j E v I z E 2 I F R F W E F T I F N P V V R I R V J O L 0 F 1 d G 9 S Z W 1 v d m V k Q 2 9 s d W 1 u c z E u e 0 x v Y 2 F 0 a W 9 u L D N 9 J n F 1 b 3 Q 7 L C Z x d W 9 0 O 1 N l Y 3 R p b 2 4 x L y M x N i B U R V h B U y B T T 1 V U S E V S T i 9 B d X R v U m V t b 3 Z l Z E N v b H V t b n M x L n t X L 0 w s N H 0 m c X V v d D s s J n F 1 b 3 Q 7 U 2 V j d G l v b j E v I z E 2 I F R F W E F T I F N P V V R I R V J O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2 J T I w V E V Y Q V M l M j B T T 1 V U S E V S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F R F W E F T J T I w U 0 9 V V E h F U k 4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F R F W E F T J T I w U 0 9 V V E h F U k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F R Y J T I w Q S U y N k 0 l M j B D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N l 9 U W F 9 B X 0 1 f Q 0 M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M y L j U z N T g 3 N D J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U w N z c 4 N j U x L T Q x N D c t N D R j Y S 0 4 N T h l L T c z O D U 3 N j Y 0 Y j E w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Y g V F g g Q V x 1 M D A y N k 0 g Q 0 M v Q X V 0 b 1 J l b W 9 2 Z W R D b 2 x 1 b W 5 z M S 5 7 R G F 0 Z S w w f S Z x d W 9 0 O y w m c X V v d D t T Z W N 0 a W 9 u M S 8 j M T Y g V F g g Q V x 1 M D A y N k 0 g Q 0 M v Q X V 0 b 1 J l b W 9 2 Z W R D b 2 x 1 b W 5 z M S 5 7 T 3 B w b 2 5 l b n Q s M X 0 m c X V v d D s s J n F 1 b 3 Q 7 U 2 V j d G l v b j E v I z E 2 I F R Y I E F c d T A w M j Z N I E N D L 0 F 1 d G 9 S Z W 1 v d m V k Q 2 9 s d W 1 u c z E u e 1 J l c 3 V s d C w y f S Z x d W 9 0 O y w m c X V v d D t T Z W N 0 a W 9 u M S 8 j M T Y g V F g g Q V x 1 M D A y N k 0 g Q 0 M v Q X V 0 b 1 J l b W 9 2 Z W R D b 2 x 1 b W 5 z M S 5 7 T G 9 j Y X R p b 2 4 s M 3 0 m c X V v d D s s J n F 1 b 3 Q 7 U 2 V j d G l v b j E v I z E 2 I F R Y I E F c d T A w M j Z N I E N D L 0 F 1 d G 9 S Z W 1 v d m V k Q 2 9 s d W 1 u c z E u e 1 c v T C w 0 f S Z x d W 9 0 O y w m c X V v d D t T Z W N 0 a W 9 u M S 8 j M T Y g V F g g Q V x 1 M D A y N k 0 g Q 0 M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Y g V F g g Q V x 1 M D A y N k 0 g Q 0 M v Q X V 0 b 1 J l b W 9 2 Z W R D b 2 x 1 b W 5 z M S 5 7 R G F 0 Z S w w f S Z x d W 9 0 O y w m c X V v d D t T Z W N 0 a W 9 u M S 8 j M T Y g V F g g Q V x 1 M D A y N k 0 g Q 0 M v Q X V 0 b 1 J l b W 9 2 Z W R D b 2 x 1 b W 5 z M S 5 7 T 3 B w b 2 5 l b n Q s M X 0 m c X V v d D s s J n F 1 b 3 Q 7 U 2 V j d G l v b j E v I z E 2 I F R Y I E F c d T A w M j Z N I E N D L 0 F 1 d G 9 S Z W 1 v d m V k Q 2 9 s d W 1 u c z E u e 1 J l c 3 V s d C w y f S Z x d W 9 0 O y w m c X V v d D t T Z W N 0 a W 9 u M S 8 j M T Y g V F g g Q V x 1 M D A y N k 0 g Q 0 M v Q X V 0 b 1 J l b W 9 2 Z W R D b 2 x 1 b W 5 z M S 5 7 T G 9 j Y X R p b 2 4 s M 3 0 m c X V v d D s s J n F 1 b 3 Q 7 U 2 V j d G l v b j E v I z E 2 I F R Y I E F c d T A w M j Z N I E N D L 0 F 1 d G 9 S Z W 1 v d m V k Q 2 9 s d W 1 u c z E u e 1 c v T C w 0 f S Z x d W 9 0 O y w m c X V v d D t T Z W N 0 a W 9 u M S 8 j M T Y g V F g g Q V x 1 M D A y N k 0 g Q 0 M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Y l M j B U W C U y M E E l M j Z N J T I w Q 0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Y l M j B U W C U y M E E l M j Z N J T I w Q 0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F R Y J T I w Q S U y N k 0 l M j B D Q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y J T I w V 1 l P T U l O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l 9 X W U 9 N S U 5 H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z M i 4 3 N T I 5 M j I z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0 O G M x O W E w O C 0 1 N z M z L T R l O T U t O T c z N S 1 k N j c x N G M z Z W U 2 N m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y I F d Z T 0 1 J T k c v Q X V 0 b 1 J l b W 9 2 Z W R D b 2 x 1 b W 5 z M S 5 7 R G F 0 Z S w w f S Z x d W 9 0 O y w m c X V v d D t T Z W N 0 a W 9 u M S 8 j M T I g V 1 l P T U l O R y 9 B d X R v U m V t b 3 Z l Z E N v b H V t b n M x L n t P c H B v b m V u d C w x f S Z x d W 9 0 O y w m c X V v d D t T Z W N 0 a W 9 u M S 8 j M T I g V 1 l P T U l O R y 9 B d X R v U m V t b 3 Z l Z E N v b H V t b n M x L n t S Z X N 1 b H Q s M n 0 m c X V v d D s s J n F 1 b 3 Q 7 U 2 V j d G l v b j E v I z E y I F d Z T 0 1 J T k c v Q X V 0 b 1 J l b W 9 2 Z W R D b 2 x 1 b W 5 z M S 5 7 T G 9 j Y X R p b 2 4 s M 3 0 m c X V v d D s s J n F 1 b 3 Q 7 U 2 V j d G l v b j E v I z E y I F d Z T 0 1 J T k c v Q X V 0 b 1 J l b W 9 2 Z W R D b 2 x 1 b W 5 z M S 5 7 V y 9 M L D R 9 J n F 1 b 3 Q 7 L C Z x d W 9 0 O 1 N l Y 3 R p b 2 4 x L y M x M i B X W U 9 N S U 5 H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y I F d Z T 0 1 J T k c v Q X V 0 b 1 J l b W 9 2 Z W R D b 2 x 1 b W 5 z M S 5 7 R G F 0 Z S w w f S Z x d W 9 0 O y w m c X V v d D t T Z W N 0 a W 9 u M S 8 j M T I g V 1 l P T U l O R y 9 B d X R v U m V t b 3 Z l Z E N v b H V t b n M x L n t P c H B v b m V u d C w x f S Z x d W 9 0 O y w m c X V v d D t T Z W N 0 a W 9 u M S 8 j M T I g V 1 l P T U l O R y 9 B d X R v U m V t b 3 Z l Z E N v b H V t b n M x L n t S Z X N 1 b H Q s M n 0 m c X V v d D s s J n F 1 b 3 Q 7 U 2 V j d G l v b j E v I z E y I F d Z T 0 1 J T k c v Q X V 0 b 1 J l b W 9 2 Z W R D b 2 x 1 b W 5 z M S 5 7 T G 9 j Y X R p b 2 4 s M 3 0 m c X V v d D s s J n F 1 b 3 Q 7 U 2 V j d G l v b j E v I z E y I F d Z T 0 1 J T k c v Q X V 0 b 1 J l b W 9 2 Z W R D b 2 x 1 b W 5 z M S 5 7 V y 9 M L D R 9 J n F 1 b 3 Q 7 L C Z x d W 9 0 O 1 N l Y 3 R p b 2 4 x L y M x M i B X W U 9 N S U 5 H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y J T I w V 1 l P T U l O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i U y M F d Z T 0 1 J T k c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i U y M F d Z T 0 1 J T k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i U y M E l O R E l B T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J f S U 5 E S U F O Q S I g L z 4 8 R W 5 0 c n k g V H l w Z T 0 i R m l s b G V k Q 2 9 t c G x l d G V S Z X N 1 b H R U b 1 d v c m t z a G V l d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k u O T M 5 N T Q z N l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z Z m O T g y O G M t Z G Q y M i 0 0 N W R k L T g 2 Y W Q t N D J m Y j Q 2 O D E 0 Y 2 M w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M i B J T k R J Q U 5 B L 0 F 1 d G 9 S Z W 1 v d m V k Q 2 9 s d W 1 u c z E u e 0 R h d G U s M H 0 m c X V v d D s s J n F 1 b 3 Q 7 U 2 V j d G l v b j E v I z E y I E l O R E l B T k E v Q X V 0 b 1 J l b W 9 2 Z W R D b 2 x 1 b W 5 z M S 5 7 T 3 B w b 2 5 l b n Q s M X 0 m c X V v d D s s J n F 1 b 3 Q 7 U 2 V j d G l v b j E v I z E y I E l O R E l B T k E v Q X V 0 b 1 J l b W 9 2 Z W R D b 2 x 1 b W 5 z M S 5 7 U m V z d W x 0 L D J 9 J n F 1 b 3 Q 7 L C Z x d W 9 0 O 1 N l Y 3 R p b 2 4 x L y M x M i B J T k R J Q U 5 B L 0 F 1 d G 9 S Z W 1 v d m V k Q 2 9 s d W 1 u c z E u e 0 x v Y 2 F 0 a W 9 u L D N 9 J n F 1 b 3 Q 7 L C Z x d W 9 0 O 1 N l Y 3 R p b 2 4 x L y M x M i B J T k R J Q U 5 B L 0 F 1 d G 9 S Z W 1 v d m V k Q 2 9 s d W 1 u c z E u e 1 c v T C w 0 f S Z x d W 9 0 O y w m c X V v d D t T Z W N 0 a W 9 u M S 8 j M T I g S U 5 E S U F O Q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M i B J T k R J Q U 5 B L 0 F 1 d G 9 S Z W 1 v d m V k Q 2 9 s d W 1 u c z E u e 0 R h d G U s M H 0 m c X V v d D s s J n F 1 b 3 Q 7 U 2 V j d G l v b j E v I z E y I E l O R E l B T k E v Q X V 0 b 1 J l b W 9 2 Z W R D b 2 x 1 b W 5 z M S 5 7 T 3 B w b 2 5 l b n Q s M X 0 m c X V v d D s s J n F 1 b 3 Q 7 U 2 V j d G l v b j E v I z E y I E l O R E l B T k E v Q X V 0 b 1 J l b W 9 2 Z W R D b 2 x 1 b W 5 z M S 5 7 U m V z d W x 0 L D J 9 J n F 1 b 3 Q 7 L C Z x d W 9 0 O 1 N l Y 3 R p b 2 4 x L y M x M i B J T k R J Q U 5 B L 0 F 1 d G 9 S Z W 1 v d m V k Q 2 9 s d W 1 u c z E u e 0 x v Y 2 F 0 a W 9 u L D N 9 J n F 1 b 3 Q 7 L C Z x d W 9 0 O 1 N l Y 3 R p b 2 4 x L y M x M i B J T k R J Q U 5 B L 0 F 1 d G 9 S Z W 1 v d m V k Q 2 9 s d W 1 u c z E u e 1 c v T C w 0 f S Z x d W 9 0 O y w m c X V v d D t T Z W N 0 a W 9 u M S 8 j M T I g S U 5 E S U F O Q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M i U y M E l O R E l B T k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I l M j B J T k R J Q U 5 B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I l M j B J T k R J Q U 5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S U y M E J B W U x P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0 J B W U x P U i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I u O D g 1 O T U z M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Z T M 0 N m U y M T Y t Z D B h O C 0 0 M j M y L T k z Z W U t Y W R l M T k 0 N T E 5 M z B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I E J B W U x P U i 9 B d X R v U m V t b 3 Z l Z E N v b H V t b n M x L n t E Y X R l L D B 9 J n F 1 b 3 Q 7 L C Z x d W 9 0 O 1 N l Y 3 R p b 2 4 x L y M x I E J B W U x P U i 9 B d X R v U m V t b 3 Z l Z E N v b H V t b n M x L n t P c H B v b m V u d C w x f S Z x d W 9 0 O y w m c X V v d D t T Z W N 0 a W 9 u M S 8 j M S B C Q V l M T 1 I v Q X V 0 b 1 J l b W 9 2 Z W R D b 2 x 1 b W 5 z M S 5 7 U m V z d W x 0 L D J 9 J n F 1 b 3 Q 7 L C Z x d W 9 0 O 1 N l Y 3 R p b 2 4 x L y M x I E J B W U x P U i 9 B d X R v U m V t b 3 Z l Z E N v b H V t b n M x L n t M b 2 N h d G l v b i w z f S Z x d W 9 0 O y w m c X V v d D t T Z W N 0 a W 9 u M S 8 j M S B C Q V l M T 1 I v Q X V 0 b 1 J l b W 9 2 Z W R D b 2 x 1 b W 5 z M S 5 7 V y 9 M L D R 9 J n F 1 b 3 Q 7 L C Z x d W 9 0 O 1 N l Y 3 R p b 2 4 x L y M x I E J B W U x P U i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I E J B W U x P U i 9 B d X R v U m V t b 3 Z l Z E N v b H V t b n M x L n t E Y X R l L D B 9 J n F 1 b 3 Q 7 L C Z x d W 9 0 O 1 N l Y 3 R p b 2 4 x L y M x I E J B W U x P U i 9 B d X R v U m V t b 3 Z l Z E N v b H V t b n M x L n t P c H B v b m V u d C w x f S Z x d W 9 0 O y w m c X V v d D t T Z W N 0 a W 9 u M S 8 j M S B C Q V l M T 1 I v Q X V 0 b 1 J l b W 9 2 Z W R D b 2 x 1 b W 5 z M S 5 7 U m V z d W x 0 L D J 9 J n F 1 b 3 Q 7 L C Z x d W 9 0 O 1 N l Y 3 R p b 2 4 x L y M x I E J B W U x P U i 9 B d X R v U m V t b 3 Z l Z E N v b H V t b n M x L n t M b 2 N h d G l v b i w z f S Z x d W 9 0 O y w m c X V v d D t T Z W N 0 a W 9 u M S 8 j M S B C Q V l M T 1 I v Q X V 0 b 1 J l b W 9 2 Z W R D b 2 x 1 b W 5 z M S 5 7 V y 9 M L D R 9 J n F 1 b 3 Q 7 L C Z x d W 9 0 O 1 N l Y 3 R p b 2 4 x L y M x I E J B W U x P U i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J T I w Q k F Z T E 9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l M j B C Q V l M T 1 I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J T I w Q k F Z T E 9 S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Y l M j B O T 1 J G T 0 x L J T I w U 1 R B V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Z f T k 9 S R k 9 M S 1 9 T V E F U R S I g L z 4 8 R W 5 0 c n k g V H l w Z T 0 i R m l s b G V k Q 2 9 t c G x l d G V S Z X N 1 b H R U b 1 d v c m t z a G V l d C I g V m F s d W U 9 I m w x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I u O D E 2 O T M 2 N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Z G M 1 Y z V l Z D c t O W V k Z i 0 0 Y m U x L T l i O G M t Z m M 2 N 2 M z O G E w Y j M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N i B O T 1 J G T 0 x L I F N U Q V R F L 0 F 1 d G 9 S Z W 1 v d m V k Q 2 9 s d W 1 u c z E u e 0 R h d G U s M H 0 m c X V v d D s s J n F 1 b 3 Q 7 U 2 V j d G l v b j E v I z E 2 I E 5 P U k Z P T E s g U 1 R B V E U v Q X V 0 b 1 J l b W 9 2 Z W R D b 2 x 1 b W 5 z M S 5 7 T 3 B w b 2 5 l b n Q s M X 0 m c X V v d D s s J n F 1 b 3 Q 7 U 2 V j d G l v b j E v I z E 2 I E 5 P U k Z P T E s g U 1 R B V E U v Q X V 0 b 1 J l b W 9 2 Z W R D b 2 x 1 b W 5 z M S 5 7 U m V z d W x 0 L D J 9 J n F 1 b 3 Q 7 L C Z x d W 9 0 O 1 N l Y 3 R p b 2 4 x L y M x N i B O T 1 J G T 0 x L I F N U Q V R F L 0 F 1 d G 9 S Z W 1 v d m V k Q 2 9 s d W 1 u c z E u e 0 x v Y 2 F 0 a W 9 u L D N 9 J n F 1 b 3 Q 7 L C Z x d W 9 0 O 1 N l Y 3 R p b 2 4 x L y M x N i B O T 1 J G T 0 x L I F N U Q V R F L 0 F 1 d G 9 S Z W 1 v d m V k Q 2 9 s d W 1 u c z E u e 1 c v T C w 0 f S Z x d W 9 0 O y w m c X V v d D t T Z W N 0 a W 9 u M S 8 j M T Y g T k 9 S R k 9 M S y B T V E F U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N i B O T 1 J G T 0 x L I F N U Q V R F L 0 F 1 d G 9 S Z W 1 v d m V k Q 2 9 s d W 1 u c z E u e 0 R h d G U s M H 0 m c X V v d D s s J n F 1 b 3 Q 7 U 2 V j d G l v b j E v I z E 2 I E 5 P U k Z P T E s g U 1 R B V E U v Q X V 0 b 1 J l b W 9 2 Z W R D b 2 x 1 b W 5 z M S 5 7 T 3 B w b 2 5 l b n Q s M X 0 m c X V v d D s s J n F 1 b 3 Q 7 U 2 V j d G l v b j E v I z E 2 I E 5 P U k Z P T E s g U 1 R B V E U v Q X V 0 b 1 J l b W 9 2 Z W R D b 2 x 1 b W 5 z M S 5 7 U m V z d W x 0 L D J 9 J n F 1 b 3 Q 7 L C Z x d W 9 0 O 1 N l Y 3 R p b 2 4 x L y M x N i B O T 1 J G T 0 x L I F N U Q V R F L 0 F 1 d G 9 S Z W 1 v d m V k Q 2 9 s d W 1 u c z E u e 0 x v Y 2 F 0 a W 9 u L D N 9 J n F 1 b 3 Q 7 L C Z x d W 9 0 O 1 N l Y 3 R p b 2 4 x L y M x N i B O T 1 J G T 0 x L I F N U Q V R F L 0 F 1 d G 9 S Z W 1 v d m V k Q 2 9 s d W 1 u c z E u e 1 c v T C w 0 f S Z x d W 9 0 O y w m c X V v d D t T Z W N 0 a W 9 u M S 8 j M T Y g T k 9 S R k 9 M S y B T V E F U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N i U y M E 5 P U k Z P T E s l M j B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E 5 P U k Z P T E s l M j B T V E F U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2 J T I w T k 9 S R k 9 M S y U y M F N U Q V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C U y M F V O Q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4 X 1 V O Q y I g L z 4 8 R W 5 0 c n k g V H l w Z T 0 i R m l s b G V k Q 2 9 t c G x l d G V S Z X N 1 b H R U b 1 d v c m t z a G V l d C I g V m F s d W U 9 I m w x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I u O T Q 4 N j E 5 O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W F i O W Z j Z j k t N j E 3 M i 0 0 Y W U w L T k w Z T Y t M G E 5 M z E 5 N T A 1 Z D F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4 I F V O Q y 9 B d X R v U m V t b 3 Z l Z E N v b H V t b n M x L n t E Y X R l L D B 9 J n F 1 b 3 Q 7 L C Z x d W 9 0 O 1 N l Y 3 R p b 2 4 x L y M 4 I F V O Q y 9 B d X R v U m V t b 3 Z l Z E N v b H V t b n M x L n t P c H B v b m V u d C w x f S Z x d W 9 0 O y w m c X V v d D t T Z W N 0 a W 9 u M S 8 j O C B V T k M v Q X V 0 b 1 J l b W 9 2 Z W R D b 2 x 1 b W 5 z M S 5 7 U m V z d W x 0 L D J 9 J n F 1 b 3 Q 7 L C Z x d W 9 0 O 1 N l Y 3 R p b 2 4 x L y M 4 I F V O Q y 9 B d X R v U m V t b 3 Z l Z E N v b H V t b n M x L n t M b 2 N h d G l v b i w z f S Z x d W 9 0 O y w m c X V v d D t T Z W N 0 a W 9 u M S 8 j O C B V T k M v Q X V 0 b 1 J l b W 9 2 Z W R D b 2 x 1 b W 5 z M S 5 7 V y 9 M L D R 9 J n F 1 b 3 Q 7 L C Z x d W 9 0 O 1 N l Y 3 R p b 2 4 x L y M 4 I F V O Q y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4 I F V O Q y 9 B d X R v U m V t b 3 Z l Z E N v b H V t b n M x L n t E Y X R l L D B 9 J n F 1 b 3 Q 7 L C Z x d W 9 0 O 1 N l Y 3 R p b 2 4 x L y M 4 I F V O Q y 9 B d X R v U m V t b 3 Z l Z E N v b H V t b n M x L n t P c H B v b m V u d C w x f S Z x d W 9 0 O y w m c X V v d D t T Z W N 0 a W 9 u M S 8 j O C B V T k M v Q X V 0 b 1 J l b W 9 2 Z W R D b 2 x 1 b W 5 z M S 5 7 U m V z d W x 0 L D J 9 J n F 1 b 3 Q 7 L C Z x d W 9 0 O 1 N l Y 3 R p b 2 4 x L y M 4 I F V O Q y 9 B d X R v U m V t b 3 Z l Z E N v b H V t b n M x L n t M b 2 N h d G l v b i w z f S Z x d W 9 0 O y w m c X V v d D t T Z W N 0 a W 9 u M S 8 j O C B V T k M v Q X V 0 b 1 J l b W 9 2 Z W R D b 2 x 1 b W 5 z M S 5 7 V y 9 M L D R 9 J n F 1 b 3 Q 7 L C Z x d W 9 0 O 1 N l Y 3 R p b 2 4 x L y M 4 I F V O Q y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4 J T I w V U 5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g l M j B V T k M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4 J T I w V U 5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S U y M E 1 B U l F V R V R U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5 X 0 1 B U l F V R V R U R S I g L z 4 8 R W 5 0 c n k g V H l w Z T 0 i R m l s b G V k Q 2 9 t c G x l d G V S Z X N 1 b H R U b 1 d v c m t z a G V l d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k u O D E 4 N T E 2 M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D k 4 M z g 2 N z I t N z R i O S 0 0 Z j c 3 L T g 5 M j c t M T c 5 Z j k z M G Y 4 Z W I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5 I E 1 B U l F V R V R U R S 9 B d X R v U m V t b 3 Z l Z E N v b H V t b n M x L n t E Y X R l L D B 9 J n F 1 b 3 Q 7 L C Z x d W 9 0 O 1 N l Y 3 R p b 2 4 x L y M 5 I E 1 B U l F V R V R U R S 9 B d X R v U m V t b 3 Z l Z E N v b H V t b n M x L n t P c H B v b m V u d C w x f S Z x d W 9 0 O y w m c X V v d D t T Z W N 0 a W 9 u M S 8 j O S B N Q V J R V U V U V E U v Q X V 0 b 1 J l b W 9 2 Z W R D b 2 x 1 b W 5 z M S 5 7 U m V z d W x 0 L D J 9 J n F 1 b 3 Q 7 L C Z x d W 9 0 O 1 N l Y 3 R p b 2 4 x L y M 5 I E 1 B U l F V R V R U R S 9 B d X R v U m V t b 3 Z l Z E N v b H V t b n M x L n t M b 2 N h d G l v b i w z f S Z x d W 9 0 O y w m c X V v d D t T Z W N 0 a W 9 u M S 8 j O S B N Q V J R V U V U V E U v Q X V 0 b 1 J l b W 9 2 Z W R D b 2 x 1 b W 5 z M S 5 7 V y 9 M L D R 9 J n F 1 b 3 Q 7 L C Z x d W 9 0 O 1 N l Y 3 R p b 2 4 x L y M 5 I E 1 B U l F V R V R U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5 I E 1 B U l F V R V R U R S 9 B d X R v U m V t b 3 Z l Z E N v b H V t b n M x L n t E Y X R l L D B 9 J n F 1 b 3 Q 7 L C Z x d W 9 0 O 1 N l Y 3 R p b 2 4 x L y M 5 I E 1 B U l F V R V R U R S 9 B d X R v U m V t b 3 Z l Z E N v b H V t b n M x L n t P c H B v b m V u d C w x f S Z x d W 9 0 O y w m c X V v d D t T Z W N 0 a W 9 u M S 8 j O S B N Q V J R V U V U V E U v Q X V 0 b 1 J l b W 9 2 Z W R D b 2 x 1 b W 5 z M S 5 7 U m V z d W x 0 L D J 9 J n F 1 b 3 Q 7 L C Z x d W 9 0 O 1 N l Y 3 R p b 2 4 x L y M 5 I E 1 B U l F V R V R U R S 9 B d X R v U m V t b 3 Z l Z E N v b H V t b n M x L n t M b 2 N h d G l v b i w z f S Z x d W 9 0 O y w m c X V v d D t T Z W N 0 a W 9 u M S 8 j O S B N Q V J R V U V U V E U v Q X V 0 b 1 J l b W 9 2 Z W R D b 2 x 1 b W 5 z M S 5 7 V y 9 M L D R 9 J n F 1 b 3 Q 7 L C Z x d W 9 0 O 1 N l Y 3 R p b 2 4 x L y M 5 I E 1 B U l F V R V R U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5 J T I w T U F S U V V F V F R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k l M j B N Q V J R V U V U V E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5 J T I w T U F S U V V F V F R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S U y M F N B S U 5 U J T I w T U F S W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V 9 T Q U l O V F 9 N Q V J Z U y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z k u O D U 5 N T I 1 M 1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O W Q 2 Y T d m Z G Y t N D E 3 N y 0 0 Z D R i L W E y O D Y t M 2 R l Z j E w Z j l k O D U 4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1 I F N B S U 5 U I E 1 B U l l T L 0 F 1 d G 9 S Z W 1 v d m V k Q 2 9 s d W 1 u c z E u e 0 R h d G U s M H 0 m c X V v d D s s J n F 1 b 3 Q 7 U 2 V j d G l v b j E v I z U g U 0 F J T l Q g T U F S W V M v Q X V 0 b 1 J l b W 9 2 Z W R D b 2 x 1 b W 5 z M S 5 7 T 3 B w b 2 5 l b n Q s M X 0 m c X V v d D s s J n F 1 b 3 Q 7 U 2 V j d G l v b j E v I z U g U 0 F J T l Q g T U F S W V M v Q X V 0 b 1 J l b W 9 2 Z W R D b 2 x 1 b W 5 z M S 5 7 U m V z d W x 0 L D J 9 J n F 1 b 3 Q 7 L C Z x d W 9 0 O 1 N l Y 3 R p b 2 4 x L y M 1 I F N B S U 5 U I E 1 B U l l T L 0 F 1 d G 9 S Z W 1 v d m V k Q 2 9 s d W 1 u c z E u e 0 x v Y 2 F 0 a W 9 u L D N 9 J n F 1 b 3 Q 7 L C Z x d W 9 0 O 1 N l Y 3 R p b 2 4 x L y M 1 I F N B S U 5 U I E 1 B U l l T L 0 F 1 d G 9 S Z W 1 v d m V k Q 2 9 s d W 1 u c z E u e 1 c v T C w 0 f S Z x d W 9 0 O y w m c X V v d D t T Z W N 0 a W 9 u M S 8 j N S B T Q U l O V C B N Q V J Z U y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1 I F N B S U 5 U I E 1 B U l l T L 0 F 1 d G 9 S Z W 1 v d m V k Q 2 9 s d W 1 u c z E u e 0 R h d G U s M H 0 m c X V v d D s s J n F 1 b 3 Q 7 U 2 V j d G l v b j E v I z U g U 0 F J T l Q g T U F S W V M v Q X V 0 b 1 J l b W 9 2 Z W R D b 2 x 1 b W 5 z M S 5 7 T 3 B w b 2 5 l b n Q s M X 0 m c X V v d D s s J n F 1 b 3 Q 7 U 2 V j d G l v b j E v I z U g U 0 F J T l Q g T U F S W V M v Q X V 0 b 1 J l b W 9 2 Z W R D b 2 x 1 b W 5 z M S 5 7 U m V z d W x 0 L D J 9 J n F 1 b 3 Q 7 L C Z x d W 9 0 O 1 N l Y 3 R p b 2 4 x L y M 1 I F N B S U 5 U I E 1 B U l l T L 0 F 1 d G 9 S Z W 1 v d m V k Q 2 9 s d W 1 u c z E u e 0 x v Y 2 F 0 a W 9 u L D N 9 J n F 1 b 3 Q 7 L C Z x d W 9 0 O 1 N l Y 3 R p b 2 4 x L y M 1 I F N B S U 5 U I E 1 B U l l T L 0 F 1 d G 9 S Z W 1 v d m V k Q 2 9 s d W 1 u c z E u e 1 c v T C w 0 f S Z x d W 9 0 O y w m c X V v d D t T Z W N 0 a W 9 u M S 8 j N S B T Q U l O V C B N Q V J Z U y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1 J T I w U 0 F J T l Q l M j B N Q V J Z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1 J T I w U 0 F J T l Q l M j B N Q V J Z U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U l M j B T Q U l O V C U y M E 1 B U l l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F V D T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V Q 0 x B I i A v P j x F b n R y e S B U e X B l P S J G a W x s Z W R D b 2 1 w b G V 0 Z V J l c 3 V s d F R v V 2 9 y a 3 N o Z W V 0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M C 4 x N j c 1 O T U 4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l M z I 5 Y T c 0 O C 1 l Z D U 4 L T R h M j Q t O W N k Z i 1 m Z D g 2 Z D Y y M z M y O T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Q g V U N M Q S 9 B d X R v U m V t b 3 Z l Z E N v b H V t b n M x L n t E Y X R l L D B 9 J n F 1 b 3 Q 7 L C Z x d W 9 0 O 1 N l Y 3 R p b 2 4 x L y M 0 I F V D T E E v Q X V 0 b 1 J l b W 9 2 Z W R D b 2 x 1 b W 5 z M S 5 7 T 3 B w b 2 5 l b n Q s M X 0 m c X V v d D s s J n F 1 b 3 Q 7 U 2 V j d G l v b j E v I z Q g V U N M Q S 9 B d X R v U m V t b 3 Z l Z E N v b H V t b n M x L n t S Z X N 1 b H Q s M n 0 m c X V v d D s s J n F 1 b 3 Q 7 U 2 V j d G l v b j E v I z Q g V U N M Q S 9 B d X R v U m V t b 3 Z l Z E N v b H V t b n M x L n t M b 2 N h d G l v b i w z f S Z x d W 9 0 O y w m c X V v d D t T Z W N 0 a W 9 u M S 8 j N C B V Q 0 x B L 0 F 1 d G 9 S Z W 1 v d m V k Q 2 9 s d W 1 u c z E u e 1 c v T C w 0 f S Z x d W 9 0 O y w m c X V v d D t T Z W N 0 a W 9 u M S 8 j N C B V Q 0 x B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Q g V U N M Q S 9 B d X R v U m V t b 3 Z l Z E N v b H V t b n M x L n t E Y X R l L D B 9 J n F 1 b 3 Q 7 L C Z x d W 9 0 O 1 N l Y 3 R p b 2 4 x L y M 0 I F V D T E E v Q X V 0 b 1 J l b W 9 2 Z W R D b 2 x 1 b W 5 z M S 5 7 T 3 B w b 2 5 l b n Q s M X 0 m c X V v d D s s J n F 1 b 3 Q 7 U 2 V j d G l v b j E v I z Q g V U N M Q S 9 B d X R v U m V t b 3 Z l Z E N v b H V t b n M x L n t S Z X N 1 b H Q s M n 0 m c X V v d D s s J n F 1 b 3 Q 7 U 2 V j d G l v b j E v I z Q g V U N M Q S 9 B d X R v U m V t b 3 Z l Z E N v b H V t b n M x L n t M b 2 N h d G l v b i w z f S Z x d W 9 0 O y w m c X V v d D t T Z W N 0 a W 9 u M S 8 j N C B V Q 0 x B L 0 F 1 d G 9 S Z W 1 v d m V k Q 2 9 s d W 1 u c z E u e 1 c v T C w 0 f S Z x d W 9 0 O y w m c X V v d D t T Z W N 0 a W 9 u M S 8 j N C B V Q 0 x B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Q l M j B V Q 0 x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Q l M j B V Q 0 x B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F V D T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y U y M E F L U k 9 O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z X 0 F L U k 9 O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z O S 4 5 N z E 1 N T A 4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4 Y m N m N G U 1 N C 1 h Z W U 4 L T R l M G Y t Y T g 5 N y 0 3 N W I z M G J i N G U z N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z I E F L U k 9 O L 0 F 1 d G 9 S Z W 1 v d m V k Q 2 9 s d W 1 u c z E u e 0 R h d G U s M H 0 m c X V v d D s s J n F 1 b 3 Q 7 U 2 V j d G l v b j E v I z E z I E F L U k 9 O L 0 F 1 d G 9 S Z W 1 v d m V k Q 2 9 s d W 1 u c z E u e 0 9 w c G 9 u Z W 5 0 L D F 9 J n F 1 b 3 Q 7 L C Z x d W 9 0 O 1 N l Y 3 R p b 2 4 x L y M x M y B B S 1 J P T i 9 B d X R v U m V t b 3 Z l Z E N v b H V t b n M x L n t S Z X N 1 b H Q s M n 0 m c X V v d D s s J n F 1 b 3 Q 7 U 2 V j d G l v b j E v I z E z I E F L U k 9 O L 0 F 1 d G 9 S Z W 1 v d m V k Q 2 9 s d W 1 u c z E u e 0 x v Y 2 F 0 a W 9 u L D N 9 J n F 1 b 3 Q 7 L C Z x d W 9 0 O 1 N l Y 3 R p b 2 4 x L y M x M y B B S 1 J P T i 9 B d X R v U m V t b 3 Z l Z E N v b H V t b n M x L n t X L 0 w s N H 0 m c X V v d D s s J n F 1 b 3 Q 7 U 2 V j d G l v b j E v I z E z I E F L U k 9 O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z I E F L U k 9 O L 0 F 1 d G 9 S Z W 1 v d m V k Q 2 9 s d W 1 u c z E u e 0 R h d G U s M H 0 m c X V v d D s s J n F 1 b 3 Q 7 U 2 V j d G l v b j E v I z E z I E F L U k 9 O L 0 F 1 d G 9 S Z W 1 v d m V k Q 2 9 s d W 1 u c z E u e 0 9 w c G 9 u Z W 5 0 L D F 9 J n F 1 b 3 Q 7 L C Z x d W 9 0 O 1 N l Y 3 R p b 2 4 x L y M x M y B B S 1 J P T i 9 B d X R v U m V t b 3 Z l Z E N v b H V t b n M x L n t S Z X N 1 b H Q s M n 0 m c X V v d D s s J n F 1 b 3 Q 7 U 2 V j d G l v b j E v I z E z I E F L U k 9 O L 0 F 1 d G 9 S Z W 1 v d m V k Q 2 9 s d W 1 u c z E u e 0 x v Y 2 F 0 a W 9 u L D N 9 J n F 1 b 3 Q 7 L C Z x d W 9 0 O 1 N l Y 3 R p b 2 4 x L y M x M y B B S 1 J P T i 9 B d X R v U m V t b 3 Z l Z E N v b H V t b n M x L n t X L 0 w s N H 0 m c X V v d D s s J n F 1 b 3 Q 7 U 2 V j d G l v b j E v I z E z I E F L U k 9 O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z J T I w Q U t S T 0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M l M j B B S 1 J P T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z J T I w Q U t S T 0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2 J T I w V E V Y Q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l 9 U R V h B U y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A u M j g 3 N j I y M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j A y N z E 4 Z j A t N T B k O C 0 0 N j E 4 L W I 1 Y 2 E t Y T F i M G F l M G Z k Y j F h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2 I F R F W E F T L 0 F 1 d G 9 S Z W 1 v d m V k Q 2 9 s d W 1 u c z E u e 0 R h d G U s M H 0 m c X V v d D s s J n F 1 b 3 Q 7 U 2 V j d G l v b j E v I z Y g V E V Y Q V M v Q X V 0 b 1 J l b W 9 2 Z W R D b 2 x 1 b W 5 z M S 5 7 T 3 B w b 2 5 l b n Q s M X 0 m c X V v d D s s J n F 1 b 3 Q 7 U 2 V j d G l v b j E v I z Y g V E V Y Q V M v Q X V 0 b 1 J l b W 9 2 Z W R D b 2 x 1 b W 5 z M S 5 7 U m V z d W x 0 L D J 9 J n F 1 b 3 Q 7 L C Z x d W 9 0 O 1 N l Y 3 R p b 2 4 x L y M 2 I F R F W E F T L 0 F 1 d G 9 S Z W 1 v d m V k Q 2 9 s d W 1 u c z E u e 0 x v Y 2 F 0 a W 9 u L D N 9 J n F 1 b 3 Q 7 L C Z x d W 9 0 O 1 N l Y 3 R p b 2 4 x L y M 2 I F R F W E F T L 0 F 1 d G 9 S Z W 1 v d m V k Q 2 9 s d W 1 u c z E u e 1 c v T C w 0 f S Z x d W 9 0 O y w m c X V v d D t T Z W N 0 a W 9 u M S 8 j N i B U R V h B U y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2 I F R F W E F T L 0 F 1 d G 9 S Z W 1 v d m V k Q 2 9 s d W 1 u c z E u e 0 R h d G U s M H 0 m c X V v d D s s J n F 1 b 3 Q 7 U 2 V j d G l v b j E v I z Y g V E V Y Q V M v Q X V 0 b 1 J l b W 9 2 Z W R D b 2 x 1 b W 5 z M S 5 7 T 3 B w b 2 5 l b n Q s M X 0 m c X V v d D s s J n F 1 b 3 Q 7 U 2 V j d G l v b j E v I z Y g V E V Y Q V M v Q X V 0 b 1 J l b W 9 2 Z W R D b 2 x 1 b W 5 z M S 5 7 U m V z d W x 0 L D J 9 J n F 1 b 3 Q 7 L C Z x d W 9 0 O 1 N l Y 3 R p b 2 4 x L y M 2 I F R F W E F T L 0 F 1 d G 9 S Z W 1 v d m V k Q 2 9 s d W 1 u c z E u e 0 x v Y 2 F 0 a W 9 u L D N 9 J n F 1 b 3 Q 7 L C Z x d W 9 0 O 1 N l Y 3 R p b 2 4 x L y M 2 I F R F W E F T L 0 F 1 d G 9 S Z W 1 v d m V k Q 2 9 s d W 1 u c z E u e 1 c v T C w 0 f S Z x d W 9 0 O y w m c X V v d D t T Z W N 0 a W 9 u M S 8 j N i B U R V h B U y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2 J T I w V E V Y Q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i U y M F R F W E F T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i U y M F R F W E F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E l M j B W S V J H S U 5 J Q S U y M F R F Q 0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F f V k l S R 0 l O S U F f V E V D S C I g L z 4 8 R W 5 0 c n k g V H l w Z T 0 i R m l s b G V k Q 2 9 t c G x l d G V S Z X N 1 b H R U b 1 d v c m t z a G V l d C I g V m F s d W U 9 I m w x I i A v P j x F b n R y e S B U e X B l P S J G a W x s Q 2 9 1 b n Q i I F Z h b H V l P S J s M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A u M j I 3 N j E w O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O D E 0 Y 2 U 1 Z D k t Y z F j N C 0 0 Z D J h L T k 0 M T k t Y 2 N k M T g y N 2 R i Z m Q 0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M S B W S V J H S U 5 J Q S B U R U N I L 0 F 1 d G 9 S Z W 1 v d m V k Q 2 9 s d W 1 u c z E u e 0 R h d G U s M H 0 m c X V v d D s s J n F 1 b 3 Q 7 U 2 V j d G l v b j E v I z E x I F Z J U k d J T k l B I F R F Q 0 g v Q X V 0 b 1 J l b W 9 2 Z W R D b 2 x 1 b W 5 z M S 5 7 T 3 B w b 2 5 l b n Q s M X 0 m c X V v d D s s J n F 1 b 3 Q 7 U 2 V j d G l v b j E v I z E x I F Z J U k d J T k l B I F R F Q 0 g v Q X V 0 b 1 J l b W 9 2 Z W R D b 2 x 1 b W 5 z M S 5 7 U m V z d W x 0 L D J 9 J n F 1 b 3 Q 7 L C Z x d W 9 0 O 1 N l Y 3 R p b 2 4 x L y M x M S B W S V J H S U 5 J Q S B U R U N I L 0 F 1 d G 9 S Z W 1 v d m V k Q 2 9 s d W 1 u c z E u e 0 x v Y 2 F 0 a W 9 u L D N 9 J n F 1 b 3 Q 7 L C Z x d W 9 0 O 1 N l Y 3 R p b 2 4 x L y M x M S B W S V J H S U 5 J Q S B U R U N I L 0 F 1 d G 9 S Z W 1 v d m V k Q 2 9 s d W 1 u c z E u e 1 c v T C w 0 f S Z x d W 9 0 O y w m c X V v d D t T Z W N 0 a W 9 u M S 8 j M T E g V k l S R 0 l O S U E g V E V D S C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M S B W S V J H S U 5 J Q S B U R U N I L 0 F 1 d G 9 S Z W 1 v d m V k Q 2 9 s d W 1 u c z E u e 0 R h d G U s M H 0 m c X V v d D s s J n F 1 b 3 Q 7 U 2 V j d G l v b j E v I z E x I F Z J U k d J T k l B I F R F Q 0 g v Q X V 0 b 1 J l b W 9 2 Z W R D b 2 x 1 b W 5 z M S 5 7 T 3 B w b 2 5 l b n Q s M X 0 m c X V v d D s s J n F 1 b 3 Q 7 U 2 V j d G l v b j E v I z E x I F Z J U k d J T k l B I F R F Q 0 g v Q X V 0 b 1 J l b W 9 2 Z W R D b 2 x 1 b W 5 z M S 5 7 U m V z d W x 0 L D J 9 J n F 1 b 3 Q 7 L C Z x d W 9 0 O 1 N l Y 3 R p b 2 4 x L y M x M S B W S V J H S U 5 J Q S B U R U N I L 0 F 1 d G 9 S Z W 1 v d m V k Q 2 9 s d W 1 u c z E u e 0 x v Y 2 F 0 a W 9 u L D N 9 J n F 1 b 3 Q 7 L C Z x d W 9 0 O 1 N l Y 3 R p b 2 4 x L y M x M S B W S V J H S U 5 J Q S B U R U N I L 0 F 1 d G 9 S Z W 1 v d m V k Q 2 9 s d W 1 u c z E u e 1 c v T C w 0 f S Z x d W 9 0 O y w m c X V v d D t T Z W N 0 a W 9 u M S 8 j M T E g V k l S R 0 l O S U E g V E V D S C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M S U y M F Z J U k d J T k l B J T I w V E V D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M S U y M F Z J U k d J T k l B J T I w V E V D S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x J T I w V k l S R 0 l O S U E l M j B U R U N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y U y M F B V U k R V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z X 1 B V U k R V R S I g L z 4 8 R W 5 0 c n k g V H l w Z T 0 i R m l s b G V k Q 2 9 t c G x l d G V S Z X N 1 b H R U b 1 d v c m t z a G V l d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A u M z k 2 N j Q 2 M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2 M 0 M G E 4 M j Q t Z D I 4 Y i 0 0 O T Y 2 L T h k M z E t O T d m O W V h O T g x N D J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z I F B V U k R V R S 9 B d X R v U m V t b 3 Z l Z E N v b H V t b n M x L n t E Y X R l L D B 9 J n F 1 b 3 Q 7 L C Z x d W 9 0 O 1 N l Y 3 R p b 2 4 x L y M z I F B V U k R V R S 9 B d X R v U m V t b 3 Z l Z E N v b H V t b n M x L n t P c H B v b m V u d C w x f S Z x d W 9 0 O y w m c X V v d D t T Z W N 0 a W 9 u M S 8 j M y B Q V V J E V U U v Q X V 0 b 1 J l b W 9 2 Z W R D b 2 x 1 b W 5 z M S 5 7 U m V z d W x 0 L D J 9 J n F 1 b 3 Q 7 L C Z x d W 9 0 O 1 N l Y 3 R p b 2 4 x L y M z I F B V U k R V R S 9 B d X R v U m V t b 3 Z l Z E N v b H V t b n M x L n t M b 2 N h d G l v b i w z f S Z x d W 9 0 O y w m c X V v d D t T Z W N 0 a W 9 u M S 8 j M y B Q V V J E V U U v Q X V 0 b 1 J l b W 9 2 Z W R D b 2 x 1 b W 5 z M S 5 7 V y 9 M L D R 9 J n F 1 b 3 Q 7 L C Z x d W 9 0 O 1 N l Y 3 R p b 2 4 x L y M z I F B V U k R V R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z I F B V U k R V R S 9 B d X R v U m V t b 3 Z l Z E N v b H V t b n M x L n t E Y X R l L D B 9 J n F 1 b 3 Q 7 L C Z x d W 9 0 O 1 N l Y 3 R p b 2 4 x L y M z I F B V U k R V R S 9 B d X R v U m V t b 3 Z l Z E N v b H V t b n M x L n t P c H B v b m V u d C w x f S Z x d W 9 0 O y w m c X V v d D t T Z W N 0 a W 9 u M S 8 j M y B Q V V J E V U U v Q X V 0 b 1 J l b W 9 2 Z W R D b 2 x 1 b W 5 z M S 5 7 U m V z d W x 0 L D J 9 J n F 1 b 3 Q 7 L C Z x d W 9 0 O 1 N l Y 3 R p b 2 4 x L y M z I F B V U k R V R S 9 B d X R v U m V t b 3 Z l Z E N v b H V t b n M x L n t M b 2 N h d G l v b i w z f S Z x d W 9 0 O y w m c X V v d D t T Z W N 0 a W 9 u M S 8 j M y B Q V V J E V U U v Q X V 0 b 1 J l b W 9 2 Z W R D b 2 x 1 b W 5 z M S 5 7 V y 9 M L D R 9 J n F 1 b 3 Q 7 L C Z x d W 9 0 O 1 N l Y 3 R p b 2 4 x L y M z I F B V U k R V R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z J T I w U F V S R F V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M l M j B Q V V J E V U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z J T I w U F V S R F V F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Q l M j B Z Q U x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E 0 X 1 l B T E U i I C 8 + P E V u d H J 5 I F R 5 c G U 9 I k Z p b G x l Z E N v b X B s Z X R l U m V z d W x 0 V G 9 X b 3 J r c 2 h l Z X Q i I F Z h b H V l P S J s M S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Q w L j M y O T Y z M j J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U 4 N G M 5 M m U z L T k 3 M j Q t N G E 2 Y y 1 i M z I z L W I z Y z k 1 N D g z Y z h k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Q g W U F M R S 9 B d X R v U m V t b 3 Z l Z E N v b H V t b n M x L n t E Y X R l L D B 9 J n F 1 b 3 Q 7 L C Z x d W 9 0 O 1 N l Y 3 R p b 2 4 x L y M x N C B Z Q U x F L 0 F 1 d G 9 S Z W 1 v d m V k Q 2 9 s d W 1 u c z E u e 0 9 w c G 9 u Z W 5 0 L D F 9 J n F 1 b 3 Q 7 L C Z x d W 9 0 O 1 N l Y 3 R p b 2 4 x L y M x N C B Z Q U x F L 0 F 1 d G 9 S Z W 1 v d m V k Q 2 9 s d W 1 u c z E u e 1 J l c 3 V s d C w y f S Z x d W 9 0 O y w m c X V v d D t T Z W N 0 a W 9 u M S 8 j M T Q g W U F M R S 9 B d X R v U m V t b 3 Z l Z E N v b H V t b n M x L n t M b 2 N h d G l v b i w z f S Z x d W 9 0 O y w m c X V v d D t T Z W N 0 a W 9 u M S 8 j M T Q g W U F M R S 9 B d X R v U m V t b 3 Z l Z E N v b H V t b n M x L n t X L 0 w s N H 0 m c X V v d D s s J n F 1 b 3 Q 7 U 2 V j d G l v b j E v I z E 0 I F l B T E U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Q g W U F M R S 9 B d X R v U m V t b 3 Z l Z E N v b H V t b n M x L n t E Y X R l L D B 9 J n F 1 b 3 Q 7 L C Z x d W 9 0 O 1 N l Y 3 R p b 2 4 x L y M x N C B Z Q U x F L 0 F 1 d G 9 S Z W 1 v d m V k Q 2 9 s d W 1 u c z E u e 0 9 w c G 9 u Z W 5 0 L D F 9 J n F 1 b 3 Q 7 L C Z x d W 9 0 O 1 N l Y 3 R p b 2 4 x L y M x N C B Z Q U x F L 0 F 1 d G 9 S Z W 1 v d m V k Q 2 9 s d W 1 u c z E u e 1 J l c 3 V s d C w y f S Z x d W 9 0 O y w m c X V v d D t T Z W N 0 a W 9 u M S 8 j M T Q g W U F M R S 9 B d X R v U m V t b 3 Z l Z E N v b H V t b n M x L n t M b 2 N h d G l v b i w z f S Z x d W 9 0 O y w m c X V v d D t T Z W N 0 a W 9 u M S 8 j M T Q g W U F M R S 9 B d X R v U m V t b 3 Z l Z E N v b H V t b n M x L n t X L 0 w s N H 0 m c X V v d D s s J n F 1 b 3 Q 7 U 2 V j d G l v b j E v I z E 0 I F l B T E U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Q l M j B Z Q U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0 J T I w W U F M R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0 J T I w W U F M R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w J T I w U 0 F O J T I w R l J B T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M F 9 T Q U 5 f R l J B T i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A u N T g z N j g 4 N 1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G U w Z T c w Y j A t Z D d h O S 0 0 Y W N i L T g 2 N G Q t Y W U z M W E 2 Y m U z M 2 R m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x M C B T Q U 4 g R l J B T i 9 B d X R v U m V t b 3 Z l Z E N v b H V t b n M x L n t E Y X R l L D B 9 J n F 1 b 3 Q 7 L C Z x d W 9 0 O 1 N l Y 3 R p b 2 4 x L y M x M C B T Q U 4 g R l J B T i 9 B d X R v U m V t b 3 Z l Z E N v b H V t b n M x L n t P c H B v b m V u d C w x f S Z x d W 9 0 O y w m c X V v d D t T Z W N 0 a W 9 u M S 8 j M T A g U 0 F O I E Z S Q U 4 v Q X V 0 b 1 J l b W 9 2 Z W R D b 2 x 1 b W 5 z M S 5 7 U m V z d W x 0 L D J 9 J n F 1 b 3 Q 7 L C Z x d W 9 0 O 1 N l Y 3 R p b 2 4 x L y M x M C B T Q U 4 g R l J B T i 9 B d X R v U m V t b 3 Z l Z E N v b H V t b n M x L n t M b 2 N h d G l v b i w z f S Z x d W 9 0 O y w m c X V v d D t T Z W N 0 a W 9 u M S 8 j M T A g U 0 F O I E Z S Q U 4 v Q X V 0 b 1 J l b W 9 2 Z W R D b 2 x 1 b W 5 z M S 5 7 V y 9 M L D R 9 J n F 1 b 3 Q 7 L C Z x d W 9 0 O 1 N l Y 3 R p b 2 4 x L y M x M C B T Q U 4 g R l J B T i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x M C B T Q U 4 g R l J B T i 9 B d X R v U m V t b 3 Z l Z E N v b H V t b n M x L n t E Y X R l L D B 9 J n F 1 b 3 Q 7 L C Z x d W 9 0 O 1 N l Y 3 R p b 2 4 x L y M x M C B T Q U 4 g R l J B T i 9 B d X R v U m V t b 3 Z l Z E N v b H V t b n M x L n t P c H B v b m V u d C w x f S Z x d W 9 0 O y w m c X V v d D t T Z W N 0 a W 9 u M S 8 j M T A g U 0 F O I E Z S Q U 4 v Q X V 0 b 1 J l b W 9 2 Z W R D b 2 x 1 b W 5 z M S 5 7 U m V z d W x 0 L D J 9 J n F 1 b 3 Q 7 L C Z x d W 9 0 O 1 N l Y 3 R p b 2 4 x L y M x M C B T Q U 4 g R l J B T i 9 B d X R v U m V t b 3 Z l Z E N v b H V t b n M x L n t M b 2 N h d G l v b i w z f S Z x d W 9 0 O y w m c X V v d D t T Z W N 0 a W 9 u M S 8 j M T A g U 0 F O I E Z S Q U 4 v Q X V 0 b 1 J l b W 9 2 Z W R D b 2 x 1 b W 5 z M S 5 7 V y 9 M L D R 9 J n F 1 b 3 Q 7 L C Z x d W 9 0 O 1 N l Y 3 R p b 2 4 x L y M x M C B T Q U 4 g R l J B T i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x M C U y M F N B T i U y M E Z S Q U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A l M j B T Q U 4 l M j B G U k F O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A l M j B T Q U 4 l M j B G U k F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y U y M E 1 V U l J B W S U y M F N U Q V R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d f T V V S U k F Z X 1 N U Q V R F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M C 4 1 M j I 2 N z U 2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0 Z j N k O W E 0 Y y 0 y Y T E 4 L T Q 2 Z T I t O G Q 3 N y 1 m O G U 3 M W J h O T g 3 M 2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c g T V V S U k F Z I F N U Q V R F L 0 F 1 d G 9 S Z W 1 v d m V k Q 2 9 s d W 1 u c z E u e 0 R h d G U s M H 0 m c X V v d D s s J n F 1 b 3 Q 7 U 2 V j d G l v b j E v I z c g T V V S U k F Z I F N U Q V R F L 0 F 1 d G 9 S Z W 1 v d m V k Q 2 9 s d W 1 u c z E u e 0 9 w c G 9 u Z W 5 0 L D F 9 J n F 1 b 3 Q 7 L C Z x d W 9 0 O 1 N l Y 3 R p b 2 4 x L y M 3 I E 1 V U l J B W S B T V E F U R S 9 B d X R v U m V t b 3 Z l Z E N v b H V t b n M x L n t S Z X N 1 b H Q s M n 0 m c X V v d D s s J n F 1 b 3 Q 7 U 2 V j d G l v b j E v I z c g T V V S U k F Z I F N U Q V R F L 0 F 1 d G 9 S Z W 1 v d m V k Q 2 9 s d W 1 u c z E u e 0 x v Y 2 F 0 a W 9 u L D N 9 J n F 1 b 3 Q 7 L C Z x d W 9 0 O 1 N l Y 3 R p b 2 4 x L y M 3 I E 1 V U l J B W S B T V E F U R S 9 B d X R v U m V t b 3 Z l Z E N v b H V t b n M x L n t X L 0 w s N H 0 m c X V v d D s s J n F 1 b 3 Q 7 U 2 V j d G l v b j E v I z c g T V V S U k F Z I F N U Q V R F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c g T V V S U k F Z I F N U Q V R F L 0 F 1 d G 9 S Z W 1 v d m V k Q 2 9 s d W 1 u c z E u e 0 R h d G U s M H 0 m c X V v d D s s J n F 1 b 3 Q 7 U 2 V j d G l v b j E v I z c g T V V S U k F Z I F N U Q V R F L 0 F 1 d G 9 S Z W 1 v d m V k Q 2 9 s d W 1 u c z E u e 0 9 w c G 9 u Z W 5 0 L D F 9 J n F 1 b 3 Q 7 L C Z x d W 9 0 O 1 N l Y 3 R p b 2 4 x L y M 3 I E 1 V U l J B W S B T V E F U R S 9 B d X R v U m V t b 3 Z l Z E N v b H V t b n M x L n t S Z X N 1 b H Q s M n 0 m c X V v d D s s J n F 1 b 3 Q 7 U 2 V j d G l v b j E v I z c g T V V S U k F Z I F N U Q V R F L 0 F 1 d G 9 S Z W 1 v d m V k Q 2 9 s d W 1 u c z E u e 0 x v Y 2 F 0 a W 9 u L D N 9 J n F 1 b 3 Q 7 L C Z x d W 9 0 O 1 N l Y 3 R p b 2 4 x L y M 3 I E 1 V U l J B W S B T V E F U R S 9 B d X R v U m V t b 3 Z l Z E N v b H V t b n M x L n t X L 0 w s N H 0 m c X V v d D s s J n F 1 b 3 Q 7 U 2 V j d G l v b j E v I z c g T V V S U k F Z I F N U Q V R F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c l M j B N V V J S Q V k l M j B T V E F U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3 J T I w T V V S U k F Z J T I w U 1 R B V E U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3 J T I w T V V S U k F Z J T I w U 1 R B V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y J T I w S 0 V O V F V D S 1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l 9 L R U 5 U V U N L W S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A u N j c w N z A 4 N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m E 0 Y 2 N h N G Q t N 2 Q 2 N S 0 0 O D A x L W I 2 O D I t N T h h Y z g 4 M T I x M T A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y I E t F T l R V Q 0 t Z L 0 F 1 d G 9 S Z W 1 v d m V k Q 2 9 s d W 1 u c z E u e 0 R h d G U s M H 0 m c X V v d D s s J n F 1 b 3 Q 7 U 2 V j d G l v b j E v I z I g S 0 V O V F V D S 1 k v Q X V 0 b 1 J l b W 9 2 Z W R D b 2 x 1 b W 5 z M S 5 7 T 3 B w b 2 5 l b n Q s M X 0 m c X V v d D s s J n F 1 b 3 Q 7 U 2 V j d G l v b j E v I z I g S 0 V O V F V D S 1 k v Q X V 0 b 1 J l b W 9 2 Z W R D b 2 x 1 b W 5 z M S 5 7 U m V z d W x 0 L D J 9 J n F 1 b 3 Q 7 L C Z x d W 9 0 O 1 N l Y 3 R p b 2 4 x L y M y I E t F T l R V Q 0 t Z L 0 F 1 d G 9 S Z W 1 v d m V k Q 2 9 s d W 1 u c z E u e 0 x v Y 2 F 0 a W 9 u L D N 9 J n F 1 b 3 Q 7 L C Z x d W 9 0 O 1 N l Y 3 R p b 2 4 x L y M y I E t F T l R V Q 0 t Z L 0 F 1 d G 9 S Z W 1 v d m V k Q 2 9 s d W 1 u c z E u e 1 c v T C w 0 f S Z x d W 9 0 O y w m c X V v d D t T Z W N 0 a W 9 u M S 8 j M i B L R U 5 U V U N L W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y I E t F T l R V Q 0 t Z L 0 F 1 d G 9 S Z W 1 v d m V k Q 2 9 s d W 1 u c z E u e 0 R h d G U s M H 0 m c X V v d D s s J n F 1 b 3 Q 7 U 2 V j d G l v b j E v I z I g S 0 V O V F V D S 1 k v Q X V 0 b 1 J l b W 9 2 Z W R D b 2 x 1 b W 5 z M S 5 7 T 3 B w b 2 5 l b n Q s M X 0 m c X V v d D s s J n F 1 b 3 Q 7 U 2 V j d G l v b j E v I z I g S 0 V O V F V D S 1 k v Q X V 0 b 1 J l b W 9 2 Z W R D b 2 x 1 b W 5 z M S 5 7 U m V z d W x 0 L D J 9 J n F 1 b 3 Q 7 L C Z x d W 9 0 O 1 N l Y 3 R p b 2 4 x L y M y I E t F T l R V Q 0 t Z L 0 F 1 d G 9 S Z W 1 v d m V k Q 2 9 s d W 1 u c z E u e 0 x v Y 2 F 0 a W 9 u L D N 9 J n F 1 b 3 Q 7 L C Z x d W 9 0 O 1 N l Y 3 R p b 2 4 x L y M y I E t F T l R V Q 0 t Z L 0 F 1 d G 9 S Z W 1 v d m V k Q 2 9 s d W 1 u c z E u e 1 c v T C w 0 f S Z x d W 9 0 O y w m c X V v d D t T Z W N 0 a W 9 u M S 8 j M i B L R U 5 U V U N L W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y J T I w S 0 V O V F V D S 1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i U y M E t F T l R V Q 0 t Z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i U y M E t F T l R V Q 0 t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U l M j B T U F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V f U 1 B V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x M y 4 x N D c 2 N j U w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j Y T c 1 Z m F i N S 0 w Y z J j L T Q y M 2 Y t Y W M 5 M y 1 h Z m Y 5 M m Q x Z T A 0 M G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1 I F N Q V S 9 B d X R v U m V t b 3 Z l Z E N v b H V t b n M x L n t E Y X R l L D B 9 J n F 1 b 3 Q 7 L C Z x d W 9 0 O 1 N l Y 3 R p b 2 4 x L y M x N S B T U F U v Q X V 0 b 1 J l b W 9 2 Z W R D b 2 x 1 b W 5 z M S 5 7 T 3 B w b 2 5 l b n Q s M X 0 m c X V v d D s s J n F 1 b 3 Q 7 U 2 V j d G l v b j E v I z E 1 I F N Q V S 9 B d X R v U m V t b 3 Z l Z E N v b H V t b n M x L n t S Z X N 1 b H Q s M n 0 m c X V v d D s s J n F 1 b 3 Q 7 U 2 V j d G l v b j E v I z E 1 I F N Q V S 9 B d X R v U m V t b 3 Z l Z E N v b H V t b n M x L n t M b 2 N h d G l v b i w z f S Z x d W 9 0 O y w m c X V v d D t T Z W N 0 a W 9 u M S 8 j M T U g U 1 B V L 0 F 1 d G 9 S Z W 1 v d m V k Q 2 9 s d W 1 u c z E u e 1 c v T C w 0 f S Z x d W 9 0 O y w m c X V v d D t T Z W N 0 a W 9 u M S 8 j M T U g U 1 B V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1 I F N Q V S 9 B d X R v U m V t b 3 Z l Z E N v b H V t b n M x L n t E Y X R l L D B 9 J n F 1 b 3 Q 7 L C Z x d W 9 0 O 1 N l Y 3 R p b 2 4 x L y M x N S B T U F U v Q X V 0 b 1 J l b W 9 2 Z W R D b 2 x 1 b W 5 z M S 5 7 T 3 B w b 2 5 l b n Q s M X 0 m c X V v d D s s J n F 1 b 3 Q 7 U 2 V j d G l v b j E v I z E 1 I F N Q V S 9 B d X R v U m V t b 3 Z l Z E N v b H V t b n M x L n t S Z X N 1 b H Q s M n 0 m c X V v d D s s J n F 1 b 3 Q 7 U 2 V j d G l v b j E v I z E 1 I F N Q V S 9 B d X R v U m V t b 3 Z l Z E N v b H V t b n M x L n t M b 2 N h d G l v b i w z f S Z x d W 9 0 O y w m c X V v d D t T Z W N 0 a W 9 u M S 8 j M T U g U 1 B V L 0 F 1 d G 9 S Z W 1 v d m V k Q 2 9 s d W 1 u c z E u e 1 c v T C w 0 f S Z x d W 9 0 O y w m c X V v d D t T Z W N 0 a W 9 u M S 8 j M T U g U 1 B V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1 J T I w U 1 B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1 J T I w U 1 B V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T U l M j B T U F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J T I w S 0 F O U 0 F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F f S 0 F O U 0 F T I i A v P j x F b n R y e S B U e X B l P S J G a W x s Z W R D b 2 1 w b G V 0 Z V J l c 3 V s d F R v V 2 9 y a 3 N o Z W V 0 I i B W Y W x 1 Z T 0 i b D E i I C 8 + P E V u d H J 5 I F R 5 c G U 9 I k Z p b G x D b 3 V u d C I g V m F s d W U 9 I m w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y N i 4 y M z M 0 N T E 0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l N G E 3 Z j Z h M S 0 5 M m M 1 L T Q 1 Z j g t Y m I y N S 0 z Z D V m M W V j N G I 3 M 2 Y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E g S 0 F O U 0 F T L 0 F 1 d G 9 S Z W 1 v d m V k Q 2 9 s d W 1 u c z E u e 0 R h d G U s M H 0 m c X V v d D s s J n F 1 b 3 Q 7 U 2 V j d G l v b j E v I z E g S 0 F O U 0 F T L 0 F 1 d G 9 S Z W 1 v d m V k Q 2 9 s d W 1 u c z E u e 0 9 w c G 9 u Z W 5 0 L D F 9 J n F 1 b 3 Q 7 L C Z x d W 9 0 O 1 N l Y 3 R p b 2 4 x L y M x I E t B T l N B U y 9 B d X R v U m V t b 3 Z l Z E N v b H V t b n M x L n t S Z X N 1 b H Q s M n 0 m c X V v d D s s J n F 1 b 3 Q 7 U 2 V j d G l v b j E v I z E g S 0 F O U 0 F T L 0 F 1 d G 9 S Z W 1 v d m V k Q 2 9 s d W 1 u c z E u e 0 x v Y 2 F 0 a W 9 u L D N 9 J n F 1 b 3 Q 7 L C Z x d W 9 0 O 1 N l Y 3 R p b 2 4 x L y M x I E t B T l N B U y 9 B d X R v U m V t b 3 Z l Z E N v b H V t b n M x L n t X L 0 w s N H 0 m c X V v d D s s J n F 1 b 3 Q 7 U 2 V j d G l v b j E v I z E g S 0 F O U 0 F T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E g S 0 F O U 0 F T L 0 F 1 d G 9 S Z W 1 v d m V k Q 2 9 s d W 1 u c z E u e 0 R h d G U s M H 0 m c X V v d D s s J n F 1 b 3 Q 7 U 2 V j d G l v b j E v I z E g S 0 F O U 0 F T L 0 F 1 d G 9 S Z W 1 v d m V k Q 2 9 s d W 1 u c z E u e 0 9 w c G 9 u Z W 5 0 L D F 9 J n F 1 b 3 Q 7 L C Z x d W 9 0 O 1 N l Y 3 R p b 2 4 x L y M x I E t B T l N B U y 9 B d X R v U m V t b 3 Z l Z E N v b H V t b n M x L n t S Z X N 1 b H Q s M n 0 m c X V v d D s s J n F 1 b 3 Q 7 U 2 V j d G l v b j E v I z E g S 0 F O U 0 F T L 0 F 1 d G 9 S Z W 1 v d m V k Q 2 9 s d W 1 u c z E u e 0 x v Y 2 F 0 a W 9 u L D N 9 J n F 1 b 3 Q 7 L C Z x d W 9 0 O 1 N l Y 3 R p b 2 4 x L y M x I E t B T l N B U y 9 B d X R v U m V t b 3 Z l Z E N v b H V t b n M x L n t X L 0 w s N H 0 m c X V v d D s s J n F 1 b 3 Q 7 U 2 V j d G l v b j E v I z E g S 0 F O U 0 F T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E l M j B L Q U 5 T Q V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M S U y M E t B T l N B U y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l M j B L Q U 5 T Q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x N i U y M F R Y J T I w U 0 9 V V E h F U k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Z f V F h f U 0 9 V V E h F U k 4 i I C 8 + P E V u d H J 5 I F R 5 c G U 9 I k Z p b G x l Z E N v b X B s Z X R l U m V z d W x 0 V G 9 X b 3 J r c 2 h l Z X Q i I F Z h b H V l P S J s M S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Q w L j c 2 N z c z M D B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d l Y z Y 1 Z j E 2 L T R i N W I t N D c z Z i 0 5 M z h j L T R l O W F j N T R j Z W R i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M T Y g V F g g U 0 9 V V E h F U k 4 v Q X V 0 b 1 J l b W 9 2 Z W R D b 2 x 1 b W 5 z M S 5 7 R G F 0 Z S w w f S Z x d W 9 0 O y w m c X V v d D t T Z W N 0 a W 9 u M S 8 j M T Y g V F g g U 0 9 V V E h F U k 4 v Q X V 0 b 1 J l b W 9 2 Z W R D b 2 x 1 b W 5 z M S 5 7 T 3 B w b 2 5 l b n Q s M X 0 m c X V v d D s s J n F 1 b 3 Q 7 U 2 V j d G l v b j E v I z E 2 I F R Y I F N P V V R I R V J O L 0 F 1 d G 9 S Z W 1 v d m V k Q 2 9 s d W 1 u c z E u e 1 J l c 3 V s d C w y f S Z x d W 9 0 O y w m c X V v d D t T Z W N 0 a W 9 u M S 8 j M T Y g V F g g U 0 9 V V E h F U k 4 v Q X V 0 b 1 J l b W 9 2 Z W R D b 2 x 1 b W 5 z M S 5 7 T G 9 j Y X R p b 2 4 s M 3 0 m c X V v d D s s J n F 1 b 3 Q 7 U 2 V j d G l v b j E v I z E 2 I F R Y I F N P V V R I R V J O L 0 F 1 d G 9 S Z W 1 v d m V k Q 2 9 s d W 1 u c z E u e 1 c v T C w 0 f S Z x d W 9 0 O y w m c X V v d D t T Z W N 0 a W 9 u M S 8 j M T Y g V F g g U 0 9 V V E h F U k 4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M T Y g V F g g U 0 9 V V E h F U k 4 v Q X V 0 b 1 J l b W 9 2 Z W R D b 2 x 1 b W 5 z M S 5 7 R G F 0 Z S w w f S Z x d W 9 0 O y w m c X V v d D t T Z W N 0 a W 9 u M S 8 j M T Y g V F g g U 0 9 V V E h F U k 4 v Q X V 0 b 1 J l b W 9 2 Z W R D b 2 x 1 b W 5 z M S 5 7 T 3 B w b 2 5 l b n Q s M X 0 m c X V v d D s s J n F 1 b 3 Q 7 U 2 V j d G l v b j E v I z E 2 I F R Y I F N P V V R I R V J O L 0 F 1 d G 9 S Z W 1 v d m V k Q 2 9 s d W 1 u c z E u e 1 J l c 3 V s d C w y f S Z x d W 9 0 O y w m c X V v d D t T Z W N 0 a W 9 u M S 8 j M T Y g V F g g U 0 9 V V E h F U k 4 v Q X V 0 b 1 J l b W 9 2 Z W R D b 2 x 1 b W 5 z M S 5 7 T G 9 j Y X R p b 2 4 s M 3 0 m c X V v d D s s J n F 1 b 3 Q 7 U 2 V j d G l v b j E v I z E 2 I F R Y I F N P V V R I R V J O L 0 F 1 d G 9 S Z W 1 v d m V k Q 2 9 s d W 1 u c z E u e 1 c v T C w 0 f S Z x d W 9 0 O y w m c X V v d D t T Z W N 0 a W 9 u M S 8 j M T Y g V F g g U 0 9 V V E h F U k 4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M T Y l M j B U W C U y M F N P V V R I R V J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2 J T I w V F g l M j B T T 1 V U S E V S T i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E 2 J T I w V F g l M j B T T 1 V U S E V S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k l M j B D U k V J R 0 h U T 0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O V 9 D U k V J R 0 h U T 0 4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Q 0 L j A 0 N j I 1 M T R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h m M T E 4 N j c y L T A x N z E t N D l l N y 1 h O T h h L T k w O G J l O T I z Y m Q w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j O S B D U k V J R 0 h U T 0 4 v Q X V 0 b 1 J l b W 9 2 Z W R D b 2 x 1 b W 5 z M S 5 7 R G F 0 Z S w w f S Z x d W 9 0 O y w m c X V v d D t T Z W N 0 a W 9 u M S 8 j O S B D U k V J R 0 h U T 0 4 v Q X V 0 b 1 J l b W 9 2 Z W R D b 2 x 1 b W 5 z M S 5 7 T 3 B w b 2 5 l b n Q s M X 0 m c X V v d D s s J n F 1 b 3 Q 7 U 2 V j d G l v b j E v I z k g Q 1 J F S U d I V E 9 O L 0 F 1 d G 9 S Z W 1 v d m V k Q 2 9 s d W 1 u c z E u e 1 J l c 3 V s d C w y f S Z x d W 9 0 O y w m c X V v d D t T Z W N 0 a W 9 u M S 8 j O S B D U k V J R 0 h U T 0 4 v Q X V 0 b 1 J l b W 9 2 Z W R D b 2 x 1 b W 5 z M S 5 7 T G 9 j Y X R p b 2 4 s M 3 0 m c X V v d D s s J n F 1 b 3 Q 7 U 2 V j d G l v b j E v I z k g Q 1 J F S U d I V E 9 O L 0 F 1 d G 9 S Z W 1 v d m V k Q 2 9 s d W 1 u c z E u e 1 c v T C w 0 f S Z x d W 9 0 O y w m c X V v d D t T Z W N 0 a W 9 u M S 8 j O S B D U k V J R 0 h U T 0 4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8 j O S B D U k V J R 0 h U T 0 4 v Q X V 0 b 1 J l b W 9 2 Z W R D b 2 x 1 b W 5 z M S 5 7 R G F 0 Z S w w f S Z x d W 9 0 O y w m c X V v d D t T Z W N 0 a W 9 u M S 8 j O S B D U k V J R 0 h U T 0 4 v Q X V 0 b 1 J l b W 9 2 Z W R D b 2 x 1 b W 5 z M S 5 7 T 3 B w b 2 5 l b n Q s M X 0 m c X V v d D s s J n F 1 b 3 Q 7 U 2 V j d G l v b j E v I z k g Q 1 J F S U d I V E 9 O L 0 F 1 d G 9 S Z W 1 v d m V k Q 2 9 s d W 1 u c z E u e 1 J l c 3 V s d C w y f S Z x d W 9 0 O y w m c X V v d D t T Z W N 0 a W 9 u M S 8 j O S B D U k V J R 0 h U T 0 4 v Q X V 0 b 1 J l b W 9 2 Z W R D b 2 x 1 b W 5 z M S 5 7 T G 9 j Y X R p b 2 4 s M 3 0 m c X V v d D s s J n F 1 b 3 Q 7 U 2 V j d G l v b j E v I z k g Q 1 J F S U d I V E 9 O L 0 F 1 d G 9 S Z W 1 v d m V k Q 2 9 s d W 1 u c z E u e 1 c v T C w 0 f S Z x d W 9 0 O y w m c X V v d D t T Z W N 0 a W 9 u M S 8 j O S B D U k V J R 0 h U T 0 4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T I z O S U y M E N S R U l H S F R P T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5 J T I w Q 1 J F S U d I V E 9 O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O S U y M E N S R U l H S F R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g l M j B T R F N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f U 0 R T V S I g L z 4 8 R W 5 0 c n k g V H l w Z T 0 i R m l s b G V k Q 2 9 t c G x l d G V S Z X N 1 b H R U b 1 d v c m t z a G V l d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M u O T c z M j M 1 M 1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j d l Z W V j N j Y t N W U 5 M S 0 0 N T Y 4 L T g 0 N T Q t N D c 5 O D A 5 Y 2 M 5 O D h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y M 4 I F N E U 1 U v Q X V 0 b 1 J l b W 9 2 Z W R D b 2 x 1 b W 5 z M S 5 7 R G F 0 Z S w w f S Z x d W 9 0 O y w m c X V v d D t T Z W N 0 a W 9 u M S 8 j O C B T R F N V L 0 F 1 d G 9 S Z W 1 v d m V k Q 2 9 s d W 1 u c z E u e 0 9 w c G 9 u Z W 5 0 L D F 9 J n F 1 b 3 Q 7 L C Z x d W 9 0 O 1 N l Y 3 R p b 2 4 x L y M 4 I F N E U 1 U v Q X V 0 b 1 J l b W 9 2 Z W R D b 2 x 1 b W 5 z M S 5 7 U m V z d W x 0 L D J 9 J n F 1 b 3 Q 7 L C Z x d W 9 0 O 1 N l Y 3 R p b 2 4 x L y M 4 I F N E U 1 U v Q X V 0 b 1 J l b W 9 2 Z W R D b 2 x 1 b W 5 z M S 5 7 T G 9 j Y X R p b 2 4 s M 3 0 m c X V v d D s s J n F 1 b 3 Q 7 U 2 V j d G l v b j E v I z g g U 0 R T V S 9 B d X R v U m V t b 3 Z l Z E N v b H V t b n M x L n t X L 0 w s N H 0 m c X V v d D s s J n F 1 b 3 Q 7 U 2 V j d G l v b j E v I z g g U 0 R T V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y M 4 I F N E U 1 U v Q X V 0 b 1 J l b W 9 2 Z W R D b 2 x 1 b W 5 z M S 5 7 R G F 0 Z S w w f S Z x d W 9 0 O y w m c X V v d D t T Z W N 0 a W 9 u M S 8 j O C B T R F N V L 0 F 1 d G 9 S Z W 1 v d m V k Q 2 9 s d W 1 u c z E u e 0 9 w c G 9 u Z W 5 0 L D F 9 J n F 1 b 3 Q 7 L C Z x d W 9 0 O 1 N l Y 3 R p b 2 4 x L y M 4 I F N E U 1 U v Q X V 0 b 1 J l b W 9 2 Z W R D b 2 x 1 b W 5 z M S 5 7 U m V z d W x 0 L D J 9 J n F 1 b 3 Q 7 L C Z x d W 9 0 O 1 N l Y 3 R p b 2 4 x L y M 4 I F N E U 1 U v Q X V 0 b 1 J l b W 9 2 Z W R D b 2 x 1 b W 5 z M S 5 7 T G 9 j Y X R p b 2 4 s M 3 0 m c X V v d D s s J n F 1 b 3 Q 7 U 2 V j d G l v b j E v I z g g U 0 R T V S 9 B d X R v U m V t b 3 Z l Z E N v b H V t b n M x L n t X L 0 w s N H 0 m c X V v d D s s J n F 1 b 3 Q 7 U 2 V j d G l v b j E v I z g g U 0 R T V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M j M 4 J T I w U 0 R T V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M j M 4 J T I w U 0 R T V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g l M j B T R F N V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S U y M E l P V 0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V 9 J T 1 d B I i A v P j x F b n R y e S B U e X B l P S J G a W x s Z W R D b 2 1 w b G V 0 Z V J l c 3 V s d F R v V 2 9 y a 3 N o Z W V 0 I i B W Y W x 1 Z T 0 i b D E i I C 8 + P E V u d H J 5 I F R 5 c G U 9 I k Z p b G x D b 3 V u d C I g V m F s d W U 9 I m w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N S 4 0 M z E y M D Y 0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h M m Y z M W R m Y i 1 i Y z k 5 L T Q z O W I t O T Q 3 Y i 1 h O D R j Y T Q 1 M m U 4 Y z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U g S U 9 X Q S 9 B d X R v U m V t b 3 Z l Z E N v b H V t b n M x L n t E Y X R l L D B 9 J n F 1 b 3 Q 7 L C Z x d W 9 0 O 1 N l Y 3 R p b 2 4 x L y M 1 I E l P V 0 E v Q X V 0 b 1 J l b W 9 2 Z W R D b 2 x 1 b W 5 z M S 5 7 T 3 B w b 2 5 l b n Q s M X 0 m c X V v d D s s J n F 1 b 3 Q 7 U 2 V j d G l v b j E v I z U g S U 9 X Q S 9 B d X R v U m V t b 3 Z l Z E N v b H V t b n M x L n t S Z X N 1 b H Q s M n 0 m c X V v d D s s J n F 1 b 3 Q 7 U 2 V j d G l v b j E v I z U g S U 9 X Q S 9 B d X R v U m V t b 3 Z l Z E N v b H V t b n M x L n t M b 2 N h d G l v b i w z f S Z x d W 9 0 O y w m c X V v d D t T Z W N 0 a W 9 u M S 8 j N S B J T 1 d B L 0 F 1 d G 9 S Z W 1 v d m V k Q 2 9 s d W 1 u c z E u e 1 c v T C w 0 f S Z x d W 9 0 O y w m c X V v d D t T Z W N 0 a W 9 u M S 8 j N S B J T 1 d B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U g S U 9 X Q S 9 B d X R v U m V t b 3 Z l Z E N v b H V t b n M x L n t E Y X R l L D B 9 J n F 1 b 3 Q 7 L C Z x d W 9 0 O 1 N l Y 3 R p b 2 4 x L y M 1 I E l P V 0 E v Q X V 0 b 1 J l b W 9 2 Z W R D b 2 x 1 b W 5 z M S 5 7 T 3 B w b 2 5 l b n Q s M X 0 m c X V v d D s s J n F 1 b 3 Q 7 U 2 V j d G l v b j E v I z U g S U 9 X Q S 9 B d X R v U m V t b 3 Z l Z E N v b H V t b n M x L n t S Z X N 1 b H Q s M n 0 m c X V v d D s s J n F 1 b 3 Q 7 U 2 V j d G l v b j E v I z U g S U 9 X Q S 9 B d X R v U m V t b 3 Z l Z E N v b H V t b n M x L n t M b 2 N h d G l v b i w z f S Z x d W 9 0 O y w m c X V v d D t T Z W N 0 a W 9 u M S 8 j N S B J T 1 d B L 0 F 1 d G 9 S Z W 1 v d m V k Q 2 9 s d W 1 u c z E u e 1 c v T C w 0 f S Z x d W 9 0 O y w m c X V v d D t T Z W N 0 a W 9 u M S 8 j N S B J T 1 d B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U l M j B J T 1 d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U l M j B J T 1 d B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S U y M E l P V 0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U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E 1 N i I g L z 4 8 R W 5 0 c n k g V H l w Z T 0 i R m l s b G V k Q 2 9 t c G x l d G V S Z X N 1 b H R U b 1 d v c m t z a G V l d C I g V m F s d W U 9 I m w x I i A v P j x F b n R y e S B U e X B l P S J G a W x s Q 2 9 1 b n Q i I F Z h b H V l P S J s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U u M z k 4 M T k 5 M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Y j F i Z W E y M m Q t N G Q 2 O C 0 0 Y T M 2 L W F i M T Y t O T F l Y T U y Y j Y 2 N z N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E 1 N i k v Q X V 0 b 1 J l b W 9 2 Z W R D b 2 x 1 b W 5 z M S 5 7 R G F 0 Z S w w f S Z x d W 9 0 O y w m c X V v d D t T Z W N 0 a W 9 u M S 9 U Y W J s Z S A x I C g x N T Y p L 0 F 1 d G 9 S Z W 1 v d m V k Q 2 9 s d W 1 u c z E u e 0 9 w c G 9 u Z W 5 0 L D F 9 J n F 1 b 3 Q 7 L C Z x d W 9 0 O 1 N l Y 3 R p b 2 4 x L 1 R h Y m x l I D E g K D E 1 N i k v Q X V 0 b 1 J l b W 9 2 Z W R D b 2 x 1 b W 5 z M S 5 7 U m V z d W x 0 L D J 9 J n F 1 b 3 Q 7 L C Z x d W 9 0 O 1 N l Y 3 R p b 2 4 x L 1 R h Y m x l I D E g K D E 1 N i k v Q X V 0 b 1 J l b W 9 2 Z W R D b 2 x 1 b W 5 z M S 5 7 T G 9 j Y X R p b 2 4 s M 3 0 m c X V v d D s s J n F 1 b 3 Q 7 U 2 V j d G l v b j E v V G F i b G U g M S A o M T U 2 K S 9 B d X R v U m V t b 3 Z l Z E N v b H V t b n M x L n t X L 0 w s N H 0 m c X V v d D s s J n F 1 b 3 Q 7 U 2 V j d G l v b j E v V G F i b G U g M S A o M T U 2 K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E 1 N i k v Q X V 0 b 1 J l b W 9 2 Z W R D b 2 x 1 b W 5 z M S 5 7 R G F 0 Z S w w f S Z x d W 9 0 O y w m c X V v d D t T Z W N 0 a W 9 u M S 9 U Y W J s Z S A x I C g x N T Y p L 0 F 1 d G 9 S Z W 1 v d m V k Q 2 9 s d W 1 u c z E u e 0 9 w c G 9 u Z W 5 0 L D F 9 J n F 1 b 3 Q 7 L C Z x d W 9 0 O 1 N l Y 3 R p b 2 4 x L 1 R h Y m x l I D E g K D E 1 N i k v Q X V 0 b 1 J l b W 9 2 Z W R D b 2 x 1 b W 5 z M S 5 7 U m V z d W x 0 L D J 9 J n F 1 b 3 Q 7 L C Z x d W 9 0 O 1 N l Y 3 R p b 2 4 x L 1 R h Y m x l I D E g K D E 1 N i k v Q X V 0 b 1 J l b W 9 2 Z W R D b 2 x 1 b W 5 z M S 5 7 T G 9 j Y X R p b 2 4 s M 3 0 m c X V v d D s s J n F 1 b 3 Q 7 U 2 V j d G l v b j E v V G F i b G U g M S A o M T U 2 K S 9 B d X R v U m V t b 3 Z l Z E N v b H V t b n M x L n t X L 0 w s N H 0 m c X V v d D s s J n F 1 b 3 Q 7 U 2 V j d G l v b j E v V G F i b G U g M S A o M T U 2 K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T U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U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T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1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x N T g i I C 8 + P E V u d H J 5 I F R 5 c G U 9 I k Z p b G x l Z E N v b X B s Z X R l U m V z d W x 0 V G 9 X b 3 J r c 2 h l Z X Q i I F Z h b H V l P S J s M S I g L z 4 8 R W 5 0 c n k g V H l w Z T 0 i R m l s b E N v d W 5 0 I i B W Y W x 1 Z T 0 i b D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Q 1 L j Q 5 N T I y M T B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M 5 N m U 4 O T V m L W R j O T E t N D A 2 Y i 0 4 Z m E 2 L T R m N D R m M j E 2 M T d m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x N T g p L 0 F 1 d G 9 S Z W 1 v d m V k Q 2 9 s d W 1 u c z E u e 0 R h d G U s M H 0 m c X V v d D s s J n F 1 b 3 Q 7 U 2 V j d G l v b j E v V G F i b G U g M S A o M T U 4 K S 9 B d X R v U m V t b 3 Z l Z E N v b H V t b n M x L n t P c H B v b m V u d C w x f S Z x d W 9 0 O y w m c X V v d D t T Z W N 0 a W 9 u M S 9 U Y W J s Z S A x I C g x N T g p L 0 F 1 d G 9 S Z W 1 v d m V k Q 2 9 s d W 1 u c z E u e 1 J l c 3 V s d C w y f S Z x d W 9 0 O y w m c X V v d D t T Z W N 0 a W 9 u M S 9 U Y W J s Z S A x I C g x N T g p L 0 F 1 d G 9 S Z W 1 v d m V k Q 2 9 s d W 1 u c z E u e 0 x v Y 2 F 0 a W 9 u L D N 9 J n F 1 b 3 Q 7 L C Z x d W 9 0 O 1 N l Y 3 R p b 2 4 x L 1 R h Y m x l I D E g K D E 1 O C k v Q X V 0 b 1 J l b W 9 2 Z W R D b 2 x 1 b W 5 z M S 5 7 V y 9 M L D R 9 J n F 1 b 3 Q 7 L C Z x d W 9 0 O 1 N l Y 3 R p b 2 4 x L 1 R h Y m x l I D E g K D E 1 O C k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I C g x N T g p L 0 F 1 d G 9 S Z W 1 v d m V k Q 2 9 s d W 1 u c z E u e 0 R h d G U s M H 0 m c X V v d D s s J n F 1 b 3 Q 7 U 2 V j d G l v b j E v V G F i b G U g M S A o M T U 4 K S 9 B d X R v U m V t b 3 Z l Z E N v b H V t b n M x L n t P c H B v b m V u d C w x f S Z x d W 9 0 O y w m c X V v d D t T Z W N 0 a W 9 u M S 9 U Y W J s Z S A x I C g x N T g p L 0 F 1 d G 9 S Z W 1 v d m V k Q 2 9 s d W 1 u c z E u e 1 J l c 3 V s d C w y f S Z x d W 9 0 O y w m c X V v d D t T Z W N 0 a W 9 u M S 9 U Y W J s Z S A x I C g x N T g p L 0 F 1 d G 9 S Z W 1 v d m V k Q 2 9 s d W 1 u c z E u e 0 x v Y 2 F 0 a W 9 u L D N 9 J n F 1 b 3 Q 7 L C Z x d W 9 0 O 1 N l Y 3 R p b 2 4 x L 1 R h Y m x l I D E g K D E 1 O C k v Q X V 0 b 1 J l b W 9 2 Z W R D b 2 x 1 b W 5 z M S 5 7 V y 9 M L D R 9 J n F 1 b 3 Q 7 L C Z x d W 9 0 O 1 N l Y 3 R p b 2 4 x L 1 R h Y m x l I D E g K D E 1 O C k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E 1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1 O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U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T U 5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N y 4 z M j k 0 N D Q 1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5 M 2 Q w N T U 2 Z C 1 i M T M z L T Q 2 M T I t Y W Y w Z C 1 m M G E z N W U 4 M D V m Z m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T U 5 K S 9 B d X R v U m V t b 3 Z l Z E N v b H V t b n M x L n t E Y X R l L D B 9 J n F 1 b 3 Q 7 L C Z x d W 9 0 O 1 N l Y 3 R p b 2 4 x L 1 R h Y m x l I D E g K D E 1 O S k v Q X V 0 b 1 J l b W 9 2 Z W R D b 2 x 1 b W 5 z M S 5 7 T 3 B w b 2 5 l b n Q s M X 0 m c X V v d D s s J n F 1 b 3 Q 7 U 2 V j d G l v b j E v V G F i b G U g M S A o M T U 5 K S 9 B d X R v U m V t b 3 Z l Z E N v b H V t b n M x L n t S Z X N 1 b H Q s M n 0 m c X V v d D s s J n F 1 b 3 Q 7 U 2 V j d G l v b j E v V G F i b G U g M S A o M T U 5 K S 9 B d X R v U m V t b 3 Z l Z E N v b H V t b n M x L n t M b 2 N h d G l v b i w z f S Z x d W 9 0 O y w m c X V v d D t T Z W N 0 a W 9 u M S 9 U Y W J s Z S A x I C g x N T k p L 0 F 1 d G 9 S Z W 1 v d m V k Q 2 9 s d W 1 u c z E u e 1 c v T C w 0 f S Z x d W 9 0 O y w m c X V v d D t T Z W N 0 a W 9 u M S 9 U Y W J s Z S A x I C g x N T k p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S A o M T U 5 K S 9 B d X R v U m V t b 3 Z l Z E N v b H V t b n M x L n t E Y X R l L D B 9 J n F 1 b 3 Q 7 L C Z x d W 9 0 O 1 N l Y 3 R p b 2 4 x L 1 R h Y m x l I D E g K D E 1 O S k v Q X V 0 b 1 J l b W 9 2 Z W R D b 2 x 1 b W 5 z M S 5 7 T 3 B w b 2 5 l b n Q s M X 0 m c X V v d D s s J n F 1 b 3 Q 7 U 2 V j d G l v b j E v V G F i b G U g M S A o M T U 5 K S 9 B d X R v U m V t b 3 Z l Z E N v b H V t b n M x L n t S Z X N 1 b H Q s M n 0 m c X V v d D s s J n F 1 b 3 Q 7 U 2 V j d G l v b j E v V G F i b G U g M S A o M T U 5 K S 9 B d X R v U m V t b 3 Z l Z E N v b H V t b n M x L n t M b 2 N h d G l v b i w z f S Z x d W 9 0 O y w m c X V v d D t T Z W N 0 a W 9 u M S 9 U Y W J s Z S A x I C g x N T k p L 0 F 1 d G 9 S Z W 1 v d m V k Q 2 9 s d W 1 u c z E u e 1 c v T C w 0 f S Z x d W 9 0 O y w m c X V v d D t T Z W N 0 a W 9 u M S 9 U Y W J s Z S A x I C g x N T k p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x N T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T k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1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E 2 M C I g L z 4 8 R W 5 0 c n k g V H l w Z T 0 i R m l s b G V k Q 2 9 t c G x l d G V S Z X N 1 b H R U b 1 d v c m t z a G V l d C I g V m F s d W U 9 I m w x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Y u M D M y M z Q y M 1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j h h Y j g y O T Y t N T Q 4 Y y 0 0 M 2 R h L T k z N D U t Y j k 0 N j d k O W M 2 Y W E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E 2 M C k v Q X V 0 b 1 J l b W 9 2 Z W R D b 2 x 1 b W 5 z M S 5 7 R G F 0 Z S w w f S Z x d W 9 0 O y w m c X V v d D t T Z W N 0 a W 9 u M S 9 U Y W J s Z S A x I C g x N j A p L 0 F 1 d G 9 S Z W 1 v d m V k Q 2 9 s d W 1 u c z E u e 0 9 w c G 9 u Z W 5 0 L D F 9 J n F 1 b 3 Q 7 L C Z x d W 9 0 O 1 N l Y 3 R p b 2 4 x L 1 R h Y m x l I D E g K D E 2 M C k v Q X V 0 b 1 J l b W 9 2 Z W R D b 2 x 1 b W 5 z M S 5 7 U m V z d W x 0 L D J 9 J n F 1 b 3 Q 7 L C Z x d W 9 0 O 1 N l Y 3 R p b 2 4 x L 1 R h Y m x l I D E g K D E 2 M C k v Q X V 0 b 1 J l b W 9 2 Z W R D b 2 x 1 b W 5 z M S 5 7 T G 9 j Y X R p b 2 4 s M 3 0 m c X V v d D s s J n F 1 b 3 Q 7 U 2 V j d G l v b j E v V G F i b G U g M S A o M T Y w K S 9 B d X R v U m V t b 3 Z l Z E N v b H V t b n M x L n t X L 0 w s N H 0 m c X V v d D s s J n F 1 b 3 Q 7 U 2 V j d G l v b j E v V G F i b G U g M S A o M T Y w K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E 2 M C k v Q X V 0 b 1 J l b W 9 2 Z W R D b 2 x 1 b W 5 z M S 5 7 R G F 0 Z S w w f S Z x d W 9 0 O y w m c X V v d D t T Z W N 0 a W 9 u M S 9 U Y W J s Z S A x I C g x N j A p L 0 F 1 d G 9 S Z W 1 v d m V k Q 2 9 s d W 1 u c z E u e 0 9 w c G 9 u Z W 5 0 L D F 9 J n F 1 b 3 Q 7 L C Z x d W 9 0 O 1 N l Y 3 R p b 2 4 x L 1 R h Y m x l I D E g K D E 2 M C k v Q X V 0 b 1 J l b W 9 2 Z W R D b 2 x 1 b W 5 z M S 5 7 U m V z d W x 0 L D J 9 J n F 1 b 3 Q 7 L C Z x d W 9 0 O 1 N l Y 3 R p b 2 4 x L 1 R h Y m x l I D E g K D E 2 M C k v Q X V 0 b 1 J l b W 9 2 Z W R D b 2 x 1 b W 5 z M S 5 7 T G 9 j Y X R p b 2 4 s M 3 0 m c X V v d D s s J n F 1 b 3 Q 7 U 2 V j d G l v b j E v V G F i b G U g M S A o M T Y w K S 9 B d X R v U m V t b 3 Z l Z E N v b H V t b n M x L n t X L 0 w s N H 0 m c X V v d D s s J n F 1 b 3 Q 7 U 2 V j d G l v b j E v V G F i b G U g M S A o M T Y w K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T Y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w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2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x N j E i I C 8 + P E V u d H J 5 I F R 5 c G U 9 I k Z p b G x l Z E N v b X B s Z X R l U m V z d W x 0 V G 9 X b 3 J r c 2 h l Z X Q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Q 1 L j k 0 M T M y M T Z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z N h Y m I 3 Z D Y z L W Y 4 Y W I t N G Z i N y 0 5 O G Z j L T Y 5 M T A x Z T F h Y j Q y Y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x N j E p L 0 F 1 d G 9 S Z W 1 v d m V k Q 2 9 s d W 1 u c z E u e 0 R h d G U s M H 0 m c X V v d D s s J n F 1 b 3 Q 7 U 2 V j d G l v b j E v V G F i b G U g M S A o M T Y x K S 9 B d X R v U m V t b 3 Z l Z E N v b H V t b n M x L n t P c H B v b m V u d C w x f S Z x d W 9 0 O y w m c X V v d D t T Z W N 0 a W 9 u M S 9 U Y W J s Z S A x I C g x N j E p L 0 F 1 d G 9 S Z W 1 v d m V k Q 2 9 s d W 1 u c z E u e 1 J l c 3 V s d C w y f S Z x d W 9 0 O y w m c X V v d D t T Z W N 0 a W 9 u M S 9 U Y W J s Z S A x I C g x N j E p L 0 F 1 d G 9 S Z W 1 v d m V k Q 2 9 s d W 1 u c z E u e 0 x v Y 2 F 0 a W 9 u L D N 9 J n F 1 b 3 Q 7 L C Z x d W 9 0 O 1 N l Y 3 R p b 2 4 x L 1 R h Y m x l I D E g K D E 2 M S k v Q X V 0 b 1 J l b W 9 2 Z W R D b 2 x 1 b W 5 z M S 5 7 V y 9 M L D R 9 J n F 1 b 3 Q 7 L C Z x d W 9 0 O 1 N l Y 3 R p b 2 4 x L 1 R h Y m x l I D E g K D E 2 M S k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I C g x N j E p L 0 F 1 d G 9 S Z W 1 v d m V k Q 2 9 s d W 1 u c z E u e 0 R h d G U s M H 0 m c X V v d D s s J n F 1 b 3 Q 7 U 2 V j d G l v b j E v V G F i b G U g M S A o M T Y x K S 9 B d X R v U m V t b 3 Z l Z E N v b H V t b n M x L n t P c H B v b m V u d C w x f S Z x d W 9 0 O y w m c X V v d D t T Z W N 0 a W 9 u M S 9 U Y W J s Z S A x I C g x N j E p L 0 F 1 d G 9 S Z W 1 v d m V k Q 2 9 s d W 1 u c z E u e 1 J l c 3 V s d C w y f S Z x d W 9 0 O y w m c X V v d D t T Z W N 0 a W 9 u M S 9 U Y W J s Z S A x I C g x N j E p L 0 F 1 d G 9 S Z W 1 v d m V k Q 2 9 s d W 1 u c z E u e 0 x v Y 2 F 0 a W 9 u L D N 9 J n F 1 b 3 Q 7 L C Z x d W 9 0 O 1 N l Y 3 R p b 2 4 x L 1 R h Y m x l I D E g K D E 2 M S k v Q X V 0 b 1 J l b W 9 2 Z W R D b 2 x 1 b W 5 z M S 5 7 V y 9 M L D R 9 J n F 1 b 3 Q 7 L C Z x d W 9 0 O 1 N l Y 3 R p b 2 4 x L 1 R h Y m x l I D E g K D E 2 M S k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E 2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2 M S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T Y y I i A v P j x F b n R y e S B U e X B l P S J G a W x s Z W R D b 2 1 w b G V 0 Z V J l c 3 V s d F R v V 2 9 y a 3 N o Z W V 0 I i B W Y W x 1 Z T 0 i b D E i I C 8 + P E V u d H J 5 I F R 5 c G U 9 I k Z p b G x D b 3 V u d C I g V m F s d W U 9 I m w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N S 4 4 N D g z M D A 2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2 Y j V j M G V m Y y 0 3 N z B k L T R j M D k t Y m Z j Z S 1 l M G M y N W M 4 M m R l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T Y y K S 9 B d X R v U m V t b 3 Z l Z E N v b H V t b n M x L n t E Y X R l L D B 9 J n F 1 b 3 Q 7 L C Z x d W 9 0 O 1 N l Y 3 R p b 2 4 x L 1 R h Y m x l I D E g K D E 2 M i k v Q X V 0 b 1 J l b W 9 2 Z W R D b 2 x 1 b W 5 z M S 5 7 T 3 B w b 2 5 l b n Q s M X 0 m c X V v d D s s J n F 1 b 3 Q 7 U 2 V j d G l v b j E v V G F i b G U g M S A o M T Y y K S 9 B d X R v U m V t b 3 Z l Z E N v b H V t b n M x L n t S Z X N 1 b H Q s M n 0 m c X V v d D s s J n F 1 b 3 Q 7 U 2 V j d G l v b j E v V G F i b G U g M S A o M T Y y K S 9 B d X R v U m V t b 3 Z l Z E N v b H V t b n M x L n t M b 2 N h d G l v b i w z f S Z x d W 9 0 O y w m c X V v d D t T Z W N 0 a W 9 u M S 9 U Y W J s Z S A x I C g x N j I p L 0 F 1 d G 9 S Z W 1 v d m V k Q 2 9 s d W 1 u c z E u e 1 c v T C w 0 f S Z x d W 9 0 O y w m c X V v d D t T Z W N 0 a W 9 u M S 9 U Y W J s Z S A x I C g x N j I p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S A o M T Y y K S 9 B d X R v U m V t b 3 Z l Z E N v b H V t b n M x L n t E Y X R l L D B 9 J n F 1 b 3 Q 7 L C Z x d W 9 0 O 1 N l Y 3 R p b 2 4 x L 1 R h Y m x l I D E g K D E 2 M i k v Q X V 0 b 1 J l b W 9 2 Z W R D b 2 x 1 b W 5 z M S 5 7 T 3 B w b 2 5 l b n Q s M X 0 m c X V v d D s s J n F 1 b 3 Q 7 U 2 V j d G l v b j E v V G F i b G U g M S A o M T Y y K S 9 B d X R v U m V t b 3 Z l Z E N v b H V t b n M x L n t S Z X N 1 b H Q s M n 0 m c X V v d D s s J n F 1 b 3 Q 7 U 2 V j d G l v b j E v V G F i b G U g M S A o M T Y y K S 9 B d X R v U m V t b 3 Z l Z E N v b H V t b n M x L n t M b 2 N h d G l v b i w z f S Z x d W 9 0 O y w m c X V v d D t T Z W N 0 a W 9 u M S 9 U Y W J s Z S A x I C g x N j I p L 0 F 1 d G 9 S Z W 1 v d m V k Q 2 9 s d W 1 u c z E u e 1 c v T C w 0 f S Z x d W 9 0 O y w m c X V v d D t T Z W N 0 a W 9 u M S 9 U Y W J s Z S A x I C g x N j I p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x N j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I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2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E 2 M y I g L z 4 8 R W 5 0 c n k g V H l w Z T 0 i R m l s b G V k Q 2 9 t c G x l d G V S Z X N 1 b H R U b 1 d v c m t z a G V l d C I g V m F s d W U 9 I m w x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U u N z c 0 M j g 0 M F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M D d k Z G U 2 M j U t O D A z M i 0 0 Z G E 0 L T g 1 Y j g t M W Q w M D E z Y 2 I w N z Y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E 2 M y k v Q X V 0 b 1 J l b W 9 2 Z W R D b 2 x 1 b W 5 z M S 5 7 R G F 0 Z S w w f S Z x d W 9 0 O y w m c X V v d D t T Z W N 0 a W 9 u M S 9 U Y W J s Z S A x I C g x N j M p L 0 F 1 d G 9 S Z W 1 v d m V k Q 2 9 s d W 1 u c z E u e 0 9 w c G 9 u Z W 5 0 L D F 9 J n F 1 b 3 Q 7 L C Z x d W 9 0 O 1 N l Y 3 R p b 2 4 x L 1 R h Y m x l I D E g K D E 2 M y k v Q X V 0 b 1 J l b W 9 2 Z W R D b 2 x 1 b W 5 z M S 5 7 U m V z d W x 0 L D J 9 J n F 1 b 3 Q 7 L C Z x d W 9 0 O 1 N l Y 3 R p b 2 4 x L 1 R h Y m x l I D E g K D E 2 M y k v Q X V 0 b 1 J l b W 9 2 Z W R D b 2 x 1 b W 5 z M S 5 7 T G 9 j Y X R p b 2 4 s M 3 0 m c X V v d D s s J n F 1 b 3 Q 7 U 2 V j d G l v b j E v V G F i b G U g M S A o M T Y z K S 9 B d X R v U m V t b 3 Z l Z E N v b H V t b n M x L n t X L 0 w s N H 0 m c X V v d D s s J n F 1 b 3 Q 7 U 2 V j d G l v b j E v V G F i b G U g M S A o M T Y z K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E 2 M y k v Q X V 0 b 1 J l b W 9 2 Z W R D b 2 x 1 b W 5 z M S 5 7 R G F 0 Z S w w f S Z x d W 9 0 O y w m c X V v d D t T Z W N 0 a W 9 u M S 9 U Y W J s Z S A x I C g x N j M p L 0 F 1 d G 9 S Z W 1 v d m V k Q 2 9 s d W 1 u c z E u e 0 9 w c G 9 u Z W 5 0 L D F 9 J n F 1 b 3 Q 7 L C Z x d W 9 0 O 1 N l Y 3 R p b 2 4 x L 1 R h Y m x l I D E g K D E 2 M y k v Q X V 0 b 1 J l b W 9 2 Z W R D b 2 x 1 b W 5 z M S 5 7 U m V z d W x 0 L D J 9 J n F 1 b 3 Q 7 L C Z x d W 9 0 O 1 N l Y 3 R p b 2 4 x L 1 R h Y m x l I D E g K D E 2 M y k v Q X V 0 b 1 J l b W 9 2 Z W R D b 2 x 1 b W 5 z M S 5 7 T G 9 j Y X R p b 2 4 s M 3 0 m c X V v d D s s J n F 1 b 3 Q 7 U 2 V j d G l v b j E v V G F i b G U g M S A o M T Y z K S 9 B d X R v U m V t b 3 Z l Z E N v b H V t b n M x L n t X L 0 w s N H 0 m c X V v d D s s J n F 1 b 3 Q 7 U 2 V j d G l v b j E v V G F i b G U g M S A o M T Y z K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T Y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2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x X 1 8 x N j Q i I C 8 + P E V u d H J 5 I F R 5 c G U 9 I k Z p b G x l Z E N v b X B s Z X R l U m V z d W x 0 V G 9 X b 3 J r c 2 h l Z X Q i I F Z h b H V l P S J s M S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z L j M y N T c w N T Z a I i A v P j x F b n R y e S B U e X B l P S J G a W x s Q 2 9 s d W 1 u V H l w Z X M i I F Z h b H V l P S J z Q 1 F Z R 0 J n W U c i I C 8 + P E V u d H J 5 I F R 5 c G U 9 I k Z p b G x D b 2 x 1 b W 5 O Y W 1 l c y I g V m F s d W U 9 I n N b J n F 1 b 3 Q 7 R G F 0 Z S Z x d W 9 0 O y w m c X V v d D t P c H B v b m V u d C Z x d W 9 0 O y w m c X V v d D t S Z X N 1 b H Q m c X V v d D s s J n F 1 b 3 Q 7 T G 9 j Y X R p b 2 4 m c X V v d D s s J n F 1 b 3 Q 7 V y 9 M J n F 1 b 3 Q 7 L C Z x d W 9 0 O 0 N v b m Y m c X V v d D t d I i A v P j x F b n R y e S B U e X B l P S J G a W x s U 3 R h d H V z I i B W Y W x 1 Z T 0 i c 0 N v b X B s Z X R l I i A v P j x F b n R y e S B U e X B l P S J R d W V y e U l E I i B W Y W x 1 Z T 0 i c 2 E 2 N j l k N W N k L W J k O T A t N D h h N S 0 4 M j I 2 L T U 4 Z T N i O D c z Y m Y z Z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x I C g x N j Q p L 0 F 1 d G 9 S Z W 1 v d m V k Q 2 9 s d W 1 u c z E u e 0 R h d G U s M H 0 m c X V v d D s s J n F 1 b 3 Q 7 U 2 V j d G l v b j E v V G F i b G U g M S A o M T Y 0 K S 9 B d X R v U m V t b 3 Z l Z E N v b H V t b n M x L n t P c H B v b m V u d C w x f S Z x d W 9 0 O y w m c X V v d D t T Z W N 0 a W 9 u M S 9 U Y W J s Z S A x I C g x N j Q p L 0 F 1 d G 9 S Z W 1 v d m V k Q 2 9 s d W 1 u c z E u e 1 J l c 3 V s d C w y f S Z x d W 9 0 O y w m c X V v d D t T Z W N 0 a W 9 u M S 9 U Y W J s Z S A x I C g x N j Q p L 0 F 1 d G 9 S Z W 1 v d m V k Q 2 9 s d W 1 u c z E u e 0 x v Y 2 F 0 a W 9 u L D N 9 J n F 1 b 3 Q 7 L C Z x d W 9 0 O 1 N l Y 3 R p b 2 4 x L 1 R h Y m x l I D E g K D E 2 N C k v Q X V 0 b 1 J l b W 9 2 Z W R D b 2 x 1 b W 5 z M S 5 7 V y 9 M L D R 9 J n F 1 b 3 Q 7 L C Z x d W 9 0 O 1 N l Y 3 R p b 2 4 x L 1 R h Y m x l I D E g K D E 2 N C k v Q X V 0 b 1 J l b W 9 2 Z W R D b 2 x 1 b W 5 z M S 5 7 Q 2 9 u Z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S A x I C g x N j Q p L 0 F 1 d G 9 S Z W 1 v d m V k Q 2 9 s d W 1 u c z E u e 0 R h d G U s M H 0 m c X V v d D s s J n F 1 b 3 Q 7 U 2 V j d G l v b j E v V G F i b G U g M S A o M T Y 0 K S 9 B d X R v U m V t b 3 Z l Z E N v b H V t b n M x L n t P c H B v b m V u d C w x f S Z x d W 9 0 O y w m c X V v d D t T Z W N 0 a W 9 u M S 9 U Y W J s Z S A x I C g x N j Q p L 0 F 1 d G 9 S Z W 1 v d m V k Q 2 9 s d W 1 u c z E u e 1 J l c 3 V s d C w y f S Z x d W 9 0 O y w m c X V v d D t T Z W N 0 a W 9 u M S 9 U Y W J s Z S A x I C g x N j Q p L 0 F 1 d G 9 S Z W 1 v d m V k Q 2 9 s d W 1 u c z E u e 0 x v Y 2 F 0 a W 9 u L D N 9 J n F 1 b 3 Q 7 L C Z x d W 9 0 O 1 N l Y 3 R p b 2 4 x L 1 R h Y m x l I D E g K D E 2 N C k v Q X V 0 b 1 J l b W 9 2 Z W R D b 2 x 1 b W 5 z M S 5 7 V y 9 M L D R 9 J n F 1 b 3 Q 7 L C Z x d W 9 0 O 1 N l Y 3 R p b 2 4 x L 1 R h Y m x l I D E g K D E 2 N C k v Q X V 0 b 1 J l b W 9 2 Z W R D b 2 x 1 b W 5 z M S 5 7 Q 2 9 u Z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E 2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2 N C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M V 9 f M T Y 1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N S 4 3 M T Y y N z A 3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N m O D B i Z T k 2 M i 1 i M m Y 2 L T R i Z j c t O D d m M i 0 5 N m Y 3 M T N i Y W Y x Z j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T Y 1 K S 9 B d X R v U m V t b 3 Z l Z E N v b H V t b n M x L n t E Y X R l L D B 9 J n F 1 b 3 Q 7 L C Z x d W 9 0 O 1 N l Y 3 R p b 2 4 x L 1 R h Y m x l I D E g K D E 2 N S k v Q X V 0 b 1 J l b W 9 2 Z W R D b 2 x 1 b W 5 z M S 5 7 T 3 B w b 2 5 l b n Q s M X 0 m c X V v d D s s J n F 1 b 3 Q 7 U 2 V j d G l v b j E v V G F i b G U g M S A o M T Y 1 K S 9 B d X R v U m V t b 3 Z l Z E N v b H V t b n M x L n t S Z X N 1 b H Q s M n 0 m c X V v d D s s J n F 1 b 3 Q 7 U 2 V j d G l v b j E v V G F i b G U g M S A o M T Y 1 K S 9 B d X R v U m V t b 3 Z l Z E N v b H V t b n M x L n t M b 2 N h d G l v b i w z f S Z x d W 9 0 O y w m c X V v d D t T Z W N 0 a W 9 u M S 9 U Y W J s Z S A x I C g x N j U p L 0 F 1 d G 9 S Z W 1 v d m V k Q 2 9 s d W 1 u c z E u e 1 c v T C w 0 f S Z x d W 9 0 O y w m c X V v d D t T Z W N 0 a W 9 u M S 9 U Y W J s Z S A x I C g x N j U p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S A o M T Y 1 K S 9 B d X R v U m V t b 3 Z l Z E N v b H V t b n M x L n t E Y X R l L D B 9 J n F 1 b 3 Q 7 L C Z x d W 9 0 O 1 N l Y 3 R p b 2 4 x L 1 R h Y m x l I D E g K D E 2 N S k v Q X V 0 b 1 J l b W 9 2 Z W R D b 2 x 1 b W 5 z M S 5 7 T 3 B w b 2 5 l b n Q s M X 0 m c X V v d D s s J n F 1 b 3 Q 7 U 2 V j d G l v b j E v V G F i b G U g M S A o M T Y 1 K S 9 B d X R v U m V t b 3 Z l Z E N v b H V t b n M x L n t S Z X N 1 b H Q s M n 0 m c X V v d D s s J n F 1 b 3 Q 7 U 2 V j d G l v b j E v V G F i b G U g M S A o M T Y 1 K S 9 B d X R v U m V t b 3 Z l Z E N v b H V t b n M x L n t M b 2 N h d G l v b i w z f S Z x d W 9 0 O y w m c X V v d D t T Z W N 0 a W 9 u M S 9 U Y W J s Z S A x I C g x N j U p L 0 F 1 d G 9 S Z W 1 v d m V k Q 2 9 s d W 1 u c z E u e 1 c v T C w 0 f S Z x d W 9 0 O y w m c X V v d D t T Z W N 0 a W 9 u M S 9 U Y W J s Z S A x I C g x N j U p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U y M C g x N j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U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x J T I w K D E 2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F f X z E 2 N i I g L z 4 8 R W 5 0 c n k g V H l w Z T 0 i R m l s b G V k Q 2 9 t c G x l d G V S Z X N 1 b H R U b 1 d v c m t z a G V l d C I g V m F s d W U 9 I m w x I i A v P j x F b n R y e S B U e X B l P S J G a W x s Q 2 9 1 b n Q i I F Z h b H V l P S J s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N D U u N j M 2 M j U y O V o i I C 8 + P E V u d H J 5 I F R 5 c G U 9 I k Z p b G x D b 2 x 1 b W 5 U e X B l c y I g V m F s d W U 9 I n N D U V l H Q m d Z R y I g L z 4 8 R W 5 0 c n k g V H l w Z T 0 i R m l s b E N v b H V t b k 5 h b W V z I i B W Y W x 1 Z T 0 i c 1 s m c X V v d D t E Y X R l J n F 1 b 3 Q 7 L C Z x d W 9 0 O 0 9 w c G 9 u Z W 5 0 J n F 1 b 3 Q 7 L C Z x d W 9 0 O 1 J l c 3 V s d C Z x d W 9 0 O y w m c X V v d D t M b 2 N h d G l v b i Z x d W 9 0 O y w m c X V v d D t X L 0 w m c X V v d D s s J n F 1 b 3 Q 7 Q 2 9 u Z i Z x d W 9 0 O 1 0 i I C 8 + P E V u d H J 5 I F R 5 c G U 9 I k Z p b G x T d G F 0 d X M i I F Z h b H V l P S J z Q 2 9 t c G x l d G U i I C 8 + P E V u d H J 5 I F R 5 c G U 9 I l F 1 Z X J 5 S U Q i I F Z h b H V l P S J z N j g z N m U y M 2 I t M j E z N y 0 0 Z G R m L W E 3 M T g t O W Q y Z j Q 2 N D R l N T Z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g K D E 2 N i k v Q X V 0 b 1 J l b W 9 2 Z W R D b 2 x 1 b W 5 z M S 5 7 R G F 0 Z S w w f S Z x d W 9 0 O y w m c X V v d D t T Z W N 0 a W 9 u M S 9 U Y W J s Z S A x I C g x N j Y p L 0 F 1 d G 9 S Z W 1 v d m V k Q 2 9 s d W 1 u c z E u e 0 9 w c G 9 u Z W 5 0 L D F 9 J n F 1 b 3 Q 7 L C Z x d W 9 0 O 1 N l Y 3 R p b 2 4 x L 1 R h Y m x l I D E g K D E 2 N i k v Q X V 0 b 1 J l b W 9 2 Z W R D b 2 x 1 b W 5 z M S 5 7 U m V z d W x 0 L D J 9 J n F 1 b 3 Q 7 L C Z x d W 9 0 O 1 N l Y 3 R p b 2 4 x L 1 R h Y m x l I D E g K D E 2 N i k v Q X V 0 b 1 J l b W 9 2 Z W R D b 2 x 1 b W 5 z M S 5 7 T G 9 j Y X R p b 2 4 s M 3 0 m c X V v d D s s J n F 1 b 3 Q 7 U 2 V j d G l v b j E v V G F i b G U g M S A o M T Y 2 K S 9 B d X R v U m V t b 3 Z l Z E N v b H V t b n M x L n t X L 0 w s N H 0 m c X V v d D s s J n F 1 b 3 Q 7 U 2 V j d G l v b j E v V G F i b G U g M S A o M T Y 2 K S 9 B d X R v U m V t b 3 Z l Z E N v b H V t b n M x L n t D b 2 5 m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x l I D E g K D E 2 N i k v Q X V 0 b 1 J l b W 9 2 Z W R D b 2 x 1 b W 5 z M S 5 7 R G F 0 Z S w w f S Z x d W 9 0 O y w m c X V v d D t T Z W N 0 a W 9 u M S 9 U Y W J s Z S A x I C g x N j Y p L 0 F 1 d G 9 S Z W 1 v d m V k Q 2 9 s d W 1 u c z E u e 0 9 w c G 9 u Z W 5 0 L D F 9 J n F 1 b 3 Q 7 L C Z x d W 9 0 O 1 N l Y 3 R p b 2 4 x L 1 R h Y m x l I D E g K D E 2 N i k v Q X V 0 b 1 J l b W 9 2 Z W R D b 2 x 1 b W 5 z M S 5 7 U m V z d W x 0 L D J 9 J n F 1 b 3 Q 7 L C Z x d W 9 0 O 1 N l Y 3 R p b 2 4 x L 1 R h Y m x l I D E g K D E 2 N i k v Q X V 0 b 1 J l b W 9 2 Z W R D b 2 x 1 b W 5 z M S 5 7 T G 9 j Y X R p b 2 4 s M 3 0 m c X V v d D s s J n F 1 b 3 Q 7 U 2 V j d G l v b j E v V G F i b G U g M S A o M T Y 2 K S 9 B d X R v U m V t b 3 Z l Z E N v b H V t b n M x L n t X L 0 w s N H 0 m c X V v d D s s J n F 1 b 3 Q 7 U 2 V j d G l v b j E v V G F i b G U g M S A o M T Y 2 K S 9 B d X R v U m V t b 3 Z l Z E N v b H V t b n M x L n t D b 2 5 m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E l M j A o M T Y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T Y 2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x N j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0 V D E 4 O j E 2 O j A x L j Q 5 N j M 5 O T B a I i A v P j x F b n R y e S B U e X B l P S J G a W x s Q 2 9 s d W 1 u V H l w Z X M i I F Z h b H V l P S J z Q X d Z R k J R T U Z C U V k 9 I i A v P j x F b n R y e S B U e X B l P S J G a W x s Q 2 9 s d W 1 u T m F t Z X M i I F Z h b H V l P S J z W y Z x d W 9 0 O 1 J h b m s m c X V v d D s s J n F 1 b 3 Q 7 V G V h b S Z x d W 9 0 O y w m c X V v d D s y M D I x J n F 1 b 3 Q 7 L C Z x d W 9 0 O 0 x h c 3 Q g M y Z x d W 9 0 O y w m c X V v d D t M Y X N 0 I D E m c X V v d D s s J n F 1 b 3 Q 7 S G 9 t Z S Z x d W 9 0 O y w m c X V v d D t B d 2 F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U Z W F t L D F 9 J n F 1 b 3 Q 7 L C Z x d W 9 0 O 1 N l Y 3 R p b 2 4 x L 1 R h Y m x l I D A v Q X V 0 b 1 J l b W 9 2 Z W R D b 2 x 1 b W 5 z M S 5 7 M j A y M S w y f S Z x d W 9 0 O y w m c X V v d D t T Z W N 0 a W 9 u M S 9 U Y W J s Z S A w L 0 F 1 d G 9 S Z W 1 v d m V k Q 2 9 s d W 1 u c z E u e 0 x h c 3 Q g M y w z f S Z x d W 9 0 O y w m c X V v d D t T Z W N 0 a W 9 u M S 9 U Y W J s Z S A w L 0 F 1 d G 9 S Z W 1 v d m V k Q 2 9 s d W 1 u c z E u e 0 x h c 3 Q g M S w 0 f S Z x d W 9 0 O y w m c X V v d D t T Z W N 0 a W 9 u M S 9 U Y W J s Z S A w L 0 F 1 d G 9 S Z W 1 v d m V k Q 2 9 s d W 1 u c z E u e 0 h v b W U s N X 0 m c X V v d D s s J n F 1 b 3 Q 7 U 2 V j d G l v b j E v V G F i b G U g M C 9 B d X R v U m V t b 3 Z l Z E N v b H V t b n M x L n t B d 2 F 5 L D Z 9 J n F 1 b 3 Q 7 L C Z x d W 9 0 O 1 N l Y 3 R p b 2 4 x L 1 R h Y m x l I D A v Q X V 0 b 1 J l b W 9 2 Z W R D b 2 x 1 b W 5 z M S 5 7 M j A y M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L 0 F 1 d G 9 S Z W 1 v d m V k Q 2 9 s d W 1 u c z E u e 1 J h b m s s M H 0 m c X V v d D s s J n F 1 b 3 Q 7 U 2 V j d G l v b j E v V G F i b G U g M C 9 B d X R v U m V t b 3 Z l Z E N v b H V t b n M x L n t U Z W F t L D F 9 J n F 1 b 3 Q 7 L C Z x d W 9 0 O 1 N l Y 3 R p b 2 4 x L 1 R h Y m x l I D A v Q X V 0 b 1 J l b W 9 2 Z W R D b 2 x 1 b W 5 z M S 5 7 M j A y M S w y f S Z x d W 9 0 O y w m c X V v d D t T Z W N 0 a W 9 u M S 9 U Y W J s Z S A w L 0 F 1 d G 9 S Z W 1 v d m V k Q 2 9 s d W 1 u c z E u e 0 x h c 3 Q g M y w z f S Z x d W 9 0 O y w m c X V v d D t T Z W N 0 a W 9 u M S 9 U Y W J s Z S A w L 0 F 1 d G 9 S Z W 1 v d m V k Q 2 9 s d W 1 u c z E u e 0 x h c 3 Q g M S w 0 f S Z x d W 9 0 O y w m c X V v d D t T Z W N 0 a W 9 u M S 9 U Y W J s Z S A w L 0 F 1 d G 9 S Z W 1 v d m V k Q 2 9 s d W 1 u c z E u e 0 h v b W U s N X 0 m c X V v d D s s J n F 1 b 3 Q 7 U 2 V j d G l v b j E v V G F i b G U g M C 9 B d X R v U m V t b 3 Z l Z E N v b H V t b n M x L n t B d 2 F 5 L D Z 9 J n F 1 b 3 Q 7 L C Z x d W 9 0 O 1 N l Y 3 R p b 2 4 x L 1 R h Y m x l I D A v Q X V 0 b 1 J l b W 9 2 Z W R D b 2 x 1 b W 5 z M S 5 7 M j A y M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F Q x O D o x N z o 1 M y 4 4 N T g 1 M T E 2 W i I g L z 4 8 R W 5 0 c n k g V H l w Z T 0 i R m l s b E N v b H V t b l R 5 c G V z I i B W Y W x 1 Z T 0 i c 0 F 3 W U Z C U U 1 G Q l F Z P S I g L z 4 8 R W 5 0 c n k g V H l w Z T 0 i R m l s b E N v b H V t b k 5 h b W V z I i B W Y W x 1 Z T 0 i c 1 s m c X V v d D t S Y W 5 r J n F 1 b 3 Q 7 L C Z x d W 9 0 O 1 R l Y W 0 m c X V v d D s s J n F 1 b 3 Q 7 M j A y M S Z x d W 9 0 O y w m c X V v d D t M Y X N 0 I D M m c X V v d D s s J n F 1 b 3 Q 7 T G F z d C A x J n F 1 b 3 Q 7 L C Z x d W 9 0 O 0 h v b W U m c X V v d D s s J n F 1 b 3 Q 7 Q X d h e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i k v Q X V 0 b 1 J l b W 9 2 Z W R D b 2 x 1 b W 5 z M S 5 7 U m F u a y w w f S Z x d W 9 0 O y w m c X V v d D t T Z W N 0 a W 9 u M S 9 U Y W J s Z S A w I C g y K S 9 B d X R v U m V t b 3 Z l Z E N v b H V t b n M x L n t U Z W F t L D F 9 J n F 1 b 3 Q 7 L C Z x d W 9 0 O 1 N l Y 3 R p b 2 4 x L 1 R h Y m x l I D A g K D I p L 0 F 1 d G 9 S Z W 1 v d m V k Q 2 9 s d W 1 u c z E u e z I w M j E s M n 0 m c X V v d D s s J n F 1 b 3 Q 7 U 2 V j d G l v b j E v V G F i b G U g M C A o M i k v Q X V 0 b 1 J l b W 9 2 Z W R D b 2 x 1 b W 5 z M S 5 7 T G F z d C A z L D N 9 J n F 1 b 3 Q 7 L C Z x d W 9 0 O 1 N l Y 3 R p b 2 4 x L 1 R h Y m x l I D A g K D I p L 0 F 1 d G 9 S Z W 1 v d m V k Q 2 9 s d W 1 u c z E u e 0 x h c 3 Q g M S w 0 f S Z x d W 9 0 O y w m c X V v d D t T Z W N 0 a W 9 u M S 9 U Y W J s Z S A w I C g y K S 9 B d X R v U m V t b 3 Z l Z E N v b H V t b n M x L n t I b 2 1 l L D V 9 J n F 1 b 3 Q 7 L C Z x d W 9 0 O 1 N l Y 3 R p b 2 4 x L 1 R h Y m x l I D A g K D I p L 0 F 1 d G 9 S Z W 1 v d m V k Q 2 9 s d W 1 u c z E u e 0 F 3 Y X k s N n 0 m c X V v d D s s J n F 1 b 3 Q 7 U 2 V j d G l v b j E v V G F i b G U g M C A o M i k v Q X V 0 b 1 J l b W 9 2 Z W R D b 2 x 1 b W 5 z M S 5 7 M j A y M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y K S 9 B d X R v U m V t b 3 Z l Z E N v b H V t b n M x L n t S Y W 5 r L D B 9 J n F 1 b 3 Q 7 L C Z x d W 9 0 O 1 N l Y 3 R p b 2 4 x L 1 R h Y m x l I D A g K D I p L 0 F 1 d G 9 S Z W 1 v d m V k Q 2 9 s d W 1 u c z E u e 1 R l Y W 0 s M X 0 m c X V v d D s s J n F 1 b 3 Q 7 U 2 V j d G l v b j E v V G F i b G U g M C A o M i k v Q X V 0 b 1 J l b W 9 2 Z W R D b 2 x 1 b W 5 z M S 5 7 M j A y M S w y f S Z x d W 9 0 O y w m c X V v d D t T Z W N 0 a W 9 u M S 9 U Y W J s Z S A w I C g y K S 9 B d X R v U m V t b 3 Z l Z E N v b H V t b n M x L n t M Y X N 0 I D M s M 3 0 m c X V v d D s s J n F 1 b 3 Q 7 U 2 V j d G l v b j E v V G F i b G U g M C A o M i k v Q X V 0 b 1 J l b W 9 2 Z W R D b 2 x 1 b W 5 z M S 5 7 T G F z d C A x L D R 9 J n F 1 b 3 Q 7 L C Z x d W 9 0 O 1 N l Y 3 R p b 2 4 x L 1 R h Y m x l I D A g K D I p L 0 F 1 d G 9 S Z W 1 v d m V k Q 2 9 s d W 1 u c z E u e 0 h v b W U s N X 0 m c X V v d D s s J n F 1 b 3 Q 7 U 2 V j d G l v b j E v V G F i b G U g M C A o M i k v Q X V 0 b 1 J l b W 9 2 Z W R D b 2 x 1 b W 5 z M S 5 7 Q X d h e S w 2 f S Z x d W 9 0 O y w m c X V v d D t T Z W N 0 a W 9 u M S 9 U Y W J s Z S A w I C g y K S 9 B d X R v U m V t b 3 Z l Z E N v b H V t b n M x L n s y M D I w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F B S T 1 Z J R E V O Q 0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N F 9 Q U k 9 W S U R F T k N F I i A v P j x F b n R y e S B U e X B l P S J G a W x s Z W R D b 2 1 w b G V 0 Z V J l c 3 V s d F R v V 2 9 y a 3 N o Z W V 0 I i B W Y W x 1 Z T 0 i b D E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C 0 w N F Q y M D o x N z o 0 N S 4 1 N T M y M z U z W i I g L z 4 8 R W 5 0 c n k g V H l w Z T 0 i R m l s b E N v b H V t b l R 5 c G V z I i B W Y W x 1 Z T 0 i c 0 N R W U d C Z 1 l H I i A v P j x F b n R y e S B U e X B l P S J G a W x s Q 2 9 s d W 1 u T m F t Z X M i I F Z h b H V l P S J z W y Z x d W 9 0 O 0 R h d G U m c X V v d D s s J n F 1 b 3 Q 7 T 3 B w b 2 5 l b n Q m c X V v d D s s J n F 1 b 3 Q 7 U m V z d W x 0 J n F 1 b 3 Q 7 L C Z x d W 9 0 O 0 x v Y 2 F 0 a W 9 u J n F 1 b 3 Q 7 L C Z x d W 9 0 O 1 c v T C Z x d W 9 0 O y w m c X V v d D t D b 2 5 m J n F 1 b 3 Q 7 X S I g L z 4 8 R W 5 0 c n k g V H l w Z T 0 i R m l s b F N 0 Y X R 1 c y I g V m F s d W U 9 I n N D b 2 1 w b G V 0 Z S I g L z 4 8 R W 5 0 c n k g V H l w Z T 0 i U X V l c n l J R C I g V m F s d W U 9 I n M z Z j Q 1 M D U 5 Y i 0 5 O T c 5 L T Q y N T g t O W J h M S 0 w Z W E 4 N j l m M z I 4 Y j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I z Q g U F J P V k l E R U 5 D R S 9 B d X R v U m V t b 3 Z l Z E N v b H V t b n M x L n t E Y X R l L D B 9 J n F 1 b 3 Q 7 L C Z x d W 9 0 O 1 N l Y 3 R p b 2 4 x L y M 0 I F B S T 1 Z J R E V O Q 0 U v Q X V 0 b 1 J l b W 9 2 Z W R D b 2 x 1 b W 5 z M S 5 7 T 3 B w b 2 5 l b n Q s M X 0 m c X V v d D s s J n F 1 b 3 Q 7 U 2 V j d G l v b j E v I z Q g U F J P V k l E R U 5 D R S 9 B d X R v U m V t b 3 Z l Z E N v b H V t b n M x L n t S Z X N 1 b H Q s M n 0 m c X V v d D s s J n F 1 b 3 Q 7 U 2 V j d G l v b j E v I z Q g U F J P V k l E R U 5 D R S 9 B d X R v U m V t b 3 Z l Z E N v b H V t b n M x L n t M b 2 N h d G l v b i w z f S Z x d W 9 0 O y w m c X V v d D t T Z W N 0 a W 9 u M S 8 j N C B Q U k 9 W S U R F T k N F L 0 F 1 d G 9 S Z W 1 v d m V k Q 2 9 s d W 1 u c z E u e 1 c v T C w 0 f S Z x d W 9 0 O y w m c X V v d D t T Z W N 0 a W 9 u M S 8 j N C B Q U k 9 W S U R F T k N F L 0 F 1 d G 9 S Z W 1 v d m V k Q 2 9 s d W 1 u c z E u e 0 N v b m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I z Q g U F J P V k l E R U 5 D R S 9 B d X R v U m V t b 3 Z l Z E N v b H V t b n M x L n t E Y X R l L D B 9 J n F 1 b 3 Q 7 L C Z x d W 9 0 O 1 N l Y 3 R p b 2 4 x L y M 0 I F B S T 1 Z J R E V O Q 0 U v Q X V 0 b 1 J l b W 9 2 Z W R D b 2 x 1 b W 5 z M S 5 7 T 3 B w b 2 5 l b n Q s M X 0 m c X V v d D s s J n F 1 b 3 Q 7 U 2 V j d G l v b j E v I z Q g U F J P V k l E R U 5 D R S 9 B d X R v U m V t b 3 Z l Z E N v b H V t b n M x L n t S Z X N 1 b H Q s M n 0 m c X V v d D s s J n F 1 b 3 Q 7 U 2 V j d G l v b j E v I z Q g U F J P V k l E R U 5 D R S 9 B d X R v U m V t b 3 Z l Z E N v b H V t b n M x L n t M b 2 N h d G l v b i w z f S Z x d W 9 0 O y w m c X V v d D t T Z W N 0 a W 9 u M S 8 j N C B Q U k 9 W S U R F T k N F L 0 F 1 d G 9 S Z W 1 v d m V k Q 2 9 s d W 1 u c z E u e 1 c v T C w 0 f S Z x d W 9 0 O y w m c X V v d D t T Z W N 0 a W 9 u M S 8 j N C B Q U k 9 W S U R F T k N F L 0 F 1 d G 9 S Z W 1 v d m V k Q 2 9 s d W 1 u c z E u e 0 N v b m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y M z Q l M j B Q U k 9 W S U R F T k N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U y M z Q l M j B Q U k 9 W S U R F T k N F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I z N C U y M F B S T 1 Z J R E V O Q 0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2 V D A 2 O j Q 5 O j U 4 L j I 1 O D k 2 N z d a I i A v P j x F b n R y e S B U e X B l P S J G a W x s Q 2 9 s d W 1 u V H l w Z X M i I F Z h b H V l P S J z Q X d Z R k J R T U Z C U V k 9 I i A v P j x F b n R y e S B U e X B l P S J G a W x s Q 2 9 s d W 1 u T m F t Z X M i I F Z h b H V l P S J z W y Z x d W 9 0 O 1 J h b m s m c X V v d D s s J n F 1 b 3 Q 7 V G V h b S Z x d W 9 0 O y w m c X V v d D s y M D I x J n F 1 b 3 Q 7 L C Z x d W 9 0 O 0 x h c 3 Q g M y Z x d W 9 0 O y w m c X V v d D t M Y X N 0 I D E m c X V v d D s s J n F 1 b 3 Q 7 S G 9 t Z S Z x d W 9 0 O y w m c X V v d D t B d 2 F 5 J n F 1 b 3 Q 7 L C Z x d W 9 0 O z I w M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S k v Q X V 0 b 1 J l b W 9 2 Z W R D b 2 x 1 b W 5 z M S 5 7 U m F u a y w w f S Z x d W 9 0 O y w m c X V v d D t T Z W N 0 a W 9 u M S 9 U Y W J s Z S A w I C g x M S k v Q X V 0 b 1 J l b W 9 2 Z W R D b 2 x 1 b W 5 z M S 5 7 V G V h b S w x f S Z x d W 9 0 O y w m c X V v d D t T Z W N 0 a W 9 u M S 9 U Y W J s Z S A w I C g x M S k v Q X V 0 b 1 J l b W 9 2 Z W R D b 2 x 1 b W 5 z M S 5 7 M j A y M S w y f S Z x d W 9 0 O y w m c X V v d D t T Z W N 0 a W 9 u M S 9 U Y W J s Z S A w I C g x M S k v Q X V 0 b 1 J l b W 9 2 Z W R D b 2 x 1 b W 5 z M S 5 7 T G F z d C A z L D N 9 J n F 1 b 3 Q 7 L C Z x d W 9 0 O 1 N l Y 3 R p b 2 4 x L 1 R h Y m x l I D A g K D E x K S 9 B d X R v U m V t b 3 Z l Z E N v b H V t b n M x L n t M Y X N 0 I D E s N H 0 m c X V v d D s s J n F 1 b 3 Q 7 U 2 V j d G l v b j E v V G F i b G U g M C A o M T E p L 0 F 1 d G 9 S Z W 1 v d m V k Q 2 9 s d W 1 u c z E u e 0 h v b W U s N X 0 m c X V v d D s s J n F 1 b 3 Q 7 U 2 V j d G l v b j E v V G F i b G U g M C A o M T E p L 0 F 1 d G 9 S Z W 1 v d m V k Q 2 9 s d W 1 u c z E u e 0 F 3 Y X k s N n 0 m c X V v d D s s J n F 1 b 3 Q 7 U 2 V j d G l v b j E v V G F i b G U g M C A o M T E p L 0 F 1 d G 9 S Z W 1 v d m V k Q 2 9 s d W 1 u c z E u e z I w M j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E p L 0 F 1 d G 9 S Z W 1 v d m V k Q 2 9 s d W 1 u c z E u e 1 J h b m s s M H 0 m c X V v d D s s J n F 1 b 3 Q 7 U 2 V j d G l v b j E v V G F i b G U g M C A o M T E p L 0 F 1 d G 9 S Z W 1 v d m V k Q 2 9 s d W 1 u c z E u e 1 R l Y W 0 s M X 0 m c X V v d D s s J n F 1 b 3 Q 7 U 2 V j d G l v b j E v V G F i b G U g M C A o M T E p L 0 F 1 d G 9 S Z W 1 v d m V k Q 2 9 s d W 1 u c z E u e z I w M j E s M n 0 m c X V v d D s s J n F 1 b 3 Q 7 U 2 V j d G l v b j E v V G F i b G U g M C A o M T E p L 0 F 1 d G 9 S Z W 1 v d m V k Q 2 9 s d W 1 u c z E u e 0 x h c 3 Q g M y w z f S Z x d W 9 0 O y w m c X V v d D t T Z W N 0 a W 9 u M S 9 U Y W J s Z S A w I C g x M S k v Q X V 0 b 1 J l b W 9 2 Z W R D b 2 x 1 b W 5 z M S 5 7 T G F z d C A x L D R 9 J n F 1 b 3 Q 7 L C Z x d W 9 0 O 1 N l Y 3 R p b 2 4 x L 1 R h Y m x l I D A g K D E x K S 9 B d X R v U m V t b 3 Z l Z E N v b H V t b n M x L n t I b 2 1 l L D V 9 J n F 1 b 3 Q 7 L C Z x d W 9 0 O 1 N l Y 3 R p b 2 4 x L 1 R h Y m x l I D A g K D E x K S 9 B d X R v U m V t b 3 Z l Z E N v b H V t b n M x L n t B d 2 F 5 L D Z 9 J n F 1 b 3 Q 7 L C Z x d W 9 0 O 1 N l Y 3 R p b 2 4 x L 1 R h Y m x l I D A g K D E x K S 9 B d X R v U m V t b 3 Z l Z E N v b H V t b n M x L n s y M D I w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S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y N l Q w N j o 1 M T o w O S 4 z N T I z O T I y W i I g L z 4 8 R W 5 0 c n k g V H l w Z T 0 i R m l s b E N v b H V t b l R 5 c G V z I i B W Y W x 1 Z T 0 i c 0 F 3 W U Z C U U 1 G Q l F Z P S I g L z 4 8 R W 5 0 c n k g V H l w Z T 0 i R m l s b E N v b H V t b k 5 h b W V z I i B W Y W x 1 Z T 0 i c 1 s m c X V v d D t S Y W 5 r J n F 1 b 3 Q 7 L C Z x d W 9 0 O 1 R l Y W 0 m c X V v d D s s J n F 1 b 3 Q 7 M j A y M S Z x d W 9 0 O y w m c X V v d D t M Y X N 0 I D M m c X V v d D s s J n F 1 b 3 Q 7 T G F z d C A x J n F 1 b 3 Q 7 L C Z x d W 9 0 O 0 h v b W U m c X V v d D s s J n F 1 b 3 Q 7 Q X d h e S Z x d W 9 0 O y w m c X V v d D s y M D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T I p L 0 F 1 d G 9 S Z W 1 v d m V k Q 2 9 s d W 1 u c z E u e 1 J h b m s s M H 0 m c X V v d D s s J n F 1 b 3 Q 7 U 2 V j d G l v b j E v V G F i b G U g M C A o M T I p L 0 F 1 d G 9 S Z W 1 v d m V k Q 2 9 s d W 1 u c z E u e 1 R l Y W 0 s M X 0 m c X V v d D s s J n F 1 b 3 Q 7 U 2 V j d G l v b j E v V G F i b G U g M C A o M T I p L 0 F 1 d G 9 S Z W 1 v d m V k Q 2 9 s d W 1 u c z E u e z I w M j E s M n 0 m c X V v d D s s J n F 1 b 3 Q 7 U 2 V j d G l v b j E v V G F i b G U g M C A o M T I p L 0 F 1 d G 9 S Z W 1 v d m V k Q 2 9 s d W 1 u c z E u e 0 x h c 3 Q g M y w z f S Z x d W 9 0 O y w m c X V v d D t T Z W N 0 a W 9 u M S 9 U Y W J s Z S A w I C g x M i k v Q X V 0 b 1 J l b W 9 2 Z W R D b 2 x 1 b W 5 z M S 5 7 T G F z d C A x L D R 9 J n F 1 b 3 Q 7 L C Z x d W 9 0 O 1 N l Y 3 R p b 2 4 x L 1 R h Y m x l I D A g K D E y K S 9 B d X R v U m V t b 3 Z l Z E N v b H V t b n M x L n t I b 2 1 l L D V 9 J n F 1 b 3 Q 7 L C Z x d W 9 0 O 1 N l Y 3 R p b 2 4 x L 1 R h Y m x l I D A g K D E y K S 9 B d X R v U m V t b 3 Z l Z E N v b H V t b n M x L n t B d 2 F 5 L D Z 9 J n F 1 b 3 Q 7 L C Z x d W 9 0 O 1 N l Y 3 R p b 2 4 x L 1 R h Y m x l I D A g K D E y K S 9 B d X R v U m V t b 3 Z l Z E N v b H V t b n M x L n s y M D I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I D A g K D E y K S 9 B d X R v U m V t b 3 Z l Z E N v b H V t b n M x L n t S Y W 5 r L D B 9 J n F 1 b 3 Q 7 L C Z x d W 9 0 O 1 N l Y 3 R p b 2 4 x L 1 R h Y m x l I D A g K D E y K S 9 B d X R v U m V t b 3 Z l Z E N v b H V t b n M x L n t U Z W F t L D F 9 J n F 1 b 3 Q 7 L C Z x d W 9 0 O 1 N l Y 3 R p b 2 4 x L 1 R h Y m x l I D A g K D E y K S 9 B d X R v U m V t b 3 Z l Z E N v b H V t b n M x L n s y M D I x L D J 9 J n F 1 b 3 Q 7 L C Z x d W 9 0 O 1 N l Y 3 R p b 2 4 x L 1 R h Y m x l I D A g K D E y K S 9 B d X R v U m V t b 3 Z l Z E N v b H V t b n M x L n t M Y X N 0 I D M s M 3 0 m c X V v d D s s J n F 1 b 3 Q 7 U 2 V j d G l v b j E v V G F i b G U g M C A o M T I p L 0 F 1 d G 9 S Z W 1 v d m V k Q 2 9 s d W 1 u c z E u e 0 x h c 3 Q g M S w 0 f S Z x d W 9 0 O y w m c X V v d D t T Z W N 0 a W 9 u M S 9 U Y W J s Z S A w I C g x M i k v Q X V 0 b 1 J l b W 9 2 Z W R D b 2 x 1 b W 5 z M S 5 7 S G 9 t Z S w 1 f S Z x d W 9 0 O y w m c X V v d D t T Z W N 0 a W 9 u M S 9 U Y W J s Z S A w I C g x M i k v Q X V 0 b 1 J l b W 9 2 Z W R D b 2 x 1 b W 5 z M S 5 7 Q X d h e S w 2 f S Z x d W 9 0 O y w m c X V v d D t T Z W N 0 a W 9 u M S 9 U Y W J s Z S A w I C g x M i k v Q X V 0 b 1 J l b W 9 2 Z W R D b 2 x 1 b W 5 z M S 5 7 M j A y M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E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8 w X 1 8 x M y I g L z 4 8 R W 5 0 c n k g V H l w Z T 0 i R m l s b G V k Q 2 9 t c G x l d G V S Z X N 1 b H R U b 1 d v c m t z a G V l d C I g V m F s d W U 9 I m w x I i A v P j x F b n R y e S B U e X B l P S J G a W x s Q 2 9 1 b n Q i I F Z h b H V l P S J s M z U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A 0 V D I w O j E 3 O j E y L j Y z O T U 1 M D Z a I i A v P j x F b n R y e S B U e X B l P S J G a W x s Q 2 9 s d W 1 u V H l w Z X M i I F Z h b H V l P S J z Q X d Z R k J R T U Z C U V k 9 I i A v P j x F b n R y e S B U e X B l P S J G a W x s Q 2 9 s d W 1 u T m F t Z X M i I F Z h b H V l P S J z W y Z x d W 9 0 O 1 J h b m s m c X V v d D s s J n F 1 b 3 Q 7 V G V h b S Z x d W 9 0 O y w m c X V v d D s y M D I x J n F 1 b 3 Q 7 L C Z x d W 9 0 O 0 x h c 3 Q g M y Z x d W 9 0 O y w m c X V v d D t M Y X N 0 I D E m c X V v d D s s J n F 1 b 3 Q 7 S G 9 t Z S Z x d W 9 0 O y w m c X V v d D t B d 2 F 5 J n F 1 b 3 Q 7 L C Z x d W 9 0 O z I w M j A m c X V v d D t d I i A v P j x F b n R y e S B U e X B l P S J G a W x s U 3 R h d H V z I i B W Y W x 1 Z T 0 i c 0 N v b X B s Z X R l I i A v P j x F b n R y e S B U e X B l P S J R d W V y e U l E I i B W Y W x 1 Z T 0 i c z A 5 Z W U 3 M j Y z L T A 5 Z m U t N D R k Z C 1 h Z T F k L W F i M W Q x O D k 2 N j U 0 M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x M y k v Q X V 0 b 1 J l b W 9 2 Z W R D b 2 x 1 b W 5 z M S 5 7 U m F u a y w w f S Z x d W 9 0 O y w m c X V v d D t T Z W N 0 a W 9 u M S 9 U Y W J s Z S A w I C g x M y k v Q X V 0 b 1 J l b W 9 2 Z W R D b 2 x 1 b W 5 z M S 5 7 V G V h b S w x f S Z x d W 9 0 O y w m c X V v d D t T Z W N 0 a W 9 u M S 9 U Y W J s Z S A w I C g x M y k v Q X V 0 b 1 J l b W 9 2 Z W R D b 2 x 1 b W 5 z M S 5 7 M j A y M S w y f S Z x d W 9 0 O y w m c X V v d D t T Z W N 0 a W 9 u M S 9 U Y W J s Z S A w I C g x M y k v Q X V 0 b 1 J l b W 9 2 Z W R D b 2 x 1 b W 5 z M S 5 7 T G F z d C A z L D N 9 J n F 1 b 3 Q 7 L C Z x d W 9 0 O 1 N l Y 3 R p b 2 4 x L 1 R h Y m x l I D A g K D E z K S 9 B d X R v U m V t b 3 Z l Z E N v b H V t b n M x L n t M Y X N 0 I D E s N H 0 m c X V v d D s s J n F 1 b 3 Q 7 U 2 V j d G l v b j E v V G F i b G U g M C A o M T M p L 0 F 1 d G 9 S Z W 1 v d m V k Q 2 9 s d W 1 u c z E u e 0 h v b W U s N X 0 m c X V v d D s s J n F 1 b 3 Q 7 U 2 V j d G l v b j E v V G F i b G U g M C A o M T M p L 0 F 1 d G 9 S Z W 1 v d m V k Q 2 9 s d W 1 u c z E u e 0 F 3 Y X k s N n 0 m c X V v d D s s J n F 1 b 3 Q 7 U 2 V j d G l v b j E v V G F i b G U g M C A o M T M p L 0 F 1 d G 9 S Z W 1 v d m V k Q 2 9 s d W 1 u c z E u e z I w M j A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F i b G U g M C A o M T M p L 0 F 1 d G 9 S Z W 1 v d m V k Q 2 9 s d W 1 u c z E u e 1 J h b m s s M H 0 m c X V v d D s s J n F 1 b 3 Q 7 U 2 V j d G l v b j E v V G F i b G U g M C A o M T M p L 0 F 1 d G 9 S Z W 1 v d m V k Q 2 9 s d W 1 u c z E u e 1 R l Y W 0 s M X 0 m c X V v d D s s J n F 1 b 3 Q 7 U 2 V j d G l v b j E v V G F i b G U g M C A o M T M p L 0 F 1 d G 9 S Z W 1 v d m V k Q 2 9 s d W 1 u c z E u e z I w M j E s M n 0 m c X V v d D s s J n F 1 b 3 Q 7 U 2 V j d G l v b j E v V G F i b G U g M C A o M T M p L 0 F 1 d G 9 S Z W 1 v d m V k Q 2 9 s d W 1 u c z E u e 0 x h c 3 Q g M y w z f S Z x d W 9 0 O y w m c X V v d D t T Z W N 0 a W 9 u M S 9 U Y W J s Z S A w I C g x M y k v Q X V 0 b 1 J l b W 9 2 Z W R D b 2 x 1 b W 5 z M S 5 7 T G F z d C A x L D R 9 J n F 1 b 3 Q 7 L C Z x d W 9 0 O 1 N l Y 3 R p b 2 4 x L 1 R h Y m x l I D A g K D E z K S 9 B d X R v U m V t b 3 Z l Z E N v b H V t b n M x L n t I b 2 1 l L D V 9 J n F 1 b 3 Q 7 L C Z x d W 9 0 O 1 N l Y 3 R p b 2 4 x L 1 R h Y m x l I D A g K D E z K S 9 B d X R v U m V t b 3 Z l Z E N v b H V t b n M x L n t B d 2 F 5 L D Z 9 J n F 1 b 3 Q 7 L C Z x d W 9 0 O 1 N l Y 3 R p b 2 4 x L 1 R h Y m x l I D A g K D E z K S 9 B d X R v U m V t b 3 Z l Z E N v b H V t b n M x L n s y M D I w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M y k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B f X z E 0 I i A v P j x F b n R y e S B U e X B l P S J G a W x s Z W R D b 2 1 w b G V 0 Z V J l c 3 V s d F R v V 2 9 y a 3 N o Z W V 0 I i B W Y W x 1 Z T 0 i b D E i I C 8 + P E V u d H J 5 I F R 5 c G U 9 I k Z p b G x D b 3 V u d C I g V m F s d W U 9 I m w z N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D R U M j A 6 M T c 6 M T I u N z I 5 N T c x M 1 o i I C 8 + P E V u d H J 5 I F R 5 c G U 9 I k Z p b G x D b 2 x 1 b W 5 U e X B l c y I g V m F s d W U 9 I n N B d 1 l G Q l F N R k J R W T 0 i I C 8 + P E V u d H J 5 I F R 5 c G U 9 I k Z p b G x D b 2 x 1 b W 5 O Y W 1 l c y I g V m F s d W U 9 I n N b J n F 1 b 3 Q 7 U m F u a y Z x d W 9 0 O y w m c X V v d D t U Z W F t J n F 1 b 3 Q 7 L C Z x d W 9 0 O z I w M j E m c X V v d D s s J n F 1 b 3 Q 7 T G F z d C A z J n F 1 b 3 Q 7 L C Z x d W 9 0 O 0 x h c 3 Q g M S Z x d W 9 0 O y w m c X V v d D t I b 2 1 l J n F 1 b 3 Q 7 L C Z x d W 9 0 O 0 F 3 Y X k m c X V v d D s s J n F 1 b 3 Q 7 M j A y M C Z x d W 9 0 O 1 0 i I C 8 + P E V u d H J 5 I F R 5 c G U 9 I k Z p b G x T d G F 0 d X M i I F Z h b H V l P S J z Q 2 9 t c G x l d G U i I C 8 + P E V u d H J 5 I F R 5 c G U 9 I l F 1 Z X J 5 S U Q i I F Z h b H V l P S J z M D h m M 2 I z N z k t Z m Q 0 Y y 0 0 Z D M 0 L W E w M m E t N z N j N z B i Z W J m N 2 F j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g K D E 0 K S 9 B d X R v U m V t b 3 Z l Z E N v b H V t b n M x L n t S Y W 5 r L D B 9 J n F 1 b 3 Q 7 L C Z x d W 9 0 O 1 N l Y 3 R p b 2 4 x L 1 R h Y m x l I D A g K D E 0 K S 9 B d X R v U m V t b 3 Z l Z E N v b H V t b n M x L n t U Z W F t L D F 9 J n F 1 b 3 Q 7 L C Z x d W 9 0 O 1 N l Y 3 R p b 2 4 x L 1 R h Y m x l I D A g K D E 0 K S 9 B d X R v U m V t b 3 Z l Z E N v b H V t b n M x L n s y M D I x L D J 9 J n F 1 b 3 Q 7 L C Z x d W 9 0 O 1 N l Y 3 R p b 2 4 x L 1 R h Y m x l I D A g K D E 0 K S 9 B d X R v U m V t b 3 Z l Z E N v b H V t b n M x L n t M Y X N 0 I D M s M 3 0 m c X V v d D s s J n F 1 b 3 Q 7 U 2 V j d G l v b j E v V G F i b G U g M C A o M T Q p L 0 F 1 d G 9 S Z W 1 v d m V k Q 2 9 s d W 1 u c z E u e 0 x h c 3 Q g M S w 0 f S Z x d W 9 0 O y w m c X V v d D t T Z W N 0 a W 9 u M S 9 U Y W J s Z S A w I C g x N C k v Q X V 0 b 1 J l b W 9 2 Z W R D b 2 x 1 b W 5 z M S 5 7 S G 9 t Z S w 1 f S Z x d W 9 0 O y w m c X V v d D t T Z W N 0 a W 9 u M S 9 U Y W J s Z S A w I C g x N C k v Q X V 0 b 1 J l b W 9 2 Z W R D b 2 x 1 b W 5 z M S 5 7 Q X d h e S w 2 f S Z x d W 9 0 O y w m c X V v d D t T Z W N 0 a W 9 u M S 9 U Y W J s Z S A w I C g x N C k v Q X V 0 b 1 J l b W 9 2 Z W R D b 2 x 1 b W 5 z M S 5 7 M j A y M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S A w I C g x N C k v Q X V 0 b 1 J l b W 9 2 Z W R D b 2 x 1 b W 5 z M S 5 7 U m F u a y w w f S Z x d W 9 0 O y w m c X V v d D t T Z W N 0 a W 9 u M S 9 U Y W J s Z S A w I C g x N C k v Q X V 0 b 1 J l b W 9 2 Z W R D b 2 x 1 b W 5 z M S 5 7 V G V h b S w x f S Z x d W 9 0 O y w m c X V v d D t T Z W N 0 a W 9 u M S 9 U Y W J s Z S A w I C g x N C k v Q X V 0 b 1 J l b W 9 2 Z W R D b 2 x 1 b W 5 z M S 5 7 M j A y M S w y f S Z x d W 9 0 O y w m c X V v d D t T Z W N 0 a W 9 u M S 9 U Y W J s Z S A w I C g x N C k v Q X V 0 b 1 J l b W 9 2 Z W R D b 2 x 1 b W 5 z M S 5 7 T G F z d C A z L D N 9 J n F 1 b 3 Q 7 L C Z x d W 9 0 O 1 N l Y 3 R p b 2 4 x L 1 R h Y m x l I D A g K D E 0 K S 9 B d X R v U m V t b 3 Z l Z E N v b H V t b n M x L n t M Y X N 0 I D E s N H 0 m c X V v d D s s J n F 1 b 3 Q 7 U 2 V j d G l v b j E v V G F i b G U g M C A o M T Q p L 0 F 1 d G 9 S Z W 1 v d m V k Q 2 9 s d W 1 u c z E u e 0 h v b W U s N X 0 m c X V v d D s s J n F 1 b 3 Q 7 U 2 V j d G l v b j E v V G F i b G U g M C A o M T Q p L 0 F 1 d G 9 S Z W 1 v d m V k Q 2 9 s d W 1 u c z E u e 0 F 3 Y X k s N n 0 m c X V v d D s s J n F 1 b 3 Q 7 U 2 V j d G l v b j E v V G F i b G U g M C A o M T Q p L 0 F 1 d G 9 S Z W 1 v d m V k Q 2 9 s d W 1 u c z E u e z I w M j A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U y M C g x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E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x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R q Q 6 c m N 0 i v 9 h n g F J U f u Q A A A A A C A A A A A A A Q Z g A A A A E A A C A A A A A + c c F 8 y Q H 9 K i 4 2 T w x + Q S A f h u 1 I y y B X T C G m G n j t w B K + x A A A A A A O g A A A A A I A A C A A A A A j R 4 5 G d 1 j U e E Z a / 2 L H N / 9 S 4 N i z M T J J w F U H O k 0 t X k C D h V A A A A B d z S A S P c C + x v f x T M X k Y v r G w h w o Y j w F o c u 1 8 D o M x u p x O C P v u h X I k j E P O 4 e L G O 7 d W I C j d u J v c 8 c B H J x 0 h l N w w v a + b 6 D I F 1 Z 7 v m Z Q P o L 4 8 W k l o k A A A A B A 1 e V h W h F u E / a + r f L w B 5 8 G F N t E A 7 8 a L s F p N k T c G E S q E S z 9 O f l Q j e 9 U Q S C 9 i X V J q e t D t 7 x W N v 2 5 g w 8 M g t r n y B I v < / D a t a M a s h u p > 
</file>

<file path=customXml/itemProps1.xml><?xml version="1.0" encoding="utf-8"?>
<ds:datastoreItem xmlns:ds="http://schemas.openxmlformats.org/officeDocument/2006/customXml" ds:itemID="{4BF153FF-48B9-4A39-BF2C-ED42F48A9B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103</vt:i4>
      </vt:variant>
    </vt:vector>
  </HeadingPairs>
  <TitlesOfParts>
    <vt:vector size="103" baseType="lpstr">
      <vt:lpstr>SIMULATION</vt:lpstr>
      <vt:lpstr>CBB OFFENSE</vt:lpstr>
      <vt:lpstr>CBB DEFENSE</vt:lpstr>
      <vt:lpstr>NEUTRAL</vt:lpstr>
      <vt:lpstr>#2 VILLANOVA</vt:lpstr>
      <vt:lpstr>#1 KANSAS</vt:lpstr>
      <vt:lpstr>#8 UNC</vt:lpstr>
      <vt:lpstr>#2 DUKE</vt:lpstr>
      <vt:lpstr>#15 SPU</vt:lpstr>
      <vt:lpstr>#10 MIAMI</vt:lpstr>
      <vt:lpstr>#5 HOUSTON</vt:lpstr>
      <vt:lpstr>#4 ARKANSAS</vt:lpstr>
      <vt:lpstr>#16 GEORGIA STATE</vt:lpstr>
      <vt:lpstr>#1 GONZAGA</vt:lpstr>
      <vt:lpstr>#9 MEMPHIS</vt:lpstr>
      <vt:lpstr>#8 BOISE STATE</vt:lpstr>
      <vt:lpstr>#12 NEW MEXICO STATE</vt:lpstr>
      <vt:lpstr>#5 UCONN</vt:lpstr>
      <vt:lpstr>#13 VERMONT</vt:lpstr>
      <vt:lpstr>#11 NOTRE DAME</vt:lpstr>
      <vt:lpstr>#11 RUTGERS</vt:lpstr>
      <vt:lpstr>#6 ALABAMA</vt:lpstr>
      <vt:lpstr>#14 MONTANA STATE</vt:lpstr>
      <vt:lpstr>#3 TEXAS TECH</vt:lpstr>
      <vt:lpstr>#10 DAVIDSON</vt:lpstr>
      <vt:lpstr>#7 MICHIGAN STATE</vt:lpstr>
      <vt:lpstr>#15 CS FULLERTON</vt:lpstr>
      <vt:lpstr>#16 BRYANT</vt:lpstr>
      <vt:lpstr>#16 WRIGHT STATE</vt:lpstr>
      <vt:lpstr>#1 ARIZONA</vt:lpstr>
      <vt:lpstr>#9 TEXAS CHRISTAIN</vt:lpstr>
      <vt:lpstr>#8 SETON HALL</vt:lpstr>
      <vt:lpstr>#12 UAB</vt:lpstr>
      <vt:lpstr>#13 CHATTANOOGA</vt:lpstr>
      <vt:lpstr>#4 ILLINOIS</vt:lpstr>
      <vt:lpstr>#11 MICHIGAN</vt:lpstr>
      <vt:lpstr>#6 COLORADO STATE</vt:lpstr>
      <vt:lpstr>#14 LONGWOOD</vt:lpstr>
      <vt:lpstr>#3 TENNESSEE</vt:lpstr>
      <vt:lpstr>#10 LOYOLA CHICAGO</vt:lpstr>
      <vt:lpstr>#7 OHIO STATE</vt:lpstr>
      <vt:lpstr>#15 DELAWARE</vt:lpstr>
      <vt:lpstr>#16 TX A&amp;M CC</vt:lpstr>
      <vt:lpstr>#16 SOUTHERN TEXAS</vt:lpstr>
      <vt:lpstr>#12 WYOMING</vt:lpstr>
      <vt:lpstr>#16 NORFOLK STATE</vt:lpstr>
      <vt:lpstr>#1 BAYLOR</vt:lpstr>
      <vt:lpstr>#9 MARQUETTE</vt:lpstr>
      <vt:lpstr>#5 SAINT MARYS</vt:lpstr>
      <vt:lpstr>#12 INDIANA</vt:lpstr>
      <vt:lpstr>#13 AKRON</vt:lpstr>
      <vt:lpstr>#4 UCLA</vt:lpstr>
      <vt:lpstr>#11 VIRGINIA TECH</vt:lpstr>
      <vt:lpstr>#6 TEXAS</vt:lpstr>
      <vt:lpstr>#14 YALE</vt:lpstr>
      <vt:lpstr>#3 PURDUE</vt:lpstr>
      <vt:lpstr>#7 MURRAY STATE</vt:lpstr>
      <vt:lpstr>#10 SAN FRAN</vt:lpstr>
      <vt:lpstr>#2 KENTUCKY</vt:lpstr>
      <vt:lpstr>#16 TEXAS SOUTHERN</vt:lpstr>
      <vt:lpstr>#8 SDSU</vt:lpstr>
      <vt:lpstr>#9 CREIGHTON</vt:lpstr>
      <vt:lpstr>#12 RICHMOND</vt:lpstr>
      <vt:lpstr>#5 IOWA</vt:lpstr>
      <vt:lpstr>#13 SOUTH DAKOTA ST</vt:lpstr>
      <vt:lpstr>#4 PROVIDENCE</vt:lpstr>
      <vt:lpstr>#15 JVST</vt:lpstr>
      <vt:lpstr>#2 AUBURN</vt:lpstr>
      <vt:lpstr>#7 USC</vt:lpstr>
      <vt:lpstr>#14 COLGATE</vt:lpstr>
      <vt:lpstr>#3 WISCONSIN</vt:lpstr>
      <vt:lpstr>#11 IOWA STATE</vt:lpstr>
      <vt:lpstr>#6 LSU</vt:lpstr>
      <vt:lpstr>CBB SIM</vt:lpstr>
      <vt:lpstr>PRINCETON</vt:lpstr>
      <vt:lpstr>CORNELL</vt:lpstr>
      <vt:lpstr>UMBC</vt:lpstr>
      <vt:lpstr>VERMONT</vt:lpstr>
      <vt:lpstr>DAVIDSON</vt:lpstr>
      <vt:lpstr>SAINT LOUIS</vt:lpstr>
      <vt:lpstr>TENNESEE</vt:lpstr>
      <vt:lpstr>KENTUCKY</vt:lpstr>
      <vt:lpstr>DAYTON</vt:lpstr>
      <vt:lpstr>RICHMOND</vt:lpstr>
      <vt:lpstr>SMU</vt:lpstr>
      <vt:lpstr>MEMPHIS</vt:lpstr>
      <vt:lpstr>KANSAS</vt:lpstr>
      <vt:lpstr>TEXAS TECH</vt:lpstr>
      <vt:lpstr>TX SOUTHER</vt:lpstr>
      <vt:lpstr>ALCORN ST</vt:lpstr>
      <vt:lpstr>LA TECH</vt:lpstr>
      <vt:lpstr>NORTH TEXAS</vt:lpstr>
      <vt:lpstr>RUTGERS</vt:lpstr>
      <vt:lpstr>IOWA</vt:lpstr>
      <vt:lpstr>CBB OFFENSE PPG</vt:lpstr>
      <vt:lpstr>CBB OPONENT PPG</vt:lpstr>
      <vt:lpstr>Table 1 (9)</vt:lpstr>
      <vt:lpstr>GAME SCORES</vt:lpstr>
      <vt:lpstr>Sheet4</vt:lpstr>
      <vt:lpstr>OLD D</vt:lpstr>
      <vt:lpstr>MID TEN</vt:lpstr>
      <vt:lpstr>SAN DIEGO</vt:lpstr>
      <vt:lpstr>NEVADA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Nottingham</dc:creator>
  <cp:lastModifiedBy>Bennett Nottingham</cp:lastModifiedBy>
  <dcterms:created xsi:type="dcterms:W3CDTF">2022-03-05T05:44:23Z</dcterms:created>
  <dcterms:modified xsi:type="dcterms:W3CDTF">2023-07-02T21:40:00Z</dcterms:modified>
</cp:coreProperties>
</file>